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4.xml" ContentType="application/vnd.openxmlformats-officedocument.drawing+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5.xml" ContentType="application/vnd.openxmlformats-officedocument.spreadsheetml.pivotTable+xml"/>
  <Override PartName="/xl/drawings/drawing5.xml" ContentType="application/vnd.openxmlformats-officedocument.drawing+xml"/>
  <Override PartName="/xl/timelines/timeline1.xml" ContentType="application/vnd.ms-excel.timelin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6.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drawings/drawing8.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24226"/>
  <mc:AlternateContent xmlns:mc="http://schemas.openxmlformats.org/markup-compatibility/2006">
    <mc:Choice Requires="x15">
      <x15ac:absPath xmlns:x15ac="http://schemas.microsoft.com/office/spreadsheetml/2010/11/ac" url="C:\Robert's Stuff\College\UTK\Class Work\Spring 2024\BUAD 503\Module 6\Case\"/>
    </mc:Choice>
  </mc:AlternateContent>
  <xr:revisionPtr revIDLastSave="0" documentId="13_ncr:1_{91A15C65-224E-45A2-9700-C7A269A8474C}" xr6:coauthVersionLast="47" xr6:coauthVersionMax="47" xr10:uidLastSave="{00000000-0000-0000-0000-000000000000}"/>
  <bookViews>
    <workbookView xWindow="-120" yWindow="-120" windowWidth="29040" windowHeight="15720" tabRatio="756" activeTab="5" xr2:uid="{00000000-000D-0000-FFFF-FFFF00000000}"/>
  </bookViews>
  <sheets>
    <sheet name="Q1" sheetId="18" r:id="rId1"/>
    <sheet name="Q2" sheetId="19" r:id="rId2"/>
    <sheet name="Q3" sheetId="20" r:id="rId3"/>
    <sheet name="Q4" sheetId="21" r:id="rId4"/>
    <sheet name="Q5" sheetId="23" r:id="rId5"/>
    <sheet name="Q6" sheetId="24" r:id="rId6"/>
    <sheet name="Q7" sheetId="26" r:id="rId7"/>
    <sheet name="Data Notes" sheetId="17" r:id="rId8"/>
    <sheet name="ORDERLINES" sheetId="1" r:id="rId9"/>
    <sheet name="CUSTOMER_ORDERS" sheetId="27" r:id="rId10"/>
    <sheet name="CUSTOMERS" sheetId="16" r:id="rId11"/>
    <sheet name="PRODUCTS" sheetId="14" r:id="rId12"/>
    <sheet name="CATEGORIES" sheetId="15" r:id="rId13"/>
  </sheets>
  <definedNames>
    <definedName name="_xlnm._FilterDatabase" localSheetId="12" hidden="1">CATEGORIES!$A$1:$C$27</definedName>
    <definedName name="_xlnm._FilterDatabase" localSheetId="9" hidden="1">CUSTOMER_ORDERS!$A$1:$H$1063</definedName>
    <definedName name="_xlnm._FilterDatabase" localSheetId="10" hidden="1">CUSTOMERS!$A$1:$K$681</definedName>
    <definedName name="_xlnm._FilterDatabase" localSheetId="8" hidden="1">ORDERLINES!$A$1:$R$2513</definedName>
    <definedName name="_xlcn.WorksheetConnection_2019_TennSpirit_Data.xlsxTable11" hidden="1">Table1</definedName>
    <definedName name="_xlcn.WorksheetConnection_2019_TennSpirit_Data.xlsxTable21" hidden="1">Table2</definedName>
    <definedName name="ITEMS_1" localSheetId="11">PRODUCTS!$A$1:$C$213</definedName>
    <definedName name="NativeTimeline_Order_Date">#N/A</definedName>
    <definedName name="Slicer_Age_Bracket">#N/A</definedName>
    <definedName name="Slicer_Age_Bracket1">#N/A</definedName>
    <definedName name="Slicer_Country">#N/A</definedName>
    <definedName name="Slicer_Cust_Region">#N/A</definedName>
    <definedName name="Slicer_Income_Bracket">#N/A</definedName>
    <definedName name="SUBCAT" localSheetId="12">CATEGORIES!$A$1:$B$27</definedName>
  </definedNames>
  <calcPr calcId="191029"/>
  <pivotCaches>
    <pivotCache cacheId="0" r:id="rId14"/>
    <pivotCache cacheId="1" r:id="rId15"/>
    <pivotCache cacheId="2" r:id="rId16"/>
    <pivotCache cacheId="3" r:id="rId17"/>
  </pivotCaches>
  <extLst>
    <ext xmlns:x14="http://schemas.microsoft.com/office/spreadsheetml/2009/9/main" uri="{BBE1A952-AA13-448e-AADC-164F8A28A991}">
      <x14:slicerCaches>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3"/>
      </x15:timelineCacheRefs>
    </ext>
    <ext xmlns:x15="http://schemas.microsoft.com/office/spreadsheetml/2010/11/main" uri="{FCE2AD5D-F65C-4FA6-A056-5C36A1767C68}">
      <x15:dataModel>
        <x15:modelTables>
          <x15:modelTable id="Table2" name="Table2" connection="WorksheetConnection_2019_TennSpirit_Data.xlsx!Table2"/>
          <x15:modelTable id="Table1" name="Table1" connection="WorksheetConnection_2019_TennSpirit_Data.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063" i="27" l="1"/>
  <c r="I3" i="27"/>
  <c r="I4" i="27"/>
  <c r="I5" i="27"/>
  <c r="I6" i="27"/>
  <c r="I7" i="27"/>
  <c r="I8" i="27"/>
  <c r="I9"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I97" i="27"/>
  <c r="I98" i="27"/>
  <c r="I99" i="27"/>
  <c r="I100" i="27"/>
  <c r="I101" i="27"/>
  <c r="I102" i="27"/>
  <c r="I103" i="27"/>
  <c r="I104" i="27"/>
  <c r="I105" i="27"/>
  <c r="I106" i="27"/>
  <c r="I107" i="27"/>
  <c r="I108" i="27"/>
  <c r="I109" i="27"/>
  <c r="I110" i="27"/>
  <c r="I111" i="27"/>
  <c r="I112" i="27"/>
  <c r="I113" i="27"/>
  <c r="I114" i="27"/>
  <c r="I115" i="27"/>
  <c r="I116" i="27"/>
  <c r="I117" i="27"/>
  <c r="I118" i="27"/>
  <c r="I119" i="27"/>
  <c r="I120" i="27"/>
  <c r="I121" i="27"/>
  <c r="I122" i="27"/>
  <c r="I123" i="27"/>
  <c r="I124" i="27"/>
  <c r="I125" i="27"/>
  <c r="I126" i="27"/>
  <c r="I127" i="27"/>
  <c r="I128" i="27"/>
  <c r="I129" i="27"/>
  <c r="I130" i="27"/>
  <c r="I131" i="27"/>
  <c r="I132" i="27"/>
  <c r="I133" i="27"/>
  <c r="I134" i="27"/>
  <c r="I135" i="27"/>
  <c r="I136" i="27"/>
  <c r="I137" i="27"/>
  <c r="I138" i="27"/>
  <c r="I139" i="27"/>
  <c r="I140" i="27"/>
  <c r="I141" i="27"/>
  <c r="I142" i="27"/>
  <c r="I143" i="27"/>
  <c r="I144" i="27"/>
  <c r="I145" i="27"/>
  <c r="I146" i="27"/>
  <c r="I147" i="27"/>
  <c r="I148" i="27"/>
  <c r="I149" i="27"/>
  <c r="I150" i="27"/>
  <c r="I151" i="27"/>
  <c r="I152" i="27"/>
  <c r="I153" i="27"/>
  <c r="I154" i="27"/>
  <c r="I155" i="27"/>
  <c r="I156" i="27"/>
  <c r="I157" i="27"/>
  <c r="I158" i="27"/>
  <c r="I159" i="27"/>
  <c r="I160" i="27"/>
  <c r="I161" i="27"/>
  <c r="I162" i="27"/>
  <c r="I163" i="27"/>
  <c r="I164" i="27"/>
  <c r="I165" i="27"/>
  <c r="I166" i="27"/>
  <c r="I167" i="27"/>
  <c r="I168" i="27"/>
  <c r="I169" i="27"/>
  <c r="I170" i="27"/>
  <c r="I171" i="27"/>
  <c r="I172" i="27"/>
  <c r="I173" i="27"/>
  <c r="I174" i="27"/>
  <c r="I175" i="27"/>
  <c r="I176" i="27"/>
  <c r="I177" i="27"/>
  <c r="I178" i="27"/>
  <c r="I179" i="27"/>
  <c r="I180" i="27"/>
  <c r="I181" i="27"/>
  <c r="I182" i="27"/>
  <c r="I183" i="27"/>
  <c r="I184" i="27"/>
  <c r="I185" i="27"/>
  <c r="I186" i="27"/>
  <c r="I187" i="27"/>
  <c r="I188" i="27"/>
  <c r="I189" i="27"/>
  <c r="I190" i="27"/>
  <c r="I191" i="27"/>
  <c r="I192" i="27"/>
  <c r="I193" i="27"/>
  <c r="I194" i="27"/>
  <c r="I195" i="27"/>
  <c r="I196" i="27"/>
  <c r="I197" i="27"/>
  <c r="I198" i="27"/>
  <c r="I199" i="27"/>
  <c r="I200" i="27"/>
  <c r="I201" i="27"/>
  <c r="I202" i="27"/>
  <c r="I203" i="27"/>
  <c r="I204" i="27"/>
  <c r="I205" i="27"/>
  <c r="I206" i="27"/>
  <c r="I207" i="27"/>
  <c r="I208" i="27"/>
  <c r="I209" i="27"/>
  <c r="I210" i="27"/>
  <c r="I211" i="27"/>
  <c r="I212" i="27"/>
  <c r="I213" i="27"/>
  <c r="I214" i="27"/>
  <c r="I215" i="27"/>
  <c r="I216" i="27"/>
  <c r="I217" i="27"/>
  <c r="I218" i="27"/>
  <c r="I219" i="27"/>
  <c r="I220" i="27"/>
  <c r="I221" i="27"/>
  <c r="I222" i="27"/>
  <c r="I223" i="27"/>
  <c r="I224" i="27"/>
  <c r="I225" i="27"/>
  <c r="I226" i="27"/>
  <c r="I227" i="27"/>
  <c r="I228" i="27"/>
  <c r="I229" i="27"/>
  <c r="I230" i="27"/>
  <c r="I231" i="27"/>
  <c r="I232" i="27"/>
  <c r="I233" i="27"/>
  <c r="I234" i="27"/>
  <c r="I235" i="27"/>
  <c r="I236" i="27"/>
  <c r="I237" i="27"/>
  <c r="I238" i="27"/>
  <c r="I239" i="27"/>
  <c r="I240" i="27"/>
  <c r="I241" i="27"/>
  <c r="I242" i="27"/>
  <c r="I243" i="27"/>
  <c r="I244" i="27"/>
  <c r="I245" i="27"/>
  <c r="I246" i="27"/>
  <c r="I247" i="27"/>
  <c r="I248" i="27"/>
  <c r="I249" i="27"/>
  <c r="I250" i="27"/>
  <c r="I251" i="27"/>
  <c r="I252" i="27"/>
  <c r="I253" i="27"/>
  <c r="I254" i="27"/>
  <c r="I255" i="27"/>
  <c r="I256" i="27"/>
  <c r="I257" i="27"/>
  <c r="I258" i="27"/>
  <c r="I259" i="27"/>
  <c r="I260" i="27"/>
  <c r="I261" i="27"/>
  <c r="I262" i="27"/>
  <c r="I263" i="27"/>
  <c r="I264" i="27"/>
  <c r="I265" i="27"/>
  <c r="I266" i="27"/>
  <c r="I267" i="27"/>
  <c r="I268" i="27"/>
  <c r="I269" i="27"/>
  <c r="I270" i="27"/>
  <c r="I271" i="27"/>
  <c r="I272" i="27"/>
  <c r="I273" i="27"/>
  <c r="I274" i="27"/>
  <c r="I275" i="27"/>
  <c r="I276" i="27"/>
  <c r="I277" i="27"/>
  <c r="I278" i="27"/>
  <c r="I279" i="27"/>
  <c r="I280" i="27"/>
  <c r="I281" i="27"/>
  <c r="I282" i="27"/>
  <c r="I283" i="27"/>
  <c r="I284" i="27"/>
  <c r="I285" i="27"/>
  <c r="I286" i="27"/>
  <c r="I287" i="27"/>
  <c r="I288" i="27"/>
  <c r="I289" i="27"/>
  <c r="I290" i="27"/>
  <c r="I291" i="27"/>
  <c r="I292" i="27"/>
  <c r="I293" i="27"/>
  <c r="I294" i="27"/>
  <c r="I295" i="27"/>
  <c r="I296" i="27"/>
  <c r="I297" i="27"/>
  <c r="I298" i="27"/>
  <c r="I299" i="27"/>
  <c r="I300" i="27"/>
  <c r="I301" i="27"/>
  <c r="I302" i="27"/>
  <c r="I303" i="27"/>
  <c r="I304" i="27"/>
  <c r="I305" i="27"/>
  <c r="I306" i="27"/>
  <c r="I307" i="27"/>
  <c r="I308" i="27"/>
  <c r="I309" i="27"/>
  <c r="I310" i="27"/>
  <c r="I311" i="27"/>
  <c r="I312" i="27"/>
  <c r="I313" i="27"/>
  <c r="I314" i="27"/>
  <c r="I315" i="27"/>
  <c r="I316" i="27"/>
  <c r="I317" i="27"/>
  <c r="I318" i="27"/>
  <c r="I319" i="27"/>
  <c r="I320" i="27"/>
  <c r="I321" i="27"/>
  <c r="I322" i="27"/>
  <c r="I323" i="27"/>
  <c r="I324" i="27"/>
  <c r="I325" i="27"/>
  <c r="I326" i="27"/>
  <c r="I327" i="27"/>
  <c r="I328" i="27"/>
  <c r="I329" i="27"/>
  <c r="I330" i="27"/>
  <c r="I331" i="27"/>
  <c r="I332" i="27"/>
  <c r="I333" i="27"/>
  <c r="I334" i="27"/>
  <c r="I335" i="27"/>
  <c r="I336" i="27"/>
  <c r="I337" i="27"/>
  <c r="I338" i="27"/>
  <c r="I339" i="27"/>
  <c r="I340" i="27"/>
  <c r="I341" i="27"/>
  <c r="I342" i="27"/>
  <c r="I343" i="27"/>
  <c r="I344" i="27"/>
  <c r="I345" i="27"/>
  <c r="I346" i="27"/>
  <c r="I347" i="27"/>
  <c r="I348" i="27"/>
  <c r="I349" i="27"/>
  <c r="I350" i="27"/>
  <c r="I351" i="27"/>
  <c r="I352" i="27"/>
  <c r="I353" i="27"/>
  <c r="I354" i="27"/>
  <c r="I355" i="27"/>
  <c r="I356" i="27"/>
  <c r="I357" i="27"/>
  <c r="I358" i="27"/>
  <c r="I359" i="27"/>
  <c r="I360" i="27"/>
  <c r="I361" i="27"/>
  <c r="I362" i="27"/>
  <c r="I363" i="27"/>
  <c r="I364" i="27"/>
  <c r="I365" i="27"/>
  <c r="I366" i="27"/>
  <c r="I367" i="27"/>
  <c r="I368" i="27"/>
  <c r="I369" i="27"/>
  <c r="I370" i="27"/>
  <c r="I371" i="27"/>
  <c r="I372" i="27"/>
  <c r="I373" i="27"/>
  <c r="I374" i="27"/>
  <c r="I375" i="27"/>
  <c r="I376" i="27"/>
  <c r="I377" i="27"/>
  <c r="I378" i="27"/>
  <c r="I379" i="27"/>
  <c r="I380" i="27"/>
  <c r="I381" i="27"/>
  <c r="I382" i="27"/>
  <c r="I383" i="27"/>
  <c r="I384" i="27"/>
  <c r="I385" i="27"/>
  <c r="I386" i="27"/>
  <c r="I387" i="27"/>
  <c r="I388" i="27"/>
  <c r="I389" i="27"/>
  <c r="I390" i="27"/>
  <c r="I391" i="27"/>
  <c r="I392" i="27"/>
  <c r="I393" i="27"/>
  <c r="I394" i="27"/>
  <c r="I395" i="27"/>
  <c r="I396" i="27"/>
  <c r="I397" i="27"/>
  <c r="I398" i="27"/>
  <c r="I399" i="27"/>
  <c r="I400" i="27"/>
  <c r="I401" i="27"/>
  <c r="I402" i="27"/>
  <c r="I403" i="27"/>
  <c r="I404" i="27"/>
  <c r="I405" i="27"/>
  <c r="I406" i="27"/>
  <c r="I407" i="27"/>
  <c r="I408" i="27"/>
  <c r="I409" i="27"/>
  <c r="I410" i="27"/>
  <c r="I411" i="27"/>
  <c r="I412" i="27"/>
  <c r="I413" i="27"/>
  <c r="I414" i="27"/>
  <c r="I415" i="27"/>
  <c r="I416" i="27"/>
  <c r="I417" i="27"/>
  <c r="I418" i="27"/>
  <c r="I419" i="27"/>
  <c r="I420" i="27"/>
  <c r="I421" i="27"/>
  <c r="I422" i="27"/>
  <c r="I423" i="27"/>
  <c r="I424" i="27"/>
  <c r="I425" i="27"/>
  <c r="I426" i="27"/>
  <c r="I427" i="27"/>
  <c r="I428" i="27"/>
  <c r="I429" i="27"/>
  <c r="I430" i="27"/>
  <c r="I431" i="27"/>
  <c r="I432" i="27"/>
  <c r="I433" i="27"/>
  <c r="I434" i="27"/>
  <c r="I435" i="27"/>
  <c r="I436" i="27"/>
  <c r="I437" i="27"/>
  <c r="I438" i="27"/>
  <c r="I439" i="27"/>
  <c r="I440" i="27"/>
  <c r="I441" i="27"/>
  <c r="I442" i="27"/>
  <c r="I443" i="27"/>
  <c r="I444" i="27"/>
  <c r="I445" i="27"/>
  <c r="I446" i="27"/>
  <c r="I447" i="27"/>
  <c r="I448" i="27"/>
  <c r="I449" i="27"/>
  <c r="I450" i="27"/>
  <c r="I451" i="27"/>
  <c r="I452" i="27"/>
  <c r="I453" i="27"/>
  <c r="I454" i="27"/>
  <c r="I455" i="27"/>
  <c r="I456" i="27"/>
  <c r="I457" i="27"/>
  <c r="I458" i="27"/>
  <c r="I459" i="27"/>
  <c r="I460" i="27"/>
  <c r="I461" i="27"/>
  <c r="I462" i="27"/>
  <c r="I463" i="27"/>
  <c r="I464" i="27"/>
  <c r="I465" i="27"/>
  <c r="I466" i="27"/>
  <c r="I467" i="27"/>
  <c r="I468" i="27"/>
  <c r="I469" i="27"/>
  <c r="I470" i="27"/>
  <c r="I471" i="27"/>
  <c r="I472" i="27"/>
  <c r="I473" i="27"/>
  <c r="I474" i="27"/>
  <c r="I475" i="27"/>
  <c r="I476" i="27"/>
  <c r="I477" i="27"/>
  <c r="I478" i="27"/>
  <c r="I479" i="27"/>
  <c r="I480" i="27"/>
  <c r="I481" i="27"/>
  <c r="I482" i="27"/>
  <c r="I483" i="27"/>
  <c r="I484" i="27"/>
  <c r="I485" i="27"/>
  <c r="I486" i="27"/>
  <c r="I487" i="27"/>
  <c r="I488" i="27"/>
  <c r="I489" i="27"/>
  <c r="I490" i="27"/>
  <c r="I491" i="27"/>
  <c r="I492" i="27"/>
  <c r="I493" i="27"/>
  <c r="I494" i="27"/>
  <c r="I495" i="27"/>
  <c r="I496" i="27"/>
  <c r="I497" i="27"/>
  <c r="I498" i="27"/>
  <c r="I499" i="27"/>
  <c r="I500" i="27"/>
  <c r="I501" i="27"/>
  <c r="I502" i="27"/>
  <c r="I503" i="27"/>
  <c r="I504" i="27"/>
  <c r="I505" i="27"/>
  <c r="I506" i="27"/>
  <c r="I507" i="27"/>
  <c r="I508" i="27"/>
  <c r="I509" i="27"/>
  <c r="I510" i="27"/>
  <c r="I511" i="27"/>
  <c r="I512" i="27"/>
  <c r="I513" i="27"/>
  <c r="I514" i="27"/>
  <c r="I515" i="27"/>
  <c r="I516" i="27"/>
  <c r="I517" i="27"/>
  <c r="I518" i="27"/>
  <c r="I519" i="27"/>
  <c r="I520" i="27"/>
  <c r="I521" i="27"/>
  <c r="I522" i="27"/>
  <c r="I523" i="27"/>
  <c r="I524" i="27"/>
  <c r="I525" i="27"/>
  <c r="I526" i="27"/>
  <c r="I527" i="27"/>
  <c r="I528" i="27"/>
  <c r="I529" i="27"/>
  <c r="I530" i="27"/>
  <c r="I531" i="27"/>
  <c r="I532" i="27"/>
  <c r="I533" i="27"/>
  <c r="I534" i="27"/>
  <c r="I535" i="27"/>
  <c r="I536" i="27"/>
  <c r="I537" i="27"/>
  <c r="I538" i="27"/>
  <c r="I539" i="27"/>
  <c r="I540" i="27"/>
  <c r="I541" i="27"/>
  <c r="I542" i="27"/>
  <c r="I543" i="27"/>
  <c r="I544" i="27"/>
  <c r="I545" i="27"/>
  <c r="I546" i="27"/>
  <c r="I547" i="27"/>
  <c r="I548" i="27"/>
  <c r="I549" i="27"/>
  <c r="I550" i="27"/>
  <c r="I551" i="27"/>
  <c r="I552" i="27"/>
  <c r="I553" i="27"/>
  <c r="I554" i="27"/>
  <c r="I555" i="27"/>
  <c r="I556" i="27"/>
  <c r="I557" i="27"/>
  <c r="I558" i="27"/>
  <c r="I559" i="27"/>
  <c r="I560" i="27"/>
  <c r="I561" i="27"/>
  <c r="I562" i="27"/>
  <c r="I563" i="27"/>
  <c r="I564" i="27"/>
  <c r="I565" i="27"/>
  <c r="I566" i="27"/>
  <c r="I567" i="27"/>
  <c r="I568" i="27"/>
  <c r="I569" i="27"/>
  <c r="I570" i="27"/>
  <c r="I571" i="27"/>
  <c r="I572" i="27"/>
  <c r="I573" i="27"/>
  <c r="I574" i="27"/>
  <c r="I575" i="27"/>
  <c r="I576" i="27"/>
  <c r="I577" i="27"/>
  <c r="I578" i="27"/>
  <c r="I579" i="27"/>
  <c r="I580" i="27"/>
  <c r="I581" i="27"/>
  <c r="I582" i="27"/>
  <c r="I583" i="27"/>
  <c r="I584" i="27"/>
  <c r="I585" i="27"/>
  <c r="I586" i="27"/>
  <c r="I587" i="27"/>
  <c r="I588" i="27"/>
  <c r="I589" i="27"/>
  <c r="I590" i="27"/>
  <c r="I591" i="27"/>
  <c r="I592" i="27"/>
  <c r="I593" i="27"/>
  <c r="I594" i="27"/>
  <c r="I595" i="27"/>
  <c r="I596" i="27"/>
  <c r="I597" i="27"/>
  <c r="I598" i="27"/>
  <c r="I599" i="27"/>
  <c r="I600" i="27"/>
  <c r="I601" i="27"/>
  <c r="I602" i="27"/>
  <c r="I603" i="27"/>
  <c r="I604" i="27"/>
  <c r="I605" i="27"/>
  <c r="I606" i="27"/>
  <c r="I607" i="27"/>
  <c r="I608" i="27"/>
  <c r="I609" i="27"/>
  <c r="I610" i="27"/>
  <c r="I611" i="27"/>
  <c r="I612" i="27"/>
  <c r="I613" i="27"/>
  <c r="I614" i="27"/>
  <c r="I615" i="27"/>
  <c r="I616" i="27"/>
  <c r="I617" i="27"/>
  <c r="I618" i="27"/>
  <c r="I619" i="27"/>
  <c r="I620" i="27"/>
  <c r="I621" i="27"/>
  <c r="I622" i="27"/>
  <c r="I623" i="27"/>
  <c r="I624" i="27"/>
  <c r="I625" i="27"/>
  <c r="I626" i="27"/>
  <c r="I627" i="27"/>
  <c r="I628" i="27"/>
  <c r="I629" i="27"/>
  <c r="I630" i="27"/>
  <c r="I631" i="27"/>
  <c r="I632" i="27"/>
  <c r="I633" i="27"/>
  <c r="I634" i="27"/>
  <c r="I635" i="27"/>
  <c r="I636" i="27"/>
  <c r="I637" i="27"/>
  <c r="I638" i="27"/>
  <c r="I639" i="27"/>
  <c r="I640" i="27"/>
  <c r="I641" i="27"/>
  <c r="I642" i="27"/>
  <c r="I643" i="27"/>
  <c r="I644" i="27"/>
  <c r="I645" i="27"/>
  <c r="I646" i="27"/>
  <c r="I647" i="27"/>
  <c r="I648" i="27"/>
  <c r="I649" i="27"/>
  <c r="I650" i="27"/>
  <c r="I651" i="27"/>
  <c r="I652" i="27"/>
  <c r="I653" i="27"/>
  <c r="I654" i="27"/>
  <c r="I655" i="27"/>
  <c r="I656" i="27"/>
  <c r="I657" i="27"/>
  <c r="I658" i="27"/>
  <c r="I659" i="27"/>
  <c r="I660" i="27"/>
  <c r="I661" i="27"/>
  <c r="I662" i="27"/>
  <c r="I663" i="27"/>
  <c r="I664" i="27"/>
  <c r="I665" i="27"/>
  <c r="I666" i="27"/>
  <c r="I667" i="27"/>
  <c r="I668" i="27"/>
  <c r="I669" i="27"/>
  <c r="I670" i="27"/>
  <c r="I671" i="27"/>
  <c r="I672" i="27"/>
  <c r="I673" i="27"/>
  <c r="I674" i="27"/>
  <c r="I675" i="27"/>
  <c r="I676" i="27"/>
  <c r="I677" i="27"/>
  <c r="I678" i="27"/>
  <c r="I679" i="27"/>
  <c r="I680" i="27"/>
  <c r="I681" i="27"/>
  <c r="I682" i="27"/>
  <c r="I683" i="27"/>
  <c r="I684" i="27"/>
  <c r="I685" i="27"/>
  <c r="I686" i="27"/>
  <c r="I687" i="27"/>
  <c r="I688" i="27"/>
  <c r="I689" i="27"/>
  <c r="I690" i="27"/>
  <c r="I691" i="27"/>
  <c r="I692" i="27"/>
  <c r="I693" i="27"/>
  <c r="I694" i="27"/>
  <c r="I695" i="27"/>
  <c r="I696" i="27"/>
  <c r="I697" i="27"/>
  <c r="I698" i="27"/>
  <c r="I699" i="27"/>
  <c r="I700" i="27"/>
  <c r="I701" i="27"/>
  <c r="I702" i="27"/>
  <c r="I703" i="27"/>
  <c r="I704" i="27"/>
  <c r="I705" i="27"/>
  <c r="I706" i="27"/>
  <c r="I707" i="27"/>
  <c r="I708" i="27"/>
  <c r="I709" i="27"/>
  <c r="I710" i="27"/>
  <c r="I711" i="27"/>
  <c r="I712" i="27"/>
  <c r="I713" i="27"/>
  <c r="I714" i="27"/>
  <c r="I715" i="27"/>
  <c r="I716" i="27"/>
  <c r="I717" i="27"/>
  <c r="I718" i="27"/>
  <c r="I719" i="27"/>
  <c r="I720" i="27"/>
  <c r="I721" i="27"/>
  <c r="I722" i="27"/>
  <c r="I723" i="27"/>
  <c r="I724" i="27"/>
  <c r="I725" i="27"/>
  <c r="I726" i="27"/>
  <c r="I727" i="27"/>
  <c r="I728" i="27"/>
  <c r="I729" i="27"/>
  <c r="I730" i="27"/>
  <c r="I731" i="27"/>
  <c r="I732" i="27"/>
  <c r="I733" i="27"/>
  <c r="I734" i="27"/>
  <c r="I735" i="27"/>
  <c r="I736" i="27"/>
  <c r="I737" i="27"/>
  <c r="I738" i="27"/>
  <c r="I739" i="27"/>
  <c r="I740" i="27"/>
  <c r="I741" i="27"/>
  <c r="I742" i="27"/>
  <c r="I743" i="27"/>
  <c r="I744" i="27"/>
  <c r="I745" i="27"/>
  <c r="I746" i="27"/>
  <c r="I747" i="27"/>
  <c r="I748" i="27"/>
  <c r="I749" i="27"/>
  <c r="I750" i="27"/>
  <c r="I751" i="27"/>
  <c r="I752" i="27"/>
  <c r="I753" i="27"/>
  <c r="I754" i="27"/>
  <c r="I755" i="27"/>
  <c r="I756" i="27"/>
  <c r="I757" i="27"/>
  <c r="I758" i="27"/>
  <c r="I759" i="27"/>
  <c r="I760" i="27"/>
  <c r="I761" i="27"/>
  <c r="I762" i="27"/>
  <c r="I763" i="27"/>
  <c r="I764" i="27"/>
  <c r="I765" i="27"/>
  <c r="I766" i="27"/>
  <c r="I767" i="27"/>
  <c r="I768" i="27"/>
  <c r="I769" i="27"/>
  <c r="I770" i="27"/>
  <c r="I771" i="27"/>
  <c r="I772" i="27"/>
  <c r="I773" i="27"/>
  <c r="I774" i="27"/>
  <c r="I775" i="27"/>
  <c r="I776" i="27"/>
  <c r="I777" i="27"/>
  <c r="I778" i="27"/>
  <c r="I779" i="27"/>
  <c r="I780" i="27"/>
  <c r="I781" i="27"/>
  <c r="I782" i="27"/>
  <c r="I783" i="27"/>
  <c r="I784" i="27"/>
  <c r="I785" i="27"/>
  <c r="I786" i="27"/>
  <c r="I787" i="27"/>
  <c r="I788" i="27"/>
  <c r="I789" i="27"/>
  <c r="I790" i="27"/>
  <c r="I791" i="27"/>
  <c r="I792" i="27"/>
  <c r="I793" i="27"/>
  <c r="I794" i="27"/>
  <c r="I795" i="27"/>
  <c r="I796" i="27"/>
  <c r="I797" i="27"/>
  <c r="I798" i="27"/>
  <c r="I799" i="27"/>
  <c r="I800" i="27"/>
  <c r="I801" i="27"/>
  <c r="I802" i="27"/>
  <c r="I803" i="27"/>
  <c r="I804" i="27"/>
  <c r="I805" i="27"/>
  <c r="I806" i="27"/>
  <c r="I807" i="27"/>
  <c r="I808" i="27"/>
  <c r="I809" i="27"/>
  <c r="I810" i="27"/>
  <c r="I811" i="27"/>
  <c r="I812" i="27"/>
  <c r="I813" i="27"/>
  <c r="I814" i="27"/>
  <c r="I815" i="27"/>
  <c r="I816" i="27"/>
  <c r="I817" i="27"/>
  <c r="I818" i="27"/>
  <c r="I819" i="27"/>
  <c r="I820" i="27"/>
  <c r="I821" i="27"/>
  <c r="I822" i="27"/>
  <c r="I823" i="27"/>
  <c r="I824" i="27"/>
  <c r="I825" i="27"/>
  <c r="I826" i="27"/>
  <c r="I827" i="27"/>
  <c r="I828" i="27"/>
  <c r="I829" i="27"/>
  <c r="I830" i="27"/>
  <c r="I831" i="27"/>
  <c r="I832" i="27"/>
  <c r="I833" i="27"/>
  <c r="I834" i="27"/>
  <c r="I835" i="27"/>
  <c r="I836" i="27"/>
  <c r="I837" i="27"/>
  <c r="I838" i="27"/>
  <c r="I839" i="27"/>
  <c r="I840" i="27"/>
  <c r="I841" i="27"/>
  <c r="I842" i="27"/>
  <c r="I843" i="27"/>
  <c r="I844" i="27"/>
  <c r="I845" i="27"/>
  <c r="I846" i="27"/>
  <c r="I847" i="27"/>
  <c r="I848" i="27"/>
  <c r="I849" i="27"/>
  <c r="I850" i="27"/>
  <c r="I851" i="27"/>
  <c r="I852" i="27"/>
  <c r="I853" i="27"/>
  <c r="I854" i="27"/>
  <c r="I855" i="27"/>
  <c r="I856" i="27"/>
  <c r="I857" i="27"/>
  <c r="I858" i="27"/>
  <c r="I859" i="27"/>
  <c r="I860" i="27"/>
  <c r="I861" i="27"/>
  <c r="I862" i="27"/>
  <c r="I863" i="27"/>
  <c r="I864" i="27"/>
  <c r="I865" i="27"/>
  <c r="I866" i="27"/>
  <c r="I867" i="27"/>
  <c r="I868" i="27"/>
  <c r="I869" i="27"/>
  <c r="I870" i="27"/>
  <c r="I871" i="27"/>
  <c r="I872" i="27"/>
  <c r="I873" i="27"/>
  <c r="I874" i="27"/>
  <c r="I875" i="27"/>
  <c r="I876" i="27"/>
  <c r="I877" i="27"/>
  <c r="I878" i="27"/>
  <c r="I879" i="27"/>
  <c r="I880" i="27"/>
  <c r="I881" i="27"/>
  <c r="I882" i="27"/>
  <c r="I883" i="27"/>
  <c r="I884" i="27"/>
  <c r="I885" i="27"/>
  <c r="I886" i="27"/>
  <c r="I887" i="27"/>
  <c r="I888" i="27"/>
  <c r="I889" i="27"/>
  <c r="I890" i="27"/>
  <c r="I891" i="27"/>
  <c r="I892" i="27"/>
  <c r="I893" i="27"/>
  <c r="I894" i="27"/>
  <c r="I895" i="27"/>
  <c r="I896" i="27"/>
  <c r="I897" i="27"/>
  <c r="I898" i="27"/>
  <c r="I899" i="27"/>
  <c r="I900" i="27"/>
  <c r="I901" i="27"/>
  <c r="I902" i="27"/>
  <c r="I903" i="27"/>
  <c r="I904" i="27"/>
  <c r="I905" i="27"/>
  <c r="I906" i="27"/>
  <c r="I907" i="27"/>
  <c r="I908" i="27"/>
  <c r="I909" i="27"/>
  <c r="I910" i="27"/>
  <c r="I911" i="27"/>
  <c r="I912" i="27"/>
  <c r="I913" i="27"/>
  <c r="I914" i="27"/>
  <c r="I915" i="27"/>
  <c r="I916" i="27"/>
  <c r="I917" i="27"/>
  <c r="I918" i="27"/>
  <c r="I919" i="27"/>
  <c r="I920" i="27"/>
  <c r="I921" i="27"/>
  <c r="I922" i="27"/>
  <c r="I923" i="27"/>
  <c r="I924" i="27"/>
  <c r="I925" i="27"/>
  <c r="I926" i="27"/>
  <c r="I927" i="27"/>
  <c r="I928" i="27"/>
  <c r="I929" i="27"/>
  <c r="I930" i="27"/>
  <c r="I931" i="27"/>
  <c r="I932" i="27"/>
  <c r="I933" i="27"/>
  <c r="I934" i="27"/>
  <c r="I935" i="27"/>
  <c r="I936" i="27"/>
  <c r="I937" i="27"/>
  <c r="I938" i="27"/>
  <c r="I939" i="27"/>
  <c r="I940" i="27"/>
  <c r="I941" i="27"/>
  <c r="I942" i="27"/>
  <c r="I943" i="27"/>
  <c r="I944" i="27"/>
  <c r="I945" i="27"/>
  <c r="I946" i="27"/>
  <c r="I947" i="27"/>
  <c r="I948" i="27"/>
  <c r="I949" i="27"/>
  <c r="I950" i="27"/>
  <c r="I951" i="27"/>
  <c r="I952" i="27"/>
  <c r="I953" i="27"/>
  <c r="I954" i="27"/>
  <c r="I955" i="27"/>
  <c r="I956" i="27"/>
  <c r="I957" i="27"/>
  <c r="I958" i="27"/>
  <c r="I959" i="27"/>
  <c r="I960" i="27"/>
  <c r="I961" i="27"/>
  <c r="I962" i="27"/>
  <c r="I963" i="27"/>
  <c r="I964" i="27"/>
  <c r="I965" i="27"/>
  <c r="I966" i="27"/>
  <c r="I967" i="27"/>
  <c r="I968" i="27"/>
  <c r="I969" i="27"/>
  <c r="I970" i="27"/>
  <c r="I971" i="27"/>
  <c r="I972" i="27"/>
  <c r="I973" i="27"/>
  <c r="I974" i="27"/>
  <c r="I975" i="27"/>
  <c r="I976" i="27"/>
  <c r="I977" i="27"/>
  <c r="I978" i="27"/>
  <c r="I979" i="27"/>
  <c r="I980" i="27"/>
  <c r="I981" i="27"/>
  <c r="I982" i="27"/>
  <c r="I983" i="27"/>
  <c r="I984" i="27"/>
  <c r="I985" i="27"/>
  <c r="I986" i="27"/>
  <c r="I987" i="27"/>
  <c r="I988" i="27"/>
  <c r="I989" i="27"/>
  <c r="I990" i="27"/>
  <c r="I991" i="27"/>
  <c r="I992" i="27"/>
  <c r="I993" i="27"/>
  <c r="I994" i="27"/>
  <c r="I995" i="27"/>
  <c r="I996" i="27"/>
  <c r="I997" i="27"/>
  <c r="I998" i="27"/>
  <c r="I999" i="27"/>
  <c r="I1000" i="27"/>
  <c r="I1001" i="27"/>
  <c r="I1002" i="27"/>
  <c r="I1003" i="27"/>
  <c r="I1004" i="27"/>
  <c r="I1005" i="27"/>
  <c r="I1006" i="27"/>
  <c r="I1007" i="27"/>
  <c r="I1008" i="27"/>
  <c r="I1009" i="27"/>
  <c r="I1010" i="27"/>
  <c r="I1011" i="27"/>
  <c r="I1012" i="27"/>
  <c r="I1013" i="27"/>
  <c r="I1014" i="27"/>
  <c r="I1015" i="27"/>
  <c r="I1016" i="27"/>
  <c r="I1017" i="27"/>
  <c r="I1018" i="27"/>
  <c r="I1019" i="27"/>
  <c r="I1020" i="27"/>
  <c r="I1021" i="27"/>
  <c r="I1022" i="27"/>
  <c r="I1023" i="27"/>
  <c r="I1024" i="27"/>
  <c r="I1025" i="27"/>
  <c r="I1026" i="27"/>
  <c r="I1027" i="27"/>
  <c r="I1028" i="27"/>
  <c r="I1029" i="27"/>
  <c r="I1030" i="27"/>
  <c r="I1031" i="27"/>
  <c r="I1032" i="27"/>
  <c r="I1033" i="27"/>
  <c r="I1034" i="27"/>
  <c r="I1035" i="27"/>
  <c r="I1036" i="27"/>
  <c r="I1037" i="27"/>
  <c r="I1038" i="27"/>
  <c r="I1039" i="27"/>
  <c r="I1040" i="27"/>
  <c r="I1041" i="27"/>
  <c r="I1042" i="27"/>
  <c r="I1043" i="27"/>
  <c r="I1044" i="27"/>
  <c r="I1045" i="27"/>
  <c r="I1046" i="27"/>
  <c r="I1047" i="27"/>
  <c r="I1048" i="27"/>
  <c r="I1049" i="27"/>
  <c r="I1050" i="27"/>
  <c r="I1051" i="27"/>
  <c r="I1052" i="27"/>
  <c r="I1053" i="27"/>
  <c r="I1054" i="27"/>
  <c r="I1055" i="27"/>
  <c r="I1056" i="27"/>
  <c r="I1057" i="27"/>
  <c r="I1058" i="27"/>
  <c r="I1059" i="27"/>
  <c r="I1060" i="27"/>
  <c r="I1061" i="27"/>
  <c r="I1062" i="27"/>
  <c r="I2" i="27"/>
  <c r="H1063" i="27"/>
  <c r="G1063" i="27"/>
  <c r="E1063" i="27"/>
  <c r="H1062" i="27"/>
  <c r="G1062" i="27"/>
  <c r="E1062" i="27"/>
  <c r="H1061" i="27"/>
  <c r="G1061" i="27"/>
  <c r="E1061" i="27"/>
  <c r="H1060" i="27"/>
  <c r="G1060" i="27"/>
  <c r="E1060" i="27"/>
  <c r="H1059" i="27"/>
  <c r="G1059" i="27"/>
  <c r="E1059" i="27"/>
  <c r="H1058" i="27"/>
  <c r="G1058" i="27"/>
  <c r="E1058" i="27"/>
  <c r="H1057" i="27"/>
  <c r="G1057" i="27"/>
  <c r="E1057" i="27"/>
  <c r="H1056" i="27"/>
  <c r="G1056" i="27"/>
  <c r="E1056" i="27"/>
  <c r="H1055" i="27"/>
  <c r="G1055" i="27"/>
  <c r="E1055" i="27"/>
  <c r="H1054" i="27"/>
  <c r="G1054" i="27"/>
  <c r="E1054" i="27"/>
  <c r="H1053" i="27"/>
  <c r="G1053" i="27"/>
  <c r="E1053" i="27"/>
  <c r="H1052" i="27"/>
  <c r="G1052" i="27"/>
  <c r="E1052" i="27"/>
  <c r="H1051" i="27"/>
  <c r="G1051" i="27"/>
  <c r="E1051" i="27"/>
  <c r="H1050" i="27"/>
  <c r="G1050" i="27"/>
  <c r="E1050" i="27"/>
  <c r="H1049" i="27"/>
  <c r="G1049" i="27"/>
  <c r="E1049" i="27"/>
  <c r="H1048" i="27"/>
  <c r="G1048" i="27"/>
  <c r="E1048" i="27"/>
  <c r="H1047" i="27"/>
  <c r="G1047" i="27"/>
  <c r="E1047" i="27"/>
  <c r="H1046" i="27"/>
  <c r="G1046" i="27"/>
  <c r="E1046" i="27"/>
  <c r="H1045" i="27"/>
  <c r="G1045" i="27"/>
  <c r="E1045" i="27"/>
  <c r="H1044" i="27"/>
  <c r="G1044" i="27"/>
  <c r="E1044" i="27"/>
  <c r="H1043" i="27"/>
  <c r="G1043" i="27"/>
  <c r="E1043" i="27"/>
  <c r="H1042" i="27"/>
  <c r="G1042" i="27"/>
  <c r="E1042" i="27"/>
  <c r="H1041" i="27"/>
  <c r="G1041" i="27"/>
  <c r="E1041" i="27"/>
  <c r="H1040" i="27"/>
  <c r="G1040" i="27"/>
  <c r="E1040" i="27"/>
  <c r="H1039" i="27"/>
  <c r="G1039" i="27"/>
  <c r="E1039" i="27"/>
  <c r="H1038" i="27"/>
  <c r="G1038" i="27"/>
  <c r="E1038" i="27"/>
  <c r="H1037" i="27"/>
  <c r="G1037" i="27"/>
  <c r="E1037" i="27"/>
  <c r="H1036" i="27"/>
  <c r="G1036" i="27"/>
  <c r="E1036" i="27"/>
  <c r="H1035" i="27"/>
  <c r="G1035" i="27"/>
  <c r="E1035" i="27"/>
  <c r="H1034" i="27"/>
  <c r="G1034" i="27"/>
  <c r="E1034" i="27"/>
  <c r="H1033" i="27"/>
  <c r="G1033" i="27"/>
  <c r="E1033" i="27"/>
  <c r="H1032" i="27"/>
  <c r="G1032" i="27"/>
  <c r="E1032" i="27"/>
  <c r="H1031" i="27"/>
  <c r="G1031" i="27"/>
  <c r="E1031" i="27"/>
  <c r="H1030" i="27"/>
  <c r="G1030" i="27"/>
  <c r="E1030" i="27"/>
  <c r="H1029" i="27"/>
  <c r="G1029" i="27"/>
  <c r="E1029" i="27"/>
  <c r="H1028" i="27"/>
  <c r="G1028" i="27"/>
  <c r="E1028" i="27"/>
  <c r="H1027" i="27"/>
  <c r="G1027" i="27"/>
  <c r="E1027" i="27"/>
  <c r="H1026" i="27"/>
  <c r="G1026" i="27"/>
  <c r="E1026" i="27"/>
  <c r="H1025" i="27"/>
  <c r="G1025" i="27"/>
  <c r="E1025" i="27"/>
  <c r="H1024" i="27"/>
  <c r="G1024" i="27"/>
  <c r="E1024" i="27"/>
  <c r="H1023" i="27"/>
  <c r="G1023" i="27"/>
  <c r="E1023" i="27"/>
  <c r="H1022" i="27"/>
  <c r="G1022" i="27"/>
  <c r="E1022" i="27"/>
  <c r="H1021" i="27"/>
  <c r="G1021" i="27"/>
  <c r="E1021" i="27"/>
  <c r="H1020" i="27"/>
  <c r="G1020" i="27"/>
  <c r="E1020" i="27"/>
  <c r="H1019" i="27"/>
  <c r="G1019" i="27"/>
  <c r="E1019" i="27"/>
  <c r="H1018" i="27"/>
  <c r="G1018" i="27"/>
  <c r="E1018" i="27"/>
  <c r="H1017" i="27"/>
  <c r="G1017" i="27"/>
  <c r="E1017" i="27"/>
  <c r="H1016" i="27"/>
  <c r="G1016" i="27"/>
  <c r="E1016" i="27"/>
  <c r="H1015" i="27"/>
  <c r="G1015" i="27"/>
  <c r="E1015" i="27"/>
  <c r="H1014" i="27"/>
  <c r="G1014" i="27"/>
  <c r="E1014" i="27"/>
  <c r="H1013" i="27"/>
  <c r="G1013" i="27"/>
  <c r="E1013" i="27"/>
  <c r="H1012" i="27"/>
  <c r="G1012" i="27"/>
  <c r="E1012" i="27"/>
  <c r="H1011" i="27"/>
  <c r="G1011" i="27"/>
  <c r="E1011" i="27"/>
  <c r="H1010" i="27"/>
  <c r="G1010" i="27"/>
  <c r="E1010" i="27"/>
  <c r="H1009" i="27"/>
  <c r="G1009" i="27"/>
  <c r="E1009" i="27"/>
  <c r="H1008" i="27"/>
  <c r="G1008" i="27"/>
  <c r="E1008" i="27"/>
  <c r="H1007" i="27"/>
  <c r="G1007" i="27"/>
  <c r="E1007" i="27"/>
  <c r="H1006" i="27"/>
  <c r="G1006" i="27"/>
  <c r="E1006" i="27"/>
  <c r="H1005" i="27"/>
  <c r="G1005" i="27"/>
  <c r="E1005" i="27"/>
  <c r="H1004" i="27"/>
  <c r="G1004" i="27"/>
  <c r="E1004" i="27"/>
  <c r="H1003" i="27"/>
  <c r="G1003" i="27"/>
  <c r="E1003" i="27"/>
  <c r="H1002" i="27"/>
  <c r="G1002" i="27"/>
  <c r="E1002" i="27"/>
  <c r="H1001" i="27"/>
  <c r="G1001" i="27"/>
  <c r="E1001" i="27"/>
  <c r="H1000" i="27"/>
  <c r="G1000" i="27"/>
  <c r="E1000" i="27"/>
  <c r="H999" i="27"/>
  <c r="G999" i="27"/>
  <c r="E999" i="27"/>
  <c r="H998" i="27"/>
  <c r="G998" i="27"/>
  <c r="E998" i="27"/>
  <c r="H997" i="27"/>
  <c r="G997" i="27"/>
  <c r="E997" i="27"/>
  <c r="H996" i="27"/>
  <c r="G996" i="27"/>
  <c r="E996" i="27"/>
  <c r="H995" i="27"/>
  <c r="G995" i="27"/>
  <c r="E995" i="27"/>
  <c r="H994" i="27"/>
  <c r="G994" i="27"/>
  <c r="E994" i="27"/>
  <c r="H993" i="27"/>
  <c r="G993" i="27"/>
  <c r="E993" i="27"/>
  <c r="H992" i="27"/>
  <c r="G992" i="27"/>
  <c r="E992" i="27"/>
  <c r="H991" i="27"/>
  <c r="G991" i="27"/>
  <c r="E991" i="27"/>
  <c r="H990" i="27"/>
  <c r="G990" i="27"/>
  <c r="E990" i="27"/>
  <c r="H989" i="27"/>
  <c r="G989" i="27"/>
  <c r="E989" i="27"/>
  <c r="H988" i="27"/>
  <c r="G988" i="27"/>
  <c r="E988" i="27"/>
  <c r="H987" i="27"/>
  <c r="G987" i="27"/>
  <c r="E987" i="27"/>
  <c r="H986" i="27"/>
  <c r="G986" i="27"/>
  <c r="E986" i="27"/>
  <c r="H985" i="27"/>
  <c r="G985" i="27"/>
  <c r="E985" i="27"/>
  <c r="H984" i="27"/>
  <c r="G984" i="27"/>
  <c r="E984" i="27"/>
  <c r="H983" i="27"/>
  <c r="G983" i="27"/>
  <c r="E983" i="27"/>
  <c r="H982" i="27"/>
  <c r="G982" i="27"/>
  <c r="E982" i="27"/>
  <c r="H981" i="27"/>
  <c r="G981" i="27"/>
  <c r="E981" i="27"/>
  <c r="H980" i="27"/>
  <c r="G980" i="27"/>
  <c r="E980" i="27"/>
  <c r="H979" i="27"/>
  <c r="G979" i="27"/>
  <c r="E979" i="27"/>
  <c r="H978" i="27"/>
  <c r="G978" i="27"/>
  <c r="E978" i="27"/>
  <c r="H977" i="27"/>
  <c r="G977" i="27"/>
  <c r="E977" i="27"/>
  <c r="H976" i="27"/>
  <c r="G976" i="27"/>
  <c r="E976" i="27"/>
  <c r="H975" i="27"/>
  <c r="G975" i="27"/>
  <c r="E975" i="27"/>
  <c r="H974" i="27"/>
  <c r="G974" i="27"/>
  <c r="E974" i="27"/>
  <c r="H973" i="27"/>
  <c r="G973" i="27"/>
  <c r="E973" i="27"/>
  <c r="H972" i="27"/>
  <c r="G972" i="27"/>
  <c r="E972" i="27"/>
  <c r="H971" i="27"/>
  <c r="G971" i="27"/>
  <c r="E971" i="27"/>
  <c r="H970" i="27"/>
  <c r="G970" i="27"/>
  <c r="E970" i="27"/>
  <c r="H969" i="27"/>
  <c r="G969" i="27"/>
  <c r="E969" i="27"/>
  <c r="H968" i="27"/>
  <c r="G968" i="27"/>
  <c r="E968" i="27"/>
  <c r="H967" i="27"/>
  <c r="G967" i="27"/>
  <c r="E967" i="27"/>
  <c r="H966" i="27"/>
  <c r="G966" i="27"/>
  <c r="E966" i="27"/>
  <c r="H965" i="27"/>
  <c r="G965" i="27"/>
  <c r="E965" i="27"/>
  <c r="H964" i="27"/>
  <c r="G964" i="27"/>
  <c r="E964" i="27"/>
  <c r="H963" i="27"/>
  <c r="G963" i="27"/>
  <c r="E963" i="27"/>
  <c r="H962" i="27"/>
  <c r="G962" i="27"/>
  <c r="E962" i="27"/>
  <c r="H961" i="27"/>
  <c r="G961" i="27"/>
  <c r="E961" i="27"/>
  <c r="H960" i="27"/>
  <c r="G960" i="27"/>
  <c r="E960" i="27"/>
  <c r="H959" i="27"/>
  <c r="G959" i="27"/>
  <c r="E959" i="27"/>
  <c r="H958" i="27"/>
  <c r="G958" i="27"/>
  <c r="E958" i="27"/>
  <c r="H957" i="27"/>
  <c r="G957" i="27"/>
  <c r="E957" i="27"/>
  <c r="H956" i="27"/>
  <c r="G956" i="27"/>
  <c r="E956" i="27"/>
  <c r="H955" i="27"/>
  <c r="G955" i="27"/>
  <c r="E955" i="27"/>
  <c r="H954" i="27"/>
  <c r="G954" i="27"/>
  <c r="E954" i="27"/>
  <c r="H953" i="27"/>
  <c r="G953" i="27"/>
  <c r="E953" i="27"/>
  <c r="H952" i="27"/>
  <c r="G952" i="27"/>
  <c r="E952" i="27"/>
  <c r="H951" i="27"/>
  <c r="G951" i="27"/>
  <c r="E951" i="27"/>
  <c r="H950" i="27"/>
  <c r="G950" i="27"/>
  <c r="E950" i="27"/>
  <c r="H949" i="27"/>
  <c r="G949" i="27"/>
  <c r="E949" i="27"/>
  <c r="H948" i="27"/>
  <c r="G948" i="27"/>
  <c r="E948" i="27"/>
  <c r="H947" i="27"/>
  <c r="G947" i="27"/>
  <c r="E947" i="27"/>
  <c r="H946" i="27"/>
  <c r="G946" i="27"/>
  <c r="E946" i="27"/>
  <c r="H945" i="27"/>
  <c r="G945" i="27"/>
  <c r="E945" i="27"/>
  <c r="H944" i="27"/>
  <c r="G944" i="27"/>
  <c r="E944" i="27"/>
  <c r="H943" i="27"/>
  <c r="G943" i="27"/>
  <c r="E943" i="27"/>
  <c r="H942" i="27"/>
  <c r="G942" i="27"/>
  <c r="E942" i="27"/>
  <c r="H941" i="27"/>
  <c r="G941" i="27"/>
  <c r="E941" i="27"/>
  <c r="H940" i="27"/>
  <c r="G940" i="27"/>
  <c r="E940" i="27"/>
  <c r="H939" i="27"/>
  <c r="G939" i="27"/>
  <c r="E939" i="27"/>
  <c r="H938" i="27"/>
  <c r="G938" i="27"/>
  <c r="E938" i="27"/>
  <c r="H937" i="27"/>
  <c r="G937" i="27"/>
  <c r="E937" i="27"/>
  <c r="H936" i="27"/>
  <c r="G936" i="27"/>
  <c r="E936" i="27"/>
  <c r="H935" i="27"/>
  <c r="G935" i="27"/>
  <c r="E935" i="27"/>
  <c r="H934" i="27"/>
  <c r="G934" i="27"/>
  <c r="E934" i="27"/>
  <c r="H933" i="27"/>
  <c r="G933" i="27"/>
  <c r="E933" i="27"/>
  <c r="H932" i="27"/>
  <c r="G932" i="27"/>
  <c r="E932" i="27"/>
  <c r="H931" i="27"/>
  <c r="G931" i="27"/>
  <c r="E931" i="27"/>
  <c r="H930" i="27"/>
  <c r="G930" i="27"/>
  <c r="E930" i="27"/>
  <c r="H929" i="27"/>
  <c r="G929" i="27"/>
  <c r="E929" i="27"/>
  <c r="H928" i="27"/>
  <c r="G928" i="27"/>
  <c r="E928" i="27"/>
  <c r="H927" i="27"/>
  <c r="G927" i="27"/>
  <c r="E927" i="27"/>
  <c r="H926" i="27"/>
  <c r="G926" i="27"/>
  <c r="E926" i="27"/>
  <c r="H925" i="27"/>
  <c r="G925" i="27"/>
  <c r="E925" i="27"/>
  <c r="H924" i="27"/>
  <c r="G924" i="27"/>
  <c r="E924" i="27"/>
  <c r="H923" i="27"/>
  <c r="G923" i="27"/>
  <c r="E923" i="27"/>
  <c r="H922" i="27"/>
  <c r="G922" i="27"/>
  <c r="E922" i="27"/>
  <c r="H921" i="27"/>
  <c r="G921" i="27"/>
  <c r="E921" i="27"/>
  <c r="H920" i="27"/>
  <c r="G920" i="27"/>
  <c r="E920" i="27"/>
  <c r="H919" i="27"/>
  <c r="G919" i="27"/>
  <c r="E919" i="27"/>
  <c r="H918" i="27"/>
  <c r="G918" i="27"/>
  <c r="E918" i="27"/>
  <c r="H917" i="27"/>
  <c r="G917" i="27"/>
  <c r="E917" i="27"/>
  <c r="H916" i="27"/>
  <c r="G916" i="27"/>
  <c r="E916" i="27"/>
  <c r="H915" i="27"/>
  <c r="G915" i="27"/>
  <c r="E915" i="27"/>
  <c r="H914" i="27"/>
  <c r="G914" i="27"/>
  <c r="E914" i="27"/>
  <c r="H913" i="27"/>
  <c r="G913" i="27"/>
  <c r="E913" i="27"/>
  <c r="H912" i="27"/>
  <c r="G912" i="27"/>
  <c r="E912" i="27"/>
  <c r="H911" i="27"/>
  <c r="G911" i="27"/>
  <c r="E911" i="27"/>
  <c r="H910" i="27"/>
  <c r="G910" i="27"/>
  <c r="E910" i="27"/>
  <c r="H909" i="27"/>
  <c r="G909" i="27"/>
  <c r="E909" i="27"/>
  <c r="H908" i="27"/>
  <c r="G908" i="27"/>
  <c r="E908" i="27"/>
  <c r="H907" i="27"/>
  <c r="G907" i="27"/>
  <c r="E907" i="27"/>
  <c r="H906" i="27"/>
  <c r="G906" i="27"/>
  <c r="E906" i="27"/>
  <c r="H905" i="27"/>
  <c r="G905" i="27"/>
  <c r="E905" i="27"/>
  <c r="H904" i="27"/>
  <c r="G904" i="27"/>
  <c r="E904" i="27"/>
  <c r="H903" i="27"/>
  <c r="G903" i="27"/>
  <c r="E903" i="27"/>
  <c r="H902" i="27"/>
  <c r="G902" i="27"/>
  <c r="E902" i="27"/>
  <c r="H901" i="27"/>
  <c r="G901" i="27"/>
  <c r="E901" i="27"/>
  <c r="H900" i="27"/>
  <c r="G900" i="27"/>
  <c r="E900" i="27"/>
  <c r="H899" i="27"/>
  <c r="G899" i="27"/>
  <c r="E899" i="27"/>
  <c r="H898" i="27"/>
  <c r="G898" i="27"/>
  <c r="E898" i="27"/>
  <c r="H897" i="27"/>
  <c r="G897" i="27"/>
  <c r="E897" i="27"/>
  <c r="H896" i="27"/>
  <c r="G896" i="27"/>
  <c r="E896" i="27"/>
  <c r="H895" i="27"/>
  <c r="G895" i="27"/>
  <c r="E895" i="27"/>
  <c r="H894" i="27"/>
  <c r="G894" i="27"/>
  <c r="E894" i="27"/>
  <c r="H893" i="27"/>
  <c r="G893" i="27"/>
  <c r="E893" i="27"/>
  <c r="H892" i="27"/>
  <c r="G892" i="27"/>
  <c r="E892" i="27"/>
  <c r="H891" i="27"/>
  <c r="G891" i="27"/>
  <c r="E891" i="27"/>
  <c r="H890" i="27"/>
  <c r="G890" i="27"/>
  <c r="E890" i="27"/>
  <c r="H889" i="27"/>
  <c r="G889" i="27"/>
  <c r="E889" i="27"/>
  <c r="H888" i="27"/>
  <c r="G888" i="27"/>
  <c r="E888" i="27"/>
  <c r="H887" i="27"/>
  <c r="G887" i="27"/>
  <c r="E887" i="27"/>
  <c r="H886" i="27"/>
  <c r="G886" i="27"/>
  <c r="E886" i="27"/>
  <c r="H885" i="27"/>
  <c r="G885" i="27"/>
  <c r="E885" i="27"/>
  <c r="H884" i="27"/>
  <c r="G884" i="27"/>
  <c r="E884" i="27"/>
  <c r="H883" i="27"/>
  <c r="G883" i="27"/>
  <c r="E883" i="27"/>
  <c r="H882" i="27"/>
  <c r="G882" i="27"/>
  <c r="E882" i="27"/>
  <c r="H881" i="27"/>
  <c r="G881" i="27"/>
  <c r="E881" i="27"/>
  <c r="H880" i="27"/>
  <c r="G880" i="27"/>
  <c r="E880" i="27"/>
  <c r="H879" i="27"/>
  <c r="G879" i="27"/>
  <c r="E879" i="27"/>
  <c r="H878" i="27"/>
  <c r="G878" i="27"/>
  <c r="E878" i="27"/>
  <c r="H877" i="27"/>
  <c r="G877" i="27"/>
  <c r="E877" i="27"/>
  <c r="H876" i="27"/>
  <c r="G876" i="27"/>
  <c r="E876" i="27"/>
  <c r="H875" i="27"/>
  <c r="G875" i="27"/>
  <c r="E875" i="27"/>
  <c r="H874" i="27"/>
  <c r="G874" i="27"/>
  <c r="E874" i="27"/>
  <c r="H873" i="27"/>
  <c r="G873" i="27"/>
  <c r="E873" i="27"/>
  <c r="H872" i="27"/>
  <c r="G872" i="27"/>
  <c r="E872" i="27"/>
  <c r="H871" i="27"/>
  <c r="G871" i="27"/>
  <c r="E871" i="27"/>
  <c r="H870" i="27"/>
  <c r="G870" i="27"/>
  <c r="E870" i="27"/>
  <c r="H869" i="27"/>
  <c r="G869" i="27"/>
  <c r="E869" i="27"/>
  <c r="H868" i="27"/>
  <c r="G868" i="27"/>
  <c r="E868" i="27"/>
  <c r="H867" i="27"/>
  <c r="G867" i="27"/>
  <c r="E867" i="27"/>
  <c r="H866" i="27"/>
  <c r="G866" i="27"/>
  <c r="E866" i="27"/>
  <c r="H865" i="27"/>
  <c r="G865" i="27"/>
  <c r="E865" i="27"/>
  <c r="H864" i="27"/>
  <c r="G864" i="27"/>
  <c r="E864" i="27"/>
  <c r="H863" i="27"/>
  <c r="G863" i="27"/>
  <c r="E863" i="27"/>
  <c r="H862" i="27"/>
  <c r="G862" i="27"/>
  <c r="E862" i="27"/>
  <c r="H861" i="27"/>
  <c r="G861" i="27"/>
  <c r="E861" i="27"/>
  <c r="H860" i="27"/>
  <c r="G860" i="27"/>
  <c r="E860" i="27"/>
  <c r="H859" i="27"/>
  <c r="G859" i="27"/>
  <c r="E859" i="27"/>
  <c r="H858" i="27"/>
  <c r="G858" i="27"/>
  <c r="E858" i="27"/>
  <c r="H857" i="27"/>
  <c r="G857" i="27"/>
  <c r="E857" i="27"/>
  <c r="H856" i="27"/>
  <c r="G856" i="27"/>
  <c r="E856" i="27"/>
  <c r="H855" i="27"/>
  <c r="G855" i="27"/>
  <c r="E855" i="27"/>
  <c r="H854" i="27"/>
  <c r="G854" i="27"/>
  <c r="E854" i="27"/>
  <c r="H853" i="27"/>
  <c r="G853" i="27"/>
  <c r="E853" i="27"/>
  <c r="H852" i="27"/>
  <c r="G852" i="27"/>
  <c r="E852" i="27"/>
  <c r="H851" i="27"/>
  <c r="G851" i="27"/>
  <c r="E851" i="27"/>
  <c r="H850" i="27"/>
  <c r="G850" i="27"/>
  <c r="E850" i="27"/>
  <c r="H849" i="27"/>
  <c r="G849" i="27"/>
  <c r="E849" i="27"/>
  <c r="H848" i="27"/>
  <c r="G848" i="27"/>
  <c r="E848" i="27"/>
  <c r="H847" i="27"/>
  <c r="G847" i="27"/>
  <c r="E847" i="27"/>
  <c r="H846" i="27"/>
  <c r="G846" i="27"/>
  <c r="E846" i="27"/>
  <c r="H845" i="27"/>
  <c r="G845" i="27"/>
  <c r="E845" i="27"/>
  <c r="H844" i="27"/>
  <c r="G844" i="27"/>
  <c r="E844" i="27"/>
  <c r="H843" i="27"/>
  <c r="G843" i="27"/>
  <c r="E843" i="27"/>
  <c r="H842" i="27"/>
  <c r="G842" i="27"/>
  <c r="E842" i="27"/>
  <c r="H841" i="27"/>
  <c r="G841" i="27"/>
  <c r="E841" i="27"/>
  <c r="H840" i="27"/>
  <c r="G840" i="27"/>
  <c r="E840" i="27"/>
  <c r="H839" i="27"/>
  <c r="G839" i="27"/>
  <c r="E839" i="27"/>
  <c r="H838" i="27"/>
  <c r="G838" i="27"/>
  <c r="E838" i="27"/>
  <c r="H837" i="27"/>
  <c r="G837" i="27"/>
  <c r="E837" i="27"/>
  <c r="H836" i="27"/>
  <c r="G836" i="27"/>
  <c r="E836" i="27"/>
  <c r="H835" i="27"/>
  <c r="G835" i="27"/>
  <c r="E835" i="27"/>
  <c r="H834" i="27"/>
  <c r="G834" i="27"/>
  <c r="E834" i="27"/>
  <c r="H833" i="27"/>
  <c r="G833" i="27"/>
  <c r="E833" i="27"/>
  <c r="H832" i="27"/>
  <c r="G832" i="27"/>
  <c r="E832" i="27"/>
  <c r="H831" i="27"/>
  <c r="G831" i="27"/>
  <c r="E831" i="27"/>
  <c r="H830" i="27"/>
  <c r="G830" i="27"/>
  <c r="E830" i="27"/>
  <c r="H829" i="27"/>
  <c r="G829" i="27"/>
  <c r="E829" i="27"/>
  <c r="H828" i="27"/>
  <c r="G828" i="27"/>
  <c r="E828" i="27"/>
  <c r="H827" i="27"/>
  <c r="G827" i="27"/>
  <c r="E827" i="27"/>
  <c r="H826" i="27"/>
  <c r="G826" i="27"/>
  <c r="E826" i="27"/>
  <c r="H825" i="27"/>
  <c r="G825" i="27"/>
  <c r="E825" i="27"/>
  <c r="H824" i="27"/>
  <c r="G824" i="27"/>
  <c r="E824" i="27"/>
  <c r="H823" i="27"/>
  <c r="G823" i="27"/>
  <c r="E823" i="27"/>
  <c r="H822" i="27"/>
  <c r="G822" i="27"/>
  <c r="E822" i="27"/>
  <c r="H821" i="27"/>
  <c r="G821" i="27"/>
  <c r="E821" i="27"/>
  <c r="H820" i="27"/>
  <c r="G820" i="27"/>
  <c r="E820" i="27"/>
  <c r="H819" i="27"/>
  <c r="G819" i="27"/>
  <c r="E819" i="27"/>
  <c r="H818" i="27"/>
  <c r="G818" i="27"/>
  <c r="E818" i="27"/>
  <c r="H817" i="27"/>
  <c r="G817" i="27"/>
  <c r="E817" i="27"/>
  <c r="H816" i="27"/>
  <c r="G816" i="27"/>
  <c r="E816" i="27"/>
  <c r="H815" i="27"/>
  <c r="G815" i="27"/>
  <c r="E815" i="27"/>
  <c r="H814" i="27"/>
  <c r="G814" i="27"/>
  <c r="E814" i="27"/>
  <c r="H813" i="27"/>
  <c r="G813" i="27"/>
  <c r="E813" i="27"/>
  <c r="H812" i="27"/>
  <c r="G812" i="27"/>
  <c r="E812" i="27"/>
  <c r="H811" i="27"/>
  <c r="G811" i="27"/>
  <c r="E811" i="27"/>
  <c r="H810" i="27"/>
  <c r="G810" i="27"/>
  <c r="E810" i="27"/>
  <c r="H809" i="27"/>
  <c r="G809" i="27"/>
  <c r="E809" i="27"/>
  <c r="H808" i="27"/>
  <c r="G808" i="27"/>
  <c r="E808" i="27"/>
  <c r="H807" i="27"/>
  <c r="G807" i="27"/>
  <c r="E807" i="27"/>
  <c r="H806" i="27"/>
  <c r="G806" i="27"/>
  <c r="E806" i="27"/>
  <c r="H805" i="27"/>
  <c r="G805" i="27"/>
  <c r="E805" i="27"/>
  <c r="H804" i="27"/>
  <c r="G804" i="27"/>
  <c r="E804" i="27"/>
  <c r="H803" i="27"/>
  <c r="G803" i="27"/>
  <c r="E803" i="27"/>
  <c r="H802" i="27"/>
  <c r="G802" i="27"/>
  <c r="E802" i="27"/>
  <c r="H801" i="27"/>
  <c r="G801" i="27"/>
  <c r="E801" i="27"/>
  <c r="H800" i="27"/>
  <c r="G800" i="27"/>
  <c r="E800" i="27"/>
  <c r="H799" i="27"/>
  <c r="G799" i="27"/>
  <c r="E799" i="27"/>
  <c r="H798" i="27"/>
  <c r="G798" i="27"/>
  <c r="E798" i="27"/>
  <c r="H797" i="27"/>
  <c r="G797" i="27"/>
  <c r="E797" i="27"/>
  <c r="H796" i="27"/>
  <c r="G796" i="27"/>
  <c r="E796" i="27"/>
  <c r="H795" i="27"/>
  <c r="G795" i="27"/>
  <c r="E795" i="27"/>
  <c r="H794" i="27"/>
  <c r="G794" i="27"/>
  <c r="E794" i="27"/>
  <c r="H793" i="27"/>
  <c r="G793" i="27"/>
  <c r="E793" i="27"/>
  <c r="H792" i="27"/>
  <c r="G792" i="27"/>
  <c r="E792" i="27"/>
  <c r="H791" i="27"/>
  <c r="G791" i="27"/>
  <c r="E791" i="27"/>
  <c r="H790" i="27"/>
  <c r="G790" i="27"/>
  <c r="E790" i="27"/>
  <c r="H789" i="27"/>
  <c r="G789" i="27"/>
  <c r="E789" i="27"/>
  <c r="H788" i="27"/>
  <c r="G788" i="27"/>
  <c r="E788" i="27"/>
  <c r="H787" i="27"/>
  <c r="G787" i="27"/>
  <c r="E787" i="27"/>
  <c r="H786" i="27"/>
  <c r="G786" i="27"/>
  <c r="E786" i="27"/>
  <c r="H785" i="27"/>
  <c r="G785" i="27"/>
  <c r="E785" i="27"/>
  <c r="H784" i="27"/>
  <c r="G784" i="27"/>
  <c r="E784" i="27"/>
  <c r="H783" i="27"/>
  <c r="G783" i="27"/>
  <c r="E783" i="27"/>
  <c r="H782" i="27"/>
  <c r="G782" i="27"/>
  <c r="E782" i="27"/>
  <c r="H781" i="27"/>
  <c r="G781" i="27"/>
  <c r="E781" i="27"/>
  <c r="H780" i="27"/>
  <c r="G780" i="27"/>
  <c r="E780" i="27"/>
  <c r="H779" i="27"/>
  <c r="G779" i="27"/>
  <c r="E779" i="27"/>
  <c r="H778" i="27"/>
  <c r="G778" i="27"/>
  <c r="E778" i="27"/>
  <c r="H777" i="27"/>
  <c r="G777" i="27"/>
  <c r="E777" i="27"/>
  <c r="H776" i="27"/>
  <c r="G776" i="27"/>
  <c r="E776" i="27"/>
  <c r="H775" i="27"/>
  <c r="G775" i="27"/>
  <c r="E775" i="27"/>
  <c r="H774" i="27"/>
  <c r="G774" i="27"/>
  <c r="E774" i="27"/>
  <c r="H773" i="27"/>
  <c r="G773" i="27"/>
  <c r="E773" i="27"/>
  <c r="H772" i="27"/>
  <c r="G772" i="27"/>
  <c r="E772" i="27"/>
  <c r="H771" i="27"/>
  <c r="G771" i="27"/>
  <c r="E771" i="27"/>
  <c r="H770" i="27"/>
  <c r="G770" i="27"/>
  <c r="E770" i="27"/>
  <c r="H769" i="27"/>
  <c r="G769" i="27"/>
  <c r="E769" i="27"/>
  <c r="H768" i="27"/>
  <c r="G768" i="27"/>
  <c r="E768" i="27"/>
  <c r="H767" i="27"/>
  <c r="G767" i="27"/>
  <c r="E767" i="27"/>
  <c r="H766" i="27"/>
  <c r="G766" i="27"/>
  <c r="E766" i="27"/>
  <c r="H765" i="27"/>
  <c r="G765" i="27"/>
  <c r="E765" i="27"/>
  <c r="H764" i="27"/>
  <c r="G764" i="27"/>
  <c r="E764" i="27"/>
  <c r="H763" i="27"/>
  <c r="G763" i="27"/>
  <c r="E763" i="27"/>
  <c r="H762" i="27"/>
  <c r="G762" i="27"/>
  <c r="E762" i="27"/>
  <c r="H761" i="27"/>
  <c r="G761" i="27"/>
  <c r="E761" i="27"/>
  <c r="H760" i="27"/>
  <c r="G760" i="27"/>
  <c r="E760" i="27"/>
  <c r="H759" i="27"/>
  <c r="G759" i="27"/>
  <c r="E759" i="27"/>
  <c r="H758" i="27"/>
  <c r="G758" i="27"/>
  <c r="E758" i="27"/>
  <c r="H757" i="27"/>
  <c r="G757" i="27"/>
  <c r="E757" i="27"/>
  <c r="H756" i="27"/>
  <c r="G756" i="27"/>
  <c r="E756" i="27"/>
  <c r="H755" i="27"/>
  <c r="G755" i="27"/>
  <c r="E755" i="27"/>
  <c r="H754" i="27"/>
  <c r="G754" i="27"/>
  <c r="E754" i="27"/>
  <c r="H753" i="27"/>
  <c r="G753" i="27"/>
  <c r="E753" i="27"/>
  <c r="H752" i="27"/>
  <c r="G752" i="27"/>
  <c r="E752" i="27"/>
  <c r="H751" i="27"/>
  <c r="G751" i="27"/>
  <c r="E751" i="27"/>
  <c r="H750" i="27"/>
  <c r="G750" i="27"/>
  <c r="E750" i="27"/>
  <c r="H749" i="27"/>
  <c r="G749" i="27"/>
  <c r="E749" i="27"/>
  <c r="H748" i="27"/>
  <c r="G748" i="27"/>
  <c r="E748" i="27"/>
  <c r="H747" i="27"/>
  <c r="G747" i="27"/>
  <c r="E747" i="27"/>
  <c r="H746" i="27"/>
  <c r="G746" i="27"/>
  <c r="E746" i="27"/>
  <c r="H745" i="27"/>
  <c r="G745" i="27"/>
  <c r="E745" i="27"/>
  <c r="H744" i="27"/>
  <c r="G744" i="27"/>
  <c r="E744" i="27"/>
  <c r="H743" i="27"/>
  <c r="G743" i="27"/>
  <c r="E743" i="27"/>
  <c r="H742" i="27"/>
  <c r="G742" i="27"/>
  <c r="E742" i="27"/>
  <c r="H741" i="27"/>
  <c r="G741" i="27"/>
  <c r="E741" i="27"/>
  <c r="H740" i="27"/>
  <c r="G740" i="27"/>
  <c r="E740" i="27"/>
  <c r="H739" i="27"/>
  <c r="G739" i="27"/>
  <c r="E739" i="27"/>
  <c r="H738" i="27"/>
  <c r="G738" i="27"/>
  <c r="E738" i="27"/>
  <c r="H737" i="27"/>
  <c r="G737" i="27"/>
  <c r="E737" i="27"/>
  <c r="H736" i="27"/>
  <c r="G736" i="27"/>
  <c r="E736" i="27"/>
  <c r="H735" i="27"/>
  <c r="G735" i="27"/>
  <c r="E735" i="27"/>
  <c r="H734" i="27"/>
  <c r="G734" i="27"/>
  <c r="E734" i="27"/>
  <c r="H733" i="27"/>
  <c r="G733" i="27"/>
  <c r="E733" i="27"/>
  <c r="H732" i="27"/>
  <c r="G732" i="27"/>
  <c r="E732" i="27"/>
  <c r="H731" i="27"/>
  <c r="G731" i="27"/>
  <c r="E731" i="27"/>
  <c r="H730" i="27"/>
  <c r="G730" i="27"/>
  <c r="E730" i="27"/>
  <c r="H729" i="27"/>
  <c r="G729" i="27"/>
  <c r="E729" i="27"/>
  <c r="H728" i="27"/>
  <c r="G728" i="27"/>
  <c r="E728" i="27"/>
  <c r="H727" i="27"/>
  <c r="G727" i="27"/>
  <c r="E727" i="27"/>
  <c r="H726" i="27"/>
  <c r="G726" i="27"/>
  <c r="E726" i="27"/>
  <c r="H725" i="27"/>
  <c r="G725" i="27"/>
  <c r="E725" i="27"/>
  <c r="H724" i="27"/>
  <c r="G724" i="27"/>
  <c r="E724" i="27"/>
  <c r="H723" i="27"/>
  <c r="G723" i="27"/>
  <c r="E723" i="27"/>
  <c r="H722" i="27"/>
  <c r="G722" i="27"/>
  <c r="E722" i="27"/>
  <c r="H721" i="27"/>
  <c r="G721" i="27"/>
  <c r="E721" i="27"/>
  <c r="H720" i="27"/>
  <c r="G720" i="27"/>
  <c r="E720" i="27"/>
  <c r="H719" i="27"/>
  <c r="G719" i="27"/>
  <c r="E719" i="27"/>
  <c r="H718" i="27"/>
  <c r="G718" i="27"/>
  <c r="E718" i="27"/>
  <c r="H717" i="27"/>
  <c r="G717" i="27"/>
  <c r="E717" i="27"/>
  <c r="H716" i="27"/>
  <c r="G716" i="27"/>
  <c r="E716" i="27"/>
  <c r="H715" i="27"/>
  <c r="G715" i="27"/>
  <c r="E715" i="27"/>
  <c r="H714" i="27"/>
  <c r="G714" i="27"/>
  <c r="E714" i="27"/>
  <c r="H713" i="27"/>
  <c r="G713" i="27"/>
  <c r="E713" i="27"/>
  <c r="H712" i="27"/>
  <c r="G712" i="27"/>
  <c r="E712" i="27"/>
  <c r="H711" i="27"/>
  <c r="G711" i="27"/>
  <c r="E711" i="27"/>
  <c r="H710" i="27"/>
  <c r="G710" i="27"/>
  <c r="E710" i="27"/>
  <c r="H709" i="27"/>
  <c r="G709" i="27"/>
  <c r="E709" i="27"/>
  <c r="H708" i="27"/>
  <c r="G708" i="27"/>
  <c r="E708" i="27"/>
  <c r="H707" i="27"/>
  <c r="G707" i="27"/>
  <c r="E707" i="27"/>
  <c r="H706" i="27"/>
  <c r="G706" i="27"/>
  <c r="E706" i="27"/>
  <c r="H705" i="27"/>
  <c r="G705" i="27"/>
  <c r="E705" i="27"/>
  <c r="H704" i="27"/>
  <c r="G704" i="27"/>
  <c r="E704" i="27"/>
  <c r="H703" i="27"/>
  <c r="G703" i="27"/>
  <c r="E703" i="27"/>
  <c r="H702" i="27"/>
  <c r="G702" i="27"/>
  <c r="E702" i="27"/>
  <c r="H701" i="27"/>
  <c r="G701" i="27"/>
  <c r="E701" i="27"/>
  <c r="H700" i="27"/>
  <c r="G700" i="27"/>
  <c r="E700" i="27"/>
  <c r="H699" i="27"/>
  <c r="G699" i="27"/>
  <c r="E699" i="27"/>
  <c r="H698" i="27"/>
  <c r="G698" i="27"/>
  <c r="E698" i="27"/>
  <c r="H697" i="27"/>
  <c r="G697" i="27"/>
  <c r="E697" i="27"/>
  <c r="H696" i="27"/>
  <c r="G696" i="27"/>
  <c r="E696" i="27"/>
  <c r="H695" i="27"/>
  <c r="G695" i="27"/>
  <c r="E695" i="27"/>
  <c r="H694" i="27"/>
  <c r="G694" i="27"/>
  <c r="E694" i="27"/>
  <c r="H693" i="27"/>
  <c r="G693" i="27"/>
  <c r="E693" i="27"/>
  <c r="H692" i="27"/>
  <c r="G692" i="27"/>
  <c r="E692" i="27"/>
  <c r="H691" i="27"/>
  <c r="G691" i="27"/>
  <c r="E691" i="27"/>
  <c r="H690" i="27"/>
  <c r="G690" i="27"/>
  <c r="E690" i="27"/>
  <c r="H689" i="27"/>
  <c r="G689" i="27"/>
  <c r="E689" i="27"/>
  <c r="H688" i="27"/>
  <c r="G688" i="27"/>
  <c r="E688" i="27"/>
  <c r="H687" i="27"/>
  <c r="G687" i="27"/>
  <c r="E687" i="27"/>
  <c r="H686" i="27"/>
  <c r="G686" i="27"/>
  <c r="E686" i="27"/>
  <c r="H685" i="27"/>
  <c r="G685" i="27"/>
  <c r="E685" i="27"/>
  <c r="H684" i="27"/>
  <c r="G684" i="27"/>
  <c r="E684" i="27"/>
  <c r="H683" i="27"/>
  <c r="G683" i="27"/>
  <c r="E683" i="27"/>
  <c r="H682" i="27"/>
  <c r="G682" i="27"/>
  <c r="E682" i="27"/>
  <c r="H681" i="27"/>
  <c r="G681" i="27"/>
  <c r="E681" i="27"/>
  <c r="H680" i="27"/>
  <c r="G680" i="27"/>
  <c r="E680" i="27"/>
  <c r="H679" i="27"/>
  <c r="G679" i="27"/>
  <c r="E679" i="27"/>
  <c r="H678" i="27"/>
  <c r="G678" i="27"/>
  <c r="E678" i="27"/>
  <c r="H677" i="27"/>
  <c r="G677" i="27"/>
  <c r="E677" i="27"/>
  <c r="H676" i="27"/>
  <c r="G676" i="27"/>
  <c r="E676" i="27"/>
  <c r="H675" i="27"/>
  <c r="G675" i="27"/>
  <c r="E675" i="27"/>
  <c r="H674" i="27"/>
  <c r="G674" i="27"/>
  <c r="E674" i="27"/>
  <c r="H673" i="27"/>
  <c r="G673" i="27"/>
  <c r="E673" i="27"/>
  <c r="H672" i="27"/>
  <c r="G672" i="27"/>
  <c r="E672" i="27"/>
  <c r="H671" i="27"/>
  <c r="G671" i="27"/>
  <c r="E671" i="27"/>
  <c r="H670" i="27"/>
  <c r="G670" i="27"/>
  <c r="E670" i="27"/>
  <c r="H669" i="27"/>
  <c r="G669" i="27"/>
  <c r="E669" i="27"/>
  <c r="H668" i="27"/>
  <c r="G668" i="27"/>
  <c r="E668" i="27"/>
  <c r="H667" i="27"/>
  <c r="G667" i="27"/>
  <c r="E667" i="27"/>
  <c r="H666" i="27"/>
  <c r="G666" i="27"/>
  <c r="E666" i="27"/>
  <c r="H665" i="27"/>
  <c r="G665" i="27"/>
  <c r="E665" i="27"/>
  <c r="H664" i="27"/>
  <c r="G664" i="27"/>
  <c r="E664" i="27"/>
  <c r="H663" i="27"/>
  <c r="G663" i="27"/>
  <c r="E663" i="27"/>
  <c r="H662" i="27"/>
  <c r="G662" i="27"/>
  <c r="E662" i="27"/>
  <c r="H661" i="27"/>
  <c r="G661" i="27"/>
  <c r="E661" i="27"/>
  <c r="H660" i="27"/>
  <c r="G660" i="27"/>
  <c r="E660" i="27"/>
  <c r="H659" i="27"/>
  <c r="G659" i="27"/>
  <c r="E659" i="27"/>
  <c r="H658" i="27"/>
  <c r="G658" i="27"/>
  <c r="E658" i="27"/>
  <c r="H657" i="27"/>
  <c r="G657" i="27"/>
  <c r="E657" i="27"/>
  <c r="H656" i="27"/>
  <c r="G656" i="27"/>
  <c r="E656" i="27"/>
  <c r="H655" i="27"/>
  <c r="G655" i="27"/>
  <c r="E655" i="27"/>
  <c r="H654" i="27"/>
  <c r="G654" i="27"/>
  <c r="E654" i="27"/>
  <c r="H653" i="27"/>
  <c r="G653" i="27"/>
  <c r="E653" i="27"/>
  <c r="H652" i="27"/>
  <c r="G652" i="27"/>
  <c r="E652" i="27"/>
  <c r="H651" i="27"/>
  <c r="G651" i="27"/>
  <c r="E651" i="27"/>
  <c r="H650" i="27"/>
  <c r="G650" i="27"/>
  <c r="E650" i="27"/>
  <c r="H649" i="27"/>
  <c r="G649" i="27"/>
  <c r="E649" i="27"/>
  <c r="H648" i="27"/>
  <c r="G648" i="27"/>
  <c r="E648" i="27"/>
  <c r="H647" i="27"/>
  <c r="G647" i="27"/>
  <c r="E647" i="27"/>
  <c r="H646" i="27"/>
  <c r="G646" i="27"/>
  <c r="E646" i="27"/>
  <c r="H645" i="27"/>
  <c r="G645" i="27"/>
  <c r="E645" i="27"/>
  <c r="H644" i="27"/>
  <c r="G644" i="27"/>
  <c r="E644" i="27"/>
  <c r="H643" i="27"/>
  <c r="G643" i="27"/>
  <c r="E643" i="27"/>
  <c r="H642" i="27"/>
  <c r="G642" i="27"/>
  <c r="E642" i="27"/>
  <c r="H641" i="27"/>
  <c r="G641" i="27"/>
  <c r="E641" i="27"/>
  <c r="H640" i="27"/>
  <c r="G640" i="27"/>
  <c r="E640" i="27"/>
  <c r="H639" i="27"/>
  <c r="G639" i="27"/>
  <c r="E639" i="27"/>
  <c r="H638" i="27"/>
  <c r="G638" i="27"/>
  <c r="E638" i="27"/>
  <c r="H637" i="27"/>
  <c r="G637" i="27"/>
  <c r="E637" i="27"/>
  <c r="H636" i="27"/>
  <c r="G636" i="27"/>
  <c r="E636" i="27"/>
  <c r="H635" i="27"/>
  <c r="G635" i="27"/>
  <c r="E635" i="27"/>
  <c r="H634" i="27"/>
  <c r="G634" i="27"/>
  <c r="E634" i="27"/>
  <c r="H633" i="27"/>
  <c r="G633" i="27"/>
  <c r="E633" i="27"/>
  <c r="H632" i="27"/>
  <c r="G632" i="27"/>
  <c r="E632" i="27"/>
  <c r="H631" i="27"/>
  <c r="G631" i="27"/>
  <c r="E631" i="27"/>
  <c r="H630" i="27"/>
  <c r="G630" i="27"/>
  <c r="E630" i="27"/>
  <c r="H629" i="27"/>
  <c r="G629" i="27"/>
  <c r="E629" i="27"/>
  <c r="H628" i="27"/>
  <c r="G628" i="27"/>
  <c r="E628" i="27"/>
  <c r="H627" i="27"/>
  <c r="G627" i="27"/>
  <c r="E627" i="27"/>
  <c r="H626" i="27"/>
  <c r="G626" i="27"/>
  <c r="E626" i="27"/>
  <c r="H625" i="27"/>
  <c r="G625" i="27"/>
  <c r="E625" i="27"/>
  <c r="H624" i="27"/>
  <c r="G624" i="27"/>
  <c r="E624" i="27"/>
  <c r="H623" i="27"/>
  <c r="G623" i="27"/>
  <c r="E623" i="27"/>
  <c r="H622" i="27"/>
  <c r="G622" i="27"/>
  <c r="E622" i="27"/>
  <c r="H621" i="27"/>
  <c r="G621" i="27"/>
  <c r="E621" i="27"/>
  <c r="H620" i="27"/>
  <c r="G620" i="27"/>
  <c r="E620" i="27"/>
  <c r="H619" i="27"/>
  <c r="G619" i="27"/>
  <c r="E619" i="27"/>
  <c r="H618" i="27"/>
  <c r="G618" i="27"/>
  <c r="E618" i="27"/>
  <c r="H617" i="27"/>
  <c r="G617" i="27"/>
  <c r="E617" i="27"/>
  <c r="H616" i="27"/>
  <c r="G616" i="27"/>
  <c r="E616" i="27"/>
  <c r="H615" i="27"/>
  <c r="G615" i="27"/>
  <c r="E615" i="27"/>
  <c r="H614" i="27"/>
  <c r="G614" i="27"/>
  <c r="E614" i="27"/>
  <c r="H613" i="27"/>
  <c r="G613" i="27"/>
  <c r="E613" i="27"/>
  <c r="H612" i="27"/>
  <c r="G612" i="27"/>
  <c r="E612" i="27"/>
  <c r="H611" i="27"/>
  <c r="G611" i="27"/>
  <c r="E611" i="27"/>
  <c r="H610" i="27"/>
  <c r="G610" i="27"/>
  <c r="E610" i="27"/>
  <c r="H609" i="27"/>
  <c r="G609" i="27"/>
  <c r="E609" i="27"/>
  <c r="H608" i="27"/>
  <c r="G608" i="27"/>
  <c r="E608" i="27"/>
  <c r="H607" i="27"/>
  <c r="G607" i="27"/>
  <c r="E607" i="27"/>
  <c r="H606" i="27"/>
  <c r="G606" i="27"/>
  <c r="E606" i="27"/>
  <c r="H605" i="27"/>
  <c r="G605" i="27"/>
  <c r="E605" i="27"/>
  <c r="H604" i="27"/>
  <c r="G604" i="27"/>
  <c r="E604" i="27"/>
  <c r="H603" i="27"/>
  <c r="G603" i="27"/>
  <c r="E603" i="27"/>
  <c r="H602" i="27"/>
  <c r="G602" i="27"/>
  <c r="E602" i="27"/>
  <c r="H601" i="27"/>
  <c r="G601" i="27"/>
  <c r="E601" i="27"/>
  <c r="H600" i="27"/>
  <c r="G600" i="27"/>
  <c r="E600" i="27"/>
  <c r="H599" i="27"/>
  <c r="G599" i="27"/>
  <c r="E599" i="27"/>
  <c r="H598" i="27"/>
  <c r="G598" i="27"/>
  <c r="E598" i="27"/>
  <c r="H597" i="27"/>
  <c r="G597" i="27"/>
  <c r="E597" i="27"/>
  <c r="H596" i="27"/>
  <c r="G596" i="27"/>
  <c r="E596" i="27"/>
  <c r="H595" i="27"/>
  <c r="G595" i="27"/>
  <c r="E595" i="27"/>
  <c r="H594" i="27"/>
  <c r="G594" i="27"/>
  <c r="E594" i="27"/>
  <c r="H593" i="27"/>
  <c r="G593" i="27"/>
  <c r="E593" i="27"/>
  <c r="H592" i="27"/>
  <c r="G592" i="27"/>
  <c r="E592" i="27"/>
  <c r="H591" i="27"/>
  <c r="G591" i="27"/>
  <c r="E591" i="27"/>
  <c r="H590" i="27"/>
  <c r="G590" i="27"/>
  <c r="E590" i="27"/>
  <c r="H589" i="27"/>
  <c r="G589" i="27"/>
  <c r="E589" i="27"/>
  <c r="H588" i="27"/>
  <c r="G588" i="27"/>
  <c r="E588" i="27"/>
  <c r="H587" i="27"/>
  <c r="G587" i="27"/>
  <c r="E587" i="27"/>
  <c r="H586" i="27"/>
  <c r="G586" i="27"/>
  <c r="E586" i="27"/>
  <c r="H585" i="27"/>
  <c r="G585" i="27"/>
  <c r="E585" i="27"/>
  <c r="H584" i="27"/>
  <c r="G584" i="27"/>
  <c r="E584" i="27"/>
  <c r="H583" i="27"/>
  <c r="G583" i="27"/>
  <c r="E583" i="27"/>
  <c r="H582" i="27"/>
  <c r="G582" i="27"/>
  <c r="E582" i="27"/>
  <c r="H581" i="27"/>
  <c r="G581" i="27"/>
  <c r="E581" i="27"/>
  <c r="H580" i="27"/>
  <c r="G580" i="27"/>
  <c r="E580" i="27"/>
  <c r="H579" i="27"/>
  <c r="G579" i="27"/>
  <c r="E579" i="27"/>
  <c r="H578" i="27"/>
  <c r="G578" i="27"/>
  <c r="E578" i="27"/>
  <c r="H577" i="27"/>
  <c r="G577" i="27"/>
  <c r="E577" i="27"/>
  <c r="H576" i="27"/>
  <c r="G576" i="27"/>
  <c r="E576" i="27"/>
  <c r="H575" i="27"/>
  <c r="G575" i="27"/>
  <c r="E575" i="27"/>
  <c r="H574" i="27"/>
  <c r="G574" i="27"/>
  <c r="E574" i="27"/>
  <c r="H573" i="27"/>
  <c r="G573" i="27"/>
  <c r="E573" i="27"/>
  <c r="H572" i="27"/>
  <c r="G572" i="27"/>
  <c r="E572" i="27"/>
  <c r="H571" i="27"/>
  <c r="G571" i="27"/>
  <c r="E571" i="27"/>
  <c r="H570" i="27"/>
  <c r="G570" i="27"/>
  <c r="E570" i="27"/>
  <c r="H569" i="27"/>
  <c r="G569" i="27"/>
  <c r="E569" i="27"/>
  <c r="H568" i="27"/>
  <c r="G568" i="27"/>
  <c r="E568" i="27"/>
  <c r="H567" i="27"/>
  <c r="G567" i="27"/>
  <c r="E567" i="27"/>
  <c r="H566" i="27"/>
  <c r="G566" i="27"/>
  <c r="E566" i="27"/>
  <c r="H565" i="27"/>
  <c r="G565" i="27"/>
  <c r="E565" i="27"/>
  <c r="H564" i="27"/>
  <c r="G564" i="27"/>
  <c r="E564" i="27"/>
  <c r="H563" i="27"/>
  <c r="G563" i="27"/>
  <c r="E563" i="27"/>
  <c r="H562" i="27"/>
  <c r="G562" i="27"/>
  <c r="E562" i="27"/>
  <c r="H561" i="27"/>
  <c r="G561" i="27"/>
  <c r="E561" i="27"/>
  <c r="H560" i="27"/>
  <c r="G560" i="27"/>
  <c r="E560" i="27"/>
  <c r="H559" i="27"/>
  <c r="G559" i="27"/>
  <c r="E559" i="27"/>
  <c r="H558" i="27"/>
  <c r="G558" i="27"/>
  <c r="E558" i="27"/>
  <c r="H557" i="27"/>
  <c r="G557" i="27"/>
  <c r="E557" i="27"/>
  <c r="H556" i="27"/>
  <c r="G556" i="27"/>
  <c r="E556" i="27"/>
  <c r="H555" i="27"/>
  <c r="G555" i="27"/>
  <c r="E555" i="27"/>
  <c r="H554" i="27"/>
  <c r="G554" i="27"/>
  <c r="E554" i="27"/>
  <c r="H553" i="27"/>
  <c r="G553" i="27"/>
  <c r="E553" i="27"/>
  <c r="H552" i="27"/>
  <c r="G552" i="27"/>
  <c r="E552" i="27"/>
  <c r="H551" i="27"/>
  <c r="G551" i="27"/>
  <c r="E551" i="27"/>
  <c r="H550" i="27"/>
  <c r="G550" i="27"/>
  <c r="E550" i="27"/>
  <c r="H549" i="27"/>
  <c r="G549" i="27"/>
  <c r="E549" i="27"/>
  <c r="H548" i="27"/>
  <c r="G548" i="27"/>
  <c r="E548" i="27"/>
  <c r="H547" i="27"/>
  <c r="G547" i="27"/>
  <c r="E547" i="27"/>
  <c r="H546" i="27"/>
  <c r="G546" i="27"/>
  <c r="E546" i="27"/>
  <c r="H545" i="27"/>
  <c r="G545" i="27"/>
  <c r="E545" i="27"/>
  <c r="H544" i="27"/>
  <c r="G544" i="27"/>
  <c r="E544" i="27"/>
  <c r="H543" i="27"/>
  <c r="G543" i="27"/>
  <c r="E543" i="27"/>
  <c r="H542" i="27"/>
  <c r="G542" i="27"/>
  <c r="E542" i="27"/>
  <c r="H541" i="27"/>
  <c r="G541" i="27"/>
  <c r="E541" i="27"/>
  <c r="H540" i="27"/>
  <c r="G540" i="27"/>
  <c r="E540" i="27"/>
  <c r="H539" i="27"/>
  <c r="G539" i="27"/>
  <c r="E539" i="27"/>
  <c r="H538" i="27"/>
  <c r="G538" i="27"/>
  <c r="E538" i="27"/>
  <c r="H537" i="27"/>
  <c r="G537" i="27"/>
  <c r="E537" i="27"/>
  <c r="H536" i="27"/>
  <c r="G536" i="27"/>
  <c r="E536" i="27"/>
  <c r="H535" i="27"/>
  <c r="G535" i="27"/>
  <c r="E535" i="27"/>
  <c r="H534" i="27"/>
  <c r="G534" i="27"/>
  <c r="E534" i="27"/>
  <c r="H533" i="27"/>
  <c r="G533" i="27"/>
  <c r="E533" i="27"/>
  <c r="H532" i="27"/>
  <c r="G532" i="27"/>
  <c r="E532" i="27"/>
  <c r="H531" i="27"/>
  <c r="G531" i="27"/>
  <c r="E531" i="27"/>
  <c r="H530" i="27"/>
  <c r="G530" i="27"/>
  <c r="E530" i="27"/>
  <c r="H529" i="27"/>
  <c r="G529" i="27"/>
  <c r="E529" i="27"/>
  <c r="H528" i="27"/>
  <c r="G528" i="27"/>
  <c r="E528" i="27"/>
  <c r="H527" i="27"/>
  <c r="G527" i="27"/>
  <c r="E527" i="27"/>
  <c r="H526" i="27"/>
  <c r="G526" i="27"/>
  <c r="E526" i="27"/>
  <c r="H525" i="27"/>
  <c r="G525" i="27"/>
  <c r="E525" i="27"/>
  <c r="H524" i="27"/>
  <c r="G524" i="27"/>
  <c r="E524" i="27"/>
  <c r="H523" i="27"/>
  <c r="G523" i="27"/>
  <c r="E523" i="27"/>
  <c r="H522" i="27"/>
  <c r="G522" i="27"/>
  <c r="E522" i="27"/>
  <c r="H521" i="27"/>
  <c r="G521" i="27"/>
  <c r="E521" i="27"/>
  <c r="H520" i="27"/>
  <c r="G520" i="27"/>
  <c r="E520" i="27"/>
  <c r="H519" i="27"/>
  <c r="G519" i="27"/>
  <c r="E519" i="27"/>
  <c r="H518" i="27"/>
  <c r="G518" i="27"/>
  <c r="E518" i="27"/>
  <c r="H517" i="27"/>
  <c r="G517" i="27"/>
  <c r="E517" i="27"/>
  <c r="H516" i="27"/>
  <c r="G516" i="27"/>
  <c r="E516" i="27"/>
  <c r="H515" i="27"/>
  <c r="G515" i="27"/>
  <c r="E515" i="27"/>
  <c r="H514" i="27"/>
  <c r="G514" i="27"/>
  <c r="E514" i="27"/>
  <c r="H513" i="27"/>
  <c r="G513" i="27"/>
  <c r="E513" i="27"/>
  <c r="H512" i="27"/>
  <c r="G512" i="27"/>
  <c r="E512" i="27"/>
  <c r="H511" i="27"/>
  <c r="G511" i="27"/>
  <c r="E511" i="27"/>
  <c r="H510" i="27"/>
  <c r="G510" i="27"/>
  <c r="E510" i="27"/>
  <c r="H509" i="27"/>
  <c r="G509" i="27"/>
  <c r="E509" i="27"/>
  <c r="H508" i="27"/>
  <c r="G508" i="27"/>
  <c r="E508" i="27"/>
  <c r="H507" i="27"/>
  <c r="G507" i="27"/>
  <c r="E507" i="27"/>
  <c r="H506" i="27"/>
  <c r="G506" i="27"/>
  <c r="E506" i="27"/>
  <c r="H505" i="27"/>
  <c r="G505" i="27"/>
  <c r="E505" i="27"/>
  <c r="H504" i="27"/>
  <c r="G504" i="27"/>
  <c r="E504" i="27"/>
  <c r="H503" i="27"/>
  <c r="G503" i="27"/>
  <c r="E503" i="27"/>
  <c r="H502" i="27"/>
  <c r="G502" i="27"/>
  <c r="E502" i="27"/>
  <c r="H501" i="27"/>
  <c r="G501" i="27"/>
  <c r="E501" i="27"/>
  <c r="H500" i="27"/>
  <c r="G500" i="27"/>
  <c r="E500" i="27"/>
  <c r="H499" i="27"/>
  <c r="G499" i="27"/>
  <c r="E499" i="27"/>
  <c r="H498" i="27"/>
  <c r="G498" i="27"/>
  <c r="E498" i="27"/>
  <c r="H497" i="27"/>
  <c r="G497" i="27"/>
  <c r="E497" i="27"/>
  <c r="H496" i="27"/>
  <c r="G496" i="27"/>
  <c r="E496" i="27"/>
  <c r="H495" i="27"/>
  <c r="G495" i="27"/>
  <c r="E495" i="27"/>
  <c r="H494" i="27"/>
  <c r="G494" i="27"/>
  <c r="E494" i="27"/>
  <c r="H493" i="27"/>
  <c r="G493" i="27"/>
  <c r="E493" i="27"/>
  <c r="H492" i="27"/>
  <c r="G492" i="27"/>
  <c r="E492" i="27"/>
  <c r="H491" i="27"/>
  <c r="G491" i="27"/>
  <c r="E491" i="27"/>
  <c r="H490" i="27"/>
  <c r="G490" i="27"/>
  <c r="E490" i="27"/>
  <c r="H489" i="27"/>
  <c r="G489" i="27"/>
  <c r="E489" i="27"/>
  <c r="H488" i="27"/>
  <c r="G488" i="27"/>
  <c r="E488" i="27"/>
  <c r="H487" i="27"/>
  <c r="G487" i="27"/>
  <c r="E487" i="27"/>
  <c r="H486" i="27"/>
  <c r="G486" i="27"/>
  <c r="E486" i="27"/>
  <c r="H485" i="27"/>
  <c r="G485" i="27"/>
  <c r="E485" i="27"/>
  <c r="H484" i="27"/>
  <c r="G484" i="27"/>
  <c r="E484" i="27"/>
  <c r="H483" i="27"/>
  <c r="G483" i="27"/>
  <c r="E483" i="27"/>
  <c r="H482" i="27"/>
  <c r="G482" i="27"/>
  <c r="E482" i="27"/>
  <c r="H481" i="27"/>
  <c r="G481" i="27"/>
  <c r="E481" i="27"/>
  <c r="H480" i="27"/>
  <c r="G480" i="27"/>
  <c r="E480" i="27"/>
  <c r="H479" i="27"/>
  <c r="G479" i="27"/>
  <c r="E479" i="27"/>
  <c r="H478" i="27"/>
  <c r="G478" i="27"/>
  <c r="E478" i="27"/>
  <c r="H477" i="27"/>
  <c r="G477" i="27"/>
  <c r="E477" i="27"/>
  <c r="H476" i="27"/>
  <c r="G476" i="27"/>
  <c r="E476" i="27"/>
  <c r="H475" i="27"/>
  <c r="G475" i="27"/>
  <c r="E475" i="27"/>
  <c r="H474" i="27"/>
  <c r="G474" i="27"/>
  <c r="E474" i="27"/>
  <c r="H473" i="27"/>
  <c r="G473" i="27"/>
  <c r="E473" i="27"/>
  <c r="H472" i="27"/>
  <c r="G472" i="27"/>
  <c r="E472" i="27"/>
  <c r="H471" i="27"/>
  <c r="G471" i="27"/>
  <c r="E471" i="27"/>
  <c r="H470" i="27"/>
  <c r="G470" i="27"/>
  <c r="E470" i="27"/>
  <c r="H469" i="27"/>
  <c r="G469" i="27"/>
  <c r="E469" i="27"/>
  <c r="H468" i="27"/>
  <c r="G468" i="27"/>
  <c r="E468" i="27"/>
  <c r="H467" i="27"/>
  <c r="G467" i="27"/>
  <c r="E467" i="27"/>
  <c r="H466" i="27"/>
  <c r="G466" i="27"/>
  <c r="E466" i="27"/>
  <c r="H465" i="27"/>
  <c r="G465" i="27"/>
  <c r="E465" i="27"/>
  <c r="H464" i="27"/>
  <c r="G464" i="27"/>
  <c r="E464" i="27"/>
  <c r="H463" i="27"/>
  <c r="G463" i="27"/>
  <c r="E463" i="27"/>
  <c r="H462" i="27"/>
  <c r="G462" i="27"/>
  <c r="E462" i="27"/>
  <c r="H461" i="27"/>
  <c r="G461" i="27"/>
  <c r="E461" i="27"/>
  <c r="H460" i="27"/>
  <c r="G460" i="27"/>
  <c r="E460" i="27"/>
  <c r="H459" i="27"/>
  <c r="G459" i="27"/>
  <c r="E459" i="27"/>
  <c r="H458" i="27"/>
  <c r="G458" i="27"/>
  <c r="E458" i="27"/>
  <c r="H457" i="27"/>
  <c r="G457" i="27"/>
  <c r="E457" i="27"/>
  <c r="H456" i="27"/>
  <c r="G456" i="27"/>
  <c r="E456" i="27"/>
  <c r="H455" i="27"/>
  <c r="G455" i="27"/>
  <c r="E455" i="27"/>
  <c r="H454" i="27"/>
  <c r="G454" i="27"/>
  <c r="E454" i="27"/>
  <c r="H453" i="27"/>
  <c r="G453" i="27"/>
  <c r="E453" i="27"/>
  <c r="H452" i="27"/>
  <c r="G452" i="27"/>
  <c r="E452" i="27"/>
  <c r="H451" i="27"/>
  <c r="G451" i="27"/>
  <c r="E451" i="27"/>
  <c r="H450" i="27"/>
  <c r="G450" i="27"/>
  <c r="E450" i="27"/>
  <c r="H449" i="27"/>
  <c r="G449" i="27"/>
  <c r="E449" i="27"/>
  <c r="H448" i="27"/>
  <c r="G448" i="27"/>
  <c r="E448" i="27"/>
  <c r="H447" i="27"/>
  <c r="G447" i="27"/>
  <c r="E447" i="27"/>
  <c r="H446" i="27"/>
  <c r="G446" i="27"/>
  <c r="E446" i="27"/>
  <c r="H445" i="27"/>
  <c r="G445" i="27"/>
  <c r="E445" i="27"/>
  <c r="H444" i="27"/>
  <c r="G444" i="27"/>
  <c r="E444" i="27"/>
  <c r="H443" i="27"/>
  <c r="G443" i="27"/>
  <c r="E443" i="27"/>
  <c r="H442" i="27"/>
  <c r="G442" i="27"/>
  <c r="E442" i="27"/>
  <c r="H441" i="27"/>
  <c r="G441" i="27"/>
  <c r="E441" i="27"/>
  <c r="H440" i="27"/>
  <c r="G440" i="27"/>
  <c r="E440" i="27"/>
  <c r="H439" i="27"/>
  <c r="G439" i="27"/>
  <c r="E439" i="27"/>
  <c r="H438" i="27"/>
  <c r="G438" i="27"/>
  <c r="E438" i="27"/>
  <c r="H437" i="27"/>
  <c r="G437" i="27"/>
  <c r="E437" i="27"/>
  <c r="H436" i="27"/>
  <c r="G436" i="27"/>
  <c r="E436" i="27"/>
  <c r="H435" i="27"/>
  <c r="G435" i="27"/>
  <c r="E435" i="27"/>
  <c r="H434" i="27"/>
  <c r="G434" i="27"/>
  <c r="E434" i="27"/>
  <c r="H433" i="27"/>
  <c r="G433" i="27"/>
  <c r="E433" i="27"/>
  <c r="H432" i="27"/>
  <c r="G432" i="27"/>
  <c r="E432" i="27"/>
  <c r="H431" i="27"/>
  <c r="G431" i="27"/>
  <c r="E431" i="27"/>
  <c r="H430" i="27"/>
  <c r="G430" i="27"/>
  <c r="E430" i="27"/>
  <c r="H429" i="27"/>
  <c r="G429" i="27"/>
  <c r="E429" i="27"/>
  <c r="H428" i="27"/>
  <c r="G428" i="27"/>
  <c r="E428" i="27"/>
  <c r="H427" i="27"/>
  <c r="G427" i="27"/>
  <c r="E427" i="27"/>
  <c r="H426" i="27"/>
  <c r="G426" i="27"/>
  <c r="E426" i="27"/>
  <c r="H425" i="27"/>
  <c r="G425" i="27"/>
  <c r="E425" i="27"/>
  <c r="H424" i="27"/>
  <c r="G424" i="27"/>
  <c r="E424" i="27"/>
  <c r="H423" i="27"/>
  <c r="G423" i="27"/>
  <c r="E423" i="27"/>
  <c r="H422" i="27"/>
  <c r="G422" i="27"/>
  <c r="E422" i="27"/>
  <c r="H421" i="27"/>
  <c r="G421" i="27"/>
  <c r="E421" i="27"/>
  <c r="H420" i="27"/>
  <c r="G420" i="27"/>
  <c r="E420" i="27"/>
  <c r="H419" i="27"/>
  <c r="G419" i="27"/>
  <c r="E419" i="27"/>
  <c r="H418" i="27"/>
  <c r="G418" i="27"/>
  <c r="E418" i="27"/>
  <c r="H417" i="27"/>
  <c r="G417" i="27"/>
  <c r="E417" i="27"/>
  <c r="H416" i="27"/>
  <c r="G416" i="27"/>
  <c r="E416" i="27"/>
  <c r="H415" i="27"/>
  <c r="G415" i="27"/>
  <c r="E415" i="27"/>
  <c r="H414" i="27"/>
  <c r="G414" i="27"/>
  <c r="E414" i="27"/>
  <c r="H413" i="27"/>
  <c r="G413" i="27"/>
  <c r="E413" i="27"/>
  <c r="H412" i="27"/>
  <c r="G412" i="27"/>
  <c r="E412" i="27"/>
  <c r="H411" i="27"/>
  <c r="G411" i="27"/>
  <c r="E411" i="27"/>
  <c r="H410" i="27"/>
  <c r="G410" i="27"/>
  <c r="E410" i="27"/>
  <c r="H409" i="27"/>
  <c r="G409" i="27"/>
  <c r="E409" i="27"/>
  <c r="H408" i="27"/>
  <c r="G408" i="27"/>
  <c r="E408" i="27"/>
  <c r="H407" i="27"/>
  <c r="G407" i="27"/>
  <c r="E407" i="27"/>
  <c r="H406" i="27"/>
  <c r="G406" i="27"/>
  <c r="E406" i="27"/>
  <c r="H405" i="27"/>
  <c r="G405" i="27"/>
  <c r="E405" i="27"/>
  <c r="H404" i="27"/>
  <c r="G404" i="27"/>
  <c r="E404" i="27"/>
  <c r="H403" i="27"/>
  <c r="G403" i="27"/>
  <c r="E403" i="27"/>
  <c r="H402" i="27"/>
  <c r="G402" i="27"/>
  <c r="E402" i="27"/>
  <c r="H401" i="27"/>
  <c r="G401" i="27"/>
  <c r="E401" i="27"/>
  <c r="H400" i="27"/>
  <c r="G400" i="27"/>
  <c r="E400" i="27"/>
  <c r="H399" i="27"/>
  <c r="G399" i="27"/>
  <c r="E399" i="27"/>
  <c r="H398" i="27"/>
  <c r="G398" i="27"/>
  <c r="E398" i="27"/>
  <c r="H397" i="27"/>
  <c r="G397" i="27"/>
  <c r="E397" i="27"/>
  <c r="H396" i="27"/>
  <c r="G396" i="27"/>
  <c r="E396" i="27"/>
  <c r="H395" i="27"/>
  <c r="G395" i="27"/>
  <c r="E395" i="27"/>
  <c r="H394" i="27"/>
  <c r="G394" i="27"/>
  <c r="E394" i="27"/>
  <c r="H393" i="27"/>
  <c r="G393" i="27"/>
  <c r="E393" i="27"/>
  <c r="H392" i="27"/>
  <c r="G392" i="27"/>
  <c r="E392" i="27"/>
  <c r="H391" i="27"/>
  <c r="G391" i="27"/>
  <c r="E391" i="27"/>
  <c r="H390" i="27"/>
  <c r="G390" i="27"/>
  <c r="E390" i="27"/>
  <c r="H389" i="27"/>
  <c r="G389" i="27"/>
  <c r="E389" i="27"/>
  <c r="H388" i="27"/>
  <c r="G388" i="27"/>
  <c r="E388" i="27"/>
  <c r="H387" i="27"/>
  <c r="G387" i="27"/>
  <c r="E387" i="27"/>
  <c r="H386" i="27"/>
  <c r="G386" i="27"/>
  <c r="E386" i="27"/>
  <c r="H385" i="27"/>
  <c r="G385" i="27"/>
  <c r="E385" i="27"/>
  <c r="H384" i="27"/>
  <c r="G384" i="27"/>
  <c r="E384" i="27"/>
  <c r="H383" i="27"/>
  <c r="G383" i="27"/>
  <c r="E383" i="27"/>
  <c r="H382" i="27"/>
  <c r="G382" i="27"/>
  <c r="E382" i="27"/>
  <c r="H381" i="27"/>
  <c r="G381" i="27"/>
  <c r="E381" i="27"/>
  <c r="H380" i="27"/>
  <c r="G380" i="27"/>
  <c r="E380" i="27"/>
  <c r="H379" i="27"/>
  <c r="G379" i="27"/>
  <c r="E379" i="27"/>
  <c r="H378" i="27"/>
  <c r="G378" i="27"/>
  <c r="E378" i="27"/>
  <c r="H377" i="27"/>
  <c r="G377" i="27"/>
  <c r="E377" i="27"/>
  <c r="H376" i="27"/>
  <c r="G376" i="27"/>
  <c r="E376" i="27"/>
  <c r="H375" i="27"/>
  <c r="G375" i="27"/>
  <c r="E375" i="27"/>
  <c r="H374" i="27"/>
  <c r="G374" i="27"/>
  <c r="E374" i="27"/>
  <c r="H373" i="27"/>
  <c r="G373" i="27"/>
  <c r="E373" i="27"/>
  <c r="H372" i="27"/>
  <c r="G372" i="27"/>
  <c r="E372" i="27"/>
  <c r="H371" i="27"/>
  <c r="G371" i="27"/>
  <c r="E371" i="27"/>
  <c r="H370" i="27"/>
  <c r="G370" i="27"/>
  <c r="E370" i="27"/>
  <c r="H369" i="27"/>
  <c r="G369" i="27"/>
  <c r="E369" i="27"/>
  <c r="H368" i="27"/>
  <c r="G368" i="27"/>
  <c r="E368" i="27"/>
  <c r="H367" i="27"/>
  <c r="G367" i="27"/>
  <c r="E367" i="27"/>
  <c r="H366" i="27"/>
  <c r="G366" i="27"/>
  <c r="E366" i="27"/>
  <c r="H365" i="27"/>
  <c r="G365" i="27"/>
  <c r="E365" i="27"/>
  <c r="H364" i="27"/>
  <c r="G364" i="27"/>
  <c r="E364" i="27"/>
  <c r="H363" i="27"/>
  <c r="G363" i="27"/>
  <c r="E363" i="27"/>
  <c r="H362" i="27"/>
  <c r="G362" i="27"/>
  <c r="E362" i="27"/>
  <c r="H361" i="27"/>
  <c r="G361" i="27"/>
  <c r="E361" i="27"/>
  <c r="H360" i="27"/>
  <c r="G360" i="27"/>
  <c r="E360" i="27"/>
  <c r="H359" i="27"/>
  <c r="G359" i="27"/>
  <c r="E359" i="27"/>
  <c r="H358" i="27"/>
  <c r="G358" i="27"/>
  <c r="E358" i="27"/>
  <c r="H357" i="27"/>
  <c r="G357" i="27"/>
  <c r="E357" i="27"/>
  <c r="H356" i="27"/>
  <c r="G356" i="27"/>
  <c r="E356" i="27"/>
  <c r="H355" i="27"/>
  <c r="G355" i="27"/>
  <c r="E355" i="27"/>
  <c r="H354" i="27"/>
  <c r="G354" i="27"/>
  <c r="E354" i="27"/>
  <c r="H353" i="27"/>
  <c r="G353" i="27"/>
  <c r="E353" i="27"/>
  <c r="H352" i="27"/>
  <c r="G352" i="27"/>
  <c r="E352" i="27"/>
  <c r="H351" i="27"/>
  <c r="G351" i="27"/>
  <c r="E351" i="27"/>
  <c r="H350" i="27"/>
  <c r="G350" i="27"/>
  <c r="E350" i="27"/>
  <c r="H349" i="27"/>
  <c r="G349" i="27"/>
  <c r="E349" i="27"/>
  <c r="H348" i="27"/>
  <c r="G348" i="27"/>
  <c r="E348" i="27"/>
  <c r="H347" i="27"/>
  <c r="G347" i="27"/>
  <c r="E347" i="27"/>
  <c r="H346" i="27"/>
  <c r="G346" i="27"/>
  <c r="E346" i="27"/>
  <c r="H345" i="27"/>
  <c r="G345" i="27"/>
  <c r="E345" i="27"/>
  <c r="H344" i="27"/>
  <c r="G344" i="27"/>
  <c r="E344" i="27"/>
  <c r="H343" i="27"/>
  <c r="G343" i="27"/>
  <c r="E343" i="27"/>
  <c r="H342" i="27"/>
  <c r="G342" i="27"/>
  <c r="E342" i="27"/>
  <c r="H341" i="27"/>
  <c r="G341" i="27"/>
  <c r="E341" i="27"/>
  <c r="H340" i="27"/>
  <c r="G340" i="27"/>
  <c r="E340" i="27"/>
  <c r="H339" i="27"/>
  <c r="G339" i="27"/>
  <c r="E339" i="27"/>
  <c r="H338" i="27"/>
  <c r="G338" i="27"/>
  <c r="E338" i="27"/>
  <c r="H337" i="27"/>
  <c r="G337" i="27"/>
  <c r="E337" i="27"/>
  <c r="H336" i="27"/>
  <c r="G336" i="27"/>
  <c r="E336" i="27"/>
  <c r="H335" i="27"/>
  <c r="G335" i="27"/>
  <c r="E335" i="27"/>
  <c r="H334" i="27"/>
  <c r="G334" i="27"/>
  <c r="E334" i="27"/>
  <c r="H333" i="27"/>
  <c r="G333" i="27"/>
  <c r="E333" i="27"/>
  <c r="H332" i="27"/>
  <c r="G332" i="27"/>
  <c r="E332" i="27"/>
  <c r="H331" i="27"/>
  <c r="G331" i="27"/>
  <c r="E331" i="27"/>
  <c r="H330" i="27"/>
  <c r="G330" i="27"/>
  <c r="E330" i="27"/>
  <c r="H329" i="27"/>
  <c r="G329" i="27"/>
  <c r="E329" i="27"/>
  <c r="H328" i="27"/>
  <c r="G328" i="27"/>
  <c r="E328" i="27"/>
  <c r="H327" i="27"/>
  <c r="G327" i="27"/>
  <c r="E327" i="27"/>
  <c r="H326" i="27"/>
  <c r="G326" i="27"/>
  <c r="E326" i="27"/>
  <c r="H325" i="27"/>
  <c r="G325" i="27"/>
  <c r="E325" i="27"/>
  <c r="H324" i="27"/>
  <c r="G324" i="27"/>
  <c r="E324" i="27"/>
  <c r="H323" i="27"/>
  <c r="G323" i="27"/>
  <c r="E323" i="27"/>
  <c r="H322" i="27"/>
  <c r="G322" i="27"/>
  <c r="E322" i="27"/>
  <c r="H321" i="27"/>
  <c r="G321" i="27"/>
  <c r="E321" i="27"/>
  <c r="H320" i="27"/>
  <c r="G320" i="27"/>
  <c r="E320" i="27"/>
  <c r="H319" i="27"/>
  <c r="G319" i="27"/>
  <c r="E319" i="27"/>
  <c r="H318" i="27"/>
  <c r="G318" i="27"/>
  <c r="E318" i="27"/>
  <c r="H317" i="27"/>
  <c r="G317" i="27"/>
  <c r="E317" i="27"/>
  <c r="H316" i="27"/>
  <c r="G316" i="27"/>
  <c r="E316" i="27"/>
  <c r="H315" i="27"/>
  <c r="G315" i="27"/>
  <c r="E315" i="27"/>
  <c r="H314" i="27"/>
  <c r="G314" i="27"/>
  <c r="E314" i="27"/>
  <c r="H313" i="27"/>
  <c r="G313" i="27"/>
  <c r="E313" i="27"/>
  <c r="H312" i="27"/>
  <c r="G312" i="27"/>
  <c r="E312" i="27"/>
  <c r="H311" i="27"/>
  <c r="G311" i="27"/>
  <c r="E311" i="27"/>
  <c r="H310" i="27"/>
  <c r="G310" i="27"/>
  <c r="E310" i="27"/>
  <c r="H309" i="27"/>
  <c r="G309" i="27"/>
  <c r="E309" i="27"/>
  <c r="H308" i="27"/>
  <c r="G308" i="27"/>
  <c r="E308" i="27"/>
  <c r="H307" i="27"/>
  <c r="G307" i="27"/>
  <c r="E307" i="27"/>
  <c r="H306" i="27"/>
  <c r="G306" i="27"/>
  <c r="E306" i="27"/>
  <c r="H305" i="27"/>
  <c r="G305" i="27"/>
  <c r="E305" i="27"/>
  <c r="H304" i="27"/>
  <c r="G304" i="27"/>
  <c r="E304" i="27"/>
  <c r="H303" i="27"/>
  <c r="G303" i="27"/>
  <c r="E303" i="27"/>
  <c r="H302" i="27"/>
  <c r="G302" i="27"/>
  <c r="E302" i="27"/>
  <c r="H301" i="27"/>
  <c r="G301" i="27"/>
  <c r="E301" i="27"/>
  <c r="H300" i="27"/>
  <c r="G300" i="27"/>
  <c r="E300" i="27"/>
  <c r="H299" i="27"/>
  <c r="G299" i="27"/>
  <c r="E299" i="27"/>
  <c r="H298" i="27"/>
  <c r="G298" i="27"/>
  <c r="E298" i="27"/>
  <c r="H297" i="27"/>
  <c r="G297" i="27"/>
  <c r="E297" i="27"/>
  <c r="H296" i="27"/>
  <c r="G296" i="27"/>
  <c r="E296" i="27"/>
  <c r="H295" i="27"/>
  <c r="G295" i="27"/>
  <c r="E295" i="27"/>
  <c r="H294" i="27"/>
  <c r="G294" i="27"/>
  <c r="E294" i="27"/>
  <c r="H293" i="27"/>
  <c r="G293" i="27"/>
  <c r="E293" i="27"/>
  <c r="H292" i="27"/>
  <c r="G292" i="27"/>
  <c r="E292" i="27"/>
  <c r="H291" i="27"/>
  <c r="G291" i="27"/>
  <c r="E291" i="27"/>
  <c r="H290" i="27"/>
  <c r="G290" i="27"/>
  <c r="E290" i="27"/>
  <c r="H289" i="27"/>
  <c r="G289" i="27"/>
  <c r="E289" i="27"/>
  <c r="H288" i="27"/>
  <c r="G288" i="27"/>
  <c r="E288" i="27"/>
  <c r="H287" i="27"/>
  <c r="G287" i="27"/>
  <c r="E287" i="27"/>
  <c r="H286" i="27"/>
  <c r="G286" i="27"/>
  <c r="E286" i="27"/>
  <c r="H285" i="27"/>
  <c r="G285" i="27"/>
  <c r="E285" i="27"/>
  <c r="H284" i="27"/>
  <c r="G284" i="27"/>
  <c r="E284" i="27"/>
  <c r="H283" i="27"/>
  <c r="G283" i="27"/>
  <c r="E283" i="27"/>
  <c r="H282" i="27"/>
  <c r="G282" i="27"/>
  <c r="E282" i="27"/>
  <c r="H281" i="27"/>
  <c r="G281" i="27"/>
  <c r="E281" i="27"/>
  <c r="H280" i="27"/>
  <c r="G280" i="27"/>
  <c r="E280" i="27"/>
  <c r="H279" i="27"/>
  <c r="G279" i="27"/>
  <c r="E279" i="27"/>
  <c r="H278" i="27"/>
  <c r="G278" i="27"/>
  <c r="E278" i="27"/>
  <c r="H277" i="27"/>
  <c r="G277" i="27"/>
  <c r="E277" i="27"/>
  <c r="H276" i="27"/>
  <c r="G276" i="27"/>
  <c r="E276" i="27"/>
  <c r="H275" i="27"/>
  <c r="G275" i="27"/>
  <c r="E275" i="27"/>
  <c r="H274" i="27"/>
  <c r="G274" i="27"/>
  <c r="E274" i="27"/>
  <c r="H273" i="27"/>
  <c r="G273" i="27"/>
  <c r="E273" i="27"/>
  <c r="H272" i="27"/>
  <c r="G272" i="27"/>
  <c r="E272" i="27"/>
  <c r="H271" i="27"/>
  <c r="G271" i="27"/>
  <c r="E271" i="27"/>
  <c r="H270" i="27"/>
  <c r="G270" i="27"/>
  <c r="E270" i="27"/>
  <c r="H269" i="27"/>
  <c r="G269" i="27"/>
  <c r="E269" i="27"/>
  <c r="H268" i="27"/>
  <c r="G268" i="27"/>
  <c r="E268" i="27"/>
  <c r="H267" i="27"/>
  <c r="G267" i="27"/>
  <c r="E267" i="27"/>
  <c r="H266" i="27"/>
  <c r="G266" i="27"/>
  <c r="E266" i="27"/>
  <c r="H265" i="27"/>
  <c r="G265" i="27"/>
  <c r="E265" i="27"/>
  <c r="H264" i="27"/>
  <c r="G264" i="27"/>
  <c r="E264" i="27"/>
  <c r="H263" i="27"/>
  <c r="G263" i="27"/>
  <c r="E263" i="27"/>
  <c r="H262" i="27"/>
  <c r="G262" i="27"/>
  <c r="E262" i="27"/>
  <c r="H261" i="27"/>
  <c r="G261" i="27"/>
  <c r="E261" i="27"/>
  <c r="H260" i="27"/>
  <c r="G260" i="27"/>
  <c r="E260" i="27"/>
  <c r="H259" i="27"/>
  <c r="G259" i="27"/>
  <c r="E259" i="27"/>
  <c r="H258" i="27"/>
  <c r="G258" i="27"/>
  <c r="E258" i="27"/>
  <c r="H257" i="27"/>
  <c r="G257" i="27"/>
  <c r="E257" i="27"/>
  <c r="H256" i="27"/>
  <c r="G256" i="27"/>
  <c r="E256" i="27"/>
  <c r="H255" i="27"/>
  <c r="G255" i="27"/>
  <c r="E255" i="27"/>
  <c r="H254" i="27"/>
  <c r="G254" i="27"/>
  <c r="E254" i="27"/>
  <c r="H253" i="27"/>
  <c r="G253" i="27"/>
  <c r="E253" i="27"/>
  <c r="H252" i="27"/>
  <c r="G252" i="27"/>
  <c r="E252" i="27"/>
  <c r="H251" i="27"/>
  <c r="G251" i="27"/>
  <c r="E251" i="27"/>
  <c r="H250" i="27"/>
  <c r="G250" i="27"/>
  <c r="E250" i="27"/>
  <c r="H249" i="27"/>
  <c r="G249" i="27"/>
  <c r="E249" i="27"/>
  <c r="H248" i="27"/>
  <c r="G248" i="27"/>
  <c r="E248" i="27"/>
  <c r="H247" i="27"/>
  <c r="G247" i="27"/>
  <c r="E247" i="27"/>
  <c r="H246" i="27"/>
  <c r="G246" i="27"/>
  <c r="E246" i="27"/>
  <c r="H245" i="27"/>
  <c r="G245" i="27"/>
  <c r="E245" i="27"/>
  <c r="H244" i="27"/>
  <c r="G244" i="27"/>
  <c r="E244" i="27"/>
  <c r="H243" i="27"/>
  <c r="G243" i="27"/>
  <c r="E243" i="27"/>
  <c r="H242" i="27"/>
  <c r="G242" i="27"/>
  <c r="E242" i="27"/>
  <c r="H241" i="27"/>
  <c r="G241" i="27"/>
  <c r="E241" i="27"/>
  <c r="H240" i="27"/>
  <c r="G240" i="27"/>
  <c r="E240" i="27"/>
  <c r="H239" i="27"/>
  <c r="G239" i="27"/>
  <c r="E239" i="27"/>
  <c r="H238" i="27"/>
  <c r="G238" i="27"/>
  <c r="E238" i="27"/>
  <c r="H237" i="27"/>
  <c r="G237" i="27"/>
  <c r="E237" i="27"/>
  <c r="H236" i="27"/>
  <c r="G236" i="27"/>
  <c r="E236" i="27"/>
  <c r="H235" i="27"/>
  <c r="G235" i="27"/>
  <c r="E235" i="27"/>
  <c r="H234" i="27"/>
  <c r="G234" i="27"/>
  <c r="E234" i="27"/>
  <c r="H233" i="27"/>
  <c r="G233" i="27"/>
  <c r="E233" i="27"/>
  <c r="H232" i="27"/>
  <c r="G232" i="27"/>
  <c r="E232" i="27"/>
  <c r="H231" i="27"/>
  <c r="G231" i="27"/>
  <c r="E231" i="27"/>
  <c r="H230" i="27"/>
  <c r="G230" i="27"/>
  <c r="E230" i="27"/>
  <c r="H229" i="27"/>
  <c r="G229" i="27"/>
  <c r="E229" i="27"/>
  <c r="H228" i="27"/>
  <c r="G228" i="27"/>
  <c r="E228" i="27"/>
  <c r="H227" i="27"/>
  <c r="G227" i="27"/>
  <c r="E227" i="27"/>
  <c r="H226" i="27"/>
  <c r="G226" i="27"/>
  <c r="E226" i="27"/>
  <c r="H225" i="27"/>
  <c r="G225" i="27"/>
  <c r="E225" i="27"/>
  <c r="H224" i="27"/>
  <c r="G224" i="27"/>
  <c r="E224" i="27"/>
  <c r="H223" i="27"/>
  <c r="G223" i="27"/>
  <c r="E223" i="27"/>
  <c r="H222" i="27"/>
  <c r="G222" i="27"/>
  <c r="E222" i="27"/>
  <c r="H221" i="27"/>
  <c r="G221" i="27"/>
  <c r="E221" i="27"/>
  <c r="H220" i="27"/>
  <c r="G220" i="27"/>
  <c r="E220" i="27"/>
  <c r="H219" i="27"/>
  <c r="G219" i="27"/>
  <c r="E219" i="27"/>
  <c r="H218" i="27"/>
  <c r="G218" i="27"/>
  <c r="E218" i="27"/>
  <c r="H217" i="27"/>
  <c r="G217" i="27"/>
  <c r="E217" i="27"/>
  <c r="H216" i="27"/>
  <c r="G216" i="27"/>
  <c r="E216" i="27"/>
  <c r="H215" i="27"/>
  <c r="G215" i="27"/>
  <c r="E215" i="27"/>
  <c r="H214" i="27"/>
  <c r="G214" i="27"/>
  <c r="E214" i="27"/>
  <c r="H213" i="27"/>
  <c r="G213" i="27"/>
  <c r="E213" i="27"/>
  <c r="H212" i="27"/>
  <c r="G212" i="27"/>
  <c r="E212" i="27"/>
  <c r="H211" i="27"/>
  <c r="G211" i="27"/>
  <c r="E211" i="27"/>
  <c r="H210" i="27"/>
  <c r="G210" i="27"/>
  <c r="E210" i="27"/>
  <c r="H209" i="27"/>
  <c r="G209" i="27"/>
  <c r="E209" i="27"/>
  <c r="H208" i="27"/>
  <c r="G208" i="27"/>
  <c r="E208" i="27"/>
  <c r="H207" i="27"/>
  <c r="G207" i="27"/>
  <c r="E207" i="27"/>
  <c r="H206" i="27"/>
  <c r="G206" i="27"/>
  <c r="E206" i="27"/>
  <c r="H205" i="27"/>
  <c r="G205" i="27"/>
  <c r="E205" i="27"/>
  <c r="H204" i="27"/>
  <c r="G204" i="27"/>
  <c r="E204" i="27"/>
  <c r="H203" i="27"/>
  <c r="G203" i="27"/>
  <c r="E203" i="27"/>
  <c r="H202" i="27"/>
  <c r="G202" i="27"/>
  <c r="E202" i="27"/>
  <c r="H201" i="27"/>
  <c r="G201" i="27"/>
  <c r="E201" i="27"/>
  <c r="H200" i="27"/>
  <c r="G200" i="27"/>
  <c r="E200" i="27"/>
  <c r="H199" i="27"/>
  <c r="G199" i="27"/>
  <c r="E199" i="27"/>
  <c r="H198" i="27"/>
  <c r="G198" i="27"/>
  <c r="E198" i="27"/>
  <c r="H197" i="27"/>
  <c r="G197" i="27"/>
  <c r="E197" i="27"/>
  <c r="H196" i="27"/>
  <c r="G196" i="27"/>
  <c r="E196" i="27"/>
  <c r="H195" i="27"/>
  <c r="G195" i="27"/>
  <c r="E195" i="27"/>
  <c r="H194" i="27"/>
  <c r="G194" i="27"/>
  <c r="E194" i="27"/>
  <c r="H193" i="27"/>
  <c r="G193" i="27"/>
  <c r="E193" i="27"/>
  <c r="H192" i="27"/>
  <c r="G192" i="27"/>
  <c r="E192" i="27"/>
  <c r="H191" i="27"/>
  <c r="G191" i="27"/>
  <c r="E191" i="27"/>
  <c r="H190" i="27"/>
  <c r="G190" i="27"/>
  <c r="E190" i="27"/>
  <c r="H189" i="27"/>
  <c r="G189" i="27"/>
  <c r="E189" i="27"/>
  <c r="H188" i="27"/>
  <c r="G188" i="27"/>
  <c r="E188" i="27"/>
  <c r="H187" i="27"/>
  <c r="G187" i="27"/>
  <c r="E187" i="27"/>
  <c r="H186" i="27"/>
  <c r="G186" i="27"/>
  <c r="E186" i="27"/>
  <c r="H185" i="27"/>
  <c r="G185" i="27"/>
  <c r="E185" i="27"/>
  <c r="H184" i="27"/>
  <c r="G184" i="27"/>
  <c r="E184" i="27"/>
  <c r="H183" i="27"/>
  <c r="G183" i="27"/>
  <c r="E183" i="27"/>
  <c r="H182" i="27"/>
  <c r="G182" i="27"/>
  <c r="E182" i="27"/>
  <c r="H181" i="27"/>
  <c r="G181" i="27"/>
  <c r="E181" i="27"/>
  <c r="H180" i="27"/>
  <c r="G180" i="27"/>
  <c r="E180" i="27"/>
  <c r="H179" i="27"/>
  <c r="G179" i="27"/>
  <c r="E179" i="27"/>
  <c r="H178" i="27"/>
  <c r="G178" i="27"/>
  <c r="E178" i="27"/>
  <c r="H177" i="27"/>
  <c r="G177" i="27"/>
  <c r="E177" i="27"/>
  <c r="H176" i="27"/>
  <c r="G176" i="27"/>
  <c r="E176" i="27"/>
  <c r="H175" i="27"/>
  <c r="G175" i="27"/>
  <c r="E175" i="27"/>
  <c r="H174" i="27"/>
  <c r="G174" i="27"/>
  <c r="E174" i="27"/>
  <c r="H173" i="27"/>
  <c r="G173" i="27"/>
  <c r="E173" i="27"/>
  <c r="H172" i="27"/>
  <c r="G172" i="27"/>
  <c r="E172" i="27"/>
  <c r="H171" i="27"/>
  <c r="G171" i="27"/>
  <c r="E171" i="27"/>
  <c r="H170" i="27"/>
  <c r="G170" i="27"/>
  <c r="E170" i="27"/>
  <c r="H169" i="27"/>
  <c r="G169" i="27"/>
  <c r="E169" i="27"/>
  <c r="H168" i="27"/>
  <c r="G168" i="27"/>
  <c r="E168" i="27"/>
  <c r="H167" i="27"/>
  <c r="G167" i="27"/>
  <c r="E167" i="27"/>
  <c r="H166" i="27"/>
  <c r="G166" i="27"/>
  <c r="E166" i="27"/>
  <c r="H165" i="27"/>
  <c r="G165" i="27"/>
  <c r="E165" i="27"/>
  <c r="H164" i="27"/>
  <c r="G164" i="27"/>
  <c r="E164" i="27"/>
  <c r="H163" i="27"/>
  <c r="G163" i="27"/>
  <c r="E163" i="27"/>
  <c r="H162" i="27"/>
  <c r="G162" i="27"/>
  <c r="E162" i="27"/>
  <c r="H161" i="27"/>
  <c r="G161" i="27"/>
  <c r="E161" i="27"/>
  <c r="H160" i="27"/>
  <c r="G160" i="27"/>
  <c r="E160" i="27"/>
  <c r="H159" i="27"/>
  <c r="G159" i="27"/>
  <c r="E159" i="27"/>
  <c r="H158" i="27"/>
  <c r="G158" i="27"/>
  <c r="E158" i="27"/>
  <c r="H157" i="27"/>
  <c r="G157" i="27"/>
  <c r="E157" i="27"/>
  <c r="H156" i="27"/>
  <c r="G156" i="27"/>
  <c r="E156" i="27"/>
  <c r="H155" i="27"/>
  <c r="G155" i="27"/>
  <c r="E155" i="27"/>
  <c r="H154" i="27"/>
  <c r="G154" i="27"/>
  <c r="E154" i="27"/>
  <c r="H153" i="27"/>
  <c r="G153" i="27"/>
  <c r="E153" i="27"/>
  <c r="H152" i="27"/>
  <c r="G152" i="27"/>
  <c r="E152" i="27"/>
  <c r="H151" i="27"/>
  <c r="G151" i="27"/>
  <c r="E151" i="27"/>
  <c r="H150" i="27"/>
  <c r="G150" i="27"/>
  <c r="E150" i="27"/>
  <c r="H149" i="27"/>
  <c r="G149" i="27"/>
  <c r="E149" i="27"/>
  <c r="H148" i="27"/>
  <c r="G148" i="27"/>
  <c r="E148" i="27"/>
  <c r="H147" i="27"/>
  <c r="G147" i="27"/>
  <c r="E147" i="27"/>
  <c r="H146" i="27"/>
  <c r="G146" i="27"/>
  <c r="E146" i="27"/>
  <c r="H145" i="27"/>
  <c r="G145" i="27"/>
  <c r="E145" i="27"/>
  <c r="H144" i="27"/>
  <c r="G144" i="27"/>
  <c r="E144" i="27"/>
  <c r="H143" i="27"/>
  <c r="G143" i="27"/>
  <c r="E143" i="27"/>
  <c r="H142" i="27"/>
  <c r="G142" i="27"/>
  <c r="E142" i="27"/>
  <c r="H141" i="27"/>
  <c r="G141" i="27"/>
  <c r="E141" i="27"/>
  <c r="H140" i="27"/>
  <c r="G140" i="27"/>
  <c r="E140" i="27"/>
  <c r="H139" i="27"/>
  <c r="G139" i="27"/>
  <c r="E139" i="27"/>
  <c r="H138" i="27"/>
  <c r="G138" i="27"/>
  <c r="E138" i="27"/>
  <c r="H137" i="27"/>
  <c r="G137" i="27"/>
  <c r="E137" i="27"/>
  <c r="H136" i="27"/>
  <c r="G136" i="27"/>
  <c r="E136" i="27"/>
  <c r="H135" i="27"/>
  <c r="G135" i="27"/>
  <c r="E135" i="27"/>
  <c r="H134" i="27"/>
  <c r="G134" i="27"/>
  <c r="E134" i="27"/>
  <c r="H133" i="27"/>
  <c r="G133" i="27"/>
  <c r="E133" i="27"/>
  <c r="H132" i="27"/>
  <c r="G132" i="27"/>
  <c r="E132" i="27"/>
  <c r="H131" i="27"/>
  <c r="G131" i="27"/>
  <c r="E131" i="27"/>
  <c r="H130" i="27"/>
  <c r="G130" i="27"/>
  <c r="E130" i="27"/>
  <c r="H129" i="27"/>
  <c r="G129" i="27"/>
  <c r="E129" i="27"/>
  <c r="H128" i="27"/>
  <c r="G128" i="27"/>
  <c r="E128" i="27"/>
  <c r="H127" i="27"/>
  <c r="G127" i="27"/>
  <c r="E127" i="27"/>
  <c r="H126" i="27"/>
  <c r="G126" i="27"/>
  <c r="E126" i="27"/>
  <c r="H125" i="27"/>
  <c r="G125" i="27"/>
  <c r="E125" i="27"/>
  <c r="H124" i="27"/>
  <c r="G124" i="27"/>
  <c r="E124" i="27"/>
  <c r="H123" i="27"/>
  <c r="G123" i="27"/>
  <c r="E123" i="27"/>
  <c r="H122" i="27"/>
  <c r="G122" i="27"/>
  <c r="E122" i="27"/>
  <c r="H121" i="27"/>
  <c r="G121" i="27"/>
  <c r="E121" i="27"/>
  <c r="H120" i="27"/>
  <c r="G120" i="27"/>
  <c r="E120" i="27"/>
  <c r="H119" i="27"/>
  <c r="G119" i="27"/>
  <c r="E119" i="27"/>
  <c r="H118" i="27"/>
  <c r="G118" i="27"/>
  <c r="E118" i="27"/>
  <c r="H117" i="27"/>
  <c r="G117" i="27"/>
  <c r="E117" i="27"/>
  <c r="H116" i="27"/>
  <c r="G116" i="27"/>
  <c r="E116" i="27"/>
  <c r="H115" i="27"/>
  <c r="G115" i="27"/>
  <c r="E115" i="27"/>
  <c r="H114" i="27"/>
  <c r="G114" i="27"/>
  <c r="E114" i="27"/>
  <c r="H113" i="27"/>
  <c r="G113" i="27"/>
  <c r="E113" i="27"/>
  <c r="H112" i="27"/>
  <c r="G112" i="27"/>
  <c r="E112" i="27"/>
  <c r="H111" i="27"/>
  <c r="G111" i="27"/>
  <c r="E111" i="27"/>
  <c r="H110" i="27"/>
  <c r="G110" i="27"/>
  <c r="E110" i="27"/>
  <c r="H109" i="27"/>
  <c r="G109" i="27"/>
  <c r="E109" i="27"/>
  <c r="H108" i="27"/>
  <c r="G108" i="27"/>
  <c r="E108" i="27"/>
  <c r="H107" i="27"/>
  <c r="G107" i="27"/>
  <c r="E107" i="27"/>
  <c r="H106" i="27"/>
  <c r="G106" i="27"/>
  <c r="E106" i="27"/>
  <c r="H105" i="27"/>
  <c r="G105" i="27"/>
  <c r="E105" i="27"/>
  <c r="H104" i="27"/>
  <c r="G104" i="27"/>
  <c r="E104" i="27"/>
  <c r="H103" i="27"/>
  <c r="G103" i="27"/>
  <c r="E103" i="27"/>
  <c r="H102" i="27"/>
  <c r="G102" i="27"/>
  <c r="E102" i="27"/>
  <c r="H101" i="27"/>
  <c r="G101" i="27"/>
  <c r="E101" i="27"/>
  <c r="H100" i="27"/>
  <c r="G100" i="27"/>
  <c r="E100" i="27"/>
  <c r="H99" i="27"/>
  <c r="G99" i="27"/>
  <c r="E99" i="27"/>
  <c r="H98" i="27"/>
  <c r="G98" i="27"/>
  <c r="E98" i="27"/>
  <c r="H97" i="27"/>
  <c r="G97" i="27"/>
  <c r="E97" i="27"/>
  <c r="H96" i="27"/>
  <c r="G96" i="27"/>
  <c r="E96" i="27"/>
  <c r="H95" i="27"/>
  <c r="G95" i="27"/>
  <c r="E95" i="27"/>
  <c r="H94" i="27"/>
  <c r="G94" i="27"/>
  <c r="E94" i="27"/>
  <c r="H93" i="27"/>
  <c r="G93" i="27"/>
  <c r="E93" i="27"/>
  <c r="H92" i="27"/>
  <c r="G92" i="27"/>
  <c r="E92" i="27"/>
  <c r="H91" i="27"/>
  <c r="G91" i="27"/>
  <c r="E91" i="27"/>
  <c r="H90" i="27"/>
  <c r="G90" i="27"/>
  <c r="E90" i="27"/>
  <c r="H89" i="27"/>
  <c r="G89" i="27"/>
  <c r="E89" i="27"/>
  <c r="H88" i="27"/>
  <c r="G88" i="27"/>
  <c r="E88" i="27"/>
  <c r="H87" i="27"/>
  <c r="G87" i="27"/>
  <c r="E87" i="27"/>
  <c r="H86" i="27"/>
  <c r="G86" i="27"/>
  <c r="E86" i="27"/>
  <c r="H85" i="27"/>
  <c r="G85" i="27"/>
  <c r="E85" i="27"/>
  <c r="H84" i="27"/>
  <c r="G84" i="27"/>
  <c r="E84" i="27"/>
  <c r="H83" i="27"/>
  <c r="G83" i="27"/>
  <c r="E83" i="27"/>
  <c r="H82" i="27"/>
  <c r="G82" i="27"/>
  <c r="E82" i="27"/>
  <c r="H81" i="27"/>
  <c r="G81" i="27"/>
  <c r="E81" i="27"/>
  <c r="H80" i="27"/>
  <c r="G80" i="27"/>
  <c r="E80" i="27"/>
  <c r="H79" i="27"/>
  <c r="G79" i="27"/>
  <c r="E79" i="27"/>
  <c r="H78" i="27"/>
  <c r="G78" i="27"/>
  <c r="E78" i="27"/>
  <c r="H77" i="27"/>
  <c r="G77" i="27"/>
  <c r="E77" i="27"/>
  <c r="H76" i="27"/>
  <c r="G76" i="27"/>
  <c r="E76" i="27"/>
  <c r="H75" i="27"/>
  <c r="G75" i="27"/>
  <c r="E75" i="27"/>
  <c r="H74" i="27"/>
  <c r="G74" i="27"/>
  <c r="E74" i="27"/>
  <c r="H73" i="27"/>
  <c r="G73" i="27"/>
  <c r="E73" i="27"/>
  <c r="H72" i="27"/>
  <c r="G72" i="27"/>
  <c r="E72" i="27"/>
  <c r="H71" i="27"/>
  <c r="G71" i="27"/>
  <c r="E71" i="27"/>
  <c r="H70" i="27"/>
  <c r="G70" i="27"/>
  <c r="E70" i="27"/>
  <c r="H69" i="27"/>
  <c r="G69" i="27"/>
  <c r="E69" i="27"/>
  <c r="H68" i="27"/>
  <c r="G68" i="27"/>
  <c r="E68" i="27"/>
  <c r="H67" i="27"/>
  <c r="G67" i="27"/>
  <c r="E67" i="27"/>
  <c r="H66" i="27"/>
  <c r="G66" i="27"/>
  <c r="E66" i="27"/>
  <c r="H65" i="27"/>
  <c r="G65" i="27"/>
  <c r="E65" i="27"/>
  <c r="H64" i="27"/>
  <c r="G64" i="27"/>
  <c r="E64" i="27"/>
  <c r="H63" i="27"/>
  <c r="G63" i="27"/>
  <c r="E63" i="27"/>
  <c r="H62" i="27"/>
  <c r="G62" i="27"/>
  <c r="E62" i="27"/>
  <c r="H61" i="27"/>
  <c r="G61" i="27"/>
  <c r="E61" i="27"/>
  <c r="H60" i="27"/>
  <c r="G60" i="27"/>
  <c r="E60" i="27"/>
  <c r="H59" i="27"/>
  <c r="G59" i="27"/>
  <c r="E59" i="27"/>
  <c r="H58" i="27"/>
  <c r="G58" i="27"/>
  <c r="E58" i="27"/>
  <c r="H57" i="27"/>
  <c r="G57" i="27"/>
  <c r="E57" i="27"/>
  <c r="H56" i="27"/>
  <c r="G56" i="27"/>
  <c r="E56" i="27"/>
  <c r="H55" i="27"/>
  <c r="G55" i="27"/>
  <c r="E55" i="27"/>
  <c r="H54" i="27"/>
  <c r="G54" i="27"/>
  <c r="E54" i="27"/>
  <c r="H53" i="27"/>
  <c r="G53" i="27"/>
  <c r="E53" i="27"/>
  <c r="H52" i="27"/>
  <c r="G52" i="27"/>
  <c r="E52" i="27"/>
  <c r="H51" i="27"/>
  <c r="G51" i="27"/>
  <c r="E51" i="27"/>
  <c r="H50" i="27"/>
  <c r="G50" i="27"/>
  <c r="E50" i="27"/>
  <c r="H49" i="27"/>
  <c r="G49" i="27"/>
  <c r="E49" i="27"/>
  <c r="H48" i="27"/>
  <c r="G48" i="27"/>
  <c r="E48" i="27"/>
  <c r="H47" i="27"/>
  <c r="G47" i="27"/>
  <c r="E47" i="27"/>
  <c r="H46" i="27"/>
  <c r="G46" i="27"/>
  <c r="E46" i="27"/>
  <c r="H45" i="27"/>
  <c r="G45" i="27"/>
  <c r="E45" i="27"/>
  <c r="H44" i="27"/>
  <c r="G44" i="27"/>
  <c r="E44" i="27"/>
  <c r="H43" i="27"/>
  <c r="G43" i="27"/>
  <c r="E43" i="27"/>
  <c r="H42" i="27"/>
  <c r="G42" i="27"/>
  <c r="E42" i="27"/>
  <c r="H41" i="27"/>
  <c r="G41" i="27"/>
  <c r="E41" i="27"/>
  <c r="H40" i="27"/>
  <c r="G40" i="27"/>
  <c r="E40" i="27"/>
  <c r="H39" i="27"/>
  <c r="G39" i="27"/>
  <c r="E39" i="27"/>
  <c r="H38" i="27"/>
  <c r="G38" i="27"/>
  <c r="E38" i="27"/>
  <c r="H37" i="27"/>
  <c r="G37" i="27"/>
  <c r="E37" i="27"/>
  <c r="H36" i="27"/>
  <c r="G36" i="27"/>
  <c r="E36" i="27"/>
  <c r="H35" i="27"/>
  <c r="G35" i="27"/>
  <c r="E35" i="27"/>
  <c r="H34" i="27"/>
  <c r="G34" i="27"/>
  <c r="E34" i="27"/>
  <c r="H33" i="27"/>
  <c r="G33" i="27"/>
  <c r="E33" i="27"/>
  <c r="H32" i="27"/>
  <c r="G32" i="27"/>
  <c r="E32" i="27"/>
  <c r="H31" i="27"/>
  <c r="G31" i="27"/>
  <c r="E31" i="27"/>
  <c r="H30" i="27"/>
  <c r="G30" i="27"/>
  <c r="E30" i="27"/>
  <c r="H29" i="27"/>
  <c r="G29" i="27"/>
  <c r="E29" i="27"/>
  <c r="H28" i="27"/>
  <c r="G28" i="27"/>
  <c r="E28" i="27"/>
  <c r="H27" i="27"/>
  <c r="G27" i="27"/>
  <c r="E27" i="27"/>
  <c r="H26" i="27"/>
  <c r="G26" i="27"/>
  <c r="E26" i="27"/>
  <c r="H25" i="27"/>
  <c r="G25" i="27"/>
  <c r="E25" i="27"/>
  <c r="H24" i="27"/>
  <c r="G24" i="27"/>
  <c r="E24" i="27"/>
  <c r="H23" i="27"/>
  <c r="G23" i="27"/>
  <c r="E23" i="27"/>
  <c r="H22" i="27"/>
  <c r="G22" i="27"/>
  <c r="E22" i="27"/>
  <c r="H21" i="27"/>
  <c r="G21" i="27"/>
  <c r="E21" i="27"/>
  <c r="H20" i="27"/>
  <c r="G20" i="27"/>
  <c r="E20" i="27"/>
  <c r="H19" i="27"/>
  <c r="G19" i="27"/>
  <c r="E19" i="27"/>
  <c r="H18" i="27"/>
  <c r="G18" i="27"/>
  <c r="E18" i="27"/>
  <c r="H17" i="27"/>
  <c r="G17" i="27"/>
  <c r="E17" i="27"/>
  <c r="H16" i="27"/>
  <c r="G16" i="27"/>
  <c r="E16" i="27"/>
  <c r="H15" i="27"/>
  <c r="G15" i="27"/>
  <c r="E15" i="27"/>
  <c r="H14" i="27"/>
  <c r="G14" i="27"/>
  <c r="E14" i="27"/>
  <c r="H13" i="27"/>
  <c r="G13" i="27"/>
  <c r="E13" i="27"/>
  <c r="H12" i="27"/>
  <c r="G12" i="27"/>
  <c r="E12" i="27"/>
  <c r="H11" i="27"/>
  <c r="G11" i="27"/>
  <c r="E11" i="27"/>
  <c r="H10" i="27"/>
  <c r="G10" i="27"/>
  <c r="E10" i="27"/>
  <c r="H9" i="27"/>
  <c r="G9" i="27"/>
  <c r="E9" i="27"/>
  <c r="H8" i="27"/>
  <c r="G8" i="27"/>
  <c r="E8" i="27"/>
  <c r="H7" i="27"/>
  <c r="G7" i="27"/>
  <c r="E7" i="27"/>
  <c r="H6" i="27"/>
  <c r="G6" i="27"/>
  <c r="E6" i="27"/>
  <c r="H5" i="27"/>
  <c r="G5" i="27"/>
  <c r="E5" i="27"/>
  <c r="H4" i="27"/>
  <c r="G4" i="27"/>
  <c r="E4" i="27"/>
  <c r="H3" i="27"/>
  <c r="G3" i="27"/>
  <c r="E3" i="27"/>
  <c r="H2" i="27"/>
  <c r="G2" i="27"/>
  <c r="E2" i="27"/>
  <c r="F3" i="14"/>
  <c r="G3" i="14"/>
  <c r="H3" i="14"/>
  <c r="F4" i="14"/>
  <c r="G4" i="14"/>
  <c r="H4" i="14"/>
  <c r="F5" i="14"/>
  <c r="G5" i="14"/>
  <c r="H5" i="14" s="1"/>
  <c r="F6" i="14"/>
  <c r="G6" i="14"/>
  <c r="H6" i="14" s="1"/>
  <c r="F7" i="14"/>
  <c r="G7" i="14"/>
  <c r="H7" i="14"/>
  <c r="F8" i="14"/>
  <c r="G8" i="14"/>
  <c r="H8" i="14" s="1"/>
  <c r="F9" i="14"/>
  <c r="G9" i="14"/>
  <c r="H9" i="14"/>
  <c r="F10" i="14"/>
  <c r="G10" i="14"/>
  <c r="H10" i="14"/>
  <c r="F11" i="14"/>
  <c r="G11" i="14"/>
  <c r="H11" i="14"/>
  <c r="F12" i="14"/>
  <c r="G12" i="14"/>
  <c r="H12" i="14"/>
  <c r="F13" i="14"/>
  <c r="G13" i="14"/>
  <c r="H13" i="14" s="1"/>
  <c r="F14" i="14"/>
  <c r="G14" i="14"/>
  <c r="H14" i="14" s="1"/>
  <c r="F15" i="14"/>
  <c r="G15" i="14"/>
  <c r="H15" i="14"/>
  <c r="F16" i="14"/>
  <c r="G16" i="14"/>
  <c r="H16" i="14" s="1"/>
  <c r="F17" i="14"/>
  <c r="G17" i="14"/>
  <c r="H17" i="14"/>
  <c r="F18" i="14"/>
  <c r="G18" i="14"/>
  <c r="H18" i="14"/>
  <c r="F19" i="14"/>
  <c r="G19" i="14"/>
  <c r="H19" i="14"/>
  <c r="F20" i="14"/>
  <c r="G20" i="14"/>
  <c r="H20" i="14"/>
  <c r="F21" i="14"/>
  <c r="G21" i="14"/>
  <c r="H21" i="14" s="1"/>
  <c r="F22" i="14"/>
  <c r="G22" i="14"/>
  <c r="H22" i="14" s="1"/>
  <c r="F23" i="14"/>
  <c r="G23" i="14"/>
  <c r="H23" i="14"/>
  <c r="F24" i="14"/>
  <c r="G24" i="14"/>
  <c r="H24" i="14" s="1"/>
  <c r="F25" i="14"/>
  <c r="G25" i="14"/>
  <c r="H25" i="14"/>
  <c r="F26" i="14"/>
  <c r="G26" i="14"/>
  <c r="H26" i="14"/>
  <c r="F27" i="14"/>
  <c r="G27" i="14"/>
  <c r="H27" i="14"/>
  <c r="F28" i="14"/>
  <c r="G28" i="14"/>
  <c r="H28" i="14"/>
  <c r="F29" i="14"/>
  <c r="G29" i="14"/>
  <c r="H29" i="14" s="1"/>
  <c r="F30" i="14"/>
  <c r="G30" i="14"/>
  <c r="H30" i="14" s="1"/>
  <c r="F31" i="14"/>
  <c r="G31" i="14"/>
  <c r="H31" i="14"/>
  <c r="F32" i="14"/>
  <c r="G32" i="14"/>
  <c r="H32" i="14"/>
  <c r="F33" i="14"/>
  <c r="G33" i="14"/>
  <c r="H33" i="14"/>
  <c r="F34" i="14"/>
  <c r="G34" i="14"/>
  <c r="H34" i="14"/>
  <c r="F35" i="14"/>
  <c r="G35" i="14"/>
  <c r="H35" i="14"/>
  <c r="F36" i="14"/>
  <c r="G36" i="14"/>
  <c r="H36" i="14"/>
  <c r="F37" i="14"/>
  <c r="G37" i="14"/>
  <c r="H37" i="14" s="1"/>
  <c r="F38" i="14"/>
  <c r="G38" i="14"/>
  <c r="H38" i="14" s="1"/>
  <c r="F39" i="14"/>
  <c r="G39" i="14"/>
  <c r="H39" i="14"/>
  <c r="F40" i="14"/>
  <c r="G40" i="14"/>
  <c r="H40" i="14"/>
  <c r="F41" i="14"/>
  <c r="G41" i="14"/>
  <c r="H41" i="14"/>
  <c r="F42" i="14"/>
  <c r="G42" i="14"/>
  <c r="H42" i="14"/>
  <c r="F43" i="14"/>
  <c r="G43" i="14"/>
  <c r="H43" i="14"/>
  <c r="F44" i="14"/>
  <c r="G44" i="14"/>
  <c r="H44" i="14"/>
  <c r="F45" i="14"/>
  <c r="G45" i="14"/>
  <c r="H45" i="14" s="1"/>
  <c r="F46" i="14"/>
  <c r="G46" i="14"/>
  <c r="H46" i="14" s="1"/>
  <c r="F47" i="14"/>
  <c r="G47" i="14"/>
  <c r="H47" i="14"/>
  <c r="F48" i="14"/>
  <c r="G48" i="14"/>
  <c r="H48" i="14" s="1"/>
  <c r="F49" i="14"/>
  <c r="G49" i="14"/>
  <c r="H49" i="14"/>
  <c r="F50" i="14"/>
  <c r="G50" i="14"/>
  <c r="H50" i="14"/>
  <c r="F51" i="14"/>
  <c r="G51" i="14"/>
  <c r="H51" i="14"/>
  <c r="F52" i="14"/>
  <c r="G52" i="14"/>
  <c r="H52" i="14"/>
  <c r="F53" i="14"/>
  <c r="G53" i="14"/>
  <c r="H53" i="14" s="1"/>
  <c r="F54" i="14"/>
  <c r="G54" i="14"/>
  <c r="H54" i="14" s="1"/>
  <c r="F55" i="14"/>
  <c r="G55" i="14"/>
  <c r="H55" i="14"/>
  <c r="F56" i="14"/>
  <c r="G56" i="14"/>
  <c r="H56" i="14"/>
  <c r="F57" i="14"/>
  <c r="G57" i="14"/>
  <c r="H57" i="14"/>
  <c r="F58" i="14"/>
  <c r="G58" i="14"/>
  <c r="H58" i="14"/>
  <c r="F59" i="14"/>
  <c r="G59" i="14"/>
  <c r="H59" i="14"/>
  <c r="F60" i="14"/>
  <c r="G60" i="14"/>
  <c r="H60" i="14"/>
  <c r="F61" i="14"/>
  <c r="G61" i="14"/>
  <c r="H61" i="14" s="1"/>
  <c r="F62" i="14"/>
  <c r="G62" i="14"/>
  <c r="H62" i="14" s="1"/>
  <c r="F63" i="14"/>
  <c r="G63" i="14"/>
  <c r="H63" i="14"/>
  <c r="F64" i="14"/>
  <c r="G64" i="14"/>
  <c r="H64" i="14"/>
  <c r="F65" i="14"/>
  <c r="G65" i="14"/>
  <c r="H65" i="14"/>
  <c r="F66" i="14"/>
  <c r="G66" i="14"/>
  <c r="H66" i="14"/>
  <c r="F67" i="14"/>
  <c r="G67" i="14"/>
  <c r="H67" i="14"/>
  <c r="F68" i="14"/>
  <c r="G68" i="14"/>
  <c r="H68" i="14"/>
  <c r="F69" i="14"/>
  <c r="G69" i="14"/>
  <c r="H69" i="14" s="1"/>
  <c r="F70" i="14"/>
  <c r="G70" i="14"/>
  <c r="H70" i="14" s="1"/>
  <c r="F71" i="14"/>
  <c r="G71" i="14"/>
  <c r="H71" i="14"/>
  <c r="F72" i="14"/>
  <c r="G72" i="14"/>
  <c r="H72" i="14"/>
  <c r="F73" i="14"/>
  <c r="G73" i="14"/>
  <c r="H73" i="14"/>
  <c r="F74" i="14"/>
  <c r="G74" i="14"/>
  <c r="H74" i="14"/>
  <c r="F75" i="14"/>
  <c r="G75" i="14"/>
  <c r="H75" i="14"/>
  <c r="F76" i="14"/>
  <c r="G76" i="14"/>
  <c r="H76" i="14"/>
  <c r="F77" i="14"/>
  <c r="G77" i="14"/>
  <c r="H77" i="14" s="1"/>
  <c r="F78" i="14"/>
  <c r="G78" i="14"/>
  <c r="H78" i="14" s="1"/>
  <c r="F79" i="14"/>
  <c r="G79" i="14"/>
  <c r="H79" i="14"/>
  <c r="F80" i="14"/>
  <c r="G80" i="14"/>
  <c r="H80" i="14"/>
  <c r="F81" i="14"/>
  <c r="G81" i="14"/>
  <c r="H81" i="14"/>
  <c r="F82" i="14"/>
  <c r="G82" i="14"/>
  <c r="H82" i="14"/>
  <c r="F83" i="14"/>
  <c r="G83" i="14"/>
  <c r="H83" i="14"/>
  <c r="F84" i="14"/>
  <c r="G84" i="14"/>
  <c r="H84" i="14"/>
  <c r="F85" i="14"/>
  <c r="G85" i="14"/>
  <c r="H85" i="14" s="1"/>
  <c r="F86" i="14"/>
  <c r="G86" i="14"/>
  <c r="H86" i="14" s="1"/>
  <c r="F87" i="14"/>
  <c r="G87" i="14"/>
  <c r="H87" i="14"/>
  <c r="F88" i="14"/>
  <c r="G88" i="14"/>
  <c r="H88" i="14"/>
  <c r="F89" i="14"/>
  <c r="G89" i="14"/>
  <c r="H89" i="14"/>
  <c r="F90" i="14"/>
  <c r="G90" i="14"/>
  <c r="H90" i="14"/>
  <c r="F91" i="14"/>
  <c r="G91" i="14"/>
  <c r="H91" i="14"/>
  <c r="F92" i="14"/>
  <c r="G92" i="14"/>
  <c r="H92" i="14"/>
  <c r="F93" i="14"/>
  <c r="G93" i="14"/>
  <c r="H93" i="14" s="1"/>
  <c r="F94" i="14"/>
  <c r="G94" i="14"/>
  <c r="H94" i="14" s="1"/>
  <c r="F95" i="14"/>
  <c r="G95" i="14"/>
  <c r="H95" i="14"/>
  <c r="F96" i="14"/>
  <c r="G96" i="14"/>
  <c r="H96" i="14"/>
  <c r="F97" i="14"/>
  <c r="G97" i="14"/>
  <c r="H97" i="14"/>
  <c r="F98" i="14"/>
  <c r="G98" i="14"/>
  <c r="H98" i="14"/>
  <c r="F99" i="14"/>
  <c r="G99" i="14"/>
  <c r="H99" i="14"/>
  <c r="F100" i="14"/>
  <c r="G100" i="14"/>
  <c r="H100" i="14"/>
  <c r="F101" i="14"/>
  <c r="G101" i="14"/>
  <c r="H101" i="14" s="1"/>
  <c r="F102" i="14"/>
  <c r="G102" i="14"/>
  <c r="H102" i="14" s="1"/>
  <c r="F103" i="14"/>
  <c r="G103" i="14"/>
  <c r="H103" i="14"/>
  <c r="F104" i="14"/>
  <c r="G104" i="14"/>
  <c r="H104" i="14"/>
  <c r="F105" i="14"/>
  <c r="G105" i="14"/>
  <c r="H105" i="14"/>
  <c r="F106" i="14"/>
  <c r="G106" i="14"/>
  <c r="H106" i="14"/>
  <c r="F107" i="14"/>
  <c r="G107" i="14"/>
  <c r="H107" i="14"/>
  <c r="F108" i="14"/>
  <c r="G108" i="14"/>
  <c r="H108" i="14"/>
  <c r="F109" i="14"/>
  <c r="G109" i="14"/>
  <c r="H109" i="14" s="1"/>
  <c r="F110" i="14"/>
  <c r="G110" i="14"/>
  <c r="H110" i="14" s="1"/>
  <c r="F111" i="14"/>
  <c r="G111" i="14"/>
  <c r="H111" i="14"/>
  <c r="F112" i="14"/>
  <c r="G112" i="14"/>
  <c r="H112" i="14"/>
  <c r="F113" i="14"/>
  <c r="G113" i="14"/>
  <c r="H113" i="14"/>
  <c r="F114" i="14"/>
  <c r="G114" i="14"/>
  <c r="H114" i="14"/>
  <c r="F115" i="14"/>
  <c r="G115" i="14"/>
  <c r="H115" i="14"/>
  <c r="F116" i="14"/>
  <c r="G116" i="14"/>
  <c r="H116" i="14"/>
  <c r="F117" i="14"/>
  <c r="G117" i="14"/>
  <c r="H117" i="14" s="1"/>
  <c r="F118" i="14"/>
  <c r="G118" i="14"/>
  <c r="H118" i="14" s="1"/>
  <c r="F119" i="14"/>
  <c r="G119" i="14"/>
  <c r="H119" i="14"/>
  <c r="F120" i="14"/>
  <c r="G120" i="14"/>
  <c r="H120" i="14"/>
  <c r="F121" i="14"/>
  <c r="G121" i="14"/>
  <c r="H121" i="14"/>
  <c r="F122" i="14"/>
  <c r="G122" i="14"/>
  <c r="H122" i="14"/>
  <c r="F123" i="14"/>
  <c r="G123" i="14"/>
  <c r="H123" i="14"/>
  <c r="F124" i="14"/>
  <c r="G124" i="14"/>
  <c r="H124" i="14"/>
  <c r="F125" i="14"/>
  <c r="G125" i="14"/>
  <c r="H125" i="14" s="1"/>
  <c r="F126" i="14"/>
  <c r="G126" i="14"/>
  <c r="H126" i="14" s="1"/>
  <c r="F127" i="14"/>
  <c r="G127" i="14"/>
  <c r="H127" i="14"/>
  <c r="F128" i="14"/>
  <c r="G128" i="14"/>
  <c r="H128" i="14"/>
  <c r="F129" i="14"/>
  <c r="G129" i="14"/>
  <c r="H129" i="14"/>
  <c r="F130" i="14"/>
  <c r="G130" i="14"/>
  <c r="H130" i="14"/>
  <c r="F131" i="14"/>
  <c r="G131" i="14"/>
  <c r="H131" i="14"/>
  <c r="F132" i="14"/>
  <c r="G132" i="14"/>
  <c r="H132" i="14"/>
  <c r="F133" i="14"/>
  <c r="G133" i="14"/>
  <c r="H133" i="14" s="1"/>
  <c r="F134" i="14"/>
  <c r="G134" i="14"/>
  <c r="H134" i="14" s="1"/>
  <c r="F135" i="14"/>
  <c r="G135" i="14"/>
  <c r="H135" i="14"/>
  <c r="F136" i="14"/>
  <c r="G136" i="14"/>
  <c r="H136" i="14"/>
  <c r="F137" i="14"/>
  <c r="G137" i="14"/>
  <c r="H137" i="14"/>
  <c r="F138" i="14"/>
  <c r="G138" i="14"/>
  <c r="H138" i="14"/>
  <c r="F139" i="14"/>
  <c r="G139" i="14"/>
  <c r="H139" i="14"/>
  <c r="F140" i="14"/>
  <c r="G140" i="14"/>
  <c r="H140" i="14"/>
  <c r="F141" i="14"/>
  <c r="G141" i="14"/>
  <c r="H141" i="14" s="1"/>
  <c r="F142" i="14"/>
  <c r="G142" i="14"/>
  <c r="H142" i="14" s="1"/>
  <c r="F143" i="14"/>
  <c r="G143" i="14"/>
  <c r="H143" i="14"/>
  <c r="F144" i="14"/>
  <c r="G144" i="14"/>
  <c r="H144" i="14"/>
  <c r="F145" i="14"/>
  <c r="G145" i="14"/>
  <c r="H145" i="14"/>
  <c r="F146" i="14"/>
  <c r="G146" i="14"/>
  <c r="H146" i="14"/>
  <c r="F147" i="14"/>
  <c r="G147" i="14"/>
  <c r="H147" i="14"/>
  <c r="F148" i="14"/>
  <c r="G148" i="14"/>
  <c r="H148" i="14"/>
  <c r="F149" i="14"/>
  <c r="G149" i="14"/>
  <c r="H149" i="14" s="1"/>
  <c r="F150" i="14"/>
  <c r="G150" i="14"/>
  <c r="H150" i="14" s="1"/>
  <c r="F151" i="14"/>
  <c r="G151" i="14"/>
  <c r="H151" i="14"/>
  <c r="F152" i="14"/>
  <c r="G152" i="14"/>
  <c r="H152" i="14"/>
  <c r="F153" i="14"/>
  <c r="G153" i="14"/>
  <c r="H153" i="14"/>
  <c r="F154" i="14"/>
  <c r="G154" i="14"/>
  <c r="H154" i="14"/>
  <c r="F155" i="14"/>
  <c r="G155" i="14"/>
  <c r="H155" i="14"/>
  <c r="F156" i="14"/>
  <c r="G156" i="14"/>
  <c r="H156" i="14"/>
  <c r="F157" i="14"/>
  <c r="G157" i="14"/>
  <c r="H157" i="14" s="1"/>
  <c r="F158" i="14"/>
  <c r="G158" i="14"/>
  <c r="H158" i="14" s="1"/>
  <c r="F159" i="14"/>
  <c r="G159" i="14"/>
  <c r="H159" i="14"/>
  <c r="F160" i="14"/>
  <c r="G160" i="14"/>
  <c r="H160" i="14"/>
  <c r="F161" i="14"/>
  <c r="G161" i="14"/>
  <c r="H161" i="14"/>
  <c r="F162" i="14"/>
  <c r="G162" i="14"/>
  <c r="H162" i="14"/>
  <c r="F163" i="14"/>
  <c r="G163" i="14"/>
  <c r="H163" i="14"/>
  <c r="F164" i="14"/>
  <c r="G164" i="14"/>
  <c r="H164" i="14"/>
  <c r="F165" i="14"/>
  <c r="G165" i="14"/>
  <c r="H165" i="14" s="1"/>
  <c r="F166" i="14"/>
  <c r="G166" i="14"/>
  <c r="H166" i="14" s="1"/>
  <c r="F167" i="14"/>
  <c r="G167" i="14"/>
  <c r="H167" i="14"/>
  <c r="F168" i="14"/>
  <c r="G168" i="14"/>
  <c r="H168" i="14"/>
  <c r="F169" i="14"/>
  <c r="G169" i="14"/>
  <c r="H169" i="14"/>
  <c r="F170" i="14"/>
  <c r="G170" i="14"/>
  <c r="H170" i="14"/>
  <c r="F171" i="14"/>
  <c r="G171" i="14"/>
  <c r="H171" i="14"/>
  <c r="F172" i="14"/>
  <c r="G172" i="14"/>
  <c r="H172" i="14"/>
  <c r="F173" i="14"/>
  <c r="G173" i="14"/>
  <c r="H173" i="14" s="1"/>
  <c r="F174" i="14"/>
  <c r="G174" i="14"/>
  <c r="H174" i="14" s="1"/>
  <c r="F175" i="14"/>
  <c r="G175" i="14"/>
  <c r="H175" i="14"/>
  <c r="F176" i="14"/>
  <c r="G176" i="14"/>
  <c r="H176" i="14"/>
  <c r="F177" i="14"/>
  <c r="G177" i="14"/>
  <c r="H177" i="14"/>
  <c r="F178" i="14"/>
  <c r="G178" i="14"/>
  <c r="H178" i="14"/>
  <c r="F179" i="14"/>
  <c r="G179" i="14"/>
  <c r="H179" i="14"/>
  <c r="F180" i="14"/>
  <c r="G180" i="14"/>
  <c r="H180" i="14"/>
  <c r="F181" i="14"/>
  <c r="G181" i="14"/>
  <c r="H181" i="14" s="1"/>
  <c r="F182" i="14"/>
  <c r="G182" i="14"/>
  <c r="H182" i="14" s="1"/>
  <c r="F183" i="14"/>
  <c r="G183" i="14"/>
  <c r="H183" i="14"/>
  <c r="F184" i="14"/>
  <c r="G184" i="14"/>
  <c r="H184" i="14"/>
  <c r="F185" i="14"/>
  <c r="G185" i="14"/>
  <c r="H185" i="14"/>
  <c r="F186" i="14"/>
  <c r="G186" i="14"/>
  <c r="H186" i="14"/>
  <c r="F187" i="14"/>
  <c r="G187" i="14"/>
  <c r="H187" i="14"/>
  <c r="F188" i="14"/>
  <c r="G188" i="14"/>
  <c r="H188" i="14"/>
  <c r="F189" i="14"/>
  <c r="G189" i="14"/>
  <c r="H189" i="14" s="1"/>
  <c r="F190" i="14"/>
  <c r="G190" i="14"/>
  <c r="H190" i="14" s="1"/>
  <c r="F191" i="14"/>
  <c r="G191" i="14"/>
  <c r="H191" i="14"/>
  <c r="F192" i="14"/>
  <c r="G192" i="14"/>
  <c r="H192" i="14"/>
  <c r="F193" i="14"/>
  <c r="G193" i="14"/>
  <c r="H193" i="14"/>
  <c r="F194" i="14"/>
  <c r="G194" i="14"/>
  <c r="H194" i="14"/>
  <c r="F195" i="14"/>
  <c r="G195" i="14"/>
  <c r="H195" i="14"/>
  <c r="F196" i="14"/>
  <c r="G196" i="14"/>
  <c r="H196" i="14"/>
  <c r="F197" i="14"/>
  <c r="G197" i="14"/>
  <c r="H197" i="14" s="1"/>
  <c r="F198" i="14"/>
  <c r="G198" i="14"/>
  <c r="H198" i="14" s="1"/>
  <c r="F199" i="14"/>
  <c r="G199" i="14"/>
  <c r="H199" i="14"/>
  <c r="F200" i="14"/>
  <c r="G200" i="14"/>
  <c r="H200" i="14"/>
  <c r="F201" i="14"/>
  <c r="G201" i="14"/>
  <c r="H201" i="14"/>
  <c r="F202" i="14"/>
  <c r="G202" i="14"/>
  <c r="H202" i="14"/>
  <c r="F203" i="14"/>
  <c r="G203" i="14"/>
  <c r="H203" i="14"/>
  <c r="F204" i="14"/>
  <c r="G204" i="14"/>
  <c r="H204" i="14"/>
  <c r="F205" i="14"/>
  <c r="G205" i="14"/>
  <c r="H205" i="14" s="1"/>
  <c r="F206" i="14"/>
  <c r="G206" i="14"/>
  <c r="H206" i="14" s="1"/>
  <c r="F207" i="14"/>
  <c r="G207" i="14"/>
  <c r="H207" i="14"/>
  <c r="F208" i="14"/>
  <c r="G208" i="14"/>
  <c r="H208" i="14"/>
  <c r="F209" i="14"/>
  <c r="G209" i="14"/>
  <c r="H209" i="14"/>
  <c r="F210" i="14"/>
  <c r="G210" i="14"/>
  <c r="H210" i="14"/>
  <c r="F211" i="14"/>
  <c r="G211" i="14"/>
  <c r="H211" i="14"/>
  <c r="F212" i="14"/>
  <c r="G212" i="14"/>
  <c r="H212" i="14"/>
  <c r="F213" i="14"/>
  <c r="G213" i="14"/>
  <c r="H213" i="14" s="1"/>
  <c r="F214" i="14"/>
  <c r="G214" i="14"/>
  <c r="H214" i="14" s="1"/>
  <c r="F215" i="14"/>
  <c r="G215" i="14"/>
  <c r="H215" i="14"/>
  <c r="G2" i="14"/>
  <c r="H2" i="14" s="1"/>
  <c r="F2" i="14"/>
  <c r="M3" i="16"/>
  <c r="M4" i="16"/>
  <c r="M5" i="16"/>
  <c r="M6" i="16"/>
  <c r="M7" i="16"/>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2" i="16"/>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 i="1"/>
  <c r="N3" i="1"/>
  <c r="O3" i="1" s="1"/>
  <c r="N4" i="1"/>
  <c r="O4" i="1" s="1"/>
  <c r="N5" i="1"/>
  <c r="O5" i="1" s="1"/>
  <c r="N6" i="1"/>
  <c r="O6" i="1"/>
  <c r="N7" i="1"/>
  <c r="O7" i="1" s="1"/>
  <c r="N8" i="1"/>
  <c r="O8" i="1" s="1"/>
  <c r="N9" i="1"/>
  <c r="O9" i="1"/>
  <c r="N10" i="1"/>
  <c r="O10" i="1"/>
  <c r="N11" i="1"/>
  <c r="O11" i="1"/>
  <c r="N12" i="1"/>
  <c r="O12" i="1" s="1"/>
  <c r="N13" i="1"/>
  <c r="O13" i="1" s="1"/>
  <c r="N14" i="1"/>
  <c r="O14" i="1" s="1"/>
  <c r="N15" i="1"/>
  <c r="O15" i="1" s="1"/>
  <c r="N16" i="1"/>
  <c r="O16" i="1" s="1"/>
  <c r="N17" i="1"/>
  <c r="O17" i="1" s="1"/>
  <c r="N18" i="1"/>
  <c r="O18" i="1"/>
  <c r="N19" i="1"/>
  <c r="O19" i="1"/>
  <c r="N20" i="1"/>
  <c r="O20" i="1" s="1"/>
  <c r="N21" i="1"/>
  <c r="O21" i="1" s="1"/>
  <c r="N22" i="1"/>
  <c r="O22" i="1" s="1"/>
  <c r="N23" i="1"/>
  <c r="O23" i="1"/>
  <c r="N24" i="1"/>
  <c r="O24" i="1" s="1"/>
  <c r="N25" i="1"/>
  <c r="O25" i="1"/>
  <c r="N26" i="1"/>
  <c r="O26" i="1" s="1"/>
  <c r="N27" i="1"/>
  <c r="O27" i="1"/>
  <c r="N28" i="1"/>
  <c r="O28" i="1" s="1"/>
  <c r="N29" i="1"/>
  <c r="O29" i="1"/>
  <c r="N30" i="1"/>
  <c r="O30" i="1" s="1"/>
  <c r="N31" i="1"/>
  <c r="O31" i="1" s="1"/>
  <c r="N32" i="1"/>
  <c r="O32" i="1" s="1"/>
  <c r="N33" i="1"/>
  <c r="O33" i="1"/>
  <c r="N34" i="1"/>
  <c r="O34" i="1"/>
  <c r="N35" i="1"/>
  <c r="O35" i="1" s="1"/>
  <c r="N36" i="1"/>
  <c r="O36" i="1" s="1"/>
  <c r="N37" i="1"/>
  <c r="O37" i="1"/>
  <c r="N38" i="1"/>
  <c r="O38" i="1" s="1"/>
  <c r="N39" i="1"/>
  <c r="O39" i="1" s="1"/>
  <c r="N40" i="1"/>
  <c r="O40" i="1" s="1"/>
  <c r="N41" i="1"/>
  <c r="O41" i="1" s="1"/>
  <c r="N42" i="1"/>
  <c r="O42" i="1" s="1"/>
  <c r="N43" i="1"/>
  <c r="O43" i="1"/>
  <c r="N44" i="1"/>
  <c r="O44" i="1" s="1"/>
  <c r="N45" i="1"/>
  <c r="O45" i="1"/>
  <c r="N46" i="1"/>
  <c r="O46" i="1" s="1"/>
  <c r="N47" i="1"/>
  <c r="O47" i="1"/>
  <c r="N48" i="1"/>
  <c r="O48" i="1" s="1"/>
  <c r="N49" i="1"/>
  <c r="O49" i="1"/>
  <c r="N50" i="1"/>
  <c r="O50" i="1" s="1"/>
  <c r="N51" i="1"/>
  <c r="O51" i="1" s="1"/>
  <c r="N52" i="1"/>
  <c r="O52" i="1" s="1"/>
  <c r="N53" i="1"/>
  <c r="O53" i="1" s="1"/>
  <c r="N54" i="1"/>
  <c r="O54" i="1" s="1"/>
  <c r="N55" i="1"/>
  <c r="O55" i="1" s="1"/>
  <c r="N56" i="1"/>
  <c r="O56" i="1" s="1"/>
  <c r="N57" i="1"/>
  <c r="O57" i="1" s="1"/>
  <c r="N58" i="1"/>
  <c r="O58" i="1"/>
  <c r="N59" i="1"/>
  <c r="O59" i="1"/>
  <c r="N60" i="1"/>
  <c r="O60" i="1" s="1"/>
  <c r="N61" i="1"/>
  <c r="O61" i="1" s="1"/>
  <c r="N62" i="1"/>
  <c r="O62" i="1" s="1"/>
  <c r="N63" i="1"/>
  <c r="O63" i="1"/>
  <c r="N64" i="1"/>
  <c r="O64" i="1" s="1"/>
  <c r="N65" i="1"/>
  <c r="O65" i="1" s="1"/>
  <c r="N66" i="1"/>
  <c r="O66" i="1"/>
  <c r="N67" i="1"/>
  <c r="O67" i="1"/>
  <c r="N68" i="1"/>
  <c r="O68" i="1" s="1"/>
  <c r="N69" i="1"/>
  <c r="O69" i="1"/>
  <c r="N70" i="1"/>
  <c r="O70" i="1" s="1"/>
  <c r="N71" i="1"/>
  <c r="O71" i="1" s="1"/>
  <c r="N72" i="1"/>
  <c r="O72" i="1" s="1"/>
  <c r="N73" i="1"/>
  <c r="O73" i="1" s="1"/>
  <c r="N74" i="1"/>
  <c r="O74" i="1"/>
  <c r="N75" i="1"/>
  <c r="O75" i="1" s="1"/>
  <c r="N76" i="1"/>
  <c r="O76" i="1" s="1"/>
  <c r="N77" i="1"/>
  <c r="O77" i="1" s="1"/>
  <c r="N78" i="1"/>
  <c r="O78" i="1"/>
  <c r="N79" i="1"/>
  <c r="O79" i="1" s="1"/>
  <c r="N80" i="1"/>
  <c r="O80" i="1" s="1"/>
  <c r="N81" i="1"/>
  <c r="O81" i="1"/>
  <c r="N82" i="1"/>
  <c r="O82" i="1" s="1"/>
  <c r="N83" i="1"/>
  <c r="O83" i="1" s="1"/>
  <c r="N84" i="1"/>
  <c r="O84" i="1" s="1"/>
  <c r="N85" i="1"/>
  <c r="O85" i="1" s="1"/>
  <c r="N86" i="1"/>
  <c r="O86" i="1" s="1"/>
  <c r="N87" i="1"/>
  <c r="O87" i="1" s="1"/>
  <c r="N88" i="1"/>
  <c r="O88" i="1" s="1"/>
  <c r="N89" i="1"/>
  <c r="O89" i="1" s="1"/>
  <c r="N90" i="1"/>
  <c r="O90" i="1"/>
  <c r="N91" i="1"/>
  <c r="O91" i="1"/>
  <c r="N92" i="1"/>
  <c r="O92" i="1" s="1"/>
  <c r="N93" i="1"/>
  <c r="O93" i="1"/>
  <c r="N94" i="1"/>
  <c r="O94" i="1" s="1"/>
  <c r="N95" i="1"/>
  <c r="O95" i="1"/>
  <c r="N96" i="1"/>
  <c r="O96" i="1" s="1"/>
  <c r="N97" i="1"/>
  <c r="O97" i="1" s="1"/>
  <c r="N98" i="1"/>
  <c r="O98" i="1"/>
  <c r="N99" i="1"/>
  <c r="O99" i="1" s="1"/>
  <c r="N100" i="1"/>
  <c r="O100" i="1" s="1"/>
  <c r="N101" i="1"/>
  <c r="O101" i="1"/>
  <c r="N102" i="1"/>
  <c r="O102" i="1" s="1"/>
  <c r="N103" i="1"/>
  <c r="O103" i="1" s="1"/>
  <c r="N104" i="1"/>
  <c r="O104" i="1" s="1"/>
  <c r="N105" i="1"/>
  <c r="O105" i="1" s="1"/>
  <c r="N106" i="1"/>
  <c r="O106" i="1"/>
  <c r="N107" i="1"/>
  <c r="O107" i="1" s="1"/>
  <c r="N108" i="1"/>
  <c r="O108" i="1" s="1"/>
  <c r="N109" i="1"/>
  <c r="O109" i="1" s="1"/>
  <c r="N110" i="1"/>
  <c r="O110" i="1" s="1"/>
  <c r="N111" i="1"/>
  <c r="O111" i="1"/>
  <c r="N112" i="1"/>
  <c r="O112" i="1" s="1"/>
  <c r="N113" i="1"/>
  <c r="O113" i="1" s="1"/>
  <c r="N114" i="1"/>
  <c r="O114" i="1"/>
  <c r="N115" i="1"/>
  <c r="O115" i="1" s="1"/>
  <c r="N116" i="1"/>
  <c r="O116" i="1" s="1"/>
  <c r="N117" i="1"/>
  <c r="O117" i="1" s="1"/>
  <c r="N118" i="1"/>
  <c r="O118" i="1" s="1"/>
  <c r="N119" i="1"/>
  <c r="O119" i="1"/>
  <c r="N120" i="1"/>
  <c r="O120" i="1" s="1"/>
  <c r="N121" i="1"/>
  <c r="O121" i="1"/>
  <c r="N122" i="1"/>
  <c r="O122" i="1"/>
  <c r="N123" i="1"/>
  <c r="O123" i="1"/>
  <c r="N124" i="1"/>
  <c r="O124" i="1" s="1"/>
  <c r="N125" i="1"/>
  <c r="O125" i="1" s="1"/>
  <c r="N126" i="1"/>
  <c r="O126" i="1" s="1"/>
  <c r="N127" i="1"/>
  <c r="O127" i="1"/>
  <c r="N128" i="1"/>
  <c r="O128" i="1" s="1"/>
  <c r="N129" i="1"/>
  <c r="O129" i="1"/>
  <c r="N130" i="1"/>
  <c r="O130" i="1" s="1"/>
  <c r="N131" i="1"/>
  <c r="O131" i="1"/>
  <c r="N132" i="1"/>
  <c r="O132" i="1" s="1"/>
  <c r="N133" i="1"/>
  <c r="O133" i="1"/>
  <c r="N134" i="1"/>
  <c r="O134" i="1" s="1"/>
  <c r="N135" i="1"/>
  <c r="O135" i="1" s="1"/>
  <c r="N136" i="1"/>
  <c r="O136" i="1" s="1"/>
  <c r="N137" i="1"/>
  <c r="O137" i="1"/>
  <c r="N138" i="1"/>
  <c r="O138" i="1" s="1"/>
  <c r="N139" i="1"/>
  <c r="O139" i="1" s="1"/>
  <c r="N140" i="1"/>
  <c r="O140" i="1" s="1"/>
  <c r="N141" i="1"/>
  <c r="O141" i="1" s="1"/>
  <c r="N142" i="1"/>
  <c r="O142" i="1" s="1"/>
  <c r="N143" i="1"/>
  <c r="O143" i="1"/>
  <c r="N144" i="1"/>
  <c r="O144" i="1" s="1"/>
  <c r="N145" i="1"/>
  <c r="O145" i="1"/>
  <c r="N146" i="1"/>
  <c r="O146" i="1" s="1"/>
  <c r="N147" i="1"/>
  <c r="O147" i="1"/>
  <c r="N148" i="1"/>
  <c r="O148" i="1" s="1"/>
  <c r="N149" i="1"/>
  <c r="O149" i="1" s="1"/>
  <c r="N150" i="1"/>
  <c r="O150" i="1"/>
  <c r="N151" i="1"/>
  <c r="O151" i="1" s="1"/>
  <c r="N152" i="1"/>
  <c r="O152" i="1" s="1"/>
  <c r="N153" i="1"/>
  <c r="O153" i="1"/>
  <c r="N154" i="1"/>
  <c r="O154" i="1"/>
  <c r="N155" i="1"/>
  <c r="O155" i="1" s="1"/>
  <c r="N156" i="1"/>
  <c r="O156" i="1" s="1"/>
  <c r="N157" i="1"/>
  <c r="O157" i="1"/>
  <c r="N158" i="1"/>
  <c r="O158" i="1" s="1"/>
  <c r="N159" i="1"/>
  <c r="O159" i="1"/>
  <c r="N160" i="1"/>
  <c r="O160" i="1" s="1"/>
  <c r="N161" i="1"/>
  <c r="O161" i="1" s="1"/>
  <c r="N162" i="1"/>
  <c r="O162" i="1" s="1"/>
  <c r="N163" i="1"/>
  <c r="O163" i="1"/>
  <c r="N164" i="1"/>
  <c r="O164" i="1" s="1"/>
  <c r="N165" i="1"/>
  <c r="O165" i="1"/>
  <c r="N166" i="1"/>
  <c r="O166" i="1" s="1"/>
  <c r="N167" i="1"/>
  <c r="O167" i="1" s="1"/>
  <c r="N168" i="1"/>
  <c r="O168" i="1" s="1"/>
  <c r="N169" i="1"/>
  <c r="O169" i="1"/>
  <c r="N170" i="1"/>
  <c r="O170" i="1"/>
  <c r="N171" i="1"/>
  <c r="O171" i="1" s="1"/>
  <c r="N172" i="1"/>
  <c r="O172" i="1" s="1"/>
  <c r="N173" i="1"/>
  <c r="O173" i="1"/>
  <c r="N174" i="1"/>
  <c r="O174" i="1"/>
  <c r="N175" i="1"/>
  <c r="O175" i="1" s="1"/>
  <c r="N176" i="1"/>
  <c r="O176" i="1" s="1"/>
  <c r="N177" i="1"/>
  <c r="O177" i="1"/>
  <c r="N178" i="1"/>
  <c r="O178" i="1"/>
  <c r="N179" i="1"/>
  <c r="O179" i="1" s="1"/>
  <c r="N180" i="1"/>
  <c r="O180" i="1" s="1"/>
  <c r="N181" i="1"/>
  <c r="O181" i="1" s="1"/>
  <c r="N182" i="1"/>
  <c r="O182" i="1"/>
  <c r="N183" i="1"/>
  <c r="O183" i="1" s="1"/>
  <c r="N184" i="1"/>
  <c r="O184" i="1" s="1"/>
  <c r="N185" i="1"/>
  <c r="O185" i="1"/>
  <c r="N186" i="1"/>
  <c r="O186" i="1"/>
  <c r="N187" i="1"/>
  <c r="O187" i="1"/>
  <c r="N188" i="1"/>
  <c r="O188" i="1" s="1"/>
  <c r="N189" i="1"/>
  <c r="O189" i="1" s="1"/>
  <c r="N190" i="1"/>
  <c r="O190" i="1" s="1"/>
  <c r="N191" i="1"/>
  <c r="O191" i="1" s="1"/>
  <c r="N192" i="1"/>
  <c r="O192" i="1" s="1"/>
  <c r="N193" i="1"/>
  <c r="O193" i="1"/>
  <c r="N194" i="1"/>
  <c r="O194" i="1" s="1"/>
  <c r="N195" i="1"/>
  <c r="O195" i="1"/>
  <c r="N196" i="1"/>
  <c r="O196" i="1" s="1"/>
  <c r="N197" i="1"/>
  <c r="O197" i="1"/>
  <c r="N198" i="1"/>
  <c r="O198" i="1"/>
  <c r="N199" i="1"/>
  <c r="O199" i="1" s="1"/>
  <c r="N200" i="1"/>
  <c r="O200" i="1" s="1"/>
  <c r="N201" i="1"/>
  <c r="O201" i="1" s="1"/>
  <c r="N202" i="1"/>
  <c r="O202" i="1" s="1"/>
  <c r="N203" i="1"/>
  <c r="O203" i="1"/>
  <c r="N204" i="1"/>
  <c r="O204" i="1" s="1"/>
  <c r="N205" i="1"/>
  <c r="O205" i="1" s="1"/>
  <c r="N206" i="1"/>
  <c r="O206" i="1" s="1"/>
  <c r="N207" i="1"/>
  <c r="O207" i="1" s="1"/>
  <c r="N208" i="1"/>
  <c r="O208" i="1" s="1"/>
  <c r="N209" i="1"/>
  <c r="O209" i="1"/>
  <c r="N210" i="1"/>
  <c r="O210" i="1" s="1"/>
  <c r="N211" i="1"/>
  <c r="O211" i="1"/>
  <c r="N212" i="1"/>
  <c r="O212" i="1" s="1"/>
  <c r="N213" i="1"/>
  <c r="O213" i="1" s="1"/>
  <c r="N214" i="1"/>
  <c r="O214" i="1"/>
  <c r="N215" i="1"/>
  <c r="O215" i="1" s="1"/>
  <c r="N216" i="1"/>
  <c r="O216" i="1" s="1"/>
  <c r="N217" i="1"/>
  <c r="O217" i="1"/>
  <c r="N218" i="1"/>
  <c r="O218" i="1" s="1"/>
  <c r="N219" i="1"/>
  <c r="O219" i="1" s="1"/>
  <c r="N220" i="1"/>
  <c r="O220" i="1" s="1"/>
  <c r="N221" i="1"/>
  <c r="O221" i="1" s="1"/>
  <c r="N222" i="1"/>
  <c r="O222" i="1" s="1"/>
  <c r="N223" i="1"/>
  <c r="O223" i="1"/>
  <c r="N224" i="1"/>
  <c r="O224" i="1" s="1"/>
  <c r="N225" i="1"/>
  <c r="O225" i="1" s="1"/>
  <c r="N226" i="1"/>
  <c r="O226" i="1" s="1"/>
  <c r="N227" i="1"/>
  <c r="O227" i="1" s="1"/>
  <c r="N228" i="1"/>
  <c r="O228" i="1" s="1"/>
  <c r="N229" i="1"/>
  <c r="O229" i="1" s="1"/>
  <c r="N230" i="1"/>
  <c r="O230" i="1" s="1"/>
  <c r="N231" i="1"/>
  <c r="O231" i="1" s="1"/>
  <c r="N232" i="1"/>
  <c r="O232" i="1" s="1"/>
  <c r="N233" i="1"/>
  <c r="O233" i="1" s="1"/>
  <c r="N234" i="1"/>
  <c r="O234" i="1" s="1"/>
  <c r="N235" i="1"/>
  <c r="O235" i="1"/>
  <c r="N236" i="1"/>
  <c r="O236" i="1" s="1"/>
  <c r="N237" i="1"/>
  <c r="O237" i="1" s="1"/>
  <c r="N238" i="1"/>
  <c r="O238" i="1" s="1"/>
  <c r="N239" i="1"/>
  <c r="O239" i="1" s="1"/>
  <c r="N240" i="1"/>
  <c r="O240" i="1" s="1"/>
  <c r="N241" i="1"/>
  <c r="O241" i="1" s="1"/>
  <c r="N242" i="1"/>
  <c r="O242" i="1" s="1"/>
  <c r="N243" i="1"/>
  <c r="O243" i="1" s="1"/>
  <c r="N244" i="1"/>
  <c r="O244" i="1" s="1"/>
  <c r="N245" i="1"/>
  <c r="O245" i="1" s="1"/>
  <c r="N246" i="1"/>
  <c r="O246" i="1"/>
  <c r="N247" i="1"/>
  <c r="O247" i="1"/>
  <c r="N248" i="1"/>
  <c r="O248" i="1" s="1"/>
  <c r="N249" i="1"/>
  <c r="O249" i="1" s="1"/>
  <c r="N250" i="1"/>
  <c r="O250" i="1"/>
  <c r="N251" i="1"/>
  <c r="O251" i="1"/>
  <c r="N252" i="1"/>
  <c r="O252" i="1" s="1"/>
  <c r="N253" i="1"/>
  <c r="O253" i="1" s="1"/>
  <c r="N254" i="1"/>
  <c r="O254" i="1" s="1"/>
  <c r="N255" i="1"/>
  <c r="O255" i="1" s="1"/>
  <c r="N256" i="1"/>
  <c r="O256" i="1" s="1"/>
  <c r="N257" i="1"/>
  <c r="O257" i="1" s="1"/>
  <c r="N258" i="1"/>
  <c r="O258" i="1" s="1"/>
  <c r="N259" i="1"/>
  <c r="O259" i="1"/>
  <c r="N260" i="1"/>
  <c r="O260" i="1" s="1"/>
  <c r="N261" i="1"/>
  <c r="O261" i="1" s="1"/>
  <c r="N262" i="1"/>
  <c r="O262" i="1" s="1"/>
  <c r="N263" i="1"/>
  <c r="O263" i="1" s="1"/>
  <c r="N264" i="1"/>
  <c r="O264" i="1" s="1"/>
  <c r="N265" i="1"/>
  <c r="O265" i="1" s="1"/>
  <c r="N266" i="1"/>
  <c r="O266" i="1" s="1"/>
  <c r="N267" i="1"/>
  <c r="O267" i="1" s="1"/>
  <c r="N268" i="1"/>
  <c r="O268" i="1" s="1"/>
  <c r="N269" i="1"/>
  <c r="O269" i="1"/>
  <c r="N270" i="1"/>
  <c r="O270" i="1" s="1"/>
  <c r="N271" i="1"/>
  <c r="O271" i="1" s="1"/>
  <c r="N272" i="1"/>
  <c r="O272" i="1" s="1"/>
  <c r="N273" i="1"/>
  <c r="O273" i="1"/>
  <c r="N274" i="1"/>
  <c r="O274" i="1" s="1"/>
  <c r="N275" i="1"/>
  <c r="O275" i="1"/>
  <c r="N276" i="1"/>
  <c r="O276" i="1" s="1"/>
  <c r="N277" i="1"/>
  <c r="O277" i="1" s="1"/>
  <c r="N278" i="1"/>
  <c r="O278" i="1" s="1"/>
  <c r="N279" i="1"/>
  <c r="O279" i="1" s="1"/>
  <c r="N280" i="1"/>
  <c r="O280" i="1" s="1"/>
  <c r="N281" i="1"/>
  <c r="O281" i="1" s="1"/>
  <c r="N282" i="1"/>
  <c r="O282" i="1"/>
  <c r="N283" i="1"/>
  <c r="O283" i="1"/>
  <c r="N284" i="1"/>
  <c r="O284" i="1" s="1"/>
  <c r="N285" i="1"/>
  <c r="O285" i="1" s="1"/>
  <c r="N286" i="1"/>
  <c r="O286" i="1" s="1"/>
  <c r="N287" i="1"/>
  <c r="O287" i="1"/>
  <c r="N288" i="1"/>
  <c r="O288" i="1" s="1"/>
  <c r="N289" i="1"/>
  <c r="O289" i="1" s="1"/>
  <c r="N290" i="1"/>
  <c r="O290" i="1"/>
  <c r="N291" i="1"/>
  <c r="O291" i="1"/>
  <c r="N292" i="1"/>
  <c r="O292" i="1" s="1"/>
  <c r="N293" i="1"/>
  <c r="O293" i="1" s="1"/>
  <c r="N294" i="1"/>
  <c r="O294" i="1" s="1"/>
  <c r="N295" i="1"/>
  <c r="O295" i="1" s="1"/>
  <c r="N296" i="1"/>
  <c r="O296" i="1" s="1"/>
  <c r="N297" i="1"/>
  <c r="O297" i="1" s="1"/>
  <c r="N298" i="1"/>
  <c r="O298" i="1"/>
  <c r="N299" i="1"/>
  <c r="O299" i="1" s="1"/>
  <c r="N300" i="1"/>
  <c r="O300" i="1" s="1"/>
  <c r="N301" i="1"/>
  <c r="O301" i="1" s="1"/>
  <c r="N302" i="1"/>
  <c r="O302" i="1" s="1"/>
  <c r="N303" i="1"/>
  <c r="O303" i="1"/>
  <c r="N304" i="1"/>
  <c r="O304" i="1" s="1"/>
  <c r="N305" i="1"/>
  <c r="O305" i="1" s="1"/>
  <c r="N306" i="1"/>
  <c r="O306" i="1" s="1"/>
  <c r="N307" i="1"/>
  <c r="O307" i="1"/>
  <c r="N308" i="1"/>
  <c r="O308" i="1" s="1"/>
  <c r="N309" i="1"/>
  <c r="O309" i="1" s="1"/>
  <c r="N310" i="1"/>
  <c r="O310" i="1" s="1"/>
  <c r="N311" i="1"/>
  <c r="O311" i="1" s="1"/>
  <c r="N312" i="1"/>
  <c r="O312" i="1" s="1"/>
  <c r="N313" i="1"/>
  <c r="O313" i="1"/>
  <c r="N314" i="1"/>
  <c r="O314" i="1"/>
  <c r="N315" i="1"/>
  <c r="O315" i="1" s="1"/>
  <c r="N316" i="1"/>
  <c r="O316" i="1" s="1"/>
  <c r="N317" i="1"/>
  <c r="O317" i="1"/>
  <c r="N318" i="1"/>
  <c r="O318" i="1" s="1"/>
  <c r="N319" i="1"/>
  <c r="O319" i="1" s="1"/>
  <c r="N320" i="1"/>
  <c r="O320" i="1" s="1"/>
  <c r="N321" i="1"/>
  <c r="O321" i="1" s="1"/>
  <c r="N322" i="1"/>
  <c r="O322" i="1" s="1"/>
  <c r="N323" i="1"/>
  <c r="O323" i="1" s="1"/>
  <c r="N324" i="1"/>
  <c r="O324" i="1" s="1"/>
  <c r="N325" i="1"/>
  <c r="O325" i="1"/>
  <c r="N326" i="1"/>
  <c r="O326" i="1" s="1"/>
  <c r="N327" i="1"/>
  <c r="O327" i="1" s="1"/>
  <c r="N328" i="1"/>
  <c r="O328" i="1" s="1"/>
  <c r="N329" i="1"/>
  <c r="O329" i="1"/>
  <c r="N330" i="1"/>
  <c r="O330" i="1"/>
  <c r="N331" i="1"/>
  <c r="O331" i="1" s="1"/>
  <c r="N332" i="1"/>
  <c r="O332" i="1" s="1"/>
  <c r="N333" i="1"/>
  <c r="O333" i="1" s="1"/>
  <c r="N334" i="1"/>
  <c r="O334" i="1" s="1"/>
  <c r="N335" i="1"/>
  <c r="O335" i="1" s="1"/>
  <c r="N336" i="1"/>
  <c r="O336" i="1" s="1"/>
  <c r="N337" i="1"/>
  <c r="O337" i="1"/>
  <c r="N338" i="1"/>
  <c r="O338" i="1" s="1"/>
  <c r="N339" i="1"/>
  <c r="O339" i="1"/>
  <c r="N340" i="1"/>
  <c r="O340" i="1" s="1"/>
  <c r="N341" i="1"/>
  <c r="O341" i="1" s="1"/>
  <c r="N342" i="1"/>
  <c r="O342" i="1"/>
  <c r="N343" i="1"/>
  <c r="O343" i="1" s="1"/>
  <c r="N344" i="1"/>
  <c r="O344" i="1" s="1"/>
  <c r="N345" i="1"/>
  <c r="O345" i="1" s="1"/>
  <c r="N346" i="1"/>
  <c r="O346" i="1"/>
  <c r="N347" i="1"/>
  <c r="O347" i="1"/>
  <c r="N348" i="1"/>
  <c r="O348" i="1"/>
  <c r="N349" i="1"/>
  <c r="O349" i="1" s="1"/>
  <c r="N350" i="1"/>
  <c r="O350" i="1" s="1"/>
  <c r="N351" i="1"/>
  <c r="O351" i="1"/>
  <c r="N352" i="1"/>
  <c r="O352" i="1"/>
  <c r="N353" i="1"/>
  <c r="O353" i="1" s="1"/>
  <c r="N354" i="1"/>
  <c r="O354" i="1" s="1"/>
  <c r="N355" i="1"/>
  <c r="O355" i="1"/>
  <c r="N356" i="1"/>
  <c r="O356" i="1"/>
  <c r="N357" i="1"/>
  <c r="O357" i="1" s="1"/>
  <c r="N358" i="1"/>
  <c r="O358" i="1" s="1"/>
  <c r="N359" i="1"/>
  <c r="O359" i="1" s="1"/>
  <c r="N360" i="1"/>
  <c r="O360" i="1" s="1"/>
  <c r="N361" i="1"/>
  <c r="O361" i="1" s="1"/>
  <c r="N362" i="1"/>
  <c r="O362" i="1"/>
  <c r="N363" i="1"/>
  <c r="O363" i="1" s="1"/>
  <c r="N364" i="1"/>
  <c r="O364" i="1"/>
  <c r="N365" i="1"/>
  <c r="O365" i="1" s="1"/>
  <c r="N366" i="1"/>
  <c r="O366" i="1"/>
  <c r="N367" i="1"/>
  <c r="O367" i="1"/>
  <c r="N368" i="1"/>
  <c r="O368" i="1" s="1"/>
  <c r="N369" i="1"/>
  <c r="O369" i="1" s="1"/>
  <c r="N370" i="1"/>
  <c r="O370" i="1" s="1"/>
  <c r="N371" i="1"/>
  <c r="O371" i="1"/>
  <c r="N372" i="1"/>
  <c r="O372" i="1" s="1"/>
  <c r="N373" i="1"/>
  <c r="O373" i="1" s="1"/>
  <c r="N374" i="1"/>
  <c r="O374" i="1" s="1"/>
  <c r="N375" i="1"/>
  <c r="O375" i="1"/>
  <c r="N376" i="1"/>
  <c r="O376" i="1" s="1"/>
  <c r="N377" i="1"/>
  <c r="O377" i="1" s="1"/>
  <c r="N378" i="1"/>
  <c r="O378" i="1"/>
  <c r="N379" i="1"/>
  <c r="O379" i="1"/>
  <c r="N380" i="1"/>
  <c r="O380" i="1" s="1"/>
  <c r="N381" i="1"/>
  <c r="O381" i="1" s="1"/>
  <c r="N382" i="1"/>
  <c r="O382" i="1" s="1"/>
  <c r="N383" i="1"/>
  <c r="O383" i="1" s="1"/>
  <c r="N384" i="1"/>
  <c r="O384" i="1" s="1"/>
  <c r="N385" i="1"/>
  <c r="O385" i="1" s="1"/>
  <c r="N386" i="1"/>
  <c r="O386" i="1" s="1"/>
  <c r="N387" i="1"/>
  <c r="O387" i="1" s="1"/>
  <c r="N388" i="1"/>
  <c r="O388" i="1" s="1"/>
  <c r="N389" i="1"/>
  <c r="O389" i="1" s="1"/>
  <c r="N390" i="1"/>
  <c r="O390" i="1"/>
  <c r="N391" i="1"/>
  <c r="O391" i="1" s="1"/>
  <c r="N392" i="1"/>
  <c r="O392" i="1" s="1"/>
  <c r="N393" i="1"/>
  <c r="O393" i="1" s="1"/>
  <c r="N394" i="1"/>
  <c r="O394" i="1" s="1"/>
  <c r="N395" i="1"/>
  <c r="O395" i="1" s="1"/>
  <c r="N396" i="1"/>
  <c r="O396" i="1"/>
  <c r="N397" i="1"/>
  <c r="O397" i="1" s="1"/>
  <c r="N398" i="1"/>
  <c r="O398" i="1" s="1"/>
  <c r="N399" i="1"/>
  <c r="O399" i="1" s="1"/>
  <c r="N400" i="1"/>
  <c r="O400" i="1" s="1"/>
  <c r="N401" i="1"/>
  <c r="O401" i="1" s="1"/>
  <c r="N402" i="1"/>
  <c r="O402" i="1"/>
  <c r="N403" i="1"/>
  <c r="O403" i="1" s="1"/>
  <c r="N404" i="1"/>
  <c r="O404" i="1" s="1"/>
  <c r="N405" i="1"/>
  <c r="O405" i="1" s="1"/>
  <c r="N406" i="1"/>
  <c r="O406" i="1"/>
  <c r="N407" i="1"/>
  <c r="O407" i="1"/>
  <c r="N408" i="1"/>
  <c r="O408" i="1" s="1"/>
  <c r="N409" i="1"/>
  <c r="O409" i="1" s="1"/>
  <c r="N410" i="1"/>
  <c r="O410" i="1" s="1"/>
  <c r="N411" i="1"/>
  <c r="O411" i="1" s="1"/>
  <c r="N412" i="1"/>
  <c r="O412" i="1" s="1"/>
  <c r="N413" i="1"/>
  <c r="O413" i="1" s="1"/>
  <c r="N414" i="1"/>
  <c r="O414" i="1" s="1"/>
  <c r="N415" i="1"/>
  <c r="O415" i="1"/>
  <c r="N416" i="1"/>
  <c r="O416" i="1"/>
  <c r="N417" i="1"/>
  <c r="O417" i="1" s="1"/>
  <c r="N418" i="1"/>
  <c r="O418" i="1" s="1"/>
  <c r="N419" i="1"/>
  <c r="O419" i="1"/>
  <c r="N420" i="1"/>
  <c r="O420" i="1"/>
  <c r="N421" i="1"/>
  <c r="O421" i="1" s="1"/>
  <c r="N422" i="1"/>
  <c r="O422" i="1" s="1"/>
  <c r="N423" i="1"/>
  <c r="O423" i="1" s="1"/>
  <c r="N424" i="1"/>
  <c r="O424" i="1" s="1"/>
  <c r="N425" i="1"/>
  <c r="O425" i="1" s="1"/>
  <c r="N426" i="1"/>
  <c r="O426" i="1" s="1"/>
  <c r="N427" i="1"/>
  <c r="O427" i="1" s="1"/>
  <c r="N428" i="1"/>
  <c r="O428" i="1"/>
  <c r="N429" i="1"/>
  <c r="O429" i="1" s="1"/>
  <c r="N430" i="1"/>
  <c r="O430" i="1" s="1"/>
  <c r="N431" i="1"/>
  <c r="O431" i="1"/>
  <c r="N432" i="1"/>
  <c r="O432" i="1" s="1"/>
  <c r="N433" i="1"/>
  <c r="O433" i="1" s="1"/>
  <c r="N434" i="1"/>
  <c r="O434" i="1" s="1"/>
  <c r="N435" i="1"/>
  <c r="O435" i="1" s="1"/>
  <c r="N436" i="1"/>
  <c r="O436" i="1" s="1"/>
  <c r="N437" i="1"/>
  <c r="O437" i="1" s="1"/>
  <c r="N438" i="1"/>
  <c r="O438" i="1" s="1"/>
  <c r="N439" i="1"/>
  <c r="O439" i="1" s="1"/>
  <c r="N440" i="1"/>
  <c r="O440" i="1" s="1"/>
  <c r="N441" i="1"/>
  <c r="O441" i="1" s="1"/>
  <c r="N442" i="1"/>
  <c r="O442" i="1" s="1"/>
  <c r="N443" i="1"/>
  <c r="O443" i="1" s="1"/>
  <c r="N444" i="1"/>
  <c r="O444" i="1"/>
  <c r="N445" i="1"/>
  <c r="O445" i="1" s="1"/>
  <c r="N446" i="1"/>
  <c r="O446" i="1" s="1"/>
  <c r="N447" i="1"/>
  <c r="O447" i="1"/>
  <c r="N448" i="1"/>
  <c r="O448" i="1" s="1"/>
  <c r="N449" i="1"/>
  <c r="O449" i="1" s="1"/>
  <c r="N450" i="1"/>
  <c r="O450" i="1" s="1"/>
  <c r="N451" i="1"/>
  <c r="O451" i="1" s="1"/>
  <c r="N452" i="1"/>
  <c r="O452" i="1" s="1"/>
  <c r="N453" i="1"/>
  <c r="O453" i="1" s="1"/>
  <c r="N454" i="1"/>
  <c r="O454" i="1"/>
  <c r="N455" i="1"/>
  <c r="O455" i="1" s="1"/>
  <c r="N456" i="1"/>
  <c r="O456" i="1" s="1"/>
  <c r="N457" i="1"/>
  <c r="O457" i="1" s="1"/>
  <c r="N458" i="1"/>
  <c r="O458" i="1"/>
  <c r="N459" i="1"/>
  <c r="O459" i="1" s="1"/>
  <c r="N460" i="1"/>
  <c r="O460" i="1" s="1"/>
  <c r="N461" i="1"/>
  <c r="O461" i="1" s="1"/>
  <c r="N462" i="1"/>
  <c r="O462" i="1"/>
  <c r="N463" i="1"/>
  <c r="O463" i="1"/>
  <c r="N464" i="1"/>
  <c r="O464" i="1" s="1"/>
  <c r="N465" i="1"/>
  <c r="O465" i="1" s="1"/>
  <c r="N466" i="1"/>
  <c r="O466" i="1" s="1"/>
  <c r="N467" i="1"/>
  <c r="O467" i="1" s="1"/>
  <c r="N468" i="1"/>
  <c r="O468" i="1" s="1"/>
  <c r="N469" i="1"/>
  <c r="O469" i="1" s="1"/>
  <c r="N470" i="1"/>
  <c r="O470" i="1" s="1"/>
  <c r="N471" i="1"/>
  <c r="O471" i="1" s="1"/>
  <c r="N472" i="1"/>
  <c r="O472" i="1" s="1"/>
  <c r="N473" i="1"/>
  <c r="O473" i="1" s="1"/>
  <c r="N474" i="1"/>
  <c r="O474" i="1"/>
  <c r="N475" i="1"/>
  <c r="O475" i="1" s="1"/>
  <c r="N476" i="1"/>
  <c r="O476" i="1"/>
  <c r="N477" i="1"/>
  <c r="O477" i="1" s="1"/>
  <c r="N478" i="1"/>
  <c r="O478" i="1" s="1"/>
  <c r="N479" i="1"/>
  <c r="O479" i="1" s="1"/>
  <c r="N480" i="1"/>
  <c r="O480" i="1" s="1"/>
  <c r="N481" i="1"/>
  <c r="O481" i="1" s="1"/>
  <c r="N482" i="1"/>
  <c r="O482" i="1" s="1"/>
  <c r="N483" i="1"/>
  <c r="O483" i="1"/>
  <c r="N484" i="1"/>
  <c r="O484" i="1"/>
  <c r="N485" i="1"/>
  <c r="O485" i="1" s="1"/>
  <c r="N486" i="1"/>
  <c r="O486" i="1" s="1"/>
  <c r="N487" i="1"/>
  <c r="O487" i="1" s="1"/>
  <c r="N488" i="1"/>
  <c r="O488" i="1" s="1"/>
  <c r="N489" i="1"/>
  <c r="O489" i="1" s="1"/>
  <c r="N490" i="1"/>
  <c r="O490" i="1" s="1"/>
  <c r="N491" i="1"/>
  <c r="O491" i="1" s="1"/>
  <c r="N492" i="1"/>
  <c r="O492" i="1"/>
  <c r="N493" i="1"/>
  <c r="O493" i="1" s="1"/>
  <c r="N494" i="1"/>
  <c r="O494" i="1" s="1"/>
  <c r="N495" i="1"/>
  <c r="O495" i="1" s="1"/>
  <c r="N496" i="1"/>
  <c r="O496" i="1" s="1"/>
  <c r="N497" i="1"/>
  <c r="O497" i="1" s="1"/>
  <c r="N498" i="1"/>
  <c r="O498" i="1" s="1"/>
  <c r="N499" i="1"/>
  <c r="O499" i="1" s="1"/>
  <c r="N500" i="1"/>
  <c r="O500" i="1" s="1"/>
  <c r="N501" i="1"/>
  <c r="O501" i="1" s="1"/>
  <c r="N502" i="1"/>
  <c r="O502" i="1" s="1"/>
  <c r="N503" i="1"/>
  <c r="O503" i="1"/>
  <c r="N504" i="1"/>
  <c r="O504" i="1" s="1"/>
  <c r="N505" i="1"/>
  <c r="O505" i="1" s="1"/>
  <c r="N506" i="1"/>
  <c r="O506" i="1"/>
  <c r="N507" i="1"/>
  <c r="O507" i="1"/>
  <c r="N508" i="1"/>
  <c r="O508" i="1" s="1"/>
  <c r="N509" i="1"/>
  <c r="O509" i="1" s="1"/>
  <c r="N510" i="1"/>
  <c r="O510" i="1" s="1"/>
  <c r="N511" i="1"/>
  <c r="O511" i="1" s="1"/>
  <c r="N512" i="1"/>
  <c r="O512" i="1" s="1"/>
  <c r="N513" i="1"/>
  <c r="O513" i="1" s="1"/>
  <c r="N514" i="1"/>
  <c r="O514" i="1" s="1"/>
  <c r="N515" i="1"/>
  <c r="O515" i="1" s="1"/>
  <c r="N516" i="1"/>
  <c r="O516" i="1"/>
  <c r="N517" i="1"/>
  <c r="O517" i="1" s="1"/>
  <c r="N518" i="1"/>
  <c r="O518" i="1"/>
  <c r="N519" i="1"/>
  <c r="O519" i="1" s="1"/>
  <c r="N520" i="1"/>
  <c r="O520" i="1" s="1"/>
  <c r="N521" i="1"/>
  <c r="O521" i="1" s="1"/>
  <c r="N522" i="1"/>
  <c r="O522" i="1" s="1"/>
  <c r="N523" i="1"/>
  <c r="O523" i="1" s="1"/>
  <c r="N524" i="1"/>
  <c r="O524" i="1"/>
  <c r="N525" i="1"/>
  <c r="O525" i="1" s="1"/>
  <c r="N526" i="1"/>
  <c r="O526" i="1" s="1"/>
  <c r="N527" i="1"/>
  <c r="O527" i="1" s="1"/>
  <c r="N528" i="1"/>
  <c r="O528" i="1" s="1"/>
  <c r="N529" i="1"/>
  <c r="O529" i="1" s="1"/>
  <c r="N530" i="1"/>
  <c r="O530" i="1"/>
  <c r="N531" i="1"/>
  <c r="O531" i="1" s="1"/>
  <c r="N532" i="1"/>
  <c r="O532" i="1" s="1"/>
  <c r="N533" i="1"/>
  <c r="O533" i="1" s="1"/>
  <c r="N534" i="1"/>
  <c r="O534" i="1"/>
  <c r="N535" i="1"/>
  <c r="O535" i="1" s="1"/>
  <c r="N536" i="1"/>
  <c r="O536" i="1" s="1"/>
  <c r="N537" i="1"/>
  <c r="O537" i="1" s="1"/>
  <c r="N538" i="1"/>
  <c r="O538" i="1"/>
  <c r="N539" i="1"/>
  <c r="O539" i="1"/>
  <c r="N540" i="1"/>
  <c r="O540" i="1" s="1"/>
  <c r="N541" i="1"/>
  <c r="O541" i="1" s="1"/>
  <c r="N542" i="1"/>
  <c r="O542" i="1" s="1"/>
  <c r="N543" i="1"/>
  <c r="O543" i="1" s="1"/>
  <c r="N544" i="1"/>
  <c r="O544" i="1" s="1"/>
  <c r="N545" i="1"/>
  <c r="O545" i="1" s="1"/>
  <c r="N546" i="1"/>
  <c r="O546" i="1" s="1"/>
  <c r="N547" i="1"/>
  <c r="O547" i="1" s="1"/>
  <c r="N548" i="1"/>
  <c r="O548" i="1" s="1"/>
  <c r="N549" i="1"/>
  <c r="O549" i="1" s="1"/>
  <c r="N550" i="1"/>
  <c r="O550" i="1" s="1"/>
  <c r="N551" i="1"/>
  <c r="O551" i="1" s="1"/>
  <c r="N552" i="1"/>
  <c r="O552" i="1"/>
  <c r="N553" i="1"/>
  <c r="O553" i="1" s="1"/>
  <c r="N554" i="1"/>
  <c r="O554" i="1" s="1"/>
  <c r="N555" i="1"/>
  <c r="O555" i="1" s="1"/>
  <c r="N556" i="1"/>
  <c r="O556" i="1"/>
  <c r="N557" i="1"/>
  <c r="O557" i="1" s="1"/>
  <c r="N558" i="1"/>
  <c r="O558" i="1" s="1"/>
  <c r="N559" i="1"/>
  <c r="O559" i="1"/>
  <c r="N560" i="1"/>
  <c r="O560" i="1" s="1"/>
  <c r="N561" i="1"/>
  <c r="O561" i="1" s="1"/>
  <c r="N562" i="1"/>
  <c r="O562" i="1" s="1"/>
  <c r="N563" i="1"/>
  <c r="O563" i="1" s="1"/>
  <c r="N564" i="1"/>
  <c r="O564" i="1" s="1"/>
  <c r="N565" i="1"/>
  <c r="O565" i="1"/>
  <c r="N566" i="1"/>
  <c r="O566" i="1" s="1"/>
  <c r="N567" i="1"/>
  <c r="O567" i="1" s="1"/>
  <c r="N568" i="1"/>
  <c r="O568" i="1" s="1"/>
  <c r="N569" i="1"/>
  <c r="O569" i="1" s="1"/>
  <c r="N570" i="1"/>
  <c r="O570" i="1" s="1"/>
  <c r="N571" i="1"/>
  <c r="O571" i="1" s="1"/>
  <c r="N572" i="1"/>
  <c r="O572" i="1" s="1"/>
  <c r="N573" i="1"/>
  <c r="O573" i="1" s="1"/>
  <c r="N574" i="1"/>
  <c r="O574" i="1" s="1"/>
  <c r="N575" i="1"/>
  <c r="O575" i="1" s="1"/>
  <c r="N576" i="1"/>
  <c r="O576" i="1" s="1"/>
  <c r="N577" i="1"/>
  <c r="O577" i="1"/>
  <c r="N578" i="1"/>
  <c r="O578" i="1"/>
  <c r="N579" i="1"/>
  <c r="O579" i="1" s="1"/>
  <c r="N580" i="1"/>
  <c r="O580" i="1" s="1"/>
  <c r="N581" i="1"/>
  <c r="O581" i="1" s="1"/>
  <c r="N582" i="1"/>
  <c r="O582" i="1"/>
  <c r="N583" i="1"/>
  <c r="O583" i="1"/>
  <c r="N584" i="1"/>
  <c r="O584" i="1" s="1"/>
  <c r="N585" i="1"/>
  <c r="O585" i="1" s="1"/>
  <c r="N586" i="1"/>
  <c r="O586" i="1" s="1"/>
  <c r="N587" i="1"/>
  <c r="O587" i="1" s="1"/>
  <c r="N588" i="1"/>
  <c r="O588" i="1" s="1"/>
  <c r="N589" i="1"/>
  <c r="O589" i="1" s="1"/>
  <c r="N590" i="1"/>
  <c r="O590" i="1" s="1"/>
  <c r="N591" i="1"/>
  <c r="O591" i="1" s="1"/>
  <c r="N592" i="1"/>
  <c r="O592" i="1" s="1"/>
  <c r="N593" i="1"/>
  <c r="O593" i="1"/>
  <c r="N594" i="1"/>
  <c r="O594" i="1"/>
  <c r="N595" i="1"/>
  <c r="O595" i="1"/>
  <c r="N596" i="1"/>
  <c r="O596" i="1" s="1"/>
  <c r="N597" i="1"/>
  <c r="O597" i="1" s="1"/>
  <c r="N598" i="1"/>
  <c r="O598" i="1" s="1"/>
  <c r="N599" i="1"/>
  <c r="O599" i="1" s="1"/>
  <c r="N600" i="1"/>
  <c r="O600" i="1" s="1"/>
  <c r="N601" i="1"/>
  <c r="O601" i="1" s="1"/>
  <c r="N602" i="1"/>
  <c r="O602" i="1"/>
  <c r="N603" i="1"/>
  <c r="O603" i="1"/>
  <c r="N604" i="1"/>
  <c r="O604" i="1" s="1"/>
  <c r="N605" i="1"/>
  <c r="O605" i="1" s="1"/>
  <c r="N606" i="1"/>
  <c r="O606" i="1" s="1"/>
  <c r="N607" i="1"/>
  <c r="O607" i="1" s="1"/>
  <c r="N608" i="1"/>
  <c r="O608" i="1" s="1"/>
  <c r="N609" i="1"/>
  <c r="O609" i="1" s="1"/>
  <c r="N610" i="1"/>
  <c r="O610" i="1" s="1"/>
  <c r="N611" i="1"/>
  <c r="O611" i="1" s="1"/>
  <c r="N612" i="1"/>
  <c r="O612" i="1" s="1"/>
  <c r="N613" i="1"/>
  <c r="O613" i="1" s="1"/>
  <c r="N614" i="1"/>
  <c r="O614" i="1"/>
  <c r="N615" i="1"/>
  <c r="O615" i="1" s="1"/>
  <c r="N616" i="1"/>
  <c r="O616" i="1" s="1"/>
  <c r="N617" i="1"/>
  <c r="O617" i="1" s="1"/>
  <c r="N618" i="1"/>
  <c r="O618" i="1" s="1"/>
  <c r="N619" i="1"/>
  <c r="O619" i="1"/>
  <c r="N620" i="1"/>
  <c r="O620" i="1" s="1"/>
  <c r="N621" i="1"/>
  <c r="O621" i="1"/>
  <c r="N622" i="1"/>
  <c r="O622" i="1" s="1"/>
  <c r="N623" i="1"/>
  <c r="O623" i="1" s="1"/>
  <c r="N624" i="1"/>
  <c r="O624" i="1" s="1"/>
  <c r="N625" i="1"/>
  <c r="O625" i="1" s="1"/>
  <c r="N626" i="1"/>
  <c r="O626" i="1" s="1"/>
  <c r="N627" i="1"/>
  <c r="O627" i="1" s="1"/>
  <c r="N628" i="1"/>
  <c r="O628" i="1" s="1"/>
  <c r="N629" i="1"/>
  <c r="O629" i="1"/>
  <c r="N630" i="1"/>
  <c r="O630" i="1" s="1"/>
  <c r="N631" i="1"/>
  <c r="O631" i="1" s="1"/>
  <c r="N632" i="1"/>
  <c r="O632" i="1" s="1"/>
  <c r="N633" i="1"/>
  <c r="O633" i="1"/>
  <c r="N634" i="1"/>
  <c r="O634" i="1"/>
  <c r="N635" i="1"/>
  <c r="O635" i="1" s="1"/>
  <c r="N636" i="1"/>
  <c r="O636" i="1" s="1"/>
  <c r="N637" i="1"/>
  <c r="O637" i="1" s="1"/>
  <c r="N638" i="1"/>
  <c r="O638" i="1" s="1"/>
  <c r="N639" i="1"/>
  <c r="O639" i="1" s="1"/>
  <c r="N640" i="1"/>
  <c r="O640" i="1" s="1"/>
  <c r="N641" i="1"/>
  <c r="O641" i="1"/>
  <c r="N642" i="1"/>
  <c r="O642" i="1"/>
  <c r="N643" i="1"/>
  <c r="O643" i="1" s="1"/>
  <c r="N644" i="1"/>
  <c r="O644" i="1" s="1"/>
  <c r="N645" i="1"/>
  <c r="O645" i="1" s="1"/>
  <c r="N646" i="1"/>
  <c r="O646" i="1" s="1"/>
  <c r="N647" i="1"/>
  <c r="O647" i="1" s="1"/>
  <c r="N648" i="1"/>
  <c r="O648" i="1" s="1"/>
  <c r="N649" i="1"/>
  <c r="O649" i="1" s="1"/>
  <c r="N650" i="1"/>
  <c r="O650" i="1" s="1"/>
  <c r="N651" i="1"/>
  <c r="O651" i="1"/>
  <c r="N652" i="1"/>
  <c r="O652" i="1" s="1"/>
  <c r="N653" i="1"/>
  <c r="O653" i="1"/>
  <c r="N654" i="1"/>
  <c r="O654" i="1" s="1"/>
  <c r="N655" i="1"/>
  <c r="O655" i="1" s="1"/>
  <c r="N656" i="1"/>
  <c r="O656" i="1" s="1"/>
  <c r="N657" i="1"/>
  <c r="O657" i="1" s="1"/>
  <c r="N658" i="1"/>
  <c r="O658" i="1" s="1"/>
  <c r="N659" i="1"/>
  <c r="O659" i="1" s="1"/>
  <c r="N660" i="1"/>
  <c r="O660" i="1" s="1"/>
  <c r="N661" i="1"/>
  <c r="O661" i="1"/>
  <c r="N662" i="1"/>
  <c r="O662" i="1"/>
  <c r="N663" i="1"/>
  <c r="O663" i="1" s="1"/>
  <c r="N664" i="1"/>
  <c r="O664" i="1" s="1"/>
  <c r="N665" i="1"/>
  <c r="O665" i="1"/>
  <c r="N666" i="1"/>
  <c r="O666" i="1"/>
  <c r="N667" i="1"/>
  <c r="O667" i="1" s="1"/>
  <c r="N668" i="1"/>
  <c r="O668" i="1" s="1"/>
  <c r="N669" i="1"/>
  <c r="O669" i="1"/>
  <c r="N670" i="1"/>
  <c r="O670" i="1"/>
  <c r="N671" i="1"/>
  <c r="O671" i="1" s="1"/>
  <c r="N672" i="1"/>
  <c r="O672" i="1" s="1"/>
  <c r="N673" i="1"/>
  <c r="O673" i="1"/>
  <c r="N674" i="1"/>
  <c r="O674" i="1"/>
  <c r="N675" i="1"/>
  <c r="O675" i="1"/>
  <c r="N676" i="1"/>
  <c r="O676" i="1" s="1"/>
  <c r="N677" i="1"/>
  <c r="O677" i="1" s="1"/>
  <c r="N678" i="1"/>
  <c r="O678" i="1"/>
  <c r="N679" i="1"/>
  <c r="O679" i="1"/>
  <c r="N680" i="1"/>
  <c r="O680" i="1" s="1"/>
  <c r="N681" i="1"/>
  <c r="O681" i="1" s="1"/>
  <c r="N682" i="1"/>
  <c r="O682" i="1"/>
  <c r="N683" i="1"/>
  <c r="O683" i="1"/>
  <c r="N684" i="1"/>
  <c r="O684" i="1" s="1"/>
  <c r="N685" i="1"/>
  <c r="O685" i="1" s="1"/>
  <c r="N686" i="1"/>
  <c r="O686" i="1" s="1"/>
  <c r="N687" i="1"/>
  <c r="O687" i="1"/>
  <c r="N688" i="1"/>
  <c r="O688" i="1" s="1"/>
  <c r="N689" i="1"/>
  <c r="O689" i="1" s="1"/>
  <c r="N690" i="1"/>
  <c r="O690" i="1" s="1"/>
  <c r="N691" i="1"/>
  <c r="O691" i="1" s="1"/>
  <c r="N692" i="1"/>
  <c r="O692" i="1" s="1"/>
  <c r="N693" i="1"/>
  <c r="O693" i="1" s="1"/>
  <c r="N694" i="1"/>
  <c r="O694" i="1"/>
  <c r="N695" i="1"/>
  <c r="O695" i="1" s="1"/>
  <c r="N696" i="1"/>
  <c r="O696" i="1" s="1"/>
  <c r="N697" i="1"/>
  <c r="O697" i="1"/>
  <c r="N698" i="1"/>
  <c r="O698" i="1" s="1"/>
  <c r="N699" i="1"/>
  <c r="O699" i="1"/>
  <c r="N700" i="1"/>
  <c r="O700" i="1" s="1"/>
  <c r="N701" i="1"/>
  <c r="O701" i="1" s="1"/>
  <c r="N702" i="1"/>
  <c r="O702" i="1" s="1"/>
  <c r="N703" i="1"/>
  <c r="O703" i="1"/>
  <c r="N704" i="1"/>
  <c r="O704" i="1" s="1"/>
  <c r="N705" i="1"/>
  <c r="O705" i="1" s="1"/>
  <c r="N706" i="1"/>
  <c r="O706" i="1" s="1"/>
  <c r="N707" i="1"/>
  <c r="O707" i="1"/>
  <c r="N708" i="1"/>
  <c r="O708" i="1" s="1"/>
  <c r="N709" i="1"/>
  <c r="O709" i="1" s="1"/>
  <c r="N710" i="1"/>
  <c r="O710" i="1" s="1"/>
  <c r="N711" i="1"/>
  <c r="O711" i="1" s="1"/>
  <c r="N712" i="1"/>
  <c r="O712" i="1" s="1"/>
  <c r="N713" i="1"/>
  <c r="O713" i="1" s="1"/>
  <c r="N714" i="1"/>
  <c r="O714" i="1"/>
  <c r="N715" i="1"/>
  <c r="O715" i="1" s="1"/>
  <c r="N716" i="1"/>
  <c r="O716" i="1" s="1"/>
  <c r="N717" i="1"/>
  <c r="O717" i="1"/>
  <c r="N718" i="1"/>
  <c r="O718" i="1" s="1"/>
  <c r="N719" i="1"/>
  <c r="O719" i="1" s="1"/>
  <c r="N720" i="1"/>
  <c r="O720" i="1" s="1"/>
  <c r="N721" i="1"/>
  <c r="O721" i="1"/>
  <c r="N722" i="1"/>
  <c r="O722" i="1"/>
  <c r="N723" i="1"/>
  <c r="O723" i="1" s="1"/>
  <c r="N724" i="1"/>
  <c r="O724" i="1" s="1"/>
  <c r="N725" i="1"/>
  <c r="O725" i="1" s="1"/>
  <c r="N726" i="1"/>
  <c r="O726" i="1" s="1"/>
  <c r="N727" i="1"/>
  <c r="O727" i="1" s="1"/>
  <c r="N728" i="1"/>
  <c r="O728" i="1" s="1"/>
  <c r="N729" i="1"/>
  <c r="O729" i="1"/>
  <c r="N730" i="1"/>
  <c r="O730" i="1" s="1"/>
  <c r="N731" i="1"/>
  <c r="O731" i="1" s="1"/>
  <c r="N732" i="1"/>
  <c r="O732" i="1" s="1"/>
  <c r="N733" i="1"/>
  <c r="O733" i="1" s="1"/>
  <c r="N734" i="1"/>
  <c r="O734" i="1"/>
  <c r="N735" i="1"/>
  <c r="O735" i="1" s="1"/>
  <c r="N736" i="1"/>
  <c r="O736" i="1" s="1"/>
  <c r="N737" i="1"/>
  <c r="O737" i="1"/>
  <c r="N738" i="1"/>
  <c r="O738" i="1"/>
  <c r="N739" i="1"/>
  <c r="O739" i="1"/>
  <c r="N740" i="1"/>
  <c r="O740" i="1" s="1"/>
  <c r="N741" i="1"/>
  <c r="O741" i="1" s="1"/>
  <c r="N742" i="1"/>
  <c r="O742" i="1"/>
  <c r="N743" i="1"/>
  <c r="O743" i="1"/>
  <c r="N744" i="1"/>
  <c r="O744" i="1" s="1"/>
  <c r="N745" i="1"/>
  <c r="O745" i="1" s="1"/>
  <c r="N746" i="1"/>
  <c r="O746" i="1" s="1"/>
  <c r="N747" i="1"/>
  <c r="O747" i="1" s="1"/>
  <c r="N748" i="1"/>
  <c r="O748" i="1" s="1"/>
  <c r="N749" i="1"/>
  <c r="O749" i="1" s="1"/>
  <c r="N750" i="1"/>
  <c r="O750" i="1" s="1"/>
  <c r="N751" i="1"/>
  <c r="O751" i="1" s="1"/>
  <c r="N752" i="1"/>
  <c r="O752" i="1" s="1"/>
  <c r="N753" i="1"/>
  <c r="O753" i="1"/>
  <c r="N754" i="1"/>
  <c r="O754" i="1" s="1"/>
  <c r="N755" i="1"/>
  <c r="O755" i="1"/>
  <c r="N756" i="1"/>
  <c r="O756" i="1" s="1"/>
  <c r="N757" i="1"/>
  <c r="O757" i="1" s="1"/>
  <c r="N758" i="1"/>
  <c r="O758" i="1"/>
  <c r="N759" i="1"/>
  <c r="O759" i="1" s="1"/>
  <c r="N760" i="1"/>
  <c r="O760" i="1" s="1"/>
  <c r="N761" i="1"/>
  <c r="O761" i="1" s="1"/>
  <c r="N762" i="1"/>
  <c r="O762" i="1" s="1"/>
  <c r="N763" i="1"/>
  <c r="O763" i="1"/>
  <c r="N764" i="1"/>
  <c r="O764" i="1" s="1"/>
  <c r="N765" i="1"/>
  <c r="O765" i="1"/>
  <c r="N766" i="1"/>
  <c r="O766" i="1"/>
  <c r="N767" i="1"/>
  <c r="O767" i="1"/>
  <c r="N768" i="1"/>
  <c r="O768" i="1" s="1"/>
  <c r="N769" i="1"/>
  <c r="O769" i="1" s="1"/>
  <c r="N770" i="1"/>
  <c r="O770" i="1" s="1"/>
  <c r="N771" i="1"/>
  <c r="O771" i="1" s="1"/>
  <c r="N772" i="1"/>
  <c r="O772" i="1" s="1"/>
  <c r="N773" i="1"/>
  <c r="O773" i="1" s="1"/>
  <c r="N774" i="1"/>
  <c r="O774" i="1" s="1"/>
  <c r="N775" i="1"/>
  <c r="O775" i="1" s="1"/>
  <c r="N776" i="1"/>
  <c r="O776" i="1" s="1"/>
  <c r="N777" i="1"/>
  <c r="O777" i="1"/>
  <c r="N778" i="1"/>
  <c r="O778" i="1" s="1"/>
  <c r="N779" i="1"/>
  <c r="O779" i="1" s="1"/>
  <c r="N780" i="1"/>
  <c r="O780" i="1" s="1"/>
  <c r="N781" i="1"/>
  <c r="O781" i="1"/>
  <c r="N782" i="1"/>
  <c r="O782" i="1" s="1"/>
  <c r="N783" i="1"/>
  <c r="O783" i="1" s="1"/>
  <c r="N784" i="1"/>
  <c r="O784" i="1" s="1"/>
  <c r="N785" i="1"/>
  <c r="O785" i="1"/>
  <c r="N786" i="1"/>
  <c r="O786" i="1" s="1"/>
  <c r="N787" i="1"/>
  <c r="O787" i="1" s="1"/>
  <c r="N788" i="1"/>
  <c r="O788" i="1"/>
  <c r="N789" i="1"/>
  <c r="O789" i="1" s="1"/>
  <c r="N790" i="1"/>
  <c r="O790" i="1" s="1"/>
  <c r="N791" i="1"/>
  <c r="O791" i="1"/>
  <c r="N792" i="1"/>
  <c r="O792" i="1"/>
  <c r="N793" i="1"/>
  <c r="O793" i="1" s="1"/>
  <c r="N794" i="1"/>
  <c r="O794" i="1" s="1"/>
  <c r="N795" i="1"/>
  <c r="O795" i="1"/>
  <c r="N796" i="1"/>
  <c r="O796" i="1"/>
  <c r="N797" i="1"/>
  <c r="O797" i="1"/>
  <c r="N798" i="1"/>
  <c r="O798" i="1" s="1"/>
  <c r="N799" i="1"/>
  <c r="O799" i="1" s="1"/>
  <c r="N800" i="1"/>
  <c r="O800" i="1" s="1"/>
  <c r="N801" i="1"/>
  <c r="O801" i="1" s="1"/>
  <c r="N802" i="1"/>
  <c r="O802" i="1" s="1"/>
  <c r="N803" i="1"/>
  <c r="O803" i="1"/>
  <c r="N804" i="1"/>
  <c r="O804" i="1" s="1"/>
  <c r="N805" i="1"/>
  <c r="O805" i="1" s="1"/>
  <c r="N806" i="1"/>
  <c r="O806" i="1" s="1"/>
  <c r="N807" i="1"/>
  <c r="O807" i="1" s="1"/>
  <c r="N808" i="1"/>
  <c r="O808" i="1" s="1"/>
  <c r="N809" i="1"/>
  <c r="O809" i="1" s="1"/>
  <c r="N810" i="1"/>
  <c r="O810" i="1" s="1"/>
  <c r="N811" i="1"/>
  <c r="O811" i="1" s="1"/>
  <c r="N812" i="1"/>
  <c r="O812" i="1"/>
  <c r="N813" i="1"/>
  <c r="O813" i="1"/>
  <c r="N814" i="1"/>
  <c r="O814" i="1" s="1"/>
  <c r="N815" i="1"/>
  <c r="O815" i="1" s="1"/>
  <c r="N816" i="1"/>
  <c r="O816" i="1" s="1"/>
  <c r="N817" i="1"/>
  <c r="O817" i="1"/>
  <c r="N818" i="1"/>
  <c r="O818" i="1" s="1"/>
  <c r="N819" i="1"/>
  <c r="O819" i="1" s="1"/>
  <c r="N820" i="1"/>
  <c r="O820" i="1" s="1"/>
  <c r="N821" i="1"/>
  <c r="O821" i="1"/>
  <c r="N822" i="1"/>
  <c r="O822" i="1" s="1"/>
  <c r="N823" i="1"/>
  <c r="O823" i="1" s="1"/>
  <c r="N824" i="1"/>
  <c r="O824" i="1" s="1"/>
  <c r="N825" i="1"/>
  <c r="O825" i="1" s="1"/>
  <c r="N826" i="1"/>
  <c r="O826" i="1" s="1"/>
  <c r="N827" i="1"/>
  <c r="O827" i="1" s="1"/>
  <c r="N828" i="1"/>
  <c r="O828" i="1" s="1"/>
  <c r="N829" i="1"/>
  <c r="O829" i="1" s="1"/>
  <c r="N830" i="1"/>
  <c r="O830" i="1" s="1"/>
  <c r="N831" i="1"/>
  <c r="O831" i="1"/>
  <c r="N832" i="1"/>
  <c r="O832" i="1"/>
  <c r="N833" i="1"/>
  <c r="O833" i="1" s="1"/>
  <c r="N834" i="1"/>
  <c r="O834" i="1" s="1"/>
  <c r="N835" i="1"/>
  <c r="O835" i="1"/>
  <c r="N836" i="1"/>
  <c r="O836" i="1"/>
  <c r="N837" i="1"/>
  <c r="O837" i="1"/>
  <c r="N838" i="1"/>
  <c r="O838" i="1" s="1"/>
  <c r="N839" i="1"/>
  <c r="O839" i="1" s="1"/>
  <c r="N840" i="1"/>
  <c r="O840" i="1"/>
  <c r="N841" i="1"/>
  <c r="O841" i="1"/>
  <c r="N842" i="1"/>
  <c r="O842" i="1" s="1"/>
  <c r="N843" i="1"/>
  <c r="O843" i="1" s="1"/>
  <c r="N844" i="1"/>
  <c r="O844" i="1"/>
  <c r="N845" i="1"/>
  <c r="O845" i="1"/>
  <c r="N846" i="1"/>
  <c r="O846" i="1" s="1"/>
  <c r="N847" i="1"/>
  <c r="O847" i="1" s="1"/>
  <c r="N848" i="1"/>
  <c r="O848" i="1" s="1"/>
  <c r="N849" i="1"/>
  <c r="O849" i="1"/>
  <c r="N850" i="1"/>
  <c r="O850" i="1" s="1"/>
  <c r="N851" i="1"/>
  <c r="O851" i="1" s="1"/>
  <c r="N852" i="1"/>
  <c r="O852" i="1" s="1"/>
  <c r="N853" i="1"/>
  <c r="O853" i="1" s="1"/>
  <c r="N854" i="1"/>
  <c r="O854" i="1" s="1"/>
  <c r="N855" i="1"/>
  <c r="O855" i="1" s="1"/>
  <c r="N856" i="1"/>
  <c r="O856" i="1"/>
  <c r="N857" i="1"/>
  <c r="O857" i="1" s="1"/>
  <c r="N858" i="1"/>
  <c r="O858" i="1" s="1"/>
  <c r="N859" i="1"/>
  <c r="O859" i="1"/>
  <c r="N860" i="1"/>
  <c r="O860" i="1" s="1"/>
  <c r="N861" i="1"/>
  <c r="O861" i="1"/>
  <c r="N862" i="1"/>
  <c r="O862" i="1" s="1"/>
  <c r="N863" i="1"/>
  <c r="O863" i="1" s="1"/>
  <c r="N864" i="1"/>
  <c r="O864" i="1" s="1"/>
  <c r="N865" i="1"/>
  <c r="O865" i="1" s="1"/>
  <c r="N866" i="1"/>
  <c r="O866" i="1" s="1"/>
  <c r="N867" i="1"/>
  <c r="O867" i="1" s="1"/>
  <c r="N868" i="1"/>
  <c r="O868" i="1" s="1"/>
  <c r="N869" i="1"/>
  <c r="O869" i="1"/>
  <c r="N870" i="1"/>
  <c r="O870" i="1" s="1"/>
  <c r="N871" i="1"/>
  <c r="O871" i="1" s="1"/>
  <c r="N872" i="1"/>
  <c r="O872" i="1" s="1"/>
  <c r="N873" i="1"/>
  <c r="O873" i="1" s="1"/>
  <c r="N874" i="1"/>
  <c r="O874" i="1" s="1"/>
  <c r="N875" i="1"/>
  <c r="O875" i="1" s="1"/>
  <c r="N876" i="1"/>
  <c r="O876" i="1"/>
  <c r="N877" i="1"/>
  <c r="O877" i="1"/>
  <c r="N878" i="1"/>
  <c r="O878" i="1" s="1"/>
  <c r="N879" i="1"/>
  <c r="O879" i="1"/>
  <c r="N880" i="1"/>
  <c r="O880" i="1" s="1"/>
  <c r="N881" i="1"/>
  <c r="O881" i="1"/>
  <c r="N882" i="1"/>
  <c r="O882" i="1" s="1"/>
  <c r="N883" i="1"/>
  <c r="O883" i="1" s="1"/>
  <c r="N884" i="1"/>
  <c r="O884" i="1"/>
  <c r="N885" i="1"/>
  <c r="O885" i="1" s="1"/>
  <c r="N886" i="1"/>
  <c r="O886" i="1" s="1"/>
  <c r="N887" i="1"/>
  <c r="O887" i="1"/>
  <c r="N888" i="1"/>
  <c r="O888" i="1" s="1"/>
  <c r="N889" i="1"/>
  <c r="O889" i="1" s="1"/>
  <c r="N890" i="1"/>
  <c r="O890" i="1" s="1"/>
  <c r="N891" i="1"/>
  <c r="O891" i="1" s="1"/>
  <c r="N892" i="1"/>
  <c r="O892" i="1" s="1"/>
  <c r="N893" i="1"/>
  <c r="O893" i="1" s="1"/>
  <c r="N894" i="1"/>
  <c r="O894" i="1" s="1"/>
  <c r="N895" i="1"/>
  <c r="O895" i="1" s="1"/>
  <c r="N896" i="1"/>
  <c r="O896" i="1" s="1"/>
  <c r="N897" i="1"/>
  <c r="O897" i="1"/>
  <c r="N898" i="1"/>
  <c r="O898" i="1" s="1"/>
  <c r="N899" i="1"/>
  <c r="O899" i="1" s="1"/>
  <c r="N900" i="1"/>
  <c r="O900" i="1" s="1"/>
  <c r="N901" i="1"/>
  <c r="O901" i="1" s="1"/>
  <c r="N902" i="1"/>
  <c r="O902" i="1" s="1"/>
  <c r="N903" i="1"/>
  <c r="O903" i="1" s="1"/>
  <c r="N904" i="1"/>
  <c r="O904" i="1" s="1"/>
  <c r="N905" i="1"/>
  <c r="O905" i="1" s="1"/>
  <c r="N906" i="1"/>
  <c r="O906" i="1" s="1"/>
  <c r="N907" i="1"/>
  <c r="O907" i="1"/>
  <c r="N908" i="1"/>
  <c r="O908" i="1"/>
  <c r="N909" i="1"/>
  <c r="O909" i="1"/>
  <c r="N910" i="1"/>
  <c r="O910" i="1" s="1"/>
  <c r="N911" i="1"/>
  <c r="O911" i="1" s="1"/>
  <c r="N912" i="1"/>
  <c r="O912" i="1" s="1"/>
  <c r="N913" i="1"/>
  <c r="O913" i="1"/>
  <c r="N914" i="1"/>
  <c r="O914" i="1" s="1"/>
  <c r="N915" i="1"/>
  <c r="O915" i="1"/>
  <c r="N916" i="1"/>
  <c r="O916" i="1" s="1"/>
  <c r="N917" i="1"/>
  <c r="O917" i="1" s="1"/>
  <c r="N918" i="1"/>
  <c r="O918" i="1" s="1"/>
  <c r="N919" i="1"/>
  <c r="O919" i="1"/>
  <c r="N920" i="1"/>
  <c r="O920" i="1" s="1"/>
  <c r="N921" i="1"/>
  <c r="O921" i="1" s="1"/>
  <c r="N922" i="1"/>
  <c r="O922" i="1" s="1"/>
  <c r="N923" i="1"/>
  <c r="O923" i="1" s="1"/>
  <c r="N924" i="1"/>
  <c r="O924" i="1" s="1"/>
  <c r="N925" i="1"/>
  <c r="O925" i="1" s="1"/>
  <c r="N926" i="1"/>
  <c r="O926" i="1" s="1"/>
  <c r="N927" i="1"/>
  <c r="O927" i="1" s="1"/>
  <c r="N928" i="1"/>
  <c r="O928" i="1" s="1"/>
  <c r="N929" i="1"/>
  <c r="O929" i="1" s="1"/>
  <c r="N930" i="1"/>
  <c r="O930" i="1" s="1"/>
  <c r="N931" i="1"/>
  <c r="O931" i="1"/>
  <c r="N932" i="1"/>
  <c r="O932" i="1"/>
  <c r="N933" i="1"/>
  <c r="O933" i="1"/>
  <c r="N934" i="1"/>
  <c r="O934" i="1" s="1"/>
  <c r="N935" i="1"/>
  <c r="O935" i="1" s="1"/>
  <c r="N936" i="1"/>
  <c r="O936" i="1"/>
  <c r="N937" i="1"/>
  <c r="O937" i="1"/>
  <c r="N938" i="1"/>
  <c r="O938" i="1" s="1"/>
  <c r="N939" i="1"/>
  <c r="O939" i="1" s="1"/>
  <c r="N940" i="1"/>
  <c r="O940" i="1"/>
  <c r="N941" i="1"/>
  <c r="O941" i="1" s="1"/>
  <c r="N942" i="1"/>
  <c r="O942" i="1" s="1"/>
  <c r="N943" i="1"/>
  <c r="O943" i="1"/>
  <c r="N944" i="1"/>
  <c r="O944" i="1" s="1"/>
  <c r="N945" i="1"/>
  <c r="O945" i="1"/>
  <c r="N946" i="1"/>
  <c r="O946" i="1" s="1"/>
  <c r="N947" i="1"/>
  <c r="O947" i="1"/>
  <c r="N948" i="1"/>
  <c r="O948" i="1"/>
  <c r="N949" i="1"/>
  <c r="O949" i="1"/>
  <c r="N950" i="1"/>
  <c r="O950" i="1" s="1"/>
  <c r="N951" i="1"/>
  <c r="O951" i="1" s="1"/>
  <c r="N952" i="1"/>
  <c r="O952" i="1"/>
  <c r="N953" i="1"/>
  <c r="O953" i="1" s="1"/>
  <c r="N954" i="1"/>
  <c r="O954" i="1" s="1"/>
  <c r="N955" i="1"/>
  <c r="O955" i="1"/>
  <c r="N956" i="1"/>
  <c r="O956" i="1" s="1"/>
  <c r="N957" i="1"/>
  <c r="O957" i="1" s="1"/>
  <c r="N958" i="1"/>
  <c r="O958" i="1" s="1"/>
  <c r="N959" i="1"/>
  <c r="O959" i="1"/>
  <c r="N960" i="1"/>
  <c r="O960" i="1"/>
  <c r="N961" i="1"/>
  <c r="O961" i="1"/>
  <c r="N962" i="1"/>
  <c r="O962" i="1" s="1"/>
  <c r="N963" i="1"/>
  <c r="O963" i="1" s="1"/>
  <c r="N964" i="1"/>
  <c r="O964" i="1" s="1"/>
  <c r="N965" i="1"/>
  <c r="O965" i="1" s="1"/>
  <c r="N966" i="1"/>
  <c r="O966" i="1" s="1"/>
  <c r="N967" i="1"/>
  <c r="O967" i="1" s="1"/>
  <c r="N968" i="1"/>
  <c r="O968" i="1"/>
  <c r="N969" i="1"/>
  <c r="O969" i="1"/>
  <c r="N970" i="1"/>
  <c r="O970" i="1" s="1"/>
  <c r="N971" i="1"/>
  <c r="O971" i="1" s="1"/>
  <c r="N972" i="1"/>
  <c r="O972" i="1" s="1"/>
  <c r="N973" i="1"/>
  <c r="O973" i="1" s="1"/>
  <c r="N974" i="1"/>
  <c r="O974" i="1" s="1"/>
  <c r="N975" i="1"/>
  <c r="O975" i="1" s="1"/>
  <c r="N976" i="1"/>
  <c r="O976" i="1" s="1"/>
  <c r="N977" i="1"/>
  <c r="O977" i="1" s="1"/>
  <c r="N978" i="1"/>
  <c r="O978" i="1" s="1"/>
  <c r="N979" i="1"/>
  <c r="O979" i="1" s="1"/>
  <c r="N980" i="1"/>
  <c r="O980" i="1" s="1"/>
  <c r="N981" i="1"/>
  <c r="O981" i="1"/>
  <c r="N982" i="1"/>
  <c r="O982" i="1" s="1"/>
  <c r="N983" i="1"/>
  <c r="O983" i="1" s="1"/>
  <c r="N984" i="1"/>
  <c r="O984" i="1"/>
  <c r="N985" i="1"/>
  <c r="O985" i="1" s="1"/>
  <c r="N986" i="1"/>
  <c r="O986" i="1" s="1"/>
  <c r="N987" i="1"/>
  <c r="O987" i="1"/>
  <c r="N988" i="1"/>
  <c r="O988" i="1" s="1"/>
  <c r="N989" i="1"/>
  <c r="O989" i="1" s="1"/>
  <c r="N990" i="1"/>
  <c r="O990" i="1" s="1"/>
  <c r="N991" i="1"/>
  <c r="O991" i="1"/>
  <c r="N992" i="1"/>
  <c r="O992" i="1"/>
  <c r="N993" i="1"/>
  <c r="O993" i="1" s="1"/>
  <c r="N994" i="1"/>
  <c r="O994" i="1" s="1"/>
  <c r="N995" i="1"/>
  <c r="O995" i="1" s="1"/>
  <c r="N996" i="1"/>
  <c r="O996" i="1" s="1"/>
  <c r="N997" i="1"/>
  <c r="O997" i="1" s="1"/>
  <c r="N998" i="1"/>
  <c r="O998" i="1" s="1"/>
  <c r="N999" i="1"/>
  <c r="O999" i="1" s="1"/>
  <c r="N1000" i="1"/>
  <c r="O1000" i="1"/>
  <c r="N1001" i="1"/>
  <c r="O1001" i="1"/>
  <c r="N1002" i="1"/>
  <c r="O1002" i="1" s="1"/>
  <c r="N1003" i="1"/>
  <c r="O1003" i="1" s="1"/>
  <c r="N1004" i="1"/>
  <c r="O1004" i="1" s="1"/>
  <c r="N1005" i="1"/>
  <c r="O1005" i="1" s="1"/>
  <c r="N1006" i="1"/>
  <c r="O1006" i="1" s="1"/>
  <c r="N1007" i="1"/>
  <c r="O1007" i="1" s="1"/>
  <c r="N1008" i="1"/>
  <c r="O1008" i="1" s="1"/>
  <c r="N1009" i="1"/>
  <c r="O1009" i="1"/>
  <c r="N1010" i="1"/>
  <c r="O1010" i="1" s="1"/>
  <c r="N1011" i="1"/>
  <c r="O1011" i="1" s="1"/>
  <c r="N1012" i="1"/>
  <c r="O1012" i="1" s="1"/>
  <c r="N1013" i="1"/>
  <c r="O1013" i="1"/>
  <c r="N1014" i="1"/>
  <c r="O1014" i="1" s="1"/>
  <c r="N1015" i="1"/>
  <c r="O1015" i="1" s="1"/>
  <c r="N1016" i="1"/>
  <c r="O1016" i="1" s="1"/>
  <c r="N1017" i="1"/>
  <c r="O1017" i="1" s="1"/>
  <c r="N1018" i="1"/>
  <c r="O1018" i="1" s="1"/>
  <c r="N1019" i="1"/>
  <c r="O1019" i="1" s="1"/>
  <c r="N1020" i="1"/>
  <c r="O1020" i="1" s="1"/>
  <c r="N1021" i="1"/>
  <c r="O1021" i="1" s="1"/>
  <c r="N1022" i="1"/>
  <c r="O1022" i="1" s="1"/>
  <c r="N1023" i="1"/>
  <c r="O1023" i="1"/>
  <c r="N1024" i="1"/>
  <c r="O1024" i="1" s="1"/>
  <c r="N1025" i="1"/>
  <c r="O1025" i="1"/>
  <c r="N1026" i="1"/>
  <c r="O1026" i="1" s="1"/>
  <c r="N1027" i="1"/>
  <c r="O1027" i="1" s="1"/>
  <c r="N1028" i="1"/>
  <c r="O1028" i="1" s="1"/>
  <c r="N1029" i="1"/>
  <c r="O1029" i="1" s="1"/>
  <c r="N1030" i="1"/>
  <c r="O1030" i="1" s="1"/>
  <c r="N1031" i="1"/>
  <c r="O1031" i="1" s="1"/>
  <c r="N1032" i="1"/>
  <c r="O1032" i="1" s="1"/>
  <c r="N1033" i="1"/>
  <c r="O1033" i="1" s="1"/>
  <c r="N1034" i="1"/>
  <c r="O1034" i="1" s="1"/>
  <c r="N1035" i="1"/>
  <c r="O1035" i="1" s="1"/>
  <c r="N1036" i="1"/>
  <c r="O1036" i="1" s="1"/>
  <c r="N1037" i="1"/>
  <c r="O1037" i="1" s="1"/>
  <c r="N1038" i="1"/>
  <c r="O1038" i="1" s="1"/>
  <c r="N1039" i="1"/>
  <c r="O1039" i="1"/>
  <c r="N1040" i="1"/>
  <c r="O1040" i="1" s="1"/>
  <c r="N1041" i="1"/>
  <c r="O1041" i="1" s="1"/>
  <c r="N1042" i="1"/>
  <c r="O1042" i="1" s="1"/>
  <c r="N1043" i="1"/>
  <c r="O1043" i="1" s="1"/>
  <c r="N1044" i="1"/>
  <c r="O1044" i="1"/>
  <c r="N1045" i="1"/>
  <c r="O1045" i="1" s="1"/>
  <c r="N1046" i="1"/>
  <c r="O1046" i="1" s="1"/>
  <c r="N1047" i="1"/>
  <c r="O1047" i="1"/>
  <c r="N1048" i="1"/>
  <c r="O1048" i="1"/>
  <c r="N1049" i="1"/>
  <c r="O1049" i="1" s="1"/>
  <c r="N1050" i="1"/>
  <c r="O1050" i="1" s="1"/>
  <c r="N1051" i="1"/>
  <c r="O1051" i="1"/>
  <c r="N1052" i="1"/>
  <c r="O1052" i="1"/>
  <c r="N1053" i="1"/>
  <c r="O1053" i="1"/>
  <c r="N1054" i="1"/>
  <c r="O1054" i="1" s="1"/>
  <c r="N1055" i="1"/>
  <c r="O1055" i="1" s="1"/>
  <c r="N1056" i="1"/>
  <c r="O1056" i="1" s="1"/>
  <c r="N1057" i="1"/>
  <c r="O1057" i="1" s="1"/>
  <c r="N1058" i="1"/>
  <c r="O1058" i="1" s="1"/>
  <c r="N1059" i="1"/>
  <c r="O1059" i="1"/>
  <c r="N1060" i="1"/>
  <c r="O1060" i="1" s="1"/>
  <c r="N1061" i="1"/>
  <c r="O1061" i="1" s="1"/>
  <c r="N1062" i="1"/>
  <c r="O1062" i="1" s="1"/>
  <c r="N1063" i="1"/>
  <c r="O1063" i="1" s="1"/>
  <c r="N1064" i="1"/>
  <c r="O1064" i="1" s="1"/>
  <c r="N1065" i="1"/>
  <c r="O1065" i="1" s="1"/>
  <c r="N1066" i="1"/>
  <c r="O1066" i="1" s="1"/>
  <c r="N1067" i="1"/>
  <c r="O1067" i="1" s="1"/>
  <c r="N1068" i="1"/>
  <c r="O1068" i="1"/>
  <c r="N1069" i="1"/>
  <c r="O1069" i="1"/>
  <c r="N1070" i="1"/>
  <c r="O1070" i="1" s="1"/>
  <c r="N1071" i="1"/>
  <c r="O1071" i="1" s="1"/>
  <c r="N1072" i="1"/>
  <c r="O1072" i="1" s="1"/>
  <c r="N1073" i="1"/>
  <c r="O1073" i="1"/>
  <c r="N1074" i="1"/>
  <c r="O1074" i="1" s="1"/>
  <c r="N1075" i="1"/>
  <c r="O1075" i="1" s="1"/>
  <c r="N1076" i="1"/>
  <c r="O1076" i="1" s="1"/>
  <c r="N1077" i="1"/>
  <c r="O1077" i="1"/>
  <c r="N1078" i="1"/>
  <c r="O1078" i="1" s="1"/>
  <c r="N1079" i="1"/>
  <c r="O1079" i="1" s="1"/>
  <c r="N1080" i="1"/>
  <c r="O1080" i="1" s="1"/>
  <c r="N1081" i="1"/>
  <c r="O1081" i="1" s="1"/>
  <c r="N1082" i="1"/>
  <c r="O1082" i="1" s="1"/>
  <c r="N1083" i="1"/>
  <c r="O1083" i="1" s="1"/>
  <c r="N1084" i="1"/>
  <c r="O1084" i="1" s="1"/>
  <c r="N1085" i="1"/>
  <c r="O1085" i="1"/>
  <c r="N1086" i="1"/>
  <c r="O1086" i="1" s="1"/>
  <c r="N1087" i="1"/>
  <c r="O1087" i="1"/>
  <c r="N1088" i="1"/>
  <c r="O1088" i="1"/>
  <c r="N1089" i="1"/>
  <c r="O1089" i="1" s="1"/>
  <c r="N1090" i="1"/>
  <c r="O1090" i="1" s="1"/>
  <c r="N1091" i="1"/>
  <c r="O1091" i="1"/>
  <c r="N1092" i="1"/>
  <c r="O1092" i="1"/>
  <c r="N1093" i="1"/>
  <c r="O1093" i="1"/>
  <c r="N1094" i="1"/>
  <c r="O1094" i="1" s="1"/>
  <c r="N1095" i="1"/>
  <c r="O1095" i="1" s="1"/>
  <c r="N1096" i="1"/>
  <c r="O1096" i="1"/>
  <c r="N1097" i="1"/>
  <c r="O1097" i="1"/>
  <c r="N1098" i="1"/>
  <c r="O1098" i="1" s="1"/>
  <c r="N1099" i="1"/>
  <c r="O1099" i="1" s="1"/>
  <c r="N1100" i="1"/>
  <c r="O1100" i="1"/>
  <c r="N1101" i="1"/>
  <c r="O1101" i="1"/>
  <c r="N1102" i="1"/>
  <c r="O1102" i="1" s="1"/>
  <c r="N1103" i="1"/>
  <c r="O1103" i="1" s="1"/>
  <c r="N1104" i="1"/>
  <c r="O1104" i="1" s="1"/>
  <c r="N1105" i="1"/>
  <c r="O1105" i="1"/>
  <c r="N1106" i="1"/>
  <c r="O1106" i="1" s="1"/>
  <c r="N1107" i="1"/>
  <c r="O1107" i="1" s="1"/>
  <c r="N1108" i="1"/>
  <c r="O1108" i="1" s="1"/>
  <c r="N1109" i="1"/>
  <c r="O1109" i="1" s="1"/>
  <c r="N1110" i="1"/>
  <c r="O1110" i="1" s="1"/>
  <c r="N1111" i="1"/>
  <c r="O1111" i="1"/>
  <c r="N1112" i="1"/>
  <c r="O1112" i="1"/>
  <c r="N1113" i="1"/>
  <c r="O1113" i="1" s="1"/>
  <c r="N1114" i="1"/>
  <c r="O1114" i="1" s="1"/>
  <c r="N1115" i="1"/>
  <c r="O1115" i="1"/>
  <c r="N1116" i="1"/>
  <c r="O1116" i="1"/>
  <c r="N1117" i="1"/>
  <c r="O1117" i="1"/>
  <c r="N1118" i="1"/>
  <c r="O1118" i="1" s="1"/>
  <c r="N1119" i="1"/>
  <c r="O1119" i="1" s="1"/>
  <c r="N1120" i="1"/>
  <c r="O1120" i="1" s="1"/>
  <c r="N1121" i="1"/>
  <c r="O1121" i="1" s="1"/>
  <c r="N1122" i="1"/>
  <c r="O1122" i="1" s="1"/>
  <c r="N1123" i="1"/>
  <c r="O1123" i="1" s="1"/>
  <c r="N1124" i="1"/>
  <c r="O1124" i="1" s="1"/>
  <c r="N1125" i="1"/>
  <c r="O1125" i="1"/>
  <c r="N1126" i="1"/>
  <c r="O1126" i="1" s="1"/>
  <c r="N1127" i="1"/>
  <c r="O1127" i="1" s="1"/>
  <c r="N1128" i="1"/>
  <c r="O1128" i="1" s="1"/>
  <c r="N1129" i="1"/>
  <c r="O1129" i="1" s="1"/>
  <c r="N1130" i="1"/>
  <c r="O1130" i="1" s="1"/>
  <c r="N1131" i="1"/>
  <c r="O1131" i="1"/>
  <c r="N1132" i="1"/>
  <c r="O1132" i="1"/>
  <c r="N1133" i="1"/>
  <c r="O1133" i="1"/>
  <c r="N1134" i="1"/>
  <c r="O1134" i="1" s="1"/>
  <c r="N1135" i="1"/>
  <c r="O1135" i="1" s="1"/>
  <c r="N1136" i="1"/>
  <c r="O1136" i="1" s="1"/>
  <c r="N1137" i="1"/>
  <c r="O1137" i="1"/>
  <c r="N1138" i="1"/>
  <c r="O1138" i="1" s="1"/>
  <c r="N1139" i="1"/>
  <c r="O1139" i="1" s="1"/>
  <c r="N1140" i="1"/>
  <c r="O1140" i="1" s="1"/>
  <c r="N1141" i="1"/>
  <c r="O1141" i="1" s="1"/>
  <c r="N1142" i="1"/>
  <c r="O1142" i="1" s="1"/>
  <c r="N1143" i="1"/>
  <c r="O1143" i="1"/>
  <c r="N1144" i="1"/>
  <c r="O1144" i="1" s="1"/>
  <c r="N1145" i="1"/>
  <c r="O1145" i="1" s="1"/>
  <c r="N1146" i="1"/>
  <c r="O1146" i="1" s="1"/>
  <c r="N1147" i="1"/>
  <c r="O1147" i="1" s="1"/>
  <c r="N1148" i="1"/>
  <c r="O1148" i="1" s="1"/>
  <c r="N1149" i="1"/>
  <c r="O1149" i="1" s="1"/>
  <c r="N1150" i="1"/>
  <c r="O1150" i="1" s="1"/>
  <c r="N1151" i="1"/>
  <c r="O1151" i="1"/>
  <c r="N1152" i="1"/>
  <c r="O1152" i="1" s="1"/>
  <c r="N1153" i="1"/>
  <c r="O1153" i="1"/>
  <c r="N1154" i="1"/>
  <c r="O1154" i="1" s="1"/>
  <c r="N1155" i="1"/>
  <c r="O1155" i="1" s="1"/>
  <c r="N1156" i="1"/>
  <c r="O1156" i="1" s="1"/>
  <c r="N1157" i="1"/>
  <c r="O1157" i="1" s="1"/>
  <c r="N1158" i="1"/>
  <c r="O1158" i="1" s="1"/>
  <c r="N1159" i="1"/>
  <c r="O1159" i="1" s="1"/>
  <c r="N1160" i="1"/>
  <c r="O1160" i="1" s="1"/>
  <c r="N1161" i="1"/>
  <c r="O1161" i="1"/>
  <c r="N1162" i="1"/>
  <c r="O1162" i="1" s="1"/>
  <c r="N1163" i="1"/>
  <c r="O1163" i="1"/>
  <c r="N1164" i="1"/>
  <c r="O1164" i="1"/>
  <c r="N1165" i="1"/>
  <c r="O1165" i="1"/>
  <c r="N1166" i="1"/>
  <c r="O1166" i="1" s="1"/>
  <c r="N1167" i="1"/>
  <c r="O1167" i="1" s="1"/>
  <c r="N1168" i="1"/>
  <c r="O1168" i="1" s="1"/>
  <c r="N1169" i="1"/>
  <c r="O1169" i="1"/>
  <c r="N1170" i="1"/>
  <c r="O1170" i="1" s="1"/>
  <c r="N1171" i="1"/>
  <c r="O1171" i="1" s="1"/>
  <c r="N1172" i="1"/>
  <c r="O1172" i="1" s="1"/>
  <c r="N1173" i="1"/>
  <c r="O1173" i="1" s="1"/>
  <c r="N1174" i="1"/>
  <c r="O1174" i="1" s="1"/>
  <c r="N1175" i="1"/>
  <c r="O1175" i="1" s="1"/>
  <c r="N1176" i="1"/>
  <c r="O1176" i="1" s="1"/>
  <c r="N1177" i="1"/>
  <c r="O1177" i="1" s="1"/>
  <c r="N1178" i="1"/>
  <c r="O1178" i="1" s="1"/>
  <c r="N1179" i="1"/>
  <c r="O1179" i="1" s="1"/>
  <c r="N1180" i="1"/>
  <c r="O1180" i="1" s="1"/>
  <c r="N1181" i="1"/>
  <c r="O1181" i="1" s="1"/>
  <c r="N1182" i="1"/>
  <c r="O1182" i="1" s="1"/>
  <c r="N1183" i="1"/>
  <c r="O1183" i="1" s="1"/>
  <c r="N1184" i="1"/>
  <c r="O1184" i="1" s="1"/>
  <c r="N1185" i="1"/>
  <c r="O1185" i="1"/>
  <c r="N1186" i="1"/>
  <c r="O1186" i="1" s="1"/>
  <c r="N1187" i="1"/>
  <c r="O1187" i="1"/>
  <c r="N1188" i="1"/>
  <c r="O1188" i="1"/>
  <c r="N1189" i="1"/>
  <c r="O1189" i="1"/>
  <c r="N1190" i="1"/>
  <c r="O1190" i="1" s="1"/>
  <c r="N1191" i="1"/>
  <c r="O1191" i="1" s="1"/>
  <c r="N1192" i="1"/>
  <c r="O1192" i="1"/>
  <c r="N1193" i="1"/>
  <c r="O1193" i="1"/>
  <c r="N1194" i="1"/>
  <c r="O1194" i="1" s="1"/>
  <c r="N1195" i="1"/>
  <c r="O1195" i="1"/>
  <c r="N1196" i="1"/>
  <c r="O1196" i="1" s="1"/>
  <c r="N1197" i="1"/>
  <c r="O1197" i="1" s="1"/>
  <c r="N1198" i="1"/>
  <c r="O1198" i="1" s="1"/>
  <c r="N1199" i="1"/>
  <c r="O1199" i="1"/>
  <c r="N1200" i="1"/>
  <c r="O1200" i="1" s="1"/>
  <c r="N1201" i="1"/>
  <c r="O1201" i="1"/>
  <c r="N1202" i="1"/>
  <c r="O1202" i="1" s="1"/>
  <c r="N1203" i="1"/>
  <c r="O1203" i="1"/>
  <c r="N1204" i="1"/>
  <c r="O1204" i="1"/>
  <c r="N1205" i="1"/>
  <c r="O1205" i="1"/>
  <c r="N1206" i="1"/>
  <c r="O1206" i="1" s="1"/>
  <c r="N1207" i="1"/>
  <c r="O1207" i="1" s="1"/>
  <c r="N1208" i="1"/>
  <c r="O1208" i="1"/>
  <c r="N1209" i="1"/>
  <c r="O1209" i="1" s="1"/>
  <c r="N1210" i="1"/>
  <c r="O1210" i="1" s="1"/>
  <c r="N1211" i="1"/>
  <c r="O1211" i="1"/>
  <c r="N1212" i="1"/>
  <c r="O1212" i="1" s="1"/>
  <c r="N1213" i="1"/>
  <c r="O1213" i="1" s="1"/>
  <c r="N1214" i="1"/>
  <c r="O1214" i="1" s="1"/>
  <c r="N1215" i="1"/>
  <c r="O1215" i="1"/>
  <c r="N1216" i="1"/>
  <c r="O1216" i="1" s="1"/>
  <c r="N1217" i="1"/>
  <c r="O1217" i="1"/>
  <c r="N1218" i="1"/>
  <c r="O1218" i="1" s="1"/>
  <c r="N1219" i="1"/>
  <c r="O1219" i="1" s="1"/>
  <c r="N1220" i="1"/>
  <c r="O1220" i="1" s="1"/>
  <c r="N1221" i="1"/>
  <c r="O1221" i="1" s="1"/>
  <c r="N1222" i="1"/>
  <c r="O1222" i="1" s="1"/>
  <c r="N1223" i="1"/>
  <c r="O1223" i="1" s="1"/>
  <c r="N1224" i="1"/>
  <c r="O1224" i="1"/>
  <c r="N1225" i="1"/>
  <c r="O1225" i="1"/>
  <c r="N1226" i="1"/>
  <c r="O1226" i="1" s="1"/>
  <c r="N1227" i="1"/>
  <c r="O1227" i="1" s="1"/>
  <c r="N1228" i="1"/>
  <c r="O1228" i="1" s="1"/>
  <c r="N1229" i="1"/>
  <c r="O1229" i="1" s="1"/>
  <c r="N1230" i="1"/>
  <c r="O1230" i="1" s="1"/>
  <c r="N1231" i="1"/>
  <c r="O1231" i="1" s="1"/>
  <c r="N1232" i="1"/>
  <c r="O1232" i="1" s="1"/>
  <c r="N1233" i="1"/>
  <c r="O1233" i="1"/>
  <c r="N1234" i="1"/>
  <c r="O1234" i="1" s="1"/>
  <c r="N1235" i="1"/>
  <c r="O1235" i="1" s="1"/>
  <c r="N1236" i="1"/>
  <c r="O1236" i="1" s="1"/>
  <c r="N1237" i="1"/>
  <c r="O1237" i="1"/>
  <c r="N1238" i="1"/>
  <c r="O1238" i="1" s="1"/>
  <c r="N1239" i="1"/>
  <c r="O1239" i="1" s="1"/>
  <c r="N1240" i="1"/>
  <c r="O1240" i="1"/>
  <c r="N1241" i="1"/>
  <c r="O1241" i="1" s="1"/>
  <c r="N1242" i="1"/>
  <c r="O1242" i="1" s="1"/>
  <c r="N1243" i="1"/>
  <c r="O1243" i="1"/>
  <c r="N1244" i="1"/>
  <c r="O1244" i="1" s="1"/>
  <c r="N1245" i="1"/>
  <c r="O1245" i="1" s="1"/>
  <c r="N1246" i="1"/>
  <c r="O1246" i="1" s="1"/>
  <c r="N1247" i="1"/>
  <c r="O1247" i="1"/>
  <c r="N1248" i="1"/>
  <c r="O1248" i="1" s="1"/>
  <c r="N1249" i="1"/>
  <c r="O1249" i="1" s="1"/>
  <c r="N1250" i="1"/>
  <c r="O1250" i="1" s="1"/>
  <c r="N1251" i="1"/>
  <c r="O1251" i="1" s="1"/>
  <c r="N1252" i="1"/>
  <c r="O1252" i="1" s="1"/>
  <c r="N1253" i="1"/>
  <c r="O1253" i="1" s="1"/>
  <c r="N1254" i="1"/>
  <c r="O1254" i="1" s="1"/>
  <c r="N1255" i="1"/>
  <c r="O1255" i="1" s="1"/>
  <c r="N1256" i="1"/>
  <c r="O1256" i="1"/>
  <c r="N1257" i="1"/>
  <c r="O1257" i="1"/>
  <c r="N1258" i="1"/>
  <c r="O1258" i="1" s="1"/>
  <c r="N1259" i="1"/>
  <c r="O1259" i="1"/>
  <c r="N1260" i="1"/>
  <c r="O1260" i="1" s="1"/>
  <c r="N1261" i="1"/>
  <c r="O1261" i="1"/>
  <c r="N1262" i="1"/>
  <c r="O1262" i="1" s="1"/>
  <c r="N1263" i="1"/>
  <c r="O1263" i="1" s="1"/>
  <c r="N1264" i="1"/>
  <c r="O1264" i="1" s="1"/>
  <c r="N1265" i="1"/>
  <c r="O1265" i="1"/>
  <c r="N1266" i="1"/>
  <c r="O1266" i="1" s="1"/>
  <c r="N1267" i="1"/>
  <c r="O1267" i="1"/>
  <c r="N1268" i="1"/>
  <c r="O1268" i="1" s="1"/>
  <c r="N1269" i="1"/>
  <c r="O1269" i="1" s="1"/>
  <c r="N1270" i="1"/>
  <c r="O1270" i="1"/>
  <c r="N1271" i="1"/>
  <c r="O1271" i="1"/>
  <c r="N1272" i="1"/>
  <c r="O1272" i="1" s="1"/>
  <c r="N1273" i="1"/>
  <c r="O1273" i="1"/>
  <c r="N1274" i="1"/>
  <c r="O1274" i="1" s="1"/>
  <c r="N1275" i="1"/>
  <c r="O1275" i="1" s="1"/>
  <c r="N1276" i="1"/>
  <c r="O1276" i="1" s="1"/>
  <c r="N1277" i="1"/>
  <c r="O1277" i="1"/>
  <c r="N1278" i="1"/>
  <c r="O1278" i="1"/>
  <c r="N1279" i="1"/>
  <c r="O1279" i="1" s="1"/>
  <c r="N1280" i="1"/>
  <c r="O1280" i="1" s="1"/>
  <c r="N1281" i="1"/>
  <c r="O1281" i="1" s="1"/>
  <c r="N1282" i="1"/>
  <c r="O1282" i="1" s="1"/>
  <c r="N1283" i="1"/>
  <c r="O1283" i="1"/>
  <c r="N1284" i="1"/>
  <c r="O1284" i="1" s="1"/>
  <c r="N1285" i="1"/>
  <c r="O1285" i="1" s="1"/>
  <c r="N1286" i="1"/>
  <c r="O1286" i="1"/>
  <c r="N1287" i="1"/>
  <c r="O1287" i="1"/>
  <c r="N1288" i="1"/>
  <c r="O1288" i="1" s="1"/>
  <c r="N1289" i="1"/>
  <c r="O1289" i="1"/>
  <c r="N1290" i="1"/>
  <c r="O1290" i="1" s="1"/>
  <c r="N1291" i="1"/>
  <c r="O1291" i="1" s="1"/>
  <c r="N1292" i="1"/>
  <c r="O1292" i="1" s="1"/>
  <c r="N1293" i="1"/>
  <c r="O1293" i="1" s="1"/>
  <c r="N1294" i="1"/>
  <c r="O1294" i="1" s="1"/>
  <c r="N1295" i="1"/>
  <c r="O1295" i="1"/>
  <c r="N1296" i="1"/>
  <c r="O1296" i="1" s="1"/>
  <c r="N1297" i="1"/>
  <c r="O1297" i="1"/>
  <c r="N1298" i="1"/>
  <c r="O1298" i="1"/>
  <c r="N1299" i="1"/>
  <c r="O1299" i="1" s="1"/>
  <c r="N1300" i="1"/>
  <c r="O1300" i="1" s="1"/>
  <c r="N1301" i="1"/>
  <c r="O1301" i="1"/>
  <c r="N1302" i="1"/>
  <c r="O1302" i="1" s="1"/>
  <c r="N1303" i="1"/>
  <c r="O1303" i="1" s="1"/>
  <c r="N1304" i="1"/>
  <c r="O1304" i="1" s="1"/>
  <c r="N1305" i="1"/>
  <c r="O1305" i="1" s="1"/>
  <c r="N1306" i="1"/>
  <c r="O1306" i="1" s="1"/>
  <c r="N1307" i="1"/>
  <c r="O1307" i="1"/>
  <c r="N1308" i="1"/>
  <c r="O1308" i="1" s="1"/>
  <c r="N1309" i="1"/>
  <c r="O1309" i="1"/>
  <c r="N1310" i="1"/>
  <c r="O1310" i="1"/>
  <c r="N1311" i="1"/>
  <c r="O1311" i="1" s="1"/>
  <c r="N1312" i="1"/>
  <c r="O1312" i="1" s="1"/>
  <c r="N1313" i="1"/>
  <c r="O1313" i="1" s="1"/>
  <c r="N1314" i="1"/>
  <c r="O1314" i="1" s="1"/>
  <c r="N1315" i="1"/>
  <c r="O1315" i="1" s="1"/>
  <c r="N1316" i="1"/>
  <c r="O1316" i="1" s="1"/>
  <c r="N1317" i="1"/>
  <c r="O1317" i="1" s="1"/>
  <c r="N1318" i="1"/>
  <c r="O1318" i="1"/>
  <c r="N1319" i="1"/>
  <c r="O1319" i="1"/>
  <c r="N1320" i="1"/>
  <c r="O1320" i="1" s="1"/>
  <c r="N1321" i="1"/>
  <c r="O1321" i="1"/>
  <c r="N1322" i="1"/>
  <c r="O1322" i="1" s="1"/>
  <c r="N1323" i="1"/>
  <c r="O1323" i="1" s="1"/>
  <c r="N1324" i="1"/>
  <c r="O1324" i="1" s="1"/>
  <c r="N1325" i="1"/>
  <c r="O1325" i="1" s="1"/>
  <c r="N1326" i="1"/>
  <c r="O1326" i="1" s="1"/>
  <c r="N1327" i="1"/>
  <c r="O1327" i="1"/>
  <c r="N1328" i="1"/>
  <c r="O1328" i="1" s="1"/>
  <c r="N1329" i="1"/>
  <c r="O1329" i="1" s="1"/>
  <c r="N1330" i="1"/>
  <c r="O1330" i="1"/>
  <c r="N1331" i="1"/>
  <c r="O1331" i="1" s="1"/>
  <c r="N1332" i="1"/>
  <c r="O1332" i="1" s="1"/>
  <c r="N1333" i="1"/>
  <c r="O1333" i="1"/>
  <c r="N1334" i="1"/>
  <c r="O1334" i="1" s="1"/>
  <c r="N1335" i="1"/>
  <c r="O1335" i="1" s="1"/>
  <c r="N1336" i="1"/>
  <c r="O1336" i="1" s="1"/>
  <c r="N1337" i="1"/>
  <c r="O1337" i="1" s="1"/>
  <c r="N1338" i="1"/>
  <c r="O1338" i="1"/>
  <c r="N1339" i="1"/>
  <c r="O1339" i="1"/>
  <c r="N1340" i="1"/>
  <c r="O1340" i="1" s="1"/>
  <c r="N1341" i="1"/>
  <c r="O1341" i="1"/>
  <c r="N1342" i="1"/>
  <c r="O1342" i="1"/>
  <c r="N1343" i="1"/>
  <c r="O1343" i="1" s="1"/>
  <c r="N1344" i="1"/>
  <c r="O1344" i="1" s="1"/>
  <c r="N1345" i="1"/>
  <c r="O1345" i="1" s="1"/>
  <c r="N1346" i="1"/>
  <c r="O1346" i="1" s="1"/>
  <c r="N1347" i="1"/>
  <c r="O1347" i="1"/>
  <c r="N1348" i="1"/>
  <c r="O1348" i="1" s="1"/>
  <c r="N1349" i="1"/>
  <c r="O1349" i="1" s="1"/>
  <c r="N1350" i="1"/>
  <c r="O1350" i="1"/>
  <c r="N1351" i="1"/>
  <c r="O1351" i="1"/>
  <c r="N1352" i="1"/>
  <c r="O1352" i="1" s="1"/>
  <c r="N1353" i="1"/>
  <c r="O1353" i="1"/>
  <c r="N1354" i="1"/>
  <c r="O1354" i="1" s="1"/>
  <c r="N1355" i="1"/>
  <c r="O1355" i="1" s="1"/>
  <c r="N1356" i="1"/>
  <c r="O1356" i="1" s="1"/>
  <c r="N1357" i="1"/>
  <c r="O1357" i="1" s="1"/>
  <c r="N1358" i="1"/>
  <c r="O1358" i="1" s="1"/>
  <c r="N1359" i="1"/>
  <c r="O1359" i="1"/>
  <c r="N1360" i="1"/>
  <c r="O1360" i="1" s="1"/>
  <c r="N1361" i="1"/>
  <c r="O1361" i="1"/>
  <c r="N1362" i="1"/>
  <c r="O1362" i="1"/>
  <c r="N1363" i="1"/>
  <c r="O1363" i="1" s="1"/>
  <c r="N1364" i="1"/>
  <c r="O1364" i="1" s="1"/>
  <c r="N1365" i="1"/>
  <c r="O1365" i="1"/>
  <c r="N1366" i="1"/>
  <c r="O1366" i="1" s="1"/>
  <c r="N1367" i="1"/>
  <c r="O1367" i="1" s="1"/>
  <c r="N1368" i="1"/>
  <c r="O1368" i="1" s="1"/>
  <c r="N1369" i="1"/>
  <c r="O1369" i="1" s="1"/>
  <c r="N1370" i="1"/>
  <c r="O1370" i="1" s="1"/>
  <c r="N1371" i="1"/>
  <c r="O1371" i="1"/>
  <c r="N1372" i="1"/>
  <c r="O1372" i="1" s="1"/>
  <c r="N1373" i="1"/>
  <c r="O1373" i="1"/>
  <c r="N1374" i="1"/>
  <c r="O1374" i="1"/>
  <c r="N1375" i="1"/>
  <c r="O1375" i="1" s="1"/>
  <c r="N1376" i="1"/>
  <c r="O1376" i="1" s="1"/>
  <c r="N1377" i="1"/>
  <c r="O1377" i="1" s="1"/>
  <c r="N1378" i="1"/>
  <c r="O1378" i="1" s="1"/>
  <c r="N1379" i="1"/>
  <c r="O1379" i="1" s="1"/>
  <c r="N1380" i="1"/>
  <c r="O1380" i="1" s="1"/>
  <c r="N1381" i="1"/>
  <c r="O1381" i="1" s="1"/>
  <c r="N1382" i="1"/>
  <c r="O1382" i="1"/>
  <c r="N1383" i="1"/>
  <c r="O1383" i="1"/>
  <c r="N1384" i="1"/>
  <c r="O1384" i="1" s="1"/>
  <c r="N1385" i="1"/>
  <c r="O1385" i="1"/>
  <c r="N1386" i="1"/>
  <c r="O1386" i="1" s="1"/>
  <c r="N1387" i="1"/>
  <c r="O1387" i="1" s="1"/>
  <c r="N1388" i="1"/>
  <c r="O1388" i="1" s="1"/>
  <c r="N1389" i="1"/>
  <c r="O1389" i="1" s="1"/>
  <c r="N1390" i="1"/>
  <c r="O1390" i="1" s="1"/>
  <c r="N1391" i="1"/>
  <c r="O1391" i="1"/>
  <c r="N1392" i="1"/>
  <c r="O1392" i="1" s="1"/>
  <c r="N1393" i="1"/>
  <c r="O1393" i="1" s="1"/>
  <c r="N1394" i="1"/>
  <c r="O1394" i="1"/>
  <c r="N1395" i="1"/>
  <c r="O1395" i="1" s="1"/>
  <c r="N1396" i="1"/>
  <c r="O1396" i="1" s="1"/>
  <c r="N1397" i="1"/>
  <c r="O1397" i="1"/>
  <c r="N1398" i="1"/>
  <c r="O1398" i="1" s="1"/>
  <c r="N1399" i="1"/>
  <c r="O1399" i="1" s="1"/>
  <c r="N1400" i="1"/>
  <c r="O1400" i="1" s="1"/>
  <c r="N1401" i="1"/>
  <c r="O1401" i="1" s="1"/>
  <c r="N1402" i="1"/>
  <c r="O1402" i="1"/>
  <c r="N1403" i="1"/>
  <c r="O1403" i="1"/>
  <c r="N1404" i="1"/>
  <c r="O1404" i="1" s="1"/>
  <c r="N1405" i="1"/>
  <c r="O1405" i="1"/>
  <c r="N1406" i="1"/>
  <c r="O1406" i="1"/>
  <c r="N1407" i="1"/>
  <c r="O1407" i="1" s="1"/>
  <c r="N1408" i="1"/>
  <c r="O1408" i="1" s="1"/>
  <c r="N1409" i="1"/>
  <c r="O1409" i="1" s="1"/>
  <c r="N1410" i="1"/>
  <c r="O1410" i="1" s="1"/>
  <c r="N1411" i="1"/>
  <c r="O1411" i="1"/>
  <c r="N1412" i="1"/>
  <c r="O1412" i="1" s="1"/>
  <c r="N1413" i="1"/>
  <c r="O1413" i="1" s="1"/>
  <c r="N1414" i="1"/>
  <c r="O1414" i="1"/>
  <c r="N1415" i="1"/>
  <c r="O1415" i="1"/>
  <c r="N1416" i="1"/>
  <c r="O1416" i="1" s="1"/>
  <c r="N1417" i="1"/>
  <c r="O1417" i="1"/>
  <c r="N1418" i="1"/>
  <c r="O1418" i="1" s="1"/>
  <c r="N1419" i="1"/>
  <c r="O1419" i="1" s="1"/>
  <c r="N1420" i="1"/>
  <c r="O1420" i="1" s="1"/>
  <c r="N1421" i="1"/>
  <c r="O1421" i="1" s="1"/>
  <c r="N1422" i="1"/>
  <c r="O1422" i="1" s="1"/>
  <c r="N1423" i="1"/>
  <c r="O1423" i="1"/>
  <c r="N1424" i="1"/>
  <c r="O1424" i="1" s="1"/>
  <c r="N1425" i="1"/>
  <c r="O1425" i="1"/>
  <c r="N1426" i="1"/>
  <c r="O1426" i="1"/>
  <c r="N1427" i="1"/>
  <c r="O1427" i="1" s="1"/>
  <c r="N1428" i="1"/>
  <c r="O1428" i="1" s="1"/>
  <c r="N1429" i="1"/>
  <c r="O1429" i="1"/>
  <c r="N1430" i="1"/>
  <c r="O1430" i="1" s="1"/>
  <c r="N1431" i="1"/>
  <c r="O1431" i="1" s="1"/>
  <c r="N1432" i="1"/>
  <c r="O1432" i="1" s="1"/>
  <c r="N1433" i="1"/>
  <c r="O1433" i="1" s="1"/>
  <c r="N1434" i="1"/>
  <c r="O1434" i="1" s="1"/>
  <c r="N1435" i="1"/>
  <c r="O1435" i="1"/>
  <c r="N1436" i="1"/>
  <c r="O1436" i="1" s="1"/>
  <c r="N1437" i="1"/>
  <c r="O1437" i="1"/>
  <c r="N1438" i="1"/>
  <c r="O1438" i="1"/>
  <c r="N1439" i="1"/>
  <c r="O1439" i="1" s="1"/>
  <c r="N1440" i="1"/>
  <c r="O1440" i="1" s="1"/>
  <c r="N1441" i="1"/>
  <c r="O1441" i="1" s="1"/>
  <c r="N1442" i="1"/>
  <c r="O1442" i="1" s="1"/>
  <c r="N1443" i="1"/>
  <c r="O1443" i="1" s="1"/>
  <c r="N1444" i="1"/>
  <c r="O1444" i="1" s="1"/>
  <c r="N1445" i="1"/>
  <c r="O1445" i="1" s="1"/>
  <c r="N1446" i="1"/>
  <c r="O1446" i="1"/>
  <c r="N1447" i="1"/>
  <c r="O1447" i="1"/>
  <c r="N1448" i="1"/>
  <c r="O1448" i="1" s="1"/>
  <c r="N1449" i="1"/>
  <c r="O1449" i="1"/>
  <c r="N1450" i="1"/>
  <c r="O1450" i="1" s="1"/>
  <c r="N1451" i="1"/>
  <c r="O1451" i="1" s="1"/>
  <c r="N1452" i="1"/>
  <c r="O1452" i="1" s="1"/>
  <c r="N1453" i="1"/>
  <c r="O1453" i="1" s="1"/>
  <c r="N1454" i="1"/>
  <c r="O1454" i="1" s="1"/>
  <c r="N1455" i="1"/>
  <c r="O1455" i="1"/>
  <c r="N1456" i="1"/>
  <c r="O1456" i="1" s="1"/>
  <c r="N1457" i="1"/>
  <c r="O1457" i="1" s="1"/>
  <c r="N1458" i="1"/>
  <c r="O1458" i="1"/>
  <c r="N1459" i="1"/>
  <c r="O1459" i="1" s="1"/>
  <c r="N1460" i="1"/>
  <c r="O1460" i="1" s="1"/>
  <c r="N1461" i="1"/>
  <c r="O1461" i="1"/>
  <c r="N1462" i="1"/>
  <c r="O1462" i="1" s="1"/>
  <c r="N1463" i="1"/>
  <c r="O1463" i="1" s="1"/>
  <c r="N1464" i="1"/>
  <c r="O1464" i="1" s="1"/>
  <c r="N1465" i="1"/>
  <c r="O1465" i="1" s="1"/>
  <c r="N1466" i="1"/>
  <c r="O1466" i="1"/>
  <c r="N1467" i="1"/>
  <c r="O1467" i="1"/>
  <c r="N1468" i="1"/>
  <c r="O1468" i="1" s="1"/>
  <c r="N1469" i="1"/>
  <c r="O1469" i="1"/>
  <c r="N1470" i="1"/>
  <c r="O1470" i="1"/>
  <c r="N1471" i="1"/>
  <c r="O1471" i="1" s="1"/>
  <c r="N1472" i="1"/>
  <c r="O1472" i="1" s="1"/>
  <c r="N1473" i="1"/>
  <c r="O1473" i="1" s="1"/>
  <c r="N1474" i="1"/>
  <c r="O1474" i="1" s="1"/>
  <c r="N1475" i="1"/>
  <c r="O1475" i="1" s="1"/>
  <c r="N1476" i="1"/>
  <c r="O1476" i="1" s="1"/>
  <c r="N1477" i="1"/>
  <c r="O1477" i="1" s="1"/>
  <c r="N1478" i="1"/>
  <c r="O1478" i="1"/>
  <c r="N1479" i="1"/>
  <c r="O1479" i="1"/>
  <c r="N1480" i="1"/>
  <c r="O1480" i="1" s="1"/>
  <c r="N1481" i="1"/>
  <c r="O1481" i="1"/>
  <c r="N1482" i="1"/>
  <c r="O1482" i="1" s="1"/>
  <c r="N1483" i="1"/>
  <c r="O1483" i="1" s="1"/>
  <c r="N1484" i="1"/>
  <c r="O1484" i="1" s="1"/>
  <c r="N1485" i="1"/>
  <c r="O1485" i="1" s="1"/>
  <c r="N1486" i="1"/>
  <c r="O1486" i="1" s="1"/>
  <c r="N1487" i="1"/>
  <c r="O1487" i="1"/>
  <c r="N1488" i="1"/>
  <c r="O1488" i="1" s="1"/>
  <c r="N1489" i="1"/>
  <c r="O1489" i="1"/>
  <c r="N1490" i="1"/>
  <c r="O1490" i="1"/>
  <c r="N1491" i="1"/>
  <c r="O1491" i="1"/>
  <c r="N1492" i="1"/>
  <c r="O1492" i="1" s="1"/>
  <c r="N1493" i="1"/>
  <c r="O1493" i="1"/>
  <c r="N1494" i="1"/>
  <c r="O1494" i="1" s="1"/>
  <c r="N1495" i="1"/>
  <c r="O1495" i="1" s="1"/>
  <c r="N1496" i="1"/>
  <c r="O1496" i="1" s="1"/>
  <c r="N1497" i="1"/>
  <c r="O1497" i="1" s="1"/>
  <c r="N1498" i="1"/>
  <c r="O1498" i="1" s="1"/>
  <c r="N1499" i="1"/>
  <c r="O1499" i="1"/>
  <c r="N1500" i="1"/>
  <c r="O1500" i="1" s="1"/>
  <c r="N1501" i="1"/>
  <c r="O1501" i="1"/>
  <c r="N1502" i="1"/>
  <c r="O1502" i="1"/>
  <c r="N1503" i="1"/>
  <c r="O1503" i="1" s="1"/>
  <c r="N1504" i="1"/>
  <c r="O1504" i="1" s="1"/>
  <c r="N1505" i="1"/>
  <c r="O1505" i="1" s="1"/>
  <c r="N1506" i="1"/>
  <c r="O1506" i="1" s="1"/>
  <c r="N1507" i="1"/>
  <c r="O1507" i="1" s="1"/>
  <c r="N1508" i="1"/>
  <c r="O1508" i="1" s="1"/>
  <c r="N1509" i="1"/>
  <c r="O1509" i="1" s="1"/>
  <c r="N1510" i="1"/>
  <c r="O1510" i="1"/>
  <c r="N1511" i="1"/>
  <c r="O1511" i="1"/>
  <c r="N1512" i="1"/>
  <c r="O1512" i="1" s="1"/>
  <c r="N1513" i="1"/>
  <c r="O1513" i="1"/>
  <c r="N1514" i="1"/>
  <c r="O1514" i="1" s="1"/>
  <c r="N1515" i="1"/>
  <c r="O1515" i="1" s="1"/>
  <c r="N1516" i="1"/>
  <c r="O1516" i="1" s="1"/>
  <c r="N1517" i="1"/>
  <c r="O1517" i="1" s="1"/>
  <c r="N1518" i="1"/>
  <c r="O1518" i="1" s="1"/>
  <c r="N1519" i="1"/>
  <c r="O1519" i="1"/>
  <c r="N1520" i="1"/>
  <c r="O1520" i="1" s="1"/>
  <c r="N1521" i="1"/>
  <c r="O1521" i="1" s="1"/>
  <c r="N1522" i="1"/>
  <c r="O1522" i="1"/>
  <c r="N1523" i="1"/>
  <c r="O1523" i="1" s="1"/>
  <c r="N1524" i="1"/>
  <c r="O1524" i="1" s="1"/>
  <c r="N1525" i="1"/>
  <c r="O1525" i="1"/>
  <c r="N1526" i="1"/>
  <c r="O1526" i="1" s="1"/>
  <c r="N1527" i="1"/>
  <c r="O1527" i="1" s="1"/>
  <c r="N1528" i="1"/>
  <c r="O1528" i="1" s="1"/>
  <c r="N1529" i="1"/>
  <c r="O1529" i="1" s="1"/>
  <c r="N1530" i="1"/>
  <c r="O1530" i="1" s="1"/>
  <c r="N1531" i="1"/>
  <c r="O1531" i="1"/>
  <c r="N1532" i="1"/>
  <c r="O1532" i="1" s="1"/>
  <c r="N1533" i="1"/>
  <c r="O1533" i="1"/>
  <c r="N1534" i="1"/>
  <c r="O1534" i="1"/>
  <c r="N1535" i="1"/>
  <c r="O1535" i="1" s="1"/>
  <c r="N1536" i="1"/>
  <c r="O1536" i="1" s="1"/>
  <c r="N1537" i="1"/>
  <c r="O1537" i="1" s="1"/>
  <c r="N1538" i="1"/>
  <c r="O1538" i="1" s="1"/>
  <c r="N1539" i="1"/>
  <c r="O1539" i="1"/>
  <c r="N1540" i="1"/>
  <c r="O1540" i="1" s="1"/>
  <c r="N1541" i="1"/>
  <c r="O1541" i="1" s="1"/>
  <c r="N1542" i="1"/>
  <c r="O1542" i="1"/>
  <c r="N1543" i="1"/>
  <c r="O1543" i="1"/>
  <c r="N1544" i="1"/>
  <c r="O1544" i="1" s="1"/>
  <c r="N1545" i="1"/>
  <c r="O1545" i="1"/>
  <c r="N1546" i="1"/>
  <c r="O1546" i="1" s="1"/>
  <c r="N1547" i="1"/>
  <c r="O1547" i="1" s="1"/>
  <c r="N1548" i="1"/>
  <c r="O1548" i="1" s="1"/>
  <c r="N1549" i="1"/>
  <c r="O1549" i="1" s="1"/>
  <c r="N1550" i="1"/>
  <c r="O1550" i="1" s="1"/>
  <c r="N1551" i="1"/>
  <c r="O1551" i="1"/>
  <c r="N1552" i="1"/>
  <c r="O1552" i="1" s="1"/>
  <c r="N1553" i="1"/>
  <c r="O1553" i="1" s="1"/>
  <c r="N1554" i="1"/>
  <c r="O1554" i="1"/>
  <c r="N1555" i="1"/>
  <c r="O1555" i="1" s="1"/>
  <c r="N1556" i="1"/>
  <c r="O1556" i="1" s="1"/>
  <c r="N1557" i="1"/>
  <c r="O1557" i="1"/>
  <c r="N1558" i="1"/>
  <c r="O1558" i="1" s="1"/>
  <c r="N1559" i="1"/>
  <c r="O1559" i="1" s="1"/>
  <c r="N1560" i="1"/>
  <c r="O1560" i="1" s="1"/>
  <c r="N1561" i="1"/>
  <c r="O1561" i="1" s="1"/>
  <c r="N1562" i="1"/>
  <c r="O1562" i="1" s="1"/>
  <c r="N1563" i="1"/>
  <c r="O1563" i="1"/>
  <c r="N1564" i="1"/>
  <c r="O1564" i="1" s="1"/>
  <c r="N1565" i="1"/>
  <c r="O1565" i="1"/>
  <c r="N1566" i="1"/>
  <c r="O1566" i="1"/>
  <c r="N1567" i="1"/>
  <c r="O1567" i="1" s="1"/>
  <c r="N1568" i="1"/>
  <c r="O1568" i="1" s="1"/>
  <c r="N1569" i="1"/>
  <c r="O1569" i="1" s="1"/>
  <c r="N1570" i="1"/>
  <c r="O1570" i="1" s="1"/>
  <c r="N1571" i="1"/>
  <c r="O1571" i="1" s="1"/>
  <c r="N1572" i="1"/>
  <c r="O1572" i="1" s="1"/>
  <c r="N1573" i="1"/>
  <c r="O1573" i="1" s="1"/>
  <c r="N1574" i="1"/>
  <c r="O1574" i="1"/>
  <c r="N1575" i="1"/>
  <c r="O1575" i="1"/>
  <c r="N1576" i="1"/>
  <c r="O1576" i="1" s="1"/>
  <c r="N1577" i="1"/>
  <c r="O1577" i="1"/>
  <c r="N1578" i="1"/>
  <c r="O1578" i="1" s="1"/>
  <c r="N1579" i="1"/>
  <c r="O1579" i="1" s="1"/>
  <c r="N1580" i="1"/>
  <c r="O1580" i="1" s="1"/>
  <c r="N1581" i="1"/>
  <c r="O1581" i="1" s="1"/>
  <c r="N1582" i="1"/>
  <c r="O1582" i="1" s="1"/>
  <c r="N1583" i="1"/>
  <c r="O1583" i="1"/>
  <c r="N1584" i="1"/>
  <c r="O1584" i="1" s="1"/>
  <c r="N1585" i="1"/>
  <c r="O1585" i="1" s="1"/>
  <c r="N1586" i="1"/>
  <c r="O1586" i="1"/>
  <c r="N1587" i="1"/>
  <c r="O1587" i="1" s="1"/>
  <c r="N1588" i="1"/>
  <c r="O1588" i="1" s="1"/>
  <c r="N1589" i="1"/>
  <c r="O1589" i="1"/>
  <c r="N1590" i="1"/>
  <c r="O1590" i="1" s="1"/>
  <c r="N1591" i="1"/>
  <c r="O1591" i="1" s="1"/>
  <c r="N1592" i="1"/>
  <c r="O1592" i="1" s="1"/>
  <c r="N1593" i="1"/>
  <c r="O1593" i="1" s="1"/>
  <c r="N1594" i="1"/>
  <c r="O1594" i="1" s="1"/>
  <c r="N1595" i="1"/>
  <c r="O1595" i="1"/>
  <c r="N1596" i="1"/>
  <c r="O1596" i="1" s="1"/>
  <c r="N1597" i="1"/>
  <c r="O1597" i="1"/>
  <c r="N1598" i="1"/>
  <c r="O1598" i="1"/>
  <c r="N1599" i="1"/>
  <c r="O1599" i="1" s="1"/>
  <c r="N1600" i="1"/>
  <c r="O1600" i="1" s="1"/>
  <c r="N1601" i="1"/>
  <c r="O1601" i="1" s="1"/>
  <c r="N1602" i="1"/>
  <c r="O1602" i="1" s="1"/>
  <c r="N1603" i="1"/>
  <c r="O1603" i="1"/>
  <c r="N1604" i="1"/>
  <c r="O1604" i="1" s="1"/>
  <c r="N1605" i="1"/>
  <c r="O1605" i="1" s="1"/>
  <c r="N1606" i="1"/>
  <c r="O1606" i="1"/>
  <c r="N1607" i="1"/>
  <c r="O1607" i="1"/>
  <c r="N1608" i="1"/>
  <c r="O1608" i="1" s="1"/>
  <c r="N1609" i="1"/>
  <c r="O1609" i="1"/>
  <c r="N1610" i="1"/>
  <c r="O1610" i="1" s="1"/>
  <c r="N1611" i="1"/>
  <c r="O1611" i="1" s="1"/>
  <c r="N1612" i="1"/>
  <c r="O1612" i="1" s="1"/>
  <c r="N1613" i="1"/>
  <c r="O1613" i="1" s="1"/>
  <c r="N1614" i="1"/>
  <c r="O1614" i="1" s="1"/>
  <c r="N1615" i="1"/>
  <c r="O1615" i="1"/>
  <c r="N1616" i="1"/>
  <c r="O1616" i="1" s="1"/>
  <c r="N1617" i="1"/>
  <c r="O1617" i="1" s="1"/>
  <c r="N1618" i="1"/>
  <c r="O1618" i="1"/>
  <c r="N1619" i="1"/>
  <c r="O1619" i="1" s="1"/>
  <c r="N1620" i="1"/>
  <c r="O1620" i="1" s="1"/>
  <c r="N1621" i="1"/>
  <c r="O1621" i="1"/>
  <c r="N1622" i="1"/>
  <c r="O1622" i="1" s="1"/>
  <c r="N1623" i="1"/>
  <c r="O1623" i="1" s="1"/>
  <c r="N1624" i="1"/>
  <c r="O1624" i="1" s="1"/>
  <c r="N1625" i="1"/>
  <c r="O1625" i="1" s="1"/>
  <c r="N1626" i="1"/>
  <c r="O1626" i="1" s="1"/>
  <c r="N1627" i="1"/>
  <c r="O1627" i="1"/>
  <c r="N1628" i="1"/>
  <c r="O1628" i="1" s="1"/>
  <c r="N1629" i="1"/>
  <c r="O1629" i="1"/>
  <c r="N1630" i="1"/>
  <c r="O1630" i="1"/>
  <c r="N1631" i="1"/>
  <c r="O1631" i="1" s="1"/>
  <c r="N1632" i="1"/>
  <c r="O1632" i="1" s="1"/>
  <c r="N1633" i="1"/>
  <c r="O1633" i="1" s="1"/>
  <c r="N1634" i="1"/>
  <c r="O1634" i="1" s="1"/>
  <c r="N1635" i="1"/>
  <c r="O1635" i="1" s="1"/>
  <c r="N1636" i="1"/>
  <c r="O1636" i="1" s="1"/>
  <c r="N1637" i="1"/>
  <c r="O1637" i="1" s="1"/>
  <c r="N1638" i="1"/>
  <c r="O1638" i="1"/>
  <c r="N1639" i="1"/>
  <c r="O1639" i="1"/>
  <c r="N1640" i="1"/>
  <c r="O1640" i="1" s="1"/>
  <c r="N1641" i="1"/>
  <c r="O1641" i="1"/>
  <c r="N1642" i="1"/>
  <c r="O1642" i="1"/>
  <c r="N1643" i="1"/>
  <c r="O1643" i="1" s="1"/>
  <c r="N1644" i="1"/>
  <c r="O1644" i="1" s="1"/>
  <c r="N1645" i="1"/>
  <c r="O1645" i="1" s="1"/>
  <c r="N1646" i="1"/>
  <c r="O1646" i="1" s="1"/>
  <c r="N1647" i="1"/>
  <c r="O1647" i="1"/>
  <c r="N1648" i="1"/>
  <c r="O1648" i="1" s="1"/>
  <c r="N1649" i="1"/>
  <c r="O1649" i="1"/>
  <c r="N1650" i="1"/>
  <c r="O1650" i="1"/>
  <c r="N1651" i="1"/>
  <c r="O1651" i="1"/>
  <c r="N1652" i="1"/>
  <c r="O1652" i="1" s="1"/>
  <c r="N1653" i="1"/>
  <c r="O1653" i="1"/>
  <c r="N1654" i="1"/>
  <c r="O1654" i="1" s="1"/>
  <c r="N1655" i="1"/>
  <c r="O1655" i="1" s="1"/>
  <c r="N1656" i="1"/>
  <c r="O1656" i="1" s="1"/>
  <c r="N1657" i="1"/>
  <c r="O1657" i="1" s="1"/>
  <c r="N1658" i="1"/>
  <c r="O1658" i="1"/>
  <c r="N1659" i="1"/>
  <c r="O1659" i="1"/>
  <c r="N1660" i="1"/>
  <c r="O1660" i="1" s="1"/>
  <c r="N1661" i="1"/>
  <c r="O1661" i="1"/>
  <c r="N1662" i="1"/>
  <c r="O1662" i="1"/>
  <c r="N1663" i="1"/>
  <c r="O1663" i="1" s="1"/>
  <c r="N1664" i="1"/>
  <c r="O1664" i="1" s="1"/>
  <c r="N1665" i="1"/>
  <c r="O1665" i="1"/>
  <c r="N1666" i="1"/>
  <c r="O1666" i="1" s="1"/>
  <c r="N1667" i="1"/>
  <c r="O1667" i="1" s="1"/>
  <c r="N1668" i="1"/>
  <c r="O1668" i="1" s="1"/>
  <c r="N1669" i="1"/>
  <c r="O1669" i="1" s="1"/>
  <c r="N1670" i="1"/>
  <c r="O1670" i="1"/>
  <c r="N1671" i="1"/>
  <c r="O1671" i="1"/>
  <c r="N1672" i="1"/>
  <c r="O1672" i="1" s="1"/>
  <c r="N1673" i="1"/>
  <c r="O1673" i="1"/>
  <c r="N1674" i="1"/>
  <c r="O1674" i="1"/>
  <c r="N1675" i="1"/>
  <c r="O1675" i="1" s="1"/>
  <c r="N1676" i="1"/>
  <c r="O1676" i="1" s="1"/>
  <c r="N1677" i="1"/>
  <c r="O1677" i="1" s="1"/>
  <c r="N1678" i="1"/>
  <c r="O1678" i="1" s="1"/>
  <c r="N1679" i="1"/>
  <c r="O1679" i="1"/>
  <c r="N1680" i="1"/>
  <c r="O1680" i="1" s="1"/>
  <c r="N1681" i="1"/>
  <c r="O1681" i="1" s="1"/>
  <c r="N1682" i="1"/>
  <c r="O1682" i="1"/>
  <c r="N1683" i="1"/>
  <c r="O1683" i="1"/>
  <c r="N1684" i="1"/>
  <c r="O1684" i="1" s="1"/>
  <c r="N1685" i="1"/>
  <c r="O1685" i="1"/>
  <c r="N1686" i="1"/>
  <c r="O1686" i="1" s="1"/>
  <c r="N1687" i="1"/>
  <c r="O1687" i="1" s="1"/>
  <c r="N1688" i="1"/>
  <c r="O1688" i="1" s="1"/>
  <c r="N1689" i="1"/>
  <c r="O1689" i="1" s="1"/>
  <c r="N1690" i="1"/>
  <c r="O1690" i="1" s="1"/>
  <c r="N1691" i="1"/>
  <c r="O1691" i="1"/>
  <c r="N1692" i="1"/>
  <c r="O1692" i="1" s="1"/>
  <c r="N1693" i="1"/>
  <c r="O1693" i="1"/>
  <c r="N1694" i="1"/>
  <c r="O1694" i="1"/>
  <c r="N1695" i="1"/>
  <c r="O1695" i="1" s="1"/>
  <c r="N1696" i="1"/>
  <c r="O1696" i="1" s="1"/>
  <c r="N1697" i="1"/>
  <c r="O1697" i="1"/>
  <c r="N1698" i="1"/>
  <c r="O1698" i="1" s="1"/>
  <c r="N1699" i="1"/>
  <c r="O1699" i="1"/>
  <c r="N1700" i="1"/>
  <c r="O1700" i="1" s="1"/>
  <c r="N1701" i="1"/>
  <c r="O1701" i="1" s="1"/>
  <c r="N1702" i="1"/>
  <c r="O1702" i="1"/>
  <c r="N1703" i="1"/>
  <c r="O1703" i="1"/>
  <c r="N1704" i="1"/>
  <c r="O1704" i="1" s="1"/>
  <c r="N1705" i="1"/>
  <c r="O1705" i="1"/>
  <c r="N1706" i="1"/>
  <c r="O1706" i="1"/>
  <c r="N1707" i="1"/>
  <c r="O1707" i="1" s="1"/>
  <c r="N1708" i="1"/>
  <c r="O1708" i="1" s="1"/>
  <c r="N1709" i="1"/>
  <c r="O1709" i="1" s="1"/>
  <c r="N1710" i="1"/>
  <c r="O1710" i="1" s="1"/>
  <c r="N1711" i="1"/>
  <c r="O1711" i="1"/>
  <c r="N1712" i="1"/>
  <c r="O1712" i="1" s="1"/>
  <c r="N1713" i="1"/>
  <c r="O1713" i="1" s="1"/>
  <c r="N1714" i="1"/>
  <c r="O1714" i="1"/>
  <c r="N1715" i="1"/>
  <c r="O1715" i="1"/>
  <c r="N1716" i="1"/>
  <c r="O1716" i="1" s="1"/>
  <c r="N1717" i="1"/>
  <c r="O1717" i="1"/>
  <c r="N1718" i="1"/>
  <c r="O1718" i="1" s="1"/>
  <c r="N1719" i="1"/>
  <c r="O1719" i="1" s="1"/>
  <c r="N1720" i="1"/>
  <c r="O1720" i="1" s="1"/>
  <c r="N1721" i="1"/>
  <c r="O1721" i="1" s="1"/>
  <c r="N1722" i="1"/>
  <c r="O1722" i="1" s="1"/>
  <c r="N1723" i="1"/>
  <c r="O1723" i="1"/>
  <c r="N1724" i="1"/>
  <c r="O1724" i="1" s="1"/>
  <c r="N1725" i="1"/>
  <c r="O1725" i="1"/>
  <c r="N1726" i="1"/>
  <c r="O1726" i="1"/>
  <c r="N1727" i="1"/>
  <c r="O1727" i="1" s="1"/>
  <c r="N1728" i="1"/>
  <c r="O1728" i="1" s="1"/>
  <c r="N1729" i="1"/>
  <c r="O1729" i="1"/>
  <c r="N1730" i="1"/>
  <c r="O1730" i="1" s="1"/>
  <c r="N1731" i="1"/>
  <c r="O1731" i="1"/>
  <c r="N1732" i="1"/>
  <c r="O1732" i="1" s="1"/>
  <c r="N1733" i="1"/>
  <c r="O1733" i="1" s="1"/>
  <c r="N1734" i="1"/>
  <c r="O1734" i="1"/>
  <c r="N1735" i="1"/>
  <c r="O1735" i="1"/>
  <c r="N1736" i="1"/>
  <c r="O1736" i="1" s="1"/>
  <c r="N1737" i="1"/>
  <c r="O1737" i="1"/>
  <c r="N1738" i="1"/>
  <c r="O1738" i="1"/>
  <c r="N1739" i="1"/>
  <c r="O1739" i="1" s="1"/>
  <c r="N1740" i="1"/>
  <c r="O1740" i="1" s="1"/>
  <c r="N1741" i="1"/>
  <c r="O1741" i="1" s="1"/>
  <c r="N1742" i="1"/>
  <c r="O1742" i="1" s="1"/>
  <c r="N1743" i="1"/>
  <c r="O1743" i="1"/>
  <c r="N1744" i="1"/>
  <c r="O1744" i="1" s="1"/>
  <c r="N1745" i="1"/>
  <c r="O1745" i="1"/>
  <c r="N1746" i="1"/>
  <c r="O1746" i="1"/>
  <c r="N1747" i="1"/>
  <c r="O1747" i="1"/>
  <c r="N1748" i="1"/>
  <c r="O1748" i="1" s="1"/>
  <c r="N1749" i="1"/>
  <c r="O1749" i="1"/>
  <c r="N1750" i="1"/>
  <c r="O1750" i="1" s="1"/>
  <c r="N1751" i="1"/>
  <c r="O1751" i="1" s="1"/>
  <c r="N1752" i="1"/>
  <c r="O1752" i="1" s="1"/>
  <c r="N1753" i="1"/>
  <c r="O1753" i="1" s="1"/>
  <c r="N1754" i="1"/>
  <c r="O1754" i="1"/>
  <c r="N1755" i="1"/>
  <c r="O1755" i="1"/>
  <c r="N1756" i="1"/>
  <c r="O1756" i="1" s="1"/>
  <c r="N1757" i="1"/>
  <c r="O1757" i="1"/>
  <c r="N1758" i="1"/>
  <c r="O1758" i="1"/>
  <c r="N1759" i="1"/>
  <c r="O1759" i="1" s="1"/>
  <c r="N1760" i="1"/>
  <c r="O1760" i="1" s="1"/>
  <c r="N1761" i="1"/>
  <c r="O1761" i="1"/>
  <c r="N1762" i="1"/>
  <c r="O1762" i="1" s="1"/>
  <c r="N1763" i="1"/>
  <c r="O1763" i="1"/>
  <c r="N1764" i="1"/>
  <c r="O1764" i="1" s="1"/>
  <c r="N1765" i="1"/>
  <c r="O1765" i="1" s="1"/>
  <c r="N1766" i="1"/>
  <c r="O1766" i="1"/>
  <c r="N1767" i="1"/>
  <c r="O1767" i="1"/>
  <c r="N1768" i="1"/>
  <c r="O1768" i="1" s="1"/>
  <c r="N1769" i="1"/>
  <c r="O1769" i="1"/>
  <c r="N1770" i="1"/>
  <c r="O1770" i="1"/>
  <c r="N1771" i="1"/>
  <c r="O1771" i="1" s="1"/>
  <c r="N1772" i="1"/>
  <c r="O1772" i="1" s="1"/>
  <c r="N1773" i="1"/>
  <c r="O1773" i="1" s="1"/>
  <c r="N1774" i="1"/>
  <c r="O1774" i="1" s="1"/>
  <c r="N1775" i="1"/>
  <c r="O1775" i="1"/>
  <c r="N1776" i="1"/>
  <c r="O1776" i="1" s="1"/>
  <c r="N1777" i="1"/>
  <c r="O1777" i="1" s="1"/>
  <c r="N1778" i="1"/>
  <c r="O1778" i="1"/>
  <c r="N1779" i="1"/>
  <c r="O1779" i="1"/>
  <c r="N1780" i="1"/>
  <c r="O1780" i="1" s="1"/>
  <c r="N1781" i="1"/>
  <c r="O1781" i="1"/>
  <c r="N1782" i="1"/>
  <c r="O1782" i="1" s="1"/>
  <c r="N1783" i="1"/>
  <c r="O1783" i="1" s="1"/>
  <c r="N1784" i="1"/>
  <c r="O1784" i="1" s="1"/>
  <c r="N1785" i="1"/>
  <c r="O1785" i="1" s="1"/>
  <c r="N1786" i="1"/>
  <c r="O1786" i="1"/>
  <c r="N1787" i="1"/>
  <c r="O1787" i="1"/>
  <c r="N1788" i="1"/>
  <c r="O1788" i="1" s="1"/>
  <c r="N1789" i="1"/>
  <c r="O1789" i="1"/>
  <c r="N1790" i="1"/>
  <c r="O1790" i="1"/>
  <c r="N1791" i="1"/>
  <c r="O1791" i="1" s="1"/>
  <c r="N1792" i="1"/>
  <c r="O1792" i="1" s="1"/>
  <c r="N1793" i="1"/>
  <c r="O1793" i="1" s="1"/>
  <c r="N1794" i="1"/>
  <c r="O1794" i="1" s="1"/>
  <c r="N1795" i="1"/>
  <c r="O1795" i="1" s="1"/>
  <c r="N1796" i="1"/>
  <c r="O1796" i="1" s="1"/>
  <c r="N1797" i="1"/>
  <c r="O1797" i="1" s="1"/>
  <c r="N1798" i="1"/>
  <c r="O1798" i="1" s="1"/>
  <c r="N1799" i="1"/>
  <c r="O1799" i="1"/>
  <c r="N1800" i="1"/>
  <c r="O1800" i="1"/>
  <c r="N1801" i="1"/>
  <c r="O1801" i="1" s="1"/>
  <c r="N1802" i="1"/>
  <c r="O1802" i="1"/>
  <c r="N1803" i="1"/>
  <c r="O1803" i="1" s="1"/>
  <c r="N1804" i="1"/>
  <c r="O1804" i="1"/>
  <c r="N1805" i="1"/>
  <c r="O1805" i="1" s="1"/>
  <c r="N1806" i="1"/>
  <c r="O1806" i="1" s="1"/>
  <c r="N1807" i="1"/>
  <c r="O1807" i="1" s="1"/>
  <c r="N1808" i="1"/>
  <c r="O1808" i="1" s="1"/>
  <c r="N1809" i="1"/>
  <c r="O1809" i="1" s="1"/>
  <c r="N1810" i="1"/>
  <c r="O1810" i="1" s="1"/>
  <c r="N1811" i="1"/>
  <c r="O1811" i="1" s="1"/>
  <c r="N1812" i="1"/>
  <c r="O1812" i="1" s="1"/>
  <c r="N1813" i="1"/>
  <c r="O1813" i="1" s="1"/>
  <c r="N1814" i="1"/>
  <c r="O1814" i="1"/>
  <c r="N1815" i="1"/>
  <c r="O1815" i="1" s="1"/>
  <c r="N1816" i="1"/>
  <c r="O1816" i="1"/>
  <c r="N1817" i="1"/>
  <c r="O1817" i="1" s="1"/>
  <c r="N1818" i="1"/>
  <c r="O1818" i="1"/>
  <c r="N1819" i="1"/>
  <c r="O1819" i="1"/>
  <c r="N1820" i="1"/>
  <c r="O1820" i="1" s="1"/>
  <c r="N1821" i="1"/>
  <c r="O1821" i="1" s="1"/>
  <c r="N1822" i="1"/>
  <c r="O1822" i="1" s="1"/>
  <c r="N1823" i="1"/>
  <c r="O1823" i="1" s="1"/>
  <c r="N1824" i="1"/>
  <c r="O1824" i="1" s="1"/>
  <c r="N1825" i="1"/>
  <c r="O1825" i="1" s="1"/>
  <c r="N1826" i="1"/>
  <c r="O1826" i="1" s="1"/>
  <c r="N1827" i="1"/>
  <c r="O1827" i="1"/>
  <c r="N1828" i="1"/>
  <c r="O1828" i="1"/>
  <c r="N1829" i="1"/>
  <c r="O1829" i="1" s="1"/>
  <c r="N1830" i="1"/>
  <c r="O1830" i="1"/>
  <c r="N1831" i="1"/>
  <c r="O1831" i="1"/>
  <c r="N1832" i="1"/>
  <c r="O1832" i="1" s="1"/>
  <c r="N1833" i="1"/>
  <c r="O1833" i="1" s="1"/>
  <c r="N1834" i="1"/>
  <c r="O1834" i="1"/>
  <c r="N1835" i="1"/>
  <c r="O1835" i="1" s="1"/>
  <c r="N1836" i="1"/>
  <c r="O1836" i="1"/>
  <c r="N1837" i="1"/>
  <c r="O1837" i="1" s="1"/>
  <c r="N1838" i="1"/>
  <c r="O1838" i="1" s="1"/>
  <c r="N1839" i="1"/>
  <c r="O1839" i="1" s="1"/>
  <c r="N1840" i="1"/>
  <c r="O1840" i="1"/>
  <c r="N1841" i="1"/>
  <c r="O1841" i="1" s="1"/>
  <c r="N1842" i="1"/>
  <c r="O1842" i="1" s="1"/>
  <c r="N1843" i="1"/>
  <c r="O1843" i="1"/>
  <c r="N1844" i="1"/>
  <c r="O1844" i="1" s="1"/>
  <c r="N1845" i="1"/>
  <c r="O1845" i="1" s="1"/>
  <c r="N1846" i="1"/>
  <c r="O1846" i="1" s="1"/>
  <c r="N1847" i="1"/>
  <c r="O1847" i="1" s="1"/>
  <c r="N1848" i="1"/>
  <c r="O1848" i="1" s="1"/>
  <c r="N1849" i="1"/>
  <c r="O1849" i="1" s="1"/>
  <c r="N1850" i="1"/>
  <c r="O1850" i="1"/>
  <c r="N1851" i="1"/>
  <c r="O1851" i="1" s="1"/>
  <c r="N1852" i="1"/>
  <c r="O1852" i="1" s="1"/>
  <c r="N1853" i="1"/>
  <c r="O1853" i="1" s="1"/>
  <c r="N1854" i="1"/>
  <c r="O1854" i="1" s="1"/>
  <c r="N1855" i="1"/>
  <c r="O1855" i="1"/>
  <c r="N1856" i="1"/>
  <c r="O1856" i="1" s="1"/>
  <c r="N1857" i="1"/>
  <c r="O1857" i="1" s="1"/>
  <c r="N1858" i="1"/>
  <c r="O1858" i="1" s="1"/>
  <c r="N1859" i="1"/>
  <c r="O1859" i="1"/>
  <c r="N1860" i="1"/>
  <c r="O1860" i="1"/>
  <c r="N1861" i="1"/>
  <c r="O1861" i="1" s="1"/>
  <c r="N1862" i="1"/>
  <c r="O1862" i="1"/>
  <c r="N1863" i="1"/>
  <c r="O1863" i="1" s="1"/>
  <c r="N1864" i="1"/>
  <c r="O1864" i="1" s="1"/>
  <c r="N1865" i="1"/>
  <c r="O1865" i="1" s="1"/>
  <c r="N1866" i="1"/>
  <c r="O1866" i="1" s="1"/>
  <c r="N1867" i="1"/>
  <c r="O1867" i="1" s="1"/>
  <c r="N1868" i="1"/>
  <c r="O1868" i="1" s="1"/>
  <c r="N1869" i="1"/>
  <c r="O1869" i="1" s="1"/>
  <c r="N1870" i="1"/>
  <c r="O1870" i="1" s="1"/>
  <c r="N1871" i="1"/>
  <c r="O1871" i="1"/>
  <c r="N1872" i="1"/>
  <c r="O1872" i="1"/>
  <c r="N1873" i="1"/>
  <c r="O1873" i="1" s="1"/>
  <c r="N1874" i="1"/>
  <c r="O1874" i="1"/>
  <c r="N1875" i="1"/>
  <c r="O1875" i="1"/>
  <c r="N1876" i="1"/>
  <c r="O1876" i="1" s="1"/>
  <c r="N1877" i="1"/>
  <c r="O1877" i="1" s="1"/>
  <c r="N1878" i="1"/>
  <c r="O1878" i="1" s="1"/>
  <c r="N1879" i="1"/>
  <c r="O1879" i="1" s="1"/>
  <c r="N1880" i="1"/>
  <c r="O1880" i="1" s="1"/>
  <c r="N1881" i="1"/>
  <c r="O1881" i="1" s="1"/>
  <c r="N1882" i="1"/>
  <c r="O1882" i="1" s="1"/>
  <c r="N1883" i="1"/>
  <c r="O1883" i="1" s="1"/>
  <c r="N1884" i="1"/>
  <c r="O1884" i="1"/>
  <c r="N1885" i="1"/>
  <c r="O1885" i="1" s="1"/>
  <c r="N1886" i="1"/>
  <c r="O1886" i="1"/>
  <c r="N1887" i="1"/>
  <c r="O1887" i="1"/>
  <c r="N1888" i="1"/>
  <c r="O1888" i="1" s="1"/>
  <c r="N1889" i="1"/>
  <c r="O1889" i="1" s="1"/>
  <c r="N1890" i="1"/>
  <c r="O1890" i="1" s="1"/>
  <c r="N1891" i="1"/>
  <c r="O1891" i="1"/>
  <c r="N1892" i="1"/>
  <c r="O1892" i="1" s="1"/>
  <c r="N1893" i="1"/>
  <c r="O1893" i="1" s="1"/>
  <c r="N1894" i="1"/>
  <c r="O1894" i="1" s="1"/>
  <c r="N1895" i="1"/>
  <c r="O1895" i="1" s="1"/>
  <c r="N1896" i="1"/>
  <c r="O1896" i="1"/>
  <c r="N1897" i="1"/>
  <c r="O1897" i="1" s="1"/>
  <c r="N1898" i="1"/>
  <c r="O1898" i="1"/>
  <c r="N1899" i="1"/>
  <c r="O1899" i="1" s="1"/>
  <c r="N1900" i="1"/>
  <c r="O1900" i="1" s="1"/>
  <c r="N1901" i="1"/>
  <c r="O1901" i="1" s="1"/>
  <c r="N1902" i="1"/>
  <c r="O1902" i="1" s="1"/>
  <c r="N1903" i="1"/>
  <c r="O1903" i="1"/>
  <c r="N1904" i="1"/>
  <c r="O1904" i="1" s="1"/>
  <c r="N1905" i="1"/>
  <c r="O1905" i="1" s="1"/>
  <c r="N1906" i="1"/>
  <c r="O1906" i="1"/>
  <c r="N1907" i="1"/>
  <c r="O1907" i="1" s="1"/>
  <c r="N1908" i="1"/>
  <c r="O1908" i="1" s="1"/>
  <c r="N1909" i="1"/>
  <c r="O1909" i="1" s="1"/>
  <c r="N1910" i="1"/>
  <c r="O1910" i="1"/>
  <c r="N1911" i="1"/>
  <c r="O1911" i="1" s="1"/>
  <c r="N1912" i="1"/>
  <c r="O1912" i="1"/>
  <c r="N1913" i="1"/>
  <c r="O1913" i="1" s="1"/>
  <c r="N1914" i="1"/>
  <c r="O1914" i="1" s="1"/>
  <c r="N1915" i="1"/>
  <c r="O1915" i="1"/>
  <c r="N1916" i="1"/>
  <c r="O1916" i="1"/>
  <c r="N1917" i="1"/>
  <c r="O1917" i="1" s="1"/>
  <c r="N1918" i="1"/>
  <c r="O1918" i="1"/>
  <c r="N1919" i="1"/>
  <c r="O1919" i="1" s="1"/>
  <c r="N1920" i="1"/>
  <c r="O1920" i="1" s="1"/>
  <c r="N1921" i="1"/>
  <c r="O1921" i="1" s="1"/>
  <c r="N1922" i="1"/>
  <c r="O1922" i="1" s="1"/>
  <c r="N1923" i="1"/>
  <c r="O1923" i="1" s="1"/>
  <c r="N1924" i="1"/>
  <c r="O1924" i="1" s="1"/>
  <c r="N1925" i="1"/>
  <c r="O1925" i="1" s="1"/>
  <c r="N1926" i="1"/>
  <c r="O1926" i="1" s="1"/>
  <c r="N1927" i="1"/>
  <c r="O1927" i="1"/>
  <c r="N1928" i="1"/>
  <c r="O1928" i="1"/>
  <c r="N1929" i="1"/>
  <c r="O1929" i="1" s="1"/>
  <c r="N1930" i="1"/>
  <c r="O1930" i="1"/>
  <c r="N1931" i="1"/>
  <c r="O1931" i="1" s="1"/>
  <c r="N1932" i="1"/>
  <c r="O1932" i="1"/>
  <c r="N1933" i="1"/>
  <c r="O1933" i="1" s="1"/>
  <c r="N1934" i="1"/>
  <c r="O1934" i="1" s="1"/>
  <c r="N1935" i="1"/>
  <c r="O1935" i="1" s="1"/>
  <c r="N1936" i="1"/>
  <c r="O1936" i="1" s="1"/>
  <c r="N1937" i="1"/>
  <c r="O1937" i="1" s="1"/>
  <c r="N1938" i="1"/>
  <c r="O1938" i="1" s="1"/>
  <c r="N1939" i="1"/>
  <c r="O1939" i="1"/>
  <c r="N1940" i="1"/>
  <c r="O1940" i="1" s="1"/>
  <c r="N1941" i="1"/>
  <c r="O1941" i="1" s="1"/>
  <c r="N1942" i="1"/>
  <c r="O1942" i="1"/>
  <c r="N1943" i="1"/>
  <c r="O1943" i="1" s="1"/>
  <c r="N1944" i="1"/>
  <c r="O1944" i="1"/>
  <c r="N1945" i="1"/>
  <c r="O1945" i="1" s="1"/>
  <c r="N1946" i="1"/>
  <c r="O1946" i="1"/>
  <c r="N1947" i="1"/>
  <c r="O1947" i="1"/>
  <c r="N1948" i="1"/>
  <c r="O1948" i="1" s="1"/>
  <c r="N1949" i="1"/>
  <c r="O1949" i="1" s="1"/>
  <c r="N1950" i="1"/>
  <c r="O1950" i="1" s="1"/>
  <c r="N1951" i="1"/>
  <c r="O1951" i="1" s="1"/>
  <c r="N1952" i="1"/>
  <c r="O1952" i="1" s="1"/>
  <c r="N1953" i="1"/>
  <c r="O1953" i="1" s="1"/>
  <c r="N1954" i="1"/>
  <c r="O1954" i="1" s="1"/>
  <c r="N1955" i="1"/>
  <c r="O1955" i="1"/>
  <c r="N1956" i="1"/>
  <c r="O1956" i="1"/>
  <c r="N1957" i="1"/>
  <c r="O1957" i="1" s="1"/>
  <c r="N1958" i="1"/>
  <c r="O1958" i="1"/>
  <c r="N1959" i="1"/>
  <c r="O1959" i="1"/>
  <c r="N1960" i="1"/>
  <c r="O1960" i="1" s="1"/>
  <c r="N1961" i="1"/>
  <c r="O1961" i="1" s="1"/>
  <c r="N1962" i="1"/>
  <c r="O1962" i="1"/>
  <c r="N1963" i="1"/>
  <c r="O1963" i="1" s="1"/>
  <c r="N1964" i="1"/>
  <c r="O1964" i="1"/>
  <c r="N1965" i="1"/>
  <c r="O1965" i="1" s="1"/>
  <c r="N1966" i="1"/>
  <c r="O1966" i="1" s="1"/>
  <c r="N1967" i="1"/>
  <c r="O1967" i="1" s="1"/>
  <c r="N1968" i="1"/>
  <c r="O1968" i="1"/>
  <c r="N1969" i="1"/>
  <c r="O1969" i="1" s="1"/>
  <c r="N1970" i="1"/>
  <c r="O1970" i="1" s="1"/>
  <c r="N1971" i="1"/>
  <c r="O1971" i="1"/>
  <c r="N1972" i="1"/>
  <c r="O1972" i="1" s="1"/>
  <c r="N1973" i="1"/>
  <c r="O1973" i="1" s="1"/>
  <c r="N1974" i="1"/>
  <c r="O1974" i="1" s="1"/>
  <c r="N1975" i="1"/>
  <c r="O1975" i="1" s="1"/>
  <c r="N1976" i="1"/>
  <c r="O1976" i="1" s="1"/>
  <c r="N1977" i="1"/>
  <c r="O1977" i="1" s="1"/>
  <c r="N1978" i="1"/>
  <c r="O1978" i="1"/>
  <c r="N1979" i="1"/>
  <c r="O1979" i="1" s="1"/>
  <c r="N1980" i="1"/>
  <c r="O1980" i="1"/>
  <c r="N1981" i="1"/>
  <c r="O1981" i="1" s="1"/>
  <c r="N1982" i="1"/>
  <c r="O1982" i="1" s="1"/>
  <c r="N1983" i="1"/>
  <c r="O1983" i="1" s="1"/>
  <c r="N1984" i="1"/>
  <c r="O1984" i="1" s="1"/>
  <c r="N1985" i="1"/>
  <c r="O1985" i="1" s="1"/>
  <c r="N1986" i="1"/>
  <c r="O1986" i="1" s="1"/>
  <c r="N1987" i="1"/>
  <c r="O1987" i="1"/>
  <c r="N1988" i="1"/>
  <c r="O1988" i="1"/>
  <c r="N1989" i="1"/>
  <c r="O1989" i="1" s="1"/>
  <c r="N1990" i="1"/>
  <c r="O1990" i="1"/>
  <c r="N1991" i="1"/>
  <c r="O1991" i="1" s="1"/>
  <c r="N1992" i="1"/>
  <c r="O1992" i="1" s="1"/>
  <c r="N1993" i="1"/>
  <c r="O1993" i="1" s="1"/>
  <c r="N1994" i="1"/>
  <c r="O1994" i="1" s="1"/>
  <c r="N1995" i="1"/>
  <c r="O1995" i="1" s="1"/>
  <c r="N1996" i="1"/>
  <c r="O1996" i="1"/>
  <c r="N1997" i="1"/>
  <c r="O1997" i="1" s="1"/>
  <c r="N1998" i="1"/>
  <c r="O1998" i="1" s="1"/>
  <c r="N1999" i="1"/>
  <c r="O1999" i="1"/>
  <c r="N2000" i="1"/>
  <c r="O2000" i="1"/>
  <c r="N2001" i="1"/>
  <c r="O2001" i="1" s="1"/>
  <c r="N2002" i="1"/>
  <c r="O2002" i="1" s="1"/>
  <c r="N2003" i="1"/>
  <c r="O2003" i="1"/>
  <c r="N2004" i="1"/>
  <c r="O2004" i="1" s="1"/>
  <c r="N2005" i="1"/>
  <c r="O2005" i="1" s="1"/>
  <c r="N2006" i="1"/>
  <c r="O2006" i="1" s="1"/>
  <c r="N2007" i="1"/>
  <c r="O2007" i="1" s="1"/>
  <c r="N2008" i="1"/>
  <c r="O2008" i="1" s="1"/>
  <c r="N2009" i="1"/>
  <c r="O2009" i="1" s="1"/>
  <c r="N2010" i="1"/>
  <c r="O2010" i="1" s="1"/>
  <c r="N2011" i="1"/>
  <c r="O2011" i="1"/>
  <c r="N2012" i="1"/>
  <c r="O2012" i="1" s="1"/>
  <c r="N2013" i="1"/>
  <c r="O2013" i="1" s="1"/>
  <c r="N2014" i="1"/>
  <c r="O2014" i="1" s="1"/>
  <c r="N2015" i="1"/>
  <c r="O2015" i="1"/>
  <c r="N2016" i="1"/>
  <c r="O2016" i="1" s="1"/>
  <c r="N2017" i="1"/>
  <c r="O2017" i="1" s="1"/>
  <c r="N2018" i="1"/>
  <c r="O2018" i="1" s="1"/>
  <c r="N2019" i="1"/>
  <c r="O2019" i="1"/>
  <c r="N2020" i="1"/>
  <c r="O2020" i="1" s="1"/>
  <c r="N2021" i="1"/>
  <c r="O2021" i="1" s="1"/>
  <c r="N2022" i="1"/>
  <c r="O2022" i="1"/>
  <c r="N2023" i="1"/>
  <c r="O2023" i="1" s="1"/>
  <c r="N2024" i="1"/>
  <c r="O2024" i="1"/>
  <c r="N2025" i="1"/>
  <c r="O2025" i="1" s="1"/>
  <c r="N2026" i="1"/>
  <c r="O2026" i="1"/>
  <c r="N2027" i="1"/>
  <c r="O2027" i="1" s="1"/>
  <c r="N2028" i="1"/>
  <c r="O2028" i="1" s="1"/>
  <c r="N2029" i="1"/>
  <c r="O2029" i="1" s="1"/>
  <c r="N2030" i="1"/>
  <c r="O2030" i="1" s="1"/>
  <c r="N2031" i="1"/>
  <c r="O2031" i="1"/>
  <c r="N2032" i="1"/>
  <c r="O2032" i="1"/>
  <c r="N2033" i="1"/>
  <c r="O2033" i="1" s="1"/>
  <c r="N2034" i="1"/>
  <c r="O2034" i="1"/>
  <c r="N2035" i="1"/>
  <c r="O2035" i="1" s="1"/>
  <c r="N2036" i="1"/>
  <c r="O2036" i="1" s="1"/>
  <c r="N2037" i="1"/>
  <c r="O2037" i="1" s="1"/>
  <c r="N2038" i="1"/>
  <c r="O2038" i="1"/>
  <c r="N2039" i="1"/>
  <c r="O2039" i="1" s="1"/>
  <c r="N2040" i="1"/>
  <c r="O2040" i="1" s="1"/>
  <c r="N2041" i="1"/>
  <c r="O2041" i="1" s="1"/>
  <c r="N2042" i="1"/>
  <c r="O2042" i="1" s="1"/>
  <c r="N2043" i="1"/>
  <c r="O2043" i="1"/>
  <c r="N2044" i="1"/>
  <c r="O2044" i="1"/>
  <c r="N2045" i="1"/>
  <c r="O2045" i="1" s="1"/>
  <c r="N2046" i="1"/>
  <c r="O2046" i="1"/>
  <c r="N2047" i="1"/>
  <c r="O2047" i="1" s="1"/>
  <c r="N2048" i="1"/>
  <c r="O2048" i="1" s="1"/>
  <c r="N2049" i="1"/>
  <c r="O2049" i="1" s="1"/>
  <c r="N2050" i="1"/>
  <c r="O2050" i="1" s="1"/>
  <c r="N2051" i="1"/>
  <c r="O2051" i="1" s="1"/>
  <c r="N2052" i="1"/>
  <c r="O2052" i="1"/>
  <c r="N2053" i="1"/>
  <c r="O2053" i="1" s="1"/>
  <c r="N2054" i="1"/>
  <c r="O2054" i="1" s="1"/>
  <c r="N2055" i="1"/>
  <c r="O2055" i="1"/>
  <c r="N2056" i="1"/>
  <c r="O2056" i="1"/>
  <c r="N2057" i="1"/>
  <c r="O2057" i="1" s="1"/>
  <c r="N2058" i="1"/>
  <c r="O2058" i="1" s="1"/>
  <c r="N2059" i="1"/>
  <c r="O2059" i="1" s="1"/>
  <c r="N2060" i="1"/>
  <c r="O2060" i="1"/>
  <c r="N2061" i="1"/>
  <c r="O2061" i="1" s="1"/>
  <c r="N2062" i="1"/>
  <c r="O2062" i="1" s="1"/>
  <c r="N2063" i="1"/>
  <c r="O2063" i="1"/>
  <c r="N2064" i="1"/>
  <c r="O2064" i="1" s="1"/>
  <c r="N2065" i="1"/>
  <c r="O2065" i="1" s="1"/>
  <c r="N2066" i="1"/>
  <c r="O2066" i="1"/>
  <c r="N2067" i="1"/>
  <c r="O2067" i="1" s="1"/>
  <c r="N2068" i="1"/>
  <c r="O2068" i="1" s="1"/>
  <c r="N2069" i="1"/>
  <c r="O2069" i="1" s="1"/>
  <c r="N2070" i="1"/>
  <c r="O2070" i="1"/>
  <c r="N2071" i="1"/>
  <c r="O2071" i="1" s="1"/>
  <c r="N2072" i="1"/>
  <c r="O2072" i="1" s="1"/>
  <c r="N2073" i="1"/>
  <c r="O2073" i="1" s="1"/>
  <c r="N2074" i="1"/>
  <c r="O2074" i="1" s="1"/>
  <c r="N2075" i="1"/>
  <c r="O2075" i="1"/>
  <c r="N2076" i="1"/>
  <c r="O2076" i="1"/>
  <c r="N2077" i="1"/>
  <c r="O2077" i="1" s="1"/>
  <c r="N2078" i="1"/>
  <c r="O2078" i="1"/>
  <c r="N2079" i="1"/>
  <c r="O2079" i="1" s="1"/>
  <c r="N2080" i="1"/>
  <c r="O2080" i="1" s="1"/>
  <c r="N2081" i="1"/>
  <c r="O2081" i="1" s="1"/>
  <c r="N2082" i="1"/>
  <c r="O2082" i="1" s="1"/>
  <c r="N2083" i="1"/>
  <c r="O2083" i="1" s="1"/>
  <c r="N2084" i="1"/>
  <c r="O2084" i="1" s="1"/>
  <c r="N2085" i="1"/>
  <c r="O2085" i="1" s="1"/>
  <c r="N2086" i="1"/>
  <c r="O2086" i="1"/>
  <c r="N2087" i="1"/>
  <c r="O2087" i="1" s="1"/>
  <c r="N2088" i="1"/>
  <c r="O2088" i="1"/>
  <c r="N2089" i="1"/>
  <c r="O2089" i="1" s="1"/>
  <c r="N2090" i="1"/>
  <c r="O2090" i="1"/>
  <c r="N2091" i="1"/>
  <c r="O2091" i="1" s="1"/>
  <c r="N2092" i="1"/>
  <c r="O2092" i="1" s="1"/>
  <c r="N2093" i="1"/>
  <c r="O2093" i="1" s="1"/>
  <c r="N2094" i="1"/>
  <c r="O2094" i="1" s="1"/>
  <c r="N2095" i="1"/>
  <c r="O2095" i="1" s="1"/>
  <c r="N2096" i="1"/>
  <c r="O2096" i="1"/>
  <c r="N2097" i="1"/>
  <c r="O2097" i="1" s="1"/>
  <c r="N2098" i="1"/>
  <c r="O2098" i="1" s="1"/>
  <c r="N2099" i="1"/>
  <c r="O2099" i="1" s="1"/>
  <c r="N2100" i="1"/>
  <c r="O2100" i="1" s="1"/>
  <c r="N2101" i="1"/>
  <c r="O2101" i="1" s="1"/>
  <c r="N2102" i="1"/>
  <c r="O2102" i="1"/>
  <c r="N2103" i="1"/>
  <c r="O2103" i="1" s="1"/>
  <c r="N2104" i="1"/>
  <c r="O2104" i="1"/>
  <c r="N2105" i="1"/>
  <c r="O2105" i="1" s="1"/>
  <c r="N2106" i="1"/>
  <c r="O2106" i="1"/>
  <c r="N2107" i="1"/>
  <c r="O2107" i="1"/>
  <c r="N2108" i="1"/>
  <c r="O2108" i="1" s="1"/>
  <c r="N2109" i="1"/>
  <c r="O2109" i="1" s="1"/>
  <c r="N2110" i="1"/>
  <c r="O2110" i="1" s="1"/>
  <c r="N2111" i="1"/>
  <c r="O2111" i="1"/>
  <c r="N2112" i="1"/>
  <c r="O2112" i="1" s="1"/>
  <c r="N2113" i="1"/>
  <c r="O2113" i="1" s="1"/>
  <c r="N2114" i="1"/>
  <c r="O2114" i="1" s="1"/>
  <c r="N2115" i="1"/>
  <c r="O2115" i="1" s="1"/>
  <c r="N2116" i="1"/>
  <c r="O2116" i="1"/>
  <c r="N2117" i="1"/>
  <c r="O2117" i="1" s="1"/>
  <c r="N2118" i="1"/>
  <c r="O2118" i="1" s="1"/>
  <c r="N2119" i="1"/>
  <c r="O2119" i="1"/>
  <c r="N2120" i="1"/>
  <c r="O2120" i="1" s="1"/>
  <c r="N2121" i="1"/>
  <c r="O2121" i="1" s="1"/>
  <c r="N2122" i="1"/>
  <c r="O2122" i="1"/>
  <c r="N2123" i="1"/>
  <c r="O2123" i="1" s="1"/>
  <c r="N2124" i="1"/>
  <c r="O2124" i="1"/>
  <c r="N2125" i="1"/>
  <c r="O2125" i="1" s="1"/>
  <c r="N2126" i="1"/>
  <c r="O2126" i="1" s="1"/>
  <c r="N2127" i="1"/>
  <c r="O2127" i="1"/>
  <c r="N2128" i="1"/>
  <c r="O2128" i="1" s="1"/>
  <c r="N2129" i="1"/>
  <c r="O2129" i="1" s="1"/>
  <c r="N2130" i="1"/>
  <c r="O2130" i="1" s="1"/>
  <c r="N2131" i="1"/>
  <c r="O2131" i="1"/>
  <c r="N2132" i="1"/>
  <c r="O2132" i="1" s="1"/>
  <c r="N2133" i="1"/>
  <c r="O2133" i="1" s="1"/>
  <c r="N2134" i="1"/>
  <c r="O2134" i="1" s="1"/>
  <c r="N2135" i="1"/>
  <c r="O2135" i="1" s="1"/>
  <c r="N2136" i="1"/>
  <c r="O2136" i="1" s="1"/>
  <c r="N2137" i="1"/>
  <c r="O2137" i="1" s="1"/>
  <c r="N2138" i="1"/>
  <c r="O2138" i="1"/>
  <c r="N2139" i="1"/>
  <c r="O2139" i="1" s="1"/>
  <c r="N2140" i="1"/>
  <c r="O2140" i="1" s="1"/>
  <c r="N2141" i="1"/>
  <c r="O2141" i="1" s="1"/>
  <c r="N2142" i="1"/>
  <c r="O2142" i="1"/>
  <c r="N2143" i="1"/>
  <c r="O2143" i="1" s="1"/>
  <c r="N2144" i="1"/>
  <c r="O2144" i="1" s="1"/>
  <c r="N2145" i="1"/>
  <c r="O2145" i="1" s="1"/>
  <c r="N2146" i="1"/>
  <c r="O2146" i="1" s="1"/>
  <c r="N2147" i="1"/>
  <c r="O2147" i="1"/>
  <c r="N2148" i="1"/>
  <c r="O2148" i="1"/>
  <c r="N2149" i="1"/>
  <c r="O2149" i="1" s="1"/>
  <c r="N2150" i="1"/>
  <c r="O2150" i="1"/>
  <c r="N2151" i="1"/>
  <c r="O2151" i="1" s="1"/>
  <c r="N2152" i="1"/>
  <c r="O2152" i="1"/>
  <c r="N2153" i="1"/>
  <c r="O2153" i="1" s="1"/>
  <c r="N2154" i="1"/>
  <c r="O2154" i="1" s="1"/>
  <c r="N2155" i="1"/>
  <c r="O2155" i="1" s="1"/>
  <c r="N2156" i="1"/>
  <c r="O2156" i="1" s="1"/>
  <c r="N2157" i="1"/>
  <c r="O2157" i="1" s="1"/>
  <c r="N2158" i="1"/>
  <c r="O2158" i="1" s="1"/>
  <c r="N2159" i="1"/>
  <c r="O2159" i="1" s="1"/>
  <c r="N2160" i="1"/>
  <c r="O2160" i="1"/>
  <c r="N2161" i="1"/>
  <c r="O2161" i="1" s="1"/>
  <c r="N2162" i="1"/>
  <c r="O2162" i="1"/>
  <c r="N2163" i="1"/>
  <c r="O2163" i="1"/>
  <c r="N2164" i="1"/>
  <c r="O2164" i="1" s="1"/>
  <c r="N2165" i="1"/>
  <c r="O2165" i="1" s="1"/>
  <c r="N2166" i="1"/>
  <c r="O2166" i="1" s="1"/>
  <c r="N2167" i="1"/>
  <c r="O2167" i="1" s="1"/>
  <c r="N2168" i="1"/>
  <c r="O2168" i="1"/>
  <c r="N2169" i="1"/>
  <c r="O2169" i="1" s="1"/>
  <c r="N2170" i="1"/>
  <c r="O2170" i="1" s="1"/>
  <c r="N2171" i="1"/>
  <c r="O2171" i="1" s="1"/>
  <c r="N2172" i="1"/>
  <c r="O2172" i="1"/>
  <c r="N2173" i="1"/>
  <c r="O2173" i="1" s="1"/>
  <c r="N2174" i="1"/>
  <c r="O2174" i="1" s="1"/>
  <c r="N2175" i="1"/>
  <c r="O2175" i="1"/>
  <c r="N2176" i="1"/>
  <c r="O2176" i="1" s="1"/>
  <c r="N2177" i="1"/>
  <c r="O2177" i="1" s="1"/>
  <c r="N2178" i="1"/>
  <c r="O2178" i="1" s="1"/>
  <c r="N2179" i="1"/>
  <c r="O2179" i="1"/>
  <c r="N2180" i="1"/>
  <c r="O2180" i="1" s="1"/>
  <c r="N2181" i="1"/>
  <c r="O2181" i="1" s="1"/>
  <c r="N2182" i="1"/>
  <c r="O2182" i="1" s="1"/>
  <c r="N2183" i="1"/>
  <c r="O2183" i="1"/>
  <c r="N2184" i="1"/>
  <c r="O2184" i="1" s="1"/>
  <c r="N2185" i="1"/>
  <c r="O2185" i="1" s="1"/>
  <c r="N2186" i="1"/>
  <c r="O2186" i="1" s="1"/>
  <c r="N2187" i="1"/>
  <c r="O2187" i="1" s="1"/>
  <c r="N2188" i="1"/>
  <c r="O2188" i="1"/>
  <c r="N2189" i="1"/>
  <c r="O2189" i="1" s="1"/>
  <c r="N2190" i="1"/>
  <c r="O2190" i="1" s="1"/>
  <c r="N2191" i="1"/>
  <c r="O2191" i="1"/>
  <c r="N2192" i="1"/>
  <c r="O2192" i="1" s="1"/>
  <c r="N2193" i="1"/>
  <c r="O2193" i="1" s="1"/>
  <c r="N2194" i="1"/>
  <c r="O2194" i="1"/>
  <c r="N2195" i="1"/>
  <c r="O2195" i="1" s="1"/>
  <c r="N2196" i="1"/>
  <c r="O2196" i="1" s="1"/>
  <c r="N2197" i="1"/>
  <c r="O2197" i="1" s="1"/>
  <c r="N2198" i="1"/>
  <c r="O2198" i="1"/>
  <c r="N2199" i="1"/>
  <c r="O2199" i="1" s="1"/>
  <c r="N2200" i="1"/>
  <c r="O2200" i="1" s="1"/>
  <c r="N2201" i="1"/>
  <c r="O2201" i="1" s="1"/>
  <c r="N2202" i="1"/>
  <c r="O2202" i="1" s="1"/>
  <c r="N2203" i="1"/>
  <c r="O2203" i="1"/>
  <c r="N2204" i="1"/>
  <c r="O2204" i="1"/>
  <c r="N2205" i="1"/>
  <c r="O2205" i="1" s="1"/>
  <c r="N2206" i="1"/>
  <c r="O2206" i="1"/>
  <c r="N2207" i="1"/>
  <c r="O2207" i="1" s="1"/>
  <c r="N2208" i="1"/>
  <c r="O2208" i="1" s="1"/>
  <c r="N2209" i="1"/>
  <c r="O2209" i="1" s="1"/>
  <c r="N2210" i="1"/>
  <c r="O2210" i="1" s="1"/>
  <c r="N2211" i="1"/>
  <c r="O2211" i="1" s="1"/>
  <c r="N2212" i="1"/>
  <c r="O2212" i="1" s="1"/>
  <c r="N2213" i="1"/>
  <c r="O2213" i="1" s="1"/>
  <c r="N2214" i="1"/>
  <c r="O2214" i="1"/>
  <c r="N2215" i="1"/>
  <c r="O2215" i="1" s="1"/>
  <c r="N2216" i="1"/>
  <c r="O2216" i="1"/>
  <c r="N2217" i="1"/>
  <c r="O2217" i="1" s="1"/>
  <c r="N2218" i="1"/>
  <c r="O2218" i="1"/>
  <c r="N2219" i="1"/>
  <c r="O2219" i="1" s="1"/>
  <c r="N2220" i="1"/>
  <c r="O2220" i="1" s="1"/>
  <c r="N2221" i="1"/>
  <c r="O2221" i="1" s="1"/>
  <c r="N2222" i="1"/>
  <c r="O2222" i="1" s="1"/>
  <c r="N2223" i="1"/>
  <c r="O2223" i="1" s="1"/>
  <c r="N2224" i="1"/>
  <c r="O2224" i="1"/>
  <c r="N2225" i="1"/>
  <c r="O2225" i="1" s="1"/>
  <c r="N2226" i="1"/>
  <c r="O2226" i="1" s="1"/>
  <c r="N2227" i="1"/>
  <c r="O2227" i="1" s="1"/>
  <c r="N2228" i="1"/>
  <c r="O2228" i="1" s="1"/>
  <c r="N2229" i="1"/>
  <c r="O2229" i="1" s="1"/>
  <c r="N2230" i="1"/>
  <c r="O2230" i="1"/>
  <c r="N2231" i="1"/>
  <c r="O2231" i="1" s="1"/>
  <c r="N2232" i="1"/>
  <c r="O2232" i="1"/>
  <c r="N2233" i="1"/>
  <c r="O2233" i="1" s="1"/>
  <c r="N2234" i="1"/>
  <c r="O2234" i="1"/>
  <c r="N2235" i="1"/>
  <c r="O2235" i="1"/>
  <c r="N2236" i="1"/>
  <c r="O2236" i="1" s="1"/>
  <c r="N2237" i="1"/>
  <c r="O2237" i="1" s="1"/>
  <c r="N2238" i="1"/>
  <c r="O2238" i="1" s="1"/>
  <c r="N2239" i="1"/>
  <c r="O2239" i="1"/>
  <c r="N2240" i="1"/>
  <c r="O2240" i="1" s="1"/>
  <c r="N2241" i="1"/>
  <c r="O2241" i="1" s="1"/>
  <c r="N2242" i="1"/>
  <c r="O2242" i="1" s="1"/>
  <c r="N2243" i="1"/>
  <c r="O2243" i="1" s="1"/>
  <c r="N2244" i="1"/>
  <c r="O2244" i="1"/>
  <c r="N2245" i="1"/>
  <c r="O2245" i="1" s="1"/>
  <c r="N2246" i="1"/>
  <c r="O2246" i="1" s="1"/>
  <c r="N2247" i="1"/>
  <c r="O2247" i="1"/>
  <c r="N2248" i="1"/>
  <c r="O2248" i="1" s="1"/>
  <c r="N2249" i="1"/>
  <c r="O2249" i="1" s="1"/>
  <c r="N2250" i="1"/>
  <c r="O2250" i="1"/>
  <c r="N2251" i="1"/>
  <c r="O2251" i="1" s="1"/>
  <c r="N2252" i="1"/>
  <c r="O2252" i="1"/>
  <c r="N2253" i="1"/>
  <c r="O2253" i="1" s="1"/>
  <c r="N2254" i="1"/>
  <c r="O2254" i="1" s="1"/>
  <c r="N2255" i="1"/>
  <c r="O2255" i="1"/>
  <c r="N2256" i="1"/>
  <c r="O2256" i="1" s="1"/>
  <c r="N2257" i="1"/>
  <c r="O2257" i="1" s="1"/>
  <c r="N2258" i="1"/>
  <c r="O2258" i="1" s="1"/>
  <c r="N2259" i="1"/>
  <c r="O2259" i="1"/>
  <c r="N2260" i="1"/>
  <c r="O2260" i="1" s="1"/>
  <c r="N2261" i="1"/>
  <c r="O2261" i="1" s="1"/>
  <c r="N2262" i="1"/>
  <c r="O2262" i="1" s="1"/>
  <c r="N2263" i="1"/>
  <c r="O2263" i="1" s="1"/>
  <c r="N2264" i="1"/>
  <c r="O2264" i="1" s="1"/>
  <c r="N2265" i="1"/>
  <c r="O2265" i="1" s="1"/>
  <c r="N2266" i="1"/>
  <c r="O2266" i="1"/>
  <c r="N2267" i="1"/>
  <c r="O2267" i="1" s="1"/>
  <c r="N2268" i="1"/>
  <c r="O2268" i="1" s="1"/>
  <c r="N2269" i="1"/>
  <c r="O2269" i="1" s="1"/>
  <c r="N2270" i="1"/>
  <c r="O2270" i="1"/>
  <c r="N2271" i="1"/>
  <c r="O2271" i="1" s="1"/>
  <c r="N2272" i="1"/>
  <c r="O2272" i="1" s="1"/>
  <c r="N2273" i="1"/>
  <c r="O2273" i="1" s="1"/>
  <c r="N2274" i="1"/>
  <c r="O2274" i="1" s="1"/>
  <c r="N2275" i="1"/>
  <c r="O2275" i="1"/>
  <c r="N2276" i="1"/>
  <c r="O2276" i="1"/>
  <c r="N2277" i="1"/>
  <c r="O2277" i="1" s="1"/>
  <c r="N2278" i="1"/>
  <c r="O2278" i="1"/>
  <c r="N2279" i="1"/>
  <c r="O2279" i="1" s="1"/>
  <c r="N2280" i="1"/>
  <c r="O2280" i="1"/>
  <c r="N2281" i="1"/>
  <c r="O2281" i="1" s="1"/>
  <c r="N2282" i="1"/>
  <c r="O2282" i="1" s="1"/>
  <c r="N2283" i="1"/>
  <c r="O2283" i="1" s="1"/>
  <c r="N2284" i="1"/>
  <c r="O2284" i="1" s="1"/>
  <c r="N2285" i="1"/>
  <c r="O2285" i="1" s="1"/>
  <c r="N2286" i="1"/>
  <c r="O2286" i="1" s="1"/>
  <c r="N2287" i="1"/>
  <c r="O2287" i="1" s="1"/>
  <c r="N2288" i="1"/>
  <c r="O2288" i="1"/>
  <c r="N2289" i="1"/>
  <c r="O2289" i="1" s="1"/>
  <c r="N2290" i="1"/>
  <c r="O2290" i="1"/>
  <c r="N2291" i="1"/>
  <c r="O2291" i="1"/>
  <c r="N2292" i="1"/>
  <c r="O2292" i="1" s="1"/>
  <c r="N2293" i="1"/>
  <c r="O2293" i="1" s="1"/>
  <c r="N2294" i="1"/>
  <c r="O2294" i="1" s="1"/>
  <c r="N2295" i="1"/>
  <c r="O2295" i="1" s="1"/>
  <c r="N2296" i="1"/>
  <c r="O2296" i="1"/>
  <c r="N2297" i="1"/>
  <c r="O2297" i="1" s="1"/>
  <c r="N2298" i="1"/>
  <c r="O2298" i="1" s="1"/>
  <c r="N2299" i="1"/>
  <c r="O2299" i="1" s="1"/>
  <c r="N2300" i="1"/>
  <c r="O2300" i="1"/>
  <c r="N2301" i="1"/>
  <c r="O2301" i="1" s="1"/>
  <c r="N2302" i="1"/>
  <c r="O2302" i="1" s="1"/>
  <c r="N2303" i="1"/>
  <c r="O2303" i="1"/>
  <c r="N2304" i="1"/>
  <c r="O2304" i="1" s="1"/>
  <c r="N2305" i="1"/>
  <c r="O2305" i="1" s="1"/>
  <c r="N2306" i="1"/>
  <c r="O2306" i="1" s="1"/>
  <c r="N2307" i="1"/>
  <c r="O2307" i="1"/>
  <c r="N2308" i="1"/>
  <c r="O2308" i="1" s="1"/>
  <c r="N2309" i="1"/>
  <c r="O2309" i="1" s="1"/>
  <c r="N2310" i="1"/>
  <c r="O2310" i="1" s="1"/>
  <c r="N2311" i="1"/>
  <c r="O2311" i="1"/>
  <c r="N2312" i="1"/>
  <c r="O2312" i="1" s="1"/>
  <c r="N2313" i="1"/>
  <c r="O2313" i="1" s="1"/>
  <c r="N2314" i="1"/>
  <c r="O2314" i="1" s="1"/>
  <c r="N2315" i="1"/>
  <c r="O2315" i="1" s="1"/>
  <c r="N2316" i="1"/>
  <c r="O2316" i="1"/>
  <c r="N2317" i="1"/>
  <c r="O2317" i="1" s="1"/>
  <c r="N2318" i="1"/>
  <c r="O2318" i="1" s="1"/>
  <c r="N2319" i="1"/>
  <c r="O2319" i="1"/>
  <c r="N2320" i="1"/>
  <c r="O2320" i="1" s="1"/>
  <c r="N2321" i="1"/>
  <c r="O2321" i="1" s="1"/>
  <c r="N2322" i="1"/>
  <c r="O2322" i="1"/>
  <c r="N2323" i="1"/>
  <c r="O2323" i="1" s="1"/>
  <c r="N2324" i="1"/>
  <c r="O2324" i="1" s="1"/>
  <c r="N2325" i="1"/>
  <c r="O2325" i="1" s="1"/>
  <c r="N2326" i="1"/>
  <c r="O2326" i="1"/>
  <c r="N2327" i="1"/>
  <c r="O2327" i="1" s="1"/>
  <c r="N2328" i="1"/>
  <c r="O2328" i="1" s="1"/>
  <c r="N2329" i="1"/>
  <c r="O2329" i="1" s="1"/>
  <c r="N2330" i="1"/>
  <c r="O2330" i="1" s="1"/>
  <c r="N2331" i="1"/>
  <c r="O2331" i="1"/>
  <c r="N2332" i="1"/>
  <c r="O2332" i="1"/>
  <c r="N2333" i="1"/>
  <c r="O2333" i="1" s="1"/>
  <c r="N2334" i="1"/>
  <c r="O2334" i="1"/>
  <c r="N2335" i="1"/>
  <c r="O2335" i="1" s="1"/>
  <c r="N2336" i="1"/>
  <c r="O2336" i="1" s="1"/>
  <c r="N2337" i="1"/>
  <c r="O2337" i="1" s="1"/>
  <c r="N2338" i="1"/>
  <c r="O2338" i="1" s="1"/>
  <c r="N2339" i="1"/>
  <c r="O2339" i="1" s="1"/>
  <c r="N2340" i="1"/>
  <c r="O2340" i="1" s="1"/>
  <c r="N2341" i="1"/>
  <c r="O2341" i="1" s="1"/>
  <c r="N2342" i="1"/>
  <c r="O2342" i="1"/>
  <c r="N2343" i="1"/>
  <c r="O2343" i="1" s="1"/>
  <c r="N2344" i="1"/>
  <c r="O2344" i="1"/>
  <c r="N2345" i="1"/>
  <c r="O2345" i="1" s="1"/>
  <c r="N2346" i="1"/>
  <c r="O2346" i="1"/>
  <c r="N2347" i="1"/>
  <c r="O2347" i="1" s="1"/>
  <c r="N2348" i="1"/>
  <c r="O2348" i="1" s="1"/>
  <c r="N2349" i="1"/>
  <c r="O2349" i="1" s="1"/>
  <c r="N2350" i="1"/>
  <c r="O2350" i="1" s="1"/>
  <c r="N2351" i="1"/>
  <c r="O2351" i="1" s="1"/>
  <c r="N2352" i="1"/>
  <c r="O2352" i="1"/>
  <c r="N2353" i="1"/>
  <c r="O2353" i="1" s="1"/>
  <c r="N2354" i="1"/>
  <c r="O2354" i="1" s="1"/>
  <c r="N2355" i="1"/>
  <c r="O2355" i="1" s="1"/>
  <c r="N2356" i="1"/>
  <c r="O2356" i="1" s="1"/>
  <c r="N2357" i="1"/>
  <c r="O2357" i="1" s="1"/>
  <c r="N2358" i="1"/>
  <c r="O2358" i="1"/>
  <c r="N2359" i="1"/>
  <c r="O2359" i="1" s="1"/>
  <c r="N2360" i="1"/>
  <c r="O2360" i="1"/>
  <c r="N2361" i="1"/>
  <c r="O2361" i="1" s="1"/>
  <c r="N2362" i="1"/>
  <c r="O2362" i="1"/>
  <c r="N2363" i="1"/>
  <c r="O2363" i="1"/>
  <c r="N2364" i="1"/>
  <c r="O2364" i="1" s="1"/>
  <c r="N2365" i="1"/>
  <c r="O2365" i="1" s="1"/>
  <c r="N2366" i="1"/>
  <c r="O2366" i="1" s="1"/>
  <c r="N2367" i="1"/>
  <c r="O2367" i="1"/>
  <c r="N2368" i="1"/>
  <c r="O2368" i="1" s="1"/>
  <c r="N2369" i="1"/>
  <c r="O2369" i="1" s="1"/>
  <c r="N2370" i="1"/>
  <c r="O2370" i="1" s="1"/>
  <c r="N2371" i="1"/>
  <c r="O2371" i="1" s="1"/>
  <c r="N2372" i="1"/>
  <c r="O2372" i="1"/>
  <c r="N2373" i="1"/>
  <c r="O2373" i="1" s="1"/>
  <c r="N2374" i="1"/>
  <c r="O2374" i="1" s="1"/>
  <c r="N2375" i="1"/>
  <c r="O2375" i="1"/>
  <c r="N2376" i="1"/>
  <c r="O2376" i="1" s="1"/>
  <c r="N2377" i="1"/>
  <c r="O2377" i="1" s="1"/>
  <c r="N2378" i="1"/>
  <c r="O2378" i="1"/>
  <c r="N2379" i="1"/>
  <c r="O2379" i="1" s="1"/>
  <c r="N2380" i="1"/>
  <c r="O2380" i="1"/>
  <c r="N2381" i="1"/>
  <c r="O2381" i="1" s="1"/>
  <c r="N2382" i="1"/>
  <c r="O2382" i="1" s="1"/>
  <c r="N2383" i="1"/>
  <c r="O2383" i="1"/>
  <c r="N2384" i="1"/>
  <c r="O2384" i="1" s="1"/>
  <c r="N2385" i="1"/>
  <c r="O2385" i="1" s="1"/>
  <c r="N2386" i="1"/>
  <c r="O2386" i="1" s="1"/>
  <c r="N2387" i="1"/>
  <c r="O2387" i="1"/>
  <c r="N2388" i="1"/>
  <c r="O2388" i="1" s="1"/>
  <c r="N2389" i="1"/>
  <c r="O2389" i="1" s="1"/>
  <c r="N2390" i="1"/>
  <c r="O2390" i="1" s="1"/>
  <c r="N2391" i="1"/>
  <c r="O2391" i="1" s="1"/>
  <c r="N2392" i="1"/>
  <c r="O2392" i="1" s="1"/>
  <c r="N2393" i="1"/>
  <c r="O2393" i="1" s="1"/>
  <c r="N2394" i="1"/>
  <c r="O2394" i="1"/>
  <c r="N2395" i="1"/>
  <c r="O2395" i="1" s="1"/>
  <c r="N2396" i="1"/>
  <c r="O2396" i="1" s="1"/>
  <c r="N2397" i="1"/>
  <c r="O2397" i="1" s="1"/>
  <c r="N2398" i="1"/>
  <c r="O2398" i="1"/>
  <c r="N2399" i="1"/>
  <c r="O2399" i="1" s="1"/>
  <c r="N2400" i="1"/>
  <c r="O2400" i="1" s="1"/>
  <c r="N2401" i="1"/>
  <c r="O2401" i="1" s="1"/>
  <c r="N2402" i="1"/>
  <c r="O2402" i="1" s="1"/>
  <c r="N2403" i="1"/>
  <c r="O2403" i="1"/>
  <c r="N2404" i="1"/>
  <c r="O2404" i="1"/>
  <c r="N2405" i="1"/>
  <c r="O2405" i="1" s="1"/>
  <c r="N2406" i="1"/>
  <c r="O2406" i="1"/>
  <c r="N2407" i="1"/>
  <c r="O2407" i="1" s="1"/>
  <c r="N2408" i="1"/>
  <c r="O2408" i="1"/>
  <c r="N2409" i="1"/>
  <c r="O2409" i="1" s="1"/>
  <c r="N2410" i="1"/>
  <c r="O2410" i="1" s="1"/>
  <c r="N2411" i="1"/>
  <c r="O2411" i="1" s="1"/>
  <c r="N2412" i="1"/>
  <c r="O2412" i="1" s="1"/>
  <c r="N2413" i="1"/>
  <c r="O2413" i="1" s="1"/>
  <c r="N2414" i="1"/>
  <c r="O2414" i="1" s="1"/>
  <c r="N2415" i="1"/>
  <c r="O2415" i="1" s="1"/>
  <c r="N2416" i="1"/>
  <c r="O2416" i="1"/>
  <c r="N2417" i="1"/>
  <c r="O2417" i="1" s="1"/>
  <c r="N2418" i="1"/>
  <c r="O2418" i="1"/>
  <c r="N2419" i="1"/>
  <c r="O2419" i="1"/>
  <c r="N2420" i="1"/>
  <c r="O2420" i="1" s="1"/>
  <c r="N2421" i="1"/>
  <c r="O2421" i="1" s="1"/>
  <c r="N2422" i="1"/>
  <c r="O2422" i="1" s="1"/>
  <c r="N2423" i="1"/>
  <c r="O2423" i="1" s="1"/>
  <c r="N2424" i="1"/>
  <c r="O2424" i="1"/>
  <c r="N2425" i="1"/>
  <c r="O2425" i="1" s="1"/>
  <c r="N2426" i="1"/>
  <c r="O2426" i="1" s="1"/>
  <c r="N2427" i="1"/>
  <c r="O2427" i="1" s="1"/>
  <c r="N2428" i="1"/>
  <c r="O2428" i="1"/>
  <c r="N2429" i="1"/>
  <c r="O2429" i="1" s="1"/>
  <c r="N2430" i="1"/>
  <c r="O2430" i="1" s="1"/>
  <c r="N2431" i="1"/>
  <c r="O2431" i="1"/>
  <c r="N2432" i="1"/>
  <c r="O2432" i="1" s="1"/>
  <c r="N2433" i="1"/>
  <c r="O2433" i="1" s="1"/>
  <c r="N2434" i="1"/>
  <c r="O2434" i="1" s="1"/>
  <c r="N2435" i="1"/>
  <c r="O2435" i="1"/>
  <c r="N2436" i="1"/>
  <c r="O2436" i="1" s="1"/>
  <c r="N2437" i="1"/>
  <c r="O2437" i="1" s="1"/>
  <c r="N2438" i="1"/>
  <c r="O2438" i="1" s="1"/>
  <c r="N2439" i="1"/>
  <c r="O2439" i="1"/>
  <c r="N2440" i="1"/>
  <c r="O2440" i="1" s="1"/>
  <c r="N2441" i="1"/>
  <c r="O2441" i="1" s="1"/>
  <c r="N2442" i="1"/>
  <c r="O2442" i="1" s="1"/>
  <c r="N2443" i="1"/>
  <c r="O2443" i="1" s="1"/>
  <c r="N2444" i="1"/>
  <c r="O2444" i="1"/>
  <c r="N2445" i="1"/>
  <c r="O2445" i="1" s="1"/>
  <c r="N2446" i="1"/>
  <c r="O2446" i="1" s="1"/>
  <c r="N2447" i="1"/>
  <c r="O2447" i="1"/>
  <c r="N2448" i="1"/>
  <c r="O2448" i="1" s="1"/>
  <c r="N2449" i="1"/>
  <c r="O2449" i="1" s="1"/>
  <c r="N2450" i="1"/>
  <c r="O2450" i="1"/>
  <c r="N2451" i="1"/>
  <c r="O2451" i="1" s="1"/>
  <c r="N2452" i="1"/>
  <c r="O2452" i="1" s="1"/>
  <c r="N2453" i="1"/>
  <c r="O2453" i="1" s="1"/>
  <c r="N2454" i="1"/>
  <c r="O2454" i="1"/>
  <c r="N2455" i="1"/>
  <c r="O2455" i="1" s="1"/>
  <c r="N2456" i="1"/>
  <c r="O2456" i="1" s="1"/>
  <c r="N2457" i="1"/>
  <c r="O2457" i="1" s="1"/>
  <c r="N2458" i="1"/>
  <c r="O2458" i="1" s="1"/>
  <c r="N2459" i="1"/>
  <c r="O2459" i="1"/>
  <c r="N2460" i="1"/>
  <c r="O2460" i="1"/>
  <c r="N2461" i="1"/>
  <c r="O2461" i="1" s="1"/>
  <c r="N2462" i="1"/>
  <c r="O2462" i="1"/>
  <c r="N2463" i="1"/>
  <c r="O2463" i="1" s="1"/>
  <c r="N2464" i="1"/>
  <c r="O2464" i="1" s="1"/>
  <c r="N2465" i="1"/>
  <c r="O2465" i="1" s="1"/>
  <c r="N2466" i="1"/>
  <c r="O2466" i="1" s="1"/>
  <c r="N2467" i="1"/>
  <c r="O2467" i="1" s="1"/>
  <c r="N2468" i="1"/>
  <c r="O2468" i="1" s="1"/>
  <c r="N2469" i="1"/>
  <c r="O2469" i="1" s="1"/>
  <c r="N2470" i="1"/>
  <c r="O2470" i="1"/>
  <c r="N2471" i="1"/>
  <c r="O2471" i="1" s="1"/>
  <c r="N2472" i="1"/>
  <c r="O2472" i="1"/>
  <c r="N2473" i="1"/>
  <c r="O2473" i="1" s="1"/>
  <c r="N2474" i="1"/>
  <c r="O2474" i="1"/>
  <c r="N2475" i="1"/>
  <c r="O2475" i="1"/>
  <c r="N2476" i="1"/>
  <c r="O2476" i="1" s="1"/>
  <c r="N2477" i="1"/>
  <c r="O2477" i="1" s="1"/>
  <c r="N2478" i="1"/>
  <c r="O2478" i="1" s="1"/>
  <c r="N2479" i="1"/>
  <c r="O2479" i="1"/>
  <c r="N2480" i="1"/>
  <c r="O2480" i="1" s="1"/>
  <c r="N2481" i="1"/>
  <c r="O2481" i="1" s="1"/>
  <c r="N2482" i="1"/>
  <c r="O2482" i="1" s="1"/>
  <c r="N2483" i="1"/>
  <c r="O2483" i="1"/>
  <c r="N2484" i="1"/>
  <c r="O2484" i="1"/>
  <c r="N2485" i="1"/>
  <c r="O2485" i="1" s="1"/>
  <c r="N2486" i="1"/>
  <c r="O2486" i="1"/>
  <c r="N2487" i="1"/>
  <c r="O2487" i="1" s="1"/>
  <c r="N2488" i="1"/>
  <c r="O2488" i="1"/>
  <c r="N2489" i="1"/>
  <c r="O2489" i="1" s="1"/>
  <c r="N2490" i="1"/>
  <c r="O2490" i="1" s="1"/>
  <c r="N2491" i="1"/>
  <c r="O2491" i="1" s="1"/>
  <c r="N2492" i="1"/>
  <c r="O2492" i="1"/>
  <c r="N2493" i="1"/>
  <c r="O2493" i="1" s="1"/>
  <c r="N2494" i="1"/>
  <c r="O2494" i="1" s="1"/>
  <c r="N2495" i="1"/>
  <c r="O2495" i="1"/>
  <c r="N2496" i="1"/>
  <c r="O2496" i="1" s="1"/>
  <c r="N2497" i="1"/>
  <c r="O2497" i="1" s="1"/>
  <c r="N2498" i="1"/>
  <c r="O2498" i="1"/>
  <c r="N2499" i="1"/>
  <c r="O2499" i="1" s="1"/>
  <c r="N2500" i="1"/>
  <c r="O2500" i="1" s="1"/>
  <c r="N2501" i="1"/>
  <c r="O2501" i="1" s="1"/>
  <c r="N2502" i="1"/>
  <c r="O2502" i="1"/>
  <c r="N2503" i="1"/>
  <c r="O2503" i="1" s="1"/>
  <c r="N2504" i="1"/>
  <c r="O2504" i="1"/>
  <c r="N2505" i="1"/>
  <c r="O2505" i="1" s="1"/>
  <c r="N2506" i="1"/>
  <c r="O2506" i="1"/>
  <c r="N2507" i="1"/>
  <c r="O2507" i="1"/>
  <c r="N2508" i="1"/>
  <c r="O2508" i="1" s="1"/>
  <c r="N2509" i="1"/>
  <c r="O2509" i="1" s="1"/>
  <c r="N2510" i="1"/>
  <c r="O2510" i="1" s="1"/>
  <c r="N2511" i="1"/>
  <c r="O2511" i="1"/>
  <c r="N2512" i="1"/>
  <c r="O2512" i="1" s="1"/>
  <c r="N2513" i="1"/>
  <c r="O2513" i="1" s="1"/>
  <c r="O2" i="1"/>
  <c r="N2" i="1"/>
  <c r="E39" i="26"/>
  <c r="E47" i="26"/>
  <c r="E41" i="26"/>
  <c r="E40" i="26"/>
  <c r="E48" i="26"/>
  <c r="E45" i="26"/>
  <c r="E42" i="26"/>
  <c r="E43" i="26"/>
  <c r="E44" i="26"/>
  <c r="E46" i="26"/>
  <c r="E38" i="26"/>
  <c r="E49" i="26"/>
  <c r="E34" i="26"/>
  <c r="E25" i="26"/>
  <c r="E33" i="26"/>
  <c r="E26" i="26"/>
  <c r="E31" i="26"/>
  <c r="E32" i="26"/>
  <c r="E27" i="26"/>
  <c r="E28" i="26"/>
  <c r="E29" i="26"/>
  <c r="E30" i="26"/>
  <c r="E24" i="26"/>
  <c r="E20" i="26"/>
  <c r="E14" i="26"/>
  <c r="E16" i="26"/>
  <c r="E19" i="26"/>
  <c r="E15" i="26"/>
  <c r="E17" i="26"/>
  <c r="E18" i="26"/>
  <c r="E13" i="26"/>
  <c r="H3" i="1" l="1"/>
  <c r="J3" i="1" s="1"/>
  <c r="I3" i="1"/>
  <c r="K3" i="1" s="1"/>
  <c r="H4" i="1"/>
  <c r="J4" i="1" s="1"/>
  <c r="I4" i="1"/>
  <c r="K4" i="1" s="1"/>
  <c r="H5" i="1"/>
  <c r="J5" i="1" s="1"/>
  <c r="I5" i="1"/>
  <c r="K5" i="1" s="1"/>
  <c r="H6" i="1"/>
  <c r="J6" i="1" s="1"/>
  <c r="I6" i="1"/>
  <c r="K6" i="1" s="1"/>
  <c r="H7" i="1"/>
  <c r="J7" i="1" s="1"/>
  <c r="I7" i="1"/>
  <c r="K7" i="1" s="1"/>
  <c r="H8" i="1"/>
  <c r="J8" i="1" s="1"/>
  <c r="I8" i="1"/>
  <c r="K8" i="1" s="1"/>
  <c r="H9" i="1"/>
  <c r="J9" i="1" s="1"/>
  <c r="I9" i="1"/>
  <c r="K9" i="1" s="1"/>
  <c r="H10" i="1"/>
  <c r="J10" i="1" s="1"/>
  <c r="I10" i="1"/>
  <c r="K10" i="1" s="1"/>
  <c r="H11" i="1"/>
  <c r="J11" i="1" s="1"/>
  <c r="I11" i="1"/>
  <c r="K11" i="1" s="1"/>
  <c r="H12" i="1"/>
  <c r="J12" i="1" s="1"/>
  <c r="I12" i="1"/>
  <c r="K12" i="1" s="1"/>
  <c r="H13" i="1"/>
  <c r="J13" i="1" s="1"/>
  <c r="I13" i="1"/>
  <c r="K13" i="1" s="1"/>
  <c r="H14" i="1"/>
  <c r="J14" i="1" s="1"/>
  <c r="I14" i="1"/>
  <c r="K14" i="1" s="1"/>
  <c r="H15" i="1"/>
  <c r="J15" i="1" s="1"/>
  <c r="I15" i="1"/>
  <c r="K15" i="1" s="1"/>
  <c r="H16" i="1"/>
  <c r="J16" i="1" s="1"/>
  <c r="I16" i="1"/>
  <c r="K16" i="1" s="1"/>
  <c r="H17" i="1"/>
  <c r="J17" i="1" s="1"/>
  <c r="I17" i="1"/>
  <c r="K17" i="1" s="1"/>
  <c r="H18" i="1"/>
  <c r="J18" i="1" s="1"/>
  <c r="I18" i="1"/>
  <c r="K18" i="1" s="1"/>
  <c r="H19" i="1"/>
  <c r="J19" i="1" s="1"/>
  <c r="I19" i="1"/>
  <c r="K19" i="1" s="1"/>
  <c r="H20" i="1"/>
  <c r="J20" i="1" s="1"/>
  <c r="I20" i="1"/>
  <c r="K20" i="1" s="1"/>
  <c r="H21" i="1"/>
  <c r="J21" i="1" s="1"/>
  <c r="I21" i="1"/>
  <c r="K21" i="1" s="1"/>
  <c r="H22" i="1"/>
  <c r="J22" i="1" s="1"/>
  <c r="I22" i="1"/>
  <c r="K22" i="1" s="1"/>
  <c r="H23" i="1"/>
  <c r="J23" i="1" s="1"/>
  <c r="I23" i="1"/>
  <c r="K23" i="1" s="1"/>
  <c r="H24" i="1"/>
  <c r="J24" i="1" s="1"/>
  <c r="I24" i="1"/>
  <c r="K24" i="1" s="1"/>
  <c r="H25" i="1"/>
  <c r="J25" i="1" s="1"/>
  <c r="I25" i="1"/>
  <c r="K25" i="1" s="1"/>
  <c r="H26" i="1"/>
  <c r="J26" i="1" s="1"/>
  <c r="L551" i="16" s="1"/>
  <c r="I26" i="1"/>
  <c r="K26" i="1" s="1"/>
  <c r="H27" i="1"/>
  <c r="J27" i="1" s="1"/>
  <c r="I27" i="1"/>
  <c r="K27" i="1" s="1"/>
  <c r="H28" i="1"/>
  <c r="J28" i="1" s="1"/>
  <c r="I28" i="1"/>
  <c r="K28" i="1" s="1"/>
  <c r="H29" i="1"/>
  <c r="J29" i="1" s="1"/>
  <c r="L169" i="16" s="1"/>
  <c r="I29" i="1"/>
  <c r="K29" i="1" s="1"/>
  <c r="H30" i="1"/>
  <c r="J30" i="1" s="1"/>
  <c r="I30" i="1"/>
  <c r="K30" i="1" s="1"/>
  <c r="H31" i="1"/>
  <c r="J31" i="1" s="1"/>
  <c r="I31" i="1"/>
  <c r="K31" i="1" s="1"/>
  <c r="H32" i="1"/>
  <c r="J32" i="1" s="1"/>
  <c r="I32" i="1"/>
  <c r="K32" i="1" s="1"/>
  <c r="H33" i="1"/>
  <c r="J33" i="1" s="1"/>
  <c r="I33" i="1"/>
  <c r="K33" i="1" s="1"/>
  <c r="H34" i="1"/>
  <c r="J34" i="1" s="1"/>
  <c r="I34" i="1"/>
  <c r="K34" i="1" s="1"/>
  <c r="H35" i="1"/>
  <c r="J35" i="1" s="1"/>
  <c r="I35" i="1"/>
  <c r="K35" i="1" s="1"/>
  <c r="H36" i="1"/>
  <c r="J36" i="1" s="1"/>
  <c r="I36" i="1"/>
  <c r="K36" i="1" s="1"/>
  <c r="H37" i="1"/>
  <c r="J37" i="1" s="1"/>
  <c r="I37" i="1"/>
  <c r="K37" i="1" s="1"/>
  <c r="H38" i="1"/>
  <c r="J38" i="1" s="1"/>
  <c r="I38" i="1"/>
  <c r="K38" i="1" s="1"/>
  <c r="H39" i="1"/>
  <c r="J39" i="1" s="1"/>
  <c r="I39" i="1"/>
  <c r="K39" i="1" s="1"/>
  <c r="H40" i="1"/>
  <c r="J40" i="1" s="1"/>
  <c r="I40" i="1"/>
  <c r="K40" i="1" s="1"/>
  <c r="H41" i="1"/>
  <c r="J41" i="1" s="1"/>
  <c r="I41" i="1"/>
  <c r="K41" i="1" s="1"/>
  <c r="H42" i="1"/>
  <c r="J42" i="1" s="1"/>
  <c r="I42" i="1"/>
  <c r="K42" i="1" s="1"/>
  <c r="H43" i="1"/>
  <c r="J43" i="1" s="1"/>
  <c r="I43" i="1"/>
  <c r="K43" i="1" s="1"/>
  <c r="H44" i="1"/>
  <c r="J44" i="1" s="1"/>
  <c r="I44" i="1"/>
  <c r="K44" i="1" s="1"/>
  <c r="H45" i="1"/>
  <c r="J45" i="1" s="1"/>
  <c r="I45" i="1"/>
  <c r="K45" i="1" s="1"/>
  <c r="H46" i="1"/>
  <c r="J46" i="1" s="1"/>
  <c r="I46" i="1"/>
  <c r="K46" i="1" s="1"/>
  <c r="H47" i="1"/>
  <c r="J47" i="1" s="1"/>
  <c r="I47" i="1"/>
  <c r="K47" i="1" s="1"/>
  <c r="H48" i="1"/>
  <c r="J48" i="1" s="1"/>
  <c r="I48" i="1"/>
  <c r="K48" i="1" s="1"/>
  <c r="H49" i="1"/>
  <c r="J49" i="1" s="1"/>
  <c r="I49" i="1"/>
  <c r="K49" i="1" s="1"/>
  <c r="H50" i="1"/>
  <c r="J50" i="1" s="1"/>
  <c r="L180" i="16" s="1"/>
  <c r="I50" i="1"/>
  <c r="K50" i="1" s="1"/>
  <c r="H51" i="1"/>
  <c r="J51" i="1" s="1"/>
  <c r="I51" i="1"/>
  <c r="K51" i="1" s="1"/>
  <c r="H52" i="1"/>
  <c r="J52" i="1" s="1"/>
  <c r="L335" i="16" s="1"/>
  <c r="I52" i="1"/>
  <c r="K52" i="1" s="1"/>
  <c r="H53" i="1"/>
  <c r="J53" i="1" s="1"/>
  <c r="I53" i="1"/>
  <c r="K53" i="1" s="1"/>
  <c r="H54" i="1"/>
  <c r="J54" i="1" s="1"/>
  <c r="I54" i="1"/>
  <c r="K54" i="1" s="1"/>
  <c r="H55" i="1"/>
  <c r="J55" i="1" s="1"/>
  <c r="I55" i="1"/>
  <c r="K55" i="1" s="1"/>
  <c r="H56" i="1"/>
  <c r="J56" i="1" s="1"/>
  <c r="I56" i="1"/>
  <c r="K56" i="1" s="1"/>
  <c r="H57" i="1"/>
  <c r="J57" i="1" s="1"/>
  <c r="I57" i="1"/>
  <c r="K57" i="1" s="1"/>
  <c r="H58" i="1"/>
  <c r="J58" i="1" s="1"/>
  <c r="I58" i="1"/>
  <c r="K58" i="1" s="1"/>
  <c r="H59" i="1"/>
  <c r="J59" i="1" s="1"/>
  <c r="I59" i="1"/>
  <c r="K59" i="1"/>
  <c r="H60" i="1"/>
  <c r="J60" i="1" s="1"/>
  <c r="I60" i="1"/>
  <c r="K60" i="1" s="1"/>
  <c r="H61" i="1"/>
  <c r="J61" i="1" s="1"/>
  <c r="I61" i="1"/>
  <c r="K61" i="1" s="1"/>
  <c r="H62" i="1"/>
  <c r="J62" i="1" s="1"/>
  <c r="I62" i="1"/>
  <c r="K62" i="1" s="1"/>
  <c r="H63" i="1"/>
  <c r="J63" i="1" s="1"/>
  <c r="I63" i="1"/>
  <c r="K63" i="1" s="1"/>
  <c r="H64" i="1"/>
  <c r="J64" i="1" s="1"/>
  <c r="I64" i="1"/>
  <c r="K64" i="1" s="1"/>
  <c r="H65" i="1"/>
  <c r="J65" i="1" s="1"/>
  <c r="I65" i="1"/>
  <c r="K65" i="1" s="1"/>
  <c r="H66" i="1"/>
  <c r="J66" i="1" s="1"/>
  <c r="I66" i="1"/>
  <c r="K66" i="1" s="1"/>
  <c r="H67" i="1"/>
  <c r="J67" i="1" s="1"/>
  <c r="I67" i="1"/>
  <c r="K67" i="1" s="1"/>
  <c r="H68" i="1"/>
  <c r="J68" i="1" s="1"/>
  <c r="I68" i="1"/>
  <c r="K68" i="1" s="1"/>
  <c r="H69" i="1"/>
  <c r="J69" i="1" s="1"/>
  <c r="I69" i="1"/>
  <c r="K69" i="1" s="1"/>
  <c r="H70" i="1"/>
  <c r="J70" i="1" s="1"/>
  <c r="I70" i="1"/>
  <c r="K70" i="1" s="1"/>
  <c r="H71" i="1"/>
  <c r="J71" i="1" s="1"/>
  <c r="I71" i="1"/>
  <c r="K71" i="1" s="1"/>
  <c r="H72" i="1"/>
  <c r="J72" i="1" s="1"/>
  <c r="I72" i="1"/>
  <c r="K72" i="1" s="1"/>
  <c r="H73" i="1"/>
  <c r="J73" i="1" s="1"/>
  <c r="L440" i="16" s="1"/>
  <c r="I73" i="1"/>
  <c r="K73" i="1" s="1"/>
  <c r="H74" i="1"/>
  <c r="J74" i="1" s="1"/>
  <c r="I74" i="1"/>
  <c r="K74" i="1" s="1"/>
  <c r="H75" i="1"/>
  <c r="J75" i="1" s="1"/>
  <c r="I75" i="1"/>
  <c r="K75" i="1" s="1"/>
  <c r="H76" i="1"/>
  <c r="J76" i="1" s="1"/>
  <c r="I76" i="1"/>
  <c r="K76" i="1" s="1"/>
  <c r="H77" i="1"/>
  <c r="J77" i="1" s="1"/>
  <c r="I77" i="1"/>
  <c r="K77" i="1" s="1"/>
  <c r="H78" i="1"/>
  <c r="J78" i="1" s="1"/>
  <c r="I78" i="1"/>
  <c r="K78" i="1" s="1"/>
  <c r="H79" i="1"/>
  <c r="J79" i="1" s="1"/>
  <c r="I79" i="1"/>
  <c r="K79" i="1" s="1"/>
  <c r="H80" i="1"/>
  <c r="J80" i="1" s="1"/>
  <c r="I80" i="1"/>
  <c r="K80" i="1" s="1"/>
  <c r="H81" i="1"/>
  <c r="J81" i="1" s="1"/>
  <c r="L263" i="16" s="1"/>
  <c r="I81" i="1"/>
  <c r="K81" i="1" s="1"/>
  <c r="H82" i="1"/>
  <c r="J82" i="1" s="1"/>
  <c r="I82" i="1"/>
  <c r="K82" i="1" s="1"/>
  <c r="H83" i="1"/>
  <c r="J83" i="1" s="1"/>
  <c r="I83" i="1"/>
  <c r="K83" i="1" s="1"/>
  <c r="H84" i="1"/>
  <c r="J84" i="1" s="1"/>
  <c r="I84" i="1"/>
  <c r="K84" i="1" s="1"/>
  <c r="H85" i="1"/>
  <c r="J85" i="1" s="1"/>
  <c r="I85" i="1"/>
  <c r="K85" i="1" s="1"/>
  <c r="H86" i="1"/>
  <c r="J86" i="1" s="1"/>
  <c r="I86" i="1"/>
  <c r="K86" i="1" s="1"/>
  <c r="H87" i="1"/>
  <c r="J87" i="1" s="1"/>
  <c r="I87" i="1"/>
  <c r="K87" i="1" s="1"/>
  <c r="H88" i="1"/>
  <c r="J88" i="1" s="1"/>
  <c r="I88" i="1"/>
  <c r="K88" i="1" s="1"/>
  <c r="H89" i="1"/>
  <c r="J89" i="1" s="1"/>
  <c r="I89" i="1"/>
  <c r="K89" i="1" s="1"/>
  <c r="H90" i="1"/>
  <c r="J90" i="1" s="1"/>
  <c r="I90" i="1"/>
  <c r="K90" i="1" s="1"/>
  <c r="H91" i="1"/>
  <c r="J91" i="1" s="1"/>
  <c r="I91" i="1"/>
  <c r="K91" i="1" s="1"/>
  <c r="H92" i="1"/>
  <c r="J92" i="1" s="1"/>
  <c r="I92" i="1"/>
  <c r="K92" i="1" s="1"/>
  <c r="H93" i="1"/>
  <c r="J93" i="1" s="1"/>
  <c r="I93" i="1"/>
  <c r="K93" i="1" s="1"/>
  <c r="H94" i="1"/>
  <c r="J94" i="1" s="1"/>
  <c r="I94" i="1"/>
  <c r="K94" i="1" s="1"/>
  <c r="H95" i="1"/>
  <c r="J95" i="1" s="1"/>
  <c r="I95" i="1"/>
  <c r="K95" i="1" s="1"/>
  <c r="H96" i="1"/>
  <c r="J96" i="1" s="1"/>
  <c r="I96" i="1"/>
  <c r="K96" i="1" s="1"/>
  <c r="H97" i="1"/>
  <c r="J97" i="1" s="1"/>
  <c r="I97" i="1"/>
  <c r="K97" i="1" s="1"/>
  <c r="H98" i="1"/>
  <c r="J98" i="1" s="1"/>
  <c r="I98" i="1"/>
  <c r="K98" i="1" s="1"/>
  <c r="H99" i="1"/>
  <c r="J99" i="1" s="1"/>
  <c r="I99" i="1"/>
  <c r="K99" i="1" s="1"/>
  <c r="H100" i="1"/>
  <c r="J100" i="1" s="1"/>
  <c r="I100" i="1"/>
  <c r="K100" i="1" s="1"/>
  <c r="H101" i="1"/>
  <c r="J101" i="1" s="1"/>
  <c r="I101" i="1"/>
  <c r="K101" i="1" s="1"/>
  <c r="H102" i="1"/>
  <c r="J102" i="1" s="1"/>
  <c r="I102" i="1"/>
  <c r="K102" i="1" s="1"/>
  <c r="H103" i="1"/>
  <c r="J103" i="1" s="1"/>
  <c r="I103" i="1"/>
  <c r="K103" i="1" s="1"/>
  <c r="H104" i="1"/>
  <c r="J104" i="1" s="1"/>
  <c r="I104" i="1"/>
  <c r="K104" i="1" s="1"/>
  <c r="H105" i="1"/>
  <c r="J105" i="1" s="1"/>
  <c r="I105" i="1"/>
  <c r="K105" i="1" s="1"/>
  <c r="H106" i="1"/>
  <c r="J106" i="1" s="1"/>
  <c r="I106" i="1"/>
  <c r="K106" i="1" s="1"/>
  <c r="H107" i="1"/>
  <c r="J107" i="1" s="1"/>
  <c r="I107" i="1"/>
  <c r="K107" i="1" s="1"/>
  <c r="H108" i="1"/>
  <c r="J108" i="1" s="1"/>
  <c r="I108" i="1"/>
  <c r="K108" i="1" s="1"/>
  <c r="H109" i="1"/>
  <c r="J109" i="1" s="1"/>
  <c r="I109" i="1"/>
  <c r="K109" i="1" s="1"/>
  <c r="H110" i="1"/>
  <c r="J110" i="1" s="1"/>
  <c r="I110" i="1"/>
  <c r="K110" i="1" s="1"/>
  <c r="H111" i="1"/>
  <c r="J111" i="1" s="1"/>
  <c r="I111" i="1"/>
  <c r="K111" i="1" s="1"/>
  <c r="H112" i="1"/>
  <c r="J112" i="1" s="1"/>
  <c r="I112" i="1"/>
  <c r="K112" i="1" s="1"/>
  <c r="H113" i="1"/>
  <c r="J113" i="1" s="1"/>
  <c r="I113" i="1"/>
  <c r="K113" i="1" s="1"/>
  <c r="H114" i="1"/>
  <c r="J114" i="1" s="1"/>
  <c r="I114" i="1"/>
  <c r="K114" i="1" s="1"/>
  <c r="H115" i="1"/>
  <c r="J115" i="1" s="1"/>
  <c r="I115" i="1"/>
  <c r="K115" i="1" s="1"/>
  <c r="H116" i="1"/>
  <c r="J116" i="1" s="1"/>
  <c r="I116" i="1"/>
  <c r="K116" i="1" s="1"/>
  <c r="H117" i="1"/>
  <c r="J117" i="1" s="1"/>
  <c r="I117" i="1"/>
  <c r="K117" i="1" s="1"/>
  <c r="H118" i="1"/>
  <c r="J118" i="1" s="1"/>
  <c r="I118" i="1"/>
  <c r="K118" i="1" s="1"/>
  <c r="H119" i="1"/>
  <c r="J119" i="1" s="1"/>
  <c r="I119" i="1"/>
  <c r="K119" i="1" s="1"/>
  <c r="H120" i="1"/>
  <c r="J120" i="1" s="1"/>
  <c r="I120" i="1"/>
  <c r="K120" i="1" s="1"/>
  <c r="H121" i="1"/>
  <c r="J121" i="1" s="1"/>
  <c r="I121" i="1"/>
  <c r="K121" i="1" s="1"/>
  <c r="H122" i="1"/>
  <c r="J122" i="1" s="1"/>
  <c r="L134" i="16" s="1"/>
  <c r="I122" i="1"/>
  <c r="K122" i="1" s="1"/>
  <c r="H123" i="1"/>
  <c r="J123" i="1" s="1"/>
  <c r="L490" i="16" s="1"/>
  <c r="I123" i="1"/>
  <c r="K123" i="1" s="1"/>
  <c r="H124" i="1"/>
  <c r="J124" i="1" s="1"/>
  <c r="I124" i="1"/>
  <c r="K124" i="1" s="1"/>
  <c r="H125" i="1"/>
  <c r="J125" i="1" s="1"/>
  <c r="I125" i="1"/>
  <c r="K125" i="1" s="1"/>
  <c r="H126" i="1"/>
  <c r="J126" i="1" s="1"/>
  <c r="I126" i="1"/>
  <c r="K126" i="1" s="1"/>
  <c r="H127" i="1"/>
  <c r="J127" i="1" s="1"/>
  <c r="I127" i="1"/>
  <c r="K127" i="1" s="1"/>
  <c r="H128" i="1"/>
  <c r="J128" i="1" s="1"/>
  <c r="I128" i="1"/>
  <c r="K128" i="1" s="1"/>
  <c r="H129" i="1"/>
  <c r="J129" i="1" s="1"/>
  <c r="L35" i="16" s="1"/>
  <c r="I129" i="1"/>
  <c r="K129" i="1" s="1"/>
  <c r="H130" i="1"/>
  <c r="J130" i="1" s="1"/>
  <c r="I130" i="1"/>
  <c r="K130" i="1" s="1"/>
  <c r="H131" i="1"/>
  <c r="J131" i="1" s="1"/>
  <c r="I131" i="1"/>
  <c r="K131" i="1" s="1"/>
  <c r="H132" i="1"/>
  <c r="J132" i="1" s="1"/>
  <c r="I132" i="1"/>
  <c r="K132" i="1" s="1"/>
  <c r="H133" i="1"/>
  <c r="J133" i="1" s="1"/>
  <c r="I133" i="1"/>
  <c r="K133" i="1" s="1"/>
  <c r="H134" i="1"/>
  <c r="J134" i="1" s="1"/>
  <c r="I134" i="1"/>
  <c r="K134" i="1" s="1"/>
  <c r="H135" i="1"/>
  <c r="J135" i="1" s="1"/>
  <c r="I135" i="1"/>
  <c r="K135" i="1" s="1"/>
  <c r="H136" i="1"/>
  <c r="J136" i="1" s="1"/>
  <c r="I136" i="1"/>
  <c r="K136" i="1" s="1"/>
  <c r="H137" i="1"/>
  <c r="J137" i="1" s="1"/>
  <c r="L18" i="16" s="1"/>
  <c r="I137" i="1"/>
  <c r="K137" i="1" s="1"/>
  <c r="H138" i="1"/>
  <c r="J138" i="1" s="1"/>
  <c r="I138" i="1"/>
  <c r="K138" i="1" s="1"/>
  <c r="H139" i="1"/>
  <c r="J139" i="1" s="1"/>
  <c r="I139" i="1"/>
  <c r="K139" i="1" s="1"/>
  <c r="H140" i="1"/>
  <c r="J140" i="1" s="1"/>
  <c r="I140" i="1"/>
  <c r="K140" i="1" s="1"/>
  <c r="H141" i="1"/>
  <c r="J141" i="1" s="1"/>
  <c r="I141" i="1"/>
  <c r="K141" i="1" s="1"/>
  <c r="H142" i="1"/>
  <c r="J142" i="1" s="1"/>
  <c r="I142" i="1"/>
  <c r="K142" i="1" s="1"/>
  <c r="H143" i="1"/>
  <c r="J143" i="1" s="1"/>
  <c r="L63" i="16" s="1"/>
  <c r="I143" i="1"/>
  <c r="K143" i="1" s="1"/>
  <c r="H144" i="1"/>
  <c r="J144" i="1" s="1"/>
  <c r="I144" i="1"/>
  <c r="K144" i="1" s="1"/>
  <c r="H145" i="1"/>
  <c r="J145" i="1" s="1"/>
  <c r="I145" i="1"/>
  <c r="K145" i="1" s="1"/>
  <c r="H146" i="1"/>
  <c r="J146" i="1" s="1"/>
  <c r="I146" i="1"/>
  <c r="K146" i="1" s="1"/>
  <c r="H147" i="1"/>
  <c r="J147" i="1" s="1"/>
  <c r="I147" i="1"/>
  <c r="K147" i="1" s="1"/>
  <c r="H148" i="1"/>
  <c r="J148" i="1" s="1"/>
  <c r="I148" i="1"/>
  <c r="K148" i="1" s="1"/>
  <c r="H149" i="1"/>
  <c r="J149" i="1" s="1"/>
  <c r="I149" i="1"/>
  <c r="K149" i="1" s="1"/>
  <c r="H150" i="1"/>
  <c r="J150" i="1" s="1"/>
  <c r="I150" i="1"/>
  <c r="K150" i="1" s="1"/>
  <c r="H151" i="1"/>
  <c r="J151" i="1" s="1"/>
  <c r="I151" i="1"/>
  <c r="K151" i="1" s="1"/>
  <c r="H152" i="1"/>
  <c r="J152" i="1" s="1"/>
  <c r="I152" i="1"/>
  <c r="K152" i="1" s="1"/>
  <c r="H153" i="1"/>
  <c r="J153" i="1" s="1"/>
  <c r="I153" i="1"/>
  <c r="K153" i="1" s="1"/>
  <c r="H154" i="1"/>
  <c r="J154" i="1" s="1"/>
  <c r="I154" i="1"/>
  <c r="K154" i="1" s="1"/>
  <c r="H155" i="1"/>
  <c r="J155" i="1" s="1"/>
  <c r="I155" i="1"/>
  <c r="K155" i="1" s="1"/>
  <c r="H156" i="1"/>
  <c r="J156" i="1" s="1"/>
  <c r="I156" i="1"/>
  <c r="K156" i="1" s="1"/>
  <c r="H157" i="1"/>
  <c r="J157" i="1" s="1"/>
  <c r="L667" i="16" s="1"/>
  <c r="I157" i="1"/>
  <c r="K157" i="1" s="1"/>
  <c r="H158" i="1"/>
  <c r="J158" i="1" s="1"/>
  <c r="I158" i="1"/>
  <c r="K158" i="1" s="1"/>
  <c r="H159" i="1"/>
  <c r="J159" i="1" s="1"/>
  <c r="I159" i="1"/>
  <c r="K159" i="1" s="1"/>
  <c r="H160" i="1"/>
  <c r="J160" i="1" s="1"/>
  <c r="I160" i="1"/>
  <c r="K160" i="1" s="1"/>
  <c r="H161" i="1"/>
  <c r="J161" i="1" s="1"/>
  <c r="I161" i="1"/>
  <c r="K161" i="1" s="1"/>
  <c r="H162" i="1"/>
  <c r="J162" i="1" s="1"/>
  <c r="I162" i="1"/>
  <c r="K162" i="1" s="1"/>
  <c r="H163" i="1"/>
  <c r="J163" i="1" s="1"/>
  <c r="I163" i="1"/>
  <c r="K163" i="1" s="1"/>
  <c r="H164" i="1"/>
  <c r="J164" i="1" s="1"/>
  <c r="I164" i="1"/>
  <c r="K164" i="1" s="1"/>
  <c r="H165" i="1"/>
  <c r="J165" i="1" s="1"/>
  <c r="I165" i="1"/>
  <c r="K165" i="1" s="1"/>
  <c r="H166" i="1"/>
  <c r="J166" i="1" s="1"/>
  <c r="I166" i="1"/>
  <c r="K166" i="1" s="1"/>
  <c r="H167" i="1"/>
  <c r="J167" i="1" s="1"/>
  <c r="I167" i="1"/>
  <c r="K167" i="1" s="1"/>
  <c r="H168" i="1"/>
  <c r="J168" i="1" s="1"/>
  <c r="I168" i="1"/>
  <c r="K168" i="1" s="1"/>
  <c r="H169" i="1"/>
  <c r="J169" i="1" s="1"/>
  <c r="I169" i="1"/>
  <c r="K169" i="1" s="1"/>
  <c r="H170" i="1"/>
  <c r="J170" i="1" s="1"/>
  <c r="I170" i="1"/>
  <c r="K170" i="1" s="1"/>
  <c r="H171" i="1"/>
  <c r="J171" i="1" s="1"/>
  <c r="I171" i="1"/>
  <c r="K171" i="1" s="1"/>
  <c r="L171" i="1" s="1"/>
  <c r="H172" i="1"/>
  <c r="J172" i="1" s="1"/>
  <c r="I172" i="1"/>
  <c r="K172" i="1" s="1"/>
  <c r="H173" i="1"/>
  <c r="J173" i="1" s="1"/>
  <c r="I173" i="1"/>
  <c r="K173" i="1" s="1"/>
  <c r="H174" i="1"/>
  <c r="J174" i="1" s="1"/>
  <c r="I174" i="1"/>
  <c r="K174" i="1" s="1"/>
  <c r="H175" i="1"/>
  <c r="J175" i="1" s="1"/>
  <c r="I175" i="1"/>
  <c r="K175" i="1" s="1"/>
  <c r="H176" i="1"/>
  <c r="J176" i="1" s="1"/>
  <c r="I176" i="1"/>
  <c r="K176" i="1" s="1"/>
  <c r="H177" i="1"/>
  <c r="J177" i="1" s="1"/>
  <c r="I177" i="1"/>
  <c r="K177" i="1" s="1"/>
  <c r="H178" i="1"/>
  <c r="J178" i="1" s="1"/>
  <c r="I178" i="1"/>
  <c r="K178" i="1" s="1"/>
  <c r="H179" i="1"/>
  <c r="J179" i="1" s="1"/>
  <c r="I179" i="1"/>
  <c r="K179" i="1" s="1"/>
  <c r="H180" i="1"/>
  <c r="J180" i="1" s="1"/>
  <c r="I180" i="1"/>
  <c r="K180" i="1" s="1"/>
  <c r="H181" i="1"/>
  <c r="J181" i="1" s="1"/>
  <c r="I181" i="1"/>
  <c r="K181" i="1" s="1"/>
  <c r="H182" i="1"/>
  <c r="J182" i="1" s="1"/>
  <c r="I182" i="1"/>
  <c r="K182" i="1" s="1"/>
  <c r="H183" i="1"/>
  <c r="J183" i="1" s="1"/>
  <c r="I183" i="1"/>
  <c r="K183" i="1" s="1"/>
  <c r="H184" i="1"/>
  <c r="J184" i="1" s="1"/>
  <c r="I184" i="1"/>
  <c r="K184" i="1" s="1"/>
  <c r="H185" i="1"/>
  <c r="J185" i="1" s="1"/>
  <c r="I185" i="1"/>
  <c r="K185" i="1" s="1"/>
  <c r="H186" i="1"/>
  <c r="J186" i="1" s="1"/>
  <c r="I186" i="1"/>
  <c r="K186" i="1" s="1"/>
  <c r="H187" i="1"/>
  <c r="J187" i="1" s="1"/>
  <c r="I187" i="1"/>
  <c r="K187" i="1" s="1"/>
  <c r="H188" i="1"/>
  <c r="J188" i="1" s="1"/>
  <c r="I188" i="1"/>
  <c r="K188" i="1" s="1"/>
  <c r="H189" i="1"/>
  <c r="J189" i="1" s="1"/>
  <c r="I189" i="1"/>
  <c r="K189" i="1" s="1"/>
  <c r="H190" i="1"/>
  <c r="J190" i="1" s="1"/>
  <c r="I190" i="1"/>
  <c r="K190" i="1" s="1"/>
  <c r="H191" i="1"/>
  <c r="J191" i="1" s="1"/>
  <c r="I191" i="1"/>
  <c r="K191" i="1" s="1"/>
  <c r="H192" i="1"/>
  <c r="J192" i="1" s="1"/>
  <c r="I192" i="1"/>
  <c r="K192" i="1" s="1"/>
  <c r="H193" i="1"/>
  <c r="J193" i="1" s="1"/>
  <c r="I193" i="1"/>
  <c r="K193" i="1" s="1"/>
  <c r="H194" i="1"/>
  <c r="J194" i="1" s="1"/>
  <c r="I194" i="1"/>
  <c r="K194" i="1" s="1"/>
  <c r="H195" i="1"/>
  <c r="J195" i="1" s="1"/>
  <c r="I195" i="1"/>
  <c r="K195" i="1" s="1"/>
  <c r="H196" i="1"/>
  <c r="J196" i="1" s="1"/>
  <c r="I196" i="1"/>
  <c r="K196" i="1" s="1"/>
  <c r="H197" i="1"/>
  <c r="J197" i="1" s="1"/>
  <c r="I197" i="1"/>
  <c r="K197" i="1" s="1"/>
  <c r="H198" i="1"/>
  <c r="J198" i="1" s="1"/>
  <c r="I198" i="1"/>
  <c r="K198" i="1" s="1"/>
  <c r="H199" i="1"/>
  <c r="J199" i="1" s="1"/>
  <c r="I199" i="1"/>
  <c r="K199" i="1" s="1"/>
  <c r="H200" i="1"/>
  <c r="J200" i="1" s="1"/>
  <c r="I200" i="1"/>
  <c r="K200" i="1" s="1"/>
  <c r="H201" i="1"/>
  <c r="J201" i="1" s="1"/>
  <c r="I201" i="1"/>
  <c r="K201" i="1" s="1"/>
  <c r="H202" i="1"/>
  <c r="J202" i="1" s="1"/>
  <c r="I202" i="1"/>
  <c r="K202" i="1" s="1"/>
  <c r="H203" i="1"/>
  <c r="J203" i="1" s="1"/>
  <c r="I203" i="1"/>
  <c r="K203" i="1" s="1"/>
  <c r="H204" i="1"/>
  <c r="J204" i="1" s="1"/>
  <c r="I204" i="1"/>
  <c r="K204" i="1" s="1"/>
  <c r="H205" i="1"/>
  <c r="J205" i="1" s="1"/>
  <c r="I205" i="1"/>
  <c r="K205" i="1" s="1"/>
  <c r="H206" i="1"/>
  <c r="J206" i="1" s="1"/>
  <c r="I206" i="1"/>
  <c r="K206" i="1" s="1"/>
  <c r="H207" i="1"/>
  <c r="J207" i="1" s="1"/>
  <c r="I207" i="1"/>
  <c r="K207" i="1" s="1"/>
  <c r="H208" i="1"/>
  <c r="J208" i="1" s="1"/>
  <c r="I208" i="1"/>
  <c r="K208" i="1" s="1"/>
  <c r="H209" i="1"/>
  <c r="J209" i="1" s="1"/>
  <c r="I209" i="1"/>
  <c r="K209" i="1" s="1"/>
  <c r="H210" i="1"/>
  <c r="J210" i="1" s="1"/>
  <c r="I210" i="1"/>
  <c r="K210" i="1" s="1"/>
  <c r="H211" i="1"/>
  <c r="J211" i="1" s="1"/>
  <c r="I211" i="1"/>
  <c r="K211" i="1" s="1"/>
  <c r="H212" i="1"/>
  <c r="J212" i="1" s="1"/>
  <c r="I212" i="1"/>
  <c r="K212" i="1" s="1"/>
  <c r="H213" i="1"/>
  <c r="J213" i="1" s="1"/>
  <c r="I213" i="1"/>
  <c r="K213" i="1" s="1"/>
  <c r="H214" i="1"/>
  <c r="J214" i="1" s="1"/>
  <c r="I214" i="1"/>
  <c r="K214" i="1" s="1"/>
  <c r="H215" i="1"/>
  <c r="J215" i="1" s="1"/>
  <c r="I215" i="1"/>
  <c r="K215" i="1" s="1"/>
  <c r="H216" i="1"/>
  <c r="J216" i="1" s="1"/>
  <c r="I216" i="1"/>
  <c r="K216" i="1" s="1"/>
  <c r="H217" i="1"/>
  <c r="J217" i="1" s="1"/>
  <c r="I217" i="1"/>
  <c r="K217" i="1" s="1"/>
  <c r="H218" i="1"/>
  <c r="J218" i="1" s="1"/>
  <c r="I218" i="1"/>
  <c r="K218" i="1" s="1"/>
  <c r="H219" i="1"/>
  <c r="J219" i="1" s="1"/>
  <c r="I219" i="1"/>
  <c r="K219" i="1" s="1"/>
  <c r="H220" i="1"/>
  <c r="J220" i="1" s="1"/>
  <c r="I220" i="1"/>
  <c r="K220" i="1" s="1"/>
  <c r="H221" i="1"/>
  <c r="J221" i="1" s="1"/>
  <c r="I221" i="1"/>
  <c r="K221" i="1" s="1"/>
  <c r="H222" i="1"/>
  <c r="J222" i="1" s="1"/>
  <c r="I222" i="1"/>
  <c r="K222" i="1" s="1"/>
  <c r="H223" i="1"/>
  <c r="J223" i="1" s="1"/>
  <c r="I223" i="1"/>
  <c r="K223" i="1" s="1"/>
  <c r="H224" i="1"/>
  <c r="J224" i="1" s="1"/>
  <c r="I224" i="1"/>
  <c r="K224" i="1" s="1"/>
  <c r="H225" i="1"/>
  <c r="J225" i="1" s="1"/>
  <c r="I225" i="1"/>
  <c r="K225" i="1" s="1"/>
  <c r="H226" i="1"/>
  <c r="J226" i="1" s="1"/>
  <c r="I226" i="1"/>
  <c r="K226" i="1" s="1"/>
  <c r="H227" i="1"/>
  <c r="J227" i="1" s="1"/>
  <c r="I227" i="1"/>
  <c r="K227" i="1" s="1"/>
  <c r="H228" i="1"/>
  <c r="J228" i="1" s="1"/>
  <c r="I228" i="1"/>
  <c r="K228" i="1" s="1"/>
  <c r="H229" i="1"/>
  <c r="J229" i="1" s="1"/>
  <c r="I229" i="1"/>
  <c r="K229" i="1" s="1"/>
  <c r="H230" i="1"/>
  <c r="J230" i="1" s="1"/>
  <c r="I230" i="1"/>
  <c r="K230" i="1" s="1"/>
  <c r="H231" i="1"/>
  <c r="J231" i="1" s="1"/>
  <c r="I231" i="1"/>
  <c r="K231" i="1" s="1"/>
  <c r="H232" i="1"/>
  <c r="J232" i="1" s="1"/>
  <c r="I232" i="1"/>
  <c r="K232" i="1" s="1"/>
  <c r="H233" i="1"/>
  <c r="J233" i="1" s="1"/>
  <c r="I233" i="1"/>
  <c r="K233" i="1" s="1"/>
  <c r="H234" i="1"/>
  <c r="J234" i="1" s="1"/>
  <c r="I234" i="1"/>
  <c r="K234" i="1" s="1"/>
  <c r="H235" i="1"/>
  <c r="J235" i="1" s="1"/>
  <c r="I235" i="1"/>
  <c r="K235" i="1" s="1"/>
  <c r="H236" i="1"/>
  <c r="J236" i="1" s="1"/>
  <c r="I236" i="1"/>
  <c r="K236" i="1" s="1"/>
  <c r="H237" i="1"/>
  <c r="J237" i="1" s="1"/>
  <c r="I237" i="1"/>
  <c r="K237" i="1" s="1"/>
  <c r="H238" i="1"/>
  <c r="J238" i="1" s="1"/>
  <c r="I238" i="1"/>
  <c r="K238" i="1" s="1"/>
  <c r="H239" i="1"/>
  <c r="J239" i="1" s="1"/>
  <c r="I239" i="1"/>
  <c r="K239" i="1" s="1"/>
  <c r="H240" i="1"/>
  <c r="J240" i="1" s="1"/>
  <c r="I240" i="1"/>
  <c r="K240" i="1" s="1"/>
  <c r="H241" i="1"/>
  <c r="J241" i="1" s="1"/>
  <c r="L156" i="16" s="1"/>
  <c r="I241" i="1"/>
  <c r="K241" i="1" s="1"/>
  <c r="H242" i="1"/>
  <c r="J242" i="1" s="1"/>
  <c r="I242" i="1"/>
  <c r="K242" i="1" s="1"/>
  <c r="H243" i="1"/>
  <c r="J243" i="1" s="1"/>
  <c r="I243" i="1"/>
  <c r="K243" i="1" s="1"/>
  <c r="H244" i="1"/>
  <c r="J244" i="1" s="1"/>
  <c r="I244" i="1"/>
  <c r="K244" i="1" s="1"/>
  <c r="H245" i="1"/>
  <c r="J245" i="1" s="1"/>
  <c r="I245" i="1"/>
  <c r="K245" i="1" s="1"/>
  <c r="H246" i="1"/>
  <c r="J246" i="1" s="1"/>
  <c r="I246" i="1"/>
  <c r="K246" i="1" s="1"/>
  <c r="H247" i="1"/>
  <c r="J247" i="1" s="1"/>
  <c r="I247" i="1"/>
  <c r="K247" i="1" s="1"/>
  <c r="H248" i="1"/>
  <c r="J248" i="1" s="1"/>
  <c r="I248" i="1"/>
  <c r="K248" i="1" s="1"/>
  <c r="H249" i="1"/>
  <c r="J249" i="1" s="1"/>
  <c r="I249" i="1"/>
  <c r="K249" i="1" s="1"/>
  <c r="H250" i="1"/>
  <c r="J250" i="1" s="1"/>
  <c r="I250" i="1"/>
  <c r="K250" i="1" s="1"/>
  <c r="H251" i="1"/>
  <c r="J251" i="1" s="1"/>
  <c r="I251" i="1"/>
  <c r="K251" i="1" s="1"/>
  <c r="H252" i="1"/>
  <c r="J252" i="1" s="1"/>
  <c r="I252" i="1"/>
  <c r="K252" i="1" s="1"/>
  <c r="H253" i="1"/>
  <c r="J253" i="1" s="1"/>
  <c r="I253" i="1"/>
  <c r="K253" i="1" s="1"/>
  <c r="H254" i="1"/>
  <c r="J254" i="1" s="1"/>
  <c r="I254" i="1"/>
  <c r="K254" i="1" s="1"/>
  <c r="H255" i="1"/>
  <c r="J255" i="1" s="1"/>
  <c r="I255" i="1"/>
  <c r="K255" i="1" s="1"/>
  <c r="H256" i="1"/>
  <c r="J256" i="1" s="1"/>
  <c r="I256" i="1"/>
  <c r="K256" i="1" s="1"/>
  <c r="H257" i="1"/>
  <c r="J257" i="1" s="1"/>
  <c r="I257" i="1"/>
  <c r="K257" i="1" s="1"/>
  <c r="H258" i="1"/>
  <c r="J258" i="1" s="1"/>
  <c r="I258" i="1"/>
  <c r="K258" i="1" s="1"/>
  <c r="H259" i="1"/>
  <c r="J259" i="1" s="1"/>
  <c r="I259" i="1"/>
  <c r="K259" i="1" s="1"/>
  <c r="H260" i="1"/>
  <c r="J260" i="1" s="1"/>
  <c r="I260" i="1"/>
  <c r="K260" i="1" s="1"/>
  <c r="H261" i="1"/>
  <c r="J261" i="1" s="1"/>
  <c r="I261" i="1"/>
  <c r="K261" i="1" s="1"/>
  <c r="H262" i="1"/>
  <c r="J262" i="1" s="1"/>
  <c r="I262" i="1"/>
  <c r="K262" i="1" s="1"/>
  <c r="H263" i="1"/>
  <c r="J263" i="1" s="1"/>
  <c r="I263" i="1"/>
  <c r="K263" i="1" s="1"/>
  <c r="H264" i="1"/>
  <c r="J264" i="1" s="1"/>
  <c r="I264" i="1"/>
  <c r="K264" i="1" s="1"/>
  <c r="H265" i="1"/>
  <c r="J265" i="1" s="1"/>
  <c r="L126" i="16" s="1"/>
  <c r="I265" i="1"/>
  <c r="K265" i="1" s="1"/>
  <c r="H266" i="1"/>
  <c r="J266" i="1" s="1"/>
  <c r="I266" i="1"/>
  <c r="K266" i="1" s="1"/>
  <c r="H267" i="1"/>
  <c r="J267" i="1" s="1"/>
  <c r="I267" i="1"/>
  <c r="K267" i="1" s="1"/>
  <c r="H268" i="1"/>
  <c r="J268" i="1" s="1"/>
  <c r="I268" i="1"/>
  <c r="K268" i="1" s="1"/>
  <c r="H269" i="1"/>
  <c r="J269" i="1" s="1"/>
  <c r="I269" i="1"/>
  <c r="K269" i="1" s="1"/>
  <c r="H270" i="1"/>
  <c r="J270" i="1" s="1"/>
  <c r="I270" i="1"/>
  <c r="K270" i="1" s="1"/>
  <c r="H271" i="1"/>
  <c r="J271" i="1" s="1"/>
  <c r="I271" i="1"/>
  <c r="K271" i="1" s="1"/>
  <c r="H272" i="1"/>
  <c r="J272" i="1" s="1"/>
  <c r="I272" i="1"/>
  <c r="K272" i="1"/>
  <c r="H273" i="1"/>
  <c r="J273" i="1" s="1"/>
  <c r="I273" i="1"/>
  <c r="K273" i="1" s="1"/>
  <c r="H274" i="1"/>
  <c r="J274" i="1" s="1"/>
  <c r="I274" i="1"/>
  <c r="K274" i="1" s="1"/>
  <c r="H275" i="1"/>
  <c r="J275" i="1" s="1"/>
  <c r="I275" i="1"/>
  <c r="K275" i="1" s="1"/>
  <c r="H276" i="1"/>
  <c r="J276" i="1" s="1"/>
  <c r="I276" i="1"/>
  <c r="K276" i="1" s="1"/>
  <c r="H277" i="1"/>
  <c r="J277" i="1" s="1"/>
  <c r="I277" i="1"/>
  <c r="K277" i="1" s="1"/>
  <c r="H278" i="1"/>
  <c r="J278" i="1" s="1"/>
  <c r="L602" i="16" s="1"/>
  <c r="I278" i="1"/>
  <c r="K278" i="1" s="1"/>
  <c r="H279" i="1"/>
  <c r="J279" i="1" s="1"/>
  <c r="I279" i="1"/>
  <c r="K279" i="1" s="1"/>
  <c r="H280" i="1"/>
  <c r="J280" i="1" s="1"/>
  <c r="I280" i="1"/>
  <c r="K280" i="1" s="1"/>
  <c r="H281" i="1"/>
  <c r="J281" i="1" s="1"/>
  <c r="I281" i="1"/>
  <c r="K281" i="1" s="1"/>
  <c r="H282" i="1"/>
  <c r="J282" i="1" s="1"/>
  <c r="I282" i="1"/>
  <c r="K282" i="1" s="1"/>
  <c r="H283" i="1"/>
  <c r="J283" i="1" s="1"/>
  <c r="I283" i="1"/>
  <c r="K283" i="1" s="1"/>
  <c r="H284" i="1"/>
  <c r="J284" i="1" s="1"/>
  <c r="I284" i="1"/>
  <c r="K284" i="1" s="1"/>
  <c r="H285" i="1"/>
  <c r="J285" i="1" s="1"/>
  <c r="I285" i="1"/>
  <c r="K285" i="1" s="1"/>
  <c r="H286" i="1"/>
  <c r="J286" i="1" s="1"/>
  <c r="I286" i="1"/>
  <c r="K286" i="1" s="1"/>
  <c r="H287" i="1"/>
  <c r="J287" i="1" s="1"/>
  <c r="I287" i="1"/>
  <c r="K287" i="1" s="1"/>
  <c r="H288" i="1"/>
  <c r="J288" i="1" s="1"/>
  <c r="I288" i="1"/>
  <c r="K288" i="1" s="1"/>
  <c r="H289" i="1"/>
  <c r="J289" i="1" s="1"/>
  <c r="I289" i="1"/>
  <c r="K289" i="1" s="1"/>
  <c r="H290" i="1"/>
  <c r="J290" i="1" s="1"/>
  <c r="I290" i="1"/>
  <c r="K290" i="1" s="1"/>
  <c r="H291" i="1"/>
  <c r="J291" i="1" s="1"/>
  <c r="I291" i="1"/>
  <c r="K291" i="1" s="1"/>
  <c r="H292" i="1"/>
  <c r="J292" i="1" s="1"/>
  <c r="I292" i="1"/>
  <c r="K292" i="1" s="1"/>
  <c r="H293" i="1"/>
  <c r="J293" i="1" s="1"/>
  <c r="I293" i="1"/>
  <c r="K293" i="1" s="1"/>
  <c r="H294" i="1"/>
  <c r="J294" i="1" s="1"/>
  <c r="I294" i="1"/>
  <c r="K294" i="1" s="1"/>
  <c r="H295" i="1"/>
  <c r="J295" i="1" s="1"/>
  <c r="I295" i="1"/>
  <c r="K295" i="1" s="1"/>
  <c r="H296" i="1"/>
  <c r="J296" i="1" s="1"/>
  <c r="I296" i="1"/>
  <c r="K296" i="1" s="1"/>
  <c r="H297" i="1"/>
  <c r="J297" i="1" s="1"/>
  <c r="I297" i="1"/>
  <c r="K297" i="1" s="1"/>
  <c r="H298" i="1"/>
  <c r="J298" i="1" s="1"/>
  <c r="I298" i="1"/>
  <c r="K298" i="1" s="1"/>
  <c r="H299" i="1"/>
  <c r="J299" i="1" s="1"/>
  <c r="I299" i="1"/>
  <c r="K299" i="1" s="1"/>
  <c r="H300" i="1"/>
  <c r="J300" i="1" s="1"/>
  <c r="I300" i="1"/>
  <c r="K300" i="1" s="1"/>
  <c r="H301" i="1"/>
  <c r="J301" i="1" s="1"/>
  <c r="I301" i="1"/>
  <c r="K301" i="1" s="1"/>
  <c r="H302" i="1"/>
  <c r="J302" i="1" s="1"/>
  <c r="I302" i="1"/>
  <c r="K302" i="1" s="1"/>
  <c r="H303" i="1"/>
  <c r="J303" i="1" s="1"/>
  <c r="I303" i="1"/>
  <c r="K303" i="1" s="1"/>
  <c r="H304" i="1"/>
  <c r="J304" i="1" s="1"/>
  <c r="I304" i="1"/>
  <c r="K304" i="1" s="1"/>
  <c r="H305" i="1"/>
  <c r="J305" i="1" s="1"/>
  <c r="I305" i="1"/>
  <c r="K305" i="1" s="1"/>
  <c r="H306" i="1"/>
  <c r="J306" i="1" s="1"/>
  <c r="I306" i="1"/>
  <c r="K306" i="1" s="1"/>
  <c r="H307" i="1"/>
  <c r="J307" i="1" s="1"/>
  <c r="I307" i="1"/>
  <c r="K307" i="1" s="1"/>
  <c r="H308" i="1"/>
  <c r="J308" i="1" s="1"/>
  <c r="I308" i="1"/>
  <c r="K308" i="1" s="1"/>
  <c r="H309" i="1"/>
  <c r="J309" i="1" s="1"/>
  <c r="I309" i="1"/>
  <c r="K309" i="1" s="1"/>
  <c r="H310" i="1"/>
  <c r="J310" i="1" s="1"/>
  <c r="I310" i="1"/>
  <c r="K310" i="1" s="1"/>
  <c r="H311" i="1"/>
  <c r="J311" i="1" s="1"/>
  <c r="I311" i="1"/>
  <c r="K311" i="1" s="1"/>
  <c r="H312" i="1"/>
  <c r="J312" i="1" s="1"/>
  <c r="I312" i="1"/>
  <c r="K312" i="1" s="1"/>
  <c r="H313" i="1"/>
  <c r="J313" i="1" s="1"/>
  <c r="I313" i="1"/>
  <c r="K313" i="1" s="1"/>
  <c r="H314" i="1"/>
  <c r="J314" i="1" s="1"/>
  <c r="I314" i="1"/>
  <c r="K314" i="1" s="1"/>
  <c r="H315" i="1"/>
  <c r="J315" i="1" s="1"/>
  <c r="I315" i="1"/>
  <c r="K315" i="1" s="1"/>
  <c r="H316" i="1"/>
  <c r="J316" i="1" s="1"/>
  <c r="I316" i="1"/>
  <c r="K316" i="1" s="1"/>
  <c r="H317" i="1"/>
  <c r="J317" i="1" s="1"/>
  <c r="I317" i="1"/>
  <c r="K317" i="1" s="1"/>
  <c r="H318" i="1"/>
  <c r="J318" i="1" s="1"/>
  <c r="I318" i="1"/>
  <c r="K318" i="1" s="1"/>
  <c r="H319" i="1"/>
  <c r="J319" i="1" s="1"/>
  <c r="I319" i="1"/>
  <c r="K319" i="1" s="1"/>
  <c r="H320" i="1"/>
  <c r="J320" i="1" s="1"/>
  <c r="I320" i="1"/>
  <c r="K320" i="1" s="1"/>
  <c r="H321" i="1"/>
  <c r="J321" i="1" s="1"/>
  <c r="I321" i="1"/>
  <c r="K321" i="1" s="1"/>
  <c r="H322" i="1"/>
  <c r="J322" i="1" s="1"/>
  <c r="I322" i="1"/>
  <c r="K322" i="1" s="1"/>
  <c r="H323" i="1"/>
  <c r="J323" i="1" s="1"/>
  <c r="I323" i="1"/>
  <c r="K323" i="1" s="1"/>
  <c r="H324" i="1"/>
  <c r="J324" i="1" s="1"/>
  <c r="I324" i="1"/>
  <c r="K324" i="1" s="1"/>
  <c r="H325" i="1"/>
  <c r="J325" i="1" s="1"/>
  <c r="I325" i="1"/>
  <c r="K325" i="1" s="1"/>
  <c r="H326" i="1"/>
  <c r="J326" i="1" s="1"/>
  <c r="I326" i="1"/>
  <c r="K326" i="1" s="1"/>
  <c r="H327" i="1"/>
  <c r="J327" i="1" s="1"/>
  <c r="I327" i="1"/>
  <c r="K327" i="1" s="1"/>
  <c r="H328" i="1"/>
  <c r="J328" i="1" s="1"/>
  <c r="I328" i="1"/>
  <c r="K328" i="1" s="1"/>
  <c r="H329" i="1"/>
  <c r="J329" i="1" s="1"/>
  <c r="I329" i="1"/>
  <c r="K329" i="1" s="1"/>
  <c r="H330" i="1"/>
  <c r="J330" i="1" s="1"/>
  <c r="I330" i="1"/>
  <c r="K330" i="1" s="1"/>
  <c r="H331" i="1"/>
  <c r="J331" i="1" s="1"/>
  <c r="I331" i="1"/>
  <c r="K331" i="1" s="1"/>
  <c r="H332" i="1"/>
  <c r="J332" i="1" s="1"/>
  <c r="I332" i="1"/>
  <c r="K332" i="1" s="1"/>
  <c r="H333" i="1"/>
  <c r="J333" i="1" s="1"/>
  <c r="I333" i="1"/>
  <c r="K333" i="1" s="1"/>
  <c r="H334" i="1"/>
  <c r="J334" i="1" s="1"/>
  <c r="I334" i="1"/>
  <c r="K334" i="1" s="1"/>
  <c r="H335" i="1"/>
  <c r="J335" i="1" s="1"/>
  <c r="I335" i="1"/>
  <c r="K335" i="1" s="1"/>
  <c r="H336" i="1"/>
  <c r="J336" i="1" s="1"/>
  <c r="I336" i="1"/>
  <c r="K336" i="1" s="1"/>
  <c r="H337" i="1"/>
  <c r="J337" i="1" s="1"/>
  <c r="I337" i="1"/>
  <c r="K337" i="1" s="1"/>
  <c r="H338" i="1"/>
  <c r="J338" i="1" s="1"/>
  <c r="I338" i="1"/>
  <c r="K338" i="1" s="1"/>
  <c r="H339" i="1"/>
  <c r="J339" i="1" s="1"/>
  <c r="I339" i="1"/>
  <c r="K339" i="1" s="1"/>
  <c r="H340" i="1"/>
  <c r="J340" i="1" s="1"/>
  <c r="I340" i="1"/>
  <c r="K340" i="1" s="1"/>
  <c r="H341" i="1"/>
  <c r="J341" i="1" s="1"/>
  <c r="I341" i="1"/>
  <c r="K341" i="1" s="1"/>
  <c r="H342" i="1"/>
  <c r="J342" i="1" s="1"/>
  <c r="I342" i="1"/>
  <c r="K342" i="1" s="1"/>
  <c r="H343" i="1"/>
  <c r="J343" i="1" s="1"/>
  <c r="I343" i="1"/>
  <c r="K343" i="1" s="1"/>
  <c r="H344" i="1"/>
  <c r="J344" i="1" s="1"/>
  <c r="I344" i="1"/>
  <c r="K344" i="1" s="1"/>
  <c r="H345" i="1"/>
  <c r="J345" i="1" s="1"/>
  <c r="I345" i="1"/>
  <c r="K345" i="1" s="1"/>
  <c r="H346" i="1"/>
  <c r="J346" i="1" s="1"/>
  <c r="I346" i="1"/>
  <c r="K346" i="1" s="1"/>
  <c r="H347" i="1"/>
  <c r="J347" i="1" s="1"/>
  <c r="I347" i="1"/>
  <c r="K347" i="1" s="1"/>
  <c r="H348" i="1"/>
  <c r="J348" i="1" s="1"/>
  <c r="I348" i="1"/>
  <c r="K348" i="1" s="1"/>
  <c r="H349" i="1"/>
  <c r="J349" i="1" s="1"/>
  <c r="I349" i="1"/>
  <c r="K349" i="1" s="1"/>
  <c r="H350" i="1"/>
  <c r="J350" i="1" s="1"/>
  <c r="I350" i="1"/>
  <c r="K350" i="1" s="1"/>
  <c r="H351" i="1"/>
  <c r="J351" i="1" s="1"/>
  <c r="I351" i="1"/>
  <c r="K351" i="1" s="1"/>
  <c r="H352" i="1"/>
  <c r="J352" i="1" s="1"/>
  <c r="I352" i="1"/>
  <c r="K352" i="1" s="1"/>
  <c r="H353" i="1"/>
  <c r="J353" i="1" s="1"/>
  <c r="I353" i="1"/>
  <c r="K353" i="1" s="1"/>
  <c r="H354" i="1"/>
  <c r="J354" i="1" s="1"/>
  <c r="I354" i="1"/>
  <c r="K354" i="1" s="1"/>
  <c r="H355" i="1"/>
  <c r="J355" i="1" s="1"/>
  <c r="I355" i="1"/>
  <c r="K355" i="1" s="1"/>
  <c r="H356" i="1"/>
  <c r="J356" i="1" s="1"/>
  <c r="I356" i="1"/>
  <c r="K356" i="1" s="1"/>
  <c r="H357" i="1"/>
  <c r="J357" i="1" s="1"/>
  <c r="I357" i="1"/>
  <c r="K357" i="1" s="1"/>
  <c r="H358" i="1"/>
  <c r="J358" i="1" s="1"/>
  <c r="I358" i="1"/>
  <c r="K358" i="1" s="1"/>
  <c r="H359" i="1"/>
  <c r="J359" i="1" s="1"/>
  <c r="I359" i="1"/>
  <c r="K359" i="1" s="1"/>
  <c r="H360" i="1"/>
  <c r="J360" i="1" s="1"/>
  <c r="I360" i="1"/>
  <c r="K360" i="1" s="1"/>
  <c r="H361" i="1"/>
  <c r="J361" i="1" s="1"/>
  <c r="I361" i="1"/>
  <c r="K361" i="1"/>
  <c r="H362" i="1"/>
  <c r="J362" i="1" s="1"/>
  <c r="I362" i="1"/>
  <c r="K362" i="1" s="1"/>
  <c r="H363" i="1"/>
  <c r="J363" i="1" s="1"/>
  <c r="I363" i="1"/>
  <c r="K363" i="1" s="1"/>
  <c r="H364" i="1"/>
  <c r="J364" i="1" s="1"/>
  <c r="I364" i="1"/>
  <c r="K364" i="1" s="1"/>
  <c r="H365" i="1"/>
  <c r="J365" i="1" s="1"/>
  <c r="I365" i="1"/>
  <c r="K365" i="1" s="1"/>
  <c r="H366" i="1"/>
  <c r="J366" i="1" s="1"/>
  <c r="L546" i="16" s="1"/>
  <c r="I366" i="1"/>
  <c r="K366" i="1" s="1"/>
  <c r="H367" i="1"/>
  <c r="J367" i="1" s="1"/>
  <c r="I367" i="1"/>
  <c r="K367" i="1" s="1"/>
  <c r="H368" i="1"/>
  <c r="J368" i="1" s="1"/>
  <c r="I368" i="1"/>
  <c r="K368" i="1" s="1"/>
  <c r="H369" i="1"/>
  <c r="J369" i="1" s="1"/>
  <c r="I369" i="1"/>
  <c r="K369" i="1" s="1"/>
  <c r="H370" i="1"/>
  <c r="J370" i="1" s="1"/>
  <c r="I370" i="1"/>
  <c r="K370" i="1" s="1"/>
  <c r="H371" i="1"/>
  <c r="J371" i="1" s="1"/>
  <c r="I371" i="1"/>
  <c r="K371" i="1" s="1"/>
  <c r="H372" i="1"/>
  <c r="J372" i="1" s="1"/>
  <c r="I372" i="1"/>
  <c r="K372" i="1" s="1"/>
  <c r="H373" i="1"/>
  <c r="J373" i="1" s="1"/>
  <c r="I373" i="1"/>
  <c r="K373" i="1" s="1"/>
  <c r="H374" i="1"/>
  <c r="J374" i="1" s="1"/>
  <c r="I374" i="1"/>
  <c r="K374" i="1" s="1"/>
  <c r="H375" i="1"/>
  <c r="J375" i="1" s="1"/>
  <c r="I375" i="1"/>
  <c r="K375" i="1" s="1"/>
  <c r="H376" i="1"/>
  <c r="J376" i="1" s="1"/>
  <c r="I376" i="1"/>
  <c r="K376" i="1" s="1"/>
  <c r="H377" i="1"/>
  <c r="J377" i="1" s="1"/>
  <c r="I377" i="1"/>
  <c r="K377" i="1" s="1"/>
  <c r="H378" i="1"/>
  <c r="J378" i="1" s="1"/>
  <c r="I378" i="1"/>
  <c r="K378" i="1" s="1"/>
  <c r="H379" i="1"/>
  <c r="J379" i="1" s="1"/>
  <c r="I379" i="1"/>
  <c r="K379" i="1" s="1"/>
  <c r="H380" i="1"/>
  <c r="J380" i="1" s="1"/>
  <c r="I380" i="1"/>
  <c r="K380" i="1" s="1"/>
  <c r="H381" i="1"/>
  <c r="J381" i="1" s="1"/>
  <c r="I381" i="1"/>
  <c r="K381" i="1" s="1"/>
  <c r="H382" i="1"/>
  <c r="J382" i="1" s="1"/>
  <c r="I382" i="1"/>
  <c r="K382" i="1" s="1"/>
  <c r="H383" i="1"/>
  <c r="J383" i="1" s="1"/>
  <c r="I383" i="1"/>
  <c r="K383" i="1" s="1"/>
  <c r="H384" i="1"/>
  <c r="J384" i="1" s="1"/>
  <c r="I384" i="1"/>
  <c r="K384" i="1" s="1"/>
  <c r="H385" i="1"/>
  <c r="J385" i="1" s="1"/>
  <c r="I385" i="1"/>
  <c r="K385" i="1" s="1"/>
  <c r="H386" i="1"/>
  <c r="J386" i="1" s="1"/>
  <c r="L76" i="16" s="1"/>
  <c r="I386" i="1"/>
  <c r="K386" i="1" s="1"/>
  <c r="H387" i="1"/>
  <c r="J387" i="1" s="1"/>
  <c r="I387" i="1"/>
  <c r="K387" i="1" s="1"/>
  <c r="H388" i="1"/>
  <c r="J388" i="1" s="1"/>
  <c r="I388" i="1"/>
  <c r="K388" i="1" s="1"/>
  <c r="H389" i="1"/>
  <c r="J389" i="1" s="1"/>
  <c r="I389" i="1"/>
  <c r="K389" i="1" s="1"/>
  <c r="H390" i="1"/>
  <c r="J390" i="1" s="1"/>
  <c r="I390" i="1"/>
  <c r="K390" i="1" s="1"/>
  <c r="H391" i="1"/>
  <c r="J391" i="1" s="1"/>
  <c r="I391" i="1"/>
  <c r="K391" i="1" s="1"/>
  <c r="H392" i="1"/>
  <c r="J392" i="1" s="1"/>
  <c r="I392" i="1"/>
  <c r="K392" i="1" s="1"/>
  <c r="H393" i="1"/>
  <c r="J393" i="1" s="1"/>
  <c r="I393" i="1"/>
  <c r="K393" i="1" s="1"/>
  <c r="H394" i="1"/>
  <c r="J394" i="1" s="1"/>
  <c r="I394" i="1"/>
  <c r="K394" i="1" s="1"/>
  <c r="H395" i="1"/>
  <c r="J395" i="1" s="1"/>
  <c r="I395" i="1"/>
  <c r="K395" i="1" s="1"/>
  <c r="H396" i="1"/>
  <c r="J396" i="1" s="1"/>
  <c r="I396" i="1"/>
  <c r="K396" i="1" s="1"/>
  <c r="H397" i="1"/>
  <c r="J397" i="1" s="1"/>
  <c r="I397" i="1"/>
  <c r="K397" i="1" s="1"/>
  <c r="H398" i="1"/>
  <c r="J398" i="1" s="1"/>
  <c r="I398" i="1"/>
  <c r="K398" i="1" s="1"/>
  <c r="H399" i="1"/>
  <c r="J399" i="1" s="1"/>
  <c r="I399" i="1"/>
  <c r="K399" i="1" s="1"/>
  <c r="H400" i="1"/>
  <c r="J400" i="1" s="1"/>
  <c r="I400" i="1"/>
  <c r="K400" i="1" s="1"/>
  <c r="H401" i="1"/>
  <c r="J401" i="1" s="1"/>
  <c r="I401" i="1"/>
  <c r="K401" i="1" s="1"/>
  <c r="H402" i="1"/>
  <c r="J402" i="1" s="1"/>
  <c r="I402" i="1"/>
  <c r="K402" i="1" s="1"/>
  <c r="H403" i="1"/>
  <c r="J403" i="1" s="1"/>
  <c r="I403" i="1"/>
  <c r="K403" i="1" s="1"/>
  <c r="H404" i="1"/>
  <c r="J404" i="1" s="1"/>
  <c r="I404" i="1"/>
  <c r="K404" i="1" s="1"/>
  <c r="H405" i="1"/>
  <c r="J405" i="1" s="1"/>
  <c r="I405" i="1"/>
  <c r="K405" i="1" s="1"/>
  <c r="H406" i="1"/>
  <c r="J406" i="1" s="1"/>
  <c r="I406" i="1"/>
  <c r="K406" i="1" s="1"/>
  <c r="H407" i="1"/>
  <c r="J407" i="1" s="1"/>
  <c r="I407" i="1"/>
  <c r="K407" i="1" s="1"/>
  <c r="H408" i="1"/>
  <c r="J408" i="1" s="1"/>
  <c r="I408" i="1"/>
  <c r="K408" i="1" s="1"/>
  <c r="H409" i="1"/>
  <c r="J409" i="1" s="1"/>
  <c r="I409" i="1"/>
  <c r="K409" i="1" s="1"/>
  <c r="H410" i="1"/>
  <c r="J410" i="1" s="1"/>
  <c r="I410" i="1"/>
  <c r="K410" i="1" s="1"/>
  <c r="H411" i="1"/>
  <c r="J411" i="1" s="1"/>
  <c r="I411" i="1"/>
  <c r="K411" i="1" s="1"/>
  <c r="H412" i="1"/>
  <c r="J412" i="1" s="1"/>
  <c r="I412" i="1"/>
  <c r="K412" i="1" s="1"/>
  <c r="H413" i="1"/>
  <c r="J413" i="1" s="1"/>
  <c r="I413" i="1"/>
  <c r="K413" i="1" s="1"/>
  <c r="H414" i="1"/>
  <c r="J414" i="1" s="1"/>
  <c r="I414" i="1"/>
  <c r="K414" i="1" s="1"/>
  <c r="H415" i="1"/>
  <c r="J415" i="1" s="1"/>
  <c r="I415" i="1"/>
  <c r="K415" i="1" s="1"/>
  <c r="H416" i="1"/>
  <c r="J416" i="1" s="1"/>
  <c r="I416" i="1"/>
  <c r="K416" i="1" s="1"/>
  <c r="H417" i="1"/>
  <c r="J417" i="1" s="1"/>
  <c r="I417" i="1"/>
  <c r="K417" i="1" s="1"/>
  <c r="H418" i="1"/>
  <c r="J418" i="1" s="1"/>
  <c r="I418" i="1"/>
  <c r="K418" i="1" s="1"/>
  <c r="H419" i="1"/>
  <c r="J419" i="1" s="1"/>
  <c r="I419" i="1"/>
  <c r="K419" i="1" s="1"/>
  <c r="H420" i="1"/>
  <c r="J420" i="1" s="1"/>
  <c r="I420" i="1"/>
  <c r="K420" i="1" s="1"/>
  <c r="H421" i="1"/>
  <c r="J421" i="1" s="1"/>
  <c r="I421" i="1"/>
  <c r="K421" i="1" s="1"/>
  <c r="H422" i="1"/>
  <c r="J422" i="1" s="1"/>
  <c r="I422" i="1"/>
  <c r="K422" i="1" s="1"/>
  <c r="H423" i="1"/>
  <c r="J423" i="1" s="1"/>
  <c r="I423" i="1"/>
  <c r="K423" i="1" s="1"/>
  <c r="H424" i="1"/>
  <c r="J424" i="1" s="1"/>
  <c r="I424" i="1"/>
  <c r="K424" i="1" s="1"/>
  <c r="H425" i="1"/>
  <c r="J425" i="1" s="1"/>
  <c r="I425" i="1"/>
  <c r="K425" i="1" s="1"/>
  <c r="H426" i="1"/>
  <c r="J426" i="1" s="1"/>
  <c r="L140" i="16" s="1"/>
  <c r="I426" i="1"/>
  <c r="K426" i="1" s="1"/>
  <c r="H427" i="1"/>
  <c r="J427" i="1" s="1"/>
  <c r="I427" i="1"/>
  <c r="K427" i="1" s="1"/>
  <c r="H428" i="1"/>
  <c r="J428" i="1" s="1"/>
  <c r="I428" i="1"/>
  <c r="K428" i="1" s="1"/>
  <c r="H429" i="1"/>
  <c r="J429" i="1" s="1"/>
  <c r="I429" i="1"/>
  <c r="K429" i="1" s="1"/>
  <c r="H430" i="1"/>
  <c r="J430" i="1" s="1"/>
  <c r="I430" i="1"/>
  <c r="K430" i="1" s="1"/>
  <c r="H431" i="1"/>
  <c r="J431" i="1" s="1"/>
  <c r="I431" i="1"/>
  <c r="K431" i="1" s="1"/>
  <c r="H432" i="1"/>
  <c r="J432" i="1" s="1"/>
  <c r="I432" i="1"/>
  <c r="K432" i="1" s="1"/>
  <c r="H433" i="1"/>
  <c r="J433" i="1" s="1"/>
  <c r="I433" i="1"/>
  <c r="K433" i="1" s="1"/>
  <c r="H434" i="1"/>
  <c r="J434" i="1" s="1"/>
  <c r="I434" i="1"/>
  <c r="K434" i="1" s="1"/>
  <c r="H435" i="1"/>
  <c r="J435" i="1" s="1"/>
  <c r="I435" i="1"/>
  <c r="K435" i="1" s="1"/>
  <c r="H436" i="1"/>
  <c r="J436" i="1" s="1"/>
  <c r="I436" i="1"/>
  <c r="K436" i="1" s="1"/>
  <c r="H437" i="1"/>
  <c r="J437" i="1" s="1"/>
  <c r="I437" i="1"/>
  <c r="K437" i="1" s="1"/>
  <c r="H438" i="1"/>
  <c r="J438" i="1" s="1"/>
  <c r="I438" i="1"/>
  <c r="K438" i="1" s="1"/>
  <c r="H439" i="1"/>
  <c r="J439" i="1" s="1"/>
  <c r="I439" i="1"/>
  <c r="K439" i="1" s="1"/>
  <c r="L439" i="1" s="1"/>
  <c r="H440" i="1"/>
  <c r="J440" i="1" s="1"/>
  <c r="I440" i="1"/>
  <c r="K440" i="1" s="1"/>
  <c r="H441" i="1"/>
  <c r="J441" i="1" s="1"/>
  <c r="I441" i="1"/>
  <c r="K441" i="1" s="1"/>
  <c r="H442" i="1"/>
  <c r="J442" i="1" s="1"/>
  <c r="I442" i="1"/>
  <c r="K442" i="1" s="1"/>
  <c r="H443" i="1"/>
  <c r="J443" i="1" s="1"/>
  <c r="I443" i="1"/>
  <c r="K443" i="1" s="1"/>
  <c r="H444" i="1"/>
  <c r="J444" i="1" s="1"/>
  <c r="I444" i="1"/>
  <c r="K444" i="1" s="1"/>
  <c r="H445" i="1"/>
  <c r="J445" i="1" s="1"/>
  <c r="I445" i="1"/>
  <c r="K445" i="1" s="1"/>
  <c r="H446" i="1"/>
  <c r="J446" i="1" s="1"/>
  <c r="I446" i="1"/>
  <c r="K446" i="1" s="1"/>
  <c r="H447" i="1"/>
  <c r="J447" i="1" s="1"/>
  <c r="I447" i="1"/>
  <c r="K447" i="1" s="1"/>
  <c r="H448" i="1"/>
  <c r="J448" i="1" s="1"/>
  <c r="I448" i="1"/>
  <c r="K448" i="1" s="1"/>
  <c r="H449" i="1"/>
  <c r="J449" i="1" s="1"/>
  <c r="I449" i="1"/>
  <c r="K449" i="1" s="1"/>
  <c r="H450" i="1"/>
  <c r="J450" i="1" s="1"/>
  <c r="I450" i="1"/>
  <c r="K450" i="1" s="1"/>
  <c r="H451" i="1"/>
  <c r="J451" i="1" s="1"/>
  <c r="I451" i="1"/>
  <c r="K451" i="1" s="1"/>
  <c r="H452" i="1"/>
  <c r="J452" i="1" s="1"/>
  <c r="I452" i="1"/>
  <c r="K452" i="1" s="1"/>
  <c r="H453" i="1"/>
  <c r="J453" i="1" s="1"/>
  <c r="I453" i="1"/>
  <c r="K453" i="1" s="1"/>
  <c r="H454" i="1"/>
  <c r="J454" i="1" s="1"/>
  <c r="I454" i="1"/>
  <c r="K454" i="1" s="1"/>
  <c r="H455" i="1"/>
  <c r="J455" i="1" s="1"/>
  <c r="I455" i="1"/>
  <c r="K455" i="1" s="1"/>
  <c r="H456" i="1"/>
  <c r="J456" i="1" s="1"/>
  <c r="I456" i="1"/>
  <c r="K456" i="1" s="1"/>
  <c r="H457" i="1"/>
  <c r="J457" i="1" s="1"/>
  <c r="L37" i="16" s="1"/>
  <c r="I457" i="1"/>
  <c r="K457" i="1" s="1"/>
  <c r="H458" i="1"/>
  <c r="J458" i="1" s="1"/>
  <c r="I458" i="1"/>
  <c r="K458" i="1" s="1"/>
  <c r="H459" i="1"/>
  <c r="J459" i="1" s="1"/>
  <c r="I459" i="1"/>
  <c r="K459" i="1" s="1"/>
  <c r="H460" i="1"/>
  <c r="J460" i="1" s="1"/>
  <c r="I460" i="1"/>
  <c r="K460" i="1" s="1"/>
  <c r="H461" i="1"/>
  <c r="J461" i="1" s="1"/>
  <c r="I461" i="1"/>
  <c r="K461" i="1" s="1"/>
  <c r="H462" i="1"/>
  <c r="J462" i="1" s="1"/>
  <c r="I462" i="1"/>
  <c r="K462" i="1" s="1"/>
  <c r="H463" i="1"/>
  <c r="J463" i="1" s="1"/>
  <c r="I463" i="1"/>
  <c r="K463" i="1" s="1"/>
  <c r="H464" i="1"/>
  <c r="J464" i="1" s="1"/>
  <c r="I464" i="1"/>
  <c r="K464" i="1" s="1"/>
  <c r="H465" i="1"/>
  <c r="J465" i="1" s="1"/>
  <c r="I465" i="1"/>
  <c r="K465" i="1" s="1"/>
  <c r="H466" i="1"/>
  <c r="J466" i="1" s="1"/>
  <c r="I466" i="1"/>
  <c r="K466" i="1" s="1"/>
  <c r="H467" i="1"/>
  <c r="J467" i="1" s="1"/>
  <c r="I467" i="1"/>
  <c r="K467" i="1" s="1"/>
  <c r="H468" i="1"/>
  <c r="J468" i="1" s="1"/>
  <c r="I468" i="1"/>
  <c r="K468" i="1" s="1"/>
  <c r="H469" i="1"/>
  <c r="J469" i="1" s="1"/>
  <c r="I469" i="1"/>
  <c r="K469" i="1" s="1"/>
  <c r="H470" i="1"/>
  <c r="J470" i="1" s="1"/>
  <c r="I470" i="1"/>
  <c r="K470" i="1" s="1"/>
  <c r="H471" i="1"/>
  <c r="J471" i="1" s="1"/>
  <c r="I471" i="1"/>
  <c r="K471" i="1" s="1"/>
  <c r="H472" i="1"/>
  <c r="J472" i="1" s="1"/>
  <c r="I472" i="1"/>
  <c r="K472" i="1" s="1"/>
  <c r="H473" i="1"/>
  <c r="J473" i="1" s="1"/>
  <c r="I473" i="1"/>
  <c r="K473" i="1" s="1"/>
  <c r="H474" i="1"/>
  <c r="J474" i="1" s="1"/>
  <c r="I474" i="1"/>
  <c r="K474" i="1" s="1"/>
  <c r="H475" i="1"/>
  <c r="J475" i="1" s="1"/>
  <c r="I475" i="1"/>
  <c r="K475" i="1" s="1"/>
  <c r="H476" i="1"/>
  <c r="J476" i="1" s="1"/>
  <c r="I476" i="1"/>
  <c r="K476" i="1" s="1"/>
  <c r="H477" i="1"/>
  <c r="J477" i="1" s="1"/>
  <c r="I477" i="1"/>
  <c r="K477" i="1" s="1"/>
  <c r="H478" i="1"/>
  <c r="J478" i="1" s="1"/>
  <c r="I478" i="1"/>
  <c r="K478" i="1" s="1"/>
  <c r="H479" i="1"/>
  <c r="J479" i="1" s="1"/>
  <c r="L133" i="16" s="1"/>
  <c r="I479" i="1"/>
  <c r="K479" i="1" s="1"/>
  <c r="H480" i="1"/>
  <c r="J480" i="1" s="1"/>
  <c r="I480" i="1"/>
  <c r="K480" i="1" s="1"/>
  <c r="H481" i="1"/>
  <c r="J481" i="1" s="1"/>
  <c r="L421" i="16" s="1"/>
  <c r="I481" i="1"/>
  <c r="K481" i="1" s="1"/>
  <c r="H482" i="1"/>
  <c r="J482" i="1" s="1"/>
  <c r="I482" i="1"/>
  <c r="K482" i="1" s="1"/>
  <c r="H483" i="1"/>
  <c r="J483" i="1" s="1"/>
  <c r="I483" i="1"/>
  <c r="K483" i="1" s="1"/>
  <c r="H484" i="1"/>
  <c r="J484" i="1" s="1"/>
  <c r="I484" i="1"/>
  <c r="K484" i="1" s="1"/>
  <c r="H485" i="1"/>
  <c r="J485" i="1" s="1"/>
  <c r="I485" i="1"/>
  <c r="K485" i="1" s="1"/>
  <c r="H486" i="1"/>
  <c r="J486" i="1" s="1"/>
  <c r="I486" i="1"/>
  <c r="K486" i="1" s="1"/>
  <c r="H487" i="1"/>
  <c r="J487" i="1" s="1"/>
  <c r="I487" i="1"/>
  <c r="K487" i="1" s="1"/>
  <c r="H488" i="1"/>
  <c r="J488" i="1" s="1"/>
  <c r="I488" i="1"/>
  <c r="K488" i="1" s="1"/>
  <c r="H489" i="1"/>
  <c r="J489" i="1" s="1"/>
  <c r="I489" i="1"/>
  <c r="K489" i="1" s="1"/>
  <c r="H490" i="1"/>
  <c r="J490" i="1" s="1"/>
  <c r="I490" i="1"/>
  <c r="K490" i="1" s="1"/>
  <c r="H491" i="1"/>
  <c r="J491" i="1" s="1"/>
  <c r="I491" i="1"/>
  <c r="K491" i="1" s="1"/>
  <c r="H492" i="1"/>
  <c r="J492" i="1" s="1"/>
  <c r="I492" i="1"/>
  <c r="K492" i="1" s="1"/>
  <c r="H493" i="1"/>
  <c r="J493" i="1" s="1"/>
  <c r="I493" i="1"/>
  <c r="K493" i="1" s="1"/>
  <c r="H494" i="1"/>
  <c r="J494" i="1" s="1"/>
  <c r="I494" i="1"/>
  <c r="K494" i="1" s="1"/>
  <c r="H495" i="1"/>
  <c r="J495" i="1" s="1"/>
  <c r="I495" i="1"/>
  <c r="K495" i="1" s="1"/>
  <c r="H496" i="1"/>
  <c r="J496" i="1" s="1"/>
  <c r="I496" i="1"/>
  <c r="K496" i="1" s="1"/>
  <c r="H497" i="1"/>
  <c r="J497" i="1" s="1"/>
  <c r="I497" i="1"/>
  <c r="K497" i="1" s="1"/>
  <c r="H498" i="1"/>
  <c r="J498" i="1" s="1"/>
  <c r="I498" i="1"/>
  <c r="K498" i="1" s="1"/>
  <c r="H499" i="1"/>
  <c r="J499" i="1" s="1"/>
  <c r="I499" i="1"/>
  <c r="K499" i="1" s="1"/>
  <c r="H500" i="1"/>
  <c r="J500" i="1" s="1"/>
  <c r="I500" i="1"/>
  <c r="K500" i="1" s="1"/>
  <c r="H501" i="1"/>
  <c r="J501" i="1" s="1"/>
  <c r="I501" i="1"/>
  <c r="K501" i="1" s="1"/>
  <c r="H502" i="1"/>
  <c r="J502" i="1" s="1"/>
  <c r="I502" i="1"/>
  <c r="K502" i="1" s="1"/>
  <c r="H503" i="1"/>
  <c r="J503" i="1" s="1"/>
  <c r="I503" i="1"/>
  <c r="K503" i="1" s="1"/>
  <c r="H504" i="1"/>
  <c r="J504" i="1" s="1"/>
  <c r="I504" i="1"/>
  <c r="K504" i="1" s="1"/>
  <c r="H505" i="1"/>
  <c r="J505" i="1" s="1"/>
  <c r="I505" i="1"/>
  <c r="K505" i="1" s="1"/>
  <c r="H506" i="1"/>
  <c r="J506" i="1" s="1"/>
  <c r="I506" i="1"/>
  <c r="K506" i="1" s="1"/>
  <c r="H507" i="1"/>
  <c r="J507" i="1" s="1"/>
  <c r="I507" i="1"/>
  <c r="K507" i="1" s="1"/>
  <c r="H508" i="1"/>
  <c r="J508" i="1" s="1"/>
  <c r="I508" i="1"/>
  <c r="K508" i="1" s="1"/>
  <c r="H509" i="1"/>
  <c r="J509" i="1" s="1"/>
  <c r="I509" i="1"/>
  <c r="K509" i="1" s="1"/>
  <c r="H510" i="1"/>
  <c r="J510" i="1" s="1"/>
  <c r="I510" i="1"/>
  <c r="K510" i="1" s="1"/>
  <c r="H511" i="1"/>
  <c r="J511" i="1" s="1"/>
  <c r="I511" i="1"/>
  <c r="K511" i="1" s="1"/>
  <c r="H512" i="1"/>
  <c r="J512" i="1" s="1"/>
  <c r="I512" i="1"/>
  <c r="K512" i="1" s="1"/>
  <c r="H513" i="1"/>
  <c r="J513" i="1" s="1"/>
  <c r="I513" i="1"/>
  <c r="K513" i="1" s="1"/>
  <c r="H514" i="1"/>
  <c r="J514" i="1" s="1"/>
  <c r="I514" i="1"/>
  <c r="K514" i="1" s="1"/>
  <c r="H515" i="1"/>
  <c r="J515" i="1" s="1"/>
  <c r="I515" i="1"/>
  <c r="K515" i="1" s="1"/>
  <c r="H516" i="1"/>
  <c r="J516" i="1" s="1"/>
  <c r="I516" i="1"/>
  <c r="K516" i="1" s="1"/>
  <c r="H517" i="1"/>
  <c r="J517" i="1" s="1"/>
  <c r="I517" i="1"/>
  <c r="K517" i="1" s="1"/>
  <c r="H518" i="1"/>
  <c r="J518" i="1" s="1"/>
  <c r="I518" i="1"/>
  <c r="K518" i="1" s="1"/>
  <c r="H519" i="1"/>
  <c r="J519" i="1" s="1"/>
  <c r="I519" i="1"/>
  <c r="K519" i="1" s="1"/>
  <c r="H520" i="1"/>
  <c r="J520" i="1" s="1"/>
  <c r="I520" i="1"/>
  <c r="K520" i="1" s="1"/>
  <c r="H521" i="1"/>
  <c r="J521" i="1" s="1"/>
  <c r="I521" i="1"/>
  <c r="K521" i="1" s="1"/>
  <c r="H522" i="1"/>
  <c r="J522" i="1" s="1"/>
  <c r="I522" i="1"/>
  <c r="K522" i="1" s="1"/>
  <c r="H523" i="1"/>
  <c r="J523" i="1" s="1"/>
  <c r="I523" i="1"/>
  <c r="K523" i="1" s="1"/>
  <c r="H524" i="1"/>
  <c r="J524" i="1" s="1"/>
  <c r="I524" i="1"/>
  <c r="K524" i="1" s="1"/>
  <c r="H525" i="1"/>
  <c r="J525" i="1" s="1"/>
  <c r="I525" i="1"/>
  <c r="K525" i="1" s="1"/>
  <c r="H526" i="1"/>
  <c r="J526" i="1" s="1"/>
  <c r="I526" i="1"/>
  <c r="K526" i="1" s="1"/>
  <c r="H527" i="1"/>
  <c r="J527" i="1" s="1"/>
  <c r="I527" i="1"/>
  <c r="K527" i="1" s="1"/>
  <c r="H528" i="1"/>
  <c r="J528" i="1" s="1"/>
  <c r="L589" i="16" s="1"/>
  <c r="I528" i="1"/>
  <c r="K528" i="1" s="1"/>
  <c r="H529" i="1"/>
  <c r="J529" i="1" s="1"/>
  <c r="I529" i="1"/>
  <c r="K529" i="1" s="1"/>
  <c r="H530" i="1"/>
  <c r="J530" i="1" s="1"/>
  <c r="I530" i="1"/>
  <c r="K530" i="1" s="1"/>
  <c r="H531" i="1"/>
  <c r="J531" i="1" s="1"/>
  <c r="I531" i="1"/>
  <c r="K531" i="1" s="1"/>
  <c r="H532" i="1"/>
  <c r="J532" i="1" s="1"/>
  <c r="I532" i="1"/>
  <c r="K532" i="1" s="1"/>
  <c r="H533" i="1"/>
  <c r="J533" i="1" s="1"/>
  <c r="I533" i="1"/>
  <c r="K533" i="1" s="1"/>
  <c r="H534" i="1"/>
  <c r="J534" i="1" s="1"/>
  <c r="I534" i="1"/>
  <c r="K534" i="1" s="1"/>
  <c r="H535" i="1"/>
  <c r="J535" i="1" s="1"/>
  <c r="I535" i="1"/>
  <c r="K535" i="1" s="1"/>
  <c r="H536" i="1"/>
  <c r="J536" i="1" s="1"/>
  <c r="I536" i="1"/>
  <c r="K536" i="1" s="1"/>
  <c r="H537" i="1"/>
  <c r="J537" i="1" s="1"/>
  <c r="I537" i="1"/>
  <c r="K537" i="1" s="1"/>
  <c r="H538" i="1"/>
  <c r="J538" i="1" s="1"/>
  <c r="I538" i="1"/>
  <c r="K538" i="1" s="1"/>
  <c r="H539" i="1"/>
  <c r="J539" i="1" s="1"/>
  <c r="I539" i="1"/>
  <c r="K539" i="1" s="1"/>
  <c r="H540" i="1"/>
  <c r="J540" i="1" s="1"/>
  <c r="I540" i="1"/>
  <c r="K540" i="1" s="1"/>
  <c r="H541" i="1"/>
  <c r="J541" i="1" s="1"/>
  <c r="I541" i="1"/>
  <c r="K541" i="1" s="1"/>
  <c r="H542" i="1"/>
  <c r="J542" i="1" s="1"/>
  <c r="I542" i="1"/>
  <c r="K542" i="1" s="1"/>
  <c r="H543" i="1"/>
  <c r="J543" i="1" s="1"/>
  <c r="I543" i="1"/>
  <c r="K543" i="1" s="1"/>
  <c r="H544" i="1"/>
  <c r="J544" i="1" s="1"/>
  <c r="I544" i="1"/>
  <c r="K544" i="1" s="1"/>
  <c r="H545" i="1"/>
  <c r="J545" i="1" s="1"/>
  <c r="I545" i="1"/>
  <c r="K545" i="1" s="1"/>
  <c r="H546" i="1"/>
  <c r="J546" i="1" s="1"/>
  <c r="I546" i="1"/>
  <c r="K546" i="1" s="1"/>
  <c r="H547" i="1"/>
  <c r="J547" i="1" s="1"/>
  <c r="I547" i="1"/>
  <c r="K547" i="1" s="1"/>
  <c r="H548" i="1"/>
  <c r="J548" i="1" s="1"/>
  <c r="I548" i="1"/>
  <c r="K548" i="1" s="1"/>
  <c r="H549" i="1"/>
  <c r="J549" i="1" s="1"/>
  <c r="I549" i="1"/>
  <c r="K549" i="1" s="1"/>
  <c r="H550" i="1"/>
  <c r="J550" i="1" s="1"/>
  <c r="I550" i="1"/>
  <c r="K550" i="1" s="1"/>
  <c r="H551" i="1"/>
  <c r="J551" i="1" s="1"/>
  <c r="I551" i="1"/>
  <c r="K551" i="1" s="1"/>
  <c r="H552" i="1"/>
  <c r="J552" i="1" s="1"/>
  <c r="I552" i="1"/>
  <c r="K552" i="1" s="1"/>
  <c r="H553" i="1"/>
  <c r="J553" i="1" s="1"/>
  <c r="I553" i="1"/>
  <c r="K553" i="1" s="1"/>
  <c r="H554" i="1"/>
  <c r="J554" i="1" s="1"/>
  <c r="I554" i="1"/>
  <c r="K554" i="1" s="1"/>
  <c r="H555" i="1"/>
  <c r="J555" i="1" s="1"/>
  <c r="I555" i="1"/>
  <c r="K555" i="1" s="1"/>
  <c r="H556" i="1"/>
  <c r="J556" i="1" s="1"/>
  <c r="I556" i="1"/>
  <c r="K556" i="1" s="1"/>
  <c r="H557" i="1"/>
  <c r="J557" i="1" s="1"/>
  <c r="I557" i="1"/>
  <c r="K557" i="1" s="1"/>
  <c r="H558" i="1"/>
  <c r="J558" i="1" s="1"/>
  <c r="I558" i="1"/>
  <c r="K558" i="1" s="1"/>
  <c r="H559" i="1"/>
  <c r="J559" i="1" s="1"/>
  <c r="I559" i="1"/>
  <c r="K559" i="1" s="1"/>
  <c r="H560" i="1"/>
  <c r="J560" i="1" s="1"/>
  <c r="I560" i="1"/>
  <c r="K560" i="1" s="1"/>
  <c r="H561" i="1"/>
  <c r="J561" i="1" s="1"/>
  <c r="I561" i="1"/>
  <c r="K561" i="1" s="1"/>
  <c r="H562" i="1"/>
  <c r="J562" i="1" s="1"/>
  <c r="I562" i="1"/>
  <c r="K562" i="1" s="1"/>
  <c r="H563" i="1"/>
  <c r="J563" i="1" s="1"/>
  <c r="I563" i="1"/>
  <c r="K563" i="1" s="1"/>
  <c r="H564" i="1"/>
  <c r="J564" i="1" s="1"/>
  <c r="I564" i="1"/>
  <c r="K564" i="1" s="1"/>
  <c r="H565" i="1"/>
  <c r="J565" i="1" s="1"/>
  <c r="I565" i="1"/>
  <c r="K565" i="1" s="1"/>
  <c r="H566" i="1"/>
  <c r="J566" i="1" s="1"/>
  <c r="I566" i="1"/>
  <c r="K566" i="1" s="1"/>
  <c r="H567" i="1"/>
  <c r="J567" i="1" s="1"/>
  <c r="I567" i="1"/>
  <c r="K567" i="1" s="1"/>
  <c r="H568" i="1"/>
  <c r="J568" i="1" s="1"/>
  <c r="I568" i="1"/>
  <c r="K568" i="1" s="1"/>
  <c r="H569" i="1"/>
  <c r="J569" i="1" s="1"/>
  <c r="I569" i="1"/>
  <c r="K569" i="1" s="1"/>
  <c r="H570" i="1"/>
  <c r="J570" i="1" s="1"/>
  <c r="I570" i="1"/>
  <c r="K570" i="1" s="1"/>
  <c r="H571" i="1"/>
  <c r="J571" i="1" s="1"/>
  <c r="I571" i="1"/>
  <c r="K571" i="1" s="1"/>
  <c r="H572" i="1"/>
  <c r="J572" i="1" s="1"/>
  <c r="I572" i="1"/>
  <c r="K572" i="1" s="1"/>
  <c r="H573" i="1"/>
  <c r="J573" i="1" s="1"/>
  <c r="I573" i="1"/>
  <c r="K573" i="1" s="1"/>
  <c r="H574" i="1"/>
  <c r="J574" i="1" s="1"/>
  <c r="I574" i="1"/>
  <c r="K574" i="1" s="1"/>
  <c r="H575" i="1"/>
  <c r="J575" i="1" s="1"/>
  <c r="I575" i="1"/>
  <c r="K575" i="1" s="1"/>
  <c r="H576" i="1"/>
  <c r="J576" i="1" s="1"/>
  <c r="I576" i="1"/>
  <c r="K576" i="1" s="1"/>
  <c r="H577" i="1"/>
  <c r="J577" i="1" s="1"/>
  <c r="I577" i="1"/>
  <c r="K577" i="1" s="1"/>
  <c r="H578" i="1"/>
  <c r="J578" i="1" s="1"/>
  <c r="I578" i="1"/>
  <c r="K578" i="1" s="1"/>
  <c r="H579" i="1"/>
  <c r="J579" i="1" s="1"/>
  <c r="I579" i="1"/>
  <c r="K579" i="1" s="1"/>
  <c r="H580" i="1"/>
  <c r="J580" i="1" s="1"/>
  <c r="I580" i="1"/>
  <c r="K580" i="1" s="1"/>
  <c r="H581" i="1"/>
  <c r="J581" i="1" s="1"/>
  <c r="I581" i="1"/>
  <c r="K581" i="1" s="1"/>
  <c r="H582" i="1"/>
  <c r="J582" i="1" s="1"/>
  <c r="I582" i="1"/>
  <c r="K582" i="1" s="1"/>
  <c r="H583" i="1"/>
  <c r="J583" i="1" s="1"/>
  <c r="I583" i="1"/>
  <c r="K583" i="1" s="1"/>
  <c r="H584" i="1"/>
  <c r="J584" i="1" s="1"/>
  <c r="I584" i="1"/>
  <c r="K584" i="1" s="1"/>
  <c r="H585" i="1"/>
  <c r="J585" i="1" s="1"/>
  <c r="I585" i="1"/>
  <c r="K585" i="1" s="1"/>
  <c r="H586" i="1"/>
  <c r="J586" i="1" s="1"/>
  <c r="I586" i="1"/>
  <c r="K586" i="1" s="1"/>
  <c r="H587" i="1"/>
  <c r="J587" i="1" s="1"/>
  <c r="I587" i="1"/>
  <c r="K587" i="1" s="1"/>
  <c r="H588" i="1"/>
  <c r="J588" i="1" s="1"/>
  <c r="I588" i="1"/>
  <c r="K588" i="1" s="1"/>
  <c r="H589" i="1"/>
  <c r="J589" i="1" s="1"/>
  <c r="I589" i="1"/>
  <c r="K589" i="1" s="1"/>
  <c r="H590" i="1"/>
  <c r="J590" i="1" s="1"/>
  <c r="I590" i="1"/>
  <c r="K590" i="1" s="1"/>
  <c r="H591" i="1"/>
  <c r="J591" i="1" s="1"/>
  <c r="I591" i="1"/>
  <c r="K591" i="1" s="1"/>
  <c r="H592" i="1"/>
  <c r="J592" i="1" s="1"/>
  <c r="I592" i="1"/>
  <c r="K592" i="1" s="1"/>
  <c r="H593" i="1"/>
  <c r="J593" i="1" s="1"/>
  <c r="I593" i="1"/>
  <c r="K593" i="1" s="1"/>
  <c r="H594" i="1"/>
  <c r="J594" i="1" s="1"/>
  <c r="I594" i="1"/>
  <c r="K594" i="1" s="1"/>
  <c r="H595" i="1"/>
  <c r="J595" i="1" s="1"/>
  <c r="I595" i="1"/>
  <c r="K595" i="1" s="1"/>
  <c r="H596" i="1"/>
  <c r="J596" i="1" s="1"/>
  <c r="I596" i="1"/>
  <c r="K596" i="1" s="1"/>
  <c r="H597" i="1"/>
  <c r="J597" i="1" s="1"/>
  <c r="I597" i="1"/>
  <c r="K597" i="1" s="1"/>
  <c r="H598" i="1"/>
  <c r="J598" i="1" s="1"/>
  <c r="I598" i="1"/>
  <c r="K598" i="1" s="1"/>
  <c r="H599" i="1"/>
  <c r="J599" i="1" s="1"/>
  <c r="I599" i="1"/>
  <c r="K599" i="1" s="1"/>
  <c r="H600" i="1"/>
  <c r="J600" i="1" s="1"/>
  <c r="I600" i="1"/>
  <c r="K600" i="1" s="1"/>
  <c r="H601" i="1"/>
  <c r="J601" i="1" s="1"/>
  <c r="I601" i="1"/>
  <c r="K601" i="1" s="1"/>
  <c r="H602" i="1"/>
  <c r="J602" i="1" s="1"/>
  <c r="I602" i="1"/>
  <c r="K602" i="1" s="1"/>
  <c r="H603" i="1"/>
  <c r="J603" i="1" s="1"/>
  <c r="I603" i="1"/>
  <c r="K603" i="1" s="1"/>
  <c r="H604" i="1"/>
  <c r="J604" i="1" s="1"/>
  <c r="I604" i="1"/>
  <c r="K604" i="1" s="1"/>
  <c r="H605" i="1"/>
  <c r="J605" i="1" s="1"/>
  <c r="I605" i="1"/>
  <c r="K605" i="1" s="1"/>
  <c r="H606" i="1"/>
  <c r="J606" i="1" s="1"/>
  <c r="I606" i="1"/>
  <c r="K606" i="1" s="1"/>
  <c r="H607" i="1"/>
  <c r="J607" i="1" s="1"/>
  <c r="I607" i="1"/>
  <c r="K607" i="1" s="1"/>
  <c r="H608" i="1"/>
  <c r="J608" i="1" s="1"/>
  <c r="I608" i="1"/>
  <c r="K608" i="1" s="1"/>
  <c r="H609" i="1"/>
  <c r="J609" i="1" s="1"/>
  <c r="I609" i="1"/>
  <c r="K609" i="1" s="1"/>
  <c r="H610" i="1"/>
  <c r="J610" i="1" s="1"/>
  <c r="I610" i="1"/>
  <c r="K610" i="1" s="1"/>
  <c r="H611" i="1"/>
  <c r="J611" i="1" s="1"/>
  <c r="I611" i="1"/>
  <c r="K611" i="1" s="1"/>
  <c r="H612" i="1"/>
  <c r="J612" i="1" s="1"/>
  <c r="I612" i="1"/>
  <c r="K612" i="1" s="1"/>
  <c r="H613" i="1"/>
  <c r="J613" i="1" s="1"/>
  <c r="I613" i="1"/>
  <c r="K613" i="1" s="1"/>
  <c r="H614" i="1"/>
  <c r="J614" i="1" s="1"/>
  <c r="I614" i="1"/>
  <c r="K614" i="1" s="1"/>
  <c r="H615" i="1"/>
  <c r="J615" i="1" s="1"/>
  <c r="I615" i="1"/>
  <c r="K615" i="1" s="1"/>
  <c r="H616" i="1"/>
  <c r="J616" i="1" s="1"/>
  <c r="I616" i="1"/>
  <c r="K616" i="1" s="1"/>
  <c r="H617" i="1"/>
  <c r="J617" i="1" s="1"/>
  <c r="I617" i="1"/>
  <c r="K617" i="1" s="1"/>
  <c r="H618" i="1"/>
  <c r="J618" i="1" s="1"/>
  <c r="I618" i="1"/>
  <c r="K618" i="1" s="1"/>
  <c r="H619" i="1"/>
  <c r="J619" i="1" s="1"/>
  <c r="L65" i="16" s="1"/>
  <c r="I619" i="1"/>
  <c r="K619" i="1" s="1"/>
  <c r="H620" i="1"/>
  <c r="J620" i="1" s="1"/>
  <c r="L397" i="16" s="1"/>
  <c r="I620" i="1"/>
  <c r="K620" i="1" s="1"/>
  <c r="H621" i="1"/>
  <c r="J621" i="1" s="1"/>
  <c r="I621" i="1"/>
  <c r="K621" i="1" s="1"/>
  <c r="H622" i="1"/>
  <c r="J622" i="1" s="1"/>
  <c r="I622" i="1"/>
  <c r="K622" i="1" s="1"/>
  <c r="H623" i="1"/>
  <c r="J623" i="1" s="1"/>
  <c r="I623" i="1"/>
  <c r="K623" i="1" s="1"/>
  <c r="H624" i="1"/>
  <c r="J624" i="1" s="1"/>
  <c r="I624" i="1"/>
  <c r="K624" i="1" s="1"/>
  <c r="H625" i="1"/>
  <c r="J625" i="1" s="1"/>
  <c r="I625" i="1"/>
  <c r="K625" i="1" s="1"/>
  <c r="H626" i="1"/>
  <c r="J626" i="1" s="1"/>
  <c r="I626" i="1"/>
  <c r="K626" i="1" s="1"/>
  <c r="H627" i="1"/>
  <c r="J627" i="1" s="1"/>
  <c r="I627" i="1"/>
  <c r="K627" i="1" s="1"/>
  <c r="H628" i="1"/>
  <c r="J628" i="1" s="1"/>
  <c r="I628" i="1"/>
  <c r="K628" i="1" s="1"/>
  <c r="H629" i="1"/>
  <c r="J629" i="1" s="1"/>
  <c r="I629" i="1"/>
  <c r="K629" i="1" s="1"/>
  <c r="H630" i="1"/>
  <c r="J630" i="1" s="1"/>
  <c r="I630" i="1"/>
  <c r="K630" i="1" s="1"/>
  <c r="H631" i="1"/>
  <c r="J631" i="1" s="1"/>
  <c r="I631" i="1"/>
  <c r="K631" i="1" s="1"/>
  <c r="H632" i="1"/>
  <c r="J632" i="1" s="1"/>
  <c r="I632" i="1"/>
  <c r="K632" i="1" s="1"/>
  <c r="H633" i="1"/>
  <c r="J633" i="1" s="1"/>
  <c r="I633" i="1"/>
  <c r="K633" i="1" s="1"/>
  <c r="H634" i="1"/>
  <c r="J634" i="1" s="1"/>
  <c r="I634" i="1"/>
  <c r="K634" i="1" s="1"/>
  <c r="H635" i="1"/>
  <c r="J635" i="1" s="1"/>
  <c r="I635" i="1"/>
  <c r="K635" i="1" s="1"/>
  <c r="H636" i="1"/>
  <c r="J636" i="1" s="1"/>
  <c r="I636" i="1"/>
  <c r="K636" i="1"/>
  <c r="H637" i="1"/>
  <c r="J637" i="1" s="1"/>
  <c r="I637" i="1"/>
  <c r="K637" i="1" s="1"/>
  <c r="H638" i="1"/>
  <c r="J638" i="1" s="1"/>
  <c r="I638" i="1"/>
  <c r="K638" i="1" s="1"/>
  <c r="H639" i="1"/>
  <c r="J639" i="1" s="1"/>
  <c r="I639" i="1"/>
  <c r="K639" i="1" s="1"/>
  <c r="H640" i="1"/>
  <c r="J640" i="1" s="1"/>
  <c r="I640" i="1"/>
  <c r="K640" i="1" s="1"/>
  <c r="H641" i="1"/>
  <c r="J641" i="1" s="1"/>
  <c r="I641" i="1"/>
  <c r="K641" i="1" s="1"/>
  <c r="H642" i="1"/>
  <c r="J642" i="1" s="1"/>
  <c r="I642" i="1"/>
  <c r="K642" i="1" s="1"/>
  <c r="H643" i="1"/>
  <c r="J643" i="1" s="1"/>
  <c r="I643" i="1"/>
  <c r="K643" i="1" s="1"/>
  <c r="H644" i="1"/>
  <c r="J644" i="1" s="1"/>
  <c r="I644" i="1"/>
  <c r="K644" i="1" s="1"/>
  <c r="H645" i="1"/>
  <c r="J645" i="1" s="1"/>
  <c r="I645" i="1"/>
  <c r="K645" i="1" s="1"/>
  <c r="H646" i="1"/>
  <c r="J646" i="1" s="1"/>
  <c r="I646" i="1"/>
  <c r="K646" i="1" s="1"/>
  <c r="H647" i="1"/>
  <c r="J647" i="1" s="1"/>
  <c r="I647" i="1"/>
  <c r="K647" i="1" s="1"/>
  <c r="H648" i="1"/>
  <c r="J648" i="1" s="1"/>
  <c r="I648" i="1"/>
  <c r="K648" i="1" s="1"/>
  <c r="H649" i="1"/>
  <c r="J649" i="1" s="1"/>
  <c r="I649" i="1"/>
  <c r="K649" i="1" s="1"/>
  <c r="H650" i="1"/>
  <c r="J650" i="1" s="1"/>
  <c r="I650" i="1"/>
  <c r="K650" i="1" s="1"/>
  <c r="H651" i="1"/>
  <c r="J651" i="1" s="1"/>
  <c r="I651" i="1"/>
  <c r="K651" i="1" s="1"/>
  <c r="H652" i="1"/>
  <c r="J652" i="1" s="1"/>
  <c r="I652" i="1"/>
  <c r="K652" i="1" s="1"/>
  <c r="H653" i="1"/>
  <c r="J653" i="1" s="1"/>
  <c r="I653" i="1"/>
  <c r="K653" i="1" s="1"/>
  <c r="H654" i="1"/>
  <c r="J654" i="1" s="1"/>
  <c r="I654" i="1"/>
  <c r="K654" i="1" s="1"/>
  <c r="H655" i="1"/>
  <c r="J655" i="1" s="1"/>
  <c r="I655" i="1"/>
  <c r="K655" i="1" s="1"/>
  <c r="H656" i="1"/>
  <c r="J656" i="1" s="1"/>
  <c r="I656" i="1"/>
  <c r="K656" i="1" s="1"/>
  <c r="H657" i="1"/>
  <c r="J657" i="1" s="1"/>
  <c r="I657" i="1"/>
  <c r="K657" i="1" s="1"/>
  <c r="H658" i="1"/>
  <c r="J658" i="1" s="1"/>
  <c r="I658" i="1"/>
  <c r="K658" i="1" s="1"/>
  <c r="H659" i="1"/>
  <c r="J659" i="1" s="1"/>
  <c r="I659" i="1"/>
  <c r="K659" i="1" s="1"/>
  <c r="H660" i="1"/>
  <c r="J660" i="1" s="1"/>
  <c r="I660" i="1"/>
  <c r="K660" i="1" s="1"/>
  <c r="H661" i="1"/>
  <c r="J661" i="1" s="1"/>
  <c r="I661" i="1"/>
  <c r="K661" i="1" s="1"/>
  <c r="H662" i="1"/>
  <c r="J662" i="1" s="1"/>
  <c r="I662" i="1"/>
  <c r="K662" i="1" s="1"/>
  <c r="H663" i="1"/>
  <c r="J663" i="1" s="1"/>
  <c r="I663" i="1"/>
  <c r="K663" i="1" s="1"/>
  <c r="H664" i="1"/>
  <c r="J664" i="1" s="1"/>
  <c r="I664" i="1"/>
  <c r="K664" i="1" s="1"/>
  <c r="H665" i="1"/>
  <c r="J665" i="1" s="1"/>
  <c r="I665" i="1"/>
  <c r="K665" i="1" s="1"/>
  <c r="H666" i="1"/>
  <c r="J666" i="1" s="1"/>
  <c r="I666" i="1"/>
  <c r="K666" i="1" s="1"/>
  <c r="H667" i="1"/>
  <c r="J667" i="1" s="1"/>
  <c r="I667" i="1"/>
  <c r="K667" i="1" s="1"/>
  <c r="H668" i="1"/>
  <c r="J668" i="1" s="1"/>
  <c r="I668" i="1"/>
  <c r="K668" i="1" s="1"/>
  <c r="H669" i="1"/>
  <c r="J669" i="1" s="1"/>
  <c r="I669" i="1"/>
  <c r="K669" i="1" s="1"/>
  <c r="H670" i="1"/>
  <c r="J670" i="1" s="1"/>
  <c r="I670" i="1"/>
  <c r="K670" i="1" s="1"/>
  <c r="H671" i="1"/>
  <c r="J671" i="1" s="1"/>
  <c r="I671" i="1"/>
  <c r="K671" i="1" s="1"/>
  <c r="H672" i="1"/>
  <c r="J672" i="1" s="1"/>
  <c r="I672" i="1"/>
  <c r="K672" i="1" s="1"/>
  <c r="H673" i="1"/>
  <c r="J673" i="1" s="1"/>
  <c r="I673" i="1"/>
  <c r="K673" i="1" s="1"/>
  <c r="H674" i="1"/>
  <c r="J674" i="1" s="1"/>
  <c r="I674" i="1"/>
  <c r="K674" i="1" s="1"/>
  <c r="H675" i="1"/>
  <c r="J675" i="1" s="1"/>
  <c r="I675" i="1"/>
  <c r="K675" i="1" s="1"/>
  <c r="H676" i="1"/>
  <c r="J676" i="1" s="1"/>
  <c r="I676" i="1"/>
  <c r="K676" i="1" s="1"/>
  <c r="H677" i="1"/>
  <c r="J677" i="1" s="1"/>
  <c r="I677" i="1"/>
  <c r="K677" i="1" s="1"/>
  <c r="H678" i="1"/>
  <c r="J678" i="1" s="1"/>
  <c r="I678" i="1"/>
  <c r="K678" i="1" s="1"/>
  <c r="H679" i="1"/>
  <c r="J679" i="1" s="1"/>
  <c r="I679" i="1"/>
  <c r="K679" i="1" s="1"/>
  <c r="H680" i="1"/>
  <c r="J680" i="1" s="1"/>
  <c r="I680" i="1"/>
  <c r="K680" i="1" s="1"/>
  <c r="H681" i="1"/>
  <c r="J681" i="1" s="1"/>
  <c r="I681" i="1"/>
  <c r="K681" i="1" s="1"/>
  <c r="H682" i="1"/>
  <c r="J682" i="1" s="1"/>
  <c r="I682" i="1"/>
  <c r="K682" i="1" s="1"/>
  <c r="H683" i="1"/>
  <c r="J683" i="1" s="1"/>
  <c r="I683" i="1"/>
  <c r="K683" i="1" s="1"/>
  <c r="H684" i="1"/>
  <c r="J684" i="1" s="1"/>
  <c r="I684" i="1"/>
  <c r="K684" i="1" s="1"/>
  <c r="H685" i="1"/>
  <c r="J685" i="1" s="1"/>
  <c r="I685" i="1"/>
  <c r="K685" i="1" s="1"/>
  <c r="H686" i="1"/>
  <c r="J686" i="1" s="1"/>
  <c r="I686" i="1"/>
  <c r="K686" i="1" s="1"/>
  <c r="H687" i="1"/>
  <c r="J687" i="1" s="1"/>
  <c r="I687" i="1"/>
  <c r="K687" i="1" s="1"/>
  <c r="H688" i="1"/>
  <c r="J688" i="1" s="1"/>
  <c r="I688" i="1"/>
  <c r="K688" i="1" s="1"/>
  <c r="H689" i="1"/>
  <c r="J689" i="1" s="1"/>
  <c r="I689" i="1"/>
  <c r="K689" i="1" s="1"/>
  <c r="H690" i="1"/>
  <c r="J690" i="1" s="1"/>
  <c r="I690" i="1"/>
  <c r="K690" i="1" s="1"/>
  <c r="H691" i="1"/>
  <c r="J691" i="1" s="1"/>
  <c r="I691" i="1"/>
  <c r="K691" i="1" s="1"/>
  <c r="H692" i="1"/>
  <c r="J692" i="1" s="1"/>
  <c r="I692" i="1"/>
  <c r="K692" i="1" s="1"/>
  <c r="H693" i="1"/>
  <c r="J693" i="1" s="1"/>
  <c r="I693" i="1"/>
  <c r="K693" i="1" s="1"/>
  <c r="H694" i="1"/>
  <c r="J694" i="1" s="1"/>
  <c r="I694" i="1"/>
  <c r="K694" i="1" s="1"/>
  <c r="H695" i="1"/>
  <c r="J695" i="1" s="1"/>
  <c r="I695" i="1"/>
  <c r="K695" i="1" s="1"/>
  <c r="H696" i="1"/>
  <c r="J696" i="1" s="1"/>
  <c r="I696" i="1"/>
  <c r="K696" i="1" s="1"/>
  <c r="H697" i="1"/>
  <c r="J697" i="1" s="1"/>
  <c r="I697" i="1"/>
  <c r="K697" i="1" s="1"/>
  <c r="H698" i="1"/>
  <c r="J698" i="1" s="1"/>
  <c r="I698" i="1"/>
  <c r="K698" i="1" s="1"/>
  <c r="H699" i="1"/>
  <c r="J699" i="1" s="1"/>
  <c r="I699" i="1"/>
  <c r="K699" i="1" s="1"/>
  <c r="H700" i="1"/>
  <c r="J700" i="1" s="1"/>
  <c r="I700" i="1"/>
  <c r="K700" i="1" s="1"/>
  <c r="H701" i="1"/>
  <c r="J701" i="1" s="1"/>
  <c r="I701" i="1"/>
  <c r="K701" i="1" s="1"/>
  <c r="H702" i="1"/>
  <c r="J702" i="1" s="1"/>
  <c r="I702" i="1"/>
  <c r="K702" i="1" s="1"/>
  <c r="H703" i="1"/>
  <c r="J703" i="1" s="1"/>
  <c r="I703" i="1"/>
  <c r="K703" i="1" s="1"/>
  <c r="H704" i="1"/>
  <c r="J704" i="1" s="1"/>
  <c r="I704" i="1"/>
  <c r="K704" i="1" s="1"/>
  <c r="H705" i="1"/>
  <c r="J705" i="1" s="1"/>
  <c r="I705" i="1"/>
  <c r="K705" i="1" s="1"/>
  <c r="H706" i="1"/>
  <c r="J706" i="1" s="1"/>
  <c r="I706" i="1"/>
  <c r="K706" i="1" s="1"/>
  <c r="H707" i="1"/>
  <c r="J707" i="1" s="1"/>
  <c r="I707" i="1"/>
  <c r="K707" i="1" s="1"/>
  <c r="H708" i="1"/>
  <c r="J708" i="1" s="1"/>
  <c r="I708" i="1"/>
  <c r="K708" i="1" s="1"/>
  <c r="H709" i="1"/>
  <c r="J709" i="1" s="1"/>
  <c r="I709" i="1"/>
  <c r="K709" i="1" s="1"/>
  <c r="H710" i="1"/>
  <c r="J710" i="1" s="1"/>
  <c r="I710" i="1"/>
  <c r="K710" i="1" s="1"/>
  <c r="H711" i="1"/>
  <c r="J711" i="1" s="1"/>
  <c r="I711" i="1"/>
  <c r="K711" i="1" s="1"/>
  <c r="H712" i="1"/>
  <c r="J712" i="1" s="1"/>
  <c r="I712" i="1"/>
  <c r="K712" i="1" s="1"/>
  <c r="H713" i="1"/>
  <c r="J713" i="1" s="1"/>
  <c r="I713" i="1"/>
  <c r="K713" i="1" s="1"/>
  <c r="H714" i="1"/>
  <c r="J714" i="1" s="1"/>
  <c r="I714" i="1"/>
  <c r="K714" i="1" s="1"/>
  <c r="H715" i="1"/>
  <c r="J715" i="1" s="1"/>
  <c r="I715" i="1"/>
  <c r="K715" i="1" s="1"/>
  <c r="H716" i="1"/>
  <c r="J716" i="1" s="1"/>
  <c r="I716" i="1"/>
  <c r="K716" i="1" s="1"/>
  <c r="H717" i="1"/>
  <c r="J717" i="1" s="1"/>
  <c r="I717" i="1"/>
  <c r="K717" i="1" s="1"/>
  <c r="H718" i="1"/>
  <c r="J718" i="1" s="1"/>
  <c r="I718" i="1"/>
  <c r="K718" i="1" s="1"/>
  <c r="H719" i="1"/>
  <c r="J719" i="1" s="1"/>
  <c r="I719" i="1"/>
  <c r="K719" i="1" s="1"/>
  <c r="H720" i="1"/>
  <c r="J720" i="1" s="1"/>
  <c r="I720" i="1"/>
  <c r="K720" i="1" s="1"/>
  <c r="H721" i="1"/>
  <c r="J721" i="1" s="1"/>
  <c r="I721" i="1"/>
  <c r="K721" i="1" s="1"/>
  <c r="H722" i="1"/>
  <c r="J722" i="1" s="1"/>
  <c r="I722" i="1"/>
  <c r="K722" i="1" s="1"/>
  <c r="H723" i="1"/>
  <c r="J723" i="1" s="1"/>
  <c r="I723" i="1"/>
  <c r="K723" i="1" s="1"/>
  <c r="H724" i="1"/>
  <c r="J724" i="1" s="1"/>
  <c r="I724" i="1"/>
  <c r="K724" i="1" s="1"/>
  <c r="H725" i="1"/>
  <c r="J725" i="1" s="1"/>
  <c r="I725" i="1"/>
  <c r="K725" i="1" s="1"/>
  <c r="H726" i="1"/>
  <c r="J726" i="1" s="1"/>
  <c r="I726" i="1"/>
  <c r="K726" i="1" s="1"/>
  <c r="H727" i="1"/>
  <c r="J727" i="1" s="1"/>
  <c r="I727" i="1"/>
  <c r="K727" i="1" s="1"/>
  <c r="H728" i="1"/>
  <c r="J728" i="1" s="1"/>
  <c r="I728" i="1"/>
  <c r="K728" i="1" s="1"/>
  <c r="H729" i="1"/>
  <c r="J729" i="1" s="1"/>
  <c r="I729" i="1"/>
  <c r="K729" i="1" s="1"/>
  <c r="H730" i="1"/>
  <c r="J730" i="1" s="1"/>
  <c r="I730" i="1"/>
  <c r="K730" i="1" s="1"/>
  <c r="H731" i="1"/>
  <c r="J731" i="1" s="1"/>
  <c r="I731" i="1"/>
  <c r="K731" i="1" s="1"/>
  <c r="H732" i="1"/>
  <c r="J732" i="1" s="1"/>
  <c r="I732" i="1"/>
  <c r="K732" i="1" s="1"/>
  <c r="H733" i="1"/>
  <c r="J733" i="1" s="1"/>
  <c r="I733" i="1"/>
  <c r="K733" i="1" s="1"/>
  <c r="H734" i="1"/>
  <c r="J734" i="1" s="1"/>
  <c r="I734" i="1"/>
  <c r="K734" i="1" s="1"/>
  <c r="H735" i="1"/>
  <c r="J735" i="1" s="1"/>
  <c r="I735" i="1"/>
  <c r="K735" i="1" s="1"/>
  <c r="H736" i="1"/>
  <c r="J736" i="1" s="1"/>
  <c r="I736" i="1"/>
  <c r="K736" i="1" s="1"/>
  <c r="H737" i="1"/>
  <c r="J737" i="1" s="1"/>
  <c r="I737" i="1"/>
  <c r="K737" i="1" s="1"/>
  <c r="H738" i="1"/>
  <c r="J738" i="1" s="1"/>
  <c r="I738" i="1"/>
  <c r="K738" i="1" s="1"/>
  <c r="H739" i="1"/>
  <c r="J739" i="1" s="1"/>
  <c r="I739" i="1"/>
  <c r="K739" i="1" s="1"/>
  <c r="H740" i="1"/>
  <c r="J740" i="1" s="1"/>
  <c r="I740" i="1"/>
  <c r="K740" i="1" s="1"/>
  <c r="H741" i="1"/>
  <c r="J741" i="1" s="1"/>
  <c r="I741" i="1"/>
  <c r="K741" i="1" s="1"/>
  <c r="H742" i="1"/>
  <c r="J742" i="1" s="1"/>
  <c r="I742" i="1"/>
  <c r="K742" i="1" s="1"/>
  <c r="H743" i="1"/>
  <c r="J743" i="1" s="1"/>
  <c r="I743" i="1"/>
  <c r="K743" i="1" s="1"/>
  <c r="H744" i="1"/>
  <c r="J744" i="1" s="1"/>
  <c r="I744" i="1"/>
  <c r="K744" i="1" s="1"/>
  <c r="H745" i="1"/>
  <c r="J745" i="1" s="1"/>
  <c r="I745" i="1"/>
  <c r="K745" i="1" s="1"/>
  <c r="H746" i="1"/>
  <c r="J746" i="1" s="1"/>
  <c r="I746" i="1"/>
  <c r="K746" i="1" s="1"/>
  <c r="H747" i="1"/>
  <c r="J747" i="1" s="1"/>
  <c r="I747" i="1"/>
  <c r="K747" i="1" s="1"/>
  <c r="H748" i="1"/>
  <c r="J748" i="1" s="1"/>
  <c r="I748" i="1"/>
  <c r="K748" i="1" s="1"/>
  <c r="H749" i="1"/>
  <c r="J749" i="1" s="1"/>
  <c r="I749" i="1"/>
  <c r="K749" i="1" s="1"/>
  <c r="H750" i="1"/>
  <c r="J750" i="1" s="1"/>
  <c r="I750" i="1"/>
  <c r="K750" i="1" s="1"/>
  <c r="H751" i="1"/>
  <c r="J751" i="1" s="1"/>
  <c r="I751" i="1"/>
  <c r="K751" i="1" s="1"/>
  <c r="H752" i="1"/>
  <c r="J752" i="1" s="1"/>
  <c r="I752" i="1"/>
  <c r="K752" i="1" s="1"/>
  <c r="H753" i="1"/>
  <c r="J753" i="1" s="1"/>
  <c r="I753" i="1"/>
  <c r="K753" i="1" s="1"/>
  <c r="H754" i="1"/>
  <c r="J754" i="1" s="1"/>
  <c r="I754" i="1"/>
  <c r="K754" i="1" s="1"/>
  <c r="H755" i="1"/>
  <c r="J755" i="1" s="1"/>
  <c r="I755" i="1"/>
  <c r="K755" i="1" s="1"/>
  <c r="H756" i="1"/>
  <c r="J756" i="1" s="1"/>
  <c r="I756" i="1"/>
  <c r="K756" i="1" s="1"/>
  <c r="H757" i="1"/>
  <c r="J757" i="1" s="1"/>
  <c r="I757" i="1"/>
  <c r="K757" i="1" s="1"/>
  <c r="H758" i="1"/>
  <c r="J758" i="1" s="1"/>
  <c r="I758" i="1"/>
  <c r="K758" i="1" s="1"/>
  <c r="H759" i="1"/>
  <c r="J759" i="1" s="1"/>
  <c r="I759" i="1"/>
  <c r="K759" i="1" s="1"/>
  <c r="H760" i="1"/>
  <c r="J760" i="1" s="1"/>
  <c r="I760" i="1"/>
  <c r="K760" i="1" s="1"/>
  <c r="H761" i="1"/>
  <c r="J761" i="1" s="1"/>
  <c r="I761" i="1"/>
  <c r="K761" i="1" s="1"/>
  <c r="H762" i="1"/>
  <c r="J762" i="1" s="1"/>
  <c r="I762" i="1"/>
  <c r="K762" i="1" s="1"/>
  <c r="H763" i="1"/>
  <c r="J763" i="1" s="1"/>
  <c r="I763" i="1"/>
  <c r="K763" i="1" s="1"/>
  <c r="H764" i="1"/>
  <c r="J764" i="1" s="1"/>
  <c r="I764" i="1"/>
  <c r="K764" i="1" s="1"/>
  <c r="H765" i="1"/>
  <c r="J765" i="1" s="1"/>
  <c r="I765" i="1"/>
  <c r="K765" i="1" s="1"/>
  <c r="H766" i="1"/>
  <c r="J766" i="1" s="1"/>
  <c r="I766" i="1"/>
  <c r="K766" i="1" s="1"/>
  <c r="H767" i="1"/>
  <c r="J767" i="1" s="1"/>
  <c r="I767" i="1"/>
  <c r="K767" i="1" s="1"/>
  <c r="H768" i="1"/>
  <c r="J768" i="1" s="1"/>
  <c r="I768" i="1"/>
  <c r="K768" i="1" s="1"/>
  <c r="H769" i="1"/>
  <c r="J769" i="1" s="1"/>
  <c r="I769" i="1"/>
  <c r="K769" i="1" s="1"/>
  <c r="H770" i="1"/>
  <c r="J770" i="1" s="1"/>
  <c r="I770" i="1"/>
  <c r="K770" i="1" s="1"/>
  <c r="H771" i="1"/>
  <c r="J771" i="1" s="1"/>
  <c r="I771" i="1"/>
  <c r="K771" i="1" s="1"/>
  <c r="H772" i="1"/>
  <c r="J772" i="1" s="1"/>
  <c r="I772" i="1"/>
  <c r="K772" i="1" s="1"/>
  <c r="H773" i="1"/>
  <c r="J773" i="1" s="1"/>
  <c r="I773" i="1"/>
  <c r="K773" i="1" s="1"/>
  <c r="H774" i="1"/>
  <c r="J774" i="1" s="1"/>
  <c r="I774" i="1"/>
  <c r="K774" i="1" s="1"/>
  <c r="H775" i="1"/>
  <c r="J775" i="1" s="1"/>
  <c r="I775" i="1"/>
  <c r="K775" i="1" s="1"/>
  <c r="H776" i="1"/>
  <c r="J776" i="1" s="1"/>
  <c r="L326" i="16" s="1"/>
  <c r="I776" i="1"/>
  <c r="K776" i="1" s="1"/>
  <c r="H777" i="1"/>
  <c r="J777" i="1" s="1"/>
  <c r="L340" i="16" s="1"/>
  <c r="I777" i="1"/>
  <c r="K777" i="1" s="1"/>
  <c r="H778" i="1"/>
  <c r="J778" i="1" s="1"/>
  <c r="I778" i="1"/>
  <c r="K778" i="1" s="1"/>
  <c r="H779" i="1"/>
  <c r="J779" i="1" s="1"/>
  <c r="I779" i="1"/>
  <c r="K779" i="1" s="1"/>
  <c r="H780" i="1"/>
  <c r="J780" i="1" s="1"/>
  <c r="I780" i="1"/>
  <c r="K780" i="1" s="1"/>
  <c r="H781" i="1"/>
  <c r="J781" i="1" s="1"/>
  <c r="I781" i="1"/>
  <c r="K781" i="1" s="1"/>
  <c r="H782" i="1"/>
  <c r="J782" i="1" s="1"/>
  <c r="I782" i="1"/>
  <c r="K782" i="1" s="1"/>
  <c r="H783" i="1"/>
  <c r="J783" i="1" s="1"/>
  <c r="I783" i="1"/>
  <c r="K783" i="1" s="1"/>
  <c r="H784" i="1"/>
  <c r="J784" i="1" s="1"/>
  <c r="L630" i="16" s="1"/>
  <c r="I784" i="1"/>
  <c r="K784" i="1" s="1"/>
  <c r="H785" i="1"/>
  <c r="J785" i="1" s="1"/>
  <c r="I785" i="1"/>
  <c r="K785" i="1" s="1"/>
  <c r="H786" i="1"/>
  <c r="J786" i="1" s="1"/>
  <c r="I786" i="1"/>
  <c r="K786" i="1" s="1"/>
  <c r="H787" i="1"/>
  <c r="J787" i="1" s="1"/>
  <c r="I787" i="1"/>
  <c r="K787" i="1" s="1"/>
  <c r="H788" i="1"/>
  <c r="J788" i="1" s="1"/>
  <c r="L430" i="16" s="1"/>
  <c r="I788" i="1"/>
  <c r="K788" i="1" s="1"/>
  <c r="H789" i="1"/>
  <c r="J789" i="1" s="1"/>
  <c r="I789" i="1"/>
  <c r="K789" i="1" s="1"/>
  <c r="H790" i="1"/>
  <c r="J790" i="1" s="1"/>
  <c r="I790" i="1"/>
  <c r="K790" i="1" s="1"/>
  <c r="H791" i="1"/>
  <c r="J791" i="1" s="1"/>
  <c r="I791" i="1"/>
  <c r="K791" i="1" s="1"/>
  <c r="H792" i="1"/>
  <c r="J792" i="1" s="1"/>
  <c r="I792" i="1"/>
  <c r="K792" i="1" s="1"/>
  <c r="H793" i="1"/>
  <c r="J793" i="1" s="1"/>
  <c r="I793" i="1"/>
  <c r="K793" i="1" s="1"/>
  <c r="H794" i="1"/>
  <c r="J794" i="1" s="1"/>
  <c r="I794" i="1"/>
  <c r="K794" i="1" s="1"/>
  <c r="H795" i="1"/>
  <c r="J795" i="1" s="1"/>
  <c r="I795" i="1"/>
  <c r="K795" i="1" s="1"/>
  <c r="H796" i="1"/>
  <c r="J796" i="1" s="1"/>
  <c r="I796" i="1"/>
  <c r="K796" i="1" s="1"/>
  <c r="H797" i="1"/>
  <c r="J797" i="1" s="1"/>
  <c r="L92" i="16" s="1"/>
  <c r="I797" i="1"/>
  <c r="K797" i="1" s="1"/>
  <c r="H798" i="1"/>
  <c r="J798" i="1" s="1"/>
  <c r="L644" i="16" s="1"/>
  <c r="I798" i="1"/>
  <c r="K798" i="1" s="1"/>
  <c r="H799" i="1"/>
  <c r="J799" i="1" s="1"/>
  <c r="I799" i="1"/>
  <c r="K799" i="1" s="1"/>
  <c r="H800" i="1"/>
  <c r="J800" i="1" s="1"/>
  <c r="I800" i="1"/>
  <c r="K800" i="1" s="1"/>
  <c r="H801" i="1"/>
  <c r="J801" i="1" s="1"/>
  <c r="I801" i="1"/>
  <c r="K801" i="1" s="1"/>
  <c r="H802" i="1"/>
  <c r="J802" i="1" s="1"/>
  <c r="I802" i="1"/>
  <c r="K802" i="1" s="1"/>
  <c r="H803" i="1"/>
  <c r="J803" i="1" s="1"/>
  <c r="I803" i="1"/>
  <c r="K803" i="1" s="1"/>
  <c r="H804" i="1"/>
  <c r="J804" i="1" s="1"/>
  <c r="I804" i="1"/>
  <c r="K804" i="1" s="1"/>
  <c r="H805" i="1"/>
  <c r="J805" i="1" s="1"/>
  <c r="I805" i="1"/>
  <c r="K805" i="1" s="1"/>
  <c r="H806" i="1"/>
  <c r="J806" i="1" s="1"/>
  <c r="L514" i="16" s="1"/>
  <c r="I806" i="1"/>
  <c r="K806" i="1" s="1"/>
  <c r="H807" i="1"/>
  <c r="J807" i="1" s="1"/>
  <c r="I807" i="1"/>
  <c r="K807" i="1" s="1"/>
  <c r="H808" i="1"/>
  <c r="J808" i="1" s="1"/>
  <c r="I808" i="1"/>
  <c r="K808" i="1" s="1"/>
  <c r="H809" i="1"/>
  <c r="J809" i="1" s="1"/>
  <c r="I809" i="1"/>
  <c r="K809" i="1" s="1"/>
  <c r="H810" i="1"/>
  <c r="J810" i="1" s="1"/>
  <c r="I810" i="1"/>
  <c r="K810" i="1" s="1"/>
  <c r="H811" i="1"/>
  <c r="J811" i="1" s="1"/>
  <c r="I811" i="1"/>
  <c r="K811" i="1" s="1"/>
  <c r="H812" i="1"/>
  <c r="J812" i="1" s="1"/>
  <c r="I812" i="1"/>
  <c r="K812" i="1" s="1"/>
  <c r="H813" i="1"/>
  <c r="J813" i="1" s="1"/>
  <c r="I813" i="1"/>
  <c r="K813" i="1" s="1"/>
  <c r="H814" i="1"/>
  <c r="J814" i="1" s="1"/>
  <c r="I814" i="1"/>
  <c r="K814" i="1" s="1"/>
  <c r="H815" i="1"/>
  <c r="J815" i="1" s="1"/>
  <c r="I815" i="1"/>
  <c r="K815" i="1" s="1"/>
  <c r="H816" i="1"/>
  <c r="J816" i="1" s="1"/>
  <c r="I816" i="1"/>
  <c r="K816" i="1" s="1"/>
  <c r="H817" i="1"/>
  <c r="J817" i="1" s="1"/>
  <c r="I817" i="1"/>
  <c r="K817" i="1" s="1"/>
  <c r="H818" i="1"/>
  <c r="J818" i="1" s="1"/>
  <c r="L153" i="16" s="1"/>
  <c r="I818" i="1"/>
  <c r="K818" i="1" s="1"/>
  <c r="H819" i="1"/>
  <c r="J819" i="1" s="1"/>
  <c r="I819" i="1"/>
  <c r="K819" i="1" s="1"/>
  <c r="H820" i="1"/>
  <c r="J820" i="1" s="1"/>
  <c r="I820" i="1"/>
  <c r="K820" i="1" s="1"/>
  <c r="H821" i="1"/>
  <c r="J821" i="1" s="1"/>
  <c r="I821" i="1"/>
  <c r="K821" i="1" s="1"/>
  <c r="H822" i="1"/>
  <c r="J822" i="1" s="1"/>
  <c r="I822" i="1"/>
  <c r="K822" i="1" s="1"/>
  <c r="H823" i="1"/>
  <c r="J823" i="1" s="1"/>
  <c r="I823" i="1"/>
  <c r="K823" i="1" s="1"/>
  <c r="H824" i="1"/>
  <c r="J824" i="1" s="1"/>
  <c r="I824" i="1"/>
  <c r="K824" i="1" s="1"/>
  <c r="H825" i="1"/>
  <c r="J825" i="1" s="1"/>
  <c r="I825" i="1"/>
  <c r="K825" i="1" s="1"/>
  <c r="H826" i="1"/>
  <c r="J826" i="1" s="1"/>
  <c r="I826" i="1"/>
  <c r="K826" i="1" s="1"/>
  <c r="H827" i="1"/>
  <c r="J827" i="1" s="1"/>
  <c r="I827" i="1"/>
  <c r="K827" i="1" s="1"/>
  <c r="H828" i="1"/>
  <c r="J828" i="1" s="1"/>
  <c r="I828" i="1"/>
  <c r="K828" i="1"/>
  <c r="H829" i="1"/>
  <c r="J829" i="1" s="1"/>
  <c r="I829" i="1"/>
  <c r="K829" i="1" s="1"/>
  <c r="H830" i="1"/>
  <c r="J830" i="1" s="1"/>
  <c r="I830" i="1"/>
  <c r="K830" i="1" s="1"/>
  <c r="H831" i="1"/>
  <c r="J831" i="1" s="1"/>
  <c r="I831" i="1"/>
  <c r="K831" i="1" s="1"/>
  <c r="H832" i="1"/>
  <c r="J832" i="1" s="1"/>
  <c r="I832" i="1"/>
  <c r="K832" i="1" s="1"/>
  <c r="H833" i="1"/>
  <c r="J833" i="1" s="1"/>
  <c r="I833" i="1"/>
  <c r="K833" i="1" s="1"/>
  <c r="H834" i="1"/>
  <c r="J834" i="1" s="1"/>
  <c r="I834" i="1"/>
  <c r="K834" i="1" s="1"/>
  <c r="H835" i="1"/>
  <c r="J835" i="1" s="1"/>
  <c r="I835" i="1"/>
  <c r="K835" i="1" s="1"/>
  <c r="H836" i="1"/>
  <c r="J836" i="1" s="1"/>
  <c r="I836" i="1"/>
  <c r="K836" i="1" s="1"/>
  <c r="H837" i="1"/>
  <c r="J837" i="1" s="1"/>
  <c r="I837" i="1"/>
  <c r="K837" i="1" s="1"/>
  <c r="H838" i="1"/>
  <c r="J838" i="1" s="1"/>
  <c r="I838" i="1"/>
  <c r="K838" i="1" s="1"/>
  <c r="H839" i="1"/>
  <c r="J839" i="1" s="1"/>
  <c r="I839" i="1"/>
  <c r="K839" i="1" s="1"/>
  <c r="H840" i="1"/>
  <c r="J840" i="1" s="1"/>
  <c r="I840" i="1"/>
  <c r="K840" i="1" s="1"/>
  <c r="H841" i="1"/>
  <c r="J841" i="1" s="1"/>
  <c r="I841" i="1"/>
  <c r="K841" i="1" s="1"/>
  <c r="H842" i="1"/>
  <c r="J842" i="1" s="1"/>
  <c r="I842" i="1"/>
  <c r="K842" i="1" s="1"/>
  <c r="H843" i="1"/>
  <c r="J843" i="1" s="1"/>
  <c r="I843" i="1"/>
  <c r="K843" i="1" s="1"/>
  <c r="H844" i="1"/>
  <c r="J844" i="1" s="1"/>
  <c r="I844" i="1"/>
  <c r="K844" i="1" s="1"/>
  <c r="H845" i="1"/>
  <c r="J845" i="1" s="1"/>
  <c r="I845" i="1"/>
  <c r="K845" i="1" s="1"/>
  <c r="H846" i="1"/>
  <c r="J846" i="1" s="1"/>
  <c r="I846" i="1"/>
  <c r="K846" i="1" s="1"/>
  <c r="H847" i="1"/>
  <c r="J847" i="1" s="1"/>
  <c r="I847" i="1"/>
  <c r="K847" i="1" s="1"/>
  <c r="H848" i="1"/>
  <c r="J848" i="1" s="1"/>
  <c r="I848" i="1"/>
  <c r="K848" i="1" s="1"/>
  <c r="H849" i="1"/>
  <c r="J849" i="1" s="1"/>
  <c r="I849" i="1"/>
  <c r="K849" i="1" s="1"/>
  <c r="H850" i="1"/>
  <c r="J850" i="1" s="1"/>
  <c r="I850" i="1"/>
  <c r="K850" i="1" s="1"/>
  <c r="H851" i="1"/>
  <c r="J851" i="1" s="1"/>
  <c r="I851" i="1"/>
  <c r="K851" i="1" s="1"/>
  <c r="H852" i="1"/>
  <c r="J852" i="1" s="1"/>
  <c r="I852" i="1"/>
  <c r="K852" i="1" s="1"/>
  <c r="H853" i="1"/>
  <c r="J853" i="1" s="1"/>
  <c r="I853" i="1"/>
  <c r="K853" i="1" s="1"/>
  <c r="H854" i="1"/>
  <c r="J854" i="1" s="1"/>
  <c r="I854" i="1"/>
  <c r="K854" i="1" s="1"/>
  <c r="H855" i="1"/>
  <c r="J855" i="1" s="1"/>
  <c r="I855" i="1"/>
  <c r="K855" i="1" s="1"/>
  <c r="H856" i="1"/>
  <c r="J856" i="1" s="1"/>
  <c r="I856" i="1"/>
  <c r="K856" i="1" s="1"/>
  <c r="H857" i="1"/>
  <c r="J857" i="1" s="1"/>
  <c r="I857" i="1"/>
  <c r="K857" i="1" s="1"/>
  <c r="H858" i="1"/>
  <c r="J858" i="1" s="1"/>
  <c r="I858" i="1"/>
  <c r="K858" i="1" s="1"/>
  <c r="H859" i="1"/>
  <c r="J859" i="1" s="1"/>
  <c r="I859" i="1"/>
  <c r="K859" i="1" s="1"/>
  <c r="H860" i="1"/>
  <c r="J860" i="1" s="1"/>
  <c r="I860" i="1"/>
  <c r="K860" i="1" s="1"/>
  <c r="H861" i="1"/>
  <c r="J861" i="1" s="1"/>
  <c r="I861" i="1"/>
  <c r="K861" i="1" s="1"/>
  <c r="H862" i="1"/>
  <c r="J862" i="1" s="1"/>
  <c r="I862" i="1"/>
  <c r="K862" i="1" s="1"/>
  <c r="H863" i="1"/>
  <c r="J863" i="1" s="1"/>
  <c r="I863" i="1"/>
  <c r="K863" i="1" s="1"/>
  <c r="H864" i="1"/>
  <c r="J864" i="1" s="1"/>
  <c r="I864" i="1"/>
  <c r="K864" i="1" s="1"/>
  <c r="H865" i="1"/>
  <c r="J865" i="1" s="1"/>
  <c r="I865" i="1"/>
  <c r="K865" i="1" s="1"/>
  <c r="H866" i="1"/>
  <c r="J866" i="1" s="1"/>
  <c r="I866" i="1"/>
  <c r="K866" i="1" s="1"/>
  <c r="H867" i="1"/>
  <c r="J867" i="1" s="1"/>
  <c r="I867" i="1"/>
  <c r="K867" i="1" s="1"/>
  <c r="H868" i="1"/>
  <c r="J868" i="1" s="1"/>
  <c r="I868" i="1"/>
  <c r="K868" i="1" s="1"/>
  <c r="H869" i="1"/>
  <c r="J869" i="1" s="1"/>
  <c r="L459" i="16" s="1"/>
  <c r="I869" i="1"/>
  <c r="K869" i="1" s="1"/>
  <c r="H870" i="1"/>
  <c r="J870" i="1" s="1"/>
  <c r="I870" i="1"/>
  <c r="K870" i="1" s="1"/>
  <c r="H871" i="1"/>
  <c r="J871" i="1" s="1"/>
  <c r="I871" i="1"/>
  <c r="K871" i="1" s="1"/>
  <c r="H872" i="1"/>
  <c r="J872" i="1" s="1"/>
  <c r="I872" i="1"/>
  <c r="K872" i="1" s="1"/>
  <c r="H873" i="1"/>
  <c r="J873" i="1" s="1"/>
  <c r="I873" i="1"/>
  <c r="K873" i="1" s="1"/>
  <c r="H874" i="1"/>
  <c r="J874" i="1" s="1"/>
  <c r="I874" i="1"/>
  <c r="K874" i="1" s="1"/>
  <c r="H875" i="1"/>
  <c r="J875" i="1" s="1"/>
  <c r="L483" i="16" s="1"/>
  <c r="I875" i="1"/>
  <c r="K875" i="1" s="1"/>
  <c r="H876" i="1"/>
  <c r="J876" i="1" s="1"/>
  <c r="I876" i="1"/>
  <c r="K876" i="1" s="1"/>
  <c r="H877" i="1"/>
  <c r="J877" i="1" s="1"/>
  <c r="I877" i="1"/>
  <c r="K877" i="1" s="1"/>
  <c r="H878" i="1"/>
  <c r="J878" i="1" s="1"/>
  <c r="I878" i="1"/>
  <c r="K878" i="1" s="1"/>
  <c r="H879" i="1"/>
  <c r="J879" i="1" s="1"/>
  <c r="I879" i="1"/>
  <c r="K879" i="1" s="1"/>
  <c r="H880" i="1"/>
  <c r="J880" i="1" s="1"/>
  <c r="L388" i="16" s="1"/>
  <c r="I880" i="1"/>
  <c r="K880" i="1" s="1"/>
  <c r="H881" i="1"/>
  <c r="J881" i="1" s="1"/>
  <c r="I881" i="1"/>
  <c r="K881" i="1" s="1"/>
  <c r="H882" i="1"/>
  <c r="J882" i="1" s="1"/>
  <c r="I882" i="1"/>
  <c r="K882" i="1" s="1"/>
  <c r="H883" i="1"/>
  <c r="J883" i="1" s="1"/>
  <c r="I883" i="1"/>
  <c r="K883" i="1" s="1"/>
  <c r="H884" i="1"/>
  <c r="J884" i="1" s="1"/>
  <c r="I884" i="1"/>
  <c r="K884" i="1" s="1"/>
  <c r="H885" i="1"/>
  <c r="J885" i="1" s="1"/>
  <c r="I885" i="1"/>
  <c r="K885" i="1" s="1"/>
  <c r="H886" i="1"/>
  <c r="J886" i="1" s="1"/>
  <c r="I886" i="1"/>
  <c r="K886" i="1" s="1"/>
  <c r="H887" i="1"/>
  <c r="J887" i="1" s="1"/>
  <c r="I887" i="1"/>
  <c r="K887" i="1" s="1"/>
  <c r="H888" i="1"/>
  <c r="J888" i="1" s="1"/>
  <c r="I888" i="1"/>
  <c r="K888" i="1" s="1"/>
  <c r="H889" i="1"/>
  <c r="J889" i="1" s="1"/>
  <c r="I889" i="1"/>
  <c r="K889" i="1" s="1"/>
  <c r="H890" i="1"/>
  <c r="J890" i="1" s="1"/>
  <c r="I890" i="1"/>
  <c r="K890" i="1" s="1"/>
  <c r="H891" i="1"/>
  <c r="J891" i="1" s="1"/>
  <c r="I891" i="1"/>
  <c r="K891" i="1" s="1"/>
  <c r="H892" i="1"/>
  <c r="J892" i="1" s="1"/>
  <c r="I892" i="1"/>
  <c r="K892" i="1" s="1"/>
  <c r="H893" i="1"/>
  <c r="J893" i="1" s="1"/>
  <c r="I893" i="1"/>
  <c r="K893" i="1" s="1"/>
  <c r="H894" i="1"/>
  <c r="J894" i="1" s="1"/>
  <c r="I894" i="1"/>
  <c r="K894" i="1" s="1"/>
  <c r="H895" i="1"/>
  <c r="J895" i="1" s="1"/>
  <c r="L214" i="16" s="1"/>
  <c r="I895" i="1"/>
  <c r="K895" i="1" s="1"/>
  <c r="H896" i="1"/>
  <c r="J896" i="1" s="1"/>
  <c r="I896" i="1"/>
  <c r="K896" i="1" s="1"/>
  <c r="H897" i="1"/>
  <c r="J897" i="1" s="1"/>
  <c r="I897" i="1"/>
  <c r="K897" i="1" s="1"/>
  <c r="H898" i="1"/>
  <c r="J898" i="1" s="1"/>
  <c r="I898" i="1"/>
  <c r="K898" i="1" s="1"/>
  <c r="H899" i="1"/>
  <c r="J899" i="1" s="1"/>
  <c r="I899" i="1"/>
  <c r="K899" i="1" s="1"/>
  <c r="H900" i="1"/>
  <c r="J900" i="1" s="1"/>
  <c r="I900" i="1"/>
  <c r="K900" i="1" s="1"/>
  <c r="H901" i="1"/>
  <c r="J901" i="1" s="1"/>
  <c r="I901" i="1"/>
  <c r="K901" i="1" s="1"/>
  <c r="H902" i="1"/>
  <c r="J902" i="1" s="1"/>
  <c r="I902" i="1"/>
  <c r="K902" i="1" s="1"/>
  <c r="H903" i="1"/>
  <c r="J903" i="1" s="1"/>
  <c r="I903" i="1"/>
  <c r="K903" i="1" s="1"/>
  <c r="H904" i="1"/>
  <c r="J904" i="1" s="1"/>
  <c r="L127" i="16" s="1"/>
  <c r="I904" i="1"/>
  <c r="K904" i="1" s="1"/>
  <c r="H905" i="1"/>
  <c r="J905" i="1" s="1"/>
  <c r="I905" i="1"/>
  <c r="K905" i="1" s="1"/>
  <c r="H906" i="1"/>
  <c r="J906" i="1" s="1"/>
  <c r="I906" i="1"/>
  <c r="K906" i="1" s="1"/>
  <c r="H907" i="1"/>
  <c r="J907" i="1" s="1"/>
  <c r="I907" i="1"/>
  <c r="K907" i="1" s="1"/>
  <c r="H908" i="1"/>
  <c r="J908" i="1" s="1"/>
  <c r="I908" i="1"/>
  <c r="K908" i="1" s="1"/>
  <c r="H909" i="1"/>
  <c r="J909" i="1" s="1"/>
  <c r="I909" i="1"/>
  <c r="K909" i="1" s="1"/>
  <c r="H910" i="1"/>
  <c r="J910" i="1" s="1"/>
  <c r="I910" i="1"/>
  <c r="K910" i="1" s="1"/>
  <c r="H911" i="1"/>
  <c r="J911" i="1" s="1"/>
  <c r="I911" i="1"/>
  <c r="K911" i="1" s="1"/>
  <c r="H912" i="1"/>
  <c r="J912" i="1" s="1"/>
  <c r="I912" i="1"/>
  <c r="K912" i="1" s="1"/>
  <c r="H913" i="1"/>
  <c r="J913" i="1" s="1"/>
  <c r="I913" i="1"/>
  <c r="K913" i="1" s="1"/>
  <c r="H914" i="1"/>
  <c r="J914" i="1" s="1"/>
  <c r="I914" i="1"/>
  <c r="K914" i="1" s="1"/>
  <c r="H915" i="1"/>
  <c r="J915" i="1" s="1"/>
  <c r="I915" i="1"/>
  <c r="K915" i="1" s="1"/>
  <c r="H916" i="1"/>
  <c r="J916" i="1" s="1"/>
  <c r="I916" i="1"/>
  <c r="K916" i="1" s="1"/>
  <c r="H917" i="1"/>
  <c r="J917" i="1" s="1"/>
  <c r="I917" i="1"/>
  <c r="K917" i="1" s="1"/>
  <c r="H918" i="1"/>
  <c r="J918" i="1" s="1"/>
  <c r="I918" i="1"/>
  <c r="K918" i="1" s="1"/>
  <c r="H919" i="1"/>
  <c r="J919" i="1" s="1"/>
  <c r="I919" i="1"/>
  <c r="K919" i="1" s="1"/>
  <c r="H920" i="1"/>
  <c r="J920" i="1" s="1"/>
  <c r="I920" i="1"/>
  <c r="K920" i="1" s="1"/>
  <c r="H921" i="1"/>
  <c r="J921" i="1" s="1"/>
  <c r="I921" i="1"/>
  <c r="K921" i="1" s="1"/>
  <c r="H922" i="1"/>
  <c r="J922" i="1" s="1"/>
  <c r="I922" i="1"/>
  <c r="K922" i="1" s="1"/>
  <c r="H923" i="1"/>
  <c r="J923" i="1" s="1"/>
  <c r="I923" i="1"/>
  <c r="K923" i="1" s="1"/>
  <c r="H924" i="1"/>
  <c r="J924" i="1" s="1"/>
  <c r="I924" i="1"/>
  <c r="K924" i="1" s="1"/>
  <c r="H925" i="1"/>
  <c r="J925" i="1" s="1"/>
  <c r="I925" i="1"/>
  <c r="K925" i="1" s="1"/>
  <c r="H926" i="1"/>
  <c r="J926" i="1" s="1"/>
  <c r="I926" i="1"/>
  <c r="K926" i="1" s="1"/>
  <c r="H927" i="1"/>
  <c r="J927" i="1" s="1"/>
  <c r="I927" i="1"/>
  <c r="K927" i="1" s="1"/>
  <c r="H928" i="1"/>
  <c r="J928" i="1" s="1"/>
  <c r="L410" i="16" s="1"/>
  <c r="I928" i="1"/>
  <c r="K928" i="1" s="1"/>
  <c r="H929" i="1"/>
  <c r="J929" i="1" s="1"/>
  <c r="L315" i="16" s="1"/>
  <c r="I929" i="1"/>
  <c r="K929" i="1" s="1"/>
  <c r="H930" i="1"/>
  <c r="J930" i="1" s="1"/>
  <c r="I930" i="1"/>
  <c r="K930" i="1" s="1"/>
  <c r="H931" i="1"/>
  <c r="J931" i="1" s="1"/>
  <c r="I931" i="1"/>
  <c r="K931" i="1" s="1"/>
  <c r="H932" i="1"/>
  <c r="J932" i="1" s="1"/>
  <c r="I932" i="1"/>
  <c r="K932" i="1" s="1"/>
  <c r="H933" i="1"/>
  <c r="J933" i="1" s="1"/>
  <c r="I933" i="1"/>
  <c r="K933" i="1" s="1"/>
  <c r="H934" i="1"/>
  <c r="J934" i="1" s="1"/>
  <c r="I934" i="1"/>
  <c r="K934" i="1" s="1"/>
  <c r="H935" i="1"/>
  <c r="J935" i="1" s="1"/>
  <c r="I935" i="1"/>
  <c r="K935" i="1" s="1"/>
  <c r="H936" i="1"/>
  <c r="J936" i="1" s="1"/>
  <c r="I936" i="1"/>
  <c r="K936" i="1" s="1"/>
  <c r="H937" i="1"/>
  <c r="J937" i="1" s="1"/>
  <c r="I937" i="1"/>
  <c r="K937" i="1" s="1"/>
  <c r="H938" i="1"/>
  <c r="J938" i="1" s="1"/>
  <c r="I938" i="1"/>
  <c r="K938" i="1" s="1"/>
  <c r="H939" i="1"/>
  <c r="J939" i="1" s="1"/>
  <c r="I939" i="1"/>
  <c r="K939" i="1" s="1"/>
  <c r="H940" i="1"/>
  <c r="J940" i="1" s="1"/>
  <c r="I940" i="1"/>
  <c r="K940" i="1" s="1"/>
  <c r="H941" i="1"/>
  <c r="J941" i="1" s="1"/>
  <c r="I941" i="1"/>
  <c r="K941" i="1" s="1"/>
  <c r="H942" i="1"/>
  <c r="J942" i="1" s="1"/>
  <c r="I942" i="1"/>
  <c r="K942" i="1" s="1"/>
  <c r="H943" i="1"/>
  <c r="J943" i="1" s="1"/>
  <c r="I943" i="1"/>
  <c r="K943" i="1" s="1"/>
  <c r="H944" i="1"/>
  <c r="J944" i="1" s="1"/>
  <c r="I944" i="1"/>
  <c r="K944" i="1" s="1"/>
  <c r="H945" i="1"/>
  <c r="J945" i="1" s="1"/>
  <c r="I945" i="1"/>
  <c r="K945" i="1" s="1"/>
  <c r="H946" i="1"/>
  <c r="J946" i="1" s="1"/>
  <c r="I946" i="1"/>
  <c r="K946" i="1" s="1"/>
  <c r="H947" i="1"/>
  <c r="J947" i="1" s="1"/>
  <c r="I947" i="1"/>
  <c r="K947" i="1" s="1"/>
  <c r="H948" i="1"/>
  <c r="J948" i="1" s="1"/>
  <c r="I948" i="1"/>
  <c r="K948" i="1" s="1"/>
  <c r="H949" i="1"/>
  <c r="J949" i="1" s="1"/>
  <c r="I949" i="1"/>
  <c r="K949" i="1" s="1"/>
  <c r="H950" i="1"/>
  <c r="J950" i="1" s="1"/>
  <c r="I950" i="1"/>
  <c r="K950" i="1" s="1"/>
  <c r="H951" i="1"/>
  <c r="J951" i="1" s="1"/>
  <c r="I951" i="1"/>
  <c r="K951" i="1" s="1"/>
  <c r="H952" i="1"/>
  <c r="J952" i="1" s="1"/>
  <c r="L495" i="16" s="1"/>
  <c r="I952" i="1"/>
  <c r="K952" i="1" s="1"/>
  <c r="H953" i="1"/>
  <c r="J953" i="1" s="1"/>
  <c r="I953" i="1"/>
  <c r="K953" i="1" s="1"/>
  <c r="H954" i="1"/>
  <c r="J954" i="1" s="1"/>
  <c r="I954" i="1"/>
  <c r="K954" i="1" s="1"/>
  <c r="H955" i="1"/>
  <c r="J955" i="1" s="1"/>
  <c r="I955" i="1"/>
  <c r="K955" i="1" s="1"/>
  <c r="H956" i="1"/>
  <c r="J956" i="1" s="1"/>
  <c r="I956" i="1"/>
  <c r="K956" i="1" s="1"/>
  <c r="H957" i="1"/>
  <c r="J957" i="1" s="1"/>
  <c r="I957" i="1"/>
  <c r="K957" i="1" s="1"/>
  <c r="H958" i="1"/>
  <c r="J958" i="1" s="1"/>
  <c r="I958" i="1"/>
  <c r="K958" i="1" s="1"/>
  <c r="H959" i="1"/>
  <c r="J959" i="1" s="1"/>
  <c r="I959" i="1"/>
  <c r="K959" i="1" s="1"/>
  <c r="H960" i="1"/>
  <c r="J960" i="1" s="1"/>
  <c r="I960" i="1"/>
  <c r="K960" i="1" s="1"/>
  <c r="H961" i="1"/>
  <c r="J961" i="1" s="1"/>
  <c r="I961" i="1"/>
  <c r="K961" i="1" s="1"/>
  <c r="H962" i="1"/>
  <c r="J962" i="1" s="1"/>
  <c r="I962" i="1"/>
  <c r="K962" i="1" s="1"/>
  <c r="H963" i="1"/>
  <c r="J963" i="1" s="1"/>
  <c r="I963" i="1"/>
  <c r="K963" i="1" s="1"/>
  <c r="H964" i="1"/>
  <c r="J964" i="1" s="1"/>
  <c r="I964" i="1"/>
  <c r="K964" i="1" s="1"/>
  <c r="H965" i="1"/>
  <c r="J965" i="1" s="1"/>
  <c r="I965" i="1"/>
  <c r="K965" i="1" s="1"/>
  <c r="H966" i="1"/>
  <c r="J966" i="1" s="1"/>
  <c r="I966" i="1"/>
  <c r="K966" i="1" s="1"/>
  <c r="H967" i="1"/>
  <c r="J967" i="1" s="1"/>
  <c r="I967" i="1"/>
  <c r="K967" i="1" s="1"/>
  <c r="H968" i="1"/>
  <c r="J968" i="1" s="1"/>
  <c r="I968" i="1"/>
  <c r="K968" i="1" s="1"/>
  <c r="H969" i="1"/>
  <c r="J969" i="1" s="1"/>
  <c r="I969" i="1"/>
  <c r="K969" i="1" s="1"/>
  <c r="H970" i="1"/>
  <c r="J970" i="1" s="1"/>
  <c r="I970" i="1"/>
  <c r="K970" i="1" s="1"/>
  <c r="H971" i="1"/>
  <c r="J971" i="1" s="1"/>
  <c r="I971" i="1"/>
  <c r="K971" i="1" s="1"/>
  <c r="H972" i="1"/>
  <c r="J972" i="1" s="1"/>
  <c r="I972" i="1"/>
  <c r="K972" i="1" s="1"/>
  <c r="H973" i="1"/>
  <c r="J973" i="1" s="1"/>
  <c r="I973" i="1"/>
  <c r="K973" i="1" s="1"/>
  <c r="H974" i="1"/>
  <c r="J974" i="1" s="1"/>
  <c r="I974" i="1"/>
  <c r="K974" i="1" s="1"/>
  <c r="H975" i="1"/>
  <c r="J975" i="1" s="1"/>
  <c r="I975" i="1"/>
  <c r="K975" i="1" s="1"/>
  <c r="H976" i="1"/>
  <c r="J976" i="1" s="1"/>
  <c r="I976" i="1"/>
  <c r="K976" i="1" s="1"/>
  <c r="H977" i="1"/>
  <c r="J977" i="1" s="1"/>
  <c r="I977" i="1"/>
  <c r="K977" i="1" s="1"/>
  <c r="H978" i="1"/>
  <c r="J978" i="1" s="1"/>
  <c r="I978" i="1"/>
  <c r="K978" i="1" s="1"/>
  <c r="H979" i="1"/>
  <c r="J979" i="1" s="1"/>
  <c r="I979" i="1"/>
  <c r="K979" i="1" s="1"/>
  <c r="H980" i="1"/>
  <c r="J980" i="1" s="1"/>
  <c r="I980" i="1"/>
  <c r="K980" i="1" s="1"/>
  <c r="H981" i="1"/>
  <c r="J981" i="1" s="1"/>
  <c r="I981" i="1"/>
  <c r="K981" i="1" s="1"/>
  <c r="H982" i="1"/>
  <c r="J982" i="1" s="1"/>
  <c r="I982" i="1"/>
  <c r="K982" i="1" s="1"/>
  <c r="H983" i="1"/>
  <c r="J983" i="1" s="1"/>
  <c r="I983" i="1"/>
  <c r="K983" i="1" s="1"/>
  <c r="H984" i="1"/>
  <c r="J984" i="1" s="1"/>
  <c r="I984" i="1"/>
  <c r="K984" i="1" s="1"/>
  <c r="H985" i="1"/>
  <c r="J985" i="1" s="1"/>
  <c r="L518" i="16" s="1"/>
  <c r="I985" i="1"/>
  <c r="K985" i="1" s="1"/>
  <c r="H986" i="1"/>
  <c r="J986" i="1" s="1"/>
  <c r="I986" i="1"/>
  <c r="K986" i="1" s="1"/>
  <c r="H987" i="1"/>
  <c r="J987" i="1" s="1"/>
  <c r="I987" i="1"/>
  <c r="K987" i="1" s="1"/>
  <c r="H988" i="1"/>
  <c r="J988" i="1" s="1"/>
  <c r="I988" i="1"/>
  <c r="K988" i="1" s="1"/>
  <c r="H989" i="1"/>
  <c r="J989" i="1" s="1"/>
  <c r="I989" i="1"/>
  <c r="K989" i="1" s="1"/>
  <c r="H990" i="1"/>
  <c r="J990" i="1" s="1"/>
  <c r="I990" i="1"/>
  <c r="K990" i="1" s="1"/>
  <c r="H991" i="1"/>
  <c r="J991" i="1" s="1"/>
  <c r="I991" i="1"/>
  <c r="K991" i="1" s="1"/>
  <c r="H992" i="1"/>
  <c r="J992" i="1" s="1"/>
  <c r="I992" i="1"/>
  <c r="K992" i="1" s="1"/>
  <c r="H993" i="1"/>
  <c r="J993" i="1" s="1"/>
  <c r="I993" i="1"/>
  <c r="K993" i="1" s="1"/>
  <c r="H994" i="1"/>
  <c r="J994" i="1" s="1"/>
  <c r="I994" i="1"/>
  <c r="K994" i="1" s="1"/>
  <c r="H995" i="1"/>
  <c r="J995" i="1" s="1"/>
  <c r="I995" i="1"/>
  <c r="K995" i="1" s="1"/>
  <c r="H996" i="1"/>
  <c r="J996" i="1" s="1"/>
  <c r="I996" i="1"/>
  <c r="K996" i="1" s="1"/>
  <c r="H997" i="1"/>
  <c r="J997" i="1" s="1"/>
  <c r="I997" i="1"/>
  <c r="K997" i="1" s="1"/>
  <c r="H998" i="1"/>
  <c r="J998" i="1" s="1"/>
  <c r="I998" i="1"/>
  <c r="K998" i="1" s="1"/>
  <c r="H999" i="1"/>
  <c r="J999" i="1" s="1"/>
  <c r="I999" i="1"/>
  <c r="K999" i="1" s="1"/>
  <c r="H1000" i="1"/>
  <c r="J1000" i="1" s="1"/>
  <c r="I1000" i="1"/>
  <c r="K1000" i="1" s="1"/>
  <c r="H1001" i="1"/>
  <c r="J1001" i="1" s="1"/>
  <c r="I1001" i="1"/>
  <c r="K1001" i="1" s="1"/>
  <c r="H1002" i="1"/>
  <c r="J1002" i="1" s="1"/>
  <c r="I1002" i="1"/>
  <c r="K1002" i="1" s="1"/>
  <c r="H1003" i="1"/>
  <c r="J1003" i="1" s="1"/>
  <c r="I1003" i="1"/>
  <c r="K1003" i="1" s="1"/>
  <c r="H1004" i="1"/>
  <c r="J1004" i="1" s="1"/>
  <c r="I1004" i="1"/>
  <c r="K1004" i="1" s="1"/>
  <c r="H1005" i="1"/>
  <c r="J1005" i="1" s="1"/>
  <c r="I1005" i="1"/>
  <c r="K1005" i="1" s="1"/>
  <c r="H1006" i="1"/>
  <c r="J1006" i="1" s="1"/>
  <c r="I1006" i="1"/>
  <c r="K1006" i="1" s="1"/>
  <c r="H1007" i="1"/>
  <c r="J1007" i="1" s="1"/>
  <c r="I1007" i="1"/>
  <c r="K1007" i="1" s="1"/>
  <c r="H1008" i="1"/>
  <c r="J1008" i="1" s="1"/>
  <c r="I1008" i="1"/>
  <c r="K1008" i="1" s="1"/>
  <c r="H1009" i="1"/>
  <c r="J1009" i="1" s="1"/>
  <c r="L452" i="16" s="1"/>
  <c r="I1009" i="1"/>
  <c r="K1009" i="1" s="1"/>
  <c r="H1010" i="1"/>
  <c r="J1010" i="1" s="1"/>
  <c r="L623" i="16" s="1"/>
  <c r="I1010" i="1"/>
  <c r="K1010" i="1" s="1"/>
  <c r="H1011" i="1"/>
  <c r="J1011" i="1" s="1"/>
  <c r="I1011" i="1"/>
  <c r="K1011" i="1" s="1"/>
  <c r="H1012" i="1"/>
  <c r="J1012" i="1" s="1"/>
  <c r="I1012" i="1"/>
  <c r="K1012" i="1" s="1"/>
  <c r="H1013" i="1"/>
  <c r="J1013" i="1" s="1"/>
  <c r="L381" i="16" s="1"/>
  <c r="I1013" i="1"/>
  <c r="K1013" i="1" s="1"/>
  <c r="H1014" i="1"/>
  <c r="J1014" i="1" s="1"/>
  <c r="I1014" i="1"/>
  <c r="K1014" i="1" s="1"/>
  <c r="H1015" i="1"/>
  <c r="J1015" i="1" s="1"/>
  <c r="I1015" i="1"/>
  <c r="K1015" i="1" s="1"/>
  <c r="H1016" i="1"/>
  <c r="J1016" i="1" s="1"/>
  <c r="I1016" i="1"/>
  <c r="K1016" i="1" s="1"/>
  <c r="H1017" i="1"/>
  <c r="J1017" i="1" s="1"/>
  <c r="I1017" i="1"/>
  <c r="K1017" i="1" s="1"/>
  <c r="H1018" i="1"/>
  <c r="J1018" i="1" s="1"/>
  <c r="I1018" i="1"/>
  <c r="K1018" i="1" s="1"/>
  <c r="H1019" i="1"/>
  <c r="J1019" i="1" s="1"/>
  <c r="I1019" i="1"/>
  <c r="K1019" i="1" s="1"/>
  <c r="H1020" i="1"/>
  <c r="J1020" i="1" s="1"/>
  <c r="I1020" i="1"/>
  <c r="K1020" i="1" s="1"/>
  <c r="H1021" i="1"/>
  <c r="J1021" i="1" s="1"/>
  <c r="I1021" i="1"/>
  <c r="K1021" i="1" s="1"/>
  <c r="H1022" i="1"/>
  <c r="J1022" i="1" s="1"/>
  <c r="I1022" i="1"/>
  <c r="K1022" i="1" s="1"/>
  <c r="H1023" i="1"/>
  <c r="J1023" i="1" s="1"/>
  <c r="I1023" i="1"/>
  <c r="K1023" i="1" s="1"/>
  <c r="H1024" i="1"/>
  <c r="J1024" i="1" s="1"/>
  <c r="I1024" i="1"/>
  <c r="K1024" i="1" s="1"/>
  <c r="H1025" i="1"/>
  <c r="J1025" i="1" s="1"/>
  <c r="I1025" i="1"/>
  <c r="K1025" i="1" s="1"/>
  <c r="H1026" i="1"/>
  <c r="J1026" i="1" s="1"/>
  <c r="I1026" i="1"/>
  <c r="K1026" i="1" s="1"/>
  <c r="H1027" i="1"/>
  <c r="J1027" i="1" s="1"/>
  <c r="I1027" i="1"/>
  <c r="K1027" i="1" s="1"/>
  <c r="H1028" i="1"/>
  <c r="J1028" i="1" s="1"/>
  <c r="I1028" i="1"/>
  <c r="K1028" i="1" s="1"/>
  <c r="H1029" i="1"/>
  <c r="J1029" i="1" s="1"/>
  <c r="I1029" i="1"/>
  <c r="K1029" i="1" s="1"/>
  <c r="H1030" i="1"/>
  <c r="J1030" i="1" s="1"/>
  <c r="L378" i="16" s="1"/>
  <c r="I1030" i="1"/>
  <c r="K1030" i="1" s="1"/>
  <c r="H1031" i="1"/>
  <c r="J1031" i="1" s="1"/>
  <c r="L468" i="16" s="1"/>
  <c r="I1031" i="1"/>
  <c r="K1031" i="1" s="1"/>
  <c r="H1032" i="1"/>
  <c r="J1032" i="1" s="1"/>
  <c r="I1032" i="1"/>
  <c r="K1032" i="1" s="1"/>
  <c r="H1033" i="1"/>
  <c r="J1033" i="1" s="1"/>
  <c r="I1033" i="1"/>
  <c r="K1033" i="1" s="1"/>
  <c r="H1034" i="1"/>
  <c r="J1034" i="1" s="1"/>
  <c r="I1034" i="1"/>
  <c r="K1034" i="1" s="1"/>
  <c r="H1035" i="1"/>
  <c r="J1035" i="1" s="1"/>
  <c r="I1035" i="1"/>
  <c r="K1035" i="1" s="1"/>
  <c r="H1036" i="1"/>
  <c r="J1036" i="1" s="1"/>
  <c r="L236" i="16" s="1"/>
  <c r="I1036" i="1"/>
  <c r="K1036" i="1" s="1"/>
  <c r="H1037" i="1"/>
  <c r="J1037" i="1" s="1"/>
  <c r="I1037" i="1"/>
  <c r="K1037" i="1" s="1"/>
  <c r="H1038" i="1"/>
  <c r="J1038" i="1" s="1"/>
  <c r="I1038" i="1"/>
  <c r="K1038" i="1" s="1"/>
  <c r="H1039" i="1"/>
  <c r="J1039" i="1" s="1"/>
  <c r="I1039" i="1"/>
  <c r="K1039" i="1" s="1"/>
  <c r="H1040" i="1"/>
  <c r="J1040" i="1" s="1"/>
  <c r="I1040" i="1"/>
  <c r="K1040" i="1" s="1"/>
  <c r="H1041" i="1"/>
  <c r="J1041" i="1" s="1"/>
  <c r="I1041" i="1"/>
  <c r="K1041" i="1" s="1"/>
  <c r="H1042" i="1"/>
  <c r="J1042" i="1" s="1"/>
  <c r="I1042" i="1"/>
  <c r="K1042" i="1" s="1"/>
  <c r="H1043" i="1"/>
  <c r="J1043" i="1" s="1"/>
  <c r="I1043" i="1"/>
  <c r="K1043" i="1" s="1"/>
  <c r="H1044" i="1"/>
  <c r="J1044" i="1" s="1"/>
  <c r="I1044" i="1"/>
  <c r="K1044" i="1" s="1"/>
  <c r="H1045" i="1"/>
  <c r="J1045" i="1" s="1"/>
  <c r="I1045" i="1"/>
  <c r="K1045" i="1" s="1"/>
  <c r="H1046" i="1"/>
  <c r="J1046" i="1" s="1"/>
  <c r="I1046" i="1"/>
  <c r="K1046" i="1" s="1"/>
  <c r="H1047" i="1"/>
  <c r="J1047" i="1" s="1"/>
  <c r="I1047" i="1"/>
  <c r="K1047" i="1" s="1"/>
  <c r="H1048" i="1"/>
  <c r="J1048" i="1" s="1"/>
  <c r="I1048" i="1"/>
  <c r="K1048" i="1" s="1"/>
  <c r="H1049" i="1"/>
  <c r="J1049" i="1" s="1"/>
  <c r="I1049" i="1"/>
  <c r="K1049" i="1" s="1"/>
  <c r="H1050" i="1"/>
  <c r="J1050" i="1" s="1"/>
  <c r="I1050" i="1"/>
  <c r="K1050" i="1" s="1"/>
  <c r="H1051" i="1"/>
  <c r="J1051" i="1" s="1"/>
  <c r="I1051" i="1"/>
  <c r="K1051" i="1" s="1"/>
  <c r="H1052" i="1"/>
  <c r="J1052" i="1" s="1"/>
  <c r="I1052" i="1"/>
  <c r="K1052" i="1" s="1"/>
  <c r="H1053" i="1"/>
  <c r="J1053" i="1" s="1"/>
  <c r="I1053" i="1"/>
  <c r="K1053" i="1" s="1"/>
  <c r="H1054" i="1"/>
  <c r="J1054" i="1" s="1"/>
  <c r="I1054" i="1"/>
  <c r="K1054" i="1" s="1"/>
  <c r="H1055" i="1"/>
  <c r="J1055" i="1" s="1"/>
  <c r="I1055" i="1"/>
  <c r="K1055" i="1" s="1"/>
  <c r="H1056" i="1"/>
  <c r="J1056" i="1" s="1"/>
  <c r="I1056" i="1"/>
  <c r="K1056" i="1" s="1"/>
  <c r="H1057" i="1"/>
  <c r="J1057" i="1" s="1"/>
  <c r="I1057" i="1"/>
  <c r="K1057" i="1" s="1"/>
  <c r="H1058" i="1"/>
  <c r="J1058" i="1" s="1"/>
  <c r="I1058" i="1"/>
  <c r="K1058" i="1" s="1"/>
  <c r="H1059" i="1"/>
  <c r="J1059" i="1" s="1"/>
  <c r="I1059" i="1"/>
  <c r="K1059" i="1" s="1"/>
  <c r="H1060" i="1"/>
  <c r="J1060" i="1" s="1"/>
  <c r="I1060" i="1"/>
  <c r="K1060" i="1" s="1"/>
  <c r="H1061" i="1"/>
  <c r="J1061" i="1" s="1"/>
  <c r="I1061" i="1"/>
  <c r="K1061" i="1"/>
  <c r="H1062" i="1"/>
  <c r="J1062" i="1" s="1"/>
  <c r="I1062" i="1"/>
  <c r="K1062" i="1" s="1"/>
  <c r="H1063" i="1"/>
  <c r="J1063" i="1" s="1"/>
  <c r="I1063" i="1"/>
  <c r="K1063" i="1" s="1"/>
  <c r="H1064" i="1"/>
  <c r="J1064" i="1" s="1"/>
  <c r="I1064" i="1"/>
  <c r="K1064" i="1" s="1"/>
  <c r="H1065" i="1"/>
  <c r="J1065" i="1" s="1"/>
  <c r="I1065" i="1"/>
  <c r="K1065" i="1" s="1"/>
  <c r="H1066" i="1"/>
  <c r="J1066" i="1" s="1"/>
  <c r="I1066" i="1"/>
  <c r="K1066" i="1" s="1"/>
  <c r="H1067" i="1"/>
  <c r="J1067" i="1" s="1"/>
  <c r="I1067" i="1"/>
  <c r="K1067" i="1" s="1"/>
  <c r="H1068" i="1"/>
  <c r="J1068" i="1" s="1"/>
  <c r="I1068" i="1"/>
  <c r="K1068" i="1" s="1"/>
  <c r="H1069" i="1"/>
  <c r="J1069" i="1" s="1"/>
  <c r="I1069" i="1"/>
  <c r="K1069" i="1" s="1"/>
  <c r="H1070" i="1"/>
  <c r="J1070" i="1" s="1"/>
  <c r="I1070" i="1"/>
  <c r="K1070" i="1" s="1"/>
  <c r="H1071" i="1"/>
  <c r="J1071" i="1" s="1"/>
  <c r="I1071" i="1"/>
  <c r="K1071" i="1" s="1"/>
  <c r="H1072" i="1"/>
  <c r="J1072" i="1" s="1"/>
  <c r="I1072" i="1"/>
  <c r="K1072" i="1" s="1"/>
  <c r="H1073" i="1"/>
  <c r="J1073" i="1" s="1"/>
  <c r="I1073" i="1"/>
  <c r="K1073" i="1" s="1"/>
  <c r="H1074" i="1"/>
  <c r="J1074" i="1" s="1"/>
  <c r="I1074" i="1"/>
  <c r="K1074" i="1" s="1"/>
  <c r="H1075" i="1"/>
  <c r="J1075" i="1" s="1"/>
  <c r="L4" i="16" s="1"/>
  <c r="I1075" i="1"/>
  <c r="K1075" i="1" s="1"/>
  <c r="H1076" i="1"/>
  <c r="J1076" i="1" s="1"/>
  <c r="I1076" i="1"/>
  <c r="K1076" i="1" s="1"/>
  <c r="H1077" i="1"/>
  <c r="J1077" i="1" s="1"/>
  <c r="I1077" i="1"/>
  <c r="K1077" i="1" s="1"/>
  <c r="H1078" i="1"/>
  <c r="J1078" i="1" s="1"/>
  <c r="I1078" i="1"/>
  <c r="K1078" i="1" s="1"/>
  <c r="H1079" i="1"/>
  <c r="J1079" i="1" s="1"/>
  <c r="I1079" i="1"/>
  <c r="K1079" i="1" s="1"/>
  <c r="H1080" i="1"/>
  <c r="J1080" i="1" s="1"/>
  <c r="I1080" i="1"/>
  <c r="K1080" i="1" s="1"/>
  <c r="H1081" i="1"/>
  <c r="J1081" i="1" s="1"/>
  <c r="I1081" i="1"/>
  <c r="K1081" i="1" s="1"/>
  <c r="H1082" i="1"/>
  <c r="J1082" i="1" s="1"/>
  <c r="I1082" i="1"/>
  <c r="K1082" i="1" s="1"/>
  <c r="H1083" i="1"/>
  <c r="J1083" i="1" s="1"/>
  <c r="I1083" i="1"/>
  <c r="K1083" i="1" s="1"/>
  <c r="H1084" i="1"/>
  <c r="J1084" i="1" s="1"/>
  <c r="I1084" i="1"/>
  <c r="K1084" i="1" s="1"/>
  <c r="H1085" i="1"/>
  <c r="J1085" i="1" s="1"/>
  <c r="I1085" i="1"/>
  <c r="K1085" i="1" s="1"/>
  <c r="H1086" i="1"/>
  <c r="J1086" i="1" s="1"/>
  <c r="I1086" i="1"/>
  <c r="K1086" i="1" s="1"/>
  <c r="H1087" i="1"/>
  <c r="J1087" i="1" s="1"/>
  <c r="I1087" i="1"/>
  <c r="K1087" i="1" s="1"/>
  <c r="H1088" i="1"/>
  <c r="J1088" i="1" s="1"/>
  <c r="I1088" i="1"/>
  <c r="K1088" i="1" s="1"/>
  <c r="H1089" i="1"/>
  <c r="J1089" i="1" s="1"/>
  <c r="I1089" i="1"/>
  <c r="K1089" i="1" s="1"/>
  <c r="H1090" i="1"/>
  <c r="J1090" i="1" s="1"/>
  <c r="I1090" i="1"/>
  <c r="K1090" i="1" s="1"/>
  <c r="H1091" i="1"/>
  <c r="J1091" i="1" s="1"/>
  <c r="I1091" i="1"/>
  <c r="K1091" i="1" s="1"/>
  <c r="H1092" i="1"/>
  <c r="J1092" i="1" s="1"/>
  <c r="I1092" i="1"/>
  <c r="K1092" i="1" s="1"/>
  <c r="H1093" i="1"/>
  <c r="J1093" i="1" s="1"/>
  <c r="I1093" i="1"/>
  <c r="K1093" i="1" s="1"/>
  <c r="H1094" i="1"/>
  <c r="J1094" i="1" s="1"/>
  <c r="I1094" i="1"/>
  <c r="K1094" i="1" s="1"/>
  <c r="H1095" i="1"/>
  <c r="J1095" i="1" s="1"/>
  <c r="I1095" i="1"/>
  <c r="K1095" i="1" s="1"/>
  <c r="H1096" i="1"/>
  <c r="J1096" i="1" s="1"/>
  <c r="I1096" i="1"/>
  <c r="K1096" i="1" s="1"/>
  <c r="H1097" i="1"/>
  <c r="J1097" i="1" s="1"/>
  <c r="I1097" i="1"/>
  <c r="K1097" i="1" s="1"/>
  <c r="H1098" i="1"/>
  <c r="J1098" i="1" s="1"/>
  <c r="I1098" i="1"/>
  <c r="K1098" i="1" s="1"/>
  <c r="H1099" i="1"/>
  <c r="J1099" i="1" s="1"/>
  <c r="I1099" i="1"/>
  <c r="K1099" i="1" s="1"/>
  <c r="H1100" i="1"/>
  <c r="J1100" i="1" s="1"/>
  <c r="I1100" i="1"/>
  <c r="K1100" i="1" s="1"/>
  <c r="H1101" i="1"/>
  <c r="J1101" i="1" s="1"/>
  <c r="I1101" i="1"/>
  <c r="K1101" i="1" s="1"/>
  <c r="H1102" i="1"/>
  <c r="J1102" i="1" s="1"/>
  <c r="I1102" i="1"/>
  <c r="K1102" i="1" s="1"/>
  <c r="H1103" i="1"/>
  <c r="J1103" i="1" s="1"/>
  <c r="I1103" i="1"/>
  <c r="K1103" i="1" s="1"/>
  <c r="H1104" i="1"/>
  <c r="J1104" i="1" s="1"/>
  <c r="I1104" i="1"/>
  <c r="K1104" i="1" s="1"/>
  <c r="H1105" i="1"/>
  <c r="J1105" i="1" s="1"/>
  <c r="I1105" i="1"/>
  <c r="K1105" i="1" s="1"/>
  <c r="H1106" i="1"/>
  <c r="J1106" i="1" s="1"/>
  <c r="I1106" i="1"/>
  <c r="K1106" i="1" s="1"/>
  <c r="H1107" i="1"/>
  <c r="J1107" i="1" s="1"/>
  <c r="I1107" i="1"/>
  <c r="K1107" i="1" s="1"/>
  <c r="H1108" i="1"/>
  <c r="J1108" i="1" s="1"/>
  <c r="I1108" i="1"/>
  <c r="K1108" i="1" s="1"/>
  <c r="H1109" i="1"/>
  <c r="J1109" i="1" s="1"/>
  <c r="I1109" i="1"/>
  <c r="K1109" i="1" s="1"/>
  <c r="H1110" i="1"/>
  <c r="J1110" i="1" s="1"/>
  <c r="I1110" i="1"/>
  <c r="K1110" i="1" s="1"/>
  <c r="H1111" i="1"/>
  <c r="J1111" i="1" s="1"/>
  <c r="I1111" i="1"/>
  <c r="K1111" i="1" s="1"/>
  <c r="H1112" i="1"/>
  <c r="J1112" i="1" s="1"/>
  <c r="I1112" i="1"/>
  <c r="K1112" i="1" s="1"/>
  <c r="H1113" i="1"/>
  <c r="J1113" i="1" s="1"/>
  <c r="L615" i="16" s="1"/>
  <c r="I1113" i="1"/>
  <c r="K1113" i="1" s="1"/>
  <c r="H1114" i="1"/>
  <c r="J1114" i="1" s="1"/>
  <c r="I1114" i="1"/>
  <c r="K1114" i="1" s="1"/>
  <c r="H1115" i="1"/>
  <c r="J1115" i="1" s="1"/>
  <c r="I1115" i="1"/>
  <c r="K1115" i="1" s="1"/>
  <c r="H1116" i="1"/>
  <c r="J1116" i="1" s="1"/>
  <c r="I1116" i="1"/>
  <c r="K1116" i="1" s="1"/>
  <c r="H1117" i="1"/>
  <c r="J1117" i="1" s="1"/>
  <c r="I1117" i="1"/>
  <c r="K1117" i="1" s="1"/>
  <c r="H1118" i="1"/>
  <c r="J1118" i="1" s="1"/>
  <c r="I1118" i="1"/>
  <c r="K1118" i="1" s="1"/>
  <c r="H1119" i="1"/>
  <c r="J1119" i="1" s="1"/>
  <c r="I1119" i="1"/>
  <c r="K1119" i="1" s="1"/>
  <c r="H1120" i="1"/>
  <c r="J1120" i="1" s="1"/>
  <c r="I1120" i="1"/>
  <c r="K1120" i="1" s="1"/>
  <c r="H1121" i="1"/>
  <c r="J1121" i="1" s="1"/>
  <c r="I1121" i="1"/>
  <c r="K1121" i="1" s="1"/>
  <c r="H1122" i="1"/>
  <c r="J1122" i="1" s="1"/>
  <c r="I1122" i="1"/>
  <c r="K1122" i="1" s="1"/>
  <c r="H1123" i="1"/>
  <c r="J1123" i="1" s="1"/>
  <c r="I1123" i="1"/>
  <c r="K1123" i="1" s="1"/>
  <c r="H1124" i="1"/>
  <c r="J1124" i="1" s="1"/>
  <c r="I1124" i="1"/>
  <c r="K1124" i="1" s="1"/>
  <c r="H1125" i="1"/>
  <c r="J1125" i="1" s="1"/>
  <c r="I1125" i="1"/>
  <c r="K1125" i="1" s="1"/>
  <c r="H1126" i="1"/>
  <c r="J1126" i="1" s="1"/>
  <c r="I1126" i="1"/>
  <c r="K1126" i="1" s="1"/>
  <c r="H1127" i="1"/>
  <c r="J1127" i="1" s="1"/>
  <c r="I1127" i="1"/>
  <c r="K1127" i="1" s="1"/>
  <c r="H1128" i="1"/>
  <c r="J1128" i="1" s="1"/>
  <c r="I1128" i="1"/>
  <c r="K1128" i="1" s="1"/>
  <c r="H1129" i="1"/>
  <c r="J1129" i="1" s="1"/>
  <c r="I1129" i="1"/>
  <c r="K1129" i="1" s="1"/>
  <c r="H1130" i="1"/>
  <c r="J1130" i="1" s="1"/>
  <c r="I1130" i="1"/>
  <c r="K1130" i="1" s="1"/>
  <c r="H1131" i="1"/>
  <c r="J1131" i="1" s="1"/>
  <c r="I1131" i="1"/>
  <c r="K1131" i="1" s="1"/>
  <c r="H1132" i="1"/>
  <c r="J1132" i="1" s="1"/>
  <c r="I1132" i="1"/>
  <c r="K1132" i="1" s="1"/>
  <c r="H1133" i="1"/>
  <c r="J1133" i="1" s="1"/>
  <c r="I1133" i="1"/>
  <c r="K1133" i="1" s="1"/>
  <c r="H1134" i="1"/>
  <c r="J1134" i="1" s="1"/>
  <c r="I1134" i="1"/>
  <c r="K1134" i="1" s="1"/>
  <c r="H1135" i="1"/>
  <c r="J1135" i="1" s="1"/>
  <c r="I1135" i="1"/>
  <c r="K1135" i="1" s="1"/>
  <c r="H1136" i="1"/>
  <c r="J1136" i="1" s="1"/>
  <c r="I1136" i="1"/>
  <c r="K1136" i="1" s="1"/>
  <c r="H1137" i="1"/>
  <c r="J1137" i="1" s="1"/>
  <c r="I1137" i="1"/>
  <c r="K1137" i="1" s="1"/>
  <c r="H1138" i="1"/>
  <c r="J1138" i="1" s="1"/>
  <c r="I1138" i="1"/>
  <c r="K1138" i="1" s="1"/>
  <c r="H1139" i="1"/>
  <c r="J1139" i="1" s="1"/>
  <c r="I1139" i="1"/>
  <c r="K1139" i="1" s="1"/>
  <c r="H1140" i="1"/>
  <c r="J1140" i="1" s="1"/>
  <c r="I1140" i="1"/>
  <c r="K1140" i="1" s="1"/>
  <c r="H1141" i="1"/>
  <c r="J1141" i="1" s="1"/>
  <c r="I1141" i="1"/>
  <c r="K1141" i="1" s="1"/>
  <c r="H1142" i="1"/>
  <c r="J1142" i="1" s="1"/>
  <c r="I1142" i="1"/>
  <c r="K1142" i="1" s="1"/>
  <c r="H1143" i="1"/>
  <c r="J1143" i="1" s="1"/>
  <c r="I1143" i="1"/>
  <c r="K1143" i="1" s="1"/>
  <c r="H1144" i="1"/>
  <c r="J1144" i="1" s="1"/>
  <c r="I1144" i="1"/>
  <c r="K1144" i="1" s="1"/>
  <c r="H1145" i="1"/>
  <c r="J1145" i="1" s="1"/>
  <c r="I1145" i="1"/>
  <c r="K1145" i="1" s="1"/>
  <c r="H1146" i="1"/>
  <c r="J1146" i="1" s="1"/>
  <c r="I1146" i="1"/>
  <c r="K1146" i="1" s="1"/>
  <c r="H1147" i="1"/>
  <c r="J1147" i="1" s="1"/>
  <c r="I1147" i="1"/>
  <c r="K1147" i="1" s="1"/>
  <c r="H1148" i="1"/>
  <c r="J1148" i="1" s="1"/>
  <c r="I1148" i="1"/>
  <c r="K1148" i="1" s="1"/>
  <c r="H1149" i="1"/>
  <c r="J1149" i="1" s="1"/>
  <c r="I1149" i="1"/>
  <c r="K1149" i="1" s="1"/>
  <c r="H1150" i="1"/>
  <c r="J1150" i="1" s="1"/>
  <c r="I1150" i="1"/>
  <c r="K1150" i="1" s="1"/>
  <c r="H1151" i="1"/>
  <c r="J1151" i="1" s="1"/>
  <c r="I1151" i="1"/>
  <c r="K1151" i="1" s="1"/>
  <c r="H1152" i="1"/>
  <c r="J1152" i="1" s="1"/>
  <c r="I1152" i="1"/>
  <c r="K1152" i="1" s="1"/>
  <c r="H1153" i="1"/>
  <c r="J1153" i="1" s="1"/>
  <c r="I1153" i="1"/>
  <c r="K1153" i="1" s="1"/>
  <c r="H1154" i="1"/>
  <c r="J1154" i="1" s="1"/>
  <c r="I1154" i="1"/>
  <c r="K1154" i="1" s="1"/>
  <c r="H1155" i="1"/>
  <c r="J1155" i="1" s="1"/>
  <c r="I1155" i="1"/>
  <c r="K1155" i="1" s="1"/>
  <c r="H1156" i="1"/>
  <c r="J1156" i="1" s="1"/>
  <c r="L437" i="16" s="1"/>
  <c r="I1156" i="1"/>
  <c r="K1156" i="1" s="1"/>
  <c r="H1157" i="1"/>
  <c r="J1157" i="1" s="1"/>
  <c r="I1157" i="1"/>
  <c r="K1157" i="1" s="1"/>
  <c r="H1158" i="1"/>
  <c r="J1158" i="1" s="1"/>
  <c r="I1158" i="1"/>
  <c r="K1158" i="1" s="1"/>
  <c r="H1159" i="1"/>
  <c r="J1159" i="1" s="1"/>
  <c r="I1159" i="1"/>
  <c r="K1159" i="1" s="1"/>
  <c r="H1160" i="1"/>
  <c r="I1160" i="1"/>
  <c r="K1160" i="1" s="1"/>
  <c r="J1160" i="1"/>
  <c r="H1161" i="1"/>
  <c r="J1161" i="1" s="1"/>
  <c r="I1161" i="1"/>
  <c r="K1161" i="1" s="1"/>
  <c r="H1162" i="1"/>
  <c r="J1162" i="1" s="1"/>
  <c r="I1162" i="1"/>
  <c r="K1162" i="1" s="1"/>
  <c r="H1163" i="1"/>
  <c r="J1163" i="1" s="1"/>
  <c r="I1163" i="1"/>
  <c r="K1163" i="1" s="1"/>
  <c r="H1164" i="1"/>
  <c r="J1164" i="1" s="1"/>
  <c r="I1164" i="1"/>
  <c r="K1164" i="1" s="1"/>
  <c r="H1165" i="1"/>
  <c r="J1165" i="1" s="1"/>
  <c r="I1165" i="1"/>
  <c r="K1165" i="1" s="1"/>
  <c r="H1166" i="1"/>
  <c r="J1166" i="1" s="1"/>
  <c r="I1166" i="1"/>
  <c r="K1166" i="1" s="1"/>
  <c r="H1167" i="1"/>
  <c r="J1167" i="1" s="1"/>
  <c r="I1167" i="1"/>
  <c r="K1167" i="1" s="1"/>
  <c r="H1168" i="1"/>
  <c r="J1168" i="1" s="1"/>
  <c r="I1168" i="1"/>
  <c r="K1168" i="1" s="1"/>
  <c r="H1169" i="1"/>
  <c r="J1169" i="1" s="1"/>
  <c r="I1169" i="1"/>
  <c r="K1169" i="1" s="1"/>
  <c r="H1170" i="1"/>
  <c r="J1170" i="1" s="1"/>
  <c r="I1170" i="1"/>
  <c r="K1170" i="1" s="1"/>
  <c r="H1171" i="1"/>
  <c r="J1171" i="1" s="1"/>
  <c r="L232" i="16" s="1"/>
  <c r="I1171" i="1"/>
  <c r="K1171" i="1" s="1"/>
  <c r="H1172" i="1"/>
  <c r="J1172" i="1" s="1"/>
  <c r="I1172" i="1"/>
  <c r="K1172" i="1" s="1"/>
  <c r="H1173" i="1"/>
  <c r="J1173" i="1" s="1"/>
  <c r="I1173" i="1"/>
  <c r="K1173" i="1" s="1"/>
  <c r="H1174" i="1"/>
  <c r="J1174" i="1" s="1"/>
  <c r="I1174" i="1"/>
  <c r="K1174" i="1" s="1"/>
  <c r="H1175" i="1"/>
  <c r="J1175" i="1" s="1"/>
  <c r="I1175" i="1"/>
  <c r="K1175" i="1" s="1"/>
  <c r="H1176" i="1"/>
  <c r="J1176" i="1" s="1"/>
  <c r="I1176" i="1"/>
  <c r="K1176" i="1" s="1"/>
  <c r="H1177" i="1"/>
  <c r="J1177" i="1" s="1"/>
  <c r="I1177" i="1"/>
  <c r="K1177" i="1" s="1"/>
  <c r="H1178" i="1"/>
  <c r="J1178" i="1" s="1"/>
  <c r="I1178" i="1"/>
  <c r="K1178" i="1" s="1"/>
  <c r="H1179" i="1"/>
  <c r="J1179" i="1" s="1"/>
  <c r="I1179" i="1"/>
  <c r="K1179" i="1" s="1"/>
  <c r="H1180" i="1"/>
  <c r="J1180" i="1" s="1"/>
  <c r="I1180" i="1"/>
  <c r="K1180" i="1" s="1"/>
  <c r="H1181" i="1"/>
  <c r="J1181" i="1" s="1"/>
  <c r="I1181" i="1"/>
  <c r="K1181" i="1" s="1"/>
  <c r="H1182" i="1"/>
  <c r="J1182" i="1" s="1"/>
  <c r="I1182" i="1"/>
  <c r="K1182" i="1" s="1"/>
  <c r="H1183" i="1"/>
  <c r="J1183" i="1" s="1"/>
  <c r="I1183" i="1"/>
  <c r="K1183" i="1" s="1"/>
  <c r="H1184" i="1"/>
  <c r="J1184" i="1" s="1"/>
  <c r="I1184" i="1"/>
  <c r="K1184" i="1" s="1"/>
  <c r="H1185" i="1"/>
  <c r="J1185" i="1" s="1"/>
  <c r="I1185" i="1"/>
  <c r="K1185" i="1" s="1"/>
  <c r="H1186" i="1"/>
  <c r="J1186" i="1" s="1"/>
  <c r="I1186" i="1"/>
  <c r="K1186" i="1" s="1"/>
  <c r="H1187" i="1"/>
  <c r="J1187" i="1" s="1"/>
  <c r="I1187" i="1"/>
  <c r="K1187" i="1" s="1"/>
  <c r="H1188" i="1"/>
  <c r="J1188" i="1" s="1"/>
  <c r="I1188" i="1"/>
  <c r="K1188" i="1" s="1"/>
  <c r="H1189" i="1"/>
  <c r="J1189" i="1" s="1"/>
  <c r="I1189" i="1"/>
  <c r="K1189" i="1" s="1"/>
  <c r="H1190" i="1"/>
  <c r="J1190" i="1" s="1"/>
  <c r="I1190" i="1"/>
  <c r="K1190" i="1" s="1"/>
  <c r="H1191" i="1"/>
  <c r="J1191" i="1" s="1"/>
  <c r="I1191" i="1"/>
  <c r="K1191" i="1" s="1"/>
  <c r="H1192" i="1"/>
  <c r="J1192" i="1" s="1"/>
  <c r="I1192" i="1"/>
  <c r="K1192" i="1" s="1"/>
  <c r="H1193" i="1"/>
  <c r="J1193" i="1" s="1"/>
  <c r="I1193" i="1"/>
  <c r="K1193" i="1" s="1"/>
  <c r="H1194" i="1"/>
  <c r="J1194" i="1" s="1"/>
  <c r="I1194" i="1"/>
  <c r="K1194" i="1" s="1"/>
  <c r="H1195" i="1"/>
  <c r="J1195" i="1" s="1"/>
  <c r="I1195" i="1"/>
  <c r="K1195" i="1" s="1"/>
  <c r="H1196" i="1"/>
  <c r="J1196" i="1" s="1"/>
  <c r="I1196" i="1"/>
  <c r="K1196" i="1" s="1"/>
  <c r="H1197" i="1"/>
  <c r="J1197" i="1" s="1"/>
  <c r="I1197" i="1"/>
  <c r="K1197" i="1" s="1"/>
  <c r="H1198" i="1"/>
  <c r="J1198" i="1" s="1"/>
  <c r="I1198" i="1"/>
  <c r="K1198" i="1" s="1"/>
  <c r="H1199" i="1"/>
  <c r="J1199" i="1" s="1"/>
  <c r="I1199" i="1"/>
  <c r="K1199" i="1" s="1"/>
  <c r="H1200" i="1"/>
  <c r="J1200" i="1" s="1"/>
  <c r="I1200" i="1"/>
  <c r="K1200" i="1" s="1"/>
  <c r="H1201" i="1"/>
  <c r="J1201" i="1" s="1"/>
  <c r="I1201" i="1"/>
  <c r="K1201" i="1" s="1"/>
  <c r="H1202" i="1"/>
  <c r="J1202" i="1" s="1"/>
  <c r="I1202" i="1"/>
  <c r="K1202" i="1" s="1"/>
  <c r="H1203" i="1"/>
  <c r="J1203" i="1" s="1"/>
  <c r="I1203" i="1"/>
  <c r="K1203" i="1" s="1"/>
  <c r="H1204" i="1"/>
  <c r="J1204" i="1" s="1"/>
  <c r="I1204" i="1"/>
  <c r="K1204" i="1" s="1"/>
  <c r="H1205" i="1"/>
  <c r="J1205" i="1" s="1"/>
  <c r="I1205" i="1"/>
  <c r="K1205" i="1" s="1"/>
  <c r="H1206" i="1"/>
  <c r="J1206" i="1" s="1"/>
  <c r="I1206" i="1"/>
  <c r="K1206" i="1" s="1"/>
  <c r="H1207" i="1"/>
  <c r="J1207" i="1" s="1"/>
  <c r="I1207" i="1"/>
  <c r="K1207" i="1" s="1"/>
  <c r="H1208" i="1"/>
  <c r="J1208" i="1" s="1"/>
  <c r="I1208" i="1"/>
  <c r="K1208" i="1" s="1"/>
  <c r="H1209" i="1"/>
  <c r="J1209" i="1" s="1"/>
  <c r="I1209" i="1"/>
  <c r="K1209" i="1" s="1"/>
  <c r="H1210" i="1"/>
  <c r="J1210" i="1" s="1"/>
  <c r="I1210" i="1"/>
  <c r="K1210" i="1" s="1"/>
  <c r="H1211" i="1"/>
  <c r="J1211" i="1" s="1"/>
  <c r="I1211" i="1"/>
  <c r="K1211" i="1" s="1"/>
  <c r="H1212" i="1"/>
  <c r="J1212" i="1" s="1"/>
  <c r="I1212" i="1"/>
  <c r="K1212" i="1" s="1"/>
  <c r="H1213" i="1"/>
  <c r="J1213" i="1" s="1"/>
  <c r="I1213" i="1"/>
  <c r="K1213" i="1" s="1"/>
  <c r="H1214" i="1"/>
  <c r="J1214" i="1" s="1"/>
  <c r="I1214" i="1"/>
  <c r="K1214" i="1" s="1"/>
  <c r="H1215" i="1"/>
  <c r="J1215" i="1" s="1"/>
  <c r="I1215" i="1"/>
  <c r="K1215" i="1" s="1"/>
  <c r="H1216" i="1"/>
  <c r="J1216" i="1" s="1"/>
  <c r="I1216" i="1"/>
  <c r="K1216" i="1" s="1"/>
  <c r="H1217" i="1"/>
  <c r="J1217" i="1" s="1"/>
  <c r="I1217" i="1"/>
  <c r="K1217" i="1" s="1"/>
  <c r="H1218" i="1"/>
  <c r="J1218" i="1" s="1"/>
  <c r="I1218" i="1"/>
  <c r="K1218" i="1" s="1"/>
  <c r="H1219" i="1"/>
  <c r="J1219" i="1" s="1"/>
  <c r="I1219" i="1"/>
  <c r="K1219" i="1" s="1"/>
  <c r="H1220" i="1"/>
  <c r="J1220" i="1" s="1"/>
  <c r="I1220" i="1"/>
  <c r="K1220" i="1" s="1"/>
  <c r="H1221" i="1"/>
  <c r="J1221" i="1" s="1"/>
  <c r="I1221" i="1"/>
  <c r="K1221" i="1" s="1"/>
  <c r="H1222" i="1"/>
  <c r="J1222" i="1" s="1"/>
  <c r="I1222" i="1"/>
  <c r="K1222" i="1" s="1"/>
  <c r="H1223" i="1"/>
  <c r="J1223" i="1" s="1"/>
  <c r="I1223" i="1"/>
  <c r="K1223" i="1" s="1"/>
  <c r="H1224" i="1"/>
  <c r="J1224" i="1" s="1"/>
  <c r="I1224" i="1"/>
  <c r="K1224" i="1" s="1"/>
  <c r="H1225" i="1"/>
  <c r="J1225" i="1" s="1"/>
  <c r="I1225" i="1"/>
  <c r="K1225" i="1" s="1"/>
  <c r="H1226" i="1"/>
  <c r="J1226" i="1" s="1"/>
  <c r="I1226" i="1"/>
  <c r="K1226" i="1" s="1"/>
  <c r="H1227" i="1"/>
  <c r="J1227" i="1" s="1"/>
  <c r="I1227" i="1"/>
  <c r="K1227" i="1" s="1"/>
  <c r="H1228" i="1"/>
  <c r="J1228" i="1" s="1"/>
  <c r="I1228" i="1"/>
  <c r="K1228" i="1" s="1"/>
  <c r="H1229" i="1"/>
  <c r="J1229" i="1" s="1"/>
  <c r="I1229" i="1"/>
  <c r="K1229" i="1" s="1"/>
  <c r="H1230" i="1"/>
  <c r="J1230" i="1" s="1"/>
  <c r="I1230" i="1"/>
  <c r="K1230" i="1" s="1"/>
  <c r="H1231" i="1"/>
  <c r="J1231" i="1" s="1"/>
  <c r="I1231" i="1"/>
  <c r="K1231" i="1" s="1"/>
  <c r="H1232" i="1"/>
  <c r="J1232" i="1" s="1"/>
  <c r="I1232" i="1"/>
  <c r="K1232" i="1" s="1"/>
  <c r="H1233" i="1"/>
  <c r="J1233" i="1" s="1"/>
  <c r="I1233" i="1"/>
  <c r="K1233" i="1" s="1"/>
  <c r="H1234" i="1"/>
  <c r="J1234" i="1" s="1"/>
  <c r="I1234" i="1"/>
  <c r="K1234" i="1" s="1"/>
  <c r="H1235" i="1"/>
  <c r="J1235" i="1" s="1"/>
  <c r="I1235" i="1"/>
  <c r="K1235" i="1" s="1"/>
  <c r="H1236" i="1"/>
  <c r="J1236" i="1" s="1"/>
  <c r="I1236" i="1"/>
  <c r="K1236" i="1" s="1"/>
  <c r="H1237" i="1"/>
  <c r="J1237" i="1" s="1"/>
  <c r="I1237" i="1"/>
  <c r="K1237" i="1" s="1"/>
  <c r="H1238" i="1"/>
  <c r="J1238" i="1" s="1"/>
  <c r="I1238" i="1"/>
  <c r="K1238" i="1" s="1"/>
  <c r="H1239" i="1"/>
  <c r="J1239" i="1" s="1"/>
  <c r="I1239" i="1"/>
  <c r="K1239" i="1" s="1"/>
  <c r="H1240" i="1"/>
  <c r="J1240" i="1" s="1"/>
  <c r="I1240" i="1"/>
  <c r="K1240" i="1" s="1"/>
  <c r="H1241" i="1"/>
  <c r="J1241" i="1" s="1"/>
  <c r="I1241" i="1"/>
  <c r="K1241" i="1" s="1"/>
  <c r="H1242" i="1"/>
  <c r="J1242" i="1" s="1"/>
  <c r="I1242" i="1"/>
  <c r="K1242" i="1" s="1"/>
  <c r="H1243" i="1"/>
  <c r="J1243" i="1" s="1"/>
  <c r="I1243" i="1"/>
  <c r="K1243" i="1" s="1"/>
  <c r="H1244" i="1"/>
  <c r="J1244" i="1" s="1"/>
  <c r="I1244" i="1"/>
  <c r="K1244" i="1" s="1"/>
  <c r="H1245" i="1"/>
  <c r="J1245" i="1" s="1"/>
  <c r="I1245" i="1"/>
  <c r="K1245" i="1" s="1"/>
  <c r="H1246" i="1"/>
  <c r="J1246" i="1" s="1"/>
  <c r="I1246" i="1"/>
  <c r="K1246" i="1" s="1"/>
  <c r="H1247" i="1"/>
  <c r="J1247" i="1" s="1"/>
  <c r="I1247" i="1"/>
  <c r="K1247" i="1" s="1"/>
  <c r="H1248" i="1"/>
  <c r="J1248" i="1" s="1"/>
  <c r="I1248" i="1"/>
  <c r="K1248" i="1" s="1"/>
  <c r="H1249" i="1"/>
  <c r="J1249" i="1" s="1"/>
  <c r="I1249" i="1"/>
  <c r="K1249" i="1" s="1"/>
  <c r="H1250" i="1"/>
  <c r="J1250" i="1" s="1"/>
  <c r="I1250" i="1"/>
  <c r="K1250" i="1" s="1"/>
  <c r="H1251" i="1"/>
  <c r="J1251" i="1" s="1"/>
  <c r="I1251" i="1"/>
  <c r="K1251" i="1" s="1"/>
  <c r="H1252" i="1"/>
  <c r="J1252" i="1" s="1"/>
  <c r="I1252" i="1"/>
  <c r="K1252" i="1" s="1"/>
  <c r="H1253" i="1"/>
  <c r="J1253" i="1" s="1"/>
  <c r="I1253" i="1"/>
  <c r="K1253" i="1" s="1"/>
  <c r="H1254" i="1"/>
  <c r="J1254" i="1" s="1"/>
  <c r="I1254" i="1"/>
  <c r="K1254" i="1" s="1"/>
  <c r="H1255" i="1"/>
  <c r="J1255" i="1" s="1"/>
  <c r="I1255" i="1"/>
  <c r="K1255" i="1" s="1"/>
  <c r="H1256" i="1"/>
  <c r="J1256" i="1" s="1"/>
  <c r="I1256" i="1"/>
  <c r="K1256" i="1" s="1"/>
  <c r="H1257" i="1"/>
  <c r="J1257" i="1" s="1"/>
  <c r="I1257" i="1"/>
  <c r="K1257" i="1" s="1"/>
  <c r="H1258" i="1"/>
  <c r="J1258" i="1" s="1"/>
  <c r="I1258" i="1"/>
  <c r="K1258" i="1" s="1"/>
  <c r="H1259" i="1"/>
  <c r="J1259" i="1" s="1"/>
  <c r="I1259" i="1"/>
  <c r="K1259" i="1" s="1"/>
  <c r="H1260" i="1"/>
  <c r="J1260" i="1" s="1"/>
  <c r="I1260" i="1"/>
  <c r="K1260" i="1" s="1"/>
  <c r="H1261" i="1"/>
  <c r="J1261" i="1" s="1"/>
  <c r="I1261" i="1"/>
  <c r="K1261" i="1" s="1"/>
  <c r="H1262" i="1"/>
  <c r="J1262" i="1" s="1"/>
  <c r="I1262" i="1"/>
  <c r="K1262" i="1"/>
  <c r="H1263" i="1"/>
  <c r="J1263" i="1" s="1"/>
  <c r="I1263" i="1"/>
  <c r="K1263" i="1" s="1"/>
  <c r="H1264" i="1"/>
  <c r="J1264" i="1" s="1"/>
  <c r="I1264" i="1"/>
  <c r="K1264" i="1" s="1"/>
  <c r="H1265" i="1"/>
  <c r="J1265" i="1" s="1"/>
  <c r="I1265" i="1"/>
  <c r="K1265" i="1" s="1"/>
  <c r="H1266" i="1"/>
  <c r="J1266" i="1" s="1"/>
  <c r="I1266" i="1"/>
  <c r="K1266" i="1" s="1"/>
  <c r="H1267" i="1"/>
  <c r="J1267" i="1" s="1"/>
  <c r="I1267" i="1"/>
  <c r="K1267" i="1" s="1"/>
  <c r="H1268" i="1"/>
  <c r="J1268" i="1" s="1"/>
  <c r="I1268" i="1"/>
  <c r="K1268" i="1" s="1"/>
  <c r="H1269" i="1"/>
  <c r="J1269" i="1" s="1"/>
  <c r="I1269" i="1"/>
  <c r="K1269" i="1" s="1"/>
  <c r="H1270" i="1"/>
  <c r="J1270" i="1" s="1"/>
  <c r="I1270" i="1"/>
  <c r="K1270" i="1" s="1"/>
  <c r="H1271" i="1"/>
  <c r="J1271" i="1" s="1"/>
  <c r="I1271" i="1"/>
  <c r="K1271" i="1" s="1"/>
  <c r="H1272" i="1"/>
  <c r="J1272" i="1" s="1"/>
  <c r="I1272" i="1"/>
  <c r="K1272" i="1" s="1"/>
  <c r="H1273" i="1"/>
  <c r="J1273" i="1" s="1"/>
  <c r="I1273" i="1"/>
  <c r="K1273" i="1" s="1"/>
  <c r="H1274" i="1"/>
  <c r="J1274" i="1" s="1"/>
  <c r="I1274" i="1"/>
  <c r="K1274" i="1" s="1"/>
  <c r="H1275" i="1"/>
  <c r="J1275" i="1" s="1"/>
  <c r="I1275" i="1"/>
  <c r="K1275" i="1" s="1"/>
  <c r="H1276" i="1"/>
  <c r="J1276" i="1" s="1"/>
  <c r="I1276" i="1"/>
  <c r="K1276" i="1" s="1"/>
  <c r="H1277" i="1"/>
  <c r="J1277" i="1" s="1"/>
  <c r="I1277" i="1"/>
  <c r="K1277" i="1" s="1"/>
  <c r="H1278" i="1"/>
  <c r="J1278" i="1" s="1"/>
  <c r="I1278" i="1"/>
  <c r="K1278" i="1" s="1"/>
  <c r="H1279" i="1"/>
  <c r="J1279" i="1" s="1"/>
  <c r="I1279" i="1"/>
  <c r="K1279" i="1"/>
  <c r="H1280" i="1"/>
  <c r="J1280" i="1" s="1"/>
  <c r="I1280" i="1"/>
  <c r="K1280" i="1" s="1"/>
  <c r="H1281" i="1"/>
  <c r="J1281" i="1" s="1"/>
  <c r="I1281" i="1"/>
  <c r="K1281" i="1" s="1"/>
  <c r="H1282" i="1"/>
  <c r="J1282" i="1" s="1"/>
  <c r="I1282" i="1"/>
  <c r="K1282" i="1" s="1"/>
  <c r="H1283" i="1"/>
  <c r="J1283" i="1" s="1"/>
  <c r="I1283" i="1"/>
  <c r="K1283" i="1" s="1"/>
  <c r="H1284" i="1"/>
  <c r="J1284" i="1" s="1"/>
  <c r="I1284" i="1"/>
  <c r="K1284" i="1" s="1"/>
  <c r="H1285" i="1"/>
  <c r="J1285" i="1" s="1"/>
  <c r="I1285" i="1"/>
  <c r="K1285" i="1" s="1"/>
  <c r="H1286" i="1"/>
  <c r="J1286" i="1" s="1"/>
  <c r="I1286" i="1"/>
  <c r="K1286" i="1" s="1"/>
  <c r="H1287" i="1"/>
  <c r="J1287" i="1" s="1"/>
  <c r="I1287" i="1"/>
  <c r="K1287" i="1" s="1"/>
  <c r="H1288" i="1"/>
  <c r="J1288" i="1" s="1"/>
  <c r="I1288" i="1"/>
  <c r="K1288" i="1" s="1"/>
  <c r="H1289" i="1"/>
  <c r="J1289" i="1" s="1"/>
  <c r="I1289" i="1"/>
  <c r="K1289" i="1" s="1"/>
  <c r="H1290" i="1"/>
  <c r="J1290" i="1" s="1"/>
  <c r="I1290" i="1"/>
  <c r="K1290" i="1" s="1"/>
  <c r="H1291" i="1"/>
  <c r="J1291" i="1" s="1"/>
  <c r="I1291" i="1"/>
  <c r="K1291" i="1" s="1"/>
  <c r="H1292" i="1"/>
  <c r="J1292" i="1" s="1"/>
  <c r="I1292" i="1"/>
  <c r="K1292" i="1" s="1"/>
  <c r="H1293" i="1"/>
  <c r="J1293" i="1" s="1"/>
  <c r="I1293" i="1"/>
  <c r="K1293" i="1" s="1"/>
  <c r="H1294" i="1"/>
  <c r="J1294" i="1" s="1"/>
  <c r="I1294" i="1"/>
  <c r="K1294" i="1" s="1"/>
  <c r="H1295" i="1"/>
  <c r="J1295" i="1" s="1"/>
  <c r="I1295" i="1"/>
  <c r="K1295" i="1" s="1"/>
  <c r="H1296" i="1"/>
  <c r="J1296" i="1" s="1"/>
  <c r="I1296" i="1"/>
  <c r="K1296" i="1" s="1"/>
  <c r="H1297" i="1"/>
  <c r="J1297" i="1" s="1"/>
  <c r="I1297" i="1"/>
  <c r="K1297" i="1" s="1"/>
  <c r="H1298" i="1"/>
  <c r="J1298" i="1" s="1"/>
  <c r="I1298" i="1"/>
  <c r="K1298" i="1" s="1"/>
  <c r="H1299" i="1"/>
  <c r="J1299" i="1" s="1"/>
  <c r="I1299" i="1"/>
  <c r="K1299" i="1" s="1"/>
  <c r="H1300" i="1"/>
  <c r="J1300" i="1" s="1"/>
  <c r="I1300" i="1"/>
  <c r="K1300" i="1" s="1"/>
  <c r="H1301" i="1"/>
  <c r="J1301" i="1" s="1"/>
  <c r="I1301" i="1"/>
  <c r="K1301" i="1" s="1"/>
  <c r="H1302" i="1"/>
  <c r="J1302" i="1" s="1"/>
  <c r="I1302" i="1"/>
  <c r="K1302" i="1" s="1"/>
  <c r="H1303" i="1"/>
  <c r="J1303" i="1" s="1"/>
  <c r="I1303" i="1"/>
  <c r="K1303" i="1" s="1"/>
  <c r="H1304" i="1"/>
  <c r="J1304" i="1" s="1"/>
  <c r="L373" i="16" s="1"/>
  <c r="I1304" i="1"/>
  <c r="K1304" i="1" s="1"/>
  <c r="H1305" i="1"/>
  <c r="J1305" i="1" s="1"/>
  <c r="I1305" i="1"/>
  <c r="K1305" i="1" s="1"/>
  <c r="H1306" i="1"/>
  <c r="J1306" i="1" s="1"/>
  <c r="I1306" i="1"/>
  <c r="K1306" i="1" s="1"/>
  <c r="H1307" i="1"/>
  <c r="J1307" i="1" s="1"/>
  <c r="I1307" i="1"/>
  <c r="K1307" i="1" s="1"/>
  <c r="H1308" i="1"/>
  <c r="J1308" i="1" s="1"/>
  <c r="I1308" i="1"/>
  <c r="K1308" i="1" s="1"/>
  <c r="H1309" i="1"/>
  <c r="J1309" i="1" s="1"/>
  <c r="I1309" i="1"/>
  <c r="K1309" i="1" s="1"/>
  <c r="H1310" i="1"/>
  <c r="J1310" i="1" s="1"/>
  <c r="I1310" i="1"/>
  <c r="K1310" i="1" s="1"/>
  <c r="H1311" i="1"/>
  <c r="J1311" i="1" s="1"/>
  <c r="I1311" i="1"/>
  <c r="K1311" i="1" s="1"/>
  <c r="H1312" i="1"/>
  <c r="J1312" i="1" s="1"/>
  <c r="I1312" i="1"/>
  <c r="K1312" i="1" s="1"/>
  <c r="H1313" i="1"/>
  <c r="J1313" i="1" s="1"/>
  <c r="I1313" i="1"/>
  <c r="K1313" i="1" s="1"/>
  <c r="H1314" i="1"/>
  <c r="J1314" i="1" s="1"/>
  <c r="I1314" i="1"/>
  <c r="K1314" i="1" s="1"/>
  <c r="H1315" i="1"/>
  <c r="J1315" i="1" s="1"/>
  <c r="I1315" i="1"/>
  <c r="K1315" i="1" s="1"/>
  <c r="H1316" i="1"/>
  <c r="J1316" i="1" s="1"/>
  <c r="I1316" i="1"/>
  <c r="K1316" i="1" s="1"/>
  <c r="H1317" i="1"/>
  <c r="J1317" i="1" s="1"/>
  <c r="I1317" i="1"/>
  <c r="K1317" i="1" s="1"/>
  <c r="H1318" i="1"/>
  <c r="J1318" i="1" s="1"/>
  <c r="I1318" i="1"/>
  <c r="K1318" i="1" s="1"/>
  <c r="H1319" i="1"/>
  <c r="J1319" i="1" s="1"/>
  <c r="I1319" i="1"/>
  <c r="K1319" i="1" s="1"/>
  <c r="H1320" i="1"/>
  <c r="J1320" i="1" s="1"/>
  <c r="I1320" i="1"/>
  <c r="K1320" i="1" s="1"/>
  <c r="H1321" i="1"/>
  <c r="J1321" i="1" s="1"/>
  <c r="I1321" i="1"/>
  <c r="K1321" i="1" s="1"/>
  <c r="H1322" i="1"/>
  <c r="J1322" i="1" s="1"/>
  <c r="I1322" i="1"/>
  <c r="K1322" i="1" s="1"/>
  <c r="H1323" i="1"/>
  <c r="J1323" i="1" s="1"/>
  <c r="I1323" i="1"/>
  <c r="K1323" i="1" s="1"/>
  <c r="H1324" i="1"/>
  <c r="J1324" i="1" s="1"/>
  <c r="I1324" i="1"/>
  <c r="K1324" i="1" s="1"/>
  <c r="H1325" i="1"/>
  <c r="J1325" i="1" s="1"/>
  <c r="I1325" i="1"/>
  <c r="K1325" i="1"/>
  <c r="H1326" i="1"/>
  <c r="J1326" i="1" s="1"/>
  <c r="I1326" i="1"/>
  <c r="K1326" i="1" s="1"/>
  <c r="H1327" i="1"/>
  <c r="J1327" i="1" s="1"/>
  <c r="I1327" i="1"/>
  <c r="K1327" i="1" s="1"/>
  <c r="H1328" i="1"/>
  <c r="J1328" i="1" s="1"/>
  <c r="I1328" i="1"/>
  <c r="K1328" i="1" s="1"/>
  <c r="H1329" i="1"/>
  <c r="J1329" i="1" s="1"/>
  <c r="I1329" i="1"/>
  <c r="K1329" i="1" s="1"/>
  <c r="H1330" i="1"/>
  <c r="J1330" i="1" s="1"/>
  <c r="I1330" i="1"/>
  <c r="K1330" i="1" s="1"/>
  <c r="H1331" i="1"/>
  <c r="J1331" i="1" s="1"/>
  <c r="I1331" i="1"/>
  <c r="K1331" i="1" s="1"/>
  <c r="H1332" i="1"/>
  <c r="J1332" i="1" s="1"/>
  <c r="I1332" i="1"/>
  <c r="K1332" i="1" s="1"/>
  <c r="H1333" i="1"/>
  <c r="J1333" i="1" s="1"/>
  <c r="I1333" i="1"/>
  <c r="K1333" i="1" s="1"/>
  <c r="H1334" i="1"/>
  <c r="J1334" i="1" s="1"/>
  <c r="I1334" i="1"/>
  <c r="K1334" i="1" s="1"/>
  <c r="H1335" i="1"/>
  <c r="J1335" i="1" s="1"/>
  <c r="I1335" i="1"/>
  <c r="K1335" i="1" s="1"/>
  <c r="H1336" i="1"/>
  <c r="J1336" i="1" s="1"/>
  <c r="I1336" i="1"/>
  <c r="K1336" i="1" s="1"/>
  <c r="H1337" i="1"/>
  <c r="J1337" i="1" s="1"/>
  <c r="I1337" i="1"/>
  <c r="K1337" i="1" s="1"/>
  <c r="H1338" i="1"/>
  <c r="J1338" i="1" s="1"/>
  <c r="I1338" i="1"/>
  <c r="K1338" i="1" s="1"/>
  <c r="H1339" i="1"/>
  <c r="J1339" i="1" s="1"/>
  <c r="I1339" i="1"/>
  <c r="K1339" i="1" s="1"/>
  <c r="H1340" i="1"/>
  <c r="J1340" i="1" s="1"/>
  <c r="I1340" i="1"/>
  <c r="K1340" i="1" s="1"/>
  <c r="H1341" i="1"/>
  <c r="J1341" i="1" s="1"/>
  <c r="I1341" i="1"/>
  <c r="K1341" i="1" s="1"/>
  <c r="H1342" i="1"/>
  <c r="J1342" i="1" s="1"/>
  <c r="I1342" i="1"/>
  <c r="K1342" i="1" s="1"/>
  <c r="H1343" i="1"/>
  <c r="J1343" i="1" s="1"/>
  <c r="I1343" i="1"/>
  <c r="K1343" i="1" s="1"/>
  <c r="H1344" i="1"/>
  <c r="J1344" i="1" s="1"/>
  <c r="I1344" i="1"/>
  <c r="K1344" i="1" s="1"/>
  <c r="H1345" i="1"/>
  <c r="J1345" i="1" s="1"/>
  <c r="I1345" i="1"/>
  <c r="K1345" i="1" s="1"/>
  <c r="H1346" i="1"/>
  <c r="J1346" i="1" s="1"/>
  <c r="I1346" i="1"/>
  <c r="K1346" i="1" s="1"/>
  <c r="H1347" i="1"/>
  <c r="J1347" i="1" s="1"/>
  <c r="I1347" i="1"/>
  <c r="K1347" i="1" s="1"/>
  <c r="H1348" i="1"/>
  <c r="J1348" i="1" s="1"/>
  <c r="I1348" i="1"/>
  <c r="K1348" i="1" s="1"/>
  <c r="H1349" i="1"/>
  <c r="J1349" i="1" s="1"/>
  <c r="I1349" i="1"/>
  <c r="K1349" i="1" s="1"/>
  <c r="H1350" i="1"/>
  <c r="J1350" i="1" s="1"/>
  <c r="I1350" i="1"/>
  <c r="K1350" i="1" s="1"/>
  <c r="H1351" i="1"/>
  <c r="J1351" i="1" s="1"/>
  <c r="I1351" i="1"/>
  <c r="K1351" i="1" s="1"/>
  <c r="H1352" i="1"/>
  <c r="J1352" i="1" s="1"/>
  <c r="I1352" i="1"/>
  <c r="K1352" i="1" s="1"/>
  <c r="H1353" i="1"/>
  <c r="J1353" i="1" s="1"/>
  <c r="I1353" i="1"/>
  <c r="K1353" i="1" s="1"/>
  <c r="H1354" i="1"/>
  <c r="J1354" i="1" s="1"/>
  <c r="I1354" i="1"/>
  <c r="K1354" i="1" s="1"/>
  <c r="H1355" i="1"/>
  <c r="J1355" i="1" s="1"/>
  <c r="I1355" i="1"/>
  <c r="K1355" i="1" s="1"/>
  <c r="H1356" i="1"/>
  <c r="J1356" i="1" s="1"/>
  <c r="I1356" i="1"/>
  <c r="K1356" i="1" s="1"/>
  <c r="H1357" i="1"/>
  <c r="J1357" i="1" s="1"/>
  <c r="L192" i="16" s="1"/>
  <c r="I1357" i="1"/>
  <c r="K1357" i="1" s="1"/>
  <c r="H1358" i="1"/>
  <c r="J1358" i="1" s="1"/>
  <c r="I1358" i="1"/>
  <c r="K1358" i="1" s="1"/>
  <c r="H1359" i="1"/>
  <c r="J1359" i="1" s="1"/>
  <c r="I1359" i="1"/>
  <c r="K1359" i="1" s="1"/>
  <c r="H1360" i="1"/>
  <c r="J1360" i="1" s="1"/>
  <c r="I1360" i="1"/>
  <c r="K1360" i="1" s="1"/>
  <c r="H1361" i="1"/>
  <c r="J1361" i="1" s="1"/>
  <c r="I1361" i="1"/>
  <c r="K1361" i="1" s="1"/>
  <c r="H1362" i="1"/>
  <c r="J1362" i="1" s="1"/>
  <c r="I1362" i="1"/>
  <c r="K1362" i="1" s="1"/>
  <c r="H1363" i="1"/>
  <c r="J1363" i="1" s="1"/>
  <c r="I1363" i="1"/>
  <c r="K1363" i="1" s="1"/>
  <c r="H1364" i="1"/>
  <c r="J1364" i="1" s="1"/>
  <c r="I1364" i="1"/>
  <c r="K1364" i="1" s="1"/>
  <c r="H1365" i="1"/>
  <c r="J1365" i="1" s="1"/>
  <c r="I1365" i="1"/>
  <c r="K1365" i="1" s="1"/>
  <c r="H1366" i="1"/>
  <c r="J1366" i="1" s="1"/>
  <c r="I1366" i="1"/>
  <c r="K1366" i="1" s="1"/>
  <c r="H1367" i="1"/>
  <c r="J1367" i="1" s="1"/>
  <c r="I1367" i="1"/>
  <c r="K1367" i="1" s="1"/>
  <c r="H1368" i="1"/>
  <c r="J1368" i="1" s="1"/>
  <c r="I1368" i="1"/>
  <c r="K1368" i="1" s="1"/>
  <c r="H1369" i="1"/>
  <c r="J1369" i="1" s="1"/>
  <c r="I1369" i="1"/>
  <c r="K1369" i="1" s="1"/>
  <c r="H1370" i="1"/>
  <c r="J1370" i="1" s="1"/>
  <c r="I1370" i="1"/>
  <c r="K1370" i="1" s="1"/>
  <c r="H1371" i="1"/>
  <c r="J1371" i="1" s="1"/>
  <c r="I1371" i="1"/>
  <c r="K1371" i="1" s="1"/>
  <c r="H1372" i="1"/>
  <c r="J1372" i="1" s="1"/>
  <c r="I1372" i="1"/>
  <c r="K1372" i="1" s="1"/>
  <c r="H1373" i="1"/>
  <c r="J1373" i="1" s="1"/>
  <c r="I1373" i="1"/>
  <c r="K1373" i="1" s="1"/>
  <c r="H1374" i="1"/>
  <c r="J1374" i="1" s="1"/>
  <c r="I1374" i="1"/>
  <c r="K1374" i="1" s="1"/>
  <c r="H1375" i="1"/>
  <c r="J1375" i="1" s="1"/>
  <c r="I1375" i="1"/>
  <c r="K1375" i="1" s="1"/>
  <c r="H1376" i="1"/>
  <c r="J1376" i="1" s="1"/>
  <c r="I1376" i="1"/>
  <c r="K1376" i="1" s="1"/>
  <c r="H1377" i="1"/>
  <c r="J1377" i="1" s="1"/>
  <c r="I1377" i="1"/>
  <c r="K1377" i="1" s="1"/>
  <c r="H1378" i="1"/>
  <c r="J1378" i="1" s="1"/>
  <c r="I1378" i="1"/>
  <c r="K1378" i="1" s="1"/>
  <c r="H1379" i="1"/>
  <c r="J1379" i="1" s="1"/>
  <c r="I1379" i="1"/>
  <c r="K1379" i="1" s="1"/>
  <c r="H1380" i="1"/>
  <c r="J1380" i="1" s="1"/>
  <c r="I1380" i="1"/>
  <c r="K1380" i="1" s="1"/>
  <c r="H1381" i="1"/>
  <c r="J1381" i="1" s="1"/>
  <c r="I1381" i="1"/>
  <c r="K1381" i="1" s="1"/>
  <c r="H1382" i="1"/>
  <c r="J1382" i="1" s="1"/>
  <c r="I1382" i="1"/>
  <c r="K1382" i="1" s="1"/>
  <c r="H1383" i="1"/>
  <c r="J1383" i="1" s="1"/>
  <c r="I1383" i="1"/>
  <c r="K1383" i="1" s="1"/>
  <c r="H1384" i="1"/>
  <c r="J1384" i="1" s="1"/>
  <c r="L113" i="16" s="1"/>
  <c r="I1384" i="1"/>
  <c r="K1384" i="1" s="1"/>
  <c r="H1385" i="1"/>
  <c r="J1385" i="1" s="1"/>
  <c r="L178" i="16" s="1"/>
  <c r="I1385" i="1"/>
  <c r="K1385" i="1" s="1"/>
  <c r="H1386" i="1"/>
  <c r="J1386" i="1" s="1"/>
  <c r="I1386" i="1"/>
  <c r="K1386" i="1" s="1"/>
  <c r="H1387" i="1"/>
  <c r="J1387" i="1" s="1"/>
  <c r="I1387" i="1"/>
  <c r="K1387" i="1" s="1"/>
  <c r="H1388" i="1"/>
  <c r="J1388" i="1" s="1"/>
  <c r="I1388" i="1"/>
  <c r="K1388" i="1" s="1"/>
  <c r="H1389" i="1"/>
  <c r="J1389" i="1" s="1"/>
  <c r="I1389" i="1"/>
  <c r="K1389" i="1" s="1"/>
  <c r="H1390" i="1"/>
  <c r="J1390" i="1" s="1"/>
  <c r="I1390" i="1"/>
  <c r="K1390" i="1" s="1"/>
  <c r="H1391" i="1"/>
  <c r="J1391" i="1" s="1"/>
  <c r="I1391" i="1"/>
  <c r="K1391" i="1" s="1"/>
  <c r="H1392" i="1"/>
  <c r="J1392" i="1" s="1"/>
  <c r="L16" i="16" s="1"/>
  <c r="I1392" i="1"/>
  <c r="K1392" i="1" s="1"/>
  <c r="H1393" i="1"/>
  <c r="J1393" i="1" s="1"/>
  <c r="I1393" i="1"/>
  <c r="K1393" i="1" s="1"/>
  <c r="H1394" i="1"/>
  <c r="J1394" i="1" s="1"/>
  <c r="I1394" i="1"/>
  <c r="K1394" i="1" s="1"/>
  <c r="H1395" i="1"/>
  <c r="J1395" i="1" s="1"/>
  <c r="I1395" i="1"/>
  <c r="K1395" i="1" s="1"/>
  <c r="H1396" i="1"/>
  <c r="J1396" i="1" s="1"/>
  <c r="I1396" i="1"/>
  <c r="K1396" i="1" s="1"/>
  <c r="H1397" i="1"/>
  <c r="J1397" i="1" s="1"/>
  <c r="I1397" i="1"/>
  <c r="K1397" i="1" s="1"/>
  <c r="H1398" i="1"/>
  <c r="J1398" i="1" s="1"/>
  <c r="I1398" i="1"/>
  <c r="K1398" i="1" s="1"/>
  <c r="H1399" i="1"/>
  <c r="J1399" i="1" s="1"/>
  <c r="I1399" i="1"/>
  <c r="K1399" i="1" s="1"/>
  <c r="H1400" i="1"/>
  <c r="J1400" i="1" s="1"/>
  <c r="I1400" i="1"/>
  <c r="K1400" i="1" s="1"/>
  <c r="H1401" i="1"/>
  <c r="J1401" i="1" s="1"/>
  <c r="I1401" i="1"/>
  <c r="K1401" i="1" s="1"/>
  <c r="H1402" i="1"/>
  <c r="J1402" i="1" s="1"/>
  <c r="I1402" i="1"/>
  <c r="K1402" i="1" s="1"/>
  <c r="H1403" i="1"/>
  <c r="J1403" i="1" s="1"/>
  <c r="I1403" i="1"/>
  <c r="K1403" i="1" s="1"/>
  <c r="H1404" i="1"/>
  <c r="J1404" i="1" s="1"/>
  <c r="I1404" i="1"/>
  <c r="K1404" i="1" s="1"/>
  <c r="H1405" i="1"/>
  <c r="J1405" i="1" s="1"/>
  <c r="I1405" i="1"/>
  <c r="K1405" i="1" s="1"/>
  <c r="H1406" i="1"/>
  <c r="J1406" i="1" s="1"/>
  <c r="I1406" i="1"/>
  <c r="K1406" i="1" s="1"/>
  <c r="H1407" i="1"/>
  <c r="J1407" i="1" s="1"/>
  <c r="I1407" i="1"/>
  <c r="K1407" i="1" s="1"/>
  <c r="H1408" i="1"/>
  <c r="J1408" i="1" s="1"/>
  <c r="I1408" i="1"/>
  <c r="K1408" i="1" s="1"/>
  <c r="H1409" i="1"/>
  <c r="J1409" i="1" s="1"/>
  <c r="I1409" i="1"/>
  <c r="K1409" i="1" s="1"/>
  <c r="H1410" i="1"/>
  <c r="J1410" i="1" s="1"/>
  <c r="I1410" i="1"/>
  <c r="K1410" i="1" s="1"/>
  <c r="H1411" i="1"/>
  <c r="J1411" i="1" s="1"/>
  <c r="I1411" i="1"/>
  <c r="K1411" i="1" s="1"/>
  <c r="H1412" i="1"/>
  <c r="J1412" i="1" s="1"/>
  <c r="I1412" i="1"/>
  <c r="K1412" i="1" s="1"/>
  <c r="H1413" i="1"/>
  <c r="J1413" i="1" s="1"/>
  <c r="I1413" i="1"/>
  <c r="K1413" i="1" s="1"/>
  <c r="H1414" i="1"/>
  <c r="J1414" i="1" s="1"/>
  <c r="I1414" i="1"/>
  <c r="K1414" i="1" s="1"/>
  <c r="H1415" i="1"/>
  <c r="J1415" i="1" s="1"/>
  <c r="I1415" i="1"/>
  <c r="K1415" i="1" s="1"/>
  <c r="H1416" i="1"/>
  <c r="J1416" i="1" s="1"/>
  <c r="I1416" i="1"/>
  <c r="K1416" i="1" s="1"/>
  <c r="H1417" i="1"/>
  <c r="J1417" i="1" s="1"/>
  <c r="I1417" i="1"/>
  <c r="K1417" i="1" s="1"/>
  <c r="H1418" i="1"/>
  <c r="J1418" i="1" s="1"/>
  <c r="I1418" i="1"/>
  <c r="K1418" i="1" s="1"/>
  <c r="H1419" i="1"/>
  <c r="J1419" i="1" s="1"/>
  <c r="I1419" i="1"/>
  <c r="K1419" i="1" s="1"/>
  <c r="H1420" i="1"/>
  <c r="J1420" i="1" s="1"/>
  <c r="L266" i="16" s="1"/>
  <c r="I1420" i="1"/>
  <c r="K1420" i="1" s="1"/>
  <c r="H1421" i="1"/>
  <c r="J1421" i="1" s="1"/>
  <c r="I1421" i="1"/>
  <c r="K1421" i="1" s="1"/>
  <c r="H1422" i="1"/>
  <c r="J1422" i="1" s="1"/>
  <c r="I1422" i="1"/>
  <c r="K1422" i="1" s="1"/>
  <c r="H1423" i="1"/>
  <c r="J1423" i="1" s="1"/>
  <c r="I1423" i="1"/>
  <c r="K1423" i="1" s="1"/>
  <c r="H1424" i="1"/>
  <c r="J1424" i="1" s="1"/>
  <c r="I1424" i="1"/>
  <c r="K1424" i="1" s="1"/>
  <c r="H1425" i="1"/>
  <c r="J1425" i="1" s="1"/>
  <c r="I1425" i="1"/>
  <c r="K1425" i="1" s="1"/>
  <c r="H1426" i="1"/>
  <c r="J1426" i="1" s="1"/>
  <c r="I1426" i="1"/>
  <c r="K1426" i="1" s="1"/>
  <c r="H1427" i="1"/>
  <c r="J1427" i="1" s="1"/>
  <c r="I1427" i="1"/>
  <c r="K1427" i="1" s="1"/>
  <c r="H1428" i="1"/>
  <c r="J1428" i="1" s="1"/>
  <c r="I1428" i="1"/>
  <c r="K1428" i="1" s="1"/>
  <c r="H1429" i="1"/>
  <c r="J1429" i="1" s="1"/>
  <c r="I1429" i="1"/>
  <c r="K1429" i="1" s="1"/>
  <c r="H1430" i="1"/>
  <c r="J1430" i="1" s="1"/>
  <c r="I1430" i="1"/>
  <c r="K1430" i="1" s="1"/>
  <c r="H1431" i="1"/>
  <c r="J1431" i="1" s="1"/>
  <c r="I1431" i="1"/>
  <c r="K1431" i="1" s="1"/>
  <c r="H1432" i="1"/>
  <c r="J1432" i="1" s="1"/>
  <c r="I1432" i="1"/>
  <c r="K1432" i="1" s="1"/>
  <c r="H1433" i="1"/>
  <c r="J1433" i="1" s="1"/>
  <c r="I1433" i="1"/>
  <c r="K1433" i="1" s="1"/>
  <c r="H1434" i="1"/>
  <c r="J1434" i="1" s="1"/>
  <c r="I1434" i="1"/>
  <c r="K1434" i="1" s="1"/>
  <c r="H1435" i="1"/>
  <c r="J1435" i="1" s="1"/>
  <c r="I1435" i="1"/>
  <c r="K1435" i="1" s="1"/>
  <c r="H1436" i="1"/>
  <c r="J1436" i="1" s="1"/>
  <c r="I1436" i="1"/>
  <c r="K1436" i="1" s="1"/>
  <c r="H1437" i="1"/>
  <c r="J1437" i="1" s="1"/>
  <c r="I1437" i="1"/>
  <c r="K1437" i="1" s="1"/>
  <c r="H1438" i="1"/>
  <c r="I1438" i="1"/>
  <c r="K1438" i="1" s="1"/>
  <c r="J1438" i="1"/>
  <c r="H1439" i="1"/>
  <c r="J1439" i="1" s="1"/>
  <c r="I1439" i="1"/>
  <c r="K1439" i="1" s="1"/>
  <c r="H1440" i="1"/>
  <c r="J1440" i="1" s="1"/>
  <c r="I1440" i="1"/>
  <c r="K1440" i="1" s="1"/>
  <c r="H1441" i="1"/>
  <c r="J1441" i="1" s="1"/>
  <c r="I1441" i="1"/>
  <c r="K1441" i="1" s="1"/>
  <c r="H1442" i="1"/>
  <c r="J1442" i="1" s="1"/>
  <c r="I1442" i="1"/>
  <c r="K1442" i="1" s="1"/>
  <c r="H1443" i="1"/>
  <c r="J1443" i="1" s="1"/>
  <c r="L311" i="16" s="1"/>
  <c r="I1443" i="1"/>
  <c r="K1443" i="1" s="1"/>
  <c r="H1444" i="1"/>
  <c r="J1444" i="1" s="1"/>
  <c r="I1444" i="1"/>
  <c r="K1444" i="1" s="1"/>
  <c r="H1445" i="1"/>
  <c r="J1445" i="1" s="1"/>
  <c r="I1445" i="1"/>
  <c r="K1445" i="1" s="1"/>
  <c r="H1446" i="1"/>
  <c r="J1446" i="1" s="1"/>
  <c r="I1446" i="1"/>
  <c r="K1446" i="1" s="1"/>
  <c r="H1447" i="1"/>
  <c r="J1447" i="1" s="1"/>
  <c r="I1447" i="1"/>
  <c r="K1447" i="1" s="1"/>
  <c r="H1448" i="1"/>
  <c r="J1448" i="1" s="1"/>
  <c r="I1448" i="1"/>
  <c r="K1448" i="1" s="1"/>
  <c r="H1449" i="1"/>
  <c r="J1449" i="1" s="1"/>
  <c r="I1449" i="1"/>
  <c r="K1449" i="1" s="1"/>
  <c r="H1450" i="1"/>
  <c r="J1450" i="1" s="1"/>
  <c r="I1450" i="1"/>
  <c r="K1450" i="1" s="1"/>
  <c r="H1451" i="1"/>
  <c r="J1451" i="1" s="1"/>
  <c r="I1451" i="1"/>
  <c r="K1451" i="1" s="1"/>
  <c r="H1452" i="1"/>
  <c r="J1452" i="1" s="1"/>
  <c r="I1452" i="1"/>
  <c r="K1452" i="1" s="1"/>
  <c r="H1453" i="1"/>
  <c r="J1453" i="1" s="1"/>
  <c r="I1453" i="1"/>
  <c r="K1453" i="1" s="1"/>
  <c r="H1454" i="1"/>
  <c r="J1454" i="1" s="1"/>
  <c r="I1454" i="1"/>
  <c r="K1454" i="1" s="1"/>
  <c r="H1455" i="1"/>
  <c r="J1455" i="1" s="1"/>
  <c r="I1455" i="1"/>
  <c r="K1455" i="1" s="1"/>
  <c r="H1456" i="1"/>
  <c r="J1456" i="1" s="1"/>
  <c r="I1456" i="1"/>
  <c r="K1456" i="1" s="1"/>
  <c r="H1457" i="1"/>
  <c r="J1457" i="1" s="1"/>
  <c r="I1457" i="1"/>
  <c r="K1457" i="1" s="1"/>
  <c r="H1458" i="1"/>
  <c r="J1458" i="1" s="1"/>
  <c r="I1458" i="1"/>
  <c r="K1458" i="1" s="1"/>
  <c r="H1459" i="1"/>
  <c r="J1459" i="1" s="1"/>
  <c r="L349" i="16" s="1"/>
  <c r="I1459" i="1"/>
  <c r="K1459" i="1" s="1"/>
  <c r="H1460" i="1"/>
  <c r="J1460" i="1" s="1"/>
  <c r="I1460" i="1"/>
  <c r="K1460" i="1" s="1"/>
  <c r="H1461" i="1"/>
  <c r="J1461" i="1" s="1"/>
  <c r="I1461" i="1"/>
  <c r="K1461" i="1" s="1"/>
  <c r="H1462" i="1"/>
  <c r="J1462" i="1" s="1"/>
  <c r="I1462" i="1"/>
  <c r="K1462" i="1" s="1"/>
  <c r="H1463" i="1"/>
  <c r="J1463" i="1" s="1"/>
  <c r="I1463" i="1"/>
  <c r="K1463" i="1" s="1"/>
  <c r="H1464" i="1"/>
  <c r="J1464" i="1" s="1"/>
  <c r="I1464" i="1"/>
  <c r="K1464" i="1" s="1"/>
  <c r="H1465" i="1"/>
  <c r="J1465" i="1" s="1"/>
  <c r="I1465" i="1"/>
  <c r="K1465" i="1" s="1"/>
  <c r="H1466" i="1"/>
  <c r="J1466" i="1" s="1"/>
  <c r="I1466" i="1"/>
  <c r="K1466" i="1" s="1"/>
  <c r="H1467" i="1"/>
  <c r="J1467" i="1" s="1"/>
  <c r="L256" i="16" s="1"/>
  <c r="I1467" i="1"/>
  <c r="K1467" i="1" s="1"/>
  <c r="H1468" i="1"/>
  <c r="J1468" i="1" s="1"/>
  <c r="L268" i="16" s="1"/>
  <c r="I1468" i="1"/>
  <c r="K1468" i="1" s="1"/>
  <c r="H1469" i="1"/>
  <c r="J1469" i="1" s="1"/>
  <c r="I1469" i="1"/>
  <c r="K1469" i="1" s="1"/>
  <c r="H1470" i="1"/>
  <c r="J1470" i="1" s="1"/>
  <c r="I1470" i="1"/>
  <c r="K1470" i="1" s="1"/>
  <c r="H1471" i="1"/>
  <c r="J1471" i="1" s="1"/>
  <c r="I1471" i="1"/>
  <c r="K1471" i="1" s="1"/>
  <c r="H1472" i="1"/>
  <c r="J1472" i="1" s="1"/>
  <c r="I1472" i="1"/>
  <c r="K1472" i="1" s="1"/>
  <c r="H1473" i="1"/>
  <c r="J1473" i="1" s="1"/>
  <c r="I1473" i="1"/>
  <c r="K1473" i="1" s="1"/>
  <c r="H1474" i="1"/>
  <c r="J1474" i="1" s="1"/>
  <c r="I1474" i="1"/>
  <c r="K1474" i="1" s="1"/>
  <c r="H1475" i="1"/>
  <c r="J1475" i="1" s="1"/>
  <c r="I1475" i="1"/>
  <c r="K1475" i="1" s="1"/>
  <c r="H1476" i="1"/>
  <c r="J1476" i="1" s="1"/>
  <c r="I1476" i="1"/>
  <c r="K1476" i="1" s="1"/>
  <c r="H1477" i="1"/>
  <c r="J1477" i="1" s="1"/>
  <c r="I1477" i="1"/>
  <c r="K1477" i="1" s="1"/>
  <c r="H1478" i="1"/>
  <c r="J1478" i="1" s="1"/>
  <c r="I1478" i="1"/>
  <c r="K1478" i="1" s="1"/>
  <c r="H1479" i="1"/>
  <c r="J1479" i="1" s="1"/>
  <c r="I1479" i="1"/>
  <c r="K1479" i="1" s="1"/>
  <c r="H1480" i="1"/>
  <c r="J1480" i="1" s="1"/>
  <c r="I1480" i="1"/>
  <c r="K1480" i="1" s="1"/>
  <c r="H1481" i="1"/>
  <c r="J1481" i="1" s="1"/>
  <c r="I1481" i="1"/>
  <c r="K1481" i="1" s="1"/>
  <c r="H1482" i="1"/>
  <c r="J1482" i="1" s="1"/>
  <c r="I1482" i="1"/>
  <c r="K1482" i="1" s="1"/>
  <c r="H1483" i="1"/>
  <c r="J1483" i="1" s="1"/>
  <c r="I1483" i="1"/>
  <c r="K1483" i="1" s="1"/>
  <c r="H1484" i="1"/>
  <c r="J1484" i="1" s="1"/>
  <c r="I1484" i="1"/>
  <c r="K1484" i="1" s="1"/>
  <c r="H1485" i="1"/>
  <c r="J1485" i="1" s="1"/>
  <c r="I1485" i="1"/>
  <c r="K1485" i="1" s="1"/>
  <c r="H1486" i="1"/>
  <c r="J1486" i="1" s="1"/>
  <c r="I1486" i="1"/>
  <c r="K1486" i="1" s="1"/>
  <c r="H1487" i="1"/>
  <c r="J1487" i="1" s="1"/>
  <c r="I1487" i="1"/>
  <c r="K1487" i="1" s="1"/>
  <c r="H1488" i="1"/>
  <c r="J1488" i="1" s="1"/>
  <c r="I1488" i="1"/>
  <c r="K1488" i="1" s="1"/>
  <c r="H1489" i="1"/>
  <c r="J1489" i="1" s="1"/>
  <c r="I1489" i="1"/>
  <c r="K1489" i="1" s="1"/>
  <c r="H1490" i="1"/>
  <c r="J1490" i="1" s="1"/>
  <c r="I1490" i="1"/>
  <c r="K1490" i="1" s="1"/>
  <c r="H1491" i="1"/>
  <c r="J1491" i="1" s="1"/>
  <c r="I1491" i="1"/>
  <c r="K1491" i="1" s="1"/>
  <c r="H1492" i="1"/>
  <c r="J1492" i="1" s="1"/>
  <c r="I1492" i="1"/>
  <c r="K1492" i="1" s="1"/>
  <c r="H1493" i="1"/>
  <c r="J1493" i="1" s="1"/>
  <c r="I1493" i="1"/>
  <c r="K1493" i="1" s="1"/>
  <c r="H1494" i="1"/>
  <c r="J1494" i="1" s="1"/>
  <c r="I1494" i="1"/>
  <c r="K1494" i="1" s="1"/>
  <c r="H1495" i="1"/>
  <c r="J1495" i="1" s="1"/>
  <c r="I1495" i="1"/>
  <c r="K1495" i="1" s="1"/>
  <c r="H1496" i="1"/>
  <c r="J1496" i="1" s="1"/>
  <c r="I1496" i="1"/>
  <c r="K1496" i="1" s="1"/>
  <c r="H1497" i="1"/>
  <c r="J1497" i="1" s="1"/>
  <c r="I1497" i="1"/>
  <c r="K1497" i="1" s="1"/>
  <c r="H1498" i="1"/>
  <c r="J1498" i="1" s="1"/>
  <c r="I1498" i="1"/>
  <c r="K1498" i="1" s="1"/>
  <c r="H1499" i="1"/>
  <c r="J1499" i="1" s="1"/>
  <c r="I1499" i="1"/>
  <c r="K1499" i="1" s="1"/>
  <c r="H1500" i="1"/>
  <c r="J1500" i="1" s="1"/>
  <c r="I1500" i="1"/>
  <c r="K1500" i="1" s="1"/>
  <c r="H1501" i="1"/>
  <c r="J1501" i="1" s="1"/>
  <c r="I1501" i="1"/>
  <c r="K1501" i="1" s="1"/>
  <c r="H1502" i="1"/>
  <c r="J1502" i="1" s="1"/>
  <c r="I1502" i="1"/>
  <c r="K1502" i="1" s="1"/>
  <c r="H1503" i="1"/>
  <c r="J1503" i="1" s="1"/>
  <c r="I1503" i="1"/>
  <c r="K1503" i="1" s="1"/>
  <c r="H1504" i="1"/>
  <c r="J1504" i="1" s="1"/>
  <c r="I1504" i="1"/>
  <c r="K1504" i="1" s="1"/>
  <c r="H1505" i="1"/>
  <c r="J1505" i="1" s="1"/>
  <c r="I1505" i="1"/>
  <c r="K1505" i="1" s="1"/>
  <c r="H1506" i="1"/>
  <c r="J1506" i="1" s="1"/>
  <c r="I1506" i="1"/>
  <c r="K1506" i="1" s="1"/>
  <c r="H1507" i="1"/>
  <c r="J1507" i="1" s="1"/>
  <c r="I1507" i="1"/>
  <c r="K1507" i="1" s="1"/>
  <c r="H1508" i="1"/>
  <c r="J1508" i="1" s="1"/>
  <c r="I1508" i="1"/>
  <c r="K1508" i="1" s="1"/>
  <c r="H1509" i="1"/>
  <c r="J1509" i="1" s="1"/>
  <c r="I1509" i="1"/>
  <c r="K1509" i="1" s="1"/>
  <c r="H1510" i="1"/>
  <c r="J1510" i="1" s="1"/>
  <c r="L216" i="16" s="1"/>
  <c r="I1510" i="1"/>
  <c r="K1510" i="1" s="1"/>
  <c r="H1511" i="1"/>
  <c r="J1511" i="1" s="1"/>
  <c r="I1511" i="1"/>
  <c r="K1511" i="1" s="1"/>
  <c r="H1512" i="1"/>
  <c r="J1512" i="1" s="1"/>
  <c r="I1512" i="1"/>
  <c r="K1512" i="1" s="1"/>
  <c r="H1513" i="1"/>
  <c r="J1513" i="1" s="1"/>
  <c r="I1513" i="1"/>
  <c r="K1513" i="1" s="1"/>
  <c r="H1514" i="1"/>
  <c r="J1514" i="1" s="1"/>
  <c r="I1514" i="1"/>
  <c r="K1514" i="1" s="1"/>
  <c r="H1515" i="1"/>
  <c r="J1515" i="1" s="1"/>
  <c r="I1515" i="1"/>
  <c r="K1515" i="1" s="1"/>
  <c r="H1516" i="1"/>
  <c r="J1516" i="1" s="1"/>
  <c r="I1516" i="1"/>
  <c r="K1516" i="1" s="1"/>
  <c r="H1517" i="1"/>
  <c r="J1517" i="1" s="1"/>
  <c r="I1517" i="1"/>
  <c r="K1517" i="1" s="1"/>
  <c r="H1518" i="1"/>
  <c r="J1518" i="1" s="1"/>
  <c r="I1518" i="1"/>
  <c r="K1518" i="1" s="1"/>
  <c r="H1519" i="1"/>
  <c r="J1519" i="1" s="1"/>
  <c r="L59" i="16" s="1"/>
  <c r="I1519" i="1"/>
  <c r="K1519" i="1" s="1"/>
  <c r="H1520" i="1"/>
  <c r="J1520" i="1" s="1"/>
  <c r="I1520" i="1"/>
  <c r="K1520" i="1" s="1"/>
  <c r="H1521" i="1"/>
  <c r="J1521" i="1" s="1"/>
  <c r="I1521" i="1"/>
  <c r="K1521" i="1" s="1"/>
  <c r="H1522" i="1"/>
  <c r="J1522" i="1" s="1"/>
  <c r="I1522" i="1"/>
  <c r="K1522" i="1" s="1"/>
  <c r="H1523" i="1"/>
  <c r="J1523" i="1" s="1"/>
  <c r="I1523" i="1"/>
  <c r="K1523" i="1" s="1"/>
  <c r="H1524" i="1"/>
  <c r="J1524" i="1" s="1"/>
  <c r="I1524" i="1"/>
  <c r="K1524" i="1" s="1"/>
  <c r="H1525" i="1"/>
  <c r="J1525" i="1" s="1"/>
  <c r="I1525" i="1"/>
  <c r="K1525" i="1" s="1"/>
  <c r="H1526" i="1"/>
  <c r="J1526" i="1" s="1"/>
  <c r="I1526" i="1"/>
  <c r="K1526" i="1" s="1"/>
  <c r="H1527" i="1"/>
  <c r="J1527" i="1" s="1"/>
  <c r="I1527" i="1"/>
  <c r="K1527" i="1" s="1"/>
  <c r="H1528" i="1"/>
  <c r="J1528" i="1" s="1"/>
  <c r="I1528" i="1"/>
  <c r="K1528" i="1" s="1"/>
  <c r="H1529" i="1"/>
  <c r="J1529" i="1" s="1"/>
  <c r="I1529" i="1"/>
  <c r="K1529" i="1" s="1"/>
  <c r="H1530" i="1"/>
  <c r="J1530" i="1" s="1"/>
  <c r="I1530" i="1"/>
  <c r="K1530" i="1" s="1"/>
  <c r="H1531" i="1"/>
  <c r="J1531" i="1" s="1"/>
  <c r="I1531" i="1"/>
  <c r="K1531" i="1" s="1"/>
  <c r="H1532" i="1"/>
  <c r="J1532" i="1" s="1"/>
  <c r="I1532" i="1"/>
  <c r="K1532" i="1" s="1"/>
  <c r="H1533" i="1"/>
  <c r="J1533" i="1" s="1"/>
  <c r="I1533" i="1"/>
  <c r="K1533" i="1" s="1"/>
  <c r="H1534" i="1"/>
  <c r="J1534" i="1" s="1"/>
  <c r="I1534" i="1"/>
  <c r="K1534" i="1" s="1"/>
  <c r="H1535" i="1"/>
  <c r="J1535" i="1" s="1"/>
  <c r="I1535" i="1"/>
  <c r="K1535" i="1" s="1"/>
  <c r="H1536" i="1"/>
  <c r="J1536" i="1" s="1"/>
  <c r="I1536" i="1"/>
  <c r="K1536" i="1" s="1"/>
  <c r="H1537" i="1"/>
  <c r="J1537" i="1" s="1"/>
  <c r="I1537" i="1"/>
  <c r="K1537" i="1" s="1"/>
  <c r="H1538" i="1"/>
  <c r="J1538" i="1" s="1"/>
  <c r="I1538" i="1"/>
  <c r="K1538" i="1" s="1"/>
  <c r="H1539" i="1"/>
  <c r="J1539" i="1" s="1"/>
  <c r="I1539" i="1"/>
  <c r="K1539" i="1" s="1"/>
  <c r="H1540" i="1"/>
  <c r="J1540" i="1" s="1"/>
  <c r="I1540" i="1"/>
  <c r="K1540" i="1" s="1"/>
  <c r="H1541" i="1"/>
  <c r="J1541" i="1" s="1"/>
  <c r="I1541" i="1"/>
  <c r="K1541" i="1" s="1"/>
  <c r="H1542" i="1"/>
  <c r="J1542" i="1" s="1"/>
  <c r="L389" i="16" s="1"/>
  <c r="I1542" i="1"/>
  <c r="K1542" i="1" s="1"/>
  <c r="H1543" i="1"/>
  <c r="J1543" i="1" s="1"/>
  <c r="I1543" i="1"/>
  <c r="K1543" i="1" s="1"/>
  <c r="H1544" i="1"/>
  <c r="J1544" i="1" s="1"/>
  <c r="I1544" i="1"/>
  <c r="K1544" i="1" s="1"/>
  <c r="H1545" i="1"/>
  <c r="J1545" i="1" s="1"/>
  <c r="I1545" i="1"/>
  <c r="K1545" i="1" s="1"/>
  <c r="H1546" i="1"/>
  <c r="J1546" i="1" s="1"/>
  <c r="I1546" i="1"/>
  <c r="K1546" i="1" s="1"/>
  <c r="H1547" i="1"/>
  <c r="J1547" i="1" s="1"/>
  <c r="I1547" i="1"/>
  <c r="K1547" i="1" s="1"/>
  <c r="H1548" i="1"/>
  <c r="J1548" i="1" s="1"/>
  <c r="I1548" i="1"/>
  <c r="K1548" i="1" s="1"/>
  <c r="H1549" i="1"/>
  <c r="J1549" i="1" s="1"/>
  <c r="I1549" i="1"/>
  <c r="K1549" i="1" s="1"/>
  <c r="H1550" i="1"/>
  <c r="J1550" i="1" s="1"/>
  <c r="I1550" i="1"/>
  <c r="K1550" i="1" s="1"/>
  <c r="H1551" i="1"/>
  <c r="J1551" i="1" s="1"/>
  <c r="I1551" i="1"/>
  <c r="K1551" i="1" s="1"/>
  <c r="H1552" i="1"/>
  <c r="J1552" i="1" s="1"/>
  <c r="I1552" i="1"/>
  <c r="K1552" i="1" s="1"/>
  <c r="H1553" i="1"/>
  <c r="J1553" i="1" s="1"/>
  <c r="I1553" i="1"/>
  <c r="K1553" i="1" s="1"/>
  <c r="H1554" i="1"/>
  <c r="J1554" i="1" s="1"/>
  <c r="I1554" i="1"/>
  <c r="K1554" i="1" s="1"/>
  <c r="H1555" i="1"/>
  <c r="J1555" i="1" s="1"/>
  <c r="I1555" i="1"/>
  <c r="K1555" i="1" s="1"/>
  <c r="H1556" i="1"/>
  <c r="J1556" i="1" s="1"/>
  <c r="I1556" i="1"/>
  <c r="K1556" i="1" s="1"/>
  <c r="H1557" i="1"/>
  <c r="J1557" i="1" s="1"/>
  <c r="I1557" i="1"/>
  <c r="K1557" i="1" s="1"/>
  <c r="H1558" i="1"/>
  <c r="J1558" i="1" s="1"/>
  <c r="I1558" i="1"/>
  <c r="K1558" i="1" s="1"/>
  <c r="H1559" i="1"/>
  <c r="J1559" i="1" s="1"/>
  <c r="I1559" i="1"/>
  <c r="K1559" i="1" s="1"/>
  <c r="H1560" i="1"/>
  <c r="J1560" i="1" s="1"/>
  <c r="I1560" i="1"/>
  <c r="K1560" i="1" s="1"/>
  <c r="H1561" i="1"/>
  <c r="J1561" i="1" s="1"/>
  <c r="I1561" i="1"/>
  <c r="K1561" i="1" s="1"/>
  <c r="H1562" i="1"/>
  <c r="J1562" i="1" s="1"/>
  <c r="I1562" i="1"/>
  <c r="K1562" i="1" s="1"/>
  <c r="H1563" i="1"/>
  <c r="J1563" i="1" s="1"/>
  <c r="I1563" i="1"/>
  <c r="K1563" i="1" s="1"/>
  <c r="H1564" i="1"/>
  <c r="J1564" i="1" s="1"/>
  <c r="I1564" i="1"/>
  <c r="K1564" i="1" s="1"/>
  <c r="H1565" i="1"/>
  <c r="J1565" i="1" s="1"/>
  <c r="I1565" i="1"/>
  <c r="K1565" i="1" s="1"/>
  <c r="H1566" i="1"/>
  <c r="J1566" i="1" s="1"/>
  <c r="I1566" i="1"/>
  <c r="K1566" i="1" s="1"/>
  <c r="H1567" i="1"/>
  <c r="J1567" i="1" s="1"/>
  <c r="I1567" i="1"/>
  <c r="K1567" i="1" s="1"/>
  <c r="H1568" i="1"/>
  <c r="J1568" i="1" s="1"/>
  <c r="I1568" i="1"/>
  <c r="K1568" i="1" s="1"/>
  <c r="H1569" i="1"/>
  <c r="J1569" i="1" s="1"/>
  <c r="I1569" i="1"/>
  <c r="K1569" i="1" s="1"/>
  <c r="H1570" i="1"/>
  <c r="J1570" i="1" s="1"/>
  <c r="I1570" i="1"/>
  <c r="K1570" i="1" s="1"/>
  <c r="H1571" i="1"/>
  <c r="J1571" i="1" s="1"/>
  <c r="L380" i="16" s="1"/>
  <c r="I1571" i="1"/>
  <c r="K1571" i="1" s="1"/>
  <c r="H1572" i="1"/>
  <c r="J1572" i="1" s="1"/>
  <c r="L382" i="16" s="1"/>
  <c r="I1572" i="1"/>
  <c r="K1572" i="1" s="1"/>
  <c r="H1573" i="1"/>
  <c r="J1573" i="1" s="1"/>
  <c r="I1573" i="1"/>
  <c r="K1573" i="1" s="1"/>
  <c r="H1574" i="1"/>
  <c r="J1574" i="1" s="1"/>
  <c r="I1574" i="1"/>
  <c r="K1574" i="1" s="1"/>
  <c r="H1575" i="1"/>
  <c r="J1575" i="1" s="1"/>
  <c r="I1575" i="1"/>
  <c r="K1575" i="1" s="1"/>
  <c r="H1576" i="1"/>
  <c r="J1576" i="1" s="1"/>
  <c r="I1576" i="1"/>
  <c r="K1576" i="1" s="1"/>
  <c r="H1577" i="1"/>
  <c r="J1577" i="1" s="1"/>
  <c r="I1577" i="1"/>
  <c r="K1577" i="1" s="1"/>
  <c r="H1578" i="1"/>
  <c r="J1578" i="1" s="1"/>
  <c r="I1578" i="1"/>
  <c r="K1578" i="1" s="1"/>
  <c r="H1579" i="1"/>
  <c r="J1579" i="1" s="1"/>
  <c r="I1579" i="1"/>
  <c r="K1579" i="1" s="1"/>
  <c r="H1580" i="1"/>
  <c r="J1580" i="1" s="1"/>
  <c r="I1580" i="1"/>
  <c r="K1580" i="1" s="1"/>
  <c r="H1581" i="1"/>
  <c r="J1581" i="1" s="1"/>
  <c r="I1581" i="1"/>
  <c r="K1581" i="1" s="1"/>
  <c r="H1582" i="1"/>
  <c r="J1582" i="1" s="1"/>
  <c r="I1582" i="1"/>
  <c r="K1582" i="1" s="1"/>
  <c r="H1583" i="1"/>
  <c r="J1583" i="1" s="1"/>
  <c r="I1583" i="1"/>
  <c r="K1583" i="1" s="1"/>
  <c r="H1584" i="1"/>
  <c r="J1584" i="1" s="1"/>
  <c r="I1584" i="1"/>
  <c r="K1584" i="1" s="1"/>
  <c r="H1585" i="1"/>
  <c r="J1585" i="1" s="1"/>
  <c r="I1585" i="1"/>
  <c r="K1585" i="1" s="1"/>
  <c r="H1586" i="1"/>
  <c r="J1586" i="1" s="1"/>
  <c r="I1586" i="1"/>
  <c r="K1586" i="1" s="1"/>
  <c r="H1587" i="1"/>
  <c r="J1587" i="1" s="1"/>
  <c r="L396" i="16" s="1"/>
  <c r="I1587" i="1"/>
  <c r="K1587" i="1" s="1"/>
  <c r="H1588" i="1"/>
  <c r="J1588" i="1" s="1"/>
  <c r="I1588" i="1"/>
  <c r="K1588" i="1" s="1"/>
  <c r="H1589" i="1"/>
  <c r="J1589" i="1" s="1"/>
  <c r="I1589" i="1"/>
  <c r="K1589" i="1" s="1"/>
  <c r="H1590" i="1"/>
  <c r="J1590" i="1" s="1"/>
  <c r="I1590" i="1"/>
  <c r="K1590" i="1" s="1"/>
  <c r="H1591" i="1"/>
  <c r="J1591" i="1" s="1"/>
  <c r="I1591" i="1"/>
  <c r="K1591" i="1" s="1"/>
  <c r="H1592" i="1"/>
  <c r="J1592" i="1" s="1"/>
  <c r="I1592" i="1"/>
  <c r="K1592" i="1" s="1"/>
  <c r="H1593" i="1"/>
  <c r="J1593" i="1" s="1"/>
  <c r="I1593" i="1"/>
  <c r="K1593" i="1" s="1"/>
  <c r="H1594" i="1"/>
  <c r="J1594" i="1" s="1"/>
  <c r="I1594" i="1"/>
  <c r="K1594" i="1" s="1"/>
  <c r="H1595" i="1"/>
  <c r="J1595" i="1" s="1"/>
  <c r="I1595" i="1"/>
  <c r="K1595" i="1" s="1"/>
  <c r="H1596" i="1"/>
  <c r="J1596" i="1" s="1"/>
  <c r="I1596" i="1"/>
  <c r="K1596" i="1" s="1"/>
  <c r="H1597" i="1"/>
  <c r="J1597" i="1" s="1"/>
  <c r="I1597" i="1"/>
  <c r="K1597" i="1" s="1"/>
  <c r="H1598" i="1"/>
  <c r="J1598" i="1" s="1"/>
  <c r="I1598" i="1"/>
  <c r="K1598" i="1" s="1"/>
  <c r="H1599" i="1"/>
  <c r="J1599" i="1" s="1"/>
  <c r="I1599" i="1"/>
  <c r="K1599" i="1" s="1"/>
  <c r="H1600" i="1"/>
  <c r="J1600" i="1" s="1"/>
  <c r="I1600" i="1"/>
  <c r="K1600" i="1" s="1"/>
  <c r="H1601" i="1"/>
  <c r="J1601" i="1" s="1"/>
  <c r="I1601" i="1"/>
  <c r="K1601" i="1" s="1"/>
  <c r="H1602" i="1"/>
  <c r="J1602" i="1" s="1"/>
  <c r="I1602" i="1"/>
  <c r="K1602" i="1" s="1"/>
  <c r="H1603" i="1"/>
  <c r="J1603" i="1" s="1"/>
  <c r="I1603" i="1"/>
  <c r="K1603" i="1" s="1"/>
  <c r="H1604" i="1"/>
  <c r="J1604" i="1" s="1"/>
  <c r="I1604" i="1"/>
  <c r="K1604" i="1" s="1"/>
  <c r="H1605" i="1"/>
  <c r="J1605" i="1" s="1"/>
  <c r="I1605" i="1"/>
  <c r="K1605" i="1" s="1"/>
  <c r="H1606" i="1"/>
  <c r="J1606" i="1" s="1"/>
  <c r="I1606" i="1"/>
  <c r="K1606" i="1" s="1"/>
  <c r="H1607" i="1"/>
  <c r="J1607" i="1" s="1"/>
  <c r="I1607" i="1"/>
  <c r="K1607" i="1" s="1"/>
  <c r="H1608" i="1"/>
  <c r="J1608" i="1" s="1"/>
  <c r="I1608" i="1"/>
  <c r="K1608" i="1" s="1"/>
  <c r="H1609" i="1"/>
  <c r="J1609" i="1" s="1"/>
  <c r="I1609" i="1"/>
  <c r="K1609" i="1" s="1"/>
  <c r="H1610" i="1"/>
  <c r="J1610" i="1" s="1"/>
  <c r="I1610" i="1"/>
  <c r="K1610" i="1" s="1"/>
  <c r="H1611" i="1"/>
  <c r="J1611" i="1" s="1"/>
  <c r="I1611" i="1"/>
  <c r="K1611" i="1" s="1"/>
  <c r="H1612" i="1"/>
  <c r="J1612" i="1" s="1"/>
  <c r="I1612" i="1"/>
  <c r="K1612" i="1" s="1"/>
  <c r="H1613" i="1"/>
  <c r="J1613" i="1" s="1"/>
  <c r="I1613" i="1"/>
  <c r="K1613" i="1" s="1"/>
  <c r="H1614" i="1"/>
  <c r="J1614" i="1" s="1"/>
  <c r="I1614" i="1"/>
  <c r="K1614" i="1" s="1"/>
  <c r="H1615" i="1"/>
  <c r="J1615" i="1" s="1"/>
  <c r="I1615" i="1"/>
  <c r="K1615" i="1" s="1"/>
  <c r="H1616" i="1"/>
  <c r="J1616" i="1" s="1"/>
  <c r="I1616" i="1"/>
  <c r="K1616" i="1" s="1"/>
  <c r="H1617" i="1"/>
  <c r="J1617" i="1" s="1"/>
  <c r="I1617" i="1"/>
  <c r="K1617" i="1" s="1"/>
  <c r="H1618" i="1"/>
  <c r="J1618" i="1" s="1"/>
  <c r="I1618" i="1"/>
  <c r="K1618" i="1" s="1"/>
  <c r="H1619" i="1"/>
  <c r="J1619" i="1" s="1"/>
  <c r="I1619" i="1"/>
  <c r="K1619" i="1" s="1"/>
  <c r="H1620" i="1"/>
  <c r="J1620" i="1" s="1"/>
  <c r="I1620" i="1"/>
  <c r="K1620" i="1" s="1"/>
  <c r="H1621" i="1"/>
  <c r="J1621" i="1" s="1"/>
  <c r="I1621" i="1"/>
  <c r="K1621" i="1" s="1"/>
  <c r="H1622" i="1"/>
  <c r="J1622" i="1" s="1"/>
  <c r="I1622" i="1"/>
  <c r="K1622" i="1" s="1"/>
  <c r="H1623" i="1"/>
  <c r="J1623" i="1" s="1"/>
  <c r="I1623" i="1"/>
  <c r="K1623" i="1" s="1"/>
  <c r="H1624" i="1"/>
  <c r="J1624" i="1" s="1"/>
  <c r="I1624" i="1"/>
  <c r="K1624" i="1" s="1"/>
  <c r="H1625" i="1"/>
  <c r="J1625" i="1" s="1"/>
  <c r="I1625" i="1"/>
  <c r="K1625" i="1" s="1"/>
  <c r="H1626" i="1"/>
  <c r="J1626" i="1" s="1"/>
  <c r="I1626" i="1"/>
  <c r="K1626" i="1" s="1"/>
  <c r="H1627" i="1"/>
  <c r="J1627" i="1" s="1"/>
  <c r="I1627" i="1"/>
  <c r="K1627" i="1" s="1"/>
  <c r="H1628" i="1"/>
  <c r="J1628" i="1" s="1"/>
  <c r="I1628" i="1"/>
  <c r="K1628" i="1" s="1"/>
  <c r="H1629" i="1"/>
  <c r="J1629" i="1" s="1"/>
  <c r="I1629" i="1"/>
  <c r="K1629" i="1" s="1"/>
  <c r="H1630" i="1"/>
  <c r="J1630" i="1" s="1"/>
  <c r="I1630" i="1"/>
  <c r="K1630" i="1" s="1"/>
  <c r="H1631" i="1"/>
  <c r="J1631" i="1" s="1"/>
  <c r="I1631" i="1"/>
  <c r="K1631" i="1" s="1"/>
  <c r="H1632" i="1"/>
  <c r="I1632" i="1"/>
  <c r="K1632" i="1" s="1"/>
  <c r="J1632" i="1"/>
  <c r="H1633" i="1"/>
  <c r="J1633" i="1" s="1"/>
  <c r="I1633" i="1"/>
  <c r="K1633" i="1" s="1"/>
  <c r="H1634" i="1"/>
  <c r="J1634" i="1" s="1"/>
  <c r="I1634" i="1"/>
  <c r="K1634" i="1" s="1"/>
  <c r="H1635" i="1"/>
  <c r="J1635" i="1" s="1"/>
  <c r="I1635" i="1"/>
  <c r="K1635" i="1" s="1"/>
  <c r="H1636" i="1"/>
  <c r="J1636" i="1" s="1"/>
  <c r="I1636" i="1"/>
  <c r="K1636" i="1" s="1"/>
  <c r="H1637" i="1"/>
  <c r="J1637" i="1" s="1"/>
  <c r="I1637" i="1"/>
  <c r="K1637" i="1" s="1"/>
  <c r="H1638" i="1"/>
  <c r="J1638" i="1" s="1"/>
  <c r="I1638" i="1"/>
  <c r="K1638" i="1" s="1"/>
  <c r="H1639" i="1"/>
  <c r="J1639" i="1" s="1"/>
  <c r="I1639" i="1"/>
  <c r="K1639" i="1" s="1"/>
  <c r="H1640" i="1"/>
  <c r="J1640" i="1" s="1"/>
  <c r="I1640" i="1"/>
  <c r="K1640" i="1" s="1"/>
  <c r="H1641" i="1"/>
  <c r="J1641" i="1" s="1"/>
  <c r="I1641" i="1"/>
  <c r="K1641" i="1" s="1"/>
  <c r="H1642" i="1"/>
  <c r="J1642" i="1" s="1"/>
  <c r="I1642" i="1"/>
  <c r="K1642" i="1" s="1"/>
  <c r="H1643" i="1"/>
  <c r="J1643" i="1" s="1"/>
  <c r="I1643" i="1"/>
  <c r="K1643" i="1" s="1"/>
  <c r="H1644" i="1"/>
  <c r="J1644" i="1" s="1"/>
  <c r="I1644" i="1"/>
  <c r="K1644" i="1" s="1"/>
  <c r="H1645" i="1"/>
  <c r="J1645" i="1" s="1"/>
  <c r="I1645" i="1"/>
  <c r="K1645" i="1" s="1"/>
  <c r="H1646" i="1"/>
  <c r="J1646" i="1" s="1"/>
  <c r="I1646" i="1"/>
  <c r="K1646" i="1" s="1"/>
  <c r="H1647" i="1"/>
  <c r="J1647" i="1" s="1"/>
  <c r="I1647" i="1"/>
  <c r="K1647" i="1" s="1"/>
  <c r="H1648" i="1"/>
  <c r="J1648" i="1" s="1"/>
  <c r="I1648" i="1"/>
  <c r="K1648" i="1" s="1"/>
  <c r="H1649" i="1"/>
  <c r="J1649" i="1" s="1"/>
  <c r="I1649" i="1"/>
  <c r="K1649" i="1" s="1"/>
  <c r="H1650" i="1"/>
  <c r="J1650" i="1" s="1"/>
  <c r="I1650" i="1"/>
  <c r="K1650" i="1" s="1"/>
  <c r="H1651" i="1"/>
  <c r="J1651" i="1" s="1"/>
  <c r="I1651" i="1"/>
  <c r="K1651" i="1" s="1"/>
  <c r="H1652" i="1"/>
  <c r="J1652" i="1" s="1"/>
  <c r="I1652" i="1"/>
  <c r="K1652" i="1" s="1"/>
  <c r="H1653" i="1"/>
  <c r="J1653" i="1" s="1"/>
  <c r="I1653" i="1"/>
  <c r="K1653" i="1" s="1"/>
  <c r="H1654" i="1"/>
  <c r="J1654" i="1" s="1"/>
  <c r="I1654" i="1"/>
  <c r="K1654" i="1" s="1"/>
  <c r="H1655" i="1"/>
  <c r="J1655" i="1" s="1"/>
  <c r="I1655" i="1"/>
  <c r="K1655" i="1" s="1"/>
  <c r="H1656" i="1"/>
  <c r="J1656" i="1" s="1"/>
  <c r="I1656" i="1"/>
  <c r="K1656" i="1" s="1"/>
  <c r="H1657" i="1"/>
  <c r="J1657" i="1" s="1"/>
  <c r="I1657" i="1"/>
  <c r="K1657" i="1" s="1"/>
  <c r="H1658" i="1"/>
  <c r="J1658" i="1" s="1"/>
  <c r="I1658" i="1"/>
  <c r="K1658" i="1" s="1"/>
  <c r="H1659" i="1"/>
  <c r="J1659" i="1" s="1"/>
  <c r="I1659" i="1"/>
  <c r="K1659" i="1" s="1"/>
  <c r="H1660" i="1"/>
  <c r="J1660" i="1" s="1"/>
  <c r="I1660" i="1"/>
  <c r="K1660" i="1" s="1"/>
  <c r="H1661" i="1"/>
  <c r="J1661" i="1" s="1"/>
  <c r="I1661" i="1"/>
  <c r="K1661" i="1" s="1"/>
  <c r="H1662" i="1"/>
  <c r="J1662" i="1" s="1"/>
  <c r="I1662" i="1"/>
  <c r="K1662" i="1" s="1"/>
  <c r="H1663" i="1"/>
  <c r="J1663" i="1" s="1"/>
  <c r="I1663" i="1"/>
  <c r="K1663" i="1" s="1"/>
  <c r="H1664" i="1"/>
  <c r="J1664" i="1" s="1"/>
  <c r="I1664" i="1"/>
  <c r="K1664" i="1" s="1"/>
  <c r="H1665" i="1"/>
  <c r="J1665" i="1" s="1"/>
  <c r="I1665" i="1"/>
  <c r="K1665" i="1" s="1"/>
  <c r="H1666" i="1"/>
  <c r="J1666" i="1" s="1"/>
  <c r="I1666" i="1"/>
  <c r="K1666" i="1" s="1"/>
  <c r="H1667" i="1"/>
  <c r="J1667" i="1" s="1"/>
  <c r="I1667" i="1"/>
  <c r="K1667" i="1" s="1"/>
  <c r="H1668" i="1"/>
  <c r="J1668" i="1" s="1"/>
  <c r="I1668" i="1"/>
  <c r="K1668" i="1" s="1"/>
  <c r="H1669" i="1"/>
  <c r="J1669" i="1" s="1"/>
  <c r="I1669" i="1"/>
  <c r="K1669" i="1" s="1"/>
  <c r="H1670" i="1"/>
  <c r="J1670" i="1" s="1"/>
  <c r="I1670" i="1"/>
  <c r="K1670" i="1" s="1"/>
  <c r="H1671" i="1"/>
  <c r="J1671" i="1" s="1"/>
  <c r="I1671" i="1"/>
  <c r="K1671" i="1" s="1"/>
  <c r="H1672" i="1"/>
  <c r="J1672" i="1" s="1"/>
  <c r="I1672" i="1"/>
  <c r="K1672" i="1" s="1"/>
  <c r="H1673" i="1"/>
  <c r="J1673" i="1" s="1"/>
  <c r="I1673" i="1"/>
  <c r="K1673" i="1" s="1"/>
  <c r="H1674" i="1"/>
  <c r="J1674" i="1" s="1"/>
  <c r="I1674" i="1"/>
  <c r="K1674" i="1" s="1"/>
  <c r="H1675" i="1"/>
  <c r="J1675" i="1" s="1"/>
  <c r="I1675" i="1"/>
  <c r="K1675" i="1" s="1"/>
  <c r="H1676" i="1"/>
  <c r="J1676" i="1" s="1"/>
  <c r="I1676" i="1"/>
  <c r="K1676" i="1" s="1"/>
  <c r="H1677" i="1"/>
  <c r="J1677" i="1" s="1"/>
  <c r="I1677" i="1"/>
  <c r="K1677" i="1" s="1"/>
  <c r="H1678" i="1"/>
  <c r="J1678" i="1" s="1"/>
  <c r="I1678" i="1"/>
  <c r="K1678" i="1" s="1"/>
  <c r="H1679" i="1"/>
  <c r="J1679" i="1" s="1"/>
  <c r="I1679" i="1"/>
  <c r="K1679" i="1" s="1"/>
  <c r="H1680" i="1"/>
  <c r="J1680" i="1" s="1"/>
  <c r="I1680" i="1"/>
  <c r="K1680" i="1" s="1"/>
  <c r="H1681" i="1"/>
  <c r="J1681" i="1" s="1"/>
  <c r="I1681" i="1"/>
  <c r="K1681" i="1" s="1"/>
  <c r="H1682" i="1"/>
  <c r="J1682" i="1" s="1"/>
  <c r="I1682" i="1"/>
  <c r="K1682" i="1" s="1"/>
  <c r="H1683" i="1"/>
  <c r="J1683" i="1" s="1"/>
  <c r="I1683" i="1"/>
  <c r="K1683" i="1" s="1"/>
  <c r="H1684" i="1"/>
  <c r="J1684" i="1" s="1"/>
  <c r="I1684" i="1"/>
  <c r="K1684" i="1" s="1"/>
  <c r="H1685" i="1"/>
  <c r="J1685" i="1" s="1"/>
  <c r="L346" i="16" s="1"/>
  <c r="I1685" i="1"/>
  <c r="K1685" i="1" s="1"/>
  <c r="H1686" i="1"/>
  <c r="J1686" i="1" s="1"/>
  <c r="I1686" i="1"/>
  <c r="K1686" i="1" s="1"/>
  <c r="H1687" i="1"/>
  <c r="J1687" i="1" s="1"/>
  <c r="I1687" i="1"/>
  <c r="K1687" i="1" s="1"/>
  <c r="H1688" i="1"/>
  <c r="J1688" i="1" s="1"/>
  <c r="I1688" i="1"/>
  <c r="K1688" i="1" s="1"/>
  <c r="H1689" i="1"/>
  <c r="J1689" i="1" s="1"/>
  <c r="I1689" i="1"/>
  <c r="K1689" i="1" s="1"/>
  <c r="H1690" i="1"/>
  <c r="J1690" i="1" s="1"/>
  <c r="I1690" i="1"/>
  <c r="K1690" i="1" s="1"/>
  <c r="H1691" i="1"/>
  <c r="J1691" i="1" s="1"/>
  <c r="I1691" i="1"/>
  <c r="K1691" i="1" s="1"/>
  <c r="H1692" i="1"/>
  <c r="J1692" i="1" s="1"/>
  <c r="I1692" i="1"/>
  <c r="K1692" i="1" s="1"/>
  <c r="H1693" i="1"/>
  <c r="J1693" i="1" s="1"/>
  <c r="I1693" i="1"/>
  <c r="K1693" i="1" s="1"/>
  <c r="H1694" i="1"/>
  <c r="J1694" i="1" s="1"/>
  <c r="I1694" i="1"/>
  <c r="K1694" i="1" s="1"/>
  <c r="H1695" i="1"/>
  <c r="J1695" i="1" s="1"/>
  <c r="I1695" i="1"/>
  <c r="K1695" i="1" s="1"/>
  <c r="H1696" i="1"/>
  <c r="J1696" i="1" s="1"/>
  <c r="I1696" i="1"/>
  <c r="K1696" i="1" s="1"/>
  <c r="H1697" i="1"/>
  <c r="J1697" i="1" s="1"/>
  <c r="I1697" i="1"/>
  <c r="K1697" i="1" s="1"/>
  <c r="H1698" i="1"/>
  <c r="J1698" i="1" s="1"/>
  <c r="I1698" i="1"/>
  <c r="K1698" i="1" s="1"/>
  <c r="H1699" i="1"/>
  <c r="J1699" i="1" s="1"/>
  <c r="I1699" i="1"/>
  <c r="K1699" i="1" s="1"/>
  <c r="H1700" i="1"/>
  <c r="J1700" i="1" s="1"/>
  <c r="I1700" i="1"/>
  <c r="K1700" i="1" s="1"/>
  <c r="H1701" i="1"/>
  <c r="J1701" i="1" s="1"/>
  <c r="I1701" i="1"/>
  <c r="K1701" i="1" s="1"/>
  <c r="H1702" i="1"/>
  <c r="J1702" i="1" s="1"/>
  <c r="I1702" i="1"/>
  <c r="K1702" i="1" s="1"/>
  <c r="H1703" i="1"/>
  <c r="J1703" i="1" s="1"/>
  <c r="I1703" i="1"/>
  <c r="K1703" i="1" s="1"/>
  <c r="H1704" i="1"/>
  <c r="J1704" i="1" s="1"/>
  <c r="I1704" i="1"/>
  <c r="K1704" i="1" s="1"/>
  <c r="H1705" i="1"/>
  <c r="J1705" i="1" s="1"/>
  <c r="I1705" i="1"/>
  <c r="K1705" i="1" s="1"/>
  <c r="H1706" i="1"/>
  <c r="J1706" i="1" s="1"/>
  <c r="I1706" i="1"/>
  <c r="K1706" i="1" s="1"/>
  <c r="H1707" i="1"/>
  <c r="J1707" i="1" s="1"/>
  <c r="I1707" i="1"/>
  <c r="K1707" i="1" s="1"/>
  <c r="H1708" i="1"/>
  <c r="J1708" i="1" s="1"/>
  <c r="I1708" i="1"/>
  <c r="K1708" i="1" s="1"/>
  <c r="H1709" i="1"/>
  <c r="J1709" i="1" s="1"/>
  <c r="I1709" i="1"/>
  <c r="K1709" i="1" s="1"/>
  <c r="H1710" i="1"/>
  <c r="J1710" i="1" s="1"/>
  <c r="I1710" i="1"/>
  <c r="K1710" i="1" s="1"/>
  <c r="H1711" i="1"/>
  <c r="J1711" i="1" s="1"/>
  <c r="I1711" i="1"/>
  <c r="K1711" i="1" s="1"/>
  <c r="H1712" i="1"/>
  <c r="J1712" i="1" s="1"/>
  <c r="I1712" i="1"/>
  <c r="K1712" i="1" s="1"/>
  <c r="H1713" i="1"/>
  <c r="J1713" i="1" s="1"/>
  <c r="I1713" i="1"/>
  <c r="K1713" i="1" s="1"/>
  <c r="H1714" i="1"/>
  <c r="J1714" i="1" s="1"/>
  <c r="I1714" i="1"/>
  <c r="K1714" i="1" s="1"/>
  <c r="H1715" i="1"/>
  <c r="J1715" i="1" s="1"/>
  <c r="I1715" i="1"/>
  <c r="K1715" i="1" s="1"/>
  <c r="H1716" i="1"/>
  <c r="J1716" i="1" s="1"/>
  <c r="I1716" i="1"/>
  <c r="K1716" i="1" s="1"/>
  <c r="H1717" i="1"/>
  <c r="J1717" i="1" s="1"/>
  <c r="L544" i="16" s="1"/>
  <c r="I1717" i="1"/>
  <c r="K1717" i="1" s="1"/>
  <c r="H1718" i="1"/>
  <c r="J1718" i="1" s="1"/>
  <c r="I1718" i="1"/>
  <c r="K1718" i="1" s="1"/>
  <c r="H1719" i="1"/>
  <c r="J1719" i="1" s="1"/>
  <c r="I1719" i="1"/>
  <c r="K1719" i="1" s="1"/>
  <c r="H1720" i="1"/>
  <c r="J1720" i="1" s="1"/>
  <c r="I1720" i="1"/>
  <c r="K1720" i="1" s="1"/>
  <c r="H1721" i="1"/>
  <c r="J1721" i="1" s="1"/>
  <c r="I1721" i="1"/>
  <c r="K1721" i="1" s="1"/>
  <c r="H1722" i="1"/>
  <c r="J1722" i="1" s="1"/>
  <c r="I1722" i="1"/>
  <c r="K1722" i="1" s="1"/>
  <c r="H1723" i="1"/>
  <c r="J1723" i="1" s="1"/>
  <c r="L498" i="16" s="1"/>
  <c r="I1723" i="1"/>
  <c r="K1723" i="1" s="1"/>
  <c r="H1724" i="1"/>
  <c r="J1724" i="1" s="1"/>
  <c r="I1724" i="1"/>
  <c r="K1724" i="1" s="1"/>
  <c r="H1725" i="1"/>
  <c r="J1725" i="1" s="1"/>
  <c r="I1725" i="1"/>
  <c r="K1725" i="1" s="1"/>
  <c r="H1726" i="1"/>
  <c r="J1726" i="1" s="1"/>
  <c r="I1726" i="1"/>
  <c r="K1726" i="1" s="1"/>
  <c r="H1727" i="1"/>
  <c r="J1727" i="1" s="1"/>
  <c r="I1727" i="1"/>
  <c r="K1727" i="1" s="1"/>
  <c r="H1728" i="1"/>
  <c r="J1728" i="1" s="1"/>
  <c r="I1728" i="1"/>
  <c r="K1728" i="1" s="1"/>
  <c r="H1729" i="1"/>
  <c r="J1729" i="1" s="1"/>
  <c r="I1729" i="1"/>
  <c r="K1729" i="1" s="1"/>
  <c r="H1730" i="1"/>
  <c r="J1730" i="1" s="1"/>
  <c r="I1730" i="1"/>
  <c r="K1730" i="1" s="1"/>
  <c r="H1731" i="1"/>
  <c r="J1731" i="1" s="1"/>
  <c r="I1731" i="1"/>
  <c r="K1731" i="1" s="1"/>
  <c r="L1731" i="1" s="1"/>
  <c r="H1732" i="1"/>
  <c r="J1732" i="1" s="1"/>
  <c r="I1732" i="1"/>
  <c r="K1732" i="1" s="1"/>
  <c r="H1733" i="1"/>
  <c r="J1733" i="1" s="1"/>
  <c r="I1733" i="1"/>
  <c r="K1733" i="1" s="1"/>
  <c r="H1734" i="1"/>
  <c r="J1734" i="1" s="1"/>
  <c r="I1734" i="1"/>
  <c r="K1734" i="1" s="1"/>
  <c r="H1735" i="1"/>
  <c r="J1735" i="1" s="1"/>
  <c r="L453" i="16" s="1"/>
  <c r="I1735" i="1"/>
  <c r="K1735" i="1" s="1"/>
  <c r="H1736" i="1"/>
  <c r="J1736" i="1" s="1"/>
  <c r="I1736" i="1"/>
  <c r="K1736" i="1" s="1"/>
  <c r="H1737" i="1"/>
  <c r="J1737" i="1" s="1"/>
  <c r="I1737" i="1"/>
  <c r="K1737" i="1" s="1"/>
  <c r="H1738" i="1"/>
  <c r="J1738" i="1" s="1"/>
  <c r="I1738" i="1"/>
  <c r="K1738" i="1" s="1"/>
  <c r="H1739" i="1"/>
  <c r="J1739" i="1" s="1"/>
  <c r="I1739" i="1"/>
  <c r="K1739" i="1" s="1"/>
  <c r="H1740" i="1"/>
  <c r="J1740" i="1" s="1"/>
  <c r="I1740" i="1"/>
  <c r="K1740" i="1" s="1"/>
  <c r="H1741" i="1"/>
  <c r="J1741" i="1" s="1"/>
  <c r="I1741" i="1"/>
  <c r="K1741" i="1" s="1"/>
  <c r="H1742" i="1"/>
  <c r="J1742" i="1" s="1"/>
  <c r="I1742" i="1"/>
  <c r="K1742" i="1" s="1"/>
  <c r="H1743" i="1"/>
  <c r="J1743" i="1" s="1"/>
  <c r="I1743" i="1"/>
  <c r="K1743" i="1" s="1"/>
  <c r="H1744" i="1"/>
  <c r="J1744" i="1" s="1"/>
  <c r="I1744" i="1"/>
  <c r="K1744" i="1" s="1"/>
  <c r="H1745" i="1"/>
  <c r="J1745" i="1" s="1"/>
  <c r="I1745" i="1"/>
  <c r="K1745" i="1" s="1"/>
  <c r="H1746" i="1"/>
  <c r="J1746" i="1" s="1"/>
  <c r="I1746" i="1"/>
  <c r="K1746" i="1" s="1"/>
  <c r="H1747" i="1"/>
  <c r="J1747" i="1" s="1"/>
  <c r="I1747" i="1"/>
  <c r="K1747" i="1" s="1"/>
  <c r="H1748" i="1"/>
  <c r="J1748" i="1" s="1"/>
  <c r="I1748" i="1"/>
  <c r="K1748" i="1" s="1"/>
  <c r="H1749" i="1"/>
  <c r="J1749" i="1" s="1"/>
  <c r="I1749" i="1"/>
  <c r="K1749" i="1" s="1"/>
  <c r="H1750" i="1"/>
  <c r="J1750" i="1" s="1"/>
  <c r="I1750" i="1"/>
  <c r="K1750" i="1" s="1"/>
  <c r="H1751" i="1"/>
  <c r="J1751" i="1" s="1"/>
  <c r="I1751" i="1"/>
  <c r="K1751" i="1" s="1"/>
  <c r="H1752" i="1"/>
  <c r="J1752" i="1" s="1"/>
  <c r="I1752" i="1"/>
  <c r="K1752" i="1" s="1"/>
  <c r="H1753" i="1"/>
  <c r="J1753" i="1" s="1"/>
  <c r="I1753" i="1"/>
  <c r="K1753" i="1" s="1"/>
  <c r="H1754" i="1"/>
  <c r="J1754" i="1" s="1"/>
  <c r="I1754" i="1"/>
  <c r="K1754" i="1" s="1"/>
  <c r="H1755" i="1"/>
  <c r="J1755" i="1" s="1"/>
  <c r="I1755" i="1"/>
  <c r="K1755" i="1" s="1"/>
  <c r="H1756" i="1"/>
  <c r="J1756" i="1" s="1"/>
  <c r="I1756" i="1"/>
  <c r="K1756" i="1" s="1"/>
  <c r="H1757" i="1"/>
  <c r="J1757" i="1" s="1"/>
  <c r="I1757" i="1"/>
  <c r="K1757" i="1" s="1"/>
  <c r="H1758" i="1"/>
  <c r="J1758" i="1" s="1"/>
  <c r="I1758" i="1"/>
  <c r="K1758" i="1" s="1"/>
  <c r="H1759" i="1"/>
  <c r="J1759" i="1" s="1"/>
  <c r="I1759" i="1"/>
  <c r="K1759" i="1" s="1"/>
  <c r="H1760" i="1"/>
  <c r="J1760" i="1" s="1"/>
  <c r="I1760" i="1"/>
  <c r="K1760" i="1" s="1"/>
  <c r="H1761" i="1"/>
  <c r="J1761" i="1" s="1"/>
  <c r="I1761" i="1"/>
  <c r="K1761" i="1" s="1"/>
  <c r="H1762" i="1"/>
  <c r="J1762" i="1" s="1"/>
  <c r="I1762" i="1"/>
  <c r="K1762" i="1" s="1"/>
  <c r="H1763" i="1"/>
  <c r="J1763" i="1" s="1"/>
  <c r="I1763" i="1"/>
  <c r="K1763" i="1" s="1"/>
  <c r="H1764" i="1"/>
  <c r="J1764" i="1" s="1"/>
  <c r="I1764" i="1"/>
  <c r="K1764" i="1" s="1"/>
  <c r="H1765" i="1"/>
  <c r="J1765" i="1" s="1"/>
  <c r="I1765" i="1"/>
  <c r="K1765" i="1" s="1"/>
  <c r="H1766" i="1"/>
  <c r="J1766" i="1" s="1"/>
  <c r="I1766" i="1"/>
  <c r="K1766" i="1" s="1"/>
  <c r="H1767" i="1"/>
  <c r="J1767" i="1" s="1"/>
  <c r="I1767" i="1"/>
  <c r="K1767" i="1" s="1"/>
  <c r="H1768" i="1"/>
  <c r="J1768" i="1" s="1"/>
  <c r="I1768" i="1"/>
  <c r="K1768" i="1" s="1"/>
  <c r="H1769" i="1"/>
  <c r="J1769" i="1" s="1"/>
  <c r="I1769" i="1"/>
  <c r="K1769" i="1" s="1"/>
  <c r="H1770" i="1"/>
  <c r="J1770" i="1" s="1"/>
  <c r="I1770" i="1"/>
  <c r="K1770" i="1" s="1"/>
  <c r="H1771" i="1"/>
  <c r="J1771" i="1" s="1"/>
  <c r="L523" i="16" s="1"/>
  <c r="I1771" i="1"/>
  <c r="K1771" i="1" s="1"/>
  <c r="H1772" i="1"/>
  <c r="J1772" i="1" s="1"/>
  <c r="I1772" i="1"/>
  <c r="K1772" i="1" s="1"/>
  <c r="H1773" i="1"/>
  <c r="J1773" i="1" s="1"/>
  <c r="I1773" i="1"/>
  <c r="K1773" i="1" s="1"/>
  <c r="H1774" i="1"/>
  <c r="J1774" i="1" s="1"/>
  <c r="I1774" i="1"/>
  <c r="K1774" i="1" s="1"/>
  <c r="H1775" i="1"/>
  <c r="J1775" i="1" s="1"/>
  <c r="I1775" i="1"/>
  <c r="K1775" i="1" s="1"/>
  <c r="H1776" i="1"/>
  <c r="J1776" i="1" s="1"/>
  <c r="I1776" i="1"/>
  <c r="K1776" i="1" s="1"/>
  <c r="H1777" i="1"/>
  <c r="J1777" i="1" s="1"/>
  <c r="I1777" i="1"/>
  <c r="K1777" i="1" s="1"/>
  <c r="H1778" i="1"/>
  <c r="J1778" i="1" s="1"/>
  <c r="I1778" i="1"/>
  <c r="K1778" i="1" s="1"/>
  <c r="H1779" i="1"/>
  <c r="J1779" i="1" s="1"/>
  <c r="I1779" i="1"/>
  <c r="K1779" i="1" s="1"/>
  <c r="H1780" i="1"/>
  <c r="J1780" i="1" s="1"/>
  <c r="I1780" i="1"/>
  <c r="K1780" i="1" s="1"/>
  <c r="H1781" i="1"/>
  <c r="J1781" i="1" s="1"/>
  <c r="I1781" i="1"/>
  <c r="K1781" i="1" s="1"/>
  <c r="H1782" i="1"/>
  <c r="J1782" i="1" s="1"/>
  <c r="I1782" i="1"/>
  <c r="K1782" i="1" s="1"/>
  <c r="H1783" i="1"/>
  <c r="J1783" i="1" s="1"/>
  <c r="I1783" i="1"/>
  <c r="K1783" i="1" s="1"/>
  <c r="H1784" i="1"/>
  <c r="J1784" i="1" s="1"/>
  <c r="I1784" i="1"/>
  <c r="K1784" i="1" s="1"/>
  <c r="H1785" i="1"/>
  <c r="J1785" i="1" s="1"/>
  <c r="L488" i="16" s="1"/>
  <c r="I1785" i="1"/>
  <c r="K1785" i="1" s="1"/>
  <c r="H1786" i="1"/>
  <c r="J1786" i="1" s="1"/>
  <c r="I1786" i="1"/>
  <c r="K1786" i="1" s="1"/>
  <c r="H1787" i="1"/>
  <c r="J1787" i="1" s="1"/>
  <c r="I1787" i="1"/>
  <c r="K1787" i="1" s="1"/>
  <c r="H1788" i="1"/>
  <c r="J1788" i="1" s="1"/>
  <c r="I1788" i="1"/>
  <c r="K1788" i="1" s="1"/>
  <c r="H1789" i="1"/>
  <c r="J1789" i="1" s="1"/>
  <c r="I1789" i="1"/>
  <c r="K1789" i="1" s="1"/>
  <c r="H1790" i="1"/>
  <c r="J1790" i="1" s="1"/>
  <c r="I1790" i="1"/>
  <c r="K1790" i="1" s="1"/>
  <c r="H1791" i="1"/>
  <c r="J1791" i="1" s="1"/>
  <c r="I1791" i="1"/>
  <c r="K1791" i="1" s="1"/>
  <c r="H1792" i="1"/>
  <c r="J1792" i="1" s="1"/>
  <c r="I1792" i="1"/>
  <c r="K1792" i="1" s="1"/>
  <c r="H1793" i="1"/>
  <c r="J1793" i="1" s="1"/>
  <c r="I1793" i="1"/>
  <c r="K1793" i="1" s="1"/>
  <c r="H1794" i="1"/>
  <c r="J1794" i="1" s="1"/>
  <c r="I1794" i="1"/>
  <c r="K1794" i="1" s="1"/>
  <c r="H1795" i="1"/>
  <c r="J1795" i="1" s="1"/>
  <c r="I1795" i="1"/>
  <c r="K1795" i="1" s="1"/>
  <c r="H1796" i="1"/>
  <c r="J1796" i="1" s="1"/>
  <c r="I1796" i="1"/>
  <c r="K1796" i="1" s="1"/>
  <c r="H1797" i="1"/>
  <c r="J1797" i="1" s="1"/>
  <c r="I1797" i="1"/>
  <c r="K1797" i="1" s="1"/>
  <c r="H1798" i="1"/>
  <c r="J1798" i="1" s="1"/>
  <c r="I1798" i="1"/>
  <c r="K1798" i="1" s="1"/>
  <c r="H1799" i="1"/>
  <c r="J1799" i="1" s="1"/>
  <c r="I1799" i="1"/>
  <c r="K1799" i="1" s="1"/>
  <c r="H1800" i="1"/>
  <c r="J1800" i="1" s="1"/>
  <c r="I1800" i="1"/>
  <c r="K1800" i="1" s="1"/>
  <c r="H1801" i="1"/>
  <c r="J1801" i="1" s="1"/>
  <c r="I1801" i="1"/>
  <c r="K1801" i="1" s="1"/>
  <c r="H1802" i="1"/>
  <c r="J1802" i="1" s="1"/>
  <c r="I1802" i="1"/>
  <c r="K1802" i="1" s="1"/>
  <c r="H1803" i="1"/>
  <c r="J1803" i="1" s="1"/>
  <c r="I1803" i="1"/>
  <c r="K1803" i="1" s="1"/>
  <c r="H1804" i="1"/>
  <c r="J1804" i="1" s="1"/>
  <c r="I1804" i="1"/>
  <c r="K1804" i="1" s="1"/>
  <c r="H1805" i="1"/>
  <c r="J1805" i="1" s="1"/>
  <c r="L277" i="16" s="1"/>
  <c r="I1805" i="1"/>
  <c r="K1805" i="1" s="1"/>
  <c r="H1806" i="1"/>
  <c r="J1806" i="1" s="1"/>
  <c r="I1806" i="1"/>
  <c r="K1806" i="1" s="1"/>
  <c r="H1807" i="1"/>
  <c r="J1807" i="1" s="1"/>
  <c r="I1807" i="1"/>
  <c r="K1807" i="1" s="1"/>
  <c r="H1808" i="1"/>
  <c r="J1808" i="1" s="1"/>
  <c r="I1808" i="1"/>
  <c r="K1808" i="1" s="1"/>
  <c r="H1809" i="1"/>
  <c r="J1809" i="1" s="1"/>
  <c r="I1809" i="1"/>
  <c r="K1809" i="1" s="1"/>
  <c r="H1810" i="1"/>
  <c r="J1810" i="1" s="1"/>
  <c r="L638" i="16" s="1"/>
  <c r="I1810" i="1"/>
  <c r="K1810" i="1" s="1"/>
  <c r="H1811" i="1"/>
  <c r="J1811" i="1" s="1"/>
  <c r="L487" i="16" s="1"/>
  <c r="I1811" i="1"/>
  <c r="K1811" i="1" s="1"/>
  <c r="H1812" i="1"/>
  <c r="J1812" i="1" s="1"/>
  <c r="I1812" i="1"/>
  <c r="K1812" i="1" s="1"/>
  <c r="H1813" i="1"/>
  <c r="J1813" i="1" s="1"/>
  <c r="I1813" i="1"/>
  <c r="K1813" i="1" s="1"/>
  <c r="H1814" i="1"/>
  <c r="J1814" i="1" s="1"/>
  <c r="I1814" i="1"/>
  <c r="K1814" i="1" s="1"/>
  <c r="H1815" i="1"/>
  <c r="J1815" i="1" s="1"/>
  <c r="I1815" i="1"/>
  <c r="K1815" i="1" s="1"/>
  <c r="H1816" i="1"/>
  <c r="J1816" i="1" s="1"/>
  <c r="I1816" i="1"/>
  <c r="K1816" i="1" s="1"/>
  <c r="H1817" i="1"/>
  <c r="J1817" i="1" s="1"/>
  <c r="I1817" i="1"/>
  <c r="K1817" i="1" s="1"/>
  <c r="H1818" i="1"/>
  <c r="J1818" i="1" s="1"/>
  <c r="I1818" i="1"/>
  <c r="K1818" i="1" s="1"/>
  <c r="H1819" i="1"/>
  <c r="J1819" i="1" s="1"/>
  <c r="I1819" i="1"/>
  <c r="K1819" i="1" s="1"/>
  <c r="H1820" i="1"/>
  <c r="J1820" i="1" s="1"/>
  <c r="I1820" i="1"/>
  <c r="K1820" i="1" s="1"/>
  <c r="H1821" i="1"/>
  <c r="J1821" i="1" s="1"/>
  <c r="I1821" i="1"/>
  <c r="K1821" i="1" s="1"/>
  <c r="H1822" i="1"/>
  <c r="J1822" i="1" s="1"/>
  <c r="I1822" i="1"/>
  <c r="K1822" i="1" s="1"/>
  <c r="H1823" i="1"/>
  <c r="J1823" i="1" s="1"/>
  <c r="I1823" i="1"/>
  <c r="K1823" i="1" s="1"/>
  <c r="H1824" i="1"/>
  <c r="J1824" i="1" s="1"/>
  <c r="I1824" i="1"/>
  <c r="K1824" i="1" s="1"/>
  <c r="H1825" i="1"/>
  <c r="J1825" i="1" s="1"/>
  <c r="I1825" i="1"/>
  <c r="K1825" i="1" s="1"/>
  <c r="H1826" i="1"/>
  <c r="J1826" i="1" s="1"/>
  <c r="I1826" i="1"/>
  <c r="K1826" i="1" s="1"/>
  <c r="H1827" i="1"/>
  <c r="J1827" i="1" s="1"/>
  <c r="I1827" i="1"/>
  <c r="K1827" i="1" s="1"/>
  <c r="H1828" i="1"/>
  <c r="J1828" i="1" s="1"/>
  <c r="I1828" i="1"/>
  <c r="K1828" i="1" s="1"/>
  <c r="H1829" i="1"/>
  <c r="J1829" i="1" s="1"/>
  <c r="I1829" i="1"/>
  <c r="K1829" i="1" s="1"/>
  <c r="H1830" i="1"/>
  <c r="J1830" i="1" s="1"/>
  <c r="L69" i="16" s="1"/>
  <c r="I1830" i="1"/>
  <c r="K1830" i="1" s="1"/>
  <c r="H1831" i="1"/>
  <c r="J1831" i="1" s="1"/>
  <c r="I1831" i="1"/>
  <c r="K1831" i="1" s="1"/>
  <c r="H1832" i="1"/>
  <c r="J1832" i="1" s="1"/>
  <c r="I1832" i="1"/>
  <c r="K1832" i="1" s="1"/>
  <c r="H1833" i="1"/>
  <c r="J1833" i="1" s="1"/>
  <c r="I1833" i="1"/>
  <c r="K1833" i="1" s="1"/>
  <c r="H1834" i="1"/>
  <c r="J1834" i="1" s="1"/>
  <c r="I1834" i="1"/>
  <c r="K1834" i="1" s="1"/>
  <c r="H1835" i="1"/>
  <c r="J1835" i="1" s="1"/>
  <c r="I1835" i="1"/>
  <c r="K1835" i="1" s="1"/>
  <c r="H1836" i="1"/>
  <c r="J1836" i="1" s="1"/>
  <c r="L32" i="16" s="1"/>
  <c r="I1836" i="1"/>
  <c r="K1836" i="1" s="1"/>
  <c r="H1837" i="1"/>
  <c r="J1837" i="1" s="1"/>
  <c r="I1837" i="1"/>
  <c r="K1837" i="1" s="1"/>
  <c r="H1838" i="1"/>
  <c r="J1838" i="1" s="1"/>
  <c r="I1838" i="1"/>
  <c r="K1838" i="1" s="1"/>
  <c r="H1839" i="1"/>
  <c r="J1839" i="1" s="1"/>
  <c r="I1839" i="1"/>
  <c r="K1839" i="1" s="1"/>
  <c r="H1840" i="1"/>
  <c r="J1840" i="1" s="1"/>
  <c r="L177" i="16" s="1"/>
  <c r="I1840" i="1"/>
  <c r="K1840" i="1" s="1"/>
  <c r="H1841" i="1"/>
  <c r="J1841" i="1" s="1"/>
  <c r="L145" i="16" s="1"/>
  <c r="I1841" i="1"/>
  <c r="K1841" i="1" s="1"/>
  <c r="H1842" i="1"/>
  <c r="J1842" i="1" s="1"/>
  <c r="I1842" i="1"/>
  <c r="K1842" i="1" s="1"/>
  <c r="H1843" i="1"/>
  <c r="J1843" i="1" s="1"/>
  <c r="I1843" i="1"/>
  <c r="K1843" i="1" s="1"/>
  <c r="H1844" i="1"/>
  <c r="J1844" i="1" s="1"/>
  <c r="I1844" i="1"/>
  <c r="K1844" i="1" s="1"/>
  <c r="H1845" i="1"/>
  <c r="J1845" i="1" s="1"/>
  <c r="L89" i="16" s="1"/>
  <c r="I1845" i="1"/>
  <c r="K1845" i="1" s="1"/>
  <c r="H1846" i="1"/>
  <c r="J1846" i="1" s="1"/>
  <c r="L325" i="16" s="1"/>
  <c r="I1846" i="1"/>
  <c r="K1846" i="1" s="1"/>
  <c r="H1847" i="1"/>
  <c r="J1847" i="1" s="1"/>
  <c r="I1847" i="1"/>
  <c r="K1847" i="1" s="1"/>
  <c r="H1848" i="1"/>
  <c r="J1848" i="1" s="1"/>
  <c r="I1848" i="1"/>
  <c r="K1848" i="1" s="1"/>
  <c r="H1849" i="1"/>
  <c r="J1849" i="1" s="1"/>
  <c r="L363" i="16" s="1"/>
  <c r="I1849" i="1"/>
  <c r="K1849" i="1" s="1"/>
  <c r="H1850" i="1"/>
  <c r="J1850" i="1" s="1"/>
  <c r="I1850" i="1"/>
  <c r="K1850" i="1" s="1"/>
  <c r="H1851" i="1"/>
  <c r="J1851" i="1" s="1"/>
  <c r="L398" i="16" s="1"/>
  <c r="I1851" i="1"/>
  <c r="K1851" i="1" s="1"/>
  <c r="H1852" i="1"/>
  <c r="J1852" i="1" s="1"/>
  <c r="L6" i="16" s="1"/>
  <c r="I1852" i="1"/>
  <c r="K1852" i="1" s="1"/>
  <c r="H1853" i="1"/>
  <c r="J1853" i="1" s="1"/>
  <c r="I1853" i="1"/>
  <c r="K1853" i="1" s="1"/>
  <c r="H1854" i="1"/>
  <c r="J1854" i="1" s="1"/>
  <c r="I1854" i="1"/>
  <c r="K1854" i="1" s="1"/>
  <c r="H1855" i="1"/>
  <c r="J1855" i="1" s="1"/>
  <c r="I1855" i="1"/>
  <c r="K1855" i="1" s="1"/>
  <c r="H1856" i="1"/>
  <c r="J1856" i="1" s="1"/>
  <c r="I1856" i="1"/>
  <c r="K1856" i="1" s="1"/>
  <c r="H1857" i="1"/>
  <c r="J1857" i="1" s="1"/>
  <c r="I1857" i="1"/>
  <c r="K1857" i="1" s="1"/>
  <c r="H1858" i="1"/>
  <c r="J1858" i="1" s="1"/>
  <c r="I1858" i="1"/>
  <c r="K1858" i="1" s="1"/>
  <c r="H1859" i="1"/>
  <c r="J1859" i="1" s="1"/>
  <c r="I1859" i="1"/>
  <c r="K1859" i="1" s="1"/>
  <c r="H1860" i="1"/>
  <c r="J1860" i="1" s="1"/>
  <c r="I1860" i="1"/>
  <c r="K1860" i="1" s="1"/>
  <c r="H1861" i="1"/>
  <c r="J1861" i="1" s="1"/>
  <c r="I1861" i="1"/>
  <c r="K1861" i="1" s="1"/>
  <c r="H1862" i="1"/>
  <c r="J1862" i="1" s="1"/>
  <c r="I1862" i="1"/>
  <c r="K1862" i="1" s="1"/>
  <c r="H1863" i="1"/>
  <c r="J1863" i="1" s="1"/>
  <c r="I1863" i="1"/>
  <c r="K1863" i="1" s="1"/>
  <c r="H1864" i="1"/>
  <c r="J1864" i="1" s="1"/>
  <c r="I1864" i="1"/>
  <c r="K1864" i="1" s="1"/>
  <c r="H1865" i="1"/>
  <c r="J1865" i="1" s="1"/>
  <c r="I1865" i="1"/>
  <c r="K1865" i="1" s="1"/>
  <c r="H1866" i="1"/>
  <c r="J1866" i="1" s="1"/>
  <c r="I1866" i="1"/>
  <c r="K1866" i="1" s="1"/>
  <c r="H1867" i="1"/>
  <c r="J1867" i="1" s="1"/>
  <c r="I1867" i="1"/>
  <c r="K1867" i="1" s="1"/>
  <c r="H1868" i="1"/>
  <c r="J1868" i="1" s="1"/>
  <c r="I1868" i="1"/>
  <c r="K1868" i="1" s="1"/>
  <c r="H1869" i="1"/>
  <c r="J1869" i="1" s="1"/>
  <c r="I1869" i="1"/>
  <c r="K1869" i="1" s="1"/>
  <c r="H1870" i="1"/>
  <c r="J1870" i="1" s="1"/>
  <c r="I1870" i="1"/>
  <c r="K1870" i="1" s="1"/>
  <c r="H1871" i="1"/>
  <c r="J1871" i="1" s="1"/>
  <c r="I1871" i="1"/>
  <c r="K1871" i="1" s="1"/>
  <c r="H1872" i="1"/>
  <c r="J1872" i="1" s="1"/>
  <c r="L224" i="16" s="1"/>
  <c r="I1872" i="1"/>
  <c r="K1872" i="1" s="1"/>
  <c r="H1873" i="1"/>
  <c r="J1873" i="1" s="1"/>
  <c r="L613" i="16" s="1"/>
  <c r="I1873" i="1"/>
  <c r="K1873" i="1" s="1"/>
  <c r="H1874" i="1"/>
  <c r="J1874" i="1" s="1"/>
  <c r="L129" i="16" s="1"/>
  <c r="I1874" i="1"/>
  <c r="K1874" i="1" s="1"/>
  <c r="H1875" i="1"/>
  <c r="J1875" i="1" s="1"/>
  <c r="I1875" i="1"/>
  <c r="K1875" i="1" s="1"/>
  <c r="H1876" i="1"/>
  <c r="J1876" i="1" s="1"/>
  <c r="I1876" i="1"/>
  <c r="K1876" i="1" s="1"/>
  <c r="H1877" i="1"/>
  <c r="J1877" i="1" s="1"/>
  <c r="L395" i="16" s="1"/>
  <c r="I1877" i="1"/>
  <c r="K1877" i="1" s="1"/>
  <c r="H1878" i="1"/>
  <c r="J1878" i="1" s="1"/>
  <c r="I1878" i="1"/>
  <c r="K1878" i="1" s="1"/>
  <c r="H1879" i="1"/>
  <c r="J1879" i="1" s="1"/>
  <c r="L547" i="16" s="1"/>
  <c r="I1879" i="1"/>
  <c r="K1879" i="1" s="1"/>
  <c r="H1880" i="1"/>
  <c r="J1880" i="1" s="1"/>
  <c r="I1880" i="1"/>
  <c r="K1880" i="1" s="1"/>
  <c r="H1881" i="1"/>
  <c r="J1881" i="1" s="1"/>
  <c r="I1881" i="1"/>
  <c r="K1881" i="1" s="1"/>
  <c r="H1882" i="1"/>
  <c r="J1882" i="1" s="1"/>
  <c r="I1882" i="1"/>
  <c r="K1882" i="1" s="1"/>
  <c r="H1883" i="1"/>
  <c r="J1883" i="1" s="1"/>
  <c r="I1883" i="1"/>
  <c r="K1883" i="1" s="1"/>
  <c r="H1884" i="1"/>
  <c r="J1884" i="1" s="1"/>
  <c r="I1884" i="1"/>
  <c r="K1884" i="1" s="1"/>
  <c r="H1885" i="1"/>
  <c r="J1885" i="1" s="1"/>
  <c r="L462" i="16" s="1"/>
  <c r="I1885" i="1"/>
  <c r="K1885" i="1" s="1"/>
  <c r="H1886" i="1"/>
  <c r="J1886" i="1" s="1"/>
  <c r="I1886" i="1"/>
  <c r="K1886" i="1" s="1"/>
  <c r="H1887" i="1"/>
  <c r="J1887" i="1" s="1"/>
  <c r="I1887" i="1"/>
  <c r="K1887" i="1" s="1"/>
  <c r="H1888" i="1"/>
  <c r="J1888" i="1" s="1"/>
  <c r="I1888" i="1"/>
  <c r="K1888" i="1" s="1"/>
  <c r="H1889" i="1"/>
  <c r="J1889" i="1" s="1"/>
  <c r="I1889" i="1"/>
  <c r="K1889" i="1" s="1"/>
  <c r="H1890" i="1"/>
  <c r="J1890" i="1" s="1"/>
  <c r="I1890" i="1"/>
  <c r="K1890" i="1" s="1"/>
  <c r="H1891" i="1"/>
  <c r="J1891" i="1" s="1"/>
  <c r="I1891" i="1"/>
  <c r="K1891" i="1" s="1"/>
  <c r="H1892" i="1"/>
  <c r="J1892" i="1" s="1"/>
  <c r="L364" i="16" s="1"/>
  <c r="I1892" i="1"/>
  <c r="K1892" i="1" s="1"/>
  <c r="H1893" i="1"/>
  <c r="J1893" i="1" s="1"/>
  <c r="L393" i="16" s="1"/>
  <c r="I1893" i="1"/>
  <c r="K1893" i="1" s="1"/>
  <c r="H1894" i="1"/>
  <c r="J1894" i="1" s="1"/>
  <c r="I1894" i="1"/>
  <c r="K1894" i="1" s="1"/>
  <c r="H1895" i="1"/>
  <c r="J1895" i="1" s="1"/>
  <c r="I1895" i="1"/>
  <c r="K1895" i="1" s="1"/>
  <c r="H1896" i="1"/>
  <c r="J1896" i="1" s="1"/>
  <c r="I1896" i="1"/>
  <c r="K1896" i="1" s="1"/>
  <c r="H1897" i="1"/>
  <c r="J1897" i="1" s="1"/>
  <c r="I1897" i="1"/>
  <c r="K1897" i="1" s="1"/>
  <c r="H1898" i="1"/>
  <c r="J1898" i="1" s="1"/>
  <c r="I1898" i="1"/>
  <c r="K1898" i="1" s="1"/>
  <c r="H1899" i="1"/>
  <c r="J1899" i="1" s="1"/>
  <c r="L656" i="16" s="1"/>
  <c r="I1899" i="1"/>
  <c r="K1899" i="1" s="1"/>
  <c r="H1900" i="1"/>
  <c r="J1900" i="1" s="1"/>
  <c r="I1900" i="1"/>
  <c r="K1900" i="1" s="1"/>
  <c r="H1901" i="1"/>
  <c r="J1901" i="1" s="1"/>
  <c r="I1901" i="1"/>
  <c r="K1901" i="1" s="1"/>
  <c r="H1902" i="1"/>
  <c r="J1902" i="1" s="1"/>
  <c r="I1902" i="1"/>
  <c r="K1902" i="1" s="1"/>
  <c r="H1903" i="1"/>
  <c r="J1903" i="1" s="1"/>
  <c r="I1903" i="1"/>
  <c r="K1903" i="1" s="1"/>
  <c r="H1904" i="1"/>
  <c r="J1904" i="1" s="1"/>
  <c r="I1904" i="1"/>
  <c r="K1904" i="1" s="1"/>
  <c r="H1905" i="1"/>
  <c r="J1905" i="1" s="1"/>
  <c r="I1905" i="1"/>
  <c r="K1905" i="1" s="1"/>
  <c r="H1906" i="1"/>
  <c r="J1906" i="1" s="1"/>
  <c r="I1906" i="1"/>
  <c r="K1906" i="1" s="1"/>
  <c r="H1907" i="1"/>
  <c r="J1907" i="1" s="1"/>
  <c r="L629" i="16" s="1"/>
  <c r="I1907" i="1"/>
  <c r="K1907" i="1" s="1"/>
  <c r="H1908" i="1"/>
  <c r="J1908" i="1" s="1"/>
  <c r="L193" i="16" s="1"/>
  <c r="I1908" i="1"/>
  <c r="K1908" i="1" s="1"/>
  <c r="H1909" i="1"/>
  <c r="J1909" i="1" s="1"/>
  <c r="L607" i="16" s="1"/>
  <c r="I1909" i="1"/>
  <c r="K1909" i="1" s="1"/>
  <c r="H1910" i="1"/>
  <c r="J1910" i="1" s="1"/>
  <c r="I1910" i="1"/>
  <c r="K1910" i="1" s="1"/>
  <c r="H1911" i="1"/>
  <c r="J1911" i="1" s="1"/>
  <c r="I1911" i="1"/>
  <c r="K1911" i="1" s="1"/>
  <c r="H1912" i="1"/>
  <c r="J1912" i="1" s="1"/>
  <c r="L666" i="16" s="1"/>
  <c r="I1912" i="1"/>
  <c r="K1912" i="1" s="1"/>
  <c r="H1913" i="1"/>
  <c r="J1913" i="1" s="1"/>
  <c r="L642" i="16" s="1"/>
  <c r="I1913" i="1"/>
  <c r="K1913" i="1" s="1"/>
  <c r="H1914" i="1"/>
  <c r="J1914" i="1" s="1"/>
  <c r="I1914" i="1"/>
  <c r="K1914" i="1" s="1"/>
  <c r="H1915" i="1"/>
  <c r="J1915" i="1" s="1"/>
  <c r="I1915" i="1"/>
  <c r="K1915" i="1" s="1"/>
  <c r="H1916" i="1"/>
  <c r="J1916" i="1" s="1"/>
  <c r="I1916" i="1"/>
  <c r="K1916" i="1" s="1"/>
  <c r="H1917" i="1"/>
  <c r="J1917" i="1" s="1"/>
  <c r="I1917" i="1"/>
  <c r="K1917" i="1" s="1"/>
  <c r="H1918" i="1"/>
  <c r="J1918" i="1" s="1"/>
  <c r="I1918" i="1"/>
  <c r="K1918" i="1" s="1"/>
  <c r="H1919" i="1"/>
  <c r="J1919" i="1" s="1"/>
  <c r="I1919" i="1"/>
  <c r="K1919" i="1" s="1"/>
  <c r="H1920" i="1"/>
  <c r="J1920" i="1" s="1"/>
  <c r="I1920" i="1"/>
  <c r="K1920" i="1" s="1"/>
  <c r="H1921" i="1"/>
  <c r="J1921" i="1" s="1"/>
  <c r="I1921" i="1"/>
  <c r="K1921" i="1" s="1"/>
  <c r="H1922" i="1"/>
  <c r="J1922" i="1" s="1"/>
  <c r="I1922" i="1"/>
  <c r="K1922" i="1" s="1"/>
  <c r="H1923" i="1"/>
  <c r="J1923" i="1" s="1"/>
  <c r="I1923" i="1"/>
  <c r="K1923" i="1" s="1"/>
  <c r="H1924" i="1"/>
  <c r="J1924" i="1" s="1"/>
  <c r="I1924" i="1"/>
  <c r="K1924" i="1" s="1"/>
  <c r="H1925" i="1"/>
  <c r="J1925" i="1" s="1"/>
  <c r="I1925" i="1"/>
  <c r="K1925" i="1" s="1"/>
  <c r="H1926" i="1"/>
  <c r="J1926" i="1" s="1"/>
  <c r="I1926" i="1"/>
  <c r="K1926" i="1" s="1"/>
  <c r="H1927" i="1"/>
  <c r="J1927" i="1" s="1"/>
  <c r="I1927" i="1"/>
  <c r="K1927" i="1" s="1"/>
  <c r="H1928" i="1"/>
  <c r="J1928" i="1" s="1"/>
  <c r="I1928" i="1"/>
  <c r="K1928" i="1" s="1"/>
  <c r="H1929" i="1"/>
  <c r="J1929" i="1" s="1"/>
  <c r="I1929" i="1"/>
  <c r="K1929" i="1" s="1"/>
  <c r="H1930" i="1"/>
  <c r="J1930" i="1" s="1"/>
  <c r="I1930" i="1"/>
  <c r="K1930" i="1" s="1"/>
  <c r="H1931" i="1"/>
  <c r="J1931" i="1" s="1"/>
  <c r="I1931" i="1"/>
  <c r="K1931" i="1" s="1"/>
  <c r="H1932" i="1"/>
  <c r="J1932" i="1" s="1"/>
  <c r="I1932" i="1"/>
  <c r="K1932" i="1" s="1"/>
  <c r="H1933" i="1"/>
  <c r="J1933" i="1" s="1"/>
  <c r="I1933" i="1"/>
  <c r="K1933" i="1" s="1"/>
  <c r="H1934" i="1"/>
  <c r="J1934" i="1" s="1"/>
  <c r="I1934" i="1"/>
  <c r="K1934" i="1" s="1"/>
  <c r="H1935" i="1"/>
  <c r="J1935" i="1" s="1"/>
  <c r="I1935" i="1"/>
  <c r="K1935" i="1" s="1"/>
  <c r="H1936" i="1"/>
  <c r="J1936" i="1" s="1"/>
  <c r="L578" i="16" s="1"/>
  <c r="I1936" i="1"/>
  <c r="K1936" i="1" s="1"/>
  <c r="H1937" i="1"/>
  <c r="J1937" i="1" s="1"/>
  <c r="L416" i="16" s="1"/>
  <c r="I1937" i="1"/>
  <c r="K1937" i="1" s="1"/>
  <c r="H1938" i="1"/>
  <c r="J1938" i="1" s="1"/>
  <c r="I1938" i="1"/>
  <c r="K1938" i="1" s="1"/>
  <c r="H1939" i="1"/>
  <c r="J1939" i="1" s="1"/>
  <c r="L500" i="16" s="1"/>
  <c r="I1939" i="1"/>
  <c r="K1939" i="1" s="1"/>
  <c r="H1940" i="1"/>
  <c r="J1940" i="1" s="1"/>
  <c r="I1940" i="1"/>
  <c r="K1940" i="1" s="1"/>
  <c r="H1941" i="1"/>
  <c r="J1941" i="1" s="1"/>
  <c r="L576" i="16" s="1"/>
  <c r="I1941" i="1"/>
  <c r="K1941" i="1" s="1"/>
  <c r="H1942" i="1"/>
  <c r="J1942" i="1" s="1"/>
  <c r="I1942" i="1"/>
  <c r="K1942" i="1" s="1"/>
  <c r="H1943" i="1"/>
  <c r="J1943" i="1" s="1"/>
  <c r="I1943" i="1"/>
  <c r="K1943" i="1" s="1"/>
  <c r="H1944" i="1"/>
  <c r="J1944" i="1" s="1"/>
  <c r="I1944" i="1"/>
  <c r="K1944" i="1" s="1"/>
  <c r="H1945" i="1"/>
  <c r="J1945" i="1" s="1"/>
  <c r="I1945" i="1"/>
  <c r="K1945" i="1" s="1"/>
  <c r="H1946" i="1"/>
  <c r="J1946" i="1" s="1"/>
  <c r="I1946" i="1"/>
  <c r="K1946" i="1" s="1"/>
  <c r="H1947" i="1"/>
  <c r="J1947" i="1" s="1"/>
  <c r="I1947" i="1"/>
  <c r="K1947" i="1" s="1"/>
  <c r="H1948" i="1"/>
  <c r="J1948" i="1" s="1"/>
  <c r="I1948" i="1"/>
  <c r="K1948" i="1" s="1"/>
  <c r="H1949" i="1"/>
  <c r="J1949" i="1" s="1"/>
  <c r="I1949" i="1"/>
  <c r="K1949" i="1" s="1"/>
  <c r="H1950" i="1"/>
  <c r="J1950" i="1" s="1"/>
  <c r="I1950" i="1"/>
  <c r="K1950" i="1" s="1"/>
  <c r="H1951" i="1"/>
  <c r="J1951" i="1" s="1"/>
  <c r="I1951" i="1"/>
  <c r="K1951" i="1" s="1"/>
  <c r="H1952" i="1"/>
  <c r="J1952" i="1" s="1"/>
  <c r="I1952" i="1"/>
  <c r="K1952" i="1" s="1"/>
  <c r="H1953" i="1"/>
  <c r="J1953" i="1" s="1"/>
  <c r="L427" i="16" s="1"/>
  <c r="I1953" i="1"/>
  <c r="K1953" i="1" s="1"/>
  <c r="H1954" i="1"/>
  <c r="J1954" i="1" s="1"/>
  <c r="I1954" i="1"/>
  <c r="K1954" i="1" s="1"/>
  <c r="H1955" i="1"/>
  <c r="J1955" i="1" s="1"/>
  <c r="I1955" i="1"/>
  <c r="K1955" i="1" s="1"/>
  <c r="H1956" i="1"/>
  <c r="J1956" i="1" s="1"/>
  <c r="I1956" i="1"/>
  <c r="K1956" i="1" s="1"/>
  <c r="H1957" i="1"/>
  <c r="J1957" i="1" s="1"/>
  <c r="I1957" i="1"/>
  <c r="K1957" i="1" s="1"/>
  <c r="H1958" i="1"/>
  <c r="J1958" i="1" s="1"/>
  <c r="I1958" i="1"/>
  <c r="K1958" i="1" s="1"/>
  <c r="H1959" i="1"/>
  <c r="J1959" i="1" s="1"/>
  <c r="I1959" i="1"/>
  <c r="K1959" i="1" s="1"/>
  <c r="H1960" i="1"/>
  <c r="J1960" i="1" s="1"/>
  <c r="I1960" i="1"/>
  <c r="K1960" i="1" s="1"/>
  <c r="H1961" i="1"/>
  <c r="J1961" i="1" s="1"/>
  <c r="L293" i="16" s="1"/>
  <c r="I1961" i="1"/>
  <c r="K1961" i="1" s="1"/>
  <c r="H1962" i="1"/>
  <c r="J1962" i="1" s="1"/>
  <c r="I1962" i="1"/>
  <c r="K1962" i="1" s="1"/>
  <c r="H1963" i="1"/>
  <c r="J1963" i="1" s="1"/>
  <c r="I1963" i="1"/>
  <c r="K1963" i="1" s="1"/>
  <c r="H1964" i="1"/>
  <c r="J1964" i="1" s="1"/>
  <c r="I1964" i="1"/>
  <c r="K1964" i="1" s="1"/>
  <c r="H1965" i="1"/>
  <c r="J1965" i="1" s="1"/>
  <c r="I1965" i="1"/>
  <c r="K1965" i="1" s="1"/>
  <c r="H1966" i="1"/>
  <c r="J1966" i="1" s="1"/>
  <c r="I1966" i="1"/>
  <c r="K1966" i="1" s="1"/>
  <c r="H1967" i="1"/>
  <c r="J1967" i="1" s="1"/>
  <c r="I1967" i="1"/>
  <c r="K1967" i="1" s="1"/>
  <c r="H1968" i="1"/>
  <c r="J1968" i="1" s="1"/>
  <c r="I1968" i="1"/>
  <c r="K1968" i="1" s="1"/>
  <c r="H1969" i="1"/>
  <c r="J1969" i="1" s="1"/>
  <c r="I1969" i="1"/>
  <c r="K1969" i="1" s="1"/>
  <c r="H1970" i="1"/>
  <c r="J1970" i="1" s="1"/>
  <c r="I1970" i="1"/>
  <c r="K1970" i="1" s="1"/>
  <c r="H1971" i="1"/>
  <c r="J1971" i="1" s="1"/>
  <c r="I1971" i="1"/>
  <c r="K1971" i="1" s="1"/>
  <c r="H1972" i="1"/>
  <c r="J1972" i="1" s="1"/>
  <c r="I1972" i="1"/>
  <c r="K1972" i="1" s="1"/>
  <c r="H1973" i="1"/>
  <c r="J1973" i="1" s="1"/>
  <c r="I1973" i="1"/>
  <c r="K1973" i="1" s="1"/>
  <c r="H1974" i="1"/>
  <c r="J1974" i="1" s="1"/>
  <c r="I1974" i="1"/>
  <c r="K1974" i="1" s="1"/>
  <c r="H1975" i="1"/>
  <c r="J1975" i="1" s="1"/>
  <c r="I1975" i="1"/>
  <c r="K1975" i="1" s="1"/>
  <c r="H1976" i="1"/>
  <c r="J1976" i="1" s="1"/>
  <c r="I1976" i="1"/>
  <c r="K1976" i="1" s="1"/>
  <c r="H1977" i="1"/>
  <c r="J1977" i="1" s="1"/>
  <c r="L575" i="16" s="1"/>
  <c r="I1977" i="1"/>
  <c r="K1977" i="1" s="1"/>
  <c r="H1978" i="1"/>
  <c r="J1978" i="1" s="1"/>
  <c r="I1978" i="1"/>
  <c r="K1978" i="1" s="1"/>
  <c r="H1979" i="1"/>
  <c r="J1979" i="1" s="1"/>
  <c r="I1979" i="1"/>
  <c r="K1979" i="1" s="1"/>
  <c r="H1980" i="1"/>
  <c r="J1980" i="1" s="1"/>
  <c r="I1980" i="1"/>
  <c r="K1980" i="1" s="1"/>
  <c r="H1981" i="1"/>
  <c r="J1981" i="1" s="1"/>
  <c r="I1981" i="1"/>
  <c r="K1981" i="1" s="1"/>
  <c r="H1982" i="1"/>
  <c r="J1982" i="1" s="1"/>
  <c r="I1982" i="1"/>
  <c r="K1982" i="1" s="1"/>
  <c r="L1982" i="1" s="1"/>
  <c r="H1983" i="1"/>
  <c r="J1983" i="1" s="1"/>
  <c r="I1983" i="1"/>
  <c r="K1983" i="1" s="1"/>
  <c r="H1984" i="1"/>
  <c r="J1984" i="1" s="1"/>
  <c r="I1984" i="1"/>
  <c r="K1984" i="1" s="1"/>
  <c r="H1985" i="1"/>
  <c r="J1985" i="1" s="1"/>
  <c r="I1985" i="1"/>
  <c r="K1985" i="1" s="1"/>
  <c r="H1986" i="1"/>
  <c r="J1986" i="1" s="1"/>
  <c r="I1986" i="1"/>
  <c r="K1986" i="1" s="1"/>
  <c r="H1987" i="1"/>
  <c r="J1987" i="1" s="1"/>
  <c r="I1987" i="1"/>
  <c r="K1987" i="1" s="1"/>
  <c r="H1988" i="1"/>
  <c r="J1988" i="1" s="1"/>
  <c r="I1988" i="1"/>
  <c r="K1988" i="1" s="1"/>
  <c r="H1989" i="1"/>
  <c r="J1989" i="1" s="1"/>
  <c r="I1989" i="1"/>
  <c r="K1989" i="1" s="1"/>
  <c r="H1990" i="1"/>
  <c r="J1990" i="1" s="1"/>
  <c r="L595" i="16" s="1"/>
  <c r="I1990" i="1"/>
  <c r="K1990" i="1" s="1"/>
  <c r="H1991" i="1"/>
  <c r="J1991" i="1" s="1"/>
  <c r="I1991" i="1"/>
  <c r="K1991" i="1" s="1"/>
  <c r="H1992" i="1"/>
  <c r="J1992" i="1" s="1"/>
  <c r="I1992" i="1"/>
  <c r="K1992" i="1" s="1"/>
  <c r="H1993" i="1"/>
  <c r="J1993" i="1" s="1"/>
  <c r="I1993" i="1"/>
  <c r="K1993" i="1" s="1"/>
  <c r="H1994" i="1"/>
  <c r="J1994" i="1" s="1"/>
  <c r="I1994" i="1"/>
  <c r="K1994" i="1" s="1"/>
  <c r="H1995" i="1"/>
  <c r="J1995" i="1" s="1"/>
  <c r="I1995" i="1"/>
  <c r="K1995" i="1" s="1"/>
  <c r="H1996" i="1"/>
  <c r="J1996" i="1" s="1"/>
  <c r="I1996" i="1"/>
  <c r="K1996" i="1" s="1"/>
  <c r="H1997" i="1"/>
  <c r="J1997" i="1" s="1"/>
  <c r="I1997" i="1"/>
  <c r="K1997" i="1" s="1"/>
  <c r="H1998" i="1"/>
  <c r="J1998" i="1" s="1"/>
  <c r="I1998" i="1"/>
  <c r="K1998" i="1" s="1"/>
  <c r="H1999" i="1"/>
  <c r="J1999" i="1" s="1"/>
  <c r="I1999" i="1"/>
  <c r="K1999" i="1" s="1"/>
  <c r="H2000" i="1"/>
  <c r="J2000" i="1" s="1"/>
  <c r="I2000" i="1"/>
  <c r="K2000" i="1" s="1"/>
  <c r="H2001" i="1"/>
  <c r="J2001" i="1" s="1"/>
  <c r="I2001" i="1"/>
  <c r="K2001" i="1" s="1"/>
  <c r="H2002" i="1"/>
  <c r="J2002" i="1" s="1"/>
  <c r="I2002" i="1"/>
  <c r="K2002" i="1" s="1"/>
  <c r="H2003" i="1"/>
  <c r="J2003" i="1" s="1"/>
  <c r="I2003" i="1"/>
  <c r="K2003" i="1" s="1"/>
  <c r="H2004" i="1"/>
  <c r="J2004" i="1" s="1"/>
  <c r="I2004" i="1"/>
  <c r="K2004" i="1" s="1"/>
  <c r="H2005" i="1"/>
  <c r="J2005" i="1" s="1"/>
  <c r="I2005" i="1"/>
  <c r="K2005" i="1" s="1"/>
  <c r="H2006" i="1"/>
  <c r="J2006" i="1" s="1"/>
  <c r="L297" i="16" s="1"/>
  <c r="I2006" i="1"/>
  <c r="K2006" i="1" s="1"/>
  <c r="H2007" i="1"/>
  <c r="J2007" i="1" s="1"/>
  <c r="I2007" i="1"/>
  <c r="K2007" i="1" s="1"/>
  <c r="H2008" i="1"/>
  <c r="J2008" i="1" s="1"/>
  <c r="I2008" i="1"/>
  <c r="K2008" i="1" s="1"/>
  <c r="H2009" i="1"/>
  <c r="J2009" i="1" s="1"/>
  <c r="I2009" i="1"/>
  <c r="K2009" i="1" s="1"/>
  <c r="H2010" i="1"/>
  <c r="J2010" i="1" s="1"/>
  <c r="I2010" i="1"/>
  <c r="K2010" i="1" s="1"/>
  <c r="H2011" i="1"/>
  <c r="J2011" i="1" s="1"/>
  <c r="I2011" i="1"/>
  <c r="K2011" i="1" s="1"/>
  <c r="H2012" i="1"/>
  <c r="J2012" i="1" s="1"/>
  <c r="I2012" i="1"/>
  <c r="K2012" i="1" s="1"/>
  <c r="H2013" i="1"/>
  <c r="J2013" i="1" s="1"/>
  <c r="I2013" i="1"/>
  <c r="K2013" i="1" s="1"/>
  <c r="H2014" i="1"/>
  <c r="J2014" i="1" s="1"/>
  <c r="I2014" i="1"/>
  <c r="K2014" i="1" s="1"/>
  <c r="H2015" i="1"/>
  <c r="J2015" i="1" s="1"/>
  <c r="I2015" i="1"/>
  <c r="K2015" i="1" s="1"/>
  <c r="H2016" i="1"/>
  <c r="J2016" i="1" s="1"/>
  <c r="I2016" i="1"/>
  <c r="K2016" i="1" s="1"/>
  <c r="H2017" i="1"/>
  <c r="J2017" i="1" s="1"/>
  <c r="I2017" i="1"/>
  <c r="K2017" i="1" s="1"/>
  <c r="H2018" i="1"/>
  <c r="J2018" i="1" s="1"/>
  <c r="I2018" i="1"/>
  <c r="K2018" i="1" s="1"/>
  <c r="H2019" i="1"/>
  <c r="J2019" i="1" s="1"/>
  <c r="I2019" i="1"/>
  <c r="K2019" i="1" s="1"/>
  <c r="H2020" i="1"/>
  <c r="J2020" i="1" s="1"/>
  <c r="I2020" i="1"/>
  <c r="K2020" i="1" s="1"/>
  <c r="H2021" i="1"/>
  <c r="J2021" i="1" s="1"/>
  <c r="I2021" i="1"/>
  <c r="K2021" i="1" s="1"/>
  <c r="H2022" i="1"/>
  <c r="J2022" i="1" s="1"/>
  <c r="I2022" i="1"/>
  <c r="K2022" i="1" s="1"/>
  <c r="H2023" i="1"/>
  <c r="J2023" i="1" s="1"/>
  <c r="I2023" i="1"/>
  <c r="K2023" i="1" s="1"/>
  <c r="H2024" i="1"/>
  <c r="J2024" i="1" s="1"/>
  <c r="I2024" i="1"/>
  <c r="K2024" i="1" s="1"/>
  <c r="H2025" i="1"/>
  <c r="J2025" i="1" s="1"/>
  <c r="I2025" i="1"/>
  <c r="K2025" i="1" s="1"/>
  <c r="H2026" i="1"/>
  <c r="J2026" i="1" s="1"/>
  <c r="I2026" i="1"/>
  <c r="K2026" i="1" s="1"/>
  <c r="H2027" i="1"/>
  <c r="J2027" i="1" s="1"/>
  <c r="I2027" i="1"/>
  <c r="K2027" i="1" s="1"/>
  <c r="H2028" i="1"/>
  <c r="J2028" i="1" s="1"/>
  <c r="I2028" i="1"/>
  <c r="K2028" i="1" s="1"/>
  <c r="H2029" i="1"/>
  <c r="J2029" i="1" s="1"/>
  <c r="I2029" i="1"/>
  <c r="K2029" i="1" s="1"/>
  <c r="H2030" i="1"/>
  <c r="I2030" i="1"/>
  <c r="K2030" i="1" s="1"/>
  <c r="J2030" i="1"/>
  <c r="H2031" i="1"/>
  <c r="J2031" i="1" s="1"/>
  <c r="L645" i="16" s="1"/>
  <c r="I2031" i="1"/>
  <c r="K2031" i="1" s="1"/>
  <c r="H2032" i="1"/>
  <c r="J2032" i="1" s="1"/>
  <c r="L204" i="16" s="1"/>
  <c r="I2032" i="1"/>
  <c r="K2032" i="1" s="1"/>
  <c r="H2033" i="1"/>
  <c r="J2033" i="1" s="1"/>
  <c r="I2033" i="1"/>
  <c r="K2033" i="1" s="1"/>
  <c r="H2034" i="1"/>
  <c r="J2034" i="1" s="1"/>
  <c r="I2034" i="1"/>
  <c r="K2034" i="1" s="1"/>
  <c r="H2035" i="1"/>
  <c r="J2035" i="1" s="1"/>
  <c r="I2035" i="1"/>
  <c r="K2035" i="1" s="1"/>
  <c r="H2036" i="1"/>
  <c r="J2036" i="1" s="1"/>
  <c r="I2036" i="1"/>
  <c r="K2036" i="1" s="1"/>
  <c r="H2037" i="1"/>
  <c r="J2037" i="1" s="1"/>
  <c r="I2037" i="1"/>
  <c r="K2037" i="1" s="1"/>
  <c r="H2038" i="1"/>
  <c r="J2038" i="1" s="1"/>
  <c r="I2038" i="1"/>
  <c r="K2038" i="1" s="1"/>
  <c r="H2039" i="1"/>
  <c r="J2039" i="1" s="1"/>
  <c r="I2039" i="1"/>
  <c r="K2039" i="1" s="1"/>
  <c r="H2040" i="1"/>
  <c r="J2040" i="1" s="1"/>
  <c r="I2040" i="1"/>
  <c r="K2040" i="1" s="1"/>
  <c r="H2041" i="1"/>
  <c r="J2041" i="1" s="1"/>
  <c r="I2041" i="1"/>
  <c r="K2041" i="1" s="1"/>
  <c r="H2042" i="1"/>
  <c r="J2042" i="1" s="1"/>
  <c r="I2042" i="1"/>
  <c r="K2042" i="1" s="1"/>
  <c r="H2043" i="1"/>
  <c r="J2043" i="1" s="1"/>
  <c r="I2043" i="1"/>
  <c r="K2043" i="1" s="1"/>
  <c r="H2044" i="1"/>
  <c r="J2044" i="1" s="1"/>
  <c r="I2044" i="1"/>
  <c r="K2044" i="1" s="1"/>
  <c r="H2045" i="1"/>
  <c r="J2045" i="1" s="1"/>
  <c r="I2045" i="1"/>
  <c r="K2045" i="1" s="1"/>
  <c r="H2046" i="1"/>
  <c r="J2046" i="1" s="1"/>
  <c r="I2046" i="1"/>
  <c r="K2046" i="1" s="1"/>
  <c r="H2047" i="1"/>
  <c r="J2047" i="1" s="1"/>
  <c r="I2047" i="1"/>
  <c r="K2047" i="1" s="1"/>
  <c r="H2048" i="1"/>
  <c r="J2048" i="1" s="1"/>
  <c r="I2048" i="1"/>
  <c r="K2048" i="1" s="1"/>
  <c r="H2049" i="1"/>
  <c r="J2049" i="1" s="1"/>
  <c r="I2049" i="1"/>
  <c r="K2049" i="1" s="1"/>
  <c r="H2050" i="1"/>
  <c r="J2050" i="1" s="1"/>
  <c r="I2050" i="1"/>
  <c r="K2050" i="1" s="1"/>
  <c r="H2051" i="1"/>
  <c r="J2051" i="1" s="1"/>
  <c r="I2051" i="1"/>
  <c r="K2051" i="1" s="1"/>
  <c r="H2052" i="1"/>
  <c r="J2052" i="1" s="1"/>
  <c r="I2052" i="1"/>
  <c r="K2052" i="1" s="1"/>
  <c r="H2053" i="1"/>
  <c r="J2053" i="1" s="1"/>
  <c r="I2053" i="1"/>
  <c r="K2053" i="1" s="1"/>
  <c r="H2054" i="1"/>
  <c r="J2054" i="1" s="1"/>
  <c r="I2054" i="1"/>
  <c r="K2054" i="1" s="1"/>
  <c r="H2055" i="1"/>
  <c r="J2055" i="1" s="1"/>
  <c r="I2055" i="1"/>
  <c r="K2055" i="1" s="1"/>
  <c r="H2056" i="1"/>
  <c r="J2056" i="1" s="1"/>
  <c r="I2056" i="1"/>
  <c r="K2056" i="1" s="1"/>
  <c r="H2057" i="1"/>
  <c r="J2057" i="1" s="1"/>
  <c r="I2057" i="1"/>
  <c r="K2057" i="1" s="1"/>
  <c r="H2058" i="1"/>
  <c r="J2058" i="1" s="1"/>
  <c r="I2058" i="1"/>
  <c r="K2058" i="1" s="1"/>
  <c r="H2059" i="1"/>
  <c r="J2059" i="1" s="1"/>
  <c r="I2059" i="1"/>
  <c r="K2059" i="1" s="1"/>
  <c r="H2060" i="1"/>
  <c r="J2060" i="1" s="1"/>
  <c r="L590" i="16" s="1"/>
  <c r="I2060" i="1"/>
  <c r="K2060" i="1" s="1"/>
  <c r="H2061" i="1"/>
  <c r="J2061" i="1" s="1"/>
  <c r="I2061" i="1"/>
  <c r="K2061" i="1" s="1"/>
  <c r="H2062" i="1"/>
  <c r="J2062" i="1" s="1"/>
  <c r="I2062" i="1"/>
  <c r="K2062" i="1" s="1"/>
  <c r="H2063" i="1"/>
  <c r="J2063" i="1" s="1"/>
  <c r="I2063" i="1"/>
  <c r="K2063" i="1" s="1"/>
  <c r="H2064" i="1"/>
  <c r="J2064" i="1" s="1"/>
  <c r="I2064" i="1"/>
  <c r="K2064" i="1" s="1"/>
  <c r="H2065" i="1"/>
  <c r="J2065" i="1" s="1"/>
  <c r="I2065" i="1"/>
  <c r="K2065" i="1" s="1"/>
  <c r="H2066" i="1"/>
  <c r="J2066" i="1" s="1"/>
  <c r="I2066" i="1"/>
  <c r="K2066" i="1" s="1"/>
  <c r="H2067" i="1"/>
  <c r="J2067" i="1" s="1"/>
  <c r="L213" i="16" s="1"/>
  <c r="I2067" i="1"/>
  <c r="K2067" i="1" s="1"/>
  <c r="H2068" i="1"/>
  <c r="J2068" i="1" s="1"/>
  <c r="I2068" i="1"/>
  <c r="K2068" i="1" s="1"/>
  <c r="H2069" i="1"/>
  <c r="J2069" i="1" s="1"/>
  <c r="I2069" i="1"/>
  <c r="K2069" i="1" s="1"/>
  <c r="H2070" i="1"/>
  <c r="J2070" i="1" s="1"/>
  <c r="I2070" i="1"/>
  <c r="K2070" i="1" s="1"/>
  <c r="H2071" i="1"/>
  <c r="J2071" i="1" s="1"/>
  <c r="I2071" i="1"/>
  <c r="K2071" i="1" s="1"/>
  <c r="H2072" i="1"/>
  <c r="J2072" i="1" s="1"/>
  <c r="I2072" i="1"/>
  <c r="K2072" i="1" s="1"/>
  <c r="H2073" i="1"/>
  <c r="J2073" i="1" s="1"/>
  <c r="I2073" i="1"/>
  <c r="K2073" i="1" s="1"/>
  <c r="H2074" i="1"/>
  <c r="J2074" i="1" s="1"/>
  <c r="I2074" i="1"/>
  <c r="K2074" i="1" s="1"/>
  <c r="H2075" i="1"/>
  <c r="J2075" i="1" s="1"/>
  <c r="I2075" i="1"/>
  <c r="K2075" i="1" s="1"/>
  <c r="H2076" i="1"/>
  <c r="J2076" i="1" s="1"/>
  <c r="I2076" i="1"/>
  <c r="K2076" i="1" s="1"/>
  <c r="H2077" i="1"/>
  <c r="J2077" i="1" s="1"/>
  <c r="L597" i="16" s="1"/>
  <c r="I2077" i="1"/>
  <c r="K2077" i="1" s="1"/>
  <c r="H2078" i="1"/>
  <c r="J2078" i="1" s="1"/>
  <c r="I2078" i="1"/>
  <c r="K2078" i="1" s="1"/>
  <c r="H2079" i="1"/>
  <c r="J2079" i="1" s="1"/>
  <c r="I2079" i="1"/>
  <c r="K2079" i="1" s="1"/>
  <c r="H2080" i="1"/>
  <c r="J2080" i="1" s="1"/>
  <c r="I2080" i="1"/>
  <c r="K2080" i="1" s="1"/>
  <c r="H2081" i="1"/>
  <c r="J2081" i="1" s="1"/>
  <c r="I2081" i="1"/>
  <c r="K2081" i="1" s="1"/>
  <c r="H2082" i="1"/>
  <c r="J2082" i="1" s="1"/>
  <c r="I2082" i="1"/>
  <c r="K2082" i="1" s="1"/>
  <c r="H2083" i="1"/>
  <c r="J2083" i="1" s="1"/>
  <c r="I2083" i="1"/>
  <c r="K2083" i="1" s="1"/>
  <c r="H2084" i="1"/>
  <c r="J2084" i="1" s="1"/>
  <c r="I2084" i="1"/>
  <c r="K2084" i="1" s="1"/>
  <c r="H2085" i="1"/>
  <c r="J2085" i="1" s="1"/>
  <c r="I2085" i="1"/>
  <c r="K2085" i="1" s="1"/>
  <c r="H2086" i="1"/>
  <c r="J2086" i="1" s="1"/>
  <c r="I2086" i="1"/>
  <c r="K2086" i="1" s="1"/>
  <c r="H2087" i="1"/>
  <c r="J2087" i="1" s="1"/>
  <c r="I2087" i="1"/>
  <c r="K2087" i="1" s="1"/>
  <c r="H2088" i="1"/>
  <c r="J2088" i="1" s="1"/>
  <c r="I2088" i="1"/>
  <c r="K2088" i="1" s="1"/>
  <c r="H2089" i="1"/>
  <c r="J2089" i="1" s="1"/>
  <c r="I2089" i="1"/>
  <c r="K2089" i="1" s="1"/>
  <c r="H2090" i="1"/>
  <c r="J2090" i="1" s="1"/>
  <c r="I2090" i="1"/>
  <c r="K2090" i="1" s="1"/>
  <c r="H2091" i="1"/>
  <c r="J2091" i="1" s="1"/>
  <c r="I2091" i="1"/>
  <c r="K2091" i="1" s="1"/>
  <c r="H2092" i="1"/>
  <c r="J2092" i="1" s="1"/>
  <c r="I2092" i="1"/>
  <c r="K2092" i="1" s="1"/>
  <c r="H2093" i="1"/>
  <c r="J2093" i="1" s="1"/>
  <c r="I2093" i="1"/>
  <c r="K2093" i="1" s="1"/>
  <c r="H2094" i="1"/>
  <c r="J2094" i="1" s="1"/>
  <c r="I2094" i="1"/>
  <c r="K2094" i="1" s="1"/>
  <c r="H2095" i="1"/>
  <c r="J2095" i="1" s="1"/>
  <c r="I2095" i="1"/>
  <c r="K2095" i="1" s="1"/>
  <c r="H2096" i="1"/>
  <c r="J2096" i="1" s="1"/>
  <c r="I2096" i="1"/>
  <c r="K2096" i="1" s="1"/>
  <c r="H2097" i="1"/>
  <c r="J2097" i="1" s="1"/>
  <c r="I2097" i="1"/>
  <c r="K2097" i="1" s="1"/>
  <c r="H2098" i="1"/>
  <c r="J2098" i="1" s="1"/>
  <c r="I2098" i="1"/>
  <c r="K2098" i="1" s="1"/>
  <c r="H2099" i="1"/>
  <c r="J2099" i="1" s="1"/>
  <c r="I2099" i="1"/>
  <c r="K2099" i="1" s="1"/>
  <c r="H2100" i="1"/>
  <c r="J2100" i="1" s="1"/>
  <c r="L285" i="16" s="1"/>
  <c r="I2100" i="1"/>
  <c r="K2100" i="1" s="1"/>
  <c r="H2101" i="1"/>
  <c r="J2101" i="1" s="1"/>
  <c r="I2101" i="1"/>
  <c r="K2101" i="1" s="1"/>
  <c r="H2102" i="1"/>
  <c r="J2102" i="1" s="1"/>
  <c r="I2102" i="1"/>
  <c r="K2102" i="1" s="1"/>
  <c r="H2103" i="1"/>
  <c r="J2103" i="1" s="1"/>
  <c r="I2103" i="1"/>
  <c r="K2103" i="1" s="1"/>
  <c r="H2104" i="1"/>
  <c r="J2104" i="1" s="1"/>
  <c r="L99" i="16" s="1"/>
  <c r="I2104" i="1"/>
  <c r="K2104" i="1" s="1"/>
  <c r="H2105" i="1"/>
  <c r="J2105" i="1" s="1"/>
  <c r="I2105" i="1"/>
  <c r="K2105" i="1" s="1"/>
  <c r="H2106" i="1"/>
  <c r="J2106" i="1" s="1"/>
  <c r="I2106" i="1"/>
  <c r="K2106" i="1" s="1"/>
  <c r="H2107" i="1"/>
  <c r="J2107" i="1" s="1"/>
  <c r="I2107" i="1"/>
  <c r="K2107" i="1" s="1"/>
  <c r="H2108" i="1"/>
  <c r="J2108" i="1" s="1"/>
  <c r="I2108" i="1"/>
  <c r="K2108" i="1" s="1"/>
  <c r="H2109" i="1"/>
  <c r="J2109" i="1" s="1"/>
  <c r="I2109" i="1"/>
  <c r="K2109" i="1" s="1"/>
  <c r="H2110" i="1"/>
  <c r="J2110" i="1" s="1"/>
  <c r="I2110" i="1"/>
  <c r="K2110" i="1" s="1"/>
  <c r="H2111" i="1"/>
  <c r="J2111" i="1" s="1"/>
  <c r="I2111" i="1"/>
  <c r="K2111" i="1" s="1"/>
  <c r="H2112" i="1"/>
  <c r="J2112" i="1" s="1"/>
  <c r="I2112" i="1"/>
  <c r="K2112" i="1" s="1"/>
  <c r="H2113" i="1"/>
  <c r="J2113" i="1" s="1"/>
  <c r="I2113" i="1"/>
  <c r="K2113" i="1"/>
  <c r="H2114" i="1"/>
  <c r="J2114" i="1" s="1"/>
  <c r="I2114" i="1"/>
  <c r="K2114" i="1" s="1"/>
  <c r="H2115" i="1"/>
  <c r="J2115" i="1" s="1"/>
  <c r="I2115" i="1"/>
  <c r="K2115" i="1" s="1"/>
  <c r="H2116" i="1"/>
  <c r="J2116" i="1" s="1"/>
  <c r="I2116" i="1"/>
  <c r="K2116" i="1" s="1"/>
  <c r="H2117" i="1"/>
  <c r="J2117" i="1" s="1"/>
  <c r="I2117" i="1"/>
  <c r="K2117" i="1" s="1"/>
  <c r="H2118" i="1"/>
  <c r="J2118" i="1" s="1"/>
  <c r="I2118" i="1"/>
  <c r="K2118" i="1" s="1"/>
  <c r="H2119" i="1"/>
  <c r="J2119" i="1" s="1"/>
  <c r="I2119" i="1"/>
  <c r="K2119" i="1" s="1"/>
  <c r="H2120" i="1"/>
  <c r="J2120" i="1" s="1"/>
  <c r="I2120" i="1"/>
  <c r="K2120" i="1" s="1"/>
  <c r="H2121" i="1"/>
  <c r="J2121" i="1" s="1"/>
  <c r="I2121" i="1"/>
  <c r="K2121" i="1" s="1"/>
  <c r="H2122" i="1"/>
  <c r="J2122" i="1" s="1"/>
  <c r="I2122" i="1"/>
  <c r="K2122" i="1" s="1"/>
  <c r="H2123" i="1"/>
  <c r="J2123" i="1" s="1"/>
  <c r="I2123" i="1"/>
  <c r="K2123" i="1" s="1"/>
  <c r="H2124" i="1"/>
  <c r="J2124" i="1" s="1"/>
  <c r="I2124" i="1"/>
  <c r="K2124" i="1" s="1"/>
  <c r="H2125" i="1"/>
  <c r="J2125" i="1" s="1"/>
  <c r="I2125" i="1"/>
  <c r="K2125" i="1" s="1"/>
  <c r="H2126" i="1"/>
  <c r="J2126" i="1" s="1"/>
  <c r="I2126" i="1"/>
  <c r="K2126" i="1" s="1"/>
  <c r="H2127" i="1"/>
  <c r="J2127" i="1" s="1"/>
  <c r="I2127" i="1"/>
  <c r="K2127" i="1" s="1"/>
  <c r="H2128" i="1"/>
  <c r="J2128" i="1" s="1"/>
  <c r="I2128" i="1"/>
  <c r="K2128" i="1" s="1"/>
  <c r="H2129" i="1"/>
  <c r="J2129" i="1" s="1"/>
  <c r="I2129" i="1"/>
  <c r="K2129" i="1" s="1"/>
  <c r="H2130" i="1"/>
  <c r="J2130" i="1" s="1"/>
  <c r="I2130" i="1"/>
  <c r="K2130" i="1" s="1"/>
  <c r="H2131" i="1"/>
  <c r="J2131" i="1" s="1"/>
  <c r="I2131" i="1"/>
  <c r="K2131" i="1" s="1"/>
  <c r="H2132" i="1"/>
  <c r="J2132" i="1" s="1"/>
  <c r="I2132" i="1"/>
  <c r="K2132" i="1" s="1"/>
  <c r="H2133" i="1"/>
  <c r="J2133" i="1" s="1"/>
  <c r="I2133" i="1"/>
  <c r="K2133" i="1" s="1"/>
  <c r="H2134" i="1"/>
  <c r="J2134" i="1" s="1"/>
  <c r="I2134" i="1"/>
  <c r="K2134" i="1" s="1"/>
  <c r="H2135" i="1"/>
  <c r="J2135" i="1" s="1"/>
  <c r="I2135" i="1"/>
  <c r="K2135" i="1" s="1"/>
  <c r="H2136" i="1"/>
  <c r="J2136" i="1" s="1"/>
  <c r="I2136" i="1"/>
  <c r="K2136" i="1" s="1"/>
  <c r="H2137" i="1"/>
  <c r="J2137" i="1" s="1"/>
  <c r="I2137" i="1"/>
  <c r="K2137" i="1" s="1"/>
  <c r="H2138" i="1"/>
  <c r="J2138" i="1" s="1"/>
  <c r="L159" i="16" s="1"/>
  <c r="I2138" i="1"/>
  <c r="K2138" i="1" s="1"/>
  <c r="H2139" i="1"/>
  <c r="J2139" i="1" s="1"/>
  <c r="I2139" i="1"/>
  <c r="K2139" i="1" s="1"/>
  <c r="H2140" i="1"/>
  <c r="J2140" i="1" s="1"/>
  <c r="I2140" i="1"/>
  <c r="K2140" i="1" s="1"/>
  <c r="H2141" i="1"/>
  <c r="J2141" i="1" s="1"/>
  <c r="I2141" i="1"/>
  <c r="K2141" i="1" s="1"/>
  <c r="H2142" i="1"/>
  <c r="J2142" i="1" s="1"/>
  <c r="I2142" i="1"/>
  <c r="K2142" i="1" s="1"/>
  <c r="H2143" i="1"/>
  <c r="J2143" i="1" s="1"/>
  <c r="I2143" i="1"/>
  <c r="K2143" i="1" s="1"/>
  <c r="H2144" i="1"/>
  <c r="J2144" i="1" s="1"/>
  <c r="I2144" i="1"/>
  <c r="K2144" i="1" s="1"/>
  <c r="H2145" i="1"/>
  <c r="J2145" i="1" s="1"/>
  <c r="I2145" i="1"/>
  <c r="K2145" i="1" s="1"/>
  <c r="H2146" i="1"/>
  <c r="J2146" i="1" s="1"/>
  <c r="I2146" i="1"/>
  <c r="K2146" i="1" s="1"/>
  <c r="H2147" i="1"/>
  <c r="J2147" i="1" s="1"/>
  <c r="I2147" i="1"/>
  <c r="K2147" i="1" s="1"/>
  <c r="H2148" i="1"/>
  <c r="J2148" i="1" s="1"/>
  <c r="I2148" i="1"/>
  <c r="K2148" i="1" s="1"/>
  <c r="H2149" i="1"/>
  <c r="J2149" i="1" s="1"/>
  <c r="I2149" i="1"/>
  <c r="K2149" i="1" s="1"/>
  <c r="H2150" i="1"/>
  <c r="J2150" i="1" s="1"/>
  <c r="I2150" i="1"/>
  <c r="K2150" i="1" s="1"/>
  <c r="H2151" i="1"/>
  <c r="J2151" i="1" s="1"/>
  <c r="I2151" i="1"/>
  <c r="K2151" i="1" s="1"/>
  <c r="H2152" i="1"/>
  <c r="J2152" i="1" s="1"/>
  <c r="I2152" i="1"/>
  <c r="K2152" i="1" s="1"/>
  <c r="H2153" i="1"/>
  <c r="J2153" i="1" s="1"/>
  <c r="I2153" i="1"/>
  <c r="K2153" i="1" s="1"/>
  <c r="H2154" i="1"/>
  <c r="J2154" i="1" s="1"/>
  <c r="I2154" i="1"/>
  <c r="K2154" i="1" s="1"/>
  <c r="H2155" i="1"/>
  <c r="J2155" i="1" s="1"/>
  <c r="I2155" i="1"/>
  <c r="K2155" i="1" s="1"/>
  <c r="H2156" i="1"/>
  <c r="J2156" i="1" s="1"/>
  <c r="I2156" i="1"/>
  <c r="K2156" i="1" s="1"/>
  <c r="H2157" i="1"/>
  <c r="J2157" i="1" s="1"/>
  <c r="L2" i="16" s="1"/>
  <c r="I2157" i="1"/>
  <c r="K2157" i="1" s="1"/>
  <c r="H2158" i="1"/>
  <c r="J2158" i="1" s="1"/>
  <c r="I2158" i="1"/>
  <c r="K2158" i="1" s="1"/>
  <c r="H2159" i="1"/>
  <c r="J2159" i="1" s="1"/>
  <c r="I2159" i="1"/>
  <c r="K2159" i="1" s="1"/>
  <c r="H2160" i="1"/>
  <c r="J2160" i="1" s="1"/>
  <c r="I2160" i="1"/>
  <c r="K2160" i="1" s="1"/>
  <c r="H2161" i="1"/>
  <c r="J2161" i="1" s="1"/>
  <c r="I2161" i="1"/>
  <c r="K2161" i="1" s="1"/>
  <c r="H2162" i="1"/>
  <c r="J2162" i="1" s="1"/>
  <c r="I2162" i="1"/>
  <c r="K2162" i="1" s="1"/>
  <c r="H2163" i="1"/>
  <c r="J2163" i="1" s="1"/>
  <c r="I2163" i="1"/>
  <c r="K2163" i="1" s="1"/>
  <c r="H2164" i="1"/>
  <c r="J2164" i="1" s="1"/>
  <c r="I2164" i="1"/>
  <c r="K2164" i="1" s="1"/>
  <c r="H2165" i="1"/>
  <c r="J2165" i="1" s="1"/>
  <c r="I2165" i="1"/>
  <c r="K2165" i="1" s="1"/>
  <c r="H2166" i="1"/>
  <c r="J2166" i="1" s="1"/>
  <c r="I2166" i="1"/>
  <c r="K2166" i="1" s="1"/>
  <c r="H2167" i="1"/>
  <c r="J2167" i="1" s="1"/>
  <c r="I2167" i="1"/>
  <c r="K2167" i="1" s="1"/>
  <c r="H2168" i="1"/>
  <c r="J2168" i="1" s="1"/>
  <c r="I2168" i="1"/>
  <c r="K2168" i="1" s="1"/>
  <c r="H2169" i="1"/>
  <c r="J2169" i="1" s="1"/>
  <c r="I2169" i="1"/>
  <c r="K2169" i="1" s="1"/>
  <c r="H2170" i="1"/>
  <c r="J2170" i="1" s="1"/>
  <c r="I2170" i="1"/>
  <c r="K2170" i="1" s="1"/>
  <c r="H2171" i="1"/>
  <c r="J2171" i="1" s="1"/>
  <c r="I2171" i="1"/>
  <c r="K2171" i="1" s="1"/>
  <c r="H2172" i="1"/>
  <c r="J2172" i="1" s="1"/>
  <c r="I2172" i="1"/>
  <c r="K2172" i="1" s="1"/>
  <c r="H2173" i="1"/>
  <c r="J2173" i="1" s="1"/>
  <c r="I2173" i="1"/>
  <c r="K2173" i="1" s="1"/>
  <c r="H2174" i="1"/>
  <c r="J2174" i="1" s="1"/>
  <c r="I2174" i="1"/>
  <c r="K2174" i="1" s="1"/>
  <c r="H2175" i="1"/>
  <c r="J2175" i="1" s="1"/>
  <c r="I2175" i="1"/>
  <c r="K2175" i="1" s="1"/>
  <c r="H2176" i="1"/>
  <c r="J2176" i="1" s="1"/>
  <c r="I2176" i="1"/>
  <c r="K2176" i="1" s="1"/>
  <c r="H2177" i="1"/>
  <c r="J2177" i="1" s="1"/>
  <c r="I2177" i="1"/>
  <c r="K2177" i="1" s="1"/>
  <c r="H2178" i="1"/>
  <c r="J2178" i="1" s="1"/>
  <c r="I2178" i="1"/>
  <c r="K2178" i="1" s="1"/>
  <c r="H2179" i="1"/>
  <c r="J2179" i="1" s="1"/>
  <c r="I2179" i="1"/>
  <c r="K2179" i="1" s="1"/>
  <c r="H2180" i="1"/>
  <c r="J2180" i="1" s="1"/>
  <c r="I2180" i="1"/>
  <c r="K2180" i="1" s="1"/>
  <c r="H2181" i="1"/>
  <c r="J2181" i="1" s="1"/>
  <c r="I2181" i="1"/>
  <c r="K2181" i="1" s="1"/>
  <c r="H2182" i="1"/>
  <c r="J2182" i="1" s="1"/>
  <c r="I2182" i="1"/>
  <c r="K2182" i="1" s="1"/>
  <c r="H2183" i="1"/>
  <c r="J2183" i="1" s="1"/>
  <c r="I2183" i="1"/>
  <c r="K2183" i="1" s="1"/>
  <c r="H2184" i="1"/>
  <c r="J2184" i="1" s="1"/>
  <c r="I2184" i="1"/>
  <c r="K2184" i="1" s="1"/>
  <c r="H2185" i="1"/>
  <c r="J2185" i="1" s="1"/>
  <c r="I2185" i="1"/>
  <c r="K2185" i="1" s="1"/>
  <c r="H2186" i="1"/>
  <c r="J2186" i="1" s="1"/>
  <c r="I2186" i="1"/>
  <c r="K2186" i="1" s="1"/>
  <c r="H2187" i="1"/>
  <c r="J2187" i="1" s="1"/>
  <c r="I2187" i="1"/>
  <c r="K2187" i="1" s="1"/>
  <c r="H2188" i="1"/>
  <c r="J2188" i="1" s="1"/>
  <c r="I2188" i="1"/>
  <c r="K2188" i="1" s="1"/>
  <c r="H2189" i="1"/>
  <c r="J2189" i="1" s="1"/>
  <c r="I2189" i="1"/>
  <c r="K2189" i="1" s="1"/>
  <c r="H2190" i="1"/>
  <c r="J2190" i="1" s="1"/>
  <c r="L458" i="16" s="1"/>
  <c r="I2190" i="1"/>
  <c r="K2190" i="1" s="1"/>
  <c r="H2191" i="1"/>
  <c r="J2191" i="1" s="1"/>
  <c r="I2191" i="1"/>
  <c r="K2191" i="1" s="1"/>
  <c r="H2192" i="1"/>
  <c r="J2192" i="1" s="1"/>
  <c r="I2192" i="1"/>
  <c r="K2192" i="1" s="1"/>
  <c r="H2193" i="1"/>
  <c r="J2193" i="1" s="1"/>
  <c r="I2193" i="1"/>
  <c r="K2193" i="1" s="1"/>
  <c r="H2194" i="1"/>
  <c r="J2194" i="1" s="1"/>
  <c r="I2194" i="1"/>
  <c r="K2194" i="1" s="1"/>
  <c r="H2195" i="1"/>
  <c r="J2195" i="1" s="1"/>
  <c r="I2195" i="1"/>
  <c r="K2195" i="1" s="1"/>
  <c r="H2196" i="1"/>
  <c r="J2196" i="1" s="1"/>
  <c r="I2196" i="1"/>
  <c r="K2196" i="1" s="1"/>
  <c r="H2197" i="1"/>
  <c r="J2197" i="1" s="1"/>
  <c r="I2197" i="1"/>
  <c r="K2197" i="1" s="1"/>
  <c r="H2198" i="1"/>
  <c r="J2198" i="1" s="1"/>
  <c r="I2198" i="1"/>
  <c r="K2198" i="1" s="1"/>
  <c r="H2199" i="1"/>
  <c r="J2199" i="1" s="1"/>
  <c r="I2199" i="1"/>
  <c r="K2199" i="1" s="1"/>
  <c r="H2200" i="1"/>
  <c r="J2200" i="1" s="1"/>
  <c r="L248" i="16" s="1"/>
  <c r="I2200" i="1"/>
  <c r="K2200" i="1" s="1"/>
  <c r="H2201" i="1"/>
  <c r="J2201" i="1" s="1"/>
  <c r="I2201" i="1"/>
  <c r="K2201" i="1" s="1"/>
  <c r="H2202" i="1"/>
  <c r="J2202" i="1" s="1"/>
  <c r="I2202" i="1"/>
  <c r="K2202" i="1" s="1"/>
  <c r="H2203" i="1"/>
  <c r="J2203" i="1" s="1"/>
  <c r="I2203" i="1"/>
  <c r="K2203" i="1" s="1"/>
  <c r="H2204" i="1"/>
  <c r="J2204" i="1" s="1"/>
  <c r="I2204" i="1"/>
  <c r="K2204" i="1" s="1"/>
  <c r="H2205" i="1"/>
  <c r="J2205" i="1" s="1"/>
  <c r="I2205" i="1"/>
  <c r="K2205" i="1" s="1"/>
  <c r="H2206" i="1"/>
  <c r="J2206" i="1" s="1"/>
  <c r="I2206" i="1"/>
  <c r="K2206" i="1" s="1"/>
  <c r="H2207" i="1"/>
  <c r="J2207" i="1" s="1"/>
  <c r="I2207" i="1"/>
  <c r="K2207" i="1" s="1"/>
  <c r="H2208" i="1"/>
  <c r="J2208" i="1" s="1"/>
  <c r="I2208" i="1"/>
  <c r="K2208" i="1" s="1"/>
  <c r="H2209" i="1"/>
  <c r="J2209" i="1" s="1"/>
  <c r="I2209" i="1"/>
  <c r="K2209" i="1" s="1"/>
  <c r="H2210" i="1"/>
  <c r="J2210" i="1" s="1"/>
  <c r="I2210" i="1"/>
  <c r="K2210" i="1" s="1"/>
  <c r="H2211" i="1"/>
  <c r="J2211" i="1" s="1"/>
  <c r="I2211" i="1"/>
  <c r="K2211" i="1" s="1"/>
  <c r="H2212" i="1"/>
  <c r="J2212" i="1" s="1"/>
  <c r="I2212" i="1"/>
  <c r="K2212" i="1" s="1"/>
  <c r="H2213" i="1"/>
  <c r="J2213" i="1" s="1"/>
  <c r="I2213" i="1"/>
  <c r="K2213" i="1" s="1"/>
  <c r="H2214" i="1"/>
  <c r="J2214" i="1" s="1"/>
  <c r="I2214" i="1"/>
  <c r="K2214" i="1" s="1"/>
  <c r="H2215" i="1"/>
  <c r="J2215" i="1" s="1"/>
  <c r="I2215" i="1"/>
  <c r="K2215" i="1" s="1"/>
  <c r="H2216" i="1"/>
  <c r="J2216" i="1" s="1"/>
  <c r="I2216" i="1"/>
  <c r="K2216" i="1" s="1"/>
  <c r="H2217" i="1"/>
  <c r="J2217" i="1" s="1"/>
  <c r="I2217" i="1"/>
  <c r="K2217" i="1" s="1"/>
  <c r="H2218" i="1"/>
  <c r="J2218" i="1" s="1"/>
  <c r="I2218" i="1"/>
  <c r="K2218" i="1" s="1"/>
  <c r="H2219" i="1"/>
  <c r="J2219" i="1" s="1"/>
  <c r="I2219" i="1"/>
  <c r="K2219" i="1" s="1"/>
  <c r="H2220" i="1"/>
  <c r="J2220" i="1" s="1"/>
  <c r="I2220" i="1"/>
  <c r="K2220" i="1" s="1"/>
  <c r="H2221" i="1"/>
  <c r="J2221" i="1" s="1"/>
  <c r="I2221" i="1"/>
  <c r="K2221" i="1" s="1"/>
  <c r="H2222" i="1"/>
  <c r="J2222" i="1" s="1"/>
  <c r="I2222" i="1"/>
  <c r="K2222" i="1" s="1"/>
  <c r="H2223" i="1"/>
  <c r="J2223" i="1" s="1"/>
  <c r="I2223" i="1"/>
  <c r="K2223" i="1" s="1"/>
  <c r="H2224" i="1"/>
  <c r="J2224" i="1" s="1"/>
  <c r="I2224" i="1"/>
  <c r="K2224" i="1" s="1"/>
  <c r="H2225" i="1"/>
  <c r="J2225" i="1" s="1"/>
  <c r="I2225" i="1"/>
  <c r="K2225" i="1" s="1"/>
  <c r="H2226" i="1"/>
  <c r="J2226" i="1" s="1"/>
  <c r="I2226" i="1"/>
  <c r="K2226" i="1" s="1"/>
  <c r="H2227" i="1"/>
  <c r="J2227" i="1" s="1"/>
  <c r="I2227" i="1"/>
  <c r="K2227" i="1" s="1"/>
  <c r="H2228" i="1"/>
  <c r="J2228" i="1" s="1"/>
  <c r="I2228" i="1"/>
  <c r="K2228" i="1" s="1"/>
  <c r="H2229" i="1"/>
  <c r="J2229" i="1" s="1"/>
  <c r="I2229" i="1"/>
  <c r="K2229" i="1" s="1"/>
  <c r="H2230" i="1"/>
  <c r="J2230" i="1" s="1"/>
  <c r="I2230" i="1"/>
  <c r="K2230" i="1" s="1"/>
  <c r="H2231" i="1"/>
  <c r="J2231" i="1" s="1"/>
  <c r="I2231" i="1"/>
  <c r="K2231" i="1" s="1"/>
  <c r="H2232" i="1"/>
  <c r="J2232" i="1" s="1"/>
  <c r="I2232" i="1"/>
  <c r="K2232" i="1" s="1"/>
  <c r="H2233" i="1"/>
  <c r="J2233" i="1" s="1"/>
  <c r="I2233" i="1"/>
  <c r="K2233" i="1" s="1"/>
  <c r="H2234" i="1"/>
  <c r="J2234" i="1" s="1"/>
  <c r="I2234" i="1"/>
  <c r="K2234" i="1" s="1"/>
  <c r="H2235" i="1"/>
  <c r="J2235" i="1" s="1"/>
  <c r="I2235" i="1"/>
  <c r="K2235" i="1" s="1"/>
  <c r="H2236" i="1"/>
  <c r="J2236" i="1" s="1"/>
  <c r="I2236" i="1"/>
  <c r="K2236" i="1" s="1"/>
  <c r="H2237" i="1"/>
  <c r="J2237" i="1" s="1"/>
  <c r="I2237" i="1"/>
  <c r="K2237" i="1" s="1"/>
  <c r="H2238" i="1"/>
  <c r="J2238" i="1" s="1"/>
  <c r="I2238" i="1"/>
  <c r="K2238" i="1" s="1"/>
  <c r="H2239" i="1"/>
  <c r="J2239" i="1" s="1"/>
  <c r="I2239" i="1"/>
  <c r="K2239" i="1" s="1"/>
  <c r="H2240" i="1"/>
  <c r="J2240" i="1" s="1"/>
  <c r="I2240" i="1"/>
  <c r="K2240" i="1" s="1"/>
  <c r="H2241" i="1"/>
  <c r="J2241" i="1" s="1"/>
  <c r="I2241" i="1"/>
  <c r="K2241" i="1" s="1"/>
  <c r="H2242" i="1"/>
  <c r="J2242" i="1" s="1"/>
  <c r="I2242" i="1"/>
  <c r="K2242" i="1" s="1"/>
  <c r="H2243" i="1"/>
  <c r="J2243" i="1" s="1"/>
  <c r="I2243" i="1"/>
  <c r="K2243" i="1" s="1"/>
  <c r="H2244" i="1"/>
  <c r="J2244" i="1" s="1"/>
  <c r="I2244" i="1"/>
  <c r="K2244" i="1" s="1"/>
  <c r="H2245" i="1"/>
  <c r="I2245" i="1"/>
  <c r="K2245" i="1" s="1"/>
  <c r="J2245" i="1"/>
  <c r="H2246" i="1"/>
  <c r="J2246" i="1" s="1"/>
  <c r="L96" i="16" s="1"/>
  <c r="I2246" i="1"/>
  <c r="K2246" i="1" s="1"/>
  <c r="H2247" i="1"/>
  <c r="J2247" i="1" s="1"/>
  <c r="I2247" i="1"/>
  <c r="K2247" i="1" s="1"/>
  <c r="H2248" i="1"/>
  <c r="J2248" i="1" s="1"/>
  <c r="I2248" i="1"/>
  <c r="K2248" i="1" s="1"/>
  <c r="H2249" i="1"/>
  <c r="J2249" i="1" s="1"/>
  <c r="I2249" i="1"/>
  <c r="K2249" i="1" s="1"/>
  <c r="H2250" i="1"/>
  <c r="J2250" i="1" s="1"/>
  <c r="I2250" i="1"/>
  <c r="K2250" i="1" s="1"/>
  <c r="H2251" i="1"/>
  <c r="J2251" i="1" s="1"/>
  <c r="I2251" i="1"/>
  <c r="K2251" i="1" s="1"/>
  <c r="H2252" i="1"/>
  <c r="J2252" i="1" s="1"/>
  <c r="I2252" i="1"/>
  <c r="K2252" i="1" s="1"/>
  <c r="H2253" i="1"/>
  <c r="J2253" i="1" s="1"/>
  <c r="I2253" i="1"/>
  <c r="K2253" i="1" s="1"/>
  <c r="H2254" i="1"/>
  <c r="J2254" i="1" s="1"/>
  <c r="I2254" i="1"/>
  <c r="K2254" i="1" s="1"/>
  <c r="H2255" i="1"/>
  <c r="J2255" i="1" s="1"/>
  <c r="I2255" i="1"/>
  <c r="K2255" i="1" s="1"/>
  <c r="H2256" i="1"/>
  <c r="J2256" i="1" s="1"/>
  <c r="I2256" i="1"/>
  <c r="K2256" i="1" s="1"/>
  <c r="H2257" i="1"/>
  <c r="J2257" i="1" s="1"/>
  <c r="I2257" i="1"/>
  <c r="K2257" i="1" s="1"/>
  <c r="H2258" i="1"/>
  <c r="J2258" i="1" s="1"/>
  <c r="I2258" i="1"/>
  <c r="K2258" i="1" s="1"/>
  <c r="H2259" i="1"/>
  <c r="J2259" i="1" s="1"/>
  <c r="I2259" i="1"/>
  <c r="K2259" i="1" s="1"/>
  <c r="H2260" i="1"/>
  <c r="J2260" i="1" s="1"/>
  <c r="I2260" i="1"/>
  <c r="K2260" i="1" s="1"/>
  <c r="H2261" i="1"/>
  <c r="J2261" i="1" s="1"/>
  <c r="I2261" i="1"/>
  <c r="K2261" i="1" s="1"/>
  <c r="H2262" i="1"/>
  <c r="J2262" i="1" s="1"/>
  <c r="I2262" i="1"/>
  <c r="K2262" i="1" s="1"/>
  <c r="H2263" i="1"/>
  <c r="J2263" i="1" s="1"/>
  <c r="I2263" i="1"/>
  <c r="K2263" i="1" s="1"/>
  <c r="H2264" i="1"/>
  <c r="J2264" i="1" s="1"/>
  <c r="I2264" i="1"/>
  <c r="K2264" i="1" s="1"/>
  <c r="H2265" i="1"/>
  <c r="J2265" i="1" s="1"/>
  <c r="I2265" i="1"/>
  <c r="K2265" i="1" s="1"/>
  <c r="H2266" i="1"/>
  <c r="J2266" i="1" s="1"/>
  <c r="I2266" i="1"/>
  <c r="K2266" i="1" s="1"/>
  <c r="H2267" i="1"/>
  <c r="J2267" i="1" s="1"/>
  <c r="I2267" i="1"/>
  <c r="K2267" i="1" s="1"/>
  <c r="H2268" i="1"/>
  <c r="J2268" i="1" s="1"/>
  <c r="I2268" i="1"/>
  <c r="K2268" i="1" s="1"/>
  <c r="H2269" i="1"/>
  <c r="J2269" i="1" s="1"/>
  <c r="I2269" i="1"/>
  <c r="K2269" i="1" s="1"/>
  <c r="H2270" i="1"/>
  <c r="J2270" i="1" s="1"/>
  <c r="I2270" i="1"/>
  <c r="K2270" i="1" s="1"/>
  <c r="H2271" i="1"/>
  <c r="J2271" i="1" s="1"/>
  <c r="I2271" i="1"/>
  <c r="K2271" i="1" s="1"/>
  <c r="H2272" i="1"/>
  <c r="J2272" i="1" s="1"/>
  <c r="I2272" i="1"/>
  <c r="K2272" i="1" s="1"/>
  <c r="H2273" i="1"/>
  <c r="J2273" i="1" s="1"/>
  <c r="I2273" i="1"/>
  <c r="K2273" i="1" s="1"/>
  <c r="H2274" i="1"/>
  <c r="J2274" i="1" s="1"/>
  <c r="L641" i="16" s="1"/>
  <c r="I2274" i="1"/>
  <c r="K2274" i="1" s="1"/>
  <c r="H2275" i="1"/>
  <c r="J2275" i="1" s="1"/>
  <c r="I2275" i="1"/>
  <c r="K2275" i="1" s="1"/>
  <c r="H2276" i="1"/>
  <c r="J2276" i="1" s="1"/>
  <c r="I2276" i="1"/>
  <c r="K2276" i="1" s="1"/>
  <c r="H2277" i="1"/>
  <c r="J2277" i="1" s="1"/>
  <c r="I2277" i="1"/>
  <c r="K2277" i="1" s="1"/>
  <c r="H2278" i="1"/>
  <c r="J2278" i="1" s="1"/>
  <c r="I2278" i="1"/>
  <c r="K2278" i="1" s="1"/>
  <c r="H2279" i="1"/>
  <c r="J2279" i="1" s="1"/>
  <c r="I2279" i="1"/>
  <c r="K2279" i="1" s="1"/>
  <c r="H2280" i="1"/>
  <c r="J2280" i="1" s="1"/>
  <c r="I2280" i="1"/>
  <c r="K2280" i="1" s="1"/>
  <c r="H2281" i="1"/>
  <c r="J2281" i="1" s="1"/>
  <c r="I2281" i="1"/>
  <c r="K2281" i="1" s="1"/>
  <c r="H2282" i="1"/>
  <c r="J2282" i="1" s="1"/>
  <c r="I2282" i="1"/>
  <c r="K2282" i="1" s="1"/>
  <c r="H2283" i="1"/>
  <c r="J2283" i="1" s="1"/>
  <c r="I2283" i="1"/>
  <c r="K2283" i="1" s="1"/>
  <c r="H2284" i="1"/>
  <c r="J2284" i="1" s="1"/>
  <c r="I2284" i="1"/>
  <c r="K2284" i="1" s="1"/>
  <c r="H2285" i="1"/>
  <c r="J2285" i="1" s="1"/>
  <c r="I2285" i="1"/>
  <c r="K2285" i="1" s="1"/>
  <c r="H2286" i="1"/>
  <c r="J2286" i="1" s="1"/>
  <c r="I2286" i="1"/>
  <c r="K2286" i="1" s="1"/>
  <c r="H2287" i="1"/>
  <c r="J2287" i="1" s="1"/>
  <c r="I2287" i="1"/>
  <c r="K2287" i="1" s="1"/>
  <c r="H2288" i="1"/>
  <c r="J2288" i="1" s="1"/>
  <c r="I2288" i="1"/>
  <c r="K2288" i="1" s="1"/>
  <c r="H2289" i="1"/>
  <c r="J2289" i="1" s="1"/>
  <c r="I2289" i="1"/>
  <c r="K2289" i="1" s="1"/>
  <c r="H2290" i="1"/>
  <c r="J2290" i="1" s="1"/>
  <c r="I2290" i="1"/>
  <c r="K2290" i="1" s="1"/>
  <c r="H2291" i="1"/>
  <c r="J2291" i="1" s="1"/>
  <c r="I2291" i="1"/>
  <c r="K2291" i="1" s="1"/>
  <c r="H2292" i="1"/>
  <c r="J2292" i="1" s="1"/>
  <c r="I2292" i="1"/>
  <c r="K2292" i="1" s="1"/>
  <c r="H2293" i="1"/>
  <c r="J2293" i="1" s="1"/>
  <c r="I2293" i="1"/>
  <c r="K2293" i="1" s="1"/>
  <c r="H2294" i="1"/>
  <c r="J2294" i="1" s="1"/>
  <c r="I2294" i="1"/>
  <c r="K2294" i="1" s="1"/>
  <c r="H2295" i="1"/>
  <c r="J2295" i="1" s="1"/>
  <c r="I2295" i="1"/>
  <c r="K2295" i="1" s="1"/>
  <c r="H2296" i="1"/>
  <c r="J2296" i="1" s="1"/>
  <c r="I2296" i="1"/>
  <c r="K2296" i="1" s="1"/>
  <c r="H2297" i="1"/>
  <c r="J2297" i="1" s="1"/>
  <c r="I2297" i="1"/>
  <c r="K2297" i="1" s="1"/>
  <c r="H2298" i="1"/>
  <c r="J2298" i="1" s="1"/>
  <c r="I2298" i="1"/>
  <c r="K2298" i="1" s="1"/>
  <c r="H2299" i="1"/>
  <c r="J2299" i="1" s="1"/>
  <c r="I2299" i="1"/>
  <c r="K2299" i="1" s="1"/>
  <c r="H2300" i="1"/>
  <c r="J2300" i="1" s="1"/>
  <c r="I2300" i="1"/>
  <c r="K2300" i="1" s="1"/>
  <c r="H2301" i="1"/>
  <c r="J2301" i="1" s="1"/>
  <c r="I2301" i="1"/>
  <c r="K2301" i="1" s="1"/>
  <c r="H2302" i="1"/>
  <c r="J2302" i="1" s="1"/>
  <c r="I2302" i="1"/>
  <c r="K2302" i="1" s="1"/>
  <c r="H2303" i="1"/>
  <c r="J2303" i="1" s="1"/>
  <c r="I2303" i="1"/>
  <c r="K2303" i="1" s="1"/>
  <c r="H2304" i="1"/>
  <c r="J2304" i="1" s="1"/>
  <c r="I2304" i="1"/>
  <c r="K2304" i="1" s="1"/>
  <c r="H2305" i="1"/>
  <c r="J2305" i="1" s="1"/>
  <c r="I2305" i="1"/>
  <c r="K2305" i="1" s="1"/>
  <c r="H2306" i="1"/>
  <c r="J2306" i="1" s="1"/>
  <c r="I2306" i="1"/>
  <c r="K2306" i="1" s="1"/>
  <c r="H2307" i="1"/>
  <c r="J2307" i="1" s="1"/>
  <c r="I2307" i="1"/>
  <c r="K2307" i="1" s="1"/>
  <c r="H2308" i="1"/>
  <c r="J2308" i="1" s="1"/>
  <c r="I2308" i="1"/>
  <c r="K2308" i="1" s="1"/>
  <c r="H2309" i="1"/>
  <c r="J2309" i="1" s="1"/>
  <c r="I2309" i="1"/>
  <c r="K2309" i="1" s="1"/>
  <c r="H2310" i="1"/>
  <c r="J2310" i="1" s="1"/>
  <c r="I2310" i="1"/>
  <c r="K2310" i="1" s="1"/>
  <c r="H2311" i="1"/>
  <c r="J2311" i="1" s="1"/>
  <c r="I2311" i="1"/>
  <c r="K2311" i="1" s="1"/>
  <c r="H2312" i="1"/>
  <c r="J2312" i="1" s="1"/>
  <c r="I2312" i="1"/>
  <c r="K2312" i="1" s="1"/>
  <c r="H2313" i="1"/>
  <c r="J2313" i="1" s="1"/>
  <c r="I2313" i="1"/>
  <c r="K2313" i="1" s="1"/>
  <c r="H2314" i="1"/>
  <c r="J2314" i="1" s="1"/>
  <c r="I2314" i="1"/>
  <c r="K2314" i="1" s="1"/>
  <c r="H2315" i="1"/>
  <c r="J2315" i="1" s="1"/>
  <c r="I2315" i="1"/>
  <c r="K2315" i="1" s="1"/>
  <c r="H2316" i="1"/>
  <c r="J2316" i="1" s="1"/>
  <c r="I2316" i="1"/>
  <c r="K2316" i="1" s="1"/>
  <c r="H2317" i="1"/>
  <c r="J2317" i="1" s="1"/>
  <c r="I2317" i="1"/>
  <c r="K2317" i="1" s="1"/>
  <c r="H2318" i="1"/>
  <c r="J2318" i="1" s="1"/>
  <c r="I2318" i="1"/>
  <c r="K2318" i="1" s="1"/>
  <c r="H2319" i="1"/>
  <c r="J2319" i="1" s="1"/>
  <c r="I2319" i="1"/>
  <c r="K2319" i="1" s="1"/>
  <c r="H2320" i="1"/>
  <c r="J2320" i="1" s="1"/>
  <c r="I2320" i="1"/>
  <c r="K2320" i="1" s="1"/>
  <c r="H2321" i="1"/>
  <c r="J2321" i="1" s="1"/>
  <c r="I2321" i="1"/>
  <c r="K2321" i="1" s="1"/>
  <c r="H2322" i="1"/>
  <c r="J2322" i="1" s="1"/>
  <c r="I2322" i="1"/>
  <c r="K2322" i="1" s="1"/>
  <c r="H2323" i="1"/>
  <c r="J2323" i="1" s="1"/>
  <c r="I2323" i="1"/>
  <c r="K2323" i="1" s="1"/>
  <c r="H2324" i="1"/>
  <c r="J2324" i="1" s="1"/>
  <c r="I2324" i="1"/>
  <c r="K2324" i="1" s="1"/>
  <c r="H2325" i="1"/>
  <c r="J2325" i="1" s="1"/>
  <c r="I2325" i="1"/>
  <c r="K2325" i="1" s="1"/>
  <c r="H2326" i="1"/>
  <c r="J2326" i="1" s="1"/>
  <c r="I2326" i="1"/>
  <c r="K2326" i="1" s="1"/>
  <c r="H2327" i="1"/>
  <c r="J2327" i="1" s="1"/>
  <c r="I2327" i="1"/>
  <c r="K2327" i="1" s="1"/>
  <c r="H2328" i="1"/>
  <c r="J2328" i="1" s="1"/>
  <c r="I2328" i="1"/>
  <c r="K2328" i="1" s="1"/>
  <c r="H2329" i="1"/>
  <c r="J2329" i="1" s="1"/>
  <c r="I2329" i="1"/>
  <c r="K2329" i="1" s="1"/>
  <c r="H2330" i="1"/>
  <c r="J2330" i="1" s="1"/>
  <c r="I2330" i="1"/>
  <c r="K2330" i="1" s="1"/>
  <c r="H2331" i="1"/>
  <c r="J2331" i="1" s="1"/>
  <c r="I2331" i="1"/>
  <c r="K2331" i="1" s="1"/>
  <c r="H2332" i="1"/>
  <c r="J2332" i="1" s="1"/>
  <c r="I2332" i="1"/>
  <c r="K2332" i="1" s="1"/>
  <c r="H2333" i="1"/>
  <c r="J2333" i="1" s="1"/>
  <c r="I2333" i="1"/>
  <c r="K2333" i="1" s="1"/>
  <c r="H2334" i="1"/>
  <c r="J2334" i="1" s="1"/>
  <c r="I2334" i="1"/>
  <c r="K2334" i="1" s="1"/>
  <c r="H2335" i="1"/>
  <c r="J2335" i="1" s="1"/>
  <c r="I2335" i="1"/>
  <c r="K2335" i="1" s="1"/>
  <c r="H2336" i="1"/>
  <c r="J2336" i="1" s="1"/>
  <c r="I2336" i="1"/>
  <c r="K2336" i="1" s="1"/>
  <c r="H2337" i="1"/>
  <c r="J2337" i="1" s="1"/>
  <c r="I2337" i="1"/>
  <c r="K2337" i="1" s="1"/>
  <c r="H2338" i="1"/>
  <c r="J2338" i="1" s="1"/>
  <c r="I2338" i="1"/>
  <c r="K2338" i="1" s="1"/>
  <c r="H2339" i="1"/>
  <c r="J2339" i="1" s="1"/>
  <c r="I2339" i="1"/>
  <c r="K2339" i="1" s="1"/>
  <c r="H2340" i="1"/>
  <c r="J2340" i="1" s="1"/>
  <c r="I2340" i="1"/>
  <c r="K2340" i="1" s="1"/>
  <c r="H2341" i="1"/>
  <c r="J2341" i="1" s="1"/>
  <c r="I2341" i="1"/>
  <c r="K2341" i="1" s="1"/>
  <c r="H2342" i="1"/>
  <c r="J2342" i="1" s="1"/>
  <c r="I2342" i="1"/>
  <c r="K2342" i="1" s="1"/>
  <c r="H2343" i="1"/>
  <c r="J2343" i="1" s="1"/>
  <c r="I2343" i="1"/>
  <c r="K2343" i="1" s="1"/>
  <c r="H2344" i="1"/>
  <c r="J2344" i="1" s="1"/>
  <c r="I2344" i="1"/>
  <c r="K2344" i="1" s="1"/>
  <c r="H2345" i="1"/>
  <c r="J2345" i="1" s="1"/>
  <c r="I2345" i="1"/>
  <c r="K2345" i="1" s="1"/>
  <c r="H2346" i="1"/>
  <c r="J2346" i="1" s="1"/>
  <c r="I2346" i="1"/>
  <c r="K2346" i="1" s="1"/>
  <c r="H2347" i="1"/>
  <c r="J2347" i="1" s="1"/>
  <c r="I2347" i="1"/>
  <c r="K2347" i="1" s="1"/>
  <c r="H2348" i="1"/>
  <c r="J2348" i="1" s="1"/>
  <c r="I2348" i="1"/>
  <c r="K2348" i="1" s="1"/>
  <c r="H2349" i="1"/>
  <c r="J2349" i="1" s="1"/>
  <c r="I2349" i="1"/>
  <c r="K2349" i="1" s="1"/>
  <c r="H2350" i="1"/>
  <c r="J2350" i="1" s="1"/>
  <c r="I2350" i="1"/>
  <c r="K2350" i="1" s="1"/>
  <c r="H2351" i="1"/>
  <c r="J2351" i="1" s="1"/>
  <c r="I2351" i="1"/>
  <c r="K2351" i="1" s="1"/>
  <c r="H2352" i="1"/>
  <c r="J2352" i="1" s="1"/>
  <c r="I2352" i="1"/>
  <c r="K2352" i="1" s="1"/>
  <c r="H2353" i="1"/>
  <c r="J2353" i="1" s="1"/>
  <c r="I2353" i="1"/>
  <c r="K2353" i="1" s="1"/>
  <c r="H2354" i="1"/>
  <c r="J2354" i="1" s="1"/>
  <c r="I2354" i="1"/>
  <c r="K2354" i="1" s="1"/>
  <c r="H2355" i="1"/>
  <c r="J2355" i="1" s="1"/>
  <c r="I2355" i="1"/>
  <c r="K2355" i="1" s="1"/>
  <c r="H2356" i="1"/>
  <c r="J2356" i="1" s="1"/>
  <c r="I2356" i="1"/>
  <c r="K2356" i="1" s="1"/>
  <c r="H2357" i="1"/>
  <c r="J2357" i="1" s="1"/>
  <c r="I2357" i="1"/>
  <c r="K2357" i="1" s="1"/>
  <c r="H2358" i="1"/>
  <c r="J2358" i="1" s="1"/>
  <c r="I2358" i="1"/>
  <c r="K2358" i="1" s="1"/>
  <c r="H2359" i="1"/>
  <c r="J2359" i="1" s="1"/>
  <c r="I2359" i="1"/>
  <c r="K2359" i="1" s="1"/>
  <c r="H2360" i="1"/>
  <c r="J2360" i="1" s="1"/>
  <c r="I2360" i="1"/>
  <c r="K2360" i="1" s="1"/>
  <c r="H2361" i="1"/>
  <c r="J2361" i="1" s="1"/>
  <c r="I2361" i="1"/>
  <c r="K2361" i="1" s="1"/>
  <c r="H2362" i="1"/>
  <c r="J2362" i="1" s="1"/>
  <c r="I2362" i="1"/>
  <c r="K2362" i="1" s="1"/>
  <c r="H2363" i="1"/>
  <c r="J2363" i="1" s="1"/>
  <c r="I2363" i="1"/>
  <c r="K2363" i="1" s="1"/>
  <c r="H2364" i="1"/>
  <c r="J2364" i="1" s="1"/>
  <c r="I2364" i="1"/>
  <c r="K2364" i="1" s="1"/>
  <c r="H2365" i="1"/>
  <c r="J2365" i="1" s="1"/>
  <c r="I2365" i="1"/>
  <c r="K2365" i="1" s="1"/>
  <c r="H2366" i="1"/>
  <c r="J2366" i="1" s="1"/>
  <c r="I2366" i="1"/>
  <c r="K2366" i="1" s="1"/>
  <c r="H2367" i="1"/>
  <c r="J2367" i="1" s="1"/>
  <c r="I2367" i="1"/>
  <c r="K2367" i="1" s="1"/>
  <c r="H2368" i="1"/>
  <c r="J2368" i="1" s="1"/>
  <c r="I2368" i="1"/>
  <c r="K2368" i="1" s="1"/>
  <c r="H2369" i="1"/>
  <c r="J2369" i="1" s="1"/>
  <c r="I2369" i="1"/>
  <c r="K2369" i="1" s="1"/>
  <c r="H2370" i="1"/>
  <c r="J2370" i="1" s="1"/>
  <c r="I2370" i="1"/>
  <c r="K2370" i="1" s="1"/>
  <c r="H2371" i="1"/>
  <c r="J2371" i="1" s="1"/>
  <c r="I2371" i="1"/>
  <c r="K2371" i="1" s="1"/>
  <c r="H2372" i="1"/>
  <c r="J2372" i="1" s="1"/>
  <c r="I2372" i="1"/>
  <c r="K2372" i="1" s="1"/>
  <c r="H2373" i="1"/>
  <c r="J2373" i="1" s="1"/>
  <c r="I2373" i="1"/>
  <c r="K2373" i="1" s="1"/>
  <c r="H2374" i="1"/>
  <c r="J2374" i="1" s="1"/>
  <c r="I2374" i="1"/>
  <c r="K2374" i="1" s="1"/>
  <c r="H2375" i="1"/>
  <c r="J2375" i="1" s="1"/>
  <c r="I2375" i="1"/>
  <c r="K2375" i="1" s="1"/>
  <c r="H2376" i="1"/>
  <c r="J2376" i="1" s="1"/>
  <c r="I2376" i="1"/>
  <c r="K2376" i="1" s="1"/>
  <c r="H2377" i="1"/>
  <c r="J2377" i="1" s="1"/>
  <c r="I2377" i="1"/>
  <c r="K2377" i="1" s="1"/>
  <c r="H2378" i="1"/>
  <c r="J2378" i="1" s="1"/>
  <c r="I2378" i="1"/>
  <c r="K2378" i="1" s="1"/>
  <c r="H2379" i="1"/>
  <c r="J2379" i="1" s="1"/>
  <c r="I2379" i="1"/>
  <c r="K2379" i="1" s="1"/>
  <c r="H2380" i="1"/>
  <c r="J2380" i="1" s="1"/>
  <c r="I2380" i="1"/>
  <c r="K2380" i="1" s="1"/>
  <c r="H2381" i="1"/>
  <c r="J2381" i="1" s="1"/>
  <c r="I2381" i="1"/>
  <c r="K2381" i="1" s="1"/>
  <c r="H2382" i="1"/>
  <c r="J2382" i="1" s="1"/>
  <c r="I2382" i="1"/>
  <c r="K2382" i="1" s="1"/>
  <c r="H2383" i="1"/>
  <c r="J2383" i="1" s="1"/>
  <c r="I2383" i="1"/>
  <c r="K2383" i="1" s="1"/>
  <c r="H2384" i="1"/>
  <c r="J2384" i="1" s="1"/>
  <c r="I2384" i="1"/>
  <c r="K2384" i="1" s="1"/>
  <c r="H2385" i="1"/>
  <c r="J2385" i="1" s="1"/>
  <c r="I2385" i="1"/>
  <c r="K2385" i="1" s="1"/>
  <c r="H2386" i="1"/>
  <c r="J2386" i="1" s="1"/>
  <c r="I2386" i="1"/>
  <c r="K2386" i="1" s="1"/>
  <c r="H2387" i="1"/>
  <c r="J2387" i="1" s="1"/>
  <c r="I2387" i="1"/>
  <c r="K2387" i="1" s="1"/>
  <c r="H2388" i="1"/>
  <c r="J2388" i="1" s="1"/>
  <c r="I2388" i="1"/>
  <c r="K2388" i="1" s="1"/>
  <c r="H2389" i="1"/>
  <c r="J2389" i="1" s="1"/>
  <c r="I2389" i="1"/>
  <c r="K2389" i="1" s="1"/>
  <c r="H2390" i="1"/>
  <c r="J2390" i="1" s="1"/>
  <c r="I2390" i="1"/>
  <c r="K2390" i="1" s="1"/>
  <c r="H2391" i="1"/>
  <c r="J2391" i="1" s="1"/>
  <c r="I2391" i="1"/>
  <c r="K2391" i="1" s="1"/>
  <c r="H2392" i="1"/>
  <c r="J2392" i="1" s="1"/>
  <c r="I2392" i="1"/>
  <c r="K2392" i="1" s="1"/>
  <c r="H2393" i="1"/>
  <c r="J2393" i="1" s="1"/>
  <c r="I2393" i="1"/>
  <c r="K2393" i="1" s="1"/>
  <c r="H2394" i="1"/>
  <c r="J2394" i="1" s="1"/>
  <c r="I2394" i="1"/>
  <c r="K2394" i="1" s="1"/>
  <c r="H2395" i="1"/>
  <c r="J2395" i="1" s="1"/>
  <c r="I2395" i="1"/>
  <c r="K2395" i="1" s="1"/>
  <c r="H2396" i="1"/>
  <c r="J2396" i="1" s="1"/>
  <c r="I2396" i="1"/>
  <c r="K2396" i="1" s="1"/>
  <c r="H2397" i="1"/>
  <c r="J2397" i="1" s="1"/>
  <c r="I2397" i="1"/>
  <c r="K2397" i="1" s="1"/>
  <c r="H2398" i="1"/>
  <c r="J2398" i="1" s="1"/>
  <c r="I2398" i="1"/>
  <c r="K2398" i="1" s="1"/>
  <c r="H2399" i="1"/>
  <c r="J2399" i="1" s="1"/>
  <c r="I2399" i="1"/>
  <c r="K2399" i="1" s="1"/>
  <c r="H2400" i="1"/>
  <c r="J2400" i="1" s="1"/>
  <c r="I2400" i="1"/>
  <c r="K2400" i="1" s="1"/>
  <c r="H2401" i="1"/>
  <c r="J2401" i="1" s="1"/>
  <c r="I2401" i="1"/>
  <c r="K2401" i="1" s="1"/>
  <c r="H2402" i="1"/>
  <c r="J2402" i="1" s="1"/>
  <c r="I2402" i="1"/>
  <c r="K2402" i="1" s="1"/>
  <c r="H2403" i="1"/>
  <c r="J2403" i="1" s="1"/>
  <c r="I2403" i="1"/>
  <c r="K2403" i="1" s="1"/>
  <c r="H2404" i="1"/>
  <c r="J2404" i="1" s="1"/>
  <c r="I2404" i="1"/>
  <c r="K2404" i="1" s="1"/>
  <c r="H2405" i="1"/>
  <c r="J2405" i="1" s="1"/>
  <c r="I2405" i="1"/>
  <c r="K2405" i="1" s="1"/>
  <c r="H2406" i="1"/>
  <c r="J2406" i="1" s="1"/>
  <c r="I2406" i="1"/>
  <c r="K2406" i="1" s="1"/>
  <c r="H2407" i="1"/>
  <c r="J2407" i="1" s="1"/>
  <c r="I2407" i="1"/>
  <c r="K2407" i="1" s="1"/>
  <c r="H2408" i="1"/>
  <c r="J2408" i="1" s="1"/>
  <c r="I2408" i="1"/>
  <c r="K2408" i="1" s="1"/>
  <c r="H2409" i="1"/>
  <c r="J2409" i="1" s="1"/>
  <c r="I2409" i="1"/>
  <c r="K2409" i="1" s="1"/>
  <c r="H2410" i="1"/>
  <c r="J2410" i="1" s="1"/>
  <c r="I2410" i="1"/>
  <c r="K2410" i="1" s="1"/>
  <c r="H2411" i="1"/>
  <c r="J2411" i="1" s="1"/>
  <c r="I2411" i="1"/>
  <c r="K2411" i="1" s="1"/>
  <c r="H2412" i="1"/>
  <c r="J2412" i="1" s="1"/>
  <c r="I2412" i="1"/>
  <c r="K2412" i="1" s="1"/>
  <c r="H2413" i="1"/>
  <c r="J2413" i="1" s="1"/>
  <c r="I2413" i="1"/>
  <c r="K2413" i="1" s="1"/>
  <c r="H2414" i="1"/>
  <c r="J2414" i="1" s="1"/>
  <c r="I2414" i="1"/>
  <c r="K2414" i="1" s="1"/>
  <c r="H2415" i="1"/>
  <c r="J2415" i="1" s="1"/>
  <c r="I2415" i="1"/>
  <c r="K2415" i="1" s="1"/>
  <c r="H2416" i="1"/>
  <c r="J2416" i="1" s="1"/>
  <c r="I2416" i="1"/>
  <c r="K2416" i="1" s="1"/>
  <c r="H2417" i="1"/>
  <c r="J2417" i="1" s="1"/>
  <c r="I2417" i="1"/>
  <c r="K2417" i="1" s="1"/>
  <c r="H2418" i="1"/>
  <c r="J2418" i="1" s="1"/>
  <c r="I2418" i="1"/>
  <c r="K2418" i="1" s="1"/>
  <c r="H2419" i="1"/>
  <c r="J2419" i="1" s="1"/>
  <c r="I2419" i="1"/>
  <c r="K2419" i="1" s="1"/>
  <c r="H2420" i="1"/>
  <c r="J2420" i="1" s="1"/>
  <c r="I2420" i="1"/>
  <c r="K2420" i="1" s="1"/>
  <c r="H2421" i="1"/>
  <c r="J2421" i="1" s="1"/>
  <c r="I2421" i="1"/>
  <c r="K2421" i="1" s="1"/>
  <c r="H2422" i="1"/>
  <c r="J2422" i="1" s="1"/>
  <c r="I2422" i="1"/>
  <c r="K2422" i="1" s="1"/>
  <c r="H2423" i="1"/>
  <c r="J2423" i="1" s="1"/>
  <c r="I2423" i="1"/>
  <c r="K2423" i="1" s="1"/>
  <c r="H2424" i="1"/>
  <c r="J2424" i="1" s="1"/>
  <c r="I2424" i="1"/>
  <c r="K2424" i="1" s="1"/>
  <c r="H2425" i="1"/>
  <c r="J2425" i="1" s="1"/>
  <c r="I2425" i="1"/>
  <c r="K2425" i="1" s="1"/>
  <c r="H2426" i="1"/>
  <c r="J2426" i="1" s="1"/>
  <c r="I2426" i="1"/>
  <c r="K2426" i="1" s="1"/>
  <c r="H2427" i="1"/>
  <c r="J2427" i="1" s="1"/>
  <c r="I2427" i="1"/>
  <c r="K2427" i="1" s="1"/>
  <c r="H2428" i="1"/>
  <c r="J2428" i="1" s="1"/>
  <c r="I2428" i="1"/>
  <c r="K2428" i="1" s="1"/>
  <c r="H2429" i="1"/>
  <c r="J2429" i="1" s="1"/>
  <c r="I2429" i="1"/>
  <c r="K2429" i="1" s="1"/>
  <c r="H2430" i="1"/>
  <c r="J2430" i="1" s="1"/>
  <c r="I2430" i="1"/>
  <c r="K2430" i="1" s="1"/>
  <c r="H2431" i="1"/>
  <c r="J2431" i="1" s="1"/>
  <c r="I2431" i="1"/>
  <c r="K2431" i="1" s="1"/>
  <c r="H2432" i="1"/>
  <c r="J2432" i="1" s="1"/>
  <c r="I2432" i="1"/>
  <c r="K2432" i="1"/>
  <c r="H2433" i="1"/>
  <c r="J2433" i="1" s="1"/>
  <c r="I2433" i="1"/>
  <c r="K2433" i="1" s="1"/>
  <c r="H2434" i="1"/>
  <c r="J2434" i="1" s="1"/>
  <c r="I2434" i="1"/>
  <c r="K2434" i="1" s="1"/>
  <c r="H2435" i="1"/>
  <c r="J2435" i="1" s="1"/>
  <c r="I2435" i="1"/>
  <c r="K2435" i="1" s="1"/>
  <c r="H2436" i="1"/>
  <c r="J2436" i="1" s="1"/>
  <c r="I2436" i="1"/>
  <c r="K2436" i="1" s="1"/>
  <c r="H2437" i="1"/>
  <c r="J2437" i="1" s="1"/>
  <c r="I2437" i="1"/>
  <c r="K2437" i="1" s="1"/>
  <c r="H2438" i="1"/>
  <c r="J2438" i="1" s="1"/>
  <c r="I2438" i="1"/>
  <c r="K2438" i="1" s="1"/>
  <c r="H2439" i="1"/>
  <c r="J2439" i="1" s="1"/>
  <c r="I2439" i="1"/>
  <c r="K2439" i="1" s="1"/>
  <c r="H2440" i="1"/>
  <c r="J2440" i="1" s="1"/>
  <c r="I2440" i="1"/>
  <c r="K2440" i="1" s="1"/>
  <c r="H2441" i="1"/>
  <c r="J2441" i="1" s="1"/>
  <c r="I2441" i="1"/>
  <c r="K2441" i="1" s="1"/>
  <c r="H2442" i="1"/>
  <c r="J2442" i="1" s="1"/>
  <c r="I2442" i="1"/>
  <c r="K2442" i="1" s="1"/>
  <c r="H2443" i="1"/>
  <c r="J2443" i="1" s="1"/>
  <c r="I2443" i="1"/>
  <c r="K2443" i="1" s="1"/>
  <c r="H2444" i="1"/>
  <c r="J2444" i="1" s="1"/>
  <c r="I2444" i="1"/>
  <c r="K2444" i="1" s="1"/>
  <c r="H2445" i="1"/>
  <c r="J2445" i="1" s="1"/>
  <c r="I2445" i="1"/>
  <c r="K2445" i="1" s="1"/>
  <c r="H2446" i="1"/>
  <c r="J2446" i="1" s="1"/>
  <c r="I2446" i="1"/>
  <c r="K2446" i="1" s="1"/>
  <c r="H2447" i="1"/>
  <c r="J2447" i="1" s="1"/>
  <c r="I2447" i="1"/>
  <c r="K2447" i="1" s="1"/>
  <c r="H2448" i="1"/>
  <c r="J2448" i="1" s="1"/>
  <c r="I2448" i="1"/>
  <c r="K2448" i="1" s="1"/>
  <c r="H2449" i="1"/>
  <c r="J2449" i="1" s="1"/>
  <c r="I2449" i="1"/>
  <c r="K2449" i="1" s="1"/>
  <c r="H2450" i="1"/>
  <c r="J2450" i="1" s="1"/>
  <c r="I2450" i="1"/>
  <c r="K2450" i="1" s="1"/>
  <c r="H2451" i="1"/>
  <c r="J2451" i="1" s="1"/>
  <c r="I2451" i="1"/>
  <c r="K2451" i="1" s="1"/>
  <c r="H2452" i="1"/>
  <c r="J2452" i="1" s="1"/>
  <c r="I2452" i="1"/>
  <c r="K2452" i="1" s="1"/>
  <c r="H2453" i="1"/>
  <c r="J2453" i="1" s="1"/>
  <c r="I2453" i="1"/>
  <c r="K2453" i="1" s="1"/>
  <c r="H2454" i="1"/>
  <c r="J2454" i="1" s="1"/>
  <c r="I2454" i="1"/>
  <c r="K2454" i="1" s="1"/>
  <c r="H2455" i="1"/>
  <c r="J2455" i="1" s="1"/>
  <c r="I2455" i="1"/>
  <c r="K2455" i="1" s="1"/>
  <c r="H2456" i="1"/>
  <c r="J2456" i="1" s="1"/>
  <c r="I2456" i="1"/>
  <c r="K2456" i="1" s="1"/>
  <c r="H2457" i="1"/>
  <c r="J2457" i="1" s="1"/>
  <c r="I2457" i="1"/>
  <c r="K2457" i="1" s="1"/>
  <c r="H2458" i="1"/>
  <c r="J2458" i="1" s="1"/>
  <c r="I2458" i="1"/>
  <c r="K2458" i="1" s="1"/>
  <c r="H2459" i="1"/>
  <c r="J2459" i="1" s="1"/>
  <c r="I2459" i="1"/>
  <c r="K2459" i="1" s="1"/>
  <c r="H2460" i="1"/>
  <c r="J2460" i="1" s="1"/>
  <c r="I2460" i="1"/>
  <c r="K2460" i="1" s="1"/>
  <c r="H2461" i="1"/>
  <c r="J2461" i="1" s="1"/>
  <c r="I2461" i="1"/>
  <c r="K2461" i="1" s="1"/>
  <c r="H2462" i="1"/>
  <c r="J2462" i="1" s="1"/>
  <c r="I2462" i="1"/>
  <c r="K2462" i="1" s="1"/>
  <c r="H2463" i="1"/>
  <c r="J2463" i="1" s="1"/>
  <c r="I2463" i="1"/>
  <c r="K2463" i="1" s="1"/>
  <c r="H2464" i="1"/>
  <c r="J2464" i="1" s="1"/>
  <c r="I2464" i="1"/>
  <c r="K2464" i="1" s="1"/>
  <c r="H2465" i="1"/>
  <c r="J2465" i="1" s="1"/>
  <c r="I2465" i="1"/>
  <c r="K2465" i="1" s="1"/>
  <c r="H2466" i="1"/>
  <c r="J2466" i="1" s="1"/>
  <c r="I2466" i="1"/>
  <c r="K2466" i="1" s="1"/>
  <c r="H2467" i="1"/>
  <c r="J2467" i="1" s="1"/>
  <c r="I2467" i="1"/>
  <c r="K2467" i="1" s="1"/>
  <c r="H2468" i="1"/>
  <c r="J2468" i="1" s="1"/>
  <c r="I2468" i="1"/>
  <c r="K2468" i="1" s="1"/>
  <c r="H2469" i="1"/>
  <c r="J2469" i="1" s="1"/>
  <c r="I2469" i="1"/>
  <c r="K2469" i="1" s="1"/>
  <c r="H2470" i="1"/>
  <c r="J2470" i="1" s="1"/>
  <c r="I2470" i="1"/>
  <c r="K2470" i="1" s="1"/>
  <c r="H2471" i="1"/>
  <c r="J2471" i="1" s="1"/>
  <c r="I2471" i="1"/>
  <c r="K2471" i="1" s="1"/>
  <c r="H2472" i="1"/>
  <c r="J2472" i="1" s="1"/>
  <c r="I2472" i="1"/>
  <c r="K2472" i="1" s="1"/>
  <c r="H2473" i="1"/>
  <c r="J2473" i="1" s="1"/>
  <c r="I2473" i="1"/>
  <c r="K2473" i="1" s="1"/>
  <c r="H2474" i="1"/>
  <c r="J2474" i="1" s="1"/>
  <c r="I2474" i="1"/>
  <c r="K2474" i="1" s="1"/>
  <c r="H2475" i="1"/>
  <c r="J2475" i="1" s="1"/>
  <c r="I2475" i="1"/>
  <c r="K2475" i="1" s="1"/>
  <c r="H2476" i="1"/>
  <c r="J2476" i="1" s="1"/>
  <c r="I2476" i="1"/>
  <c r="K2476" i="1" s="1"/>
  <c r="H2477" i="1"/>
  <c r="J2477" i="1" s="1"/>
  <c r="I2477" i="1"/>
  <c r="K2477" i="1" s="1"/>
  <c r="H2478" i="1"/>
  <c r="J2478" i="1" s="1"/>
  <c r="I2478" i="1"/>
  <c r="K2478" i="1" s="1"/>
  <c r="H2479" i="1"/>
  <c r="J2479" i="1" s="1"/>
  <c r="I2479" i="1"/>
  <c r="K2479" i="1" s="1"/>
  <c r="H2480" i="1"/>
  <c r="J2480" i="1" s="1"/>
  <c r="I2480" i="1"/>
  <c r="K2480" i="1" s="1"/>
  <c r="H2481" i="1"/>
  <c r="J2481" i="1" s="1"/>
  <c r="I2481" i="1"/>
  <c r="K2481" i="1" s="1"/>
  <c r="H2482" i="1"/>
  <c r="J2482" i="1" s="1"/>
  <c r="I2482" i="1"/>
  <c r="K2482" i="1" s="1"/>
  <c r="H2483" i="1"/>
  <c r="J2483" i="1" s="1"/>
  <c r="I2483" i="1"/>
  <c r="K2483" i="1" s="1"/>
  <c r="H2484" i="1"/>
  <c r="J2484" i="1" s="1"/>
  <c r="I2484" i="1"/>
  <c r="K2484" i="1" s="1"/>
  <c r="H2485" i="1"/>
  <c r="J2485" i="1" s="1"/>
  <c r="I2485" i="1"/>
  <c r="K2485" i="1" s="1"/>
  <c r="H2486" i="1"/>
  <c r="J2486" i="1" s="1"/>
  <c r="I2486" i="1"/>
  <c r="K2486" i="1" s="1"/>
  <c r="H2487" i="1"/>
  <c r="J2487" i="1" s="1"/>
  <c r="I2487" i="1"/>
  <c r="K2487" i="1" s="1"/>
  <c r="H2488" i="1"/>
  <c r="J2488" i="1" s="1"/>
  <c r="I2488" i="1"/>
  <c r="K2488" i="1" s="1"/>
  <c r="H2489" i="1"/>
  <c r="J2489" i="1" s="1"/>
  <c r="I2489" i="1"/>
  <c r="K2489" i="1" s="1"/>
  <c r="H2490" i="1"/>
  <c r="J2490" i="1" s="1"/>
  <c r="I2490" i="1"/>
  <c r="K2490" i="1" s="1"/>
  <c r="H2491" i="1"/>
  <c r="J2491" i="1" s="1"/>
  <c r="I2491" i="1"/>
  <c r="K2491" i="1" s="1"/>
  <c r="H2492" i="1"/>
  <c r="J2492" i="1" s="1"/>
  <c r="I2492" i="1"/>
  <c r="K2492" i="1" s="1"/>
  <c r="H2493" i="1"/>
  <c r="J2493" i="1" s="1"/>
  <c r="I2493" i="1"/>
  <c r="K2493" i="1" s="1"/>
  <c r="H2494" i="1"/>
  <c r="J2494" i="1" s="1"/>
  <c r="I2494" i="1"/>
  <c r="K2494" i="1" s="1"/>
  <c r="H2495" i="1"/>
  <c r="J2495" i="1" s="1"/>
  <c r="I2495" i="1"/>
  <c r="K2495" i="1" s="1"/>
  <c r="H2496" i="1"/>
  <c r="J2496" i="1" s="1"/>
  <c r="I2496" i="1"/>
  <c r="K2496" i="1" s="1"/>
  <c r="H2497" i="1"/>
  <c r="J2497" i="1" s="1"/>
  <c r="I2497" i="1"/>
  <c r="K2497" i="1" s="1"/>
  <c r="H2498" i="1"/>
  <c r="J2498" i="1" s="1"/>
  <c r="I2498" i="1"/>
  <c r="K2498" i="1" s="1"/>
  <c r="H2499" i="1"/>
  <c r="J2499" i="1" s="1"/>
  <c r="I2499" i="1"/>
  <c r="K2499" i="1" s="1"/>
  <c r="H2500" i="1"/>
  <c r="J2500" i="1" s="1"/>
  <c r="I2500" i="1"/>
  <c r="K2500" i="1" s="1"/>
  <c r="H2501" i="1"/>
  <c r="J2501" i="1" s="1"/>
  <c r="I2501" i="1"/>
  <c r="K2501" i="1" s="1"/>
  <c r="H2502" i="1"/>
  <c r="J2502" i="1" s="1"/>
  <c r="I2502" i="1"/>
  <c r="K2502" i="1" s="1"/>
  <c r="H2503" i="1"/>
  <c r="J2503" i="1" s="1"/>
  <c r="I2503" i="1"/>
  <c r="K2503" i="1" s="1"/>
  <c r="H2504" i="1"/>
  <c r="J2504" i="1" s="1"/>
  <c r="I2504" i="1"/>
  <c r="K2504" i="1" s="1"/>
  <c r="H2505" i="1"/>
  <c r="J2505" i="1" s="1"/>
  <c r="I2505" i="1"/>
  <c r="K2505" i="1" s="1"/>
  <c r="H2506" i="1"/>
  <c r="J2506" i="1" s="1"/>
  <c r="I2506" i="1"/>
  <c r="K2506" i="1" s="1"/>
  <c r="H2507" i="1"/>
  <c r="J2507" i="1" s="1"/>
  <c r="I2507" i="1"/>
  <c r="K2507" i="1" s="1"/>
  <c r="H2508" i="1"/>
  <c r="J2508" i="1" s="1"/>
  <c r="I2508" i="1"/>
  <c r="K2508" i="1" s="1"/>
  <c r="H2509" i="1"/>
  <c r="J2509" i="1" s="1"/>
  <c r="I2509" i="1"/>
  <c r="K2509" i="1" s="1"/>
  <c r="H2510" i="1"/>
  <c r="J2510" i="1" s="1"/>
  <c r="I2510" i="1"/>
  <c r="K2510" i="1" s="1"/>
  <c r="H2511" i="1"/>
  <c r="J2511" i="1" s="1"/>
  <c r="I2511" i="1"/>
  <c r="K2511" i="1" s="1"/>
  <c r="H2512" i="1"/>
  <c r="J2512" i="1" s="1"/>
  <c r="I2512" i="1"/>
  <c r="K2512" i="1" s="1"/>
  <c r="H2513" i="1"/>
  <c r="J2513" i="1" s="1"/>
  <c r="I2513" i="1"/>
  <c r="K2513" i="1" s="1"/>
  <c r="I2" i="1"/>
  <c r="K2" i="1" s="1"/>
  <c r="H2" i="1"/>
  <c r="J2" i="1" s="1"/>
  <c r="M3" i="1"/>
  <c r="Q3" i="1"/>
  <c r="R3" i="1"/>
  <c r="M4" i="1"/>
  <c r="Q4" i="1"/>
  <c r="R4" i="1"/>
  <c r="M5" i="1"/>
  <c r="Q5" i="1"/>
  <c r="R5" i="1"/>
  <c r="M6" i="1"/>
  <c r="Q6" i="1"/>
  <c r="R6" i="1"/>
  <c r="M7" i="1"/>
  <c r="Q7" i="1"/>
  <c r="R7" i="1"/>
  <c r="M8" i="1"/>
  <c r="Q8" i="1"/>
  <c r="R8" i="1"/>
  <c r="M9" i="1"/>
  <c r="Q9" i="1"/>
  <c r="R9" i="1"/>
  <c r="M10" i="1"/>
  <c r="Q10" i="1"/>
  <c r="R10" i="1"/>
  <c r="M11" i="1"/>
  <c r="Q11" i="1"/>
  <c r="R11" i="1"/>
  <c r="M12" i="1"/>
  <c r="Q12" i="1"/>
  <c r="R12" i="1"/>
  <c r="M13" i="1"/>
  <c r="Q13" i="1"/>
  <c r="R13" i="1"/>
  <c r="M14" i="1"/>
  <c r="Q14" i="1"/>
  <c r="R14" i="1"/>
  <c r="M15" i="1"/>
  <c r="Q15" i="1"/>
  <c r="R15" i="1"/>
  <c r="M16" i="1"/>
  <c r="Q16" i="1"/>
  <c r="R16" i="1"/>
  <c r="M17" i="1"/>
  <c r="Q17" i="1"/>
  <c r="R17" i="1"/>
  <c r="M18" i="1"/>
  <c r="Q18" i="1"/>
  <c r="R18" i="1"/>
  <c r="M19" i="1"/>
  <c r="Q19" i="1"/>
  <c r="R19" i="1"/>
  <c r="M20" i="1"/>
  <c r="Q20" i="1"/>
  <c r="R20" i="1"/>
  <c r="M21" i="1"/>
  <c r="Q21" i="1"/>
  <c r="R21" i="1"/>
  <c r="M22" i="1"/>
  <c r="Q22" i="1"/>
  <c r="R22" i="1"/>
  <c r="M23" i="1"/>
  <c r="Q23" i="1"/>
  <c r="R23" i="1"/>
  <c r="M24" i="1"/>
  <c r="Q24" i="1"/>
  <c r="R24" i="1"/>
  <c r="M25" i="1"/>
  <c r="Q25" i="1"/>
  <c r="R25" i="1"/>
  <c r="M26" i="1"/>
  <c r="Q26" i="1"/>
  <c r="R26" i="1"/>
  <c r="M27" i="1"/>
  <c r="Q27" i="1"/>
  <c r="R27" i="1"/>
  <c r="M28" i="1"/>
  <c r="Q28" i="1"/>
  <c r="R28" i="1"/>
  <c r="M29" i="1"/>
  <c r="Q29" i="1"/>
  <c r="R29" i="1"/>
  <c r="M30" i="1"/>
  <c r="Q30" i="1"/>
  <c r="R30" i="1"/>
  <c r="M31" i="1"/>
  <c r="Q31" i="1"/>
  <c r="R31" i="1"/>
  <c r="M32" i="1"/>
  <c r="Q32" i="1"/>
  <c r="R32" i="1"/>
  <c r="M33" i="1"/>
  <c r="Q33" i="1"/>
  <c r="R33" i="1"/>
  <c r="M34" i="1"/>
  <c r="Q34" i="1"/>
  <c r="R34" i="1"/>
  <c r="M35" i="1"/>
  <c r="Q35" i="1"/>
  <c r="R35" i="1"/>
  <c r="M36" i="1"/>
  <c r="Q36" i="1"/>
  <c r="R36" i="1"/>
  <c r="M37" i="1"/>
  <c r="Q37" i="1"/>
  <c r="R37" i="1"/>
  <c r="M38" i="1"/>
  <c r="Q38" i="1"/>
  <c r="R38" i="1"/>
  <c r="M39" i="1"/>
  <c r="Q39" i="1"/>
  <c r="R39" i="1"/>
  <c r="M40" i="1"/>
  <c r="Q40" i="1"/>
  <c r="R40" i="1"/>
  <c r="M41" i="1"/>
  <c r="Q41" i="1"/>
  <c r="R41" i="1"/>
  <c r="M42" i="1"/>
  <c r="Q42" i="1"/>
  <c r="R42" i="1"/>
  <c r="M43" i="1"/>
  <c r="Q43" i="1"/>
  <c r="R43" i="1"/>
  <c r="M44" i="1"/>
  <c r="Q44" i="1"/>
  <c r="R44" i="1"/>
  <c r="M45" i="1"/>
  <c r="Q45" i="1"/>
  <c r="R45" i="1"/>
  <c r="M46" i="1"/>
  <c r="Q46" i="1"/>
  <c r="R46" i="1"/>
  <c r="M47" i="1"/>
  <c r="Q47" i="1"/>
  <c r="R47" i="1"/>
  <c r="M48" i="1"/>
  <c r="Q48" i="1"/>
  <c r="R48" i="1"/>
  <c r="M49" i="1"/>
  <c r="Q49" i="1"/>
  <c r="R49" i="1"/>
  <c r="M50" i="1"/>
  <c r="Q50" i="1"/>
  <c r="R50" i="1"/>
  <c r="M51" i="1"/>
  <c r="Q51" i="1"/>
  <c r="R51" i="1"/>
  <c r="M52" i="1"/>
  <c r="Q52" i="1"/>
  <c r="R52" i="1"/>
  <c r="M53" i="1"/>
  <c r="Q53" i="1"/>
  <c r="R53" i="1"/>
  <c r="M54" i="1"/>
  <c r="Q54" i="1"/>
  <c r="R54" i="1"/>
  <c r="M55" i="1"/>
  <c r="Q55" i="1"/>
  <c r="R55" i="1"/>
  <c r="M56" i="1"/>
  <c r="Q56" i="1"/>
  <c r="R56" i="1"/>
  <c r="M57" i="1"/>
  <c r="Q57" i="1"/>
  <c r="R57" i="1"/>
  <c r="M58" i="1"/>
  <c r="Q58" i="1"/>
  <c r="R58" i="1"/>
  <c r="M59" i="1"/>
  <c r="Q59" i="1"/>
  <c r="R59" i="1"/>
  <c r="M60" i="1"/>
  <c r="Q60" i="1"/>
  <c r="R60" i="1"/>
  <c r="M61" i="1"/>
  <c r="Q61" i="1"/>
  <c r="R61" i="1"/>
  <c r="M62" i="1"/>
  <c r="Q62" i="1"/>
  <c r="R62" i="1"/>
  <c r="M63" i="1"/>
  <c r="Q63" i="1"/>
  <c r="R63" i="1"/>
  <c r="M64" i="1"/>
  <c r="Q64" i="1"/>
  <c r="R64" i="1"/>
  <c r="M65" i="1"/>
  <c r="Q65" i="1"/>
  <c r="R65" i="1"/>
  <c r="M66" i="1"/>
  <c r="Q66" i="1"/>
  <c r="R66" i="1"/>
  <c r="M67" i="1"/>
  <c r="Q67" i="1"/>
  <c r="R67" i="1"/>
  <c r="M68" i="1"/>
  <c r="Q68" i="1"/>
  <c r="R68" i="1"/>
  <c r="M69" i="1"/>
  <c r="Q69" i="1"/>
  <c r="R69" i="1"/>
  <c r="M70" i="1"/>
  <c r="Q70" i="1"/>
  <c r="R70" i="1"/>
  <c r="M71" i="1"/>
  <c r="Q71" i="1"/>
  <c r="R71" i="1"/>
  <c r="M72" i="1"/>
  <c r="Q72" i="1"/>
  <c r="R72" i="1"/>
  <c r="M73" i="1"/>
  <c r="Q73" i="1"/>
  <c r="R73" i="1"/>
  <c r="M74" i="1"/>
  <c r="Q74" i="1"/>
  <c r="R74" i="1"/>
  <c r="M75" i="1"/>
  <c r="Q75" i="1"/>
  <c r="R75" i="1"/>
  <c r="M76" i="1"/>
  <c r="Q76" i="1"/>
  <c r="R76" i="1"/>
  <c r="M77" i="1"/>
  <c r="Q77" i="1"/>
  <c r="R77" i="1"/>
  <c r="M78" i="1"/>
  <c r="Q78" i="1"/>
  <c r="R78" i="1"/>
  <c r="M79" i="1"/>
  <c r="Q79" i="1"/>
  <c r="R79" i="1"/>
  <c r="M80" i="1"/>
  <c r="Q80" i="1"/>
  <c r="R80" i="1"/>
  <c r="M81" i="1"/>
  <c r="Q81" i="1"/>
  <c r="R81" i="1"/>
  <c r="M82" i="1"/>
  <c r="Q82" i="1"/>
  <c r="R82" i="1"/>
  <c r="M83" i="1"/>
  <c r="Q83" i="1"/>
  <c r="R83" i="1"/>
  <c r="M84" i="1"/>
  <c r="Q84" i="1"/>
  <c r="R84" i="1"/>
  <c r="M85" i="1"/>
  <c r="Q85" i="1"/>
  <c r="R85" i="1"/>
  <c r="M86" i="1"/>
  <c r="Q86" i="1"/>
  <c r="R86" i="1"/>
  <c r="M87" i="1"/>
  <c r="Q87" i="1"/>
  <c r="R87" i="1"/>
  <c r="M88" i="1"/>
  <c r="Q88" i="1"/>
  <c r="R88" i="1"/>
  <c r="M89" i="1"/>
  <c r="Q89" i="1"/>
  <c r="R89" i="1"/>
  <c r="M90" i="1"/>
  <c r="Q90" i="1"/>
  <c r="R90" i="1"/>
  <c r="M91" i="1"/>
  <c r="Q91" i="1"/>
  <c r="R91" i="1"/>
  <c r="M92" i="1"/>
  <c r="Q92" i="1"/>
  <c r="R92" i="1"/>
  <c r="M93" i="1"/>
  <c r="Q93" i="1"/>
  <c r="R93" i="1"/>
  <c r="M94" i="1"/>
  <c r="Q94" i="1"/>
  <c r="R94" i="1"/>
  <c r="M95" i="1"/>
  <c r="Q95" i="1"/>
  <c r="R95" i="1"/>
  <c r="M96" i="1"/>
  <c r="Q96" i="1"/>
  <c r="R96" i="1"/>
  <c r="M97" i="1"/>
  <c r="Q97" i="1"/>
  <c r="R97" i="1"/>
  <c r="M98" i="1"/>
  <c r="Q98" i="1"/>
  <c r="R98" i="1"/>
  <c r="M99" i="1"/>
  <c r="Q99" i="1"/>
  <c r="R99" i="1"/>
  <c r="M100" i="1"/>
  <c r="Q100" i="1"/>
  <c r="R100" i="1"/>
  <c r="M101" i="1"/>
  <c r="Q101" i="1"/>
  <c r="R101" i="1"/>
  <c r="M102" i="1"/>
  <c r="Q102" i="1"/>
  <c r="R102" i="1"/>
  <c r="M103" i="1"/>
  <c r="Q103" i="1"/>
  <c r="R103" i="1"/>
  <c r="M104" i="1"/>
  <c r="Q104" i="1"/>
  <c r="R104" i="1"/>
  <c r="M105" i="1"/>
  <c r="Q105" i="1"/>
  <c r="R105" i="1"/>
  <c r="M106" i="1"/>
  <c r="Q106" i="1"/>
  <c r="R106" i="1"/>
  <c r="M107" i="1"/>
  <c r="Q107" i="1"/>
  <c r="R107" i="1"/>
  <c r="M108" i="1"/>
  <c r="Q108" i="1"/>
  <c r="R108" i="1"/>
  <c r="M109" i="1"/>
  <c r="Q109" i="1"/>
  <c r="R109" i="1"/>
  <c r="M110" i="1"/>
  <c r="Q110" i="1"/>
  <c r="R110" i="1"/>
  <c r="M111" i="1"/>
  <c r="Q111" i="1"/>
  <c r="R111" i="1"/>
  <c r="M112" i="1"/>
  <c r="Q112" i="1"/>
  <c r="R112" i="1"/>
  <c r="M113" i="1"/>
  <c r="Q113" i="1"/>
  <c r="R113" i="1"/>
  <c r="M114" i="1"/>
  <c r="Q114" i="1"/>
  <c r="R114" i="1"/>
  <c r="M115" i="1"/>
  <c r="Q115" i="1"/>
  <c r="R115" i="1"/>
  <c r="M116" i="1"/>
  <c r="Q116" i="1"/>
  <c r="R116" i="1"/>
  <c r="M117" i="1"/>
  <c r="Q117" i="1"/>
  <c r="R117" i="1"/>
  <c r="M118" i="1"/>
  <c r="Q118" i="1"/>
  <c r="R118" i="1"/>
  <c r="M119" i="1"/>
  <c r="Q119" i="1"/>
  <c r="R119" i="1"/>
  <c r="M120" i="1"/>
  <c r="Q120" i="1"/>
  <c r="R120" i="1"/>
  <c r="M121" i="1"/>
  <c r="Q121" i="1"/>
  <c r="R121" i="1"/>
  <c r="M122" i="1"/>
  <c r="Q122" i="1"/>
  <c r="R122" i="1"/>
  <c r="M123" i="1"/>
  <c r="Q123" i="1"/>
  <c r="R123" i="1"/>
  <c r="M124" i="1"/>
  <c r="Q124" i="1"/>
  <c r="R124" i="1"/>
  <c r="M125" i="1"/>
  <c r="Q125" i="1"/>
  <c r="R125" i="1"/>
  <c r="M126" i="1"/>
  <c r="Q126" i="1"/>
  <c r="R126" i="1"/>
  <c r="M127" i="1"/>
  <c r="Q127" i="1"/>
  <c r="R127" i="1"/>
  <c r="M128" i="1"/>
  <c r="Q128" i="1"/>
  <c r="R128" i="1"/>
  <c r="M129" i="1"/>
  <c r="Q129" i="1"/>
  <c r="R129" i="1"/>
  <c r="M130" i="1"/>
  <c r="Q130" i="1"/>
  <c r="R130" i="1"/>
  <c r="M131" i="1"/>
  <c r="Q131" i="1"/>
  <c r="R131" i="1"/>
  <c r="M132" i="1"/>
  <c r="Q132" i="1"/>
  <c r="R132" i="1"/>
  <c r="M133" i="1"/>
  <c r="Q133" i="1"/>
  <c r="R133" i="1"/>
  <c r="M134" i="1"/>
  <c r="Q134" i="1"/>
  <c r="R134" i="1"/>
  <c r="M135" i="1"/>
  <c r="Q135" i="1"/>
  <c r="R135" i="1"/>
  <c r="M136" i="1"/>
  <c r="Q136" i="1"/>
  <c r="R136" i="1"/>
  <c r="M137" i="1"/>
  <c r="Q137" i="1"/>
  <c r="R137" i="1"/>
  <c r="M138" i="1"/>
  <c r="Q138" i="1"/>
  <c r="R138" i="1"/>
  <c r="M139" i="1"/>
  <c r="Q139" i="1"/>
  <c r="R139" i="1"/>
  <c r="M140" i="1"/>
  <c r="Q140" i="1"/>
  <c r="R140" i="1"/>
  <c r="M141" i="1"/>
  <c r="Q141" i="1"/>
  <c r="R141" i="1"/>
  <c r="M142" i="1"/>
  <c r="Q142" i="1"/>
  <c r="R142" i="1"/>
  <c r="M143" i="1"/>
  <c r="Q143" i="1"/>
  <c r="R143" i="1"/>
  <c r="M144" i="1"/>
  <c r="Q144" i="1"/>
  <c r="R144" i="1"/>
  <c r="M145" i="1"/>
  <c r="Q145" i="1"/>
  <c r="R145" i="1"/>
  <c r="M146" i="1"/>
  <c r="Q146" i="1"/>
  <c r="R146" i="1"/>
  <c r="M147" i="1"/>
  <c r="Q147" i="1"/>
  <c r="R147" i="1"/>
  <c r="M148" i="1"/>
  <c r="Q148" i="1"/>
  <c r="R148" i="1"/>
  <c r="M149" i="1"/>
  <c r="Q149" i="1"/>
  <c r="R149" i="1"/>
  <c r="M150" i="1"/>
  <c r="Q150" i="1"/>
  <c r="R150" i="1"/>
  <c r="M151" i="1"/>
  <c r="Q151" i="1"/>
  <c r="R151" i="1"/>
  <c r="M152" i="1"/>
  <c r="Q152" i="1"/>
  <c r="R152" i="1"/>
  <c r="M153" i="1"/>
  <c r="Q153" i="1"/>
  <c r="R153" i="1"/>
  <c r="M154" i="1"/>
  <c r="Q154" i="1"/>
  <c r="R154" i="1"/>
  <c r="M155" i="1"/>
  <c r="Q155" i="1"/>
  <c r="R155" i="1"/>
  <c r="M156" i="1"/>
  <c r="Q156" i="1"/>
  <c r="R156" i="1"/>
  <c r="M157" i="1"/>
  <c r="Q157" i="1"/>
  <c r="R157" i="1"/>
  <c r="M158" i="1"/>
  <c r="Q158" i="1"/>
  <c r="R158" i="1"/>
  <c r="M159" i="1"/>
  <c r="Q159" i="1"/>
  <c r="R159" i="1"/>
  <c r="M160" i="1"/>
  <c r="Q160" i="1"/>
  <c r="R160" i="1"/>
  <c r="M161" i="1"/>
  <c r="Q161" i="1"/>
  <c r="R161" i="1"/>
  <c r="M162" i="1"/>
  <c r="Q162" i="1"/>
  <c r="R162" i="1"/>
  <c r="M163" i="1"/>
  <c r="Q163" i="1"/>
  <c r="R163" i="1"/>
  <c r="M164" i="1"/>
  <c r="Q164" i="1"/>
  <c r="R164" i="1"/>
  <c r="M165" i="1"/>
  <c r="Q165" i="1"/>
  <c r="R165" i="1"/>
  <c r="M166" i="1"/>
  <c r="Q166" i="1"/>
  <c r="R166" i="1"/>
  <c r="M167" i="1"/>
  <c r="Q167" i="1"/>
  <c r="R167" i="1"/>
  <c r="M168" i="1"/>
  <c r="Q168" i="1"/>
  <c r="R168" i="1"/>
  <c r="M169" i="1"/>
  <c r="Q169" i="1"/>
  <c r="R169" i="1"/>
  <c r="M170" i="1"/>
  <c r="Q170" i="1"/>
  <c r="R170" i="1"/>
  <c r="M171" i="1"/>
  <c r="Q171" i="1"/>
  <c r="R171" i="1"/>
  <c r="M172" i="1"/>
  <c r="Q172" i="1"/>
  <c r="R172" i="1"/>
  <c r="M173" i="1"/>
  <c r="Q173" i="1"/>
  <c r="R173" i="1"/>
  <c r="M174" i="1"/>
  <c r="Q174" i="1"/>
  <c r="R174" i="1"/>
  <c r="M175" i="1"/>
  <c r="Q175" i="1"/>
  <c r="R175" i="1"/>
  <c r="M176" i="1"/>
  <c r="Q176" i="1"/>
  <c r="R176" i="1"/>
  <c r="M177" i="1"/>
  <c r="Q177" i="1"/>
  <c r="R177" i="1"/>
  <c r="M178" i="1"/>
  <c r="Q178" i="1"/>
  <c r="R178" i="1"/>
  <c r="M179" i="1"/>
  <c r="Q179" i="1"/>
  <c r="R179" i="1"/>
  <c r="M180" i="1"/>
  <c r="Q180" i="1"/>
  <c r="R180" i="1"/>
  <c r="M181" i="1"/>
  <c r="Q181" i="1"/>
  <c r="R181" i="1"/>
  <c r="M182" i="1"/>
  <c r="Q182" i="1"/>
  <c r="R182" i="1"/>
  <c r="M183" i="1"/>
  <c r="Q183" i="1"/>
  <c r="R183" i="1"/>
  <c r="M184" i="1"/>
  <c r="Q184" i="1"/>
  <c r="R184" i="1"/>
  <c r="M185" i="1"/>
  <c r="Q185" i="1"/>
  <c r="R185" i="1"/>
  <c r="M186" i="1"/>
  <c r="Q186" i="1"/>
  <c r="R186" i="1"/>
  <c r="M187" i="1"/>
  <c r="Q187" i="1"/>
  <c r="R187" i="1"/>
  <c r="M188" i="1"/>
  <c r="Q188" i="1"/>
  <c r="R188" i="1"/>
  <c r="M189" i="1"/>
  <c r="Q189" i="1"/>
  <c r="R189" i="1"/>
  <c r="M190" i="1"/>
  <c r="Q190" i="1"/>
  <c r="R190" i="1"/>
  <c r="M191" i="1"/>
  <c r="Q191" i="1"/>
  <c r="R191" i="1"/>
  <c r="M192" i="1"/>
  <c r="Q192" i="1"/>
  <c r="R192" i="1"/>
  <c r="M193" i="1"/>
  <c r="Q193" i="1"/>
  <c r="R193" i="1"/>
  <c r="M194" i="1"/>
  <c r="Q194" i="1"/>
  <c r="R194" i="1"/>
  <c r="M195" i="1"/>
  <c r="Q195" i="1"/>
  <c r="R195" i="1"/>
  <c r="M196" i="1"/>
  <c r="Q196" i="1"/>
  <c r="R196" i="1"/>
  <c r="M197" i="1"/>
  <c r="Q197" i="1"/>
  <c r="R197" i="1"/>
  <c r="M198" i="1"/>
  <c r="Q198" i="1"/>
  <c r="R198" i="1"/>
  <c r="M199" i="1"/>
  <c r="Q199" i="1"/>
  <c r="R199" i="1"/>
  <c r="M200" i="1"/>
  <c r="Q200" i="1"/>
  <c r="R200" i="1"/>
  <c r="M201" i="1"/>
  <c r="Q201" i="1"/>
  <c r="R201" i="1"/>
  <c r="M202" i="1"/>
  <c r="Q202" i="1"/>
  <c r="R202" i="1"/>
  <c r="M203" i="1"/>
  <c r="Q203" i="1"/>
  <c r="R203" i="1"/>
  <c r="M204" i="1"/>
  <c r="Q204" i="1"/>
  <c r="R204" i="1"/>
  <c r="M205" i="1"/>
  <c r="Q205" i="1"/>
  <c r="R205" i="1"/>
  <c r="M206" i="1"/>
  <c r="Q206" i="1"/>
  <c r="R206" i="1"/>
  <c r="M207" i="1"/>
  <c r="Q207" i="1"/>
  <c r="R207" i="1"/>
  <c r="M208" i="1"/>
  <c r="Q208" i="1"/>
  <c r="R208" i="1"/>
  <c r="M209" i="1"/>
  <c r="Q209" i="1"/>
  <c r="R209" i="1"/>
  <c r="M210" i="1"/>
  <c r="Q210" i="1"/>
  <c r="R210" i="1"/>
  <c r="M211" i="1"/>
  <c r="Q211" i="1"/>
  <c r="R211" i="1"/>
  <c r="M212" i="1"/>
  <c r="Q212" i="1"/>
  <c r="R212" i="1"/>
  <c r="M213" i="1"/>
  <c r="Q213" i="1"/>
  <c r="R213" i="1"/>
  <c r="M214" i="1"/>
  <c r="Q214" i="1"/>
  <c r="R214" i="1"/>
  <c r="M215" i="1"/>
  <c r="Q215" i="1"/>
  <c r="R215" i="1"/>
  <c r="M216" i="1"/>
  <c r="Q216" i="1"/>
  <c r="R216" i="1"/>
  <c r="M217" i="1"/>
  <c r="Q217" i="1"/>
  <c r="R217" i="1"/>
  <c r="M218" i="1"/>
  <c r="Q218" i="1"/>
  <c r="R218" i="1"/>
  <c r="M219" i="1"/>
  <c r="Q219" i="1"/>
  <c r="R219" i="1"/>
  <c r="M220" i="1"/>
  <c r="Q220" i="1"/>
  <c r="R220" i="1"/>
  <c r="M221" i="1"/>
  <c r="Q221" i="1"/>
  <c r="R221" i="1"/>
  <c r="M222" i="1"/>
  <c r="Q222" i="1"/>
  <c r="R222" i="1"/>
  <c r="M223" i="1"/>
  <c r="Q223" i="1"/>
  <c r="R223" i="1"/>
  <c r="M224" i="1"/>
  <c r="Q224" i="1"/>
  <c r="R224" i="1"/>
  <c r="M225" i="1"/>
  <c r="Q225" i="1"/>
  <c r="R225" i="1"/>
  <c r="M226" i="1"/>
  <c r="Q226" i="1"/>
  <c r="R226" i="1"/>
  <c r="M227" i="1"/>
  <c r="Q227" i="1"/>
  <c r="R227" i="1"/>
  <c r="M228" i="1"/>
  <c r="Q228" i="1"/>
  <c r="R228" i="1"/>
  <c r="M229" i="1"/>
  <c r="Q229" i="1"/>
  <c r="R229" i="1"/>
  <c r="M230" i="1"/>
  <c r="Q230" i="1"/>
  <c r="R230" i="1"/>
  <c r="M231" i="1"/>
  <c r="Q231" i="1"/>
  <c r="R231" i="1"/>
  <c r="M232" i="1"/>
  <c r="Q232" i="1"/>
  <c r="R232" i="1"/>
  <c r="M233" i="1"/>
  <c r="Q233" i="1"/>
  <c r="R233" i="1"/>
  <c r="M234" i="1"/>
  <c r="Q234" i="1"/>
  <c r="R234" i="1"/>
  <c r="M235" i="1"/>
  <c r="Q235" i="1"/>
  <c r="R235" i="1"/>
  <c r="M236" i="1"/>
  <c r="Q236" i="1"/>
  <c r="R236" i="1"/>
  <c r="M237" i="1"/>
  <c r="Q237" i="1"/>
  <c r="R237" i="1"/>
  <c r="M238" i="1"/>
  <c r="Q238" i="1"/>
  <c r="R238" i="1"/>
  <c r="M239" i="1"/>
  <c r="Q239" i="1"/>
  <c r="R239" i="1"/>
  <c r="M240" i="1"/>
  <c r="Q240" i="1"/>
  <c r="R240" i="1"/>
  <c r="M241" i="1"/>
  <c r="Q241" i="1"/>
  <c r="R241" i="1"/>
  <c r="M242" i="1"/>
  <c r="Q242" i="1"/>
  <c r="R242" i="1"/>
  <c r="M243" i="1"/>
  <c r="Q243" i="1"/>
  <c r="R243" i="1"/>
  <c r="M244" i="1"/>
  <c r="Q244" i="1"/>
  <c r="R244" i="1"/>
  <c r="M245" i="1"/>
  <c r="Q245" i="1"/>
  <c r="R245" i="1"/>
  <c r="M246" i="1"/>
  <c r="Q246" i="1"/>
  <c r="R246" i="1"/>
  <c r="M247" i="1"/>
  <c r="Q247" i="1"/>
  <c r="R247" i="1"/>
  <c r="M248" i="1"/>
  <c r="Q248" i="1"/>
  <c r="R248" i="1"/>
  <c r="M249" i="1"/>
  <c r="Q249" i="1"/>
  <c r="R249" i="1"/>
  <c r="M250" i="1"/>
  <c r="Q250" i="1"/>
  <c r="R250" i="1"/>
  <c r="M251" i="1"/>
  <c r="Q251" i="1"/>
  <c r="R251" i="1"/>
  <c r="M252" i="1"/>
  <c r="Q252" i="1"/>
  <c r="R252" i="1"/>
  <c r="M253" i="1"/>
  <c r="Q253" i="1"/>
  <c r="R253" i="1"/>
  <c r="M254" i="1"/>
  <c r="Q254" i="1"/>
  <c r="R254" i="1"/>
  <c r="M255" i="1"/>
  <c r="Q255" i="1"/>
  <c r="R255" i="1"/>
  <c r="M256" i="1"/>
  <c r="Q256" i="1"/>
  <c r="R256" i="1"/>
  <c r="M257" i="1"/>
  <c r="Q257" i="1"/>
  <c r="R257" i="1"/>
  <c r="M258" i="1"/>
  <c r="Q258" i="1"/>
  <c r="R258" i="1"/>
  <c r="M259" i="1"/>
  <c r="Q259" i="1"/>
  <c r="R259" i="1"/>
  <c r="M260" i="1"/>
  <c r="Q260" i="1"/>
  <c r="R260" i="1"/>
  <c r="M261" i="1"/>
  <c r="Q261" i="1"/>
  <c r="R261" i="1"/>
  <c r="M262" i="1"/>
  <c r="Q262" i="1"/>
  <c r="R262" i="1"/>
  <c r="M263" i="1"/>
  <c r="Q263" i="1"/>
  <c r="R263" i="1"/>
  <c r="M264" i="1"/>
  <c r="Q264" i="1"/>
  <c r="R264" i="1"/>
  <c r="M265" i="1"/>
  <c r="Q265" i="1"/>
  <c r="R265" i="1"/>
  <c r="M266" i="1"/>
  <c r="Q266" i="1"/>
  <c r="R266" i="1"/>
  <c r="M267" i="1"/>
  <c r="Q267" i="1"/>
  <c r="R267" i="1"/>
  <c r="M268" i="1"/>
  <c r="Q268" i="1"/>
  <c r="R268" i="1"/>
  <c r="M269" i="1"/>
  <c r="Q269" i="1"/>
  <c r="R269" i="1"/>
  <c r="M270" i="1"/>
  <c r="Q270" i="1"/>
  <c r="R270" i="1"/>
  <c r="M271" i="1"/>
  <c r="Q271" i="1"/>
  <c r="R271" i="1"/>
  <c r="M272" i="1"/>
  <c r="Q272" i="1"/>
  <c r="R272" i="1"/>
  <c r="M273" i="1"/>
  <c r="Q273" i="1"/>
  <c r="R273" i="1"/>
  <c r="M274" i="1"/>
  <c r="Q274" i="1"/>
  <c r="R274" i="1"/>
  <c r="M275" i="1"/>
  <c r="Q275" i="1"/>
  <c r="R275" i="1"/>
  <c r="M276" i="1"/>
  <c r="Q276" i="1"/>
  <c r="R276" i="1"/>
  <c r="M277" i="1"/>
  <c r="Q277" i="1"/>
  <c r="R277" i="1"/>
  <c r="M278" i="1"/>
  <c r="Q278" i="1"/>
  <c r="R278" i="1"/>
  <c r="M279" i="1"/>
  <c r="Q279" i="1"/>
  <c r="R279" i="1"/>
  <c r="M280" i="1"/>
  <c r="Q280" i="1"/>
  <c r="R280" i="1"/>
  <c r="M281" i="1"/>
  <c r="Q281" i="1"/>
  <c r="R281" i="1"/>
  <c r="M282" i="1"/>
  <c r="Q282" i="1"/>
  <c r="R282" i="1"/>
  <c r="M283" i="1"/>
  <c r="Q283" i="1"/>
  <c r="R283" i="1"/>
  <c r="M284" i="1"/>
  <c r="Q284" i="1"/>
  <c r="R284" i="1"/>
  <c r="M285" i="1"/>
  <c r="Q285" i="1"/>
  <c r="R285" i="1"/>
  <c r="M286" i="1"/>
  <c r="Q286" i="1"/>
  <c r="R286" i="1"/>
  <c r="M287" i="1"/>
  <c r="Q287" i="1"/>
  <c r="R287" i="1"/>
  <c r="M288" i="1"/>
  <c r="Q288" i="1"/>
  <c r="R288" i="1"/>
  <c r="M289" i="1"/>
  <c r="Q289" i="1"/>
  <c r="R289" i="1"/>
  <c r="M290" i="1"/>
  <c r="Q290" i="1"/>
  <c r="R290" i="1"/>
  <c r="M291" i="1"/>
  <c r="Q291" i="1"/>
  <c r="R291" i="1"/>
  <c r="M292" i="1"/>
  <c r="Q292" i="1"/>
  <c r="R292" i="1"/>
  <c r="M293" i="1"/>
  <c r="Q293" i="1"/>
  <c r="R293" i="1"/>
  <c r="M294" i="1"/>
  <c r="Q294" i="1"/>
  <c r="R294" i="1"/>
  <c r="M295" i="1"/>
  <c r="Q295" i="1"/>
  <c r="R295" i="1"/>
  <c r="M296" i="1"/>
  <c r="Q296" i="1"/>
  <c r="R296" i="1"/>
  <c r="M297" i="1"/>
  <c r="Q297" i="1"/>
  <c r="R297" i="1"/>
  <c r="M298" i="1"/>
  <c r="Q298" i="1"/>
  <c r="R298" i="1"/>
  <c r="M299" i="1"/>
  <c r="Q299" i="1"/>
  <c r="R299" i="1"/>
  <c r="M300" i="1"/>
  <c r="Q300" i="1"/>
  <c r="R300" i="1"/>
  <c r="M301" i="1"/>
  <c r="Q301" i="1"/>
  <c r="R301" i="1"/>
  <c r="M302" i="1"/>
  <c r="Q302" i="1"/>
  <c r="R302" i="1"/>
  <c r="M303" i="1"/>
  <c r="Q303" i="1"/>
  <c r="R303" i="1"/>
  <c r="M304" i="1"/>
  <c r="Q304" i="1"/>
  <c r="R304" i="1"/>
  <c r="M305" i="1"/>
  <c r="Q305" i="1"/>
  <c r="R305" i="1"/>
  <c r="M306" i="1"/>
  <c r="Q306" i="1"/>
  <c r="R306" i="1"/>
  <c r="M307" i="1"/>
  <c r="Q307" i="1"/>
  <c r="R307" i="1"/>
  <c r="M308" i="1"/>
  <c r="Q308" i="1"/>
  <c r="R308" i="1"/>
  <c r="M309" i="1"/>
  <c r="Q309" i="1"/>
  <c r="R309" i="1"/>
  <c r="M310" i="1"/>
  <c r="Q310" i="1"/>
  <c r="R310" i="1"/>
  <c r="M311" i="1"/>
  <c r="Q311" i="1"/>
  <c r="R311" i="1"/>
  <c r="M312" i="1"/>
  <c r="Q312" i="1"/>
  <c r="R312" i="1"/>
  <c r="M313" i="1"/>
  <c r="Q313" i="1"/>
  <c r="R313" i="1"/>
  <c r="M314" i="1"/>
  <c r="Q314" i="1"/>
  <c r="R314" i="1"/>
  <c r="M315" i="1"/>
  <c r="Q315" i="1"/>
  <c r="R315" i="1"/>
  <c r="M316" i="1"/>
  <c r="Q316" i="1"/>
  <c r="R316" i="1"/>
  <c r="M317" i="1"/>
  <c r="Q317" i="1"/>
  <c r="R317" i="1"/>
  <c r="M318" i="1"/>
  <c r="Q318" i="1"/>
  <c r="R318" i="1"/>
  <c r="M319" i="1"/>
  <c r="Q319" i="1"/>
  <c r="R319" i="1"/>
  <c r="M320" i="1"/>
  <c r="Q320" i="1"/>
  <c r="R320" i="1"/>
  <c r="M321" i="1"/>
  <c r="Q321" i="1"/>
  <c r="R321" i="1"/>
  <c r="M322" i="1"/>
  <c r="Q322" i="1"/>
  <c r="R322" i="1"/>
  <c r="M323" i="1"/>
  <c r="Q323" i="1"/>
  <c r="R323" i="1"/>
  <c r="M324" i="1"/>
  <c r="Q324" i="1"/>
  <c r="R324" i="1"/>
  <c r="M325" i="1"/>
  <c r="Q325" i="1"/>
  <c r="R325" i="1"/>
  <c r="M326" i="1"/>
  <c r="Q326" i="1"/>
  <c r="R326" i="1"/>
  <c r="M327" i="1"/>
  <c r="Q327" i="1"/>
  <c r="R327" i="1"/>
  <c r="M328" i="1"/>
  <c r="Q328" i="1"/>
  <c r="R328" i="1"/>
  <c r="M329" i="1"/>
  <c r="Q329" i="1"/>
  <c r="R329" i="1"/>
  <c r="M330" i="1"/>
  <c r="Q330" i="1"/>
  <c r="R330" i="1"/>
  <c r="M331" i="1"/>
  <c r="Q331" i="1"/>
  <c r="R331" i="1"/>
  <c r="M332" i="1"/>
  <c r="Q332" i="1"/>
  <c r="R332" i="1"/>
  <c r="M333" i="1"/>
  <c r="Q333" i="1"/>
  <c r="R333" i="1"/>
  <c r="M334" i="1"/>
  <c r="Q334" i="1"/>
  <c r="R334" i="1"/>
  <c r="M335" i="1"/>
  <c r="Q335" i="1"/>
  <c r="R335" i="1"/>
  <c r="M336" i="1"/>
  <c r="Q336" i="1"/>
  <c r="R336" i="1"/>
  <c r="M337" i="1"/>
  <c r="Q337" i="1"/>
  <c r="R337" i="1"/>
  <c r="M338" i="1"/>
  <c r="Q338" i="1"/>
  <c r="R338" i="1"/>
  <c r="M339" i="1"/>
  <c r="Q339" i="1"/>
  <c r="R339" i="1"/>
  <c r="M340" i="1"/>
  <c r="Q340" i="1"/>
  <c r="R340" i="1"/>
  <c r="M341" i="1"/>
  <c r="Q341" i="1"/>
  <c r="R341" i="1"/>
  <c r="M342" i="1"/>
  <c r="Q342" i="1"/>
  <c r="R342" i="1"/>
  <c r="M343" i="1"/>
  <c r="Q343" i="1"/>
  <c r="R343" i="1"/>
  <c r="M344" i="1"/>
  <c r="Q344" i="1"/>
  <c r="R344" i="1"/>
  <c r="M345" i="1"/>
  <c r="Q345" i="1"/>
  <c r="R345" i="1"/>
  <c r="M346" i="1"/>
  <c r="Q346" i="1"/>
  <c r="R346" i="1"/>
  <c r="M347" i="1"/>
  <c r="Q347" i="1"/>
  <c r="R347" i="1"/>
  <c r="M348" i="1"/>
  <c r="Q348" i="1"/>
  <c r="R348" i="1"/>
  <c r="M349" i="1"/>
  <c r="Q349" i="1"/>
  <c r="R349" i="1"/>
  <c r="M350" i="1"/>
  <c r="Q350" i="1"/>
  <c r="R350" i="1"/>
  <c r="M351" i="1"/>
  <c r="Q351" i="1"/>
  <c r="R351" i="1"/>
  <c r="M352" i="1"/>
  <c r="Q352" i="1"/>
  <c r="R352" i="1"/>
  <c r="M353" i="1"/>
  <c r="Q353" i="1"/>
  <c r="R353" i="1"/>
  <c r="M354" i="1"/>
  <c r="Q354" i="1"/>
  <c r="R354" i="1"/>
  <c r="M355" i="1"/>
  <c r="Q355" i="1"/>
  <c r="R355" i="1"/>
  <c r="M356" i="1"/>
  <c r="Q356" i="1"/>
  <c r="R356" i="1"/>
  <c r="M357" i="1"/>
  <c r="Q357" i="1"/>
  <c r="R357" i="1"/>
  <c r="M358" i="1"/>
  <c r="Q358" i="1"/>
  <c r="R358" i="1"/>
  <c r="M359" i="1"/>
  <c r="Q359" i="1"/>
  <c r="R359" i="1"/>
  <c r="M360" i="1"/>
  <c r="Q360" i="1"/>
  <c r="R360" i="1"/>
  <c r="M361" i="1"/>
  <c r="Q361" i="1"/>
  <c r="R361" i="1"/>
  <c r="M362" i="1"/>
  <c r="Q362" i="1"/>
  <c r="R362" i="1"/>
  <c r="M363" i="1"/>
  <c r="Q363" i="1"/>
  <c r="R363" i="1"/>
  <c r="M364" i="1"/>
  <c r="Q364" i="1"/>
  <c r="R364" i="1"/>
  <c r="M365" i="1"/>
  <c r="Q365" i="1"/>
  <c r="R365" i="1"/>
  <c r="M366" i="1"/>
  <c r="Q366" i="1"/>
  <c r="R366" i="1"/>
  <c r="M367" i="1"/>
  <c r="Q367" i="1"/>
  <c r="R367" i="1"/>
  <c r="M368" i="1"/>
  <c r="Q368" i="1"/>
  <c r="R368" i="1"/>
  <c r="M369" i="1"/>
  <c r="Q369" i="1"/>
  <c r="R369" i="1"/>
  <c r="M370" i="1"/>
  <c r="Q370" i="1"/>
  <c r="R370" i="1"/>
  <c r="M371" i="1"/>
  <c r="Q371" i="1"/>
  <c r="R371" i="1"/>
  <c r="M372" i="1"/>
  <c r="Q372" i="1"/>
  <c r="R372" i="1"/>
  <c r="M373" i="1"/>
  <c r="Q373" i="1"/>
  <c r="R373" i="1"/>
  <c r="M374" i="1"/>
  <c r="Q374" i="1"/>
  <c r="R374" i="1"/>
  <c r="M375" i="1"/>
  <c r="Q375" i="1"/>
  <c r="R375" i="1"/>
  <c r="M376" i="1"/>
  <c r="Q376" i="1"/>
  <c r="R376" i="1"/>
  <c r="M377" i="1"/>
  <c r="Q377" i="1"/>
  <c r="R377" i="1"/>
  <c r="M378" i="1"/>
  <c r="Q378" i="1"/>
  <c r="R378" i="1"/>
  <c r="M379" i="1"/>
  <c r="Q379" i="1"/>
  <c r="R379" i="1"/>
  <c r="M380" i="1"/>
  <c r="Q380" i="1"/>
  <c r="R380" i="1"/>
  <c r="M381" i="1"/>
  <c r="Q381" i="1"/>
  <c r="R381" i="1"/>
  <c r="M382" i="1"/>
  <c r="Q382" i="1"/>
  <c r="R382" i="1"/>
  <c r="M383" i="1"/>
  <c r="Q383" i="1"/>
  <c r="R383" i="1"/>
  <c r="M384" i="1"/>
  <c r="Q384" i="1"/>
  <c r="R384" i="1"/>
  <c r="M385" i="1"/>
  <c r="Q385" i="1"/>
  <c r="R385" i="1"/>
  <c r="M386" i="1"/>
  <c r="Q386" i="1"/>
  <c r="R386" i="1"/>
  <c r="M387" i="1"/>
  <c r="Q387" i="1"/>
  <c r="R387" i="1"/>
  <c r="M388" i="1"/>
  <c r="Q388" i="1"/>
  <c r="R388" i="1"/>
  <c r="M389" i="1"/>
  <c r="Q389" i="1"/>
  <c r="R389" i="1"/>
  <c r="M390" i="1"/>
  <c r="Q390" i="1"/>
  <c r="R390" i="1"/>
  <c r="M391" i="1"/>
  <c r="Q391" i="1"/>
  <c r="R391" i="1"/>
  <c r="M392" i="1"/>
  <c r="Q392" i="1"/>
  <c r="R392" i="1"/>
  <c r="M393" i="1"/>
  <c r="Q393" i="1"/>
  <c r="R393" i="1"/>
  <c r="M394" i="1"/>
  <c r="Q394" i="1"/>
  <c r="R394" i="1"/>
  <c r="M395" i="1"/>
  <c r="Q395" i="1"/>
  <c r="R395" i="1"/>
  <c r="M396" i="1"/>
  <c r="Q396" i="1"/>
  <c r="R396" i="1"/>
  <c r="M397" i="1"/>
  <c r="Q397" i="1"/>
  <c r="R397" i="1"/>
  <c r="M398" i="1"/>
  <c r="Q398" i="1"/>
  <c r="R398" i="1"/>
  <c r="M399" i="1"/>
  <c r="Q399" i="1"/>
  <c r="R399" i="1"/>
  <c r="M400" i="1"/>
  <c r="Q400" i="1"/>
  <c r="R400" i="1"/>
  <c r="M401" i="1"/>
  <c r="Q401" i="1"/>
  <c r="R401" i="1"/>
  <c r="M402" i="1"/>
  <c r="Q402" i="1"/>
  <c r="R402" i="1"/>
  <c r="M403" i="1"/>
  <c r="Q403" i="1"/>
  <c r="R403" i="1"/>
  <c r="M404" i="1"/>
  <c r="Q404" i="1"/>
  <c r="R404" i="1"/>
  <c r="M405" i="1"/>
  <c r="Q405" i="1"/>
  <c r="R405" i="1"/>
  <c r="M406" i="1"/>
  <c r="Q406" i="1"/>
  <c r="R406" i="1"/>
  <c r="M407" i="1"/>
  <c r="Q407" i="1"/>
  <c r="R407" i="1"/>
  <c r="M408" i="1"/>
  <c r="Q408" i="1"/>
  <c r="R408" i="1"/>
  <c r="M409" i="1"/>
  <c r="Q409" i="1"/>
  <c r="R409" i="1"/>
  <c r="M410" i="1"/>
  <c r="Q410" i="1"/>
  <c r="R410" i="1"/>
  <c r="M411" i="1"/>
  <c r="Q411" i="1"/>
  <c r="R411" i="1"/>
  <c r="M412" i="1"/>
  <c r="Q412" i="1"/>
  <c r="R412" i="1"/>
  <c r="M413" i="1"/>
  <c r="Q413" i="1"/>
  <c r="R413" i="1"/>
  <c r="M414" i="1"/>
  <c r="Q414" i="1"/>
  <c r="R414" i="1"/>
  <c r="M415" i="1"/>
  <c r="Q415" i="1"/>
  <c r="R415" i="1"/>
  <c r="M416" i="1"/>
  <c r="Q416" i="1"/>
  <c r="R416" i="1"/>
  <c r="M417" i="1"/>
  <c r="Q417" i="1"/>
  <c r="R417" i="1"/>
  <c r="M418" i="1"/>
  <c r="Q418" i="1"/>
  <c r="R418" i="1"/>
  <c r="M419" i="1"/>
  <c r="Q419" i="1"/>
  <c r="R419" i="1"/>
  <c r="M420" i="1"/>
  <c r="Q420" i="1"/>
  <c r="R420" i="1"/>
  <c r="M421" i="1"/>
  <c r="Q421" i="1"/>
  <c r="R421" i="1"/>
  <c r="M422" i="1"/>
  <c r="Q422" i="1"/>
  <c r="R422" i="1"/>
  <c r="M423" i="1"/>
  <c r="Q423" i="1"/>
  <c r="R423" i="1"/>
  <c r="M424" i="1"/>
  <c r="Q424" i="1"/>
  <c r="R424" i="1"/>
  <c r="M425" i="1"/>
  <c r="Q425" i="1"/>
  <c r="R425" i="1"/>
  <c r="M426" i="1"/>
  <c r="Q426" i="1"/>
  <c r="R426" i="1"/>
  <c r="M427" i="1"/>
  <c r="Q427" i="1"/>
  <c r="R427" i="1"/>
  <c r="M428" i="1"/>
  <c r="Q428" i="1"/>
  <c r="R428" i="1"/>
  <c r="M429" i="1"/>
  <c r="Q429" i="1"/>
  <c r="R429" i="1"/>
  <c r="M430" i="1"/>
  <c r="Q430" i="1"/>
  <c r="R430" i="1"/>
  <c r="M431" i="1"/>
  <c r="Q431" i="1"/>
  <c r="R431" i="1"/>
  <c r="M432" i="1"/>
  <c r="Q432" i="1"/>
  <c r="R432" i="1"/>
  <c r="M433" i="1"/>
  <c r="Q433" i="1"/>
  <c r="R433" i="1"/>
  <c r="M434" i="1"/>
  <c r="Q434" i="1"/>
  <c r="R434" i="1"/>
  <c r="M435" i="1"/>
  <c r="Q435" i="1"/>
  <c r="R435" i="1"/>
  <c r="M436" i="1"/>
  <c r="Q436" i="1"/>
  <c r="R436" i="1"/>
  <c r="M437" i="1"/>
  <c r="Q437" i="1"/>
  <c r="R437" i="1"/>
  <c r="M438" i="1"/>
  <c r="Q438" i="1"/>
  <c r="R438" i="1"/>
  <c r="M439" i="1"/>
  <c r="Q439" i="1"/>
  <c r="R439" i="1"/>
  <c r="M440" i="1"/>
  <c r="Q440" i="1"/>
  <c r="R440" i="1"/>
  <c r="M441" i="1"/>
  <c r="Q441" i="1"/>
  <c r="R441" i="1"/>
  <c r="M442" i="1"/>
  <c r="Q442" i="1"/>
  <c r="R442" i="1"/>
  <c r="M443" i="1"/>
  <c r="Q443" i="1"/>
  <c r="R443" i="1"/>
  <c r="M444" i="1"/>
  <c r="Q444" i="1"/>
  <c r="R444" i="1"/>
  <c r="M445" i="1"/>
  <c r="Q445" i="1"/>
  <c r="R445" i="1"/>
  <c r="M446" i="1"/>
  <c r="Q446" i="1"/>
  <c r="R446" i="1"/>
  <c r="M447" i="1"/>
  <c r="Q447" i="1"/>
  <c r="R447" i="1"/>
  <c r="M448" i="1"/>
  <c r="Q448" i="1"/>
  <c r="R448" i="1"/>
  <c r="M449" i="1"/>
  <c r="Q449" i="1"/>
  <c r="R449" i="1"/>
  <c r="M450" i="1"/>
  <c r="Q450" i="1"/>
  <c r="R450" i="1"/>
  <c r="M451" i="1"/>
  <c r="Q451" i="1"/>
  <c r="R451" i="1"/>
  <c r="M452" i="1"/>
  <c r="Q452" i="1"/>
  <c r="R452" i="1"/>
  <c r="M453" i="1"/>
  <c r="Q453" i="1"/>
  <c r="R453" i="1"/>
  <c r="M454" i="1"/>
  <c r="Q454" i="1"/>
  <c r="R454" i="1"/>
  <c r="M455" i="1"/>
  <c r="Q455" i="1"/>
  <c r="R455" i="1"/>
  <c r="M456" i="1"/>
  <c r="Q456" i="1"/>
  <c r="R456" i="1"/>
  <c r="M457" i="1"/>
  <c r="Q457" i="1"/>
  <c r="R457" i="1"/>
  <c r="M458" i="1"/>
  <c r="Q458" i="1"/>
  <c r="R458" i="1"/>
  <c r="M459" i="1"/>
  <c r="Q459" i="1"/>
  <c r="R459" i="1"/>
  <c r="M460" i="1"/>
  <c r="Q460" i="1"/>
  <c r="R460" i="1"/>
  <c r="M461" i="1"/>
  <c r="Q461" i="1"/>
  <c r="R461" i="1"/>
  <c r="M462" i="1"/>
  <c r="Q462" i="1"/>
  <c r="R462" i="1"/>
  <c r="M463" i="1"/>
  <c r="Q463" i="1"/>
  <c r="R463" i="1"/>
  <c r="M464" i="1"/>
  <c r="Q464" i="1"/>
  <c r="R464" i="1"/>
  <c r="M465" i="1"/>
  <c r="Q465" i="1"/>
  <c r="R465" i="1"/>
  <c r="M466" i="1"/>
  <c r="Q466" i="1"/>
  <c r="R466" i="1"/>
  <c r="M467" i="1"/>
  <c r="Q467" i="1"/>
  <c r="R467" i="1"/>
  <c r="M468" i="1"/>
  <c r="Q468" i="1"/>
  <c r="R468" i="1"/>
  <c r="M469" i="1"/>
  <c r="Q469" i="1"/>
  <c r="R469" i="1"/>
  <c r="M470" i="1"/>
  <c r="Q470" i="1"/>
  <c r="R470" i="1"/>
  <c r="M471" i="1"/>
  <c r="Q471" i="1"/>
  <c r="R471" i="1"/>
  <c r="M472" i="1"/>
  <c r="Q472" i="1"/>
  <c r="R472" i="1"/>
  <c r="M473" i="1"/>
  <c r="Q473" i="1"/>
  <c r="R473" i="1"/>
  <c r="M474" i="1"/>
  <c r="Q474" i="1"/>
  <c r="R474" i="1"/>
  <c r="M475" i="1"/>
  <c r="Q475" i="1"/>
  <c r="R475" i="1"/>
  <c r="M476" i="1"/>
  <c r="Q476" i="1"/>
  <c r="R476" i="1"/>
  <c r="M477" i="1"/>
  <c r="Q477" i="1"/>
  <c r="R477" i="1"/>
  <c r="M478" i="1"/>
  <c r="Q478" i="1"/>
  <c r="R478" i="1"/>
  <c r="M479" i="1"/>
  <c r="Q479" i="1"/>
  <c r="R479" i="1"/>
  <c r="M480" i="1"/>
  <c r="Q480" i="1"/>
  <c r="R480" i="1"/>
  <c r="M481" i="1"/>
  <c r="Q481" i="1"/>
  <c r="R481" i="1"/>
  <c r="M482" i="1"/>
  <c r="Q482" i="1"/>
  <c r="R482" i="1"/>
  <c r="M483" i="1"/>
  <c r="Q483" i="1"/>
  <c r="R483" i="1"/>
  <c r="M484" i="1"/>
  <c r="Q484" i="1"/>
  <c r="R484" i="1"/>
  <c r="M485" i="1"/>
  <c r="Q485" i="1"/>
  <c r="R485" i="1"/>
  <c r="M486" i="1"/>
  <c r="Q486" i="1"/>
  <c r="R486" i="1"/>
  <c r="M487" i="1"/>
  <c r="Q487" i="1"/>
  <c r="R487" i="1"/>
  <c r="M488" i="1"/>
  <c r="Q488" i="1"/>
  <c r="R488" i="1"/>
  <c r="M489" i="1"/>
  <c r="Q489" i="1"/>
  <c r="R489" i="1"/>
  <c r="M490" i="1"/>
  <c r="Q490" i="1"/>
  <c r="R490" i="1"/>
  <c r="M491" i="1"/>
  <c r="Q491" i="1"/>
  <c r="R491" i="1"/>
  <c r="M492" i="1"/>
  <c r="Q492" i="1"/>
  <c r="R492" i="1"/>
  <c r="M493" i="1"/>
  <c r="Q493" i="1"/>
  <c r="R493" i="1"/>
  <c r="M494" i="1"/>
  <c r="Q494" i="1"/>
  <c r="R494" i="1"/>
  <c r="M495" i="1"/>
  <c r="Q495" i="1"/>
  <c r="R495" i="1"/>
  <c r="M496" i="1"/>
  <c r="Q496" i="1"/>
  <c r="R496" i="1"/>
  <c r="M497" i="1"/>
  <c r="Q497" i="1"/>
  <c r="R497" i="1"/>
  <c r="M498" i="1"/>
  <c r="Q498" i="1"/>
  <c r="R498" i="1"/>
  <c r="M499" i="1"/>
  <c r="Q499" i="1"/>
  <c r="R499" i="1"/>
  <c r="M500" i="1"/>
  <c r="Q500" i="1"/>
  <c r="R500" i="1"/>
  <c r="M501" i="1"/>
  <c r="Q501" i="1"/>
  <c r="R501" i="1"/>
  <c r="M502" i="1"/>
  <c r="Q502" i="1"/>
  <c r="R502" i="1"/>
  <c r="M503" i="1"/>
  <c r="Q503" i="1"/>
  <c r="R503" i="1"/>
  <c r="M504" i="1"/>
  <c r="Q504" i="1"/>
  <c r="R504" i="1"/>
  <c r="M505" i="1"/>
  <c r="Q505" i="1"/>
  <c r="R505" i="1"/>
  <c r="M506" i="1"/>
  <c r="Q506" i="1"/>
  <c r="R506" i="1"/>
  <c r="M507" i="1"/>
  <c r="Q507" i="1"/>
  <c r="R507" i="1"/>
  <c r="M508" i="1"/>
  <c r="Q508" i="1"/>
  <c r="R508" i="1"/>
  <c r="M509" i="1"/>
  <c r="Q509" i="1"/>
  <c r="R509" i="1"/>
  <c r="M510" i="1"/>
  <c r="Q510" i="1"/>
  <c r="R510" i="1"/>
  <c r="M511" i="1"/>
  <c r="Q511" i="1"/>
  <c r="R511" i="1"/>
  <c r="M512" i="1"/>
  <c r="Q512" i="1"/>
  <c r="R512" i="1"/>
  <c r="M513" i="1"/>
  <c r="Q513" i="1"/>
  <c r="R513" i="1"/>
  <c r="M514" i="1"/>
  <c r="Q514" i="1"/>
  <c r="R514" i="1"/>
  <c r="M515" i="1"/>
  <c r="Q515" i="1"/>
  <c r="R515" i="1"/>
  <c r="M516" i="1"/>
  <c r="Q516" i="1"/>
  <c r="R516" i="1"/>
  <c r="M517" i="1"/>
  <c r="Q517" i="1"/>
  <c r="R517" i="1"/>
  <c r="M518" i="1"/>
  <c r="Q518" i="1"/>
  <c r="R518" i="1"/>
  <c r="M519" i="1"/>
  <c r="Q519" i="1"/>
  <c r="R519" i="1"/>
  <c r="M520" i="1"/>
  <c r="Q520" i="1"/>
  <c r="R520" i="1"/>
  <c r="M521" i="1"/>
  <c r="Q521" i="1"/>
  <c r="R521" i="1"/>
  <c r="M522" i="1"/>
  <c r="Q522" i="1"/>
  <c r="R522" i="1"/>
  <c r="M523" i="1"/>
  <c r="Q523" i="1"/>
  <c r="R523" i="1"/>
  <c r="M524" i="1"/>
  <c r="Q524" i="1"/>
  <c r="R524" i="1"/>
  <c r="M525" i="1"/>
  <c r="Q525" i="1"/>
  <c r="R525" i="1"/>
  <c r="M526" i="1"/>
  <c r="Q526" i="1"/>
  <c r="R526" i="1"/>
  <c r="M527" i="1"/>
  <c r="Q527" i="1"/>
  <c r="R527" i="1"/>
  <c r="M528" i="1"/>
  <c r="Q528" i="1"/>
  <c r="R528" i="1"/>
  <c r="M529" i="1"/>
  <c r="Q529" i="1"/>
  <c r="R529" i="1"/>
  <c r="M530" i="1"/>
  <c r="Q530" i="1"/>
  <c r="R530" i="1"/>
  <c r="M531" i="1"/>
  <c r="Q531" i="1"/>
  <c r="R531" i="1"/>
  <c r="M532" i="1"/>
  <c r="Q532" i="1"/>
  <c r="R532" i="1"/>
  <c r="M533" i="1"/>
  <c r="Q533" i="1"/>
  <c r="R533" i="1"/>
  <c r="M534" i="1"/>
  <c r="Q534" i="1"/>
  <c r="R534" i="1"/>
  <c r="M535" i="1"/>
  <c r="Q535" i="1"/>
  <c r="R535" i="1"/>
  <c r="M536" i="1"/>
  <c r="Q536" i="1"/>
  <c r="R536" i="1"/>
  <c r="M537" i="1"/>
  <c r="Q537" i="1"/>
  <c r="R537" i="1"/>
  <c r="M538" i="1"/>
  <c r="Q538" i="1"/>
  <c r="R538" i="1"/>
  <c r="M539" i="1"/>
  <c r="Q539" i="1"/>
  <c r="R539" i="1"/>
  <c r="M540" i="1"/>
  <c r="Q540" i="1"/>
  <c r="R540" i="1"/>
  <c r="M541" i="1"/>
  <c r="Q541" i="1"/>
  <c r="R541" i="1"/>
  <c r="M542" i="1"/>
  <c r="Q542" i="1"/>
  <c r="R542" i="1"/>
  <c r="M543" i="1"/>
  <c r="Q543" i="1"/>
  <c r="R543" i="1"/>
  <c r="M544" i="1"/>
  <c r="Q544" i="1"/>
  <c r="R544" i="1"/>
  <c r="M545" i="1"/>
  <c r="Q545" i="1"/>
  <c r="R545" i="1"/>
  <c r="M546" i="1"/>
  <c r="Q546" i="1"/>
  <c r="R546" i="1"/>
  <c r="M547" i="1"/>
  <c r="Q547" i="1"/>
  <c r="R547" i="1"/>
  <c r="M548" i="1"/>
  <c r="Q548" i="1"/>
  <c r="R548" i="1"/>
  <c r="M549" i="1"/>
  <c r="Q549" i="1"/>
  <c r="R549" i="1"/>
  <c r="M550" i="1"/>
  <c r="Q550" i="1"/>
  <c r="R550" i="1"/>
  <c r="M551" i="1"/>
  <c r="Q551" i="1"/>
  <c r="R551" i="1"/>
  <c r="M552" i="1"/>
  <c r="Q552" i="1"/>
  <c r="R552" i="1"/>
  <c r="M553" i="1"/>
  <c r="Q553" i="1"/>
  <c r="R553" i="1"/>
  <c r="M554" i="1"/>
  <c r="Q554" i="1"/>
  <c r="R554" i="1"/>
  <c r="M555" i="1"/>
  <c r="Q555" i="1"/>
  <c r="R555" i="1"/>
  <c r="M556" i="1"/>
  <c r="Q556" i="1"/>
  <c r="R556" i="1"/>
  <c r="M557" i="1"/>
  <c r="Q557" i="1"/>
  <c r="R557" i="1"/>
  <c r="M558" i="1"/>
  <c r="Q558" i="1"/>
  <c r="R558" i="1"/>
  <c r="M559" i="1"/>
  <c r="Q559" i="1"/>
  <c r="R559" i="1"/>
  <c r="M560" i="1"/>
  <c r="Q560" i="1"/>
  <c r="R560" i="1"/>
  <c r="M561" i="1"/>
  <c r="Q561" i="1"/>
  <c r="R561" i="1"/>
  <c r="M562" i="1"/>
  <c r="Q562" i="1"/>
  <c r="R562" i="1"/>
  <c r="M563" i="1"/>
  <c r="Q563" i="1"/>
  <c r="R563" i="1"/>
  <c r="M564" i="1"/>
  <c r="Q564" i="1"/>
  <c r="R564" i="1"/>
  <c r="M565" i="1"/>
  <c r="Q565" i="1"/>
  <c r="R565" i="1"/>
  <c r="M566" i="1"/>
  <c r="Q566" i="1"/>
  <c r="R566" i="1"/>
  <c r="M567" i="1"/>
  <c r="Q567" i="1"/>
  <c r="R567" i="1"/>
  <c r="M568" i="1"/>
  <c r="Q568" i="1"/>
  <c r="R568" i="1"/>
  <c r="M569" i="1"/>
  <c r="Q569" i="1"/>
  <c r="R569" i="1"/>
  <c r="M570" i="1"/>
  <c r="Q570" i="1"/>
  <c r="R570" i="1"/>
  <c r="M571" i="1"/>
  <c r="Q571" i="1"/>
  <c r="R571" i="1"/>
  <c r="M572" i="1"/>
  <c r="Q572" i="1"/>
  <c r="R572" i="1"/>
  <c r="M573" i="1"/>
  <c r="Q573" i="1"/>
  <c r="R573" i="1"/>
  <c r="M574" i="1"/>
  <c r="Q574" i="1"/>
  <c r="R574" i="1"/>
  <c r="M575" i="1"/>
  <c r="Q575" i="1"/>
  <c r="R575" i="1"/>
  <c r="M576" i="1"/>
  <c r="Q576" i="1"/>
  <c r="R576" i="1"/>
  <c r="M577" i="1"/>
  <c r="Q577" i="1"/>
  <c r="R577" i="1"/>
  <c r="M578" i="1"/>
  <c r="Q578" i="1"/>
  <c r="R578" i="1"/>
  <c r="M579" i="1"/>
  <c r="Q579" i="1"/>
  <c r="R579" i="1"/>
  <c r="M580" i="1"/>
  <c r="Q580" i="1"/>
  <c r="R580" i="1"/>
  <c r="M581" i="1"/>
  <c r="Q581" i="1"/>
  <c r="R581" i="1"/>
  <c r="M582" i="1"/>
  <c r="Q582" i="1"/>
  <c r="R582" i="1"/>
  <c r="M583" i="1"/>
  <c r="Q583" i="1"/>
  <c r="R583" i="1"/>
  <c r="M584" i="1"/>
  <c r="Q584" i="1"/>
  <c r="R584" i="1"/>
  <c r="M585" i="1"/>
  <c r="Q585" i="1"/>
  <c r="R585" i="1"/>
  <c r="M586" i="1"/>
  <c r="Q586" i="1"/>
  <c r="R586" i="1"/>
  <c r="M587" i="1"/>
  <c r="Q587" i="1"/>
  <c r="R587" i="1"/>
  <c r="M588" i="1"/>
  <c r="Q588" i="1"/>
  <c r="R588" i="1"/>
  <c r="M589" i="1"/>
  <c r="Q589" i="1"/>
  <c r="R589" i="1"/>
  <c r="M590" i="1"/>
  <c r="Q590" i="1"/>
  <c r="R590" i="1"/>
  <c r="M591" i="1"/>
  <c r="Q591" i="1"/>
  <c r="R591" i="1"/>
  <c r="M592" i="1"/>
  <c r="Q592" i="1"/>
  <c r="R592" i="1"/>
  <c r="M593" i="1"/>
  <c r="Q593" i="1"/>
  <c r="R593" i="1"/>
  <c r="M594" i="1"/>
  <c r="Q594" i="1"/>
  <c r="R594" i="1"/>
  <c r="M595" i="1"/>
  <c r="Q595" i="1"/>
  <c r="R595" i="1"/>
  <c r="M596" i="1"/>
  <c r="Q596" i="1"/>
  <c r="R596" i="1"/>
  <c r="M597" i="1"/>
  <c r="Q597" i="1"/>
  <c r="R597" i="1"/>
  <c r="M598" i="1"/>
  <c r="Q598" i="1"/>
  <c r="R598" i="1"/>
  <c r="M599" i="1"/>
  <c r="Q599" i="1"/>
  <c r="R599" i="1"/>
  <c r="M600" i="1"/>
  <c r="Q600" i="1"/>
  <c r="R600" i="1"/>
  <c r="M601" i="1"/>
  <c r="Q601" i="1"/>
  <c r="R601" i="1"/>
  <c r="M602" i="1"/>
  <c r="Q602" i="1"/>
  <c r="R602" i="1"/>
  <c r="M603" i="1"/>
  <c r="Q603" i="1"/>
  <c r="R603" i="1"/>
  <c r="M604" i="1"/>
  <c r="Q604" i="1"/>
  <c r="R604" i="1"/>
  <c r="M605" i="1"/>
  <c r="Q605" i="1"/>
  <c r="R605" i="1"/>
  <c r="M606" i="1"/>
  <c r="Q606" i="1"/>
  <c r="R606" i="1"/>
  <c r="M607" i="1"/>
  <c r="Q607" i="1"/>
  <c r="R607" i="1"/>
  <c r="M608" i="1"/>
  <c r="Q608" i="1"/>
  <c r="R608" i="1"/>
  <c r="M609" i="1"/>
  <c r="Q609" i="1"/>
  <c r="R609" i="1"/>
  <c r="M610" i="1"/>
  <c r="Q610" i="1"/>
  <c r="R610" i="1"/>
  <c r="M611" i="1"/>
  <c r="Q611" i="1"/>
  <c r="R611" i="1"/>
  <c r="M612" i="1"/>
  <c r="Q612" i="1"/>
  <c r="R612" i="1"/>
  <c r="M613" i="1"/>
  <c r="Q613" i="1"/>
  <c r="R613" i="1"/>
  <c r="M614" i="1"/>
  <c r="Q614" i="1"/>
  <c r="R614" i="1"/>
  <c r="M615" i="1"/>
  <c r="Q615" i="1"/>
  <c r="R615" i="1"/>
  <c r="M616" i="1"/>
  <c r="Q616" i="1"/>
  <c r="R616" i="1"/>
  <c r="M617" i="1"/>
  <c r="Q617" i="1"/>
  <c r="R617" i="1"/>
  <c r="M618" i="1"/>
  <c r="Q618" i="1"/>
  <c r="R618" i="1"/>
  <c r="M619" i="1"/>
  <c r="Q619" i="1"/>
  <c r="R619" i="1"/>
  <c r="M620" i="1"/>
  <c r="Q620" i="1"/>
  <c r="R620" i="1"/>
  <c r="M621" i="1"/>
  <c r="Q621" i="1"/>
  <c r="R621" i="1"/>
  <c r="M622" i="1"/>
  <c r="Q622" i="1"/>
  <c r="R622" i="1"/>
  <c r="M623" i="1"/>
  <c r="Q623" i="1"/>
  <c r="R623" i="1"/>
  <c r="M624" i="1"/>
  <c r="Q624" i="1"/>
  <c r="R624" i="1"/>
  <c r="M625" i="1"/>
  <c r="Q625" i="1"/>
  <c r="R625" i="1"/>
  <c r="M626" i="1"/>
  <c r="Q626" i="1"/>
  <c r="R626" i="1"/>
  <c r="M627" i="1"/>
  <c r="Q627" i="1"/>
  <c r="R627" i="1"/>
  <c r="M628" i="1"/>
  <c r="Q628" i="1"/>
  <c r="R628" i="1"/>
  <c r="M629" i="1"/>
  <c r="Q629" i="1"/>
  <c r="R629" i="1"/>
  <c r="M630" i="1"/>
  <c r="Q630" i="1"/>
  <c r="R630" i="1"/>
  <c r="M631" i="1"/>
  <c r="Q631" i="1"/>
  <c r="R631" i="1"/>
  <c r="M632" i="1"/>
  <c r="Q632" i="1"/>
  <c r="R632" i="1"/>
  <c r="M633" i="1"/>
  <c r="Q633" i="1"/>
  <c r="R633" i="1"/>
  <c r="M634" i="1"/>
  <c r="Q634" i="1"/>
  <c r="R634" i="1"/>
  <c r="M635" i="1"/>
  <c r="Q635" i="1"/>
  <c r="R635" i="1"/>
  <c r="M636" i="1"/>
  <c r="Q636" i="1"/>
  <c r="R636" i="1"/>
  <c r="M637" i="1"/>
  <c r="Q637" i="1"/>
  <c r="R637" i="1"/>
  <c r="M638" i="1"/>
  <c r="Q638" i="1"/>
  <c r="R638" i="1"/>
  <c r="M639" i="1"/>
  <c r="Q639" i="1"/>
  <c r="R639" i="1"/>
  <c r="M640" i="1"/>
  <c r="Q640" i="1"/>
  <c r="R640" i="1"/>
  <c r="M641" i="1"/>
  <c r="Q641" i="1"/>
  <c r="R641" i="1"/>
  <c r="M642" i="1"/>
  <c r="Q642" i="1"/>
  <c r="R642" i="1"/>
  <c r="M643" i="1"/>
  <c r="Q643" i="1"/>
  <c r="R643" i="1"/>
  <c r="M644" i="1"/>
  <c r="Q644" i="1"/>
  <c r="R644" i="1"/>
  <c r="M645" i="1"/>
  <c r="Q645" i="1"/>
  <c r="R645" i="1"/>
  <c r="M646" i="1"/>
  <c r="Q646" i="1"/>
  <c r="R646" i="1"/>
  <c r="M647" i="1"/>
  <c r="Q647" i="1"/>
  <c r="R647" i="1"/>
  <c r="M648" i="1"/>
  <c r="Q648" i="1"/>
  <c r="R648" i="1"/>
  <c r="M649" i="1"/>
  <c r="Q649" i="1"/>
  <c r="R649" i="1"/>
  <c r="M650" i="1"/>
  <c r="Q650" i="1"/>
  <c r="R650" i="1"/>
  <c r="M651" i="1"/>
  <c r="Q651" i="1"/>
  <c r="R651" i="1"/>
  <c r="M652" i="1"/>
  <c r="Q652" i="1"/>
  <c r="R652" i="1"/>
  <c r="M653" i="1"/>
  <c r="Q653" i="1"/>
  <c r="R653" i="1"/>
  <c r="M654" i="1"/>
  <c r="Q654" i="1"/>
  <c r="R654" i="1"/>
  <c r="M655" i="1"/>
  <c r="Q655" i="1"/>
  <c r="R655" i="1"/>
  <c r="M656" i="1"/>
  <c r="Q656" i="1"/>
  <c r="R656" i="1"/>
  <c r="M657" i="1"/>
  <c r="Q657" i="1"/>
  <c r="R657" i="1"/>
  <c r="M658" i="1"/>
  <c r="Q658" i="1"/>
  <c r="R658" i="1"/>
  <c r="M659" i="1"/>
  <c r="Q659" i="1"/>
  <c r="R659" i="1"/>
  <c r="M660" i="1"/>
  <c r="Q660" i="1"/>
  <c r="R660" i="1"/>
  <c r="M661" i="1"/>
  <c r="Q661" i="1"/>
  <c r="R661" i="1"/>
  <c r="M662" i="1"/>
  <c r="Q662" i="1"/>
  <c r="R662" i="1"/>
  <c r="M663" i="1"/>
  <c r="Q663" i="1"/>
  <c r="R663" i="1"/>
  <c r="M664" i="1"/>
  <c r="Q664" i="1"/>
  <c r="R664" i="1"/>
  <c r="M665" i="1"/>
  <c r="Q665" i="1"/>
  <c r="R665" i="1"/>
  <c r="M666" i="1"/>
  <c r="Q666" i="1"/>
  <c r="R666" i="1"/>
  <c r="M667" i="1"/>
  <c r="Q667" i="1"/>
  <c r="R667" i="1"/>
  <c r="M668" i="1"/>
  <c r="Q668" i="1"/>
  <c r="R668" i="1"/>
  <c r="M669" i="1"/>
  <c r="Q669" i="1"/>
  <c r="R669" i="1"/>
  <c r="M670" i="1"/>
  <c r="Q670" i="1"/>
  <c r="R670" i="1"/>
  <c r="M671" i="1"/>
  <c r="Q671" i="1"/>
  <c r="R671" i="1"/>
  <c r="M672" i="1"/>
  <c r="Q672" i="1"/>
  <c r="R672" i="1"/>
  <c r="M673" i="1"/>
  <c r="Q673" i="1"/>
  <c r="R673" i="1"/>
  <c r="M674" i="1"/>
  <c r="Q674" i="1"/>
  <c r="R674" i="1"/>
  <c r="M675" i="1"/>
  <c r="Q675" i="1"/>
  <c r="R675" i="1"/>
  <c r="M676" i="1"/>
  <c r="Q676" i="1"/>
  <c r="R676" i="1"/>
  <c r="M677" i="1"/>
  <c r="Q677" i="1"/>
  <c r="R677" i="1"/>
  <c r="M678" i="1"/>
  <c r="Q678" i="1"/>
  <c r="R678" i="1"/>
  <c r="M679" i="1"/>
  <c r="Q679" i="1"/>
  <c r="R679" i="1"/>
  <c r="M680" i="1"/>
  <c r="Q680" i="1"/>
  <c r="R680" i="1"/>
  <c r="M681" i="1"/>
  <c r="Q681" i="1"/>
  <c r="R681" i="1"/>
  <c r="M682" i="1"/>
  <c r="Q682" i="1"/>
  <c r="R682" i="1"/>
  <c r="M683" i="1"/>
  <c r="Q683" i="1"/>
  <c r="R683" i="1"/>
  <c r="M684" i="1"/>
  <c r="Q684" i="1"/>
  <c r="R684" i="1"/>
  <c r="M685" i="1"/>
  <c r="Q685" i="1"/>
  <c r="R685" i="1"/>
  <c r="M686" i="1"/>
  <c r="Q686" i="1"/>
  <c r="R686" i="1"/>
  <c r="M687" i="1"/>
  <c r="Q687" i="1"/>
  <c r="R687" i="1"/>
  <c r="M688" i="1"/>
  <c r="Q688" i="1"/>
  <c r="R688" i="1"/>
  <c r="M689" i="1"/>
  <c r="Q689" i="1"/>
  <c r="R689" i="1"/>
  <c r="M690" i="1"/>
  <c r="Q690" i="1"/>
  <c r="R690" i="1"/>
  <c r="M691" i="1"/>
  <c r="Q691" i="1"/>
  <c r="R691" i="1"/>
  <c r="M692" i="1"/>
  <c r="Q692" i="1"/>
  <c r="R692" i="1"/>
  <c r="M693" i="1"/>
  <c r="Q693" i="1"/>
  <c r="R693" i="1"/>
  <c r="M694" i="1"/>
  <c r="Q694" i="1"/>
  <c r="R694" i="1"/>
  <c r="M695" i="1"/>
  <c r="Q695" i="1"/>
  <c r="R695" i="1"/>
  <c r="M696" i="1"/>
  <c r="Q696" i="1"/>
  <c r="R696" i="1"/>
  <c r="M697" i="1"/>
  <c r="Q697" i="1"/>
  <c r="R697" i="1"/>
  <c r="M698" i="1"/>
  <c r="Q698" i="1"/>
  <c r="R698" i="1"/>
  <c r="M699" i="1"/>
  <c r="Q699" i="1"/>
  <c r="R699" i="1"/>
  <c r="M700" i="1"/>
  <c r="Q700" i="1"/>
  <c r="R700" i="1"/>
  <c r="M701" i="1"/>
  <c r="Q701" i="1"/>
  <c r="R701" i="1"/>
  <c r="M702" i="1"/>
  <c r="Q702" i="1"/>
  <c r="R702" i="1"/>
  <c r="M703" i="1"/>
  <c r="Q703" i="1"/>
  <c r="R703" i="1"/>
  <c r="M704" i="1"/>
  <c r="Q704" i="1"/>
  <c r="R704" i="1"/>
  <c r="M705" i="1"/>
  <c r="Q705" i="1"/>
  <c r="R705" i="1"/>
  <c r="M706" i="1"/>
  <c r="Q706" i="1"/>
  <c r="R706" i="1"/>
  <c r="M707" i="1"/>
  <c r="Q707" i="1"/>
  <c r="R707" i="1"/>
  <c r="M708" i="1"/>
  <c r="Q708" i="1"/>
  <c r="R708" i="1"/>
  <c r="M709" i="1"/>
  <c r="Q709" i="1"/>
  <c r="R709" i="1"/>
  <c r="M710" i="1"/>
  <c r="Q710" i="1"/>
  <c r="R710" i="1"/>
  <c r="M711" i="1"/>
  <c r="Q711" i="1"/>
  <c r="R711" i="1"/>
  <c r="M712" i="1"/>
  <c r="Q712" i="1"/>
  <c r="R712" i="1"/>
  <c r="M713" i="1"/>
  <c r="Q713" i="1"/>
  <c r="R713" i="1"/>
  <c r="M714" i="1"/>
  <c r="Q714" i="1"/>
  <c r="R714" i="1"/>
  <c r="M715" i="1"/>
  <c r="Q715" i="1"/>
  <c r="R715" i="1"/>
  <c r="M716" i="1"/>
  <c r="Q716" i="1"/>
  <c r="R716" i="1"/>
  <c r="M717" i="1"/>
  <c r="Q717" i="1"/>
  <c r="R717" i="1"/>
  <c r="M718" i="1"/>
  <c r="Q718" i="1"/>
  <c r="R718" i="1"/>
  <c r="M719" i="1"/>
  <c r="Q719" i="1"/>
  <c r="R719" i="1"/>
  <c r="M720" i="1"/>
  <c r="Q720" i="1"/>
  <c r="R720" i="1"/>
  <c r="M721" i="1"/>
  <c r="Q721" i="1"/>
  <c r="R721" i="1"/>
  <c r="M722" i="1"/>
  <c r="Q722" i="1"/>
  <c r="R722" i="1"/>
  <c r="M723" i="1"/>
  <c r="Q723" i="1"/>
  <c r="R723" i="1"/>
  <c r="M724" i="1"/>
  <c r="Q724" i="1"/>
  <c r="R724" i="1"/>
  <c r="M725" i="1"/>
  <c r="Q725" i="1"/>
  <c r="R725" i="1"/>
  <c r="M726" i="1"/>
  <c r="Q726" i="1"/>
  <c r="R726" i="1"/>
  <c r="M727" i="1"/>
  <c r="Q727" i="1"/>
  <c r="R727" i="1"/>
  <c r="M728" i="1"/>
  <c r="Q728" i="1"/>
  <c r="R728" i="1"/>
  <c r="M729" i="1"/>
  <c r="Q729" i="1"/>
  <c r="R729" i="1"/>
  <c r="M730" i="1"/>
  <c r="Q730" i="1"/>
  <c r="R730" i="1"/>
  <c r="M731" i="1"/>
  <c r="Q731" i="1"/>
  <c r="R731" i="1"/>
  <c r="M732" i="1"/>
  <c r="Q732" i="1"/>
  <c r="R732" i="1"/>
  <c r="M733" i="1"/>
  <c r="Q733" i="1"/>
  <c r="R733" i="1"/>
  <c r="M734" i="1"/>
  <c r="Q734" i="1"/>
  <c r="R734" i="1"/>
  <c r="M735" i="1"/>
  <c r="Q735" i="1"/>
  <c r="R735" i="1"/>
  <c r="M736" i="1"/>
  <c r="Q736" i="1"/>
  <c r="R736" i="1"/>
  <c r="M737" i="1"/>
  <c r="Q737" i="1"/>
  <c r="R737" i="1"/>
  <c r="M738" i="1"/>
  <c r="Q738" i="1"/>
  <c r="R738" i="1"/>
  <c r="M739" i="1"/>
  <c r="Q739" i="1"/>
  <c r="R739" i="1"/>
  <c r="M740" i="1"/>
  <c r="Q740" i="1"/>
  <c r="R740" i="1"/>
  <c r="M741" i="1"/>
  <c r="Q741" i="1"/>
  <c r="R741" i="1"/>
  <c r="M742" i="1"/>
  <c r="Q742" i="1"/>
  <c r="R742" i="1"/>
  <c r="M743" i="1"/>
  <c r="Q743" i="1"/>
  <c r="R743" i="1"/>
  <c r="M744" i="1"/>
  <c r="Q744" i="1"/>
  <c r="R744" i="1"/>
  <c r="M745" i="1"/>
  <c r="Q745" i="1"/>
  <c r="R745" i="1"/>
  <c r="M746" i="1"/>
  <c r="Q746" i="1"/>
  <c r="R746" i="1"/>
  <c r="M747" i="1"/>
  <c r="Q747" i="1"/>
  <c r="R747" i="1"/>
  <c r="M748" i="1"/>
  <c r="Q748" i="1"/>
  <c r="R748" i="1"/>
  <c r="M749" i="1"/>
  <c r="Q749" i="1"/>
  <c r="R749" i="1"/>
  <c r="M750" i="1"/>
  <c r="Q750" i="1"/>
  <c r="R750" i="1"/>
  <c r="M751" i="1"/>
  <c r="Q751" i="1"/>
  <c r="R751" i="1"/>
  <c r="M752" i="1"/>
  <c r="Q752" i="1"/>
  <c r="R752" i="1"/>
  <c r="M753" i="1"/>
  <c r="Q753" i="1"/>
  <c r="R753" i="1"/>
  <c r="M754" i="1"/>
  <c r="Q754" i="1"/>
  <c r="R754" i="1"/>
  <c r="M755" i="1"/>
  <c r="Q755" i="1"/>
  <c r="R755" i="1"/>
  <c r="M756" i="1"/>
  <c r="Q756" i="1"/>
  <c r="R756" i="1"/>
  <c r="M757" i="1"/>
  <c r="Q757" i="1"/>
  <c r="R757" i="1"/>
  <c r="M758" i="1"/>
  <c r="Q758" i="1"/>
  <c r="R758" i="1"/>
  <c r="M759" i="1"/>
  <c r="Q759" i="1"/>
  <c r="R759" i="1"/>
  <c r="M760" i="1"/>
  <c r="Q760" i="1"/>
  <c r="R760" i="1"/>
  <c r="M761" i="1"/>
  <c r="Q761" i="1"/>
  <c r="R761" i="1"/>
  <c r="M762" i="1"/>
  <c r="Q762" i="1"/>
  <c r="R762" i="1"/>
  <c r="M763" i="1"/>
  <c r="Q763" i="1"/>
  <c r="R763" i="1"/>
  <c r="M764" i="1"/>
  <c r="Q764" i="1"/>
  <c r="R764" i="1"/>
  <c r="M765" i="1"/>
  <c r="Q765" i="1"/>
  <c r="R765" i="1"/>
  <c r="M766" i="1"/>
  <c r="Q766" i="1"/>
  <c r="R766" i="1"/>
  <c r="M767" i="1"/>
  <c r="Q767" i="1"/>
  <c r="R767" i="1"/>
  <c r="M768" i="1"/>
  <c r="Q768" i="1"/>
  <c r="R768" i="1"/>
  <c r="M769" i="1"/>
  <c r="Q769" i="1"/>
  <c r="R769" i="1"/>
  <c r="M770" i="1"/>
  <c r="Q770" i="1"/>
  <c r="R770" i="1"/>
  <c r="M771" i="1"/>
  <c r="Q771" i="1"/>
  <c r="R771" i="1"/>
  <c r="M772" i="1"/>
  <c r="Q772" i="1"/>
  <c r="R772" i="1"/>
  <c r="M773" i="1"/>
  <c r="Q773" i="1"/>
  <c r="R773" i="1"/>
  <c r="M774" i="1"/>
  <c r="Q774" i="1"/>
  <c r="R774" i="1"/>
  <c r="M775" i="1"/>
  <c r="Q775" i="1"/>
  <c r="R775" i="1"/>
  <c r="M776" i="1"/>
  <c r="Q776" i="1"/>
  <c r="R776" i="1"/>
  <c r="M777" i="1"/>
  <c r="Q777" i="1"/>
  <c r="R777" i="1"/>
  <c r="M778" i="1"/>
  <c r="Q778" i="1"/>
  <c r="R778" i="1"/>
  <c r="M779" i="1"/>
  <c r="Q779" i="1"/>
  <c r="R779" i="1"/>
  <c r="M780" i="1"/>
  <c r="Q780" i="1"/>
  <c r="R780" i="1"/>
  <c r="M781" i="1"/>
  <c r="Q781" i="1"/>
  <c r="R781" i="1"/>
  <c r="M782" i="1"/>
  <c r="Q782" i="1"/>
  <c r="R782" i="1"/>
  <c r="M783" i="1"/>
  <c r="Q783" i="1"/>
  <c r="R783" i="1"/>
  <c r="M784" i="1"/>
  <c r="Q784" i="1"/>
  <c r="R784" i="1"/>
  <c r="M785" i="1"/>
  <c r="Q785" i="1"/>
  <c r="R785" i="1"/>
  <c r="M786" i="1"/>
  <c r="Q786" i="1"/>
  <c r="R786" i="1"/>
  <c r="M787" i="1"/>
  <c r="Q787" i="1"/>
  <c r="R787" i="1"/>
  <c r="M788" i="1"/>
  <c r="Q788" i="1"/>
  <c r="R788" i="1"/>
  <c r="M789" i="1"/>
  <c r="Q789" i="1"/>
  <c r="R789" i="1"/>
  <c r="M790" i="1"/>
  <c r="Q790" i="1"/>
  <c r="R790" i="1"/>
  <c r="M791" i="1"/>
  <c r="Q791" i="1"/>
  <c r="R791" i="1"/>
  <c r="M792" i="1"/>
  <c r="Q792" i="1"/>
  <c r="R792" i="1"/>
  <c r="M793" i="1"/>
  <c r="Q793" i="1"/>
  <c r="R793" i="1"/>
  <c r="M794" i="1"/>
  <c r="Q794" i="1"/>
  <c r="R794" i="1"/>
  <c r="M795" i="1"/>
  <c r="Q795" i="1"/>
  <c r="R795" i="1"/>
  <c r="M796" i="1"/>
  <c r="Q796" i="1"/>
  <c r="R796" i="1"/>
  <c r="M797" i="1"/>
  <c r="Q797" i="1"/>
  <c r="R797" i="1"/>
  <c r="M798" i="1"/>
  <c r="Q798" i="1"/>
  <c r="R798" i="1"/>
  <c r="M799" i="1"/>
  <c r="Q799" i="1"/>
  <c r="R799" i="1"/>
  <c r="M800" i="1"/>
  <c r="Q800" i="1"/>
  <c r="R800" i="1"/>
  <c r="M801" i="1"/>
  <c r="Q801" i="1"/>
  <c r="R801" i="1"/>
  <c r="M802" i="1"/>
  <c r="Q802" i="1"/>
  <c r="R802" i="1"/>
  <c r="M803" i="1"/>
  <c r="Q803" i="1"/>
  <c r="R803" i="1"/>
  <c r="M804" i="1"/>
  <c r="Q804" i="1"/>
  <c r="R804" i="1"/>
  <c r="M805" i="1"/>
  <c r="Q805" i="1"/>
  <c r="R805" i="1"/>
  <c r="M806" i="1"/>
  <c r="Q806" i="1"/>
  <c r="R806" i="1"/>
  <c r="M807" i="1"/>
  <c r="Q807" i="1"/>
  <c r="R807" i="1"/>
  <c r="M808" i="1"/>
  <c r="Q808" i="1"/>
  <c r="R808" i="1"/>
  <c r="M809" i="1"/>
  <c r="Q809" i="1"/>
  <c r="R809" i="1"/>
  <c r="M810" i="1"/>
  <c r="Q810" i="1"/>
  <c r="R810" i="1"/>
  <c r="M811" i="1"/>
  <c r="Q811" i="1"/>
  <c r="R811" i="1"/>
  <c r="M812" i="1"/>
  <c r="Q812" i="1"/>
  <c r="R812" i="1"/>
  <c r="M813" i="1"/>
  <c r="Q813" i="1"/>
  <c r="R813" i="1"/>
  <c r="M814" i="1"/>
  <c r="Q814" i="1"/>
  <c r="R814" i="1"/>
  <c r="M815" i="1"/>
  <c r="Q815" i="1"/>
  <c r="R815" i="1"/>
  <c r="M816" i="1"/>
  <c r="Q816" i="1"/>
  <c r="R816" i="1"/>
  <c r="M817" i="1"/>
  <c r="Q817" i="1"/>
  <c r="R817" i="1"/>
  <c r="M818" i="1"/>
  <c r="Q818" i="1"/>
  <c r="R818" i="1"/>
  <c r="M819" i="1"/>
  <c r="Q819" i="1"/>
  <c r="R819" i="1"/>
  <c r="M820" i="1"/>
  <c r="Q820" i="1"/>
  <c r="R820" i="1"/>
  <c r="M821" i="1"/>
  <c r="Q821" i="1"/>
  <c r="R821" i="1"/>
  <c r="M822" i="1"/>
  <c r="Q822" i="1"/>
  <c r="R822" i="1"/>
  <c r="M823" i="1"/>
  <c r="Q823" i="1"/>
  <c r="R823" i="1"/>
  <c r="M824" i="1"/>
  <c r="Q824" i="1"/>
  <c r="R824" i="1"/>
  <c r="M825" i="1"/>
  <c r="Q825" i="1"/>
  <c r="R825" i="1"/>
  <c r="M826" i="1"/>
  <c r="Q826" i="1"/>
  <c r="R826" i="1"/>
  <c r="M827" i="1"/>
  <c r="Q827" i="1"/>
  <c r="R827" i="1"/>
  <c r="M828" i="1"/>
  <c r="Q828" i="1"/>
  <c r="R828" i="1"/>
  <c r="M829" i="1"/>
  <c r="Q829" i="1"/>
  <c r="R829" i="1"/>
  <c r="M830" i="1"/>
  <c r="Q830" i="1"/>
  <c r="R830" i="1"/>
  <c r="M831" i="1"/>
  <c r="Q831" i="1"/>
  <c r="R831" i="1"/>
  <c r="M832" i="1"/>
  <c r="Q832" i="1"/>
  <c r="R832" i="1"/>
  <c r="M833" i="1"/>
  <c r="Q833" i="1"/>
  <c r="R833" i="1"/>
  <c r="M834" i="1"/>
  <c r="Q834" i="1"/>
  <c r="R834" i="1"/>
  <c r="M835" i="1"/>
  <c r="Q835" i="1"/>
  <c r="R835" i="1"/>
  <c r="M836" i="1"/>
  <c r="Q836" i="1"/>
  <c r="R836" i="1"/>
  <c r="M837" i="1"/>
  <c r="Q837" i="1"/>
  <c r="R837" i="1"/>
  <c r="M838" i="1"/>
  <c r="Q838" i="1"/>
  <c r="R838" i="1"/>
  <c r="M839" i="1"/>
  <c r="Q839" i="1"/>
  <c r="R839" i="1"/>
  <c r="M840" i="1"/>
  <c r="Q840" i="1"/>
  <c r="R840" i="1"/>
  <c r="M841" i="1"/>
  <c r="Q841" i="1"/>
  <c r="R841" i="1"/>
  <c r="M842" i="1"/>
  <c r="Q842" i="1"/>
  <c r="R842" i="1"/>
  <c r="M843" i="1"/>
  <c r="Q843" i="1"/>
  <c r="R843" i="1"/>
  <c r="M844" i="1"/>
  <c r="Q844" i="1"/>
  <c r="R844" i="1"/>
  <c r="M845" i="1"/>
  <c r="Q845" i="1"/>
  <c r="R845" i="1"/>
  <c r="M846" i="1"/>
  <c r="Q846" i="1"/>
  <c r="R846" i="1"/>
  <c r="M847" i="1"/>
  <c r="Q847" i="1"/>
  <c r="R847" i="1"/>
  <c r="M848" i="1"/>
  <c r="Q848" i="1"/>
  <c r="R848" i="1"/>
  <c r="M849" i="1"/>
  <c r="Q849" i="1"/>
  <c r="R849" i="1"/>
  <c r="M850" i="1"/>
  <c r="Q850" i="1"/>
  <c r="R850" i="1"/>
  <c r="M851" i="1"/>
  <c r="Q851" i="1"/>
  <c r="R851" i="1"/>
  <c r="M852" i="1"/>
  <c r="Q852" i="1"/>
  <c r="R852" i="1"/>
  <c r="M853" i="1"/>
  <c r="Q853" i="1"/>
  <c r="R853" i="1"/>
  <c r="M854" i="1"/>
  <c r="Q854" i="1"/>
  <c r="R854" i="1"/>
  <c r="M855" i="1"/>
  <c r="Q855" i="1"/>
  <c r="R855" i="1"/>
  <c r="M856" i="1"/>
  <c r="Q856" i="1"/>
  <c r="R856" i="1"/>
  <c r="M857" i="1"/>
  <c r="Q857" i="1"/>
  <c r="R857" i="1"/>
  <c r="M858" i="1"/>
  <c r="Q858" i="1"/>
  <c r="R858" i="1"/>
  <c r="M859" i="1"/>
  <c r="Q859" i="1"/>
  <c r="R859" i="1"/>
  <c r="M860" i="1"/>
  <c r="Q860" i="1"/>
  <c r="R860" i="1"/>
  <c r="M861" i="1"/>
  <c r="Q861" i="1"/>
  <c r="R861" i="1"/>
  <c r="M862" i="1"/>
  <c r="Q862" i="1"/>
  <c r="R862" i="1"/>
  <c r="M863" i="1"/>
  <c r="Q863" i="1"/>
  <c r="R863" i="1"/>
  <c r="M864" i="1"/>
  <c r="Q864" i="1"/>
  <c r="R864" i="1"/>
  <c r="M865" i="1"/>
  <c r="Q865" i="1"/>
  <c r="R865" i="1"/>
  <c r="M866" i="1"/>
  <c r="Q866" i="1"/>
  <c r="R866" i="1"/>
  <c r="M867" i="1"/>
  <c r="Q867" i="1"/>
  <c r="R867" i="1"/>
  <c r="M868" i="1"/>
  <c r="Q868" i="1"/>
  <c r="R868" i="1"/>
  <c r="M869" i="1"/>
  <c r="Q869" i="1"/>
  <c r="R869" i="1"/>
  <c r="M870" i="1"/>
  <c r="Q870" i="1"/>
  <c r="R870" i="1"/>
  <c r="M871" i="1"/>
  <c r="Q871" i="1"/>
  <c r="R871" i="1"/>
  <c r="M872" i="1"/>
  <c r="Q872" i="1"/>
  <c r="R872" i="1"/>
  <c r="M873" i="1"/>
  <c r="Q873" i="1"/>
  <c r="R873" i="1"/>
  <c r="M874" i="1"/>
  <c r="Q874" i="1"/>
  <c r="R874" i="1"/>
  <c r="M875" i="1"/>
  <c r="Q875" i="1"/>
  <c r="R875" i="1"/>
  <c r="M876" i="1"/>
  <c r="Q876" i="1"/>
  <c r="R876" i="1"/>
  <c r="M877" i="1"/>
  <c r="Q877" i="1"/>
  <c r="R877" i="1"/>
  <c r="M878" i="1"/>
  <c r="Q878" i="1"/>
  <c r="R878" i="1"/>
  <c r="M879" i="1"/>
  <c r="Q879" i="1"/>
  <c r="R879" i="1"/>
  <c r="M880" i="1"/>
  <c r="Q880" i="1"/>
  <c r="R880" i="1"/>
  <c r="M881" i="1"/>
  <c r="Q881" i="1"/>
  <c r="R881" i="1"/>
  <c r="M882" i="1"/>
  <c r="Q882" i="1"/>
  <c r="R882" i="1"/>
  <c r="M883" i="1"/>
  <c r="Q883" i="1"/>
  <c r="R883" i="1"/>
  <c r="M884" i="1"/>
  <c r="Q884" i="1"/>
  <c r="R884" i="1"/>
  <c r="M885" i="1"/>
  <c r="Q885" i="1"/>
  <c r="R885" i="1"/>
  <c r="M886" i="1"/>
  <c r="Q886" i="1"/>
  <c r="R886" i="1"/>
  <c r="M887" i="1"/>
  <c r="Q887" i="1"/>
  <c r="R887" i="1"/>
  <c r="M888" i="1"/>
  <c r="Q888" i="1"/>
  <c r="R888" i="1"/>
  <c r="M889" i="1"/>
  <c r="Q889" i="1"/>
  <c r="R889" i="1"/>
  <c r="M890" i="1"/>
  <c r="Q890" i="1"/>
  <c r="R890" i="1"/>
  <c r="M891" i="1"/>
  <c r="Q891" i="1"/>
  <c r="R891" i="1"/>
  <c r="M892" i="1"/>
  <c r="Q892" i="1"/>
  <c r="R892" i="1"/>
  <c r="M893" i="1"/>
  <c r="Q893" i="1"/>
  <c r="R893" i="1"/>
  <c r="M894" i="1"/>
  <c r="Q894" i="1"/>
  <c r="R894" i="1"/>
  <c r="M895" i="1"/>
  <c r="Q895" i="1"/>
  <c r="R895" i="1"/>
  <c r="M896" i="1"/>
  <c r="Q896" i="1"/>
  <c r="R896" i="1"/>
  <c r="M897" i="1"/>
  <c r="Q897" i="1"/>
  <c r="R897" i="1"/>
  <c r="M898" i="1"/>
  <c r="Q898" i="1"/>
  <c r="R898" i="1"/>
  <c r="M899" i="1"/>
  <c r="Q899" i="1"/>
  <c r="R899" i="1"/>
  <c r="M900" i="1"/>
  <c r="Q900" i="1"/>
  <c r="R900" i="1"/>
  <c r="M901" i="1"/>
  <c r="Q901" i="1"/>
  <c r="R901" i="1"/>
  <c r="M902" i="1"/>
  <c r="Q902" i="1"/>
  <c r="R902" i="1"/>
  <c r="M903" i="1"/>
  <c r="Q903" i="1"/>
  <c r="R903" i="1"/>
  <c r="M904" i="1"/>
  <c r="Q904" i="1"/>
  <c r="R904" i="1"/>
  <c r="M905" i="1"/>
  <c r="Q905" i="1"/>
  <c r="R905" i="1"/>
  <c r="M906" i="1"/>
  <c r="Q906" i="1"/>
  <c r="R906" i="1"/>
  <c r="M907" i="1"/>
  <c r="Q907" i="1"/>
  <c r="R907" i="1"/>
  <c r="M908" i="1"/>
  <c r="Q908" i="1"/>
  <c r="R908" i="1"/>
  <c r="M909" i="1"/>
  <c r="Q909" i="1"/>
  <c r="R909" i="1"/>
  <c r="M910" i="1"/>
  <c r="Q910" i="1"/>
  <c r="R910" i="1"/>
  <c r="M911" i="1"/>
  <c r="Q911" i="1"/>
  <c r="R911" i="1"/>
  <c r="M912" i="1"/>
  <c r="Q912" i="1"/>
  <c r="R912" i="1"/>
  <c r="M913" i="1"/>
  <c r="Q913" i="1"/>
  <c r="R913" i="1"/>
  <c r="M914" i="1"/>
  <c r="Q914" i="1"/>
  <c r="R914" i="1"/>
  <c r="M915" i="1"/>
  <c r="Q915" i="1"/>
  <c r="R915" i="1"/>
  <c r="M916" i="1"/>
  <c r="Q916" i="1"/>
  <c r="R916" i="1"/>
  <c r="M917" i="1"/>
  <c r="Q917" i="1"/>
  <c r="R917" i="1"/>
  <c r="M918" i="1"/>
  <c r="Q918" i="1"/>
  <c r="R918" i="1"/>
  <c r="M919" i="1"/>
  <c r="Q919" i="1"/>
  <c r="R919" i="1"/>
  <c r="M920" i="1"/>
  <c r="Q920" i="1"/>
  <c r="R920" i="1"/>
  <c r="M921" i="1"/>
  <c r="Q921" i="1"/>
  <c r="R921" i="1"/>
  <c r="M922" i="1"/>
  <c r="Q922" i="1"/>
  <c r="R922" i="1"/>
  <c r="M923" i="1"/>
  <c r="Q923" i="1"/>
  <c r="R923" i="1"/>
  <c r="M924" i="1"/>
  <c r="Q924" i="1"/>
  <c r="R924" i="1"/>
  <c r="M925" i="1"/>
  <c r="Q925" i="1"/>
  <c r="R925" i="1"/>
  <c r="M926" i="1"/>
  <c r="Q926" i="1"/>
  <c r="R926" i="1"/>
  <c r="M927" i="1"/>
  <c r="Q927" i="1"/>
  <c r="R927" i="1"/>
  <c r="M928" i="1"/>
  <c r="Q928" i="1"/>
  <c r="R928" i="1"/>
  <c r="M929" i="1"/>
  <c r="Q929" i="1"/>
  <c r="R929" i="1"/>
  <c r="M930" i="1"/>
  <c r="Q930" i="1"/>
  <c r="R930" i="1"/>
  <c r="M931" i="1"/>
  <c r="Q931" i="1"/>
  <c r="R931" i="1"/>
  <c r="M932" i="1"/>
  <c r="Q932" i="1"/>
  <c r="R932" i="1"/>
  <c r="M933" i="1"/>
  <c r="Q933" i="1"/>
  <c r="R933" i="1"/>
  <c r="M934" i="1"/>
  <c r="Q934" i="1"/>
  <c r="R934" i="1"/>
  <c r="M935" i="1"/>
  <c r="Q935" i="1"/>
  <c r="R935" i="1"/>
  <c r="M936" i="1"/>
  <c r="Q936" i="1"/>
  <c r="R936" i="1"/>
  <c r="M937" i="1"/>
  <c r="Q937" i="1"/>
  <c r="R937" i="1"/>
  <c r="M938" i="1"/>
  <c r="Q938" i="1"/>
  <c r="R938" i="1"/>
  <c r="M939" i="1"/>
  <c r="Q939" i="1"/>
  <c r="R939" i="1"/>
  <c r="M940" i="1"/>
  <c r="Q940" i="1"/>
  <c r="R940" i="1"/>
  <c r="M941" i="1"/>
  <c r="Q941" i="1"/>
  <c r="R941" i="1"/>
  <c r="M942" i="1"/>
  <c r="Q942" i="1"/>
  <c r="R942" i="1"/>
  <c r="M943" i="1"/>
  <c r="Q943" i="1"/>
  <c r="R943" i="1"/>
  <c r="M944" i="1"/>
  <c r="Q944" i="1"/>
  <c r="R944" i="1"/>
  <c r="M945" i="1"/>
  <c r="Q945" i="1"/>
  <c r="R945" i="1"/>
  <c r="M946" i="1"/>
  <c r="Q946" i="1"/>
  <c r="R946" i="1"/>
  <c r="M947" i="1"/>
  <c r="Q947" i="1"/>
  <c r="R947" i="1"/>
  <c r="M948" i="1"/>
  <c r="Q948" i="1"/>
  <c r="R948" i="1"/>
  <c r="M949" i="1"/>
  <c r="Q949" i="1"/>
  <c r="R949" i="1"/>
  <c r="M950" i="1"/>
  <c r="Q950" i="1"/>
  <c r="R950" i="1"/>
  <c r="M951" i="1"/>
  <c r="Q951" i="1"/>
  <c r="R951" i="1"/>
  <c r="M952" i="1"/>
  <c r="Q952" i="1"/>
  <c r="R952" i="1"/>
  <c r="M953" i="1"/>
  <c r="Q953" i="1"/>
  <c r="R953" i="1"/>
  <c r="M954" i="1"/>
  <c r="Q954" i="1"/>
  <c r="R954" i="1"/>
  <c r="M955" i="1"/>
  <c r="Q955" i="1"/>
  <c r="R955" i="1"/>
  <c r="M956" i="1"/>
  <c r="Q956" i="1"/>
  <c r="R956" i="1"/>
  <c r="M957" i="1"/>
  <c r="Q957" i="1"/>
  <c r="R957" i="1"/>
  <c r="M958" i="1"/>
  <c r="Q958" i="1"/>
  <c r="R958" i="1"/>
  <c r="M959" i="1"/>
  <c r="Q959" i="1"/>
  <c r="R959" i="1"/>
  <c r="M960" i="1"/>
  <c r="Q960" i="1"/>
  <c r="R960" i="1"/>
  <c r="M961" i="1"/>
  <c r="Q961" i="1"/>
  <c r="R961" i="1"/>
  <c r="M962" i="1"/>
  <c r="Q962" i="1"/>
  <c r="R962" i="1"/>
  <c r="M963" i="1"/>
  <c r="Q963" i="1"/>
  <c r="R963" i="1"/>
  <c r="M964" i="1"/>
  <c r="Q964" i="1"/>
  <c r="R964" i="1"/>
  <c r="M965" i="1"/>
  <c r="Q965" i="1"/>
  <c r="R965" i="1"/>
  <c r="M966" i="1"/>
  <c r="Q966" i="1"/>
  <c r="R966" i="1"/>
  <c r="M967" i="1"/>
  <c r="Q967" i="1"/>
  <c r="R967" i="1"/>
  <c r="M968" i="1"/>
  <c r="Q968" i="1"/>
  <c r="R968" i="1"/>
  <c r="M969" i="1"/>
  <c r="Q969" i="1"/>
  <c r="R969" i="1"/>
  <c r="M970" i="1"/>
  <c r="Q970" i="1"/>
  <c r="R970" i="1"/>
  <c r="M971" i="1"/>
  <c r="Q971" i="1"/>
  <c r="R971" i="1"/>
  <c r="M972" i="1"/>
  <c r="Q972" i="1"/>
  <c r="R972" i="1"/>
  <c r="M973" i="1"/>
  <c r="Q973" i="1"/>
  <c r="R973" i="1"/>
  <c r="M974" i="1"/>
  <c r="Q974" i="1"/>
  <c r="R974" i="1"/>
  <c r="M975" i="1"/>
  <c r="Q975" i="1"/>
  <c r="R975" i="1"/>
  <c r="M976" i="1"/>
  <c r="Q976" i="1"/>
  <c r="R976" i="1"/>
  <c r="M977" i="1"/>
  <c r="Q977" i="1"/>
  <c r="R977" i="1"/>
  <c r="M978" i="1"/>
  <c r="Q978" i="1"/>
  <c r="R978" i="1"/>
  <c r="M979" i="1"/>
  <c r="Q979" i="1"/>
  <c r="R979" i="1"/>
  <c r="M980" i="1"/>
  <c r="Q980" i="1"/>
  <c r="R980" i="1"/>
  <c r="M981" i="1"/>
  <c r="Q981" i="1"/>
  <c r="R981" i="1"/>
  <c r="M982" i="1"/>
  <c r="Q982" i="1"/>
  <c r="R982" i="1"/>
  <c r="M983" i="1"/>
  <c r="Q983" i="1"/>
  <c r="R983" i="1"/>
  <c r="M984" i="1"/>
  <c r="Q984" i="1"/>
  <c r="R984" i="1"/>
  <c r="M985" i="1"/>
  <c r="Q985" i="1"/>
  <c r="R985" i="1"/>
  <c r="M986" i="1"/>
  <c r="Q986" i="1"/>
  <c r="R986" i="1"/>
  <c r="M987" i="1"/>
  <c r="Q987" i="1"/>
  <c r="R987" i="1"/>
  <c r="M988" i="1"/>
  <c r="Q988" i="1"/>
  <c r="R988" i="1"/>
  <c r="M989" i="1"/>
  <c r="Q989" i="1"/>
  <c r="R989" i="1"/>
  <c r="M990" i="1"/>
  <c r="Q990" i="1"/>
  <c r="R990" i="1"/>
  <c r="M991" i="1"/>
  <c r="Q991" i="1"/>
  <c r="R991" i="1"/>
  <c r="M992" i="1"/>
  <c r="Q992" i="1"/>
  <c r="R992" i="1"/>
  <c r="M993" i="1"/>
  <c r="Q993" i="1"/>
  <c r="R993" i="1"/>
  <c r="M994" i="1"/>
  <c r="Q994" i="1"/>
  <c r="R994" i="1"/>
  <c r="M995" i="1"/>
  <c r="Q995" i="1"/>
  <c r="R995" i="1"/>
  <c r="M996" i="1"/>
  <c r="Q996" i="1"/>
  <c r="R996" i="1"/>
  <c r="M997" i="1"/>
  <c r="Q997" i="1"/>
  <c r="R997" i="1"/>
  <c r="M998" i="1"/>
  <c r="Q998" i="1"/>
  <c r="R998" i="1"/>
  <c r="M999" i="1"/>
  <c r="Q999" i="1"/>
  <c r="R999" i="1"/>
  <c r="M1000" i="1"/>
  <c r="Q1000" i="1"/>
  <c r="R1000" i="1"/>
  <c r="M1001" i="1"/>
  <c r="Q1001" i="1"/>
  <c r="R1001" i="1"/>
  <c r="M1002" i="1"/>
  <c r="Q1002" i="1"/>
  <c r="R1002" i="1"/>
  <c r="M1003" i="1"/>
  <c r="Q1003" i="1"/>
  <c r="R1003" i="1"/>
  <c r="M1004" i="1"/>
  <c r="Q1004" i="1"/>
  <c r="R1004" i="1"/>
  <c r="M1005" i="1"/>
  <c r="Q1005" i="1"/>
  <c r="R1005" i="1"/>
  <c r="M1006" i="1"/>
  <c r="Q1006" i="1"/>
  <c r="R1006" i="1"/>
  <c r="M1007" i="1"/>
  <c r="Q1007" i="1"/>
  <c r="R1007" i="1"/>
  <c r="M1008" i="1"/>
  <c r="Q1008" i="1"/>
  <c r="R1008" i="1"/>
  <c r="M1009" i="1"/>
  <c r="Q1009" i="1"/>
  <c r="R1009" i="1"/>
  <c r="M1010" i="1"/>
  <c r="Q1010" i="1"/>
  <c r="R1010" i="1"/>
  <c r="M1011" i="1"/>
  <c r="Q1011" i="1"/>
  <c r="R1011" i="1"/>
  <c r="M1012" i="1"/>
  <c r="Q1012" i="1"/>
  <c r="R1012" i="1"/>
  <c r="M1013" i="1"/>
  <c r="Q1013" i="1"/>
  <c r="R1013" i="1"/>
  <c r="M1014" i="1"/>
  <c r="Q1014" i="1"/>
  <c r="R1014" i="1"/>
  <c r="M1015" i="1"/>
  <c r="Q1015" i="1"/>
  <c r="R1015" i="1"/>
  <c r="M1016" i="1"/>
  <c r="Q1016" i="1"/>
  <c r="R1016" i="1"/>
  <c r="M1017" i="1"/>
  <c r="Q1017" i="1"/>
  <c r="R1017" i="1"/>
  <c r="M1018" i="1"/>
  <c r="Q1018" i="1"/>
  <c r="R1018" i="1"/>
  <c r="M1019" i="1"/>
  <c r="Q1019" i="1"/>
  <c r="R1019" i="1"/>
  <c r="M1020" i="1"/>
  <c r="Q1020" i="1"/>
  <c r="R1020" i="1"/>
  <c r="M1021" i="1"/>
  <c r="Q1021" i="1"/>
  <c r="R1021" i="1"/>
  <c r="M1022" i="1"/>
  <c r="Q1022" i="1"/>
  <c r="R1022" i="1"/>
  <c r="M1023" i="1"/>
  <c r="Q1023" i="1"/>
  <c r="R1023" i="1"/>
  <c r="M1024" i="1"/>
  <c r="Q1024" i="1"/>
  <c r="R1024" i="1"/>
  <c r="M1025" i="1"/>
  <c r="Q1025" i="1"/>
  <c r="R1025" i="1"/>
  <c r="M1026" i="1"/>
  <c r="Q1026" i="1"/>
  <c r="R1026" i="1"/>
  <c r="M1027" i="1"/>
  <c r="Q1027" i="1"/>
  <c r="R1027" i="1"/>
  <c r="M1028" i="1"/>
  <c r="Q1028" i="1"/>
  <c r="R1028" i="1"/>
  <c r="M1029" i="1"/>
  <c r="Q1029" i="1"/>
  <c r="R1029" i="1"/>
  <c r="M1030" i="1"/>
  <c r="Q1030" i="1"/>
  <c r="R1030" i="1"/>
  <c r="M1031" i="1"/>
  <c r="Q1031" i="1"/>
  <c r="R1031" i="1"/>
  <c r="M1032" i="1"/>
  <c r="Q1032" i="1"/>
  <c r="R1032" i="1"/>
  <c r="M1033" i="1"/>
  <c r="Q1033" i="1"/>
  <c r="R1033" i="1"/>
  <c r="M1034" i="1"/>
  <c r="Q1034" i="1"/>
  <c r="R1034" i="1"/>
  <c r="M1035" i="1"/>
  <c r="Q1035" i="1"/>
  <c r="R1035" i="1"/>
  <c r="M1036" i="1"/>
  <c r="Q1036" i="1"/>
  <c r="R1036" i="1"/>
  <c r="M1037" i="1"/>
  <c r="Q1037" i="1"/>
  <c r="R1037" i="1"/>
  <c r="M1038" i="1"/>
  <c r="Q1038" i="1"/>
  <c r="R1038" i="1"/>
  <c r="M1039" i="1"/>
  <c r="Q1039" i="1"/>
  <c r="R1039" i="1"/>
  <c r="M1040" i="1"/>
  <c r="Q1040" i="1"/>
  <c r="R1040" i="1"/>
  <c r="M1041" i="1"/>
  <c r="Q1041" i="1"/>
  <c r="R1041" i="1"/>
  <c r="M1042" i="1"/>
  <c r="Q1042" i="1"/>
  <c r="R1042" i="1"/>
  <c r="M1043" i="1"/>
  <c r="Q1043" i="1"/>
  <c r="R1043" i="1"/>
  <c r="M1044" i="1"/>
  <c r="Q1044" i="1"/>
  <c r="R1044" i="1"/>
  <c r="M1045" i="1"/>
  <c r="Q1045" i="1"/>
  <c r="R1045" i="1"/>
  <c r="M1046" i="1"/>
  <c r="Q1046" i="1"/>
  <c r="R1046" i="1"/>
  <c r="M1047" i="1"/>
  <c r="Q1047" i="1"/>
  <c r="R1047" i="1"/>
  <c r="M1048" i="1"/>
  <c r="Q1048" i="1"/>
  <c r="R1048" i="1"/>
  <c r="M1049" i="1"/>
  <c r="Q1049" i="1"/>
  <c r="R1049" i="1"/>
  <c r="M1050" i="1"/>
  <c r="Q1050" i="1"/>
  <c r="R1050" i="1"/>
  <c r="M1051" i="1"/>
  <c r="Q1051" i="1"/>
  <c r="R1051" i="1"/>
  <c r="M1052" i="1"/>
  <c r="Q1052" i="1"/>
  <c r="R1052" i="1"/>
  <c r="M1053" i="1"/>
  <c r="Q1053" i="1"/>
  <c r="R1053" i="1"/>
  <c r="M1054" i="1"/>
  <c r="Q1054" i="1"/>
  <c r="R1054" i="1"/>
  <c r="M1055" i="1"/>
  <c r="Q1055" i="1"/>
  <c r="R1055" i="1"/>
  <c r="M1056" i="1"/>
  <c r="Q1056" i="1"/>
  <c r="R1056" i="1"/>
  <c r="M1057" i="1"/>
  <c r="Q1057" i="1"/>
  <c r="R1057" i="1"/>
  <c r="M1058" i="1"/>
  <c r="Q1058" i="1"/>
  <c r="R1058" i="1"/>
  <c r="M1059" i="1"/>
  <c r="Q1059" i="1"/>
  <c r="R1059" i="1"/>
  <c r="M1060" i="1"/>
  <c r="Q1060" i="1"/>
  <c r="R1060" i="1"/>
  <c r="M1061" i="1"/>
  <c r="Q1061" i="1"/>
  <c r="R1061" i="1"/>
  <c r="M1062" i="1"/>
  <c r="Q1062" i="1"/>
  <c r="R1062" i="1"/>
  <c r="M1063" i="1"/>
  <c r="Q1063" i="1"/>
  <c r="R1063" i="1"/>
  <c r="M1064" i="1"/>
  <c r="Q1064" i="1"/>
  <c r="R1064" i="1"/>
  <c r="M1065" i="1"/>
  <c r="Q1065" i="1"/>
  <c r="R1065" i="1"/>
  <c r="M1066" i="1"/>
  <c r="Q1066" i="1"/>
  <c r="R1066" i="1"/>
  <c r="M1067" i="1"/>
  <c r="Q1067" i="1"/>
  <c r="R1067" i="1"/>
  <c r="M1068" i="1"/>
  <c r="Q1068" i="1"/>
  <c r="R1068" i="1"/>
  <c r="M1069" i="1"/>
  <c r="Q1069" i="1"/>
  <c r="R1069" i="1"/>
  <c r="M1070" i="1"/>
  <c r="Q1070" i="1"/>
  <c r="R1070" i="1"/>
  <c r="M1071" i="1"/>
  <c r="Q1071" i="1"/>
  <c r="R1071" i="1"/>
  <c r="M1072" i="1"/>
  <c r="Q1072" i="1"/>
  <c r="R1072" i="1"/>
  <c r="M1073" i="1"/>
  <c r="Q1073" i="1"/>
  <c r="R1073" i="1"/>
  <c r="M1074" i="1"/>
  <c r="Q1074" i="1"/>
  <c r="R1074" i="1"/>
  <c r="M1075" i="1"/>
  <c r="Q1075" i="1"/>
  <c r="R1075" i="1"/>
  <c r="M1076" i="1"/>
  <c r="Q1076" i="1"/>
  <c r="R1076" i="1"/>
  <c r="M1077" i="1"/>
  <c r="Q1077" i="1"/>
  <c r="R1077" i="1"/>
  <c r="M1078" i="1"/>
  <c r="Q1078" i="1"/>
  <c r="R1078" i="1"/>
  <c r="M1079" i="1"/>
  <c r="Q1079" i="1"/>
  <c r="R1079" i="1"/>
  <c r="M1080" i="1"/>
  <c r="Q1080" i="1"/>
  <c r="R1080" i="1"/>
  <c r="M1081" i="1"/>
  <c r="Q1081" i="1"/>
  <c r="R1081" i="1"/>
  <c r="M1082" i="1"/>
  <c r="Q1082" i="1"/>
  <c r="R1082" i="1"/>
  <c r="M1083" i="1"/>
  <c r="Q1083" i="1"/>
  <c r="R1083" i="1"/>
  <c r="M1084" i="1"/>
  <c r="Q1084" i="1"/>
  <c r="R1084" i="1"/>
  <c r="M1085" i="1"/>
  <c r="Q1085" i="1"/>
  <c r="R1085" i="1"/>
  <c r="M1086" i="1"/>
  <c r="Q1086" i="1"/>
  <c r="R1086" i="1"/>
  <c r="M1087" i="1"/>
  <c r="Q1087" i="1"/>
  <c r="R1087" i="1"/>
  <c r="M1088" i="1"/>
  <c r="Q1088" i="1"/>
  <c r="R1088" i="1"/>
  <c r="M1089" i="1"/>
  <c r="Q1089" i="1"/>
  <c r="R1089" i="1"/>
  <c r="M1090" i="1"/>
  <c r="Q1090" i="1"/>
  <c r="R1090" i="1"/>
  <c r="M1091" i="1"/>
  <c r="Q1091" i="1"/>
  <c r="R1091" i="1"/>
  <c r="M1092" i="1"/>
  <c r="Q1092" i="1"/>
  <c r="R1092" i="1"/>
  <c r="M1093" i="1"/>
  <c r="Q1093" i="1"/>
  <c r="R1093" i="1"/>
  <c r="M1094" i="1"/>
  <c r="Q1094" i="1"/>
  <c r="R1094" i="1"/>
  <c r="M1095" i="1"/>
  <c r="Q1095" i="1"/>
  <c r="R1095" i="1"/>
  <c r="M1096" i="1"/>
  <c r="Q1096" i="1"/>
  <c r="R1096" i="1"/>
  <c r="M1097" i="1"/>
  <c r="Q1097" i="1"/>
  <c r="R1097" i="1"/>
  <c r="M1098" i="1"/>
  <c r="Q1098" i="1"/>
  <c r="R1098" i="1"/>
  <c r="M1099" i="1"/>
  <c r="Q1099" i="1"/>
  <c r="R1099" i="1"/>
  <c r="M1100" i="1"/>
  <c r="Q1100" i="1"/>
  <c r="R1100" i="1"/>
  <c r="M1101" i="1"/>
  <c r="Q1101" i="1"/>
  <c r="R1101" i="1"/>
  <c r="M1102" i="1"/>
  <c r="Q1102" i="1"/>
  <c r="R1102" i="1"/>
  <c r="M1103" i="1"/>
  <c r="Q1103" i="1"/>
  <c r="R1103" i="1"/>
  <c r="M1104" i="1"/>
  <c r="Q1104" i="1"/>
  <c r="R1104" i="1"/>
  <c r="M1105" i="1"/>
  <c r="Q1105" i="1"/>
  <c r="R1105" i="1"/>
  <c r="M1106" i="1"/>
  <c r="Q1106" i="1"/>
  <c r="R1106" i="1"/>
  <c r="M1107" i="1"/>
  <c r="Q1107" i="1"/>
  <c r="R1107" i="1"/>
  <c r="M1108" i="1"/>
  <c r="Q1108" i="1"/>
  <c r="R1108" i="1"/>
  <c r="M1109" i="1"/>
  <c r="Q1109" i="1"/>
  <c r="R1109" i="1"/>
  <c r="M1110" i="1"/>
  <c r="Q1110" i="1"/>
  <c r="R1110" i="1"/>
  <c r="M1111" i="1"/>
  <c r="Q1111" i="1"/>
  <c r="R1111" i="1"/>
  <c r="M1112" i="1"/>
  <c r="Q1112" i="1"/>
  <c r="R1112" i="1"/>
  <c r="M1113" i="1"/>
  <c r="Q1113" i="1"/>
  <c r="R1113" i="1"/>
  <c r="M1114" i="1"/>
  <c r="Q1114" i="1"/>
  <c r="R1114" i="1"/>
  <c r="M1115" i="1"/>
  <c r="Q1115" i="1"/>
  <c r="R1115" i="1"/>
  <c r="M1116" i="1"/>
  <c r="Q1116" i="1"/>
  <c r="R1116" i="1"/>
  <c r="M1117" i="1"/>
  <c r="Q1117" i="1"/>
  <c r="R1117" i="1"/>
  <c r="M1118" i="1"/>
  <c r="Q1118" i="1"/>
  <c r="R1118" i="1"/>
  <c r="M1119" i="1"/>
  <c r="Q1119" i="1"/>
  <c r="R1119" i="1"/>
  <c r="M1120" i="1"/>
  <c r="Q1120" i="1"/>
  <c r="R1120" i="1"/>
  <c r="M1121" i="1"/>
  <c r="Q1121" i="1"/>
  <c r="R1121" i="1"/>
  <c r="M1122" i="1"/>
  <c r="Q1122" i="1"/>
  <c r="R1122" i="1"/>
  <c r="M1123" i="1"/>
  <c r="Q1123" i="1"/>
  <c r="R1123" i="1"/>
  <c r="M1124" i="1"/>
  <c r="Q1124" i="1"/>
  <c r="R1124" i="1"/>
  <c r="M1125" i="1"/>
  <c r="Q1125" i="1"/>
  <c r="R1125" i="1"/>
  <c r="M1126" i="1"/>
  <c r="Q1126" i="1"/>
  <c r="R1126" i="1"/>
  <c r="M1127" i="1"/>
  <c r="Q1127" i="1"/>
  <c r="R1127" i="1"/>
  <c r="M1128" i="1"/>
  <c r="Q1128" i="1"/>
  <c r="R1128" i="1"/>
  <c r="M1129" i="1"/>
  <c r="Q1129" i="1"/>
  <c r="R1129" i="1"/>
  <c r="M1130" i="1"/>
  <c r="Q1130" i="1"/>
  <c r="R1130" i="1"/>
  <c r="M1131" i="1"/>
  <c r="Q1131" i="1"/>
  <c r="R1131" i="1"/>
  <c r="M1132" i="1"/>
  <c r="Q1132" i="1"/>
  <c r="R1132" i="1"/>
  <c r="M1133" i="1"/>
  <c r="Q1133" i="1"/>
  <c r="R1133" i="1"/>
  <c r="M1134" i="1"/>
  <c r="Q1134" i="1"/>
  <c r="R1134" i="1"/>
  <c r="M1135" i="1"/>
  <c r="Q1135" i="1"/>
  <c r="R1135" i="1"/>
  <c r="M1136" i="1"/>
  <c r="Q1136" i="1"/>
  <c r="R1136" i="1"/>
  <c r="M1137" i="1"/>
  <c r="Q1137" i="1"/>
  <c r="R1137" i="1"/>
  <c r="M1138" i="1"/>
  <c r="Q1138" i="1"/>
  <c r="R1138" i="1"/>
  <c r="M1139" i="1"/>
  <c r="Q1139" i="1"/>
  <c r="R1139" i="1"/>
  <c r="M1140" i="1"/>
  <c r="Q1140" i="1"/>
  <c r="R1140" i="1"/>
  <c r="M1141" i="1"/>
  <c r="Q1141" i="1"/>
  <c r="R1141" i="1"/>
  <c r="M1142" i="1"/>
  <c r="Q1142" i="1"/>
  <c r="R1142" i="1"/>
  <c r="M1143" i="1"/>
  <c r="Q1143" i="1"/>
  <c r="R1143" i="1"/>
  <c r="M1144" i="1"/>
  <c r="Q1144" i="1"/>
  <c r="R1144" i="1"/>
  <c r="M1145" i="1"/>
  <c r="Q1145" i="1"/>
  <c r="R1145" i="1"/>
  <c r="M1146" i="1"/>
  <c r="Q1146" i="1"/>
  <c r="R1146" i="1"/>
  <c r="M1147" i="1"/>
  <c r="Q1147" i="1"/>
  <c r="R1147" i="1"/>
  <c r="M1148" i="1"/>
  <c r="Q1148" i="1"/>
  <c r="R1148" i="1"/>
  <c r="M1149" i="1"/>
  <c r="Q1149" i="1"/>
  <c r="R1149" i="1"/>
  <c r="M1150" i="1"/>
  <c r="Q1150" i="1"/>
  <c r="R1150" i="1"/>
  <c r="M1151" i="1"/>
  <c r="Q1151" i="1"/>
  <c r="R1151" i="1"/>
  <c r="M1152" i="1"/>
  <c r="Q1152" i="1"/>
  <c r="R1152" i="1"/>
  <c r="M1153" i="1"/>
  <c r="Q1153" i="1"/>
  <c r="R1153" i="1"/>
  <c r="M1154" i="1"/>
  <c r="Q1154" i="1"/>
  <c r="R1154" i="1"/>
  <c r="M1155" i="1"/>
  <c r="Q1155" i="1"/>
  <c r="R1155" i="1"/>
  <c r="M1156" i="1"/>
  <c r="Q1156" i="1"/>
  <c r="R1156" i="1"/>
  <c r="M1157" i="1"/>
  <c r="Q1157" i="1"/>
  <c r="R1157" i="1"/>
  <c r="M1158" i="1"/>
  <c r="Q1158" i="1"/>
  <c r="R1158" i="1"/>
  <c r="M1159" i="1"/>
  <c r="Q1159" i="1"/>
  <c r="R1159" i="1"/>
  <c r="M1160" i="1"/>
  <c r="Q1160" i="1"/>
  <c r="R1160" i="1"/>
  <c r="M1161" i="1"/>
  <c r="Q1161" i="1"/>
  <c r="R1161" i="1"/>
  <c r="M1162" i="1"/>
  <c r="Q1162" i="1"/>
  <c r="R1162" i="1"/>
  <c r="M1163" i="1"/>
  <c r="Q1163" i="1"/>
  <c r="R1163" i="1"/>
  <c r="M1164" i="1"/>
  <c r="Q1164" i="1"/>
  <c r="R1164" i="1"/>
  <c r="M1165" i="1"/>
  <c r="Q1165" i="1"/>
  <c r="R1165" i="1"/>
  <c r="M1166" i="1"/>
  <c r="Q1166" i="1"/>
  <c r="R1166" i="1"/>
  <c r="M1167" i="1"/>
  <c r="Q1167" i="1"/>
  <c r="R1167" i="1"/>
  <c r="M1168" i="1"/>
  <c r="Q1168" i="1"/>
  <c r="R1168" i="1"/>
  <c r="M1169" i="1"/>
  <c r="Q1169" i="1"/>
  <c r="R1169" i="1"/>
  <c r="M1170" i="1"/>
  <c r="Q1170" i="1"/>
  <c r="R1170" i="1"/>
  <c r="M1171" i="1"/>
  <c r="Q1171" i="1"/>
  <c r="R1171" i="1"/>
  <c r="M1172" i="1"/>
  <c r="Q1172" i="1"/>
  <c r="R1172" i="1"/>
  <c r="M1173" i="1"/>
  <c r="Q1173" i="1"/>
  <c r="R1173" i="1"/>
  <c r="M1174" i="1"/>
  <c r="Q1174" i="1"/>
  <c r="R1174" i="1"/>
  <c r="M1175" i="1"/>
  <c r="Q1175" i="1"/>
  <c r="R1175" i="1"/>
  <c r="M1176" i="1"/>
  <c r="Q1176" i="1"/>
  <c r="R1176" i="1"/>
  <c r="M1177" i="1"/>
  <c r="Q1177" i="1"/>
  <c r="R1177" i="1"/>
  <c r="M1178" i="1"/>
  <c r="Q1178" i="1"/>
  <c r="R1178" i="1"/>
  <c r="M1179" i="1"/>
  <c r="Q1179" i="1"/>
  <c r="R1179" i="1"/>
  <c r="M1180" i="1"/>
  <c r="Q1180" i="1"/>
  <c r="R1180" i="1"/>
  <c r="M1181" i="1"/>
  <c r="Q1181" i="1"/>
  <c r="R1181" i="1"/>
  <c r="M1182" i="1"/>
  <c r="Q1182" i="1"/>
  <c r="R1182" i="1"/>
  <c r="M1183" i="1"/>
  <c r="Q1183" i="1"/>
  <c r="R1183" i="1"/>
  <c r="M1184" i="1"/>
  <c r="Q1184" i="1"/>
  <c r="R1184" i="1"/>
  <c r="M1185" i="1"/>
  <c r="Q1185" i="1"/>
  <c r="R1185" i="1"/>
  <c r="M1186" i="1"/>
  <c r="Q1186" i="1"/>
  <c r="R1186" i="1"/>
  <c r="M1187" i="1"/>
  <c r="Q1187" i="1"/>
  <c r="R1187" i="1"/>
  <c r="M1188" i="1"/>
  <c r="Q1188" i="1"/>
  <c r="R1188" i="1"/>
  <c r="M1189" i="1"/>
  <c r="Q1189" i="1"/>
  <c r="R1189" i="1"/>
  <c r="M1190" i="1"/>
  <c r="Q1190" i="1"/>
  <c r="R1190" i="1"/>
  <c r="M1191" i="1"/>
  <c r="Q1191" i="1"/>
  <c r="R1191" i="1"/>
  <c r="M1192" i="1"/>
  <c r="Q1192" i="1"/>
  <c r="R1192" i="1"/>
  <c r="M1193" i="1"/>
  <c r="Q1193" i="1"/>
  <c r="R1193" i="1"/>
  <c r="M1194" i="1"/>
  <c r="Q1194" i="1"/>
  <c r="R1194" i="1"/>
  <c r="M1195" i="1"/>
  <c r="Q1195" i="1"/>
  <c r="R1195" i="1"/>
  <c r="M1196" i="1"/>
  <c r="Q1196" i="1"/>
  <c r="R1196" i="1"/>
  <c r="M1197" i="1"/>
  <c r="Q1197" i="1"/>
  <c r="R1197" i="1"/>
  <c r="M1198" i="1"/>
  <c r="Q1198" i="1"/>
  <c r="R1198" i="1"/>
  <c r="M1199" i="1"/>
  <c r="Q1199" i="1"/>
  <c r="R1199" i="1"/>
  <c r="M1200" i="1"/>
  <c r="Q1200" i="1"/>
  <c r="R1200" i="1"/>
  <c r="M1201" i="1"/>
  <c r="Q1201" i="1"/>
  <c r="R1201" i="1"/>
  <c r="M1202" i="1"/>
  <c r="Q1202" i="1"/>
  <c r="R1202" i="1"/>
  <c r="M1203" i="1"/>
  <c r="Q1203" i="1"/>
  <c r="R1203" i="1"/>
  <c r="M1204" i="1"/>
  <c r="Q1204" i="1"/>
  <c r="R1204" i="1"/>
  <c r="M1205" i="1"/>
  <c r="Q1205" i="1"/>
  <c r="R1205" i="1"/>
  <c r="M1206" i="1"/>
  <c r="Q1206" i="1"/>
  <c r="R1206" i="1"/>
  <c r="M1207" i="1"/>
  <c r="Q1207" i="1"/>
  <c r="R1207" i="1"/>
  <c r="M1208" i="1"/>
  <c r="Q1208" i="1"/>
  <c r="R1208" i="1"/>
  <c r="M1209" i="1"/>
  <c r="Q1209" i="1"/>
  <c r="R1209" i="1"/>
  <c r="M1210" i="1"/>
  <c r="Q1210" i="1"/>
  <c r="R1210" i="1"/>
  <c r="M1211" i="1"/>
  <c r="Q1211" i="1"/>
  <c r="R1211" i="1"/>
  <c r="M1212" i="1"/>
  <c r="Q1212" i="1"/>
  <c r="R1212" i="1"/>
  <c r="M1213" i="1"/>
  <c r="Q1213" i="1"/>
  <c r="R1213" i="1"/>
  <c r="M1214" i="1"/>
  <c r="Q1214" i="1"/>
  <c r="R1214" i="1"/>
  <c r="M1215" i="1"/>
  <c r="Q1215" i="1"/>
  <c r="R1215" i="1"/>
  <c r="M1216" i="1"/>
  <c r="Q1216" i="1"/>
  <c r="R1216" i="1"/>
  <c r="M1217" i="1"/>
  <c r="Q1217" i="1"/>
  <c r="R1217" i="1"/>
  <c r="M1218" i="1"/>
  <c r="Q1218" i="1"/>
  <c r="R1218" i="1"/>
  <c r="M1219" i="1"/>
  <c r="Q1219" i="1"/>
  <c r="R1219" i="1"/>
  <c r="M1220" i="1"/>
  <c r="Q1220" i="1"/>
  <c r="R1220" i="1"/>
  <c r="M1221" i="1"/>
  <c r="Q1221" i="1"/>
  <c r="R1221" i="1"/>
  <c r="M1222" i="1"/>
  <c r="Q1222" i="1"/>
  <c r="R1222" i="1"/>
  <c r="M1223" i="1"/>
  <c r="Q1223" i="1"/>
  <c r="R1223" i="1"/>
  <c r="M1224" i="1"/>
  <c r="Q1224" i="1"/>
  <c r="R1224" i="1"/>
  <c r="M1225" i="1"/>
  <c r="Q1225" i="1"/>
  <c r="R1225" i="1"/>
  <c r="M1226" i="1"/>
  <c r="Q1226" i="1"/>
  <c r="R1226" i="1"/>
  <c r="M1227" i="1"/>
  <c r="Q1227" i="1"/>
  <c r="R1227" i="1"/>
  <c r="M1228" i="1"/>
  <c r="Q1228" i="1"/>
  <c r="R1228" i="1"/>
  <c r="M1229" i="1"/>
  <c r="Q1229" i="1"/>
  <c r="R1229" i="1"/>
  <c r="M1230" i="1"/>
  <c r="Q1230" i="1"/>
  <c r="R1230" i="1"/>
  <c r="M1231" i="1"/>
  <c r="Q1231" i="1"/>
  <c r="R1231" i="1"/>
  <c r="M1232" i="1"/>
  <c r="Q1232" i="1"/>
  <c r="R1232" i="1"/>
  <c r="M1233" i="1"/>
  <c r="Q1233" i="1"/>
  <c r="R1233" i="1"/>
  <c r="M1234" i="1"/>
  <c r="Q1234" i="1"/>
  <c r="R1234" i="1"/>
  <c r="M1235" i="1"/>
  <c r="Q1235" i="1"/>
  <c r="R1235" i="1"/>
  <c r="M1236" i="1"/>
  <c r="Q1236" i="1"/>
  <c r="R1236" i="1"/>
  <c r="M1237" i="1"/>
  <c r="Q1237" i="1"/>
  <c r="R1237" i="1"/>
  <c r="M1238" i="1"/>
  <c r="Q1238" i="1"/>
  <c r="R1238" i="1"/>
  <c r="M1239" i="1"/>
  <c r="Q1239" i="1"/>
  <c r="R1239" i="1"/>
  <c r="M1240" i="1"/>
  <c r="Q1240" i="1"/>
  <c r="R1240" i="1"/>
  <c r="M1241" i="1"/>
  <c r="Q1241" i="1"/>
  <c r="R1241" i="1"/>
  <c r="M1242" i="1"/>
  <c r="Q1242" i="1"/>
  <c r="R1242" i="1"/>
  <c r="M1243" i="1"/>
  <c r="Q1243" i="1"/>
  <c r="R1243" i="1"/>
  <c r="M1244" i="1"/>
  <c r="Q1244" i="1"/>
  <c r="R1244" i="1"/>
  <c r="M1245" i="1"/>
  <c r="Q1245" i="1"/>
  <c r="R1245" i="1"/>
  <c r="M1246" i="1"/>
  <c r="Q1246" i="1"/>
  <c r="R1246" i="1"/>
  <c r="M1247" i="1"/>
  <c r="Q1247" i="1"/>
  <c r="R1247" i="1"/>
  <c r="M1248" i="1"/>
  <c r="Q1248" i="1"/>
  <c r="R1248" i="1"/>
  <c r="M1249" i="1"/>
  <c r="Q1249" i="1"/>
  <c r="R1249" i="1"/>
  <c r="M1250" i="1"/>
  <c r="Q1250" i="1"/>
  <c r="R1250" i="1"/>
  <c r="M1251" i="1"/>
  <c r="Q1251" i="1"/>
  <c r="R1251" i="1"/>
  <c r="M1252" i="1"/>
  <c r="Q1252" i="1"/>
  <c r="R1252" i="1"/>
  <c r="M1253" i="1"/>
  <c r="Q1253" i="1"/>
  <c r="R1253" i="1"/>
  <c r="M1254" i="1"/>
  <c r="Q1254" i="1"/>
  <c r="R1254" i="1"/>
  <c r="M1255" i="1"/>
  <c r="Q1255" i="1"/>
  <c r="R1255" i="1"/>
  <c r="M1256" i="1"/>
  <c r="Q1256" i="1"/>
  <c r="R1256" i="1"/>
  <c r="M1257" i="1"/>
  <c r="Q1257" i="1"/>
  <c r="R1257" i="1"/>
  <c r="M1258" i="1"/>
  <c r="Q1258" i="1"/>
  <c r="R1258" i="1"/>
  <c r="M1259" i="1"/>
  <c r="Q1259" i="1"/>
  <c r="R1259" i="1"/>
  <c r="M1260" i="1"/>
  <c r="Q1260" i="1"/>
  <c r="R1260" i="1"/>
  <c r="M1261" i="1"/>
  <c r="Q1261" i="1"/>
  <c r="R1261" i="1"/>
  <c r="M1262" i="1"/>
  <c r="Q1262" i="1"/>
  <c r="R1262" i="1"/>
  <c r="M1263" i="1"/>
  <c r="Q1263" i="1"/>
  <c r="R1263" i="1"/>
  <c r="M1264" i="1"/>
  <c r="Q1264" i="1"/>
  <c r="R1264" i="1"/>
  <c r="M1265" i="1"/>
  <c r="Q1265" i="1"/>
  <c r="R1265" i="1"/>
  <c r="M1266" i="1"/>
  <c r="Q1266" i="1"/>
  <c r="R1266" i="1"/>
  <c r="M1267" i="1"/>
  <c r="Q1267" i="1"/>
  <c r="R1267" i="1"/>
  <c r="M1268" i="1"/>
  <c r="Q1268" i="1"/>
  <c r="R1268" i="1"/>
  <c r="M1269" i="1"/>
  <c r="Q1269" i="1"/>
  <c r="R1269" i="1"/>
  <c r="M1270" i="1"/>
  <c r="Q1270" i="1"/>
  <c r="R1270" i="1"/>
  <c r="M1271" i="1"/>
  <c r="Q1271" i="1"/>
  <c r="R1271" i="1"/>
  <c r="M1272" i="1"/>
  <c r="Q1272" i="1"/>
  <c r="R1272" i="1"/>
  <c r="M1273" i="1"/>
  <c r="Q1273" i="1"/>
  <c r="R1273" i="1"/>
  <c r="M1274" i="1"/>
  <c r="Q1274" i="1"/>
  <c r="R1274" i="1"/>
  <c r="M1275" i="1"/>
  <c r="Q1275" i="1"/>
  <c r="R1275" i="1"/>
  <c r="M1276" i="1"/>
  <c r="Q1276" i="1"/>
  <c r="R1276" i="1"/>
  <c r="M1277" i="1"/>
  <c r="Q1277" i="1"/>
  <c r="R1277" i="1"/>
  <c r="M1278" i="1"/>
  <c r="Q1278" i="1"/>
  <c r="R1278" i="1"/>
  <c r="M1279" i="1"/>
  <c r="Q1279" i="1"/>
  <c r="R1279" i="1"/>
  <c r="M1280" i="1"/>
  <c r="Q1280" i="1"/>
  <c r="R1280" i="1"/>
  <c r="M1281" i="1"/>
  <c r="Q1281" i="1"/>
  <c r="R1281" i="1"/>
  <c r="M1282" i="1"/>
  <c r="Q1282" i="1"/>
  <c r="R1282" i="1"/>
  <c r="M1283" i="1"/>
  <c r="Q1283" i="1"/>
  <c r="R1283" i="1"/>
  <c r="M1284" i="1"/>
  <c r="Q1284" i="1"/>
  <c r="R1284" i="1"/>
  <c r="M1285" i="1"/>
  <c r="Q1285" i="1"/>
  <c r="R1285" i="1"/>
  <c r="M1286" i="1"/>
  <c r="Q1286" i="1"/>
  <c r="R1286" i="1"/>
  <c r="M1287" i="1"/>
  <c r="Q1287" i="1"/>
  <c r="R1287" i="1"/>
  <c r="M1288" i="1"/>
  <c r="Q1288" i="1"/>
  <c r="R1288" i="1"/>
  <c r="M1289" i="1"/>
  <c r="Q1289" i="1"/>
  <c r="R1289" i="1"/>
  <c r="M1290" i="1"/>
  <c r="Q1290" i="1"/>
  <c r="R1290" i="1"/>
  <c r="M1291" i="1"/>
  <c r="Q1291" i="1"/>
  <c r="R1291" i="1"/>
  <c r="M1292" i="1"/>
  <c r="Q1292" i="1"/>
  <c r="R1292" i="1"/>
  <c r="M1293" i="1"/>
  <c r="Q1293" i="1"/>
  <c r="R1293" i="1"/>
  <c r="M1294" i="1"/>
  <c r="Q1294" i="1"/>
  <c r="R1294" i="1"/>
  <c r="M1295" i="1"/>
  <c r="Q1295" i="1"/>
  <c r="R1295" i="1"/>
  <c r="M1296" i="1"/>
  <c r="Q1296" i="1"/>
  <c r="R1296" i="1"/>
  <c r="M1297" i="1"/>
  <c r="Q1297" i="1"/>
  <c r="R1297" i="1"/>
  <c r="M1298" i="1"/>
  <c r="Q1298" i="1"/>
  <c r="R1298" i="1"/>
  <c r="M1299" i="1"/>
  <c r="Q1299" i="1"/>
  <c r="R1299" i="1"/>
  <c r="M1300" i="1"/>
  <c r="Q1300" i="1"/>
  <c r="R1300" i="1"/>
  <c r="M1301" i="1"/>
  <c r="Q1301" i="1"/>
  <c r="R1301" i="1"/>
  <c r="M1302" i="1"/>
  <c r="Q1302" i="1"/>
  <c r="R1302" i="1"/>
  <c r="M1303" i="1"/>
  <c r="Q1303" i="1"/>
  <c r="R1303" i="1"/>
  <c r="M1304" i="1"/>
  <c r="Q1304" i="1"/>
  <c r="R1304" i="1"/>
  <c r="M1305" i="1"/>
  <c r="Q1305" i="1"/>
  <c r="R1305" i="1"/>
  <c r="M1306" i="1"/>
  <c r="Q1306" i="1"/>
  <c r="R1306" i="1"/>
  <c r="M1307" i="1"/>
  <c r="Q1307" i="1"/>
  <c r="R1307" i="1"/>
  <c r="M1308" i="1"/>
  <c r="Q1308" i="1"/>
  <c r="R1308" i="1"/>
  <c r="M1309" i="1"/>
  <c r="Q1309" i="1"/>
  <c r="R1309" i="1"/>
  <c r="M1310" i="1"/>
  <c r="Q1310" i="1"/>
  <c r="R1310" i="1"/>
  <c r="M1311" i="1"/>
  <c r="Q1311" i="1"/>
  <c r="R1311" i="1"/>
  <c r="M1312" i="1"/>
  <c r="Q1312" i="1"/>
  <c r="R1312" i="1"/>
  <c r="M1313" i="1"/>
  <c r="Q1313" i="1"/>
  <c r="R1313" i="1"/>
  <c r="M1314" i="1"/>
  <c r="Q1314" i="1"/>
  <c r="R1314" i="1"/>
  <c r="M1315" i="1"/>
  <c r="Q1315" i="1"/>
  <c r="R1315" i="1"/>
  <c r="M1316" i="1"/>
  <c r="Q1316" i="1"/>
  <c r="R1316" i="1"/>
  <c r="M1317" i="1"/>
  <c r="Q1317" i="1"/>
  <c r="R1317" i="1"/>
  <c r="M1318" i="1"/>
  <c r="Q1318" i="1"/>
  <c r="R1318" i="1"/>
  <c r="M1319" i="1"/>
  <c r="Q1319" i="1"/>
  <c r="R1319" i="1"/>
  <c r="M1320" i="1"/>
  <c r="Q1320" i="1"/>
  <c r="R1320" i="1"/>
  <c r="M1321" i="1"/>
  <c r="Q1321" i="1"/>
  <c r="R1321" i="1"/>
  <c r="M1322" i="1"/>
  <c r="Q1322" i="1"/>
  <c r="R1322" i="1"/>
  <c r="M1323" i="1"/>
  <c r="Q1323" i="1"/>
  <c r="R1323" i="1"/>
  <c r="M1324" i="1"/>
  <c r="Q1324" i="1"/>
  <c r="R1324" i="1"/>
  <c r="M1325" i="1"/>
  <c r="Q1325" i="1"/>
  <c r="R1325" i="1"/>
  <c r="M1326" i="1"/>
  <c r="Q1326" i="1"/>
  <c r="R1326" i="1"/>
  <c r="M1327" i="1"/>
  <c r="Q1327" i="1"/>
  <c r="R1327" i="1"/>
  <c r="M1328" i="1"/>
  <c r="Q1328" i="1"/>
  <c r="R1328" i="1"/>
  <c r="M1329" i="1"/>
  <c r="Q1329" i="1"/>
  <c r="R1329" i="1"/>
  <c r="M1330" i="1"/>
  <c r="Q1330" i="1"/>
  <c r="R1330" i="1"/>
  <c r="M1331" i="1"/>
  <c r="Q1331" i="1"/>
  <c r="R1331" i="1"/>
  <c r="M1332" i="1"/>
  <c r="Q1332" i="1"/>
  <c r="R1332" i="1"/>
  <c r="M1333" i="1"/>
  <c r="Q1333" i="1"/>
  <c r="R1333" i="1"/>
  <c r="M1334" i="1"/>
  <c r="Q1334" i="1"/>
  <c r="R1334" i="1"/>
  <c r="M1335" i="1"/>
  <c r="Q1335" i="1"/>
  <c r="R1335" i="1"/>
  <c r="M1336" i="1"/>
  <c r="Q1336" i="1"/>
  <c r="R1336" i="1"/>
  <c r="M1337" i="1"/>
  <c r="Q1337" i="1"/>
  <c r="R1337" i="1"/>
  <c r="M1338" i="1"/>
  <c r="Q1338" i="1"/>
  <c r="R1338" i="1"/>
  <c r="M1339" i="1"/>
  <c r="Q1339" i="1"/>
  <c r="R1339" i="1"/>
  <c r="M1340" i="1"/>
  <c r="Q1340" i="1"/>
  <c r="R1340" i="1"/>
  <c r="M1341" i="1"/>
  <c r="Q1341" i="1"/>
  <c r="R1341" i="1"/>
  <c r="M1342" i="1"/>
  <c r="Q1342" i="1"/>
  <c r="R1342" i="1"/>
  <c r="M1343" i="1"/>
  <c r="Q1343" i="1"/>
  <c r="R1343" i="1"/>
  <c r="M1344" i="1"/>
  <c r="Q1344" i="1"/>
  <c r="R1344" i="1"/>
  <c r="M1345" i="1"/>
  <c r="Q1345" i="1"/>
  <c r="R1345" i="1"/>
  <c r="M1346" i="1"/>
  <c r="Q1346" i="1"/>
  <c r="R1346" i="1"/>
  <c r="M1347" i="1"/>
  <c r="Q1347" i="1"/>
  <c r="R1347" i="1"/>
  <c r="M1348" i="1"/>
  <c r="Q1348" i="1"/>
  <c r="R1348" i="1"/>
  <c r="M1349" i="1"/>
  <c r="Q1349" i="1"/>
  <c r="R1349" i="1"/>
  <c r="M1350" i="1"/>
  <c r="Q1350" i="1"/>
  <c r="R1350" i="1"/>
  <c r="M1351" i="1"/>
  <c r="Q1351" i="1"/>
  <c r="R1351" i="1"/>
  <c r="M1352" i="1"/>
  <c r="Q1352" i="1"/>
  <c r="R1352" i="1"/>
  <c r="M1353" i="1"/>
  <c r="Q1353" i="1"/>
  <c r="R1353" i="1"/>
  <c r="M1354" i="1"/>
  <c r="Q1354" i="1"/>
  <c r="R1354" i="1"/>
  <c r="M1355" i="1"/>
  <c r="Q1355" i="1"/>
  <c r="R1355" i="1"/>
  <c r="M1356" i="1"/>
  <c r="Q1356" i="1"/>
  <c r="R1356" i="1"/>
  <c r="M1357" i="1"/>
  <c r="Q1357" i="1"/>
  <c r="R1357" i="1"/>
  <c r="M1358" i="1"/>
  <c r="Q1358" i="1"/>
  <c r="R1358" i="1"/>
  <c r="M1359" i="1"/>
  <c r="Q1359" i="1"/>
  <c r="R1359" i="1"/>
  <c r="M1360" i="1"/>
  <c r="Q1360" i="1"/>
  <c r="R1360" i="1"/>
  <c r="M1361" i="1"/>
  <c r="Q1361" i="1"/>
  <c r="R1361" i="1"/>
  <c r="M1362" i="1"/>
  <c r="Q1362" i="1"/>
  <c r="R1362" i="1"/>
  <c r="M1363" i="1"/>
  <c r="Q1363" i="1"/>
  <c r="R1363" i="1"/>
  <c r="M1364" i="1"/>
  <c r="Q1364" i="1"/>
  <c r="R1364" i="1"/>
  <c r="M1365" i="1"/>
  <c r="Q1365" i="1"/>
  <c r="R1365" i="1"/>
  <c r="M1366" i="1"/>
  <c r="Q1366" i="1"/>
  <c r="R1366" i="1"/>
  <c r="M1367" i="1"/>
  <c r="Q1367" i="1"/>
  <c r="R1367" i="1"/>
  <c r="M1368" i="1"/>
  <c r="Q1368" i="1"/>
  <c r="R1368" i="1"/>
  <c r="M1369" i="1"/>
  <c r="Q1369" i="1"/>
  <c r="R1369" i="1"/>
  <c r="M1370" i="1"/>
  <c r="Q1370" i="1"/>
  <c r="R1370" i="1"/>
  <c r="M1371" i="1"/>
  <c r="Q1371" i="1"/>
  <c r="R1371" i="1"/>
  <c r="M1372" i="1"/>
  <c r="Q1372" i="1"/>
  <c r="R1372" i="1"/>
  <c r="M1373" i="1"/>
  <c r="Q1373" i="1"/>
  <c r="R1373" i="1"/>
  <c r="M1374" i="1"/>
  <c r="Q1374" i="1"/>
  <c r="R1374" i="1"/>
  <c r="M1375" i="1"/>
  <c r="Q1375" i="1"/>
  <c r="R1375" i="1"/>
  <c r="M1376" i="1"/>
  <c r="Q1376" i="1"/>
  <c r="R1376" i="1"/>
  <c r="M1377" i="1"/>
  <c r="Q1377" i="1"/>
  <c r="R1377" i="1"/>
  <c r="M1378" i="1"/>
  <c r="Q1378" i="1"/>
  <c r="R1378" i="1"/>
  <c r="M1379" i="1"/>
  <c r="Q1379" i="1"/>
  <c r="R1379" i="1"/>
  <c r="M1380" i="1"/>
  <c r="Q1380" i="1"/>
  <c r="R1380" i="1"/>
  <c r="M1381" i="1"/>
  <c r="Q1381" i="1"/>
  <c r="R1381" i="1"/>
  <c r="M1382" i="1"/>
  <c r="Q1382" i="1"/>
  <c r="R1382" i="1"/>
  <c r="M1383" i="1"/>
  <c r="Q1383" i="1"/>
  <c r="R1383" i="1"/>
  <c r="M1384" i="1"/>
  <c r="Q1384" i="1"/>
  <c r="R1384" i="1"/>
  <c r="M1385" i="1"/>
  <c r="Q1385" i="1"/>
  <c r="R1385" i="1"/>
  <c r="M1386" i="1"/>
  <c r="Q1386" i="1"/>
  <c r="R1386" i="1"/>
  <c r="M1387" i="1"/>
  <c r="Q1387" i="1"/>
  <c r="R1387" i="1"/>
  <c r="M1388" i="1"/>
  <c r="Q1388" i="1"/>
  <c r="R1388" i="1"/>
  <c r="M1389" i="1"/>
  <c r="Q1389" i="1"/>
  <c r="R1389" i="1"/>
  <c r="M1390" i="1"/>
  <c r="Q1390" i="1"/>
  <c r="R1390" i="1"/>
  <c r="M1391" i="1"/>
  <c r="Q1391" i="1"/>
  <c r="R1391" i="1"/>
  <c r="M1392" i="1"/>
  <c r="Q1392" i="1"/>
  <c r="R1392" i="1"/>
  <c r="M1393" i="1"/>
  <c r="Q1393" i="1"/>
  <c r="R1393" i="1"/>
  <c r="M1394" i="1"/>
  <c r="Q1394" i="1"/>
  <c r="R1394" i="1"/>
  <c r="M1395" i="1"/>
  <c r="Q1395" i="1"/>
  <c r="R1395" i="1"/>
  <c r="M1396" i="1"/>
  <c r="Q1396" i="1"/>
  <c r="R1396" i="1"/>
  <c r="M1397" i="1"/>
  <c r="Q1397" i="1"/>
  <c r="R1397" i="1"/>
  <c r="M1398" i="1"/>
  <c r="Q1398" i="1"/>
  <c r="R1398" i="1"/>
  <c r="M1399" i="1"/>
  <c r="Q1399" i="1"/>
  <c r="R1399" i="1"/>
  <c r="M1400" i="1"/>
  <c r="Q1400" i="1"/>
  <c r="R1400" i="1"/>
  <c r="M1401" i="1"/>
  <c r="Q1401" i="1"/>
  <c r="R1401" i="1"/>
  <c r="M1402" i="1"/>
  <c r="Q1402" i="1"/>
  <c r="R1402" i="1"/>
  <c r="M1403" i="1"/>
  <c r="Q1403" i="1"/>
  <c r="R1403" i="1"/>
  <c r="M1404" i="1"/>
  <c r="Q1404" i="1"/>
  <c r="R1404" i="1"/>
  <c r="M1405" i="1"/>
  <c r="Q1405" i="1"/>
  <c r="R1405" i="1"/>
  <c r="M1406" i="1"/>
  <c r="Q1406" i="1"/>
  <c r="R1406" i="1"/>
  <c r="M1407" i="1"/>
  <c r="Q1407" i="1"/>
  <c r="R1407" i="1"/>
  <c r="M1408" i="1"/>
  <c r="Q1408" i="1"/>
  <c r="R1408" i="1"/>
  <c r="M1409" i="1"/>
  <c r="Q1409" i="1"/>
  <c r="R1409" i="1"/>
  <c r="M1410" i="1"/>
  <c r="Q1410" i="1"/>
  <c r="R1410" i="1"/>
  <c r="M1411" i="1"/>
  <c r="Q1411" i="1"/>
  <c r="R1411" i="1"/>
  <c r="M1412" i="1"/>
  <c r="Q1412" i="1"/>
  <c r="R1412" i="1"/>
  <c r="M1413" i="1"/>
  <c r="Q1413" i="1"/>
  <c r="R1413" i="1"/>
  <c r="M1414" i="1"/>
  <c r="Q1414" i="1"/>
  <c r="R1414" i="1"/>
  <c r="M1415" i="1"/>
  <c r="Q1415" i="1"/>
  <c r="R1415" i="1"/>
  <c r="M1416" i="1"/>
  <c r="Q1416" i="1"/>
  <c r="R1416" i="1"/>
  <c r="M1417" i="1"/>
  <c r="Q1417" i="1"/>
  <c r="R1417" i="1"/>
  <c r="M1418" i="1"/>
  <c r="Q1418" i="1"/>
  <c r="R1418" i="1"/>
  <c r="M1419" i="1"/>
  <c r="Q1419" i="1"/>
  <c r="R1419" i="1"/>
  <c r="M1420" i="1"/>
  <c r="Q1420" i="1"/>
  <c r="R1420" i="1"/>
  <c r="M1421" i="1"/>
  <c r="Q1421" i="1"/>
  <c r="R1421" i="1"/>
  <c r="M1422" i="1"/>
  <c r="Q1422" i="1"/>
  <c r="R1422" i="1"/>
  <c r="M1423" i="1"/>
  <c r="Q1423" i="1"/>
  <c r="R1423" i="1"/>
  <c r="M1424" i="1"/>
  <c r="Q1424" i="1"/>
  <c r="R1424" i="1"/>
  <c r="M1425" i="1"/>
  <c r="Q1425" i="1"/>
  <c r="R1425" i="1"/>
  <c r="M1426" i="1"/>
  <c r="Q1426" i="1"/>
  <c r="R1426" i="1"/>
  <c r="M1427" i="1"/>
  <c r="Q1427" i="1"/>
  <c r="R1427" i="1"/>
  <c r="M1428" i="1"/>
  <c r="Q1428" i="1"/>
  <c r="R1428" i="1"/>
  <c r="M1429" i="1"/>
  <c r="Q1429" i="1"/>
  <c r="R1429" i="1"/>
  <c r="M1430" i="1"/>
  <c r="Q1430" i="1"/>
  <c r="R1430" i="1"/>
  <c r="M1431" i="1"/>
  <c r="Q1431" i="1"/>
  <c r="R1431" i="1"/>
  <c r="M1432" i="1"/>
  <c r="Q1432" i="1"/>
  <c r="R1432" i="1"/>
  <c r="M1433" i="1"/>
  <c r="Q1433" i="1"/>
  <c r="R1433" i="1"/>
  <c r="M1434" i="1"/>
  <c r="Q1434" i="1"/>
  <c r="R1434" i="1"/>
  <c r="M1435" i="1"/>
  <c r="Q1435" i="1"/>
  <c r="R1435" i="1"/>
  <c r="M1436" i="1"/>
  <c r="Q1436" i="1"/>
  <c r="R1436" i="1"/>
  <c r="M1437" i="1"/>
  <c r="Q1437" i="1"/>
  <c r="R1437" i="1"/>
  <c r="M1438" i="1"/>
  <c r="Q1438" i="1"/>
  <c r="R1438" i="1"/>
  <c r="M1439" i="1"/>
  <c r="Q1439" i="1"/>
  <c r="R1439" i="1"/>
  <c r="M1440" i="1"/>
  <c r="Q1440" i="1"/>
  <c r="R1440" i="1"/>
  <c r="M1441" i="1"/>
  <c r="Q1441" i="1"/>
  <c r="R1441" i="1"/>
  <c r="M1442" i="1"/>
  <c r="Q1442" i="1"/>
  <c r="R1442" i="1"/>
  <c r="M1443" i="1"/>
  <c r="Q1443" i="1"/>
  <c r="R1443" i="1"/>
  <c r="M1444" i="1"/>
  <c r="Q1444" i="1"/>
  <c r="R1444" i="1"/>
  <c r="M1445" i="1"/>
  <c r="Q1445" i="1"/>
  <c r="R1445" i="1"/>
  <c r="M1446" i="1"/>
  <c r="Q1446" i="1"/>
  <c r="R1446" i="1"/>
  <c r="M1447" i="1"/>
  <c r="Q1447" i="1"/>
  <c r="R1447" i="1"/>
  <c r="M1448" i="1"/>
  <c r="Q1448" i="1"/>
  <c r="R1448" i="1"/>
  <c r="M1449" i="1"/>
  <c r="Q1449" i="1"/>
  <c r="R1449" i="1"/>
  <c r="M1450" i="1"/>
  <c r="Q1450" i="1"/>
  <c r="R1450" i="1"/>
  <c r="M1451" i="1"/>
  <c r="Q1451" i="1"/>
  <c r="R1451" i="1"/>
  <c r="M1452" i="1"/>
  <c r="Q1452" i="1"/>
  <c r="R1452" i="1"/>
  <c r="M1453" i="1"/>
  <c r="Q1453" i="1"/>
  <c r="R1453" i="1"/>
  <c r="M1454" i="1"/>
  <c r="Q1454" i="1"/>
  <c r="R1454" i="1"/>
  <c r="M1455" i="1"/>
  <c r="Q1455" i="1"/>
  <c r="R1455" i="1"/>
  <c r="M1456" i="1"/>
  <c r="Q1456" i="1"/>
  <c r="R1456" i="1"/>
  <c r="M1457" i="1"/>
  <c r="Q1457" i="1"/>
  <c r="R1457" i="1"/>
  <c r="M1458" i="1"/>
  <c r="Q1458" i="1"/>
  <c r="R1458" i="1"/>
  <c r="M1459" i="1"/>
  <c r="Q1459" i="1"/>
  <c r="R1459" i="1"/>
  <c r="M1460" i="1"/>
  <c r="Q1460" i="1"/>
  <c r="R1460" i="1"/>
  <c r="M1461" i="1"/>
  <c r="Q1461" i="1"/>
  <c r="R1461" i="1"/>
  <c r="M1462" i="1"/>
  <c r="Q1462" i="1"/>
  <c r="R1462" i="1"/>
  <c r="M1463" i="1"/>
  <c r="Q1463" i="1"/>
  <c r="R1463" i="1"/>
  <c r="M1464" i="1"/>
  <c r="Q1464" i="1"/>
  <c r="R1464" i="1"/>
  <c r="M1465" i="1"/>
  <c r="Q1465" i="1"/>
  <c r="R1465" i="1"/>
  <c r="M1466" i="1"/>
  <c r="Q1466" i="1"/>
  <c r="R1466" i="1"/>
  <c r="M1467" i="1"/>
  <c r="Q1467" i="1"/>
  <c r="R1467" i="1"/>
  <c r="M1468" i="1"/>
  <c r="Q1468" i="1"/>
  <c r="R1468" i="1"/>
  <c r="M1469" i="1"/>
  <c r="Q1469" i="1"/>
  <c r="R1469" i="1"/>
  <c r="M1470" i="1"/>
  <c r="Q1470" i="1"/>
  <c r="R1470" i="1"/>
  <c r="M1471" i="1"/>
  <c r="Q1471" i="1"/>
  <c r="R1471" i="1"/>
  <c r="M1472" i="1"/>
  <c r="Q1472" i="1"/>
  <c r="R1472" i="1"/>
  <c r="M1473" i="1"/>
  <c r="Q1473" i="1"/>
  <c r="R1473" i="1"/>
  <c r="M1474" i="1"/>
  <c r="Q1474" i="1"/>
  <c r="R1474" i="1"/>
  <c r="M1475" i="1"/>
  <c r="Q1475" i="1"/>
  <c r="R1475" i="1"/>
  <c r="M1476" i="1"/>
  <c r="Q1476" i="1"/>
  <c r="R1476" i="1"/>
  <c r="M1477" i="1"/>
  <c r="Q1477" i="1"/>
  <c r="R1477" i="1"/>
  <c r="M1478" i="1"/>
  <c r="Q1478" i="1"/>
  <c r="R1478" i="1"/>
  <c r="M1479" i="1"/>
  <c r="Q1479" i="1"/>
  <c r="R1479" i="1"/>
  <c r="M1480" i="1"/>
  <c r="Q1480" i="1"/>
  <c r="R1480" i="1"/>
  <c r="M1481" i="1"/>
  <c r="Q1481" i="1"/>
  <c r="R1481" i="1"/>
  <c r="M1482" i="1"/>
  <c r="Q1482" i="1"/>
  <c r="R1482" i="1"/>
  <c r="M1483" i="1"/>
  <c r="Q1483" i="1"/>
  <c r="R1483" i="1"/>
  <c r="M1484" i="1"/>
  <c r="Q1484" i="1"/>
  <c r="R1484" i="1"/>
  <c r="M1485" i="1"/>
  <c r="Q1485" i="1"/>
  <c r="R1485" i="1"/>
  <c r="M1486" i="1"/>
  <c r="Q1486" i="1"/>
  <c r="R1486" i="1"/>
  <c r="M1487" i="1"/>
  <c r="Q1487" i="1"/>
  <c r="R1487" i="1"/>
  <c r="M1488" i="1"/>
  <c r="Q1488" i="1"/>
  <c r="R1488" i="1"/>
  <c r="M1489" i="1"/>
  <c r="Q1489" i="1"/>
  <c r="R1489" i="1"/>
  <c r="M1490" i="1"/>
  <c r="Q1490" i="1"/>
  <c r="R1490" i="1"/>
  <c r="M1491" i="1"/>
  <c r="Q1491" i="1"/>
  <c r="R1491" i="1"/>
  <c r="M1492" i="1"/>
  <c r="Q1492" i="1"/>
  <c r="R1492" i="1"/>
  <c r="M1493" i="1"/>
  <c r="Q1493" i="1"/>
  <c r="R1493" i="1"/>
  <c r="M1494" i="1"/>
  <c r="Q1494" i="1"/>
  <c r="R1494" i="1"/>
  <c r="M1495" i="1"/>
  <c r="Q1495" i="1"/>
  <c r="R1495" i="1"/>
  <c r="M1496" i="1"/>
  <c r="Q1496" i="1"/>
  <c r="R1496" i="1"/>
  <c r="M1497" i="1"/>
  <c r="Q1497" i="1"/>
  <c r="R1497" i="1"/>
  <c r="M1498" i="1"/>
  <c r="Q1498" i="1"/>
  <c r="R1498" i="1"/>
  <c r="M1499" i="1"/>
  <c r="Q1499" i="1"/>
  <c r="R1499" i="1"/>
  <c r="M1500" i="1"/>
  <c r="Q1500" i="1"/>
  <c r="R1500" i="1"/>
  <c r="M1501" i="1"/>
  <c r="Q1501" i="1"/>
  <c r="R1501" i="1"/>
  <c r="M1502" i="1"/>
  <c r="Q1502" i="1"/>
  <c r="R1502" i="1"/>
  <c r="M1503" i="1"/>
  <c r="Q1503" i="1"/>
  <c r="R1503" i="1"/>
  <c r="M1504" i="1"/>
  <c r="Q1504" i="1"/>
  <c r="R1504" i="1"/>
  <c r="M1505" i="1"/>
  <c r="Q1505" i="1"/>
  <c r="R1505" i="1"/>
  <c r="M1506" i="1"/>
  <c r="Q1506" i="1"/>
  <c r="R1506" i="1"/>
  <c r="M1507" i="1"/>
  <c r="Q1507" i="1"/>
  <c r="R1507" i="1"/>
  <c r="M1508" i="1"/>
  <c r="Q1508" i="1"/>
  <c r="R1508" i="1"/>
  <c r="M1509" i="1"/>
  <c r="Q1509" i="1"/>
  <c r="R1509" i="1"/>
  <c r="M1510" i="1"/>
  <c r="Q1510" i="1"/>
  <c r="R1510" i="1"/>
  <c r="M1511" i="1"/>
  <c r="Q1511" i="1"/>
  <c r="R1511" i="1"/>
  <c r="M1512" i="1"/>
  <c r="Q1512" i="1"/>
  <c r="R1512" i="1"/>
  <c r="M1513" i="1"/>
  <c r="Q1513" i="1"/>
  <c r="R1513" i="1"/>
  <c r="M1514" i="1"/>
  <c r="Q1514" i="1"/>
  <c r="R1514" i="1"/>
  <c r="M1515" i="1"/>
  <c r="Q1515" i="1"/>
  <c r="R1515" i="1"/>
  <c r="M1516" i="1"/>
  <c r="Q1516" i="1"/>
  <c r="R1516" i="1"/>
  <c r="M1517" i="1"/>
  <c r="Q1517" i="1"/>
  <c r="R1517" i="1"/>
  <c r="M1518" i="1"/>
  <c r="Q1518" i="1"/>
  <c r="R1518" i="1"/>
  <c r="M1519" i="1"/>
  <c r="Q1519" i="1"/>
  <c r="R1519" i="1"/>
  <c r="M1520" i="1"/>
  <c r="Q1520" i="1"/>
  <c r="R1520" i="1"/>
  <c r="M1521" i="1"/>
  <c r="Q1521" i="1"/>
  <c r="R1521" i="1"/>
  <c r="M1522" i="1"/>
  <c r="Q1522" i="1"/>
  <c r="R1522" i="1"/>
  <c r="M1523" i="1"/>
  <c r="Q1523" i="1"/>
  <c r="R1523" i="1"/>
  <c r="M1524" i="1"/>
  <c r="Q1524" i="1"/>
  <c r="R1524" i="1"/>
  <c r="M1525" i="1"/>
  <c r="Q1525" i="1"/>
  <c r="R1525" i="1"/>
  <c r="M1526" i="1"/>
  <c r="Q1526" i="1"/>
  <c r="R1526" i="1"/>
  <c r="M1527" i="1"/>
  <c r="Q1527" i="1"/>
  <c r="R1527" i="1"/>
  <c r="M1528" i="1"/>
  <c r="Q1528" i="1"/>
  <c r="R1528" i="1"/>
  <c r="M1529" i="1"/>
  <c r="Q1529" i="1"/>
  <c r="R1529" i="1"/>
  <c r="M1530" i="1"/>
  <c r="Q1530" i="1"/>
  <c r="R1530" i="1"/>
  <c r="M1531" i="1"/>
  <c r="Q1531" i="1"/>
  <c r="R1531" i="1"/>
  <c r="M1532" i="1"/>
  <c r="Q1532" i="1"/>
  <c r="R1532" i="1"/>
  <c r="M1533" i="1"/>
  <c r="Q1533" i="1"/>
  <c r="R1533" i="1"/>
  <c r="M1534" i="1"/>
  <c r="Q1534" i="1"/>
  <c r="R1534" i="1"/>
  <c r="M1535" i="1"/>
  <c r="Q1535" i="1"/>
  <c r="R1535" i="1"/>
  <c r="M1536" i="1"/>
  <c r="Q1536" i="1"/>
  <c r="R1536" i="1"/>
  <c r="M1537" i="1"/>
  <c r="Q1537" i="1"/>
  <c r="R1537" i="1"/>
  <c r="M1538" i="1"/>
  <c r="Q1538" i="1"/>
  <c r="R1538" i="1"/>
  <c r="M1539" i="1"/>
  <c r="Q1539" i="1"/>
  <c r="R1539" i="1"/>
  <c r="M1540" i="1"/>
  <c r="Q1540" i="1"/>
  <c r="R1540" i="1"/>
  <c r="M1541" i="1"/>
  <c r="Q1541" i="1"/>
  <c r="R1541" i="1"/>
  <c r="M1542" i="1"/>
  <c r="Q1542" i="1"/>
  <c r="R1542" i="1"/>
  <c r="M1543" i="1"/>
  <c r="Q1543" i="1"/>
  <c r="R1543" i="1"/>
  <c r="M1544" i="1"/>
  <c r="Q1544" i="1"/>
  <c r="R1544" i="1"/>
  <c r="M1545" i="1"/>
  <c r="Q1545" i="1"/>
  <c r="R1545" i="1"/>
  <c r="M1546" i="1"/>
  <c r="Q1546" i="1"/>
  <c r="R1546" i="1"/>
  <c r="M1547" i="1"/>
  <c r="Q1547" i="1"/>
  <c r="R1547" i="1"/>
  <c r="M1548" i="1"/>
  <c r="Q1548" i="1"/>
  <c r="R1548" i="1"/>
  <c r="M1549" i="1"/>
  <c r="Q1549" i="1"/>
  <c r="R1549" i="1"/>
  <c r="M1550" i="1"/>
  <c r="Q1550" i="1"/>
  <c r="R1550" i="1"/>
  <c r="M1551" i="1"/>
  <c r="Q1551" i="1"/>
  <c r="R1551" i="1"/>
  <c r="M1552" i="1"/>
  <c r="Q1552" i="1"/>
  <c r="R1552" i="1"/>
  <c r="M1553" i="1"/>
  <c r="Q1553" i="1"/>
  <c r="R1553" i="1"/>
  <c r="M1554" i="1"/>
  <c r="Q1554" i="1"/>
  <c r="R1554" i="1"/>
  <c r="M1555" i="1"/>
  <c r="Q1555" i="1"/>
  <c r="R1555" i="1"/>
  <c r="M1556" i="1"/>
  <c r="Q1556" i="1"/>
  <c r="R1556" i="1"/>
  <c r="M1557" i="1"/>
  <c r="Q1557" i="1"/>
  <c r="R1557" i="1"/>
  <c r="M1558" i="1"/>
  <c r="Q1558" i="1"/>
  <c r="R1558" i="1"/>
  <c r="M1559" i="1"/>
  <c r="Q1559" i="1"/>
  <c r="R1559" i="1"/>
  <c r="M1560" i="1"/>
  <c r="Q1560" i="1"/>
  <c r="R1560" i="1"/>
  <c r="M1561" i="1"/>
  <c r="Q1561" i="1"/>
  <c r="R1561" i="1"/>
  <c r="M1562" i="1"/>
  <c r="Q1562" i="1"/>
  <c r="R1562" i="1"/>
  <c r="M1563" i="1"/>
  <c r="Q1563" i="1"/>
  <c r="R1563" i="1"/>
  <c r="M1564" i="1"/>
  <c r="Q1564" i="1"/>
  <c r="R1564" i="1"/>
  <c r="M1565" i="1"/>
  <c r="Q1565" i="1"/>
  <c r="R1565" i="1"/>
  <c r="M1566" i="1"/>
  <c r="Q1566" i="1"/>
  <c r="R1566" i="1"/>
  <c r="M1567" i="1"/>
  <c r="Q1567" i="1"/>
  <c r="R1567" i="1"/>
  <c r="M1568" i="1"/>
  <c r="Q1568" i="1"/>
  <c r="R1568" i="1"/>
  <c r="M1569" i="1"/>
  <c r="Q1569" i="1"/>
  <c r="R1569" i="1"/>
  <c r="M1570" i="1"/>
  <c r="Q1570" i="1"/>
  <c r="R1570" i="1"/>
  <c r="M1571" i="1"/>
  <c r="Q1571" i="1"/>
  <c r="R1571" i="1"/>
  <c r="M1572" i="1"/>
  <c r="Q1572" i="1"/>
  <c r="R1572" i="1"/>
  <c r="M1573" i="1"/>
  <c r="Q1573" i="1"/>
  <c r="R1573" i="1"/>
  <c r="M1574" i="1"/>
  <c r="Q1574" i="1"/>
  <c r="R1574" i="1"/>
  <c r="M1575" i="1"/>
  <c r="Q1575" i="1"/>
  <c r="R1575" i="1"/>
  <c r="M1576" i="1"/>
  <c r="Q1576" i="1"/>
  <c r="R1576" i="1"/>
  <c r="M1577" i="1"/>
  <c r="Q1577" i="1"/>
  <c r="R1577" i="1"/>
  <c r="M1578" i="1"/>
  <c r="Q1578" i="1"/>
  <c r="R1578" i="1"/>
  <c r="M1579" i="1"/>
  <c r="Q1579" i="1"/>
  <c r="R1579" i="1"/>
  <c r="M1580" i="1"/>
  <c r="Q1580" i="1"/>
  <c r="R1580" i="1"/>
  <c r="M1581" i="1"/>
  <c r="Q1581" i="1"/>
  <c r="R1581" i="1"/>
  <c r="M1582" i="1"/>
  <c r="Q1582" i="1"/>
  <c r="R1582" i="1"/>
  <c r="M1583" i="1"/>
  <c r="Q1583" i="1"/>
  <c r="R1583" i="1"/>
  <c r="M1584" i="1"/>
  <c r="Q1584" i="1"/>
  <c r="R1584" i="1"/>
  <c r="M1585" i="1"/>
  <c r="Q1585" i="1"/>
  <c r="R1585" i="1"/>
  <c r="M1586" i="1"/>
  <c r="Q1586" i="1"/>
  <c r="R1586" i="1"/>
  <c r="M1587" i="1"/>
  <c r="Q1587" i="1"/>
  <c r="R1587" i="1"/>
  <c r="M1588" i="1"/>
  <c r="Q1588" i="1"/>
  <c r="R1588" i="1"/>
  <c r="M1589" i="1"/>
  <c r="Q1589" i="1"/>
  <c r="R1589" i="1"/>
  <c r="M1590" i="1"/>
  <c r="Q1590" i="1"/>
  <c r="R1590" i="1"/>
  <c r="M1591" i="1"/>
  <c r="Q1591" i="1"/>
  <c r="R1591" i="1"/>
  <c r="M1592" i="1"/>
  <c r="Q1592" i="1"/>
  <c r="R1592" i="1"/>
  <c r="M1593" i="1"/>
  <c r="Q1593" i="1"/>
  <c r="R1593" i="1"/>
  <c r="M1594" i="1"/>
  <c r="Q1594" i="1"/>
  <c r="R1594" i="1"/>
  <c r="M1595" i="1"/>
  <c r="Q1595" i="1"/>
  <c r="R1595" i="1"/>
  <c r="M1596" i="1"/>
  <c r="Q1596" i="1"/>
  <c r="R1596" i="1"/>
  <c r="M1597" i="1"/>
  <c r="Q1597" i="1"/>
  <c r="R1597" i="1"/>
  <c r="M1598" i="1"/>
  <c r="Q1598" i="1"/>
  <c r="R1598" i="1"/>
  <c r="M1599" i="1"/>
  <c r="Q1599" i="1"/>
  <c r="R1599" i="1"/>
  <c r="M1600" i="1"/>
  <c r="Q1600" i="1"/>
  <c r="R1600" i="1"/>
  <c r="M1601" i="1"/>
  <c r="Q1601" i="1"/>
  <c r="R1601" i="1"/>
  <c r="M1602" i="1"/>
  <c r="Q1602" i="1"/>
  <c r="R1602" i="1"/>
  <c r="M1603" i="1"/>
  <c r="Q1603" i="1"/>
  <c r="R1603" i="1"/>
  <c r="M1604" i="1"/>
  <c r="Q1604" i="1"/>
  <c r="R1604" i="1"/>
  <c r="M1605" i="1"/>
  <c r="Q1605" i="1"/>
  <c r="R1605" i="1"/>
  <c r="M1606" i="1"/>
  <c r="Q1606" i="1"/>
  <c r="R1606" i="1"/>
  <c r="M1607" i="1"/>
  <c r="Q1607" i="1"/>
  <c r="R1607" i="1"/>
  <c r="M1608" i="1"/>
  <c r="Q1608" i="1"/>
  <c r="R1608" i="1"/>
  <c r="M1609" i="1"/>
  <c r="Q1609" i="1"/>
  <c r="R1609" i="1"/>
  <c r="M1610" i="1"/>
  <c r="Q1610" i="1"/>
  <c r="R1610" i="1"/>
  <c r="M1611" i="1"/>
  <c r="Q1611" i="1"/>
  <c r="R1611" i="1"/>
  <c r="M1612" i="1"/>
  <c r="Q1612" i="1"/>
  <c r="R1612" i="1"/>
  <c r="M1613" i="1"/>
  <c r="Q1613" i="1"/>
  <c r="R1613" i="1"/>
  <c r="M1614" i="1"/>
  <c r="Q1614" i="1"/>
  <c r="R1614" i="1"/>
  <c r="M1615" i="1"/>
  <c r="Q1615" i="1"/>
  <c r="R1615" i="1"/>
  <c r="M1616" i="1"/>
  <c r="Q1616" i="1"/>
  <c r="R1616" i="1"/>
  <c r="M1617" i="1"/>
  <c r="Q1617" i="1"/>
  <c r="R1617" i="1"/>
  <c r="M1618" i="1"/>
  <c r="Q1618" i="1"/>
  <c r="R1618" i="1"/>
  <c r="M1619" i="1"/>
  <c r="Q1619" i="1"/>
  <c r="R1619" i="1"/>
  <c r="M1620" i="1"/>
  <c r="Q1620" i="1"/>
  <c r="R1620" i="1"/>
  <c r="M1621" i="1"/>
  <c r="Q1621" i="1"/>
  <c r="R1621" i="1"/>
  <c r="M1622" i="1"/>
  <c r="Q1622" i="1"/>
  <c r="R1622" i="1"/>
  <c r="M1623" i="1"/>
  <c r="Q1623" i="1"/>
  <c r="R1623" i="1"/>
  <c r="M1624" i="1"/>
  <c r="Q1624" i="1"/>
  <c r="R1624" i="1"/>
  <c r="M1625" i="1"/>
  <c r="Q1625" i="1"/>
  <c r="R1625" i="1"/>
  <c r="M1626" i="1"/>
  <c r="Q1626" i="1"/>
  <c r="R1626" i="1"/>
  <c r="M1627" i="1"/>
  <c r="Q1627" i="1"/>
  <c r="R1627" i="1"/>
  <c r="M1628" i="1"/>
  <c r="Q1628" i="1"/>
  <c r="R1628" i="1"/>
  <c r="M1629" i="1"/>
  <c r="Q1629" i="1"/>
  <c r="R1629" i="1"/>
  <c r="M1630" i="1"/>
  <c r="Q1630" i="1"/>
  <c r="R1630" i="1"/>
  <c r="M1631" i="1"/>
  <c r="Q1631" i="1"/>
  <c r="R1631" i="1"/>
  <c r="M1632" i="1"/>
  <c r="Q1632" i="1"/>
  <c r="R1632" i="1"/>
  <c r="M1633" i="1"/>
  <c r="Q1633" i="1"/>
  <c r="R1633" i="1"/>
  <c r="M1634" i="1"/>
  <c r="Q1634" i="1"/>
  <c r="R1634" i="1"/>
  <c r="M1635" i="1"/>
  <c r="Q1635" i="1"/>
  <c r="R1635" i="1"/>
  <c r="M1636" i="1"/>
  <c r="Q1636" i="1"/>
  <c r="R1636" i="1"/>
  <c r="M1637" i="1"/>
  <c r="Q1637" i="1"/>
  <c r="R1637" i="1"/>
  <c r="M1638" i="1"/>
  <c r="Q1638" i="1"/>
  <c r="R1638" i="1"/>
  <c r="M1639" i="1"/>
  <c r="Q1639" i="1"/>
  <c r="R1639" i="1"/>
  <c r="M1640" i="1"/>
  <c r="Q1640" i="1"/>
  <c r="R1640" i="1"/>
  <c r="M1641" i="1"/>
  <c r="Q1641" i="1"/>
  <c r="R1641" i="1"/>
  <c r="M1642" i="1"/>
  <c r="Q1642" i="1"/>
  <c r="R1642" i="1"/>
  <c r="M1643" i="1"/>
  <c r="Q1643" i="1"/>
  <c r="R1643" i="1"/>
  <c r="M1644" i="1"/>
  <c r="Q1644" i="1"/>
  <c r="R1644" i="1"/>
  <c r="M1645" i="1"/>
  <c r="Q1645" i="1"/>
  <c r="R1645" i="1"/>
  <c r="M1646" i="1"/>
  <c r="Q1646" i="1"/>
  <c r="R1646" i="1"/>
  <c r="M1647" i="1"/>
  <c r="Q1647" i="1"/>
  <c r="R1647" i="1"/>
  <c r="M1648" i="1"/>
  <c r="Q1648" i="1"/>
  <c r="R1648" i="1"/>
  <c r="M1649" i="1"/>
  <c r="Q1649" i="1"/>
  <c r="R1649" i="1"/>
  <c r="M1650" i="1"/>
  <c r="Q1650" i="1"/>
  <c r="R1650" i="1"/>
  <c r="M1651" i="1"/>
  <c r="Q1651" i="1"/>
  <c r="R1651" i="1"/>
  <c r="M1652" i="1"/>
  <c r="Q1652" i="1"/>
  <c r="R1652" i="1"/>
  <c r="M1653" i="1"/>
  <c r="Q1653" i="1"/>
  <c r="R1653" i="1"/>
  <c r="M1654" i="1"/>
  <c r="Q1654" i="1"/>
  <c r="R1654" i="1"/>
  <c r="M1655" i="1"/>
  <c r="Q1655" i="1"/>
  <c r="R1655" i="1"/>
  <c r="M1656" i="1"/>
  <c r="Q1656" i="1"/>
  <c r="R1656" i="1"/>
  <c r="M1657" i="1"/>
  <c r="Q1657" i="1"/>
  <c r="R1657" i="1"/>
  <c r="M1658" i="1"/>
  <c r="Q1658" i="1"/>
  <c r="R1658" i="1"/>
  <c r="M1659" i="1"/>
  <c r="Q1659" i="1"/>
  <c r="R1659" i="1"/>
  <c r="M1660" i="1"/>
  <c r="Q1660" i="1"/>
  <c r="R1660" i="1"/>
  <c r="M1661" i="1"/>
  <c r="Q1661" i="1"/>
  <c r="R1661" i="1"/>
  <c r="M1662" i="1"/>
  <c r="Q1662" i="1"/>
  <c r="R1662" i="1"/>
  <c r="M1663" i="1"/>
  <c r="Q1663" i="1"/>
  <c r="R1663" i="1"/>
  <c r="M1664" i="1"/>
  <c r="Q1664" i="1"/>
  <c r="R1664" i="1"/>
  <c r="M1665" i="1"/>
  <c r="Q1665" i="1"/>
  <c r="R1665" i="1"/>
  <c r="M1666" i="1"/>
  <c r="Q1666" i="1"/>
  <c r="R1666" i="1"/>
  <c r="M1667" i="1"/>
  <c r="Q1667" i="1"/>
  <c r="R1667" i="1"/>
  <c r="M1668" i="1"/>
  <c r="Q1668" i="1"/>
  <c r="R1668" i="1"/>
  <c r="M1669" i="1"/>
  <c r="Q1669" i="1"/>
  <c r="R1669" i="1"/>
  <c r="M1670" i="1"/>
  <c r="Q1670" i="1"/>
  <c r="R1670" i="1"/>
  <c r="M1671" i="1"/>
  <c r="Q1671" i="1"/>
  <c r="R1671" i="1"/>
  <c r="M1672" i="1"/>
  <c r="Q1672" i="1"/>
  <c r="R1672" i="1"/>
  <c r="M1673" i="1"/>
  <c r="Q1673" i="1"/>
  <c r="R1673" i="1"/>
  <c r="M1674" i="1"/>
  <c r="Q1674" i="1"/>
  <c r="R1674" i="1"/>
  <c r="M1675" i="1"/>
  <c r="Q1675" i="1"/>
  <c r="R1675" i="1"/>
  <c r="M1676" i="1"/>
  <c r="Q1676" i="1"/>
  <c r="R1676" i="1"/>
  <c r="M1677" i="1"/>
  <c r="Q1677" i="1"/>
  <c r="R1677" i="1"/>
  <c r="M1678" i="1"/>
  <c r="Q1678" i="1"/>
  <c r="R1678" i="1"/>
  <c r="M1679" i="1"/>
  <c r="Q1679" i="1"/>
  <c r="R1679" i="1"/>
  <c r="M1680" i="1"/>
  <c r="Q1680" i="1"/>
  <c r="R1680" i="1"/>
  <c r="M1681" i="1"/>
  <c r="Q1681" i="1"/>
  <c r="R1681" i="1"/>
  <c r="M1682" i="1"/>
  <c r="Q1682" i="1"/>
  <c r="R1682" i="1"/>
  <c r="M1683" i="1"/>
  <c r="Q1683" i="1"/>
  <c r="R1683" i="1"/>
  <c r="M1684" i="1"/>
  <c r="Q1684" i="1"/>
  <c r="R1684" i="1"/>
  <c r="M1685" i="1"/>
  <c r="Q1685" i="1"/>
  <c r="R1685" i="1"/>
  <c r="M1686" i="1"/>
  <c r="Q1686" i="1"/>
  <c r="R1686" i="1"/>
  <c r="M1687" i="1"/>
  <c r="Q1687" i="1"/>
  <c r="R1687" i="1"/>
  <c r="M1688" i="1"/>
  <c r="Q1688" i="1"/>
  <c r="R1688" i="1"/>
  <c r="M1689" i="1"/>
  <c r="Q1689" i="1"/>
  <c r="R1689" i="1"/>
  <c r="M1690" i="1"/>
  <c r="Q1690" i="1"/>
  <c r="R1690" i="1"/>
  <c r="M1691" i="1"/>
  <c r="Q1691" i="1"/>
  <c r="R1691" i="1"/>
  <c r="M1692" i="1"/>
  <c r="Q1692" i="1"/>
  <c r="R1692" i="1"/>
  <c r="M1693" i="1"/>
  <c r="Q1693" i="1"/>
  <c r="R1693" i="1"/>
  <c r="M1694" i="1"/>
  <c r="Q1694" i="1"/>
  <c r="R1694" i="1"/>
  <c r="M1695" i="1"/>
  <c r="Q1695" i="1"/>
  <c r="R1695" i="1"/>
  <c r="M1696" i="1"/>
  <c r="Q1696" i="1"/>
  <c r="R1696" i="1"/>
  <c r="M1697" i="1"/>
  <c r="Q1697" i="1"/>
  <c r="R1697" i="1"/>
  <c r="M1698" i="1"/>
  <c r="Q1698" i="1"/>
  <c r="R1698" i="1"/>
  <c r="M1699" i="1"/>
  <c r="Q1699" i="1"/>
  <c r="R1699" i="1"/>
  <c r="M1700" i="1"/>
  <c r="Q1700" i="1"/>
  <c r="R1700" i="1"/>
  <c r="M1701" i="1"/>
  <c r="Q1701" i="1"/>
  <c r="R1701" i="1"/>
  <c r="M1702" i="1"/>
  <c r="Q1702" i="1"/>
  <c r="R1702" i="1"/>
  <c r="M1703" i="1"/>
  <c r="Q1703" i="1"/>
  <c r="R1703" i="1"/>
  <c r="M1704" i="1"/>
  <c r="Q1704" i="1"/>
  <c r="R1704" i="1"/>
  <c r="M1705" i="1"/>
  <c r="Q1705" i="1"/>
  <c r="R1705" i="1"/>
  <c r="M1706" i="1"/>
  <c r="Q1706" i="1"/>
  <c r="R1706" i="1"/>
  <c r="M1707" i="1"/>
  <c r="Q1707" i="1"/>
  <c r="R1707" i="1"/>
  <c r="M1708" i="1"/>
  <c r="Q1708" i="1"/>
  <c r="R1708" i="1"/>
  <c r="M1709" i="1"/>
  <c r="Q1709" i="1"/>
  <c r="R1709" i="1"/>
  <c r="M1710" i="1"/>
  <c r="Q1710" i="1"/>
  <c r="R1710" i="1"/>
  <c r="M1711" i="1"/>
  <c r="Q1711" i="1"/>
  <c r="R1711" i="1"/>
  <c r="M1712" i="1"/>
  <c r="Q1712" i="1"/>
  <c r="R1712" i="1"/>
  <c r="M1713" i="1"/>
  <c r="Q1713" i="1"/>
  <c r="R1713" i="1"/>
  <c r="M1714" i="1"/>
  <c r="Q1714" i="1"/>
  <c r="R1714" i="1"/>
  <c r="M1715" i="1"/>
  <c r="Q1715" i="1"/>
  <c r="R1715" i="1"/>
  <c r="M1716" i="1"/>
  <c r="Q1716" i="1"/>
  <c r="R1716" i="1"/>
  <c r="M1717" i="1"/>
  <c r="Q1717" i="1"/>
  <c r="R1717" i="1"/>
  <c r="M1718" i="1"/>
  <c r="Q1718" i="1"/>
  <c r="R1718" i="1"/>
  <c r="M1719" i="1"/>
  <c r="Q1719" i="1"/>
  <c r="R1719" i="1"/>
  <c r="M1720" i="1"/>
  <c r="Q1720" i="1"/>
  <c r="R1720" i="1"/>
  <c r="M1721" i="1"/>
  <c r="Q1721" i="1"/>
  <c r="R1721" i="1"/>
  <c r="M1722" i="1"/>
  <c r="Q1722" i="1"/>
  <c r="R1722" i="1"/>
  <c r="M1723" i="1"/>
  <c r="Q1723" i="1"/>
  <c r="R1723" i="1"/>
  <c r="M1724" i="1"/>
  <c r="Q1724" i="1"/>
  <c r="R1724" i="1"/>
  <c r="M1725" i="1"/>
  <c r="Q1725" i="1"/>
  <c r="R1725" i="1"/>
  <c r="M1726" i="1"/>
  <c r="Q1726" i="1"/>
  <c r="R1726" i="1"/>
  <c r="M1727" i="1"/>
  <c r="Q1727" i="1"/>
  <c r="R1727" i="1"/>
  <c r="M1728" i="1"/>
  <c r="Q1728" i="1"/>
  <c r="R1728" i="1"/>
  <c r="M1729" i="1"/>
  <c r="Q1729" i="1"/>
  <c r="R1729" i="1"/>
  <c r="M1730" i="1"/>
  <c r="Q1730" i="1"/>
  <c r="R1730" i="1"/>
  <c r="M1731" i="1"/>
  <c r="Q1731" i="1"/>
  <c r="R1731" i="1"/>
  <c r="M1732" i="1"/>
  <c r="Q1732" i="1"/>
  <c r="R1732" i="1"/>
  <c r="M1733" i="1"/>
  <c r="Q1733" i="1"/>
  <c r="R1733" i="1"/>
  <c r="M1734" i="1"/>
  <c r="Q1734" i="1"/>
  <c r="R1734" i="1"/>
  <c r="M1735" i="1"/>
  <c r="Q1735" i="1"/>
  <c r="R1735" i="1"/>
  <c r="M1736" i="1"/>
  <c r="Q1736" i="1"/>
  <c r="R1736" i="1"/>
  <c r="M1737" i="1"/>
  <c r="Q1737" i="1"/>
  <c r="R1737" i="1"/>
  <c r="M1738" i="1"/>
  <c r="Q1738" i="1"/>
  <c r="R1738" i="1"/>
  <c r="M1739" i="1"/>
  <c r="Q1739" i="1"/>
  <c r="R1739" i="1"/>
  <c r="M1740" i="1"/>
  <c r="Q1740" i="1"/>
  <c r="R1740" i="1"/>
  <c r="M1741" i="1"/>
  <c r="Q1741" i="1"/>
  <c r="R1741" i="1"/>
  <c r="M1742" i="1"/>
  <c r="Q1742" i="1"/>
  <c r="R1742" i="1"/>
  <c r="M1743" i="1"/>
  <c r="Q1743" i="1"/>
  <c r="R1743" i="1"/>
  <c r="M1744" i="1"/>
  <c r="Q1744" i="1"/>
  <c r="R1744" i="1"/>
  <c r="M1745" i="1"/>
  <c r="Q1745" i="1"/>
  <c r="R1745" i="1"/>
  <c r="M1746" i="1"/>
  <c r="Q1746" i="1"/>
  <c r="R1746" i="1"/>
  <c r="M1747" i="1"/>
  <c r="Q1747" i="1"/>
  <c r="R1747" i="1"/>
  <c r="M1748" i="1"/>
  <c r="Q1748" i="1"/>
  <c r="R1748" i="1"/>
  <c r="M1749" i="1"/>
  <c r="Q1749" i="1"/>
  <c r="R1749" i="1"/>
  <c r="M1750" i="1"/>
  <c r="Q1750" i="1"/>
  <c r="R1750" i="1"/>
  <c r="M1751" i="1"/>
  <c r="Q1751" i="1"/>
  <c r="R1751" i="1"/>
  <c r="M1752" i="1"/>
  <c r="Q1752" i="1"/>
  <c r="R1752" i="1"/>
  <c r="M1753" i="1"/>
  <c r="Q1753" i="1"/>
  <c r="R1753" i="1"/>
  <c r="M1754" i="1"/>
  <c r="Q1754" i="1"/>
  <c r="R1754" i="1"/>
  <c r="M1755" i="1"/>
  <c r="Q1755" i="1"/>
  <c r="R1755" i="1"/>
  <c r="M1756" i="1"/>
  <c r="Q1756" i="1"/>
  <c r="R1756" i="1"/>
  <c r="M1757" i="1"/>
  <c r="Q1757" i="1"/>
  <c r="R1757" i="1"/>
  <c r="M1758" i="1"/>
  <c r="Q1758" i="1"/>
  <c r="R1758" i="1"/>
  <c r="M1759" i="1"/>
  <c r="Q1759" i="1"/>
  <c r="R1759" i="1"/>
  <c r="M1760" i="1"/>
  <c r="Q1760" i="1"/>
  <c r="R1760" i="1"/>
  <c r="M1761" i="1"/>
  <c r="Q1761" i="1"/>
  <c r="R1761" i="1"/>
  <c r="M1762" i="1"/>
  <c r="Q1762" i="1"/>
  <c r="R1762" i="1"/>
  <c r="M1763" i="1"/>
  <c r="Q1763" i="1"/>
  <c r="R1763" i="1"/>
  <c r="M1764" i="1"/>
  <c r="Q1764" i="1"/>
  <c r="R1764" i="1"/>
  <c r="M1765" i="1"/>
  <c r="Q1765" i="1"/>
  <c r="R1765" i="1"/>
  <c r="M1766" i="1"/>
  <c r="Q1766" i="1"/>
  <c r="R1766" i="1"/>
  <c r="M1767" i="1"/>
  <c r="Q1767" i="1"/>
  <c r="R1767" i="1"/>
  <c r="M1768" i="1"/>
  <c r="Q1768" i="1"/>
  <c r="R1768" i="1"/>
  <c r="M1769" i="1"/>
  <c r="Q1769" i="1"/>
  <c r="R1769" i="1"/>
  <c r="M1770" i="1"/>
  <c r="Q1770" i="1"/>
  <c r="R1770" i="1"/>
  <c r="M1771" i="1"/>
  <c r="Q1771" i="1"/>
  <c r="R1771" i="1"/>
  <c r="M1772" i="1"/>
  <c r="Q1772" i="1"/>
  <c r="R1772" i="1"/>
  <c r="M1773" i="1"/>
  <c r="Q1773" i="1"/>
  <c r="R1773" i="1"/>
  <c r="M1774" i="1"/>
  <c r="Q1774" i="1"/>
  <c r="R1774" i="1"/>
  <c r="M1775" i="1"/>
  <c r="Q1775" i="1"/>
  <c r="R1775" i="1"/>
  <c r="M1776" i="1"/>
  <c r="Q1776" i="1"/>
  <c r="R1776" i="1"/>
  <c r="M1777" i="1"/>
  <c r="Q1777" i="1"/>
  <c r="R1777" i="1"/>
  <c r="M1778" i="1"/>
  <c r="Q1778" i="1"/>
  <c r="R1778" i="1"/>
  <c r="M1779" i="1"/>
  <c r="Q1779" i="1"/>
  <c r="R1779" i="1"/>
  <c r="M1780" i="1"/>
  <c r="Q1780" i="1"/>
  <c r="R1780" i="1"/>
  <c r="M1781" i="1"/>
  <c r="Q1781" i="1"/>
  <c r="R1781" i="1"/>
  <c r="M1782" i="1"/>
  <c r="Q1782" i="1"/>
  <c r="R1782" i="1"/>
  <c r="M1783" i="1"/>
  <c r="Q1783" i="1"/>
  <c r="R1783" i="1"/>
  <c r="M1784" i="1"/>
  <c r="Q1784" i="1"/>
  <c r="R1784" i="1"/>
  <c r="M1785" i="1"/>
  <c r="Q1785" i="1"/>
  <c r="R1785" i="1"/>
  <c r="M1786" i="1"/>
  <c r="Q1786" i="1"/>
  <c r="R1786" i="1"/>
  <c r="M1787" i="1"/>
  <c r="Q1787" i="1"/>
  <c r="R1787" i="1"/>
  <c r="M1788" i="1"/>
  <c r="Q1788" i="1"/>
  <c r="R1788" i="1"/>
  <c r="M1789" i="1"/>
  <c r="Q1789" i="1"/>
  <c r="R1789" i="1"/>
  <c r="M1790" i="1"/>
  <c r="Q1790" i="1"/>
  <c r="R1790" i="1"/>
  <c r="M1791" i="1"/>
  <c r="Q1791" i="1"/>
  <c r="R1791" i="1"/>
  <c r="M1792" i="1"/>
  <c r="Q1792" i="1"/>
  <c r="R1792" i="1"/>
  <c r="M1793" i="1"/>
  <c r="Q1793" i="1"/>
  <c r="R1793" i="1"/>
  <c r="M1794" i="1"/>
  <c r="Q1794" i="1"/>
  <c r="R1794" i="1"/>
  <c r="M1795" i="1"/>
  <c r="Q1795" i="1"/>
  <c r="R1795" i="1"/>
  <c r="M1796" i="1"/>
  <c r="Q1796" i="1"/>
  <c r="R1796" i="1"/>
  <c r="M1797" i="1"/>
  <c r="Q1797" i="1"/>
  <c r="R1797" i="1"/>
  <c r="M1798" i="1"/>
  <c r="Q1798" i="1"/>
  <c r="R1798" i="1"/>
  <c r="M1799" i="1"/>
  <c r="Q1799" i="1"/>
  <c r="R1799" i="1"/>
  <c r="M1800" i="1"/>
  <c r="Q1800" i="1"/>
  <c r="R1800" i="1"/>
  <c r="M1801" i="1"/>
  <c r="Q1801" i="1"/>
  <c r="R1801" i="1"/>
  <c r="M1802" i="1"/>
  <c r="Q1802" i="1"/>
  <c r="R1802" i="1"/>
  <c r="M1803" i="1"/>
  <c r="Q1803" i="1"/>
  <c r="R1803" i="1"/>
  <c r="M1804" i="1"/>
  <c r="Q1804" i="1"/>
  <c r="R1804" i="1"/>
  <c r="M1805" i="1"/>
  <c r="Q1805" i="1"/>
  <c r="R1805" i="1"/>
  <c r="M1806" i="1"/>
  <c r="Q1806" i="1"/>
  <c r="R1806" i="1"/>
  <c r="M1807" i="1"/>
  <c r="Q1807" i="1"/>
  <c r="R1807" i="1"/>
  <c r="M1808" i="1"/>
  <c r="Q1808" i="1"/>
  <c r="R1808" i="1"/>
  <c r="M1809" i="1"/>
  <c r="Q1809" i="1"/>
  <c r="R1809" i="1"/>
  <c r="M1810" i="1"/>
  <c r="Q1810" i="1"/>
  <c r="R1810" i="1"/>
  <c r="M1811" i="1"/>
  <c r="Q1811" i="1"/>
  <c r="R1811" i="1"/>
  <c r="M1812" i="1"/>
  <c r="Q1812" i="1"/>
  <c r="R1812" i="1"/>
  <c r="M1813" i="1"/>
  <c r="Q1813" i="1"/>
  <c r="R1813" i="1"/>
  <c r="M1814" i="1"/>
  <c r="Q1814" i="1"/>
  <c r="R1814" i="1"/>
  <c r="M1815" i="1"/>
  <c r="Q1815" i="1"/>
  <c r="R1815" i="1"/>
  <c r="M1816" i="1"/>
  <c r="Q1816" i="1"/>
  <c r="R1816" i="1"/>
  <c r="M1817" i="1"/>
  <c r="Q1817" i="1"/>
  <c r="R1817" i="1"/>
  <c r="M1818" i="1"/>
  <c r="Q1818" i="1"/>
  <c r="R1818" i="1"/>
  <c r="M1819" i="1"/>
  <c r="Q1819" i="1"/>
  <c r="R1819" i="1"/>
  <c r="M1820" i="1"/>
  <c r="Q1820" i="1"/>
  <c r="R1820" i="1"/>
  <c r="M1821" i="1"/>
  <c r="Q1821" i="1"/>
  <c r="R1821" i="1"/>
  <c r="M1822" i="1"/>
  <c r="Q1822" i="1"/>
  <c r="R1822" i="1"/>
  <c r="M1823" i="1"/>
  <c r="Q1823" i="1"/>
  <c r="R1823" i="1"/>
  <c r="M1824" i="1"/>
  <c r="Q1824" i="1"/>
  <c r="R1824" i="1"/>
  <c r="M1825" i="1"/>
  <c r="Q1825" i="1"/>
  <c r="R1825" i="1"/>
  <c r="M1826" i="1"/>
  <c r="Q1826" i="1"/>
  <c r="R1826" i="1"/>
  <c r="M1827" i="1"/>
  <c r="Q1827" i="1"/>
  <c r="R1827" i="1"/>
  <c r="M1828" i="1"/>
  <c r="Q1828" i="1"/>
  <c r="R1828" i="1"/>
  <c r="M1829" i="1"/>
  <c r="Q1829" i="1"/>
  <c r="R1829" i="1"/>
  <c r="M1830" i="1"/>
  <c r="Q1830" i="1"/>
  <c r="R1830" i="1"/>
  <c r="M1831" i="1"/>
  <c r="Q1831" i="1"/>
  <c r="R1831" i="1"/>
  <c r="M1832" i="1"/>
  <c r="Q1832" i="1"/>
  <c r="R1832" i="1"/>
  <c r="M1833" i="1"/>
  <c r="Q1833" i="1"/>
  <c r="R1833" i="1"/>
  <c r="M1834" i="1"/>
  <c r="Q1834" i="1"/>
  <c r="R1834" i="1"/>
  <c r="M1835" i="1"/>
  <c r="Q1835" i="1"/>
  <c r="R1835" i="1"/>
  <c r="M1836" i="1"/>
  <c r="Q1836" i="1"/>
  <c r="R1836" i="1"/>
  <c r="M1837" i="1"/>
  <c r="Q1837" i="1"/>
  <c r="R1837" i="1"/>
  <c r="M1838" i="1"/>
  <c r="Q1838" i="1"/>
  <c r="R1838" i="1"/>
  <c r="M1839" i="1"/>
  <c r="Q1839" i="1"/>
  <c r="R1839" i="1"/>
  <c r="M1840" i="1"/>
  <c r="Q1840" i="1"/>
  <c r="R1840" i="1"/>
  <c r="M1841" i="1"/>
  <c r="Q1841" i="1"/>
  <c r="R1841" i="1"/>
  <c r="M1842" i="1"/>
  <c r="Q1842" i="1"/>
  <c r="R1842" i="1"/>
  <c r="M1843" i="1"/>
  <c r="Q1843" i="1"/>
  <c r="R1843" i="1"/>
  <c r="M1844" i="1"/>
  <c r="Q1844" i="1"/>
  <c r="R1844" i="1"/>
  <c r="M1845" i="1"/>
  <c r="Q1845" i="1"/>
  <c r="R1845" i="1"/>
  <c r="M1846" i="1"/>
  <c r="Q1846" i="1"/>
  <c r="R1846" i="1"/>
  <c r="M1847" i="1"/>
  <c r="Q1847" i="1"/>
  <c r="R1847" i="1"/>
  <c r="M1848" i="1"/>
  <c r="Q1848" i="1"/>
  <c r="R1848" i="1"/>
  <c r="M1849" i="1"/>
  <c r="Q1849" i="1"/>
  <c r="R1849" i="1"/>
  <c r="M1850" i="1"/>
  <c r="Q1850" i="1"/>
  <c r="R1850" i="1"/>
  <c r="M1851" i="1"/>
  <c r="Q1851" i="1"/>
  <c r="R1851" i="1"/>
  <c r="M1852" i="1"/>
  <c r="Q1852" i="1"/>
  <c r="R1852" i="1"/>
  <c r="M1853" i="1"/>
  <c r="Q1853" i="1"/>
  <c r="R1853" i="1"/>
  <c r="M1854" i="1"/>
  <c r="Q1854" i="1"/>
  <c r="R1854" i="1"/>
  <c r="M1855" i="1"/>
  <c r="Q1855" i="1"/>
  <c r="R1855" i="1"/>
  <c r="M1856" i="1"/>
  <c r="Q1856" i="1"/>
  <c r="R1856" i="1"/>
  <c r="M1857" i="1"/>
  <c r="Q1857" i="1"/>
  <c r="R1857" i="1"/>
  <c r="M1858" i="1"/>
  <c r="Q1858" i="1"/>
  <c r="R1858" i="1"/>
  <c r="M1859" i="1"/>
  <c r="Q1859" i="1"/>
  <c r="R1859" i="1"/>
  <c r="M1860" i="1"/>
  <c r="Q1860" i="1"/>
  <c r="R1860" i="1"/>
  <c r="M1861" i="1"/>
  <c r="Q1861" i="1"/>
  <c r="R1861" i="1"/>
  <c r="M1862" i="1"/>
  <c r="Q1862" i="1"/>
  <c r="R1862" i="1"/>
  <c r="M1863" i="1"/>
  <c r="Q1863" i="1"/>
  <c r="R1863" i="1"/>
  <c r="M1864" i="1"/>
  <c r="Q1864" i="1"/>
  <c r="R1864" i="1"/>
  <c r="M1865" i="1"/>
  <c r="Q1865" i="1"/>
  <c r="R1865" i="1"/>
  <c r="M1866" i="1"/>
  <c r="Q1866" i="1"/>
  <c r="R1866" i="1"/>
  <c r="M1867" i="1"/>
  <c r="Q1867" i="1"/>
  <c r="R1867" i="1"/>
  <c r="M1868" i="1"/>
  <c r="Q1868" i="1"/>
  <c r="R1868" i="1"/>
  <c r="M1869" i="1"/>
  <c r="Q1869" i="1"/>
  <c r="R1869" i="1"/>
  <c r="M1870" i="1"/>
  <c r="Q1870" i="1"/>
  <c r="R1870" i="1"/>
  <c r="M1871" i="1"/>
  <c r="Q1871" i="1"/>
  <c r="R1871" i="1"/>
  <c r="M1872" i="1"/>
  <c r="Q1872" i="1"/>
  <c r="R1872" i="1"/>
  <c r="M1873" i="1"/>
  <c r="Q1873" i="1"/>
  <c r="R1873" i="1"/>
  <c r="M1874" i="1"/>
  <c r="Q1874" i="1"/>
  <c r="R1874" i="1"/>
  <c r="M1875" i="1"/>
  <c r="Q1875" i="1"/>
  <c r="R1875" i="1"/>
  <c r="M1876" i="1"/>
  <c r="Q1876" i="1"/>
  <c r="R1876" i="1"/>
  <c r="M1877" i="1"/>
  <c r="Q1877" i="1"/>
  <c r="R1877" i="1"/>
  <c r="M1878" i="1"/>
  <c r="Q1878" i="1"/>
  <c r="R1878" i="1"/>
  <c r="M1879" i="1"/>
  <c r="Q1879" i="1"/>
  <c r="R1879" i="1"/>
  <c r="M1880" i="1"/>
  <c r="Q1880" i="1"/>
  <c r="R1880" i="1"/>
  <c r="M1881" i="1"/>
  <c r="Q1881" i="1"/>
  <c r="R1881" i="1"/>
  <c r="M1882" i="1"/>
  <c r="Q1882" i="1"/>
  <c r="R1882" i="1"/>
  <c r="M1883" i="1"/>
  <c r="Q1883" i="1"/>
  <c r="R1883" i="1"/>
  <c r="M1884" i="1"/>
  <c r="Q1884" i="1"/>
  <c r="R1884" i="1"/>
  <c r="M1885" i="1"/>
  <c r="Q1885" i="1"/>
  <c r="R1885" i="1"/>
  <c r="M1886" i="1"/>
  <c r="Q1886" i="1"/>
  <c r="R1886" i="1"/>
  <c r="M1887" i="1"/>
  <c r="Q1887" i="1"/>
  <c r="R1887" i="1"/>
  <c r="M1888" i="1"/>
  <c r="Q1888" i="1"/>
  <c r="R1888" i="1"/>
  <c r="M1889" i="1"/>
  <c r="Q1889" i="1"/>
  <c r="R1889" i="1"/>
  <c r="M1890" i="1"/>
  <c r="Q1890" i="1"/>
  <c r="R1890" i="1"/>
  <c r="M1891" i="1"/>
  <c r="Q1891" i="1"/>
  <c r="R1891" i="1"/>
  <c r="M1892" i="1"/>
  <c r="Q1892" i="1"/>
  <c r="R1892" i="1"/>
  <c r="M1893" i="1"/>
  <c r="Q1893" i="1"/>
  <c r="R1893" i="1"/>
  <c r="M1894" i="1"/>
  <c r="Q1894" i="1"/>
  <c r="R1894" i="1"/>
  <c r="M1895" i="1"/>
  <c r="Q1895" i="1"/>
  <c r="R1895" i="1"/>
  <c r="M1896" i="1"/>
  <c r="Q1896" i="1"/>
  <c r="R1896" i="1"/>
  <c r="M1897" i="1"/>
  <c r="Q1897" i="1"/>
  <c r="R1897" i="1"/>
  <c r="M1898" i="1"/>
  <c r="Q1898" i="1"/>
  <c r="R1898" i="1"/>
  <c r="M1899" i="1"/>
  <c r="Q1899" i="1"/>
  <c r="R1899" i="1"/>
  <c r="M1900" i="1"/>
  <c r="Q1900" i="1"/>
  <c r="R1900" i="1"/>
  <c r="M1901" i="1"/>
  <c r="Q1901" i="1"/>
  <c r="R1901" i="1"/>
  <c r="M1902" i="1"/>
  <c r="Q1902" i="1"/>
  <c r="R1902" i="1"/>
  <c r="M1903" i="1"/>
  <c r="Q1903" i="1"/>
  <c r="R1903" i="1"/>
  <c r="M1904" i="1"/>
  <c r="Q1904" i="1"/>
  <c r="R1904" i="1"/>
  <c r="M1905" i="1"/>
  <c r="Q1905" i="1"/>
  <c r="R1905" i="1"/>
  <c r="M1906" i="1"/>
  <c r="Q1906" i="1"/>
  <c r="R1906" i="1"/>
  <c r="M1907" i="1"/>
  <c r="Q1907" i="1"/>
  <c r="R1907" i="1"/>
  <c r="M1908" i="1"/>
  <c r="Q1908" i="1"/>
  <c r="R1908" i="1"/>
  <c r="M1909" i="1"/>
  <c r="Q1909" i="1"/>
  <c r="R1909" i="1"/>
  <c r="M1910" i="1"/>
  <c r="Q1910" i="1"/>
  <c r="R1910" i="1"/>
  <c r="M1911" i="1"/>
  <c r="Q1911" i="1"/>
  <c r="R1911" i="1"/>
  <c r="M1912" i="1"/>
  <c r="Q1912" i="1"/>
  <c r="R1912" i="1"/>
  <c r="M1913" i="1"/>
  <c r="Q1913" i="1"/>
  <c r="R1913" i="1"/>
  <c r="M1914" i="1"/>
  <c r="Q1914" i="1"/>
  <c r="R1914" i="1"/>
  <c r="M1915" i="1"/>
  <c r="Q1915" i="1"/>
  <c r="R1915" i="1"/>
  <c r="M1916" i="1"/>
  <c r="Q1916" i="1"/>
  <c r="R1916" i="1"/>
  <c r="M1917" i="1"/>
  <c r="Q1917" i="1"/>
  <c r="R1917" i="1"/>
  <c r="M1918" i="1"/>
  <c r="Q1918" i="1"/>
  <c r="R1918" i="1"/>
  <c r="M1919" i="1"/>
  <c r="Q1919" i="1"/>
  <c r="R1919" i="1"/>
  <c r="M1920" i="1"/>
  <c r="Q1920" i="1"/>
  <c r="R1920" i="1"/>
  <c r="M1921" i="1"/>
  <c r="Q1921" i="1"/>
  <c r="R1921" i="1"/>
  <c r="M1922" i="1"/>
  <c r="Q1922" i="1"/>
  <c r="R1922" i="1"/>
  <c r="M1923" i="1"/>
  <c r="Q1923" i="1"/>
  <c r="R1923" i="1"/>
  <c r="M1924" i="1"/>
  <c r="Q1924" i="1"/>
  <c r="R1924" i="1"/>
  <c r="M1925" i="1"/>
  <c r="Q1925" i="1"/>
  <c r="R1925" i="1"/>
  <c r="M1926" i="1"/>
  <c r="Q1926" i="1"/>
  <c r="R1926" i="1"/>
  <c r="M1927" i="1"/>
  <c r="Q1927" i="1"/>
  <c r="R1927" i="1"/>
  <c r="M1928" i="1"/>
  <c r="Q1928" i="1"/>
  <c r="R1928" i="1"/>
  <c r="M1929" i="1"/>
  <c r="Q1929" i="1"/>
  <c r="R1929" i="1"/>
  <c r="M1930" i="1"/>
  <c r="Q1930" i="1"/>
  <c r="R1930" i="1"/>
  <c r="M1931" i="1"/>
  <c r="Q1931" i="1"/>
  <c r="R1931" i="1"/>
  <c r="M1932" i="1"/>
  <c r="Q1932" i="1"/>
  <c r="R1932" i="1"/>
  <c r="M1933" i="1"/>
  <c r="Q1933" i="1"/>
  <c r="R1933" i="1"/>
  <c r="M1934" i="1"/>
  <c r="Q1934" i="1"/>
  <c r="R1934" i="1"/>
  <c r="M1935" i="1"/>
  <c r="Q1935" i="1"/>
  <c r="R1935" i="1"/>
  <c r="M1936" i="1"/>
  <c r="Q1936" i="1"/>
  <c r="R1936" i="1"/>
  <c r="M1937" i="1"/>
  <c r="Q1937" i="1"/>
  <c r="R1937" i="1"/>
  <c r="M1938" i="1"/>
  <c r="Q1938" i="1"/>
  <c r="R1938" i="1"/>
  <c r="M1939" i="1"/>
  <c r="Q1939" i="1"/>
  <c r="R1939" i="1"/>
  <c r="M1940" i="1"/>
  <c r="Q1940" i="1"/>
  <c r="R1940" i="1"/>
  <c r="M1941" i="1"/>
  <c r="Q1941" i="1"/>
  <c r="R1941" i="1"/>
  <c r="M1942" i="1"/>
  <c r="Q1942" i="1"/>
  <c r="R1942" i="1"/>
  <c r="M1943" i="1"/>
  <c r="Q1943" i="1"/>
  <c r="R1943" i="1"/>
  <c r="M1944" i="1"/>
  <c r="Q1944" i="1"/>
  <c r="R1944" i="1"/>
  <c r="M1945" i="1"/>
  <c r="Q1945" i="1"/>
  <c r="R1945" i="1"/>
  <c r="M1946" i="1"/>
  <c r="Q1946" i="1"/>
  <c r="R1946" i="1"/>
  <c r="M1947" i="1"/>
  <c r="Q1947" i="1"/>
  <c r="R1947" i="1"/>
  <c r="M1948" i="1"/>
  <c r="Q1948" i="1"/>
  <c r="R1948" i="1"/>
  <c r="M1949" i="1"/>
  <c r="Q1949" i="1"/>
  <c r="R1949" i="1"/>
  <c r="M1950" i="1"/>
  <c r="Q1950" i="1"/>
  <c r="R1950" i="1"/>
  <c r="M1951" i="1"/>
  <c r="Q1951" i="1"/>
  <c r="R1951" i="1"/>
  <c r="M1952" i="1"/>
  <c r="Q1952" i="1"/>
  <c r="R1952" i="1"/>
  <c r="M1953" i="1"/>
  <c r="Q1953" i="1"/>
  <c r="R1953" i="1"/>
  <c r="M1954" i="1"/>
  <c r="Q1954" i="1"/>
  <c r="R1954" i="1"/>
  <c r="M1955" i="1"/>
  <c r="Q1955" i="1"/>
  <c r="R1955" i="1"/>
  <c r="M1956" i="1"/>
  <c r="Q1956" i="1"/>
  <c r="R1956" i="1"/>
  <c r="M1957" i="1"/>
  <c r="Q1957" i="1"/>
  <c r="R1957" i="1"/>
  <c r="M1958" i="1"/>
  <c r="Q1958" i="1"/>
  <c r="R1958" i="1"/>
  <c r="M1959" i="1"/>
  <c r="Q1959" i="1"/>
  <c r="R1959" i="1"/>
  <c r="M1960" i="1"/>
  <c r="Q1960" i="1"/>
  <c r="R1960" i="1"/>
  <c r="M1961" i="1"/>
  <c r="Q1961" i="1"/>
  <c r="R1961" i="1"/>
  <c r="M1962" i="1"/>
  <c r="Q1962" i="1"/>
  <c r="R1962" i="1"/>
  <c r="M1963" i="1"/>
  <c r="Q1963" i="1"/>
  <c r="R1963" i="1"/>
  <c r="M1964" i="1"/>
  <c r="Q1964" i="1"/>
  <c r="R1964" i="1"/>
  <c r="M1965" i="1"/>
  <c r="Q1965" i="1"/>
  <c r="R1965" i="1"/>
  <c r="M1966" i="1"/>
  <c r="Q1966" i="1"/>
  <c r="R1966" i="1"/>
  <c r="M1967" i="1"/>
  <c r="Q1967" i="1"/>
  <c r="R1967" i="1"/>
  <c r="M1968" i="1"/>
  <c r="Q1968" i="1"/>
  <c r="R1968" i="1"/>
  <c r="M1969" i="1"/>
  <c r="Q1969" i="1"/>
  <c r="R1969" i="1"/>
  <c r="M1970" i="1"/>
  <c r="Q1970" i="1"/>
  <c r="R1970" i="1"/>
  <c r="M1971" i="1"/>
  <c r="Q1971" i="1"/>
  <c r="R1971" i="1"/>
  <c r="M1972" i="1"/>
  <c r="Q1972" i="1"/>
  <c r="R1972" i="1"/>
  <c r="M1973" i="1"/>
  <c r="Q1973" i="1"/>
  <c r="R1973" i="1"/>
  <c r="M1974" i="1"/>
  <c r="Q1974" i="1"/>
  <c r="R1974" i="1"/>
  <c r="M1975" i="1"/>
  <c r="Q1975" i="1"/>
  <c r="R1975" i="1"/>
  <c r="M1976" i="1"/>
  <c r="Q1976" i="1"/>
  <c r="R1976" i="1"/>
  <c r="M1977" i="1"/>
  <c r="Q1977" i="1"/>
  <c r="R1977" i="1"/>
  <c r="M1978" i="1"/>
  <c r="Q1978" i="1"/>
  <c r="R1978" i="1"/>
  <c r="M1979" i="1"/>
  <c r="Q1979" i="1"/>
  <c r="R1979" i="1"/>
  <c r="M1980" i="1"/>
  <c r="Q1980" i="1"/>
  <c r="R1980" i="1"/>
  <c r="M1981" i="1"/>
  <c r="Q1981" i="1"/>
  <c r="R1981" i="1"/>
  <c r="M1982" i="1"/>
  <c r="Q1982" i="1"/>
  <c r="R1982" i="1"/>
  <c r="M1983" i="1"/>
  <c r="Q1983" i="1"/>
  <c r="R1983" i="1"/>
  <c r="M1984" i="1"/>
  <c r="Q1984" i="1"/>
  <c r="R1984" i="1"/>
  <c r="M1985" i="1"/>
  <c r="Q1985" i="1"/>
  <c r="R1985" i="1"/>
  <c r="M1986" i="1"/>
  <c r="Q1986" i="1"/>
  <c r="R1986" i="1"/>
  <c r="M1987" i="1"/>
  <c r="Q1987" i="1"/>
  <c r="R1987" i="1"/>
  <c r="M1988" i="1"/>
  <c r="Q1988" i="1"/>
  <c r="R1988" i="1"/>
  <c r="M1989" i="1"/>
  <c r="Q1989" i="1"/>
  <c r="R1989" i="1"/>
  <c r="M1990" i="1"/>
  <c r="Q1990" i="1"/>
  <c r="R1990" i="1"/>
  <c r="M1991" i="1"/>
  <c r="Q1991" i="1"/>
  <c r="R1991" i="1"/>
  <c r="M1992" i="1"/>
  <c r="Q1992" i="1"/>
  <c r="R1992" i="1"/>
  <c r="M1993" i="1"/>
  <c r="Q1993" i="1"/>
  <c r="R1993" i="1"/>
  <c r="M1994" i="1"/>
  <c r="Q1994" i="1"/>
  <c r="R1994" i="1"/>
  <c r="M1995" i="1"/>
  <c r="Q1995" i="1"/>
  <c r="R1995" i="1"/>
  <c r="M1996" i="1"/>
  <c r="Q1996" i="1"/>
  <c r="R1996" i="1"/>
  <c r="M1997" i="1"/>
  <c r="Q1997" i="1"/>
  <c r="R1997" i="1"/>
  <c r="M1998" i="1"/>
  <c r="Q1998" i="1"/>
  <c r="R1998" i="1"/>
  <c r="M1999" i="1"/>
  <c r="Q1999" i="1"/>
  <c r="R1999" i="1"/>
  <c r="M2000" i="1"/>
  <c r="Q2000" i="1"/>
  <c r="R2000" i="1"/>
  <c r="M2001" i="1"/>
  <c r="Q2001" i="1"/>
  <c r="R2001" i="1"/>
  <c r="M2002" i="1"/>
  <c r="Q2002" i="1"/>
  <c r="R2002" i="1"/>
  <c r="M2003" i="1"/>
  <c r="Q2003" i="1"/>
  <c r="R2003" i="1"/>
  <c r="M2004" i="1"/>
  <c r="Q2004" i="1"/>
  <c r="R2004" i="1"/>
  <c r="M2005" i="1"/>
  <c r="Q2005" i="1"/>
  <c r="R2005" i="1"/>
  <c r="M2006" i="1"/>
  <c r="Q2006" i="1"/>
  <c r="R2006" i="1"/>
  <c r="M2007" i="1"/>
  <c r="Q2007" i="1"/>
  <c r="R2007" i="1"/>
  <c r="M2008" i="1"/>
  <c r="Q2008" i="1"/>
  <c r="R2008" i="1"/>
  <c r="M2009" i="1"/>
  <c r="Q2009" i="1"/>
  <c r="R2009" i="1"/>
  <c r="M2010" i="1"/>
  <c r="Q2010" i="1"/>
  <c r="R2010" i="1"/>
  <c r="M2011" i="1"/>
  <c r="Q2011" i="1"/>
  <c r="R2011" i="1"/>
  <c r="M2012" i="1"/>
  <c r="Q2012" i="1"/>
  <c r="R2012" i="1"/>
  <c r="M2013" i="1"/>
  <c r="Q2013" i="1"/>
  <c r="R2013" i="1"/>
  <c r="M2014" i="1"/>
  <c r="Q2014" i="1"/>
  <c r="R2014" i="1"/>
  <c r="M2015" i="1"/>
  <c r="Q2015" i="1"/>
  <c r="R2015" i="1"/>
  <c r="M2016" i="1"/>
  <c r="Q2016" i="1"/>
  <c r="R2016" i="1"/>
  <c r="M2017" i="1"/>
  <c r="Q2017" i="1"/>
  <c r="R2017" i="1"/>
  <c r="M2018" i="1"/>
  <c r="Q2018" i="1"/>
  <c r="R2018" i="1"/>
  <c r="M2019" i="1"/>
  <c r="Q2019" i="1"/>
  <c r="R2019" i="1"/>
  <c r="M2020" i="1"/>
  <c r="Q2020" i="1"/>
  <c r="R2020" i="1"/>
  <c r="M2021" i="1"/>
  <c r="Q2021" i="1"/>
  <c r="R2021" i="1"/>
  <c r="M2022" i="1"/>
  <c r="Q2022" i="1"/>
  <c r="R2022" i="1"/>
  <c r="M2023" i="1"/>
  <c r="Q2023" i="1"/>
  <c r="R2023" i="1"/>
  <c r="M2024" i="1"/>
  <c r="Q2024" i="1"/>
  <c r="R2024" i="1"/>
  <c r="M2025" i="1"/>
  <c r="Q2025" i="1"/>
  <c r="R2025" i="1"/>
  <c r="M2026" i="1"/>
  <c r="Q2026" i="1"/>
  <c r="R2026" i="1"/>
  <c r="M2027" i="1"/>
  <c r="Q2027" i="1"/>
  <c r="R2027" i="1"/>
  <c r="M2028" i="1"/>
  <c r="Q2028" i="1"/>
  <c r="R2028" i="1"/>
  <c r="M2029" i="1"/>
  <c r="Q2029" i="1"/>
  <c r="R2029" i="1"/>
  <c r="M2030" i="1"/>
  <c r="Q2030" i="1"/>
  <c r="R2030" i="1"/>
  <c r="M2031" i="1"/>
  <c r="Q2031" i="1"/>
  <c r="R2031" i="1"/>
  <c r="M2032" i="1"/>
  <c r="Q2032" i="1"/>
  <c r="R2032" i="1"/>
  <c r="M2033" i="1"/>
  <c r="Q2033" i="1"/>
  <c r="R2033" i="1"/>
  <c r="M2034" i="1"/>
  <c r="Q2034" i="1"/>
  <c r="R2034" i="1"/>
  <c r="M2035" i="1"/>
  <c r="Q2035" i="1"/>
  <c r="R2035" i="1"/>
  <c r="M2036" i="1"/>
  <c r="Q2036" i="1"/>
  <c r="R2036" i="1"/>
  <c r="M2037" i="1"/>
  <c r="Q2037" i="1"/>
  <c r="R2037" i="1"/>
  <c r="M2038" i="1"/>
  <c r="Q2038" i="1"/>
  <c r="R2038" i="1"/>
  <c r="M2039" i="1"/>
  <c r="Q2039" i="1"/>
  <c r="R2039" i="1"/>
  <c r="M2040" i="1"/>
  <c r="Q2040" i="1"/>
  <c r="R2040" i="1"/>
  <c r="M2041" i="1"/>
  <c r="Q2041" i="1"/>
  <c r="R2041" i="1"/>
  <c r="M2042" i="1"/>
  <c r="Q2042" i="1"/>
  <c r="R2042" i="1"/>
  <c r="M2043" i="1"/>
  <c r="Q2043" i="1"/>
  <c r="R2043" i="1"/>
  <c r="M2044" i="1"/>
  <c r="Q2044" i="1"/>
  <c r="R2044" i="1"/>
  <c r="M2045" i="1"/>
  <c r="Q2045" i="1"/>
  <c r="R2045" i="1"/>
  <c r="M2046" i="1"/>
  <c r="Q2046" i="1"/>
  <c r="R2046" i="1"/>
  <c r="M2047" i="1"/>
  <c r="Q2047" i="1"/>
  <c r="R2047" i="1"/>
  <c r="M2048" i="1"/>
  <c r="Q2048" i="1"/>
  <c r="R2048" i="1"/>
  <c r="M2049" i="1"/>
  <c r="Q2049" i="1"/>
  <c r="R2049" i="1"/>
  <c r="M2050" i="1"/>
  <c r="Q2050" i="1"/>
  <c r="R2050" i="1"/>
  <c r="M2051" i="1"/>
  <c r="Q2051" i="1"/>
  <c r="R2051" i="1"/>
  <c r="M2052" i="1"/>
  <c r="Q2052" i="1"/>
  <c r="R2052" i="1"/>
  <c r="M2053" i="1"/>
  <c r="Q2053" i="1"/>
  <c r="R2053" i="1"/>
  <c r="M2054" i="1"/>
  <c r="Q2054" i="1"/>
  <c r="R2054" i="1"/>
  <c r="M2055" i="1"/>
  <c r="Q2055" i="1"/>
  <c r="R2055" i="1"/>
  <c r="M2056" i="1"/>
  <c r="Q2056" i="1"/>
  <c r="R2056" i="1"/>
  <c r="M2057" i="1"/>
  <c r="Q2057" i="1"/>
  <c r="R2057" i="1"/>
  <c r="M2058" i="1"/>
  <c r="Q2058" i="1"/>
  <c r="R2058" i="1"/>
  <c r="M2059" i="1"/>
  <c r="Q2059" i="1"/>
  <c r="R2059" i="1"/>
  <c r="M2060" i="1"/>
  <c r="Q2060" i="1"/>
  <c r="R2060" i="1"/>
  <c r="M2061" i="1"/>
  <c r="Q2061" i="1"/>
  <c r="R2061" i="1"/>
  <c r="M2062" i="1"/>
  <c r="Q2062" i="1"/>
  <c r="R2062" i="1"/>
  <c r="M2063" i="1"/>
  <c r="Q2063" i="1"/>
  <c r="R2063" i="1"/>
  <c r="M2064" i="1"/>
  <c r="Q2064" i="1"/>
  <c r="R2064" i="1"/>
  <c r="M2065" i="1"/>
  <c r="Q2065" i="1"/>
  <c r="R2065" i="1"/>
  <c r="M2066" i="1"/>
  <c r="Q2066" i="1"/>
  <c r="R2066" i="1"/>
  <c r="M2067" i="1"/>
  <c r="Q2067" i="1"/>
  <c r="R2067" i="1"/>
  <c r="M2068" i="1"/>
  <c r="Q2068" i="1"/>
  <c r="R2068" i="1"/>
  <c r="M2069" i="1"/>
  <c r="Q2069" i="1"/>
  <c r="R2069" i="1"/>
  <c r="M2070" i="1"/>
  <c r="Q2070" i="1"/>
  <c r="R2070" i="1"/>
  <c r="M2071" i="1"/>
  <c r="Q2071" i="1"/>
  <c r="R2071" i="1"/>
  <c r="M2072" i="1"/>
  <c r="Q2072" i="1"/>
  <c r="R2072" i="1"/>
  <c r="M2073" i="1"/>
  <c r="Q2073" i="1"/>
  <c r="R2073" i="1"/>
  <c r="M2074" i="1"/>
  <c r="Q2074" i="1"/>
  <c r="R2074" i="1"/>
  <c r="M2075" i="1"/>
  <c r="Q2075" i="1"/>
  <c r="R2075" i="1"/>
  <c r="M2076" i="1"/>
  <c r="Q2076" i="1"/>
  <c r="R2076" i="1"/>
  <c r="M2077" i="1"/>
  <c r="Q2077" i="1"/>
  <c r="R2077" i="1"/>
  <c r="M2078" i="1"/>
  <c r="Q2078" i="1"/>
  <c r="R2078" i="1"/>
  <c r="M2079" i="1"/>
  <c r="Q2079" i="1"/>
  <c r="R2079" i="1"/>
  <c r="M2080" i="1"/>
  <c r="Q2080" i="1"/>
  <c r="R2080" i="1"/>
  <c r="M2081" i="1"/>
  <c r="Q2081" i="1"/>
  <c r="R2081" i="1"/>
  <c r="M2082" i="1"/>
  <c r="Q2082" i="1"/>
  <c r="R2082" i="1"/>
  <c r="M2083" i="1"/>
  <c r="Q2083" i="1"/>
  <c r="R2083" i="1"/>
  <c r="M2084" i="1"/>
  <c r="Q2084" i="1"/>
  <c r="R2084" i="1"/>
  <c r="M2085" i="1"/>
  <c r="Q2085" i="1"/>
  <c r="R2085" i="1"/>
  <c r="M2086" i="1"/>
  <c r="Q2086" i="1"/>
  <c r="R2086" i="1"/>
  <c r="M2087" i="1"/>
  <c r="Q2087" i="1"/>
  <c r="R2087" i="1"/>
  <c r="M2088" i="1"/>
  <c r="Q2088" i="1"/>
  <c r="R2088" i="1"/>
  <c r="M2089" i="1"/>
  <c r="Q2089" i="1"/>
  <c r="R2089" i="1"/>
  <c r="M2090" i="1"/>
  <c r="Q2090" i="1"/>
  <c r="R2090" i="1"/>
  <c r="M2091" i="1"/>
  <c r="Q2091" i="1"/>
  <c r="R2091" i="1"/>
  <c r="M2092" i="1"/>
  <c r="Q2092" i="1"/>
  <c r="R2092" i="1"/>
  <c r="M2093" i="1"/>
  <c r="Q2093" i="1"/>
  <c r="R2093" i="1"/>
  <c r="M2094" i="1"/>
  <c r="Q2094" i="1"/>
  <c r="R2094" i="1"/>
  <c r="M2095" i="1"/>
  <c r="Q2095" i="1"/>
  <c r="R2095" i="1"/>
  <c r="M2096" i="1"/>
  <c r="Q2096" i="1"/>
  <c r="R2096" i="1"/>
  <c r="M2097" i="1"/>
  <c r="Q2097" i="1"/>
  <c r="R2097" i="1"/>
  <c r="M2098" i="1"/>
  <c r="Q2098" i="1"/>
  <c r="R2098" i="1"/>
  <c r="M2099" i="1"/>
  <c r="Q2099" i="1"/>
  <c r="R2099" i="1"/>
  <c r="M2100" i="1"/>
  <c r="Q2100" i="1"/>
  <c r="R2100" i="1"/>
  <c r="M2101" i="1"/>
  <c r="Q2101" i="1"/>
  <c r="R2101" i="1"/>
  <c r="M2102" i="1"/>
  <c r="Q2102" i="1"/>
  <c r="R2102" i="1"/>
  <c r="M2103" i="1"/>
  <c r="Q2103" i="1"/>
  <c r="R2103" i="1"/>
  <c r="M2104" i="1"/>
  <c r="Q2104" i="1"/>
  <c r="R2104" i="1"/>
  <c r="M2105" i="1"/>
  <c r="Q2105" i="1"/>
  <c r="R2105" i="1"/>
  <c r="M2106" i="1"/>
  <c r="Q2106" i="1"/>
  <c r="R2106" i="1"/>
  <c r="M2107" i="1"/>
  <c r="Q2107" i="1"/>
  <c r="R2107" i="1"/>
  <c r="M2108" i="1"/>
  <c r="Q2108" i="1"/>
  <c r="R2108" i="1"/>
  <c r="M2109" i="1"/>
  <c r="Q2109" i="1"/>
  <c r="R2109" i="1"/>
  <c r="M2110" i="1"/>
  <c r="Q2110" i="1"/>
  <c r="R2110" i="1"/>
  <c r="M2111" i="1"/>
  <c r="Q2111" i="1"/>
  <c r="R2111" i="1"/>
  <c r="M2112" i="1"/>
  <c r="Q2112" i="1"/>
  <c r="R2112" i="1"/>
  <c r="M2113" i="1"/>
  <c r="Q2113" i="1"/>
  <c r="R2113" i="1"/>
  <c r="M2114" i="1"/>
  <c r="Q2114" i="1"/>
  <c r="R2114" i="1"/>
  <c r="M2115" i="1"/>
  <c r="Q2115" i="1"/>
  <c r="R2115" i="1"/>
  <c r="M2116" i="1"/>
  <c r="Q2116" i="1"/>
  <c r="R2116" i="1"/>
  <c r="M2117" i="1"/>
  <c r="Q2117" i="1"/>
  <c r="R2117" i="1"/>
  <c r="M2118" i="1"/>
  <c r="Q2118" i="1"/>
  <c r="R2118" i="1"/>
  <c r="M2119" i="1"/>
  <c r="Q2119" i="1"/>
  <c r="R2119" i="1"/>
  <c r="M2120" i="1"/>
  <c r="Q2120" i="1"/>
  <c r="R2120" i="1"/>
  <c r="M2121" i="1"/>
  <c r="Q2121" i="1"/>
  <c r="R2121" i="1"/>
  <c r="M2122" i="1"/>
  <c r="Q2122" i="1"/>
  <c r="R2122" i="1"/>
  <c r="M2123" i="1"/>
  <c r="Q2123" i="1"/>
  <c r="R2123" i="1"/>
  <c r="M2124" i="1"/>
  <c r="Q2124" i="1"/>
  <c r="R2124" i="1"/>
  <c r="M2125" i="1"/>
  <c r="Q2125" i="1"/>
  <c r="R2125" i="1"/>
  <c r="M2126" i="1"/>
  <c r="Q2126" i="1"/>
  <c r="R2126" i="1"/>
  <c r="M2127" i="1"/>
  <c r="Q2127" i="1"/>
  <c r="R2127" i="1"/>
  <c r="M2128" i="1"/>
  <c r="Q2128" i="1"/>
  <c r="R2128" i="1"/>
  <c r="M2129" i="1"/>
  <c r="Q2129" i="1"/>
  <c r="R2129" i="1"/>
  <c r="M2130" i="1"/>
  <c r="Q2130" i="1"/>
  <c r="R2130" i="1"/>
  <c r="M2131" i="1"/>
  <c r="Q2131" i="1"/>
  <c r="R2131" i="1"/>
  <c r="M2132" i="1"/>
  <c r="Q2132" i="1"/>
  <c r="R2132" i="1"/>
  <c r="M2133" i="1"/>
  <c r="Q2133" i="1"/>
  <c r="R2133" i="1"/>
  <c r="M2134" i="1"/>
  <c r="Q2134" i="1"/>
  <c r="R2134" i="1"/>
  <c r="M2135" i="1"/>
  <c r="Q2135" i="1"/>
  <c r="R2135" i="1"/>
  <c r="M2136" i="1"/>
  <c r="Q2136" i="1"/>
  <c r="R2136" i="1"/>
  <c r="M2137" i="1"/>
  <c r="Q2137" i="1"/>
  <c r="R2137" i="1"/>
  <c r="M2138" i="1"/>
  <c r="Q2138" i="1"/>
  <c r="R2138" i="1"/>
  <c r="M2139" i="1"/>
  <c r="Q2139" i="1"/>
  <c r="R2139" i="1"/>
  <c r="M2140" i="1"/>
  <c r="Q2140" i="1"/>
  <c r="R2140" i="1"/>
  <c r="M2141" i="1"/>
  <c r="Q2141" i="1"/>
  <c r="R2141" i="1"/>
  <c r="M2142" i="1"/>
  <c r="Q2142" i="1"/>
  <c r="R2142" i="1"/>
  <c r="M2143" i="1"/>
  <c r="Q2143" i="1"/>
  <c r="R2143" i="1"/>
  <c r="M2144" i="1"/>
  <c r="Q2144" i="1"/>
  <c r="R2144" i="1"/>
  <c r="M2145" i="1"/>
  <c r="Q2145" i="1"/>
  <c r="R2145" i="1"/>
  <c r="M2146" i="1"/>
  <c r="Q2146" i="1"/>
  <c r="R2146" i="1"/>
  <c r="M2147" i="1"/>
  <c r="Q2147" i="1"/>
  <c r="R2147" i="1"/>
  <c r="M2148" i="1"/>
  <c r="Q2148" i="1"/>
  <c r="R2148" i="1"/>
  <c r="M2149" i="1"/>
  <c r="Q2149" i="1"/>
  <c r="R2149" i="1"/>
  <c r="M2150" i="1"/>
  <c r="Q2150" i="1"/>
  <c r="R2150" i="1"/>
  <c r="M2151" i="1"/>
  <c r="Q2151" i="1"/>
  <c r="R2151" i="1"/>
  <c r="M2152" i="1"/>
  <c r="Q2152" i="1"/>
  <c r="R2152" i="1"/>
  <c r="M2153" i="1"/>
  <c r="Q2153" i="1"/>
  <c r="R2153" i="1"/>
  <c r="M2154" i="1"/>
  <c r="Q2154" i="1"/>
  <c r="R2154" i="1"/>
  <c r="M2155" i="1"/>
  <c r="Q2155" i="1"/>
  <c r="R2155" i="1"/>
  <c r="M2156" i="1"/>
  <c r="Q2156" i="1"/>
  <c r="R2156" i="1"/>
  <c r="M2157" i="1"/>
  <c r="Q2157" i="1"/>
  <c r="R2157" i="1"/>
  <c r="M2158" i="1"/>
  <c r="Q2158" i="1"/>
  <c r="R2158" i="1"/>
  <c r="M2159" i="1"/>
  <c r="Q2159" i="1"/>
  <c r="R2159" i="1"/>
  <c r="M2160" i="1"/>
  <c r="Q2160" i="1"/>
  <c r="R2160" i="1"/>
  <c r="M2161" i="1"/>
  <c r="Q2161" i="1"/>
  <c r="R2161" i="1"/>
  <c r="M2162" i="1"/>
  <c r="Q2162" i="1"/>
  <c r="R2162" i="1"/>
  <c r="M2163" i="1"/>
  <c r="Q2163" i="1"/>
  <c r="R2163" i="1"/>
  <c r="M2164" i="1"/>
  <c r="Q2164" i="1"/>
  <c r="R2164" i="1"/>
  <c r="M2165" i="1"/>
  <c r="Q2165" i="1"/>
  <c r="R2165" i="1"/>
  <c r="M2166" i="1"/>
  <c r="Q2166" i="1"/>
  <c r="R2166" i="1"/>
  <c r="M2167" i="1"/>
  <c r="Q2167" i="1"/>
  <c r="R2167" i="1"/>
  <c r="M2168" i="1"/>
  <c r="Q2168" i="1"/>
  <c r="R2168" i="1"/>
  <c r="M2169" i="1"/>
  <c r="Q2169" i="1"/>
  <c r="R2169" i="1"/>
  <c r="M2170" i="1"/>
  <c r="Q2170" i="1"/>
  <c r="R2170" i="1"/>
  <c r="M2171" i="1"/>
  <c r="Q2171" i="1"/>
  <c r="R2171" i="1"/>
  <c r="M2172" i="1"/>
  <c r="Q2172" i="1"/>
  <c r="R2172" i="1"/>
  <c r="M2173" i="1"/>
  <c r="Q2173" i="1"/>
  <c r="R2173" i="1"/>
  <c r="M2174" i="1"/>
  <c r="Q2174" i="1"/>
  <c r="R2174" i="1"/>
  <c r="M2175" i="1"/>
  <c r="Q2175" i="1"/>
  <c r="R2175" i="1"/>
  <c r="M2176" i="1"/>
  <c r="Q2176" i="1"/>
  <c r="R2176" i="1"/>
  <c r="M2177" i="1"/>
  <c r="Q2177" i="1"/>
  <c r="R2177" i="1"/>
  <c r="M2178" i="1"/>
  <c r="Q2178" i="1"/>
  <c r="R2178" i="1"/>
  <c r="M2179" i="1"/>
  <c r="Q2179" i="1"/>
  <c r="R2179" i="1"/>
  <c r="M2180" i="1"/>
  <c r="Q2180" i="1"/>
  <c r="R2180" i="1"/>
  <c r="M2181" i="1"/>
  <c r="Q2181" i="1"/>
  <c r="R2181" i="1"/>
  <c r="M2182" i="1"/>
  <c r="Q2182" i="1"/>
  <c r="R2182" i="1"/>
  <c r="M2183" i="1"/>
  <c r="Q2183" i="1"/>
  <c r="R2183" i="1"/>
  <c r="M2184" i="1"/>
  <c r="Q2184" i="1"/>
  <c r="R2184" i="1"/>
  <c r="M2185" i="1"/>
  <c r="Q2185" i="1"/>
  <c r="R2185" i="1"/>
  <c r="M2186" i="1"/>
  <c r="Q2186" i="1"/>
  <c r="R2186" i="1"/>
  <c r="M2187" i="1"/>
  <c r="Q2187" i="1"/>
  <c r="R2187" i="1"/>
  <c r="M2188" i="1"/>
  <c r="Q2188" i="1"/>
  <c r="R2188" i="1"/>
  <c r="M2189" i="1"/>
  <c r="Q2189" i="1"/>
  <c r="R2189" i="1"/>
  <c r="M2190" i="1"/>
  <c r="Q2190" i="1"/>
  <c r="R2190" i="1"/>
  <c r="M2191" i="1"/>
  <c r="Q2191" i="1"/>
  <c r="R2191" i="1"/>
  <c r="M2192" i="1"/>
  <c r="Q2192" i="1"/>
  <c r="R2192" i="1"/>
  <c r="M2193" i="1"/>
  <c r="Q2193" i="1"/>
  <c r="R2193" i="1"/>
  <c r="M2194" i="1"/>
  <c r="Q2194" i="1"/>
  <c r="R2194" i="1"/>
  <c r="M2195" i="1"/>
  <c r="Q2195" i="1"/>
  <c r="R2195" i="1"/>
  <c r="M2196" i="1"/>
  <c r="Q2196" i="1"/>
  <c r="R2196" i="1"/>
  <c r="M2197" i="1"/>
  <c r="Q2197" i="1"/>
  <c r="R2197" i="1"/>
  <c r="M2198" i="1"/>
  <c r="Q2198" i="1"/>
  <c r="R2198" i="1"/>
  <c r="M2199" i="1"/>
  <c r="Q2199" i="1"/>
  <c r="R2199" i="1"/>
  <c r="M2200" i="1"/>
  <c r="Q2200" i="1"/>
  <c r="R2200" i="1"/>
  <c r="M2201" i="1"/>
  <c r="Q2201" i="1"/>
  <c r="R2201" i="1"/>
  <c r="M2202" i="1"/>
  <c r="Q2202" i="1"/>
  <c r="R2202" i="1"/>
  <c r="M2203" i="1"/>
  <c r="Q2203" i="1"/>
  <c r="R2203" i="1"/>
  <c r="M2204" i="1"/>
  <c r="Q2204" i="1"/>
  <c r="R2204" i="1"/>
  <c r="M2205" i="1"/>
  <c r="Q2205" i="1"/>
  <c r="R2205" i="1"/>
  <c r="M2206" i="1"/>
  <c r="Q2206" i="1"/>
  <c r="R2206" i="1"/>
  <c r="M2207" i="1"/>
  <c r="Q2207" i="1"/>
  <c r="R2207" i="1"/>
  <c r="M2208" i="1"/>
  <c r="Q2208" i="1"/>
  <c r="R2208" i="1"/>
  <c r="M2209" i="1"/>
  <c r="Q2209" i="1"/>
  <c r="R2209" i="1"/>
  <c r="M2210" i="1"/>
  <c r="Q2210" i="1"/>
  <c r="R2210" i="1"/>
  <c r="M2211" i="1"/>
  <c r="Q2211" i="1"/>
  <c r="R2211" i="1"/>
  <c r="M2212" i="1"/>
  <c r="Q2212" i="1"/>
  <c r="R2212" i="1"/>
  <c r="M2213" i="1"/>
  <c r="Q2213" i="1"/>
  <c r="R2213" i="1"/>
  <c r="M2214" i="1"/>
  <c r="Q2214" i="1"/>
  <c r="R2214" i="1"/>
  <c r="M2215" i="1"/>
  <c r="Q2215" i="1"/>
  <c r="R2215" i="1"/>
  <c r="M2216" i="1"/>
  <c r="Q2216" i="1"/>
  <c r="R2216" i="1"/>
  <c r="M2217" i="1"/>
  <c r="Q2217" i="1"/>
  <c r="R2217" i="1"/>
  <c r="M2218" i="1"/>
  <c r="Q2218" i="1"/>
  <c r="R2218" i="1"/>
  <c r="M2219" i="1"/>
  <c r="Q2219" i="1"/>
  <c r="R2219" i="1"/>
  <c r="M2220" i="1"/>
  <c r="Q2220" i="1"/>
  <c r="R2220" i="1"/>
  <c r="M2221" i="1"/>
  <c r="Q2221" i="1"/>
  <c r="R2221" i="1"/>
  <c r="M2222" i="1"/>
  <c r="Q2222" i="1"/>
  <c r="R2222" i="1"/>
  <c r="M2223" i="1"/>
  <c r="Q2223" i="1"/>
  <c r="R2223" i="1"/>
  <c r="M2224" i="1"/>
  <c r="Q2224" i="1"/>
  <c r="R2224" i="1"/>
  <c r="M2225" i="1"/>
  <c r="Q2225" i="1"/>
  <c r="R2225" i="1"/>
  <c r="M2226" i="1"/>
  <c r="Q2226" i="1"/>
  <c r="R2226" i="1"/>
  <c r="M2227" i="1"/>
  <c r="Q2227" i="1"/>
  <c r="R2227" i="1"/>
  <c r="M2228" i="1"/>
  <c r="Q2228" i="1"/>
  <c r="R2228" i="1"/>
  <c r="M2229" i="1"/>
  <c r="Q2229" i="1"/>
  <c r="R2229" i="1"/>
  <c r="M2230" i="1"/>
  <c r="Q2230" i="1"/>
  <c r="R2230" i="1"/>
  <c r="M2231" i="1"/>
  <c r="Q2231" i="1"/>
  <c r="R2231" i="1"/>
  <c r="M2232" i="1"/>
  <c r="Q2232" i="1"/>
  <c r="R2232" i="1"/>
  <c r="M2233" i="1"/>
  <c r="Q2233" i="1"/>
  <c r="R2233" i="1"/>
  <c r="M2234" i="1"/>
  <c r="Q2234" i="1"/>
  <c r="R2234" i="1"/>
  <c r="M2235" i="1"/>
  <c r="Q2235" i="1"/>
  <c r="R2235" i="1"/>
  <c r="M2236" i="1"/>
  <c r="Q2236" i="1"/>
  <c r="R2236" i="1"/>
  <c r="M2237" i="1"/>
  <c r="Q2237" i="1"/>
  <c r="R2237" i="1"/>
  <c r="M2238" i="1"/>
  <c r="Q2238" i="1"/>
  <c r="R2238" i="1"/>
  <c r="M2239" i="1"/>
  <c r="Q2239" i="1"/>
  <c r="R2239" i="1"/>
  <c r="M2240" i="1"/>
  <c r="Q2240" i="1"/>
  <c r="R2240" i="1"/>
  <c r="M2241" i="1"/>
  <c r="Q2241" i="1"/>
  <c r="R2241" i="1"/>
  <c r="M2242" i="1"/>
  <c r="Q2242" i="1"/>
  <c r="R2242" i="1"/>
  <c r="M2243" i="1"/>
  <c r="Q2243" i="1"/>
  <c r="R2243" i="1"/>
  <c r="M2244" i="1"/>
  <c r="Q2244" i="1"/>
  <c r="R2244" i="1"/>
  <c r="M2245" i="1"/>
  <c r="Q2245" i="1"/>
  <c r="R2245" i="1"/>
  <c r="M2246" i="1"/>
  <c r="Q2246" i="1"/>
  <c r="R2246" i="1"/>
  <c r="M2247" i="1"/>
  <c r="Q2247" i="1"/>
  <c r="R2247" i="1"/>
  <c r="M2248" i="1"/>
  <c r="Q2248" i="1"/>
  <c r="R2248" i="1"/>
  <c r="M2249" i="1"/>
  <c r="Q2249" i="1"/>
  <c r="R2249" i="1"/>
  <c r="M2250" i="1"/>
  <c r="Q2250" i="1"/>
  <c r="R2250" i="1"/>
  <c r="M2251" i="1"/>
  <c r="Q2251" i="1"/>
  <c r="R2251" i="1"/>
  <c r="M2252" i="1"/>
  <c r="Q2252" i="1"/>
  <c r="R2252" i="1"/>
  <c r="M2253" i="1"/>
  <c r="Q2253" i="1"/>
  <c r="R2253" i="1"/>
  <c r="M2254" i="1"/>
  <c r="Q2254" i="1"/>
  <c r="R2254" i="1"/>
  <c r="M2255" i="1"/>
  <c r="Q2255" i="1"/>
  <c r="R2255" i="1"/>
  <c r="M2256" i="1"/>
  <c r="Q2256" i="1"/>
  <c r="R2256" i="1"/>
  <c r="M2257" i="1"/>
  <c r="Q2257" i="1"/>
  <c r="R2257" i="1"/>
  <c r="M2258" i="1"/>
  <c r="Q2258" i="1"/>
  <c r="R2258" i="1"/>
  <c r="M2259" i="1"/>
  <c r="Q2259" i="1"/>
  <c r="R2259" i="1"/>
  <c r="M2260" i="1"/>
  <c r="Q2260" i="1"/>
  <c r="R2260" i="1"/>
  <c r="M2261" i="1"/>
  <c r="Q2261" i="1"/>
  <c r="R2261" i="1"/>
  <c r="M2262" i="1"/>
  <c r="Q2262" i="1"/>
  <c r="R2262" i="1"/>
  <c r="M2263" i="1"/>
  <c r="Q2263" i="1"/>
  <c r="R2263" i="1"/>
  <c r="M2264" i="1"/>
  <c r="Q2264" i="1"/>
  <c r="R2264" i="1"/>
  <c r="M2265" i="1"/>
  <c r="Q2265" i="1"/>
  <c r="R2265" i="1"/>
  <c r="M2266" i="1"/>
  <c r="Q2266" i="1"/>
  <c r="R2266" i="1"/>
  <c r="M2267" i="1"/>
  <c r="Q2267" i="1"/>
  <c r="R2267" i="1"/>
  <c r="M2268" i="1"/>
  <c r="Q2268" i="1"/>
  <c r="R2268" i="1"/>
  <c r="M2269" i="1"/>
  <c r="Q2269" i="1"/>
  <c r="R2269" i="1"/>
  <c r="M2270" i="1"/>
  <c r="Q2270" i="1"/>
  <c r="R2270" i="1"/>
  <c r="M2271" i="1"/>
  <c r="Q2271" i="1"/>
  <c r="R2271" i="1"/>
  <c r="M2272" i="1"/>
  <c r="Q2272" i="1"/>
  <c r="R2272" i="1"/>
  <c r="M2273" i="1"/>
  <c r="Q2273" i="1"/>
  <c r="R2273" i="1"/>
  <c r="M2274" i="1"/>
  <c r="Q2274" i="1"/>
  <c r="R2274" i="1"/>
  <c r="M2275" i="1"/>
  <c r="Q2275" i="1"/>
  <c r="R2275" i="1"/>
  <c r="M2276" i="1"/>
  <c r="Q2276" i="1"/>
  <c r="R2276" i="1"/>
  <c r="M2277" i="1"/>
  <c r="Q2277" i="1"/>
  <c r="R2277" i="1"/>
  <c r="M2278" i="1"/>
  <c r="Q2278" i="1"/>
  <c r="R2278" i="1"/>
  <c r="M2279" i="1"/>
  <c r="Q2279" i="1"/>
  <c r="R2279" i="1"/>
  <c r="M2280" i="1"/>
  <c r="Q2280" i="1"/>
  <c r="R2280" i="1"/>
  <c r="M2281" i="1"/>
  <c r="Q2281" i="1"/>
  <c r="R2281" i="1"/>
  <c r="M2282" i="1"/>
  <c r="Q2282" i="1"/>
  <c r="R2282" i="1"/>
  <c r="M2283" i="1"/>
  <c r="Q2283" i="1"/>
  <c r="R2283" i="1"/>
  <c r="M2284" i="1"/>
  <c r="Q2284" i="1"/>
  <c r="R2284" i="1"/>
  <c r="M2285" i="1"/>
  <c r="Q2285" i="1"/>
  <c r="R2285" i="1"/>
  <c r="M2286" i="1"/>
  <c r="Q2286" i="1"/>
  <c r="R2286" i="1"/>
  <c r="M2287" i="1"/>
  <c r="Q2287" i="1"/>
  <c r="R2287" i="1"/>
  <c r="M2288" i="1"/>
  <c r="Q2288" i="1"/>
  <c r="R2288" i="1"/>
  <c r="M2289" i="1"/>
  <c r="Q2289" i="1"/>
  <c r="R2289" i="1"/>
  <c r="M2290" i="1"/>
  <c r="Q2290" i="1"/>
  <c r="R2290" i="1"/>
  <c r="M2291" i="1"/>
  <c r="Q2291" i="1"/>
  <c r="R2291" i="1"/>
  <c r="M2292" i="1"/>
  <c r="Q2292" i="1"/>
  <c r="R2292" i="1"/>
  <c r="M2293" i="1"/>
  <c r="Q2293" i="1"/>
  <c r="R2293" i="1"/>
  <c r="M2294" i="1"/>
  <c r="Q2294" i="1"/>
  <c r="R2294" i="1"/>
  <c r="M2295" i="1"/>
  <c r="Q2295" i="1"/>
  <c r="R2295" i="1"/>
  <c r="M2296" i="1"/>
  <c r="Q2296" i="1"/>
  <c r="R2296" i="1"/>
  <c r="M2297" i="1"/>
  <c r="Q2297" i="1"/>
  <c r="R2297" i="1"/>
  <c r="M2298" i="1"/>
  <c r="Q2298" i="1"/>
  <c r="R2298" i="1"/>
  <c r="M2299" i="1"/>
  <c r="Q2299" i="1"/>
  <c r="R2299" i="1"/>
  <c r="M2300" i="1"/>
  <c r="Q2300" i="1"/>
  <c r="R2300" i="1"/>
  <c r="M2301" i="1"/>
  <c r="Q2301" i="1"/>
  <c r="R2301" i="1"/>
  <c r="M2302" i="1"/>
  <c r="Q2302" i="1"/>
  <c r="R2302" i="1"/>
  <c r="M2303" i="1"/>
  <c r="Q2303" i="1"/>
  <c r="R2303" i="1"/>
  <c r="M2304" i="1"/>
  <c r="Q2304" i="1"/>
  <c r="R2304" i="1"/>
  <c r="M2305" i="1"/>
  <c r="Q2305" i="1"/>
  <c r="R2305" i="1"/>
  <c r="M2306" i="1"/>
  <c r="Q2306" i="1"/>
  <c r="R2306" i="1"/>
  <c r="M2307" i="1"/>
  <c r="Q2307" i="1"/>
  <c r="R2307" i="1"/>
  <c r="M2308" i="1"/>
  <c r="Q2308" i="1"/>
  <c r="R2308" i="1"/>
  <c r="M2309" i="1"/>
  <c r="Q2309" i="1"/>
  <c r="R2309" i="1"/>
  <c r="M2310" i="1"/>
  <c r="Q2310" i="1"/>
  <c r="R2310" i="1"/>
  <c r="M2311" i="1"/>
  <c r="Q2311" i="1"/>
  <c r="R2311" i="1"/>
  <c r="M2312" i="1"/>
  <c r="Q2312" i="1"/>
  <c r="R2312" i="1"/>
  <c r="M2313" i="1"/>
  <c r="Q2313" i="1"/>
  <c r="R2313" i="1"/>
  <c r="M2314" i="1"/>
  <c r="Q2314" i="1"/>
  <c r="R2314" i="1"/>
  <c r="M2315" i="1"/>
  <c r="Q2315" i="1"/>
  <c r="R2315" i="1"/>
  <c r="M2316" i="1"/>
  <c r="Q2316" i="1"/>
  <c r="R2316" i="1"/>
  <c r="M2317" i="1"/>
  <c r="Q2317" i="1"/>
  <c r="R2317" i="1"/>
  <c r="M2318" i="1"/>
  <c r="Q2318" i="1"/>
  <c r="R2318" i="1"/>
  <c r="M2319" i="1"/>
  <c r="Q2319" i="1"/>
  <c r="R2319" i="1"/>
  <c r="M2320" i="1"/>
  <c r="Q2320" i="1"/>
  <c r="R2320" i="1"/>
  <c r="M2321" i="1"/>
  <c r="Q2321" i="1"/>
  <c r="R2321" i="1"/>
  <c r="M2322" i="1"/>
  <c r="Q2322" i="1"/>
  <c r="R2322" i="1"/>
  <c r="M2323" i="1"/>
  <c r="Q2323" i="1"/>
  <c r="R2323" i="1"/>
  <c r="M2324" i="1"/>
  <c r="Q2324" i="1"/>
  <c r="R2324" i="1"/>
  <c r="M2325" i="1"/>
  <c r="Q2325" i="1"/>
  <c r="R2325" i="1"/>
  <c r="M2326" i="1"/>
  <c r="Q2326" i="1"/>
  <c r="R2326" i="1"/>
  <c r="M2327" i="1"/>
  <c r="Q2327" i="1"/>
  <c r="R2327" i="1"/>
  <c r="M2328" i="1"/>
  <c r="Q2328" i="1"/>
  <c r="R2328" i="1"/>
  <c r="M2329" i="1"/>
  <c r="Q2329" i="1"/>
  <c r="R2329" i="1"/>
  <c r="M2330" i="1"/>
  <c r="Q2330" i="1"/>
  <c r="R2330" i="1"/>
  <c r="M2331" i="1"/>
  <c r="Q2331" i="1"/>
  <c r="R2331" i="1"/>
  <c r="M2332" i="1"/>
  <c r="Q2332" i="1"/>
  <c r="R2332" i="1"/>
  <c r="M2333" i="1"/>
  <c r="Q2333" i="1"/>
  <c r="R2333" i="1"/>
  <c r="M2334" i="1"/>
  <c r="Q2334" i="1"/>
  <c r="R2334" i="1"/>
  <c r="M2335" i="1"/>
  <c r="Q2335" i="1"/>
  <c r="R2335" i="1"/>
  <c r="M2336" i="1"/>
  <c r="Q2336" i="1"/>
  <c r="R2336" i="1"/>
  <c r="M2337" i="1"/>
  <c r="Q2337" i="1"/>
  <c r="R2337" i="1"/>
  <c r="M2338" i="1"/>
  <c r="Q2338" i="1"/>
  <c r="R2338" i="1"/>
  <c r="M2339" i="1"/>
  <c r="Q2339" i="1"/>
  <c r="R2339" i="1"/>
  <c r="M2340" i="1"/>
  <c r="Q2340" i="1"/>
  <c r="R2340" i="1"/>
  <c r="M2341" i="1"/>
  <c r="Q2341" i="1"/>
  <c r="R2341" i="1"/>
  <c r="M2342" i="1"/>
  <c r="Q2342" i="1"/>
  <c r="R2342" i="1"/>
  <c r="M2343" i="1"/>
  <c r="Q2343" i="1"/>
  <c r="R2343" i="1"/>
  <c r="M2344" i="1"/>
  <c r="Q2344" i="1"/>
  <c r="R2344" i="1"/>
  <c r="M2345" i="1"/>
  <c r="Q2345" i="1"/>
  <c r="R2345" i="1"/>
  <c r="M2346" i="1"/>
  <c r="Q2346" i="1"/>
  <c r="R2346" i="1"/>
  <c r="M2347" i="1"/>
  <c r="Q2347" i="1"/>
  <c r="R2347" i="1"/>
  <c r="M2348" i="1"/>
  <c r="Q2348" i="1"/>
  <c r="R2348" i="1"/>
  <c r="M2349" i="1"/>
  <c r="Q2349" i="1"/>
  <c r="R2349" i="1"/>
  <c r="M2350" i="1"/>
  <c r="Q2350" i="1"/>
  <c r="R2350" i="1"/>
  <c r="M2351" i="1"/>
  <c r="Q2351" i="1"/>
  <c r="R2351" i="1"/>
  <c r="M2352" i="1"/>
  <c r="Q2352" i="1"/>
  <c r="R2352" i="1"/>
  <c r="M2353" i="1"/>
  <c r="Q2353" i="1"/>
  <c r="R2353" i="1"/>
  <c r="M2354" i="1"/>
  <c r="Q2354" i="1"/>
  <c r="R2354" i="1"/>
  <c r="M2355" i="1"/>
  <c r="Q2355" i="1"/>
  <c r="R2355" i="1"/>
  <c r="M2356" i="1"/>
  <c r="Q2356" i="1"/>
  <c r="R2356" i="1"/>
  <c r="M2357" i="1"/>
  <c r="Q2357" i="1"/>
  <c r="R2357" i="1"/>
  <c r="M2358" i="1"/>
  <c r="Q2358" i="1"/>
  <c r="R2358" i="1"/>
  <c r="M2359" i="1"/>
  <c r="Q2359" i="1"/>
  <c r="R2359" i="1"/>
  <c r="M2360" i="1"/>
  <c r="Q2360" i="1"/>
  <c r="R2360" i="1"/>
  <c r="M2361" i="1"/>
  <c r="Q2361" i="1"/>
  <c r="R2361" i="1"/>
  <c r="M2362" i="1"/>
  <c r="Q2362" i="1"/>
  <c r="R2362" i="1"/>
  <c r="M2363" i="1"/>
  <c r="Q2363" i="1"/>
  <c r="R2363" i="1"/>
  <c r="M2364" i="1"/>
  <c r="Q2364" i="1"/>
  <c r="R2364" i="1"/>
  <c r="M2365" i="1"/>
  <c r="Q2365" i="1"/>
  <c r="R2365" i="1"/>
  <c r="M2366" i="1"/>
  <c r="Q2366" i="1"/>
  <c r="R2366" i="1"/>
  <c r="M2367" i="1"/>
  <c r="Q2367" i="1"/>
  <c r="R2367" i="1"/>
  <c r="M2368" i="1"/>
  <c r="Q2368" i="1"/>
  <c r="R2368" i="1"/>
  <c r="M2369" i="1"/>
  <c r="Q2369" i="1"/>
  <c r="R2369" i="1"/>
  <c r="M2370" i="1"/>
  <c r="Q2370" i="1"/>
  <c r="R2370" i="1"/>
  <c r="M2371" i="1"/>
  <c r="Q2371" i="1"/>
  <c r="R2371" i="1"/>
  <c r="M2372" i="1"/>
  <c r="Q2372" i="1"/>
  <c r="R2372" i="1"/>
  <c r="M2373" i="1"/>
  <c r="Q2373" i="1"/>
  <c r="R2373" i="1"/>
  <c r="M2374" i="1"/>
  <c r="Q2374" i="1"/>
  <c r="R2374" i="1"/>
  <c r="M2375" i="1"/>
  <c r="Q2375" i="1"/>
  <c r="R2375" i="1"/>
  <c r="M2376" i="1"/>
  <c r="Q2376" i="1"/>
  <c r="R2376" i="1"/>
  <c r="M2377" i="1"/>
  <c r="Q2377" i="1"/>
  <c r="R2377" i="1"/>
  <c r="M2378" i="1"/>
  <c r="Q2378" i="1"/>
  <c r="R2378" i="1"/>
  <c r="M2379" i="1"/>
  <c r="Q2379" i="1"/>
  <c r="R2379" i="1"/>
  <c r="M2380" i="1"/>
  <c r="Q2380" i="1"/>
  <c r="R2380" i="1"/>
  <c r="M2381" i="1"/>
  <c r="Q2381" i="1"/>
  <c r="R2381" i="1"/>
  <c r="M2382" i="1"/>
  <c r="Q2382" i="1"/>
  <c r="R2382" i="1"/>
  <c r="M2383" i="1"/>
  <c r="Q2383" i="1"/>
  <c r="R2383" i="1"/>
  <c r="M2384" i="1"/>
  <c r="Q2384" i="1"/>
  <c r="R2384" i="1"/>
  <c r="M2385" i="1"/>
  <c r="Q2385" i="1"/>
  <c r="R2385" i="1"/>
  <c r="M2386" i="1"/>
  <c r="Q2386" i="1"/>
  <c r="R2386" i="1"/>
  <c r="M2387" i="1"/>
  <c r="Q2387" i="1"/>
  <c r="R2387" i="1"/>
  <c r="M2388" i="1"/>
  <c r="Q2388" i="1"/>
  <c r="R2388" i="1"/>
  <c r="M2389" i="1"/>
  <c r="Q2389" i="1"/>
  <c r="R2389" i="1"/>
  <c r="M2390" i="1"/>
  <c r="Q2390" i="1"/>
  <c r="R2390" i="1"/>
  <c r="M2391" i="1"/>
  <c r="Q2391" i="1"/>
  <c r="R2391" i="1"/>
  <c r="M2392" i="1"/>
  <c r="Q2392" i="1"/>
  <c r="R2392" i="1"/>
  <c r="M2393" i="1"/>
  <c r="Q2393" i="1"/>
  <c r="R2393" i="1"/>
  <c r="M2394" i="1"/>
  <c r="Q2394" i="1"/>
  <c r="R2394" i="1"/>
  <c r="M2395" i="1"/>
  <c r="Q2395" i="1"/>
  <c r="R2395" i="1"/>
  <c r="M2396" i="1"/>
  <c r="Q2396" i="1"/>
  <c r="R2396" i="1"/>
  <c r="M2397" i="1"/>
  <c r="Q2397" i="1"/>
  <c r="R2397" i="1"/>
  <c r="M2398" i="1"/>
  <c r="Q2398" i="1"/>
  <c r="R2398" i="1"/>
  <c r="M2399" i="1"/>
  <c r="Q2399" i="1"/>
  <c r="R2399" i="1"/>
  <c r="M2400" i="1"/>
  <c r="Q2400" i="1"/>
  <c r="R2400" i="1"/>
  <c r="M2401" i="1"/>
  <c r="Q2401" i="1"/>
  <c r="R2401" i="1"/>
  <c r="M2402" i="1"/>
  <c r="Q2402" i="1"/>
  <c r="R2402" i="1"/>
  <c r="M2403" i="1"/>
  <c r="Q2403" i="1"/>
  <c r="R2403" i="1"/>
  <c r="M2404" i="1"/>
  <c r="Q2404" i="1"/>
  <c r="R2404" i="1"/>
  <c r="M2405" i="1"/>
  <c r="Q2405" i="1"/>
  <c r="R2405" i="1"/>
  <c r="M2406" i="1"/>
  <c r="Q2406" i="1"/>
  <c r="R2406" i="1"/>
  <c r="M2407" i="1"/>
  <c r="Q2407" i="1"/>
  <c r="R2407" i="1"/>
  <c r="M2408" i="1"/>
  <c r="Q2408" i="1"/>
  <c r="R2408" i="1"/>
  <c r="M2409" i="1"/>
  <c r="Q2409" i="1"/>
  <c r="R2409" i="1"/>
  <c r="M2410" i="1"/>
  <c r="Q2410" i="1"/>
  <c r="R2410" i="1"/>
  <c r="M2411" i="1"/>
  <c r="Q2411" i="1"/>
  <c r="R2411" i="1"/>
  <c r="M2412" i="1"/>
  <c r="Q2412" i="1"/>
  <c r="R2412" i="1"/>
  <c r="M2413" i="1"/>
  <c r="Q2413" i="1"/>
  <c r="R2413" i="1"/>
  <c r="M2414" i="1"/>
  <c r="Q2414" i="1"/>
  <c r="R2414" i="1"/>
  <c r="M2415" i="1"/>
  <c r="Q2415" i="1"/>
  <c r="R2415" i="1"/>
  <c r="M2416" i="1"/>
  <c r="Q2416" i="1"/>
  <c r="R2416" i="1"/>
  <c r="M2417" i="1"/>
  <c r="Q2417" i="1"/>
  <c r="R2417" i="1"/>
  <c r="M2418" i="1"/>
  <c r="Q2418" i="1"/>
  <c r="R2418" i="1"/>
  <c r="M2419" i="1"/>
  <c r="Q2419" i="1"/>
  <c r="R2419" i="1"/>
  <c r="M2420" i="1"/>
  <c r="Q2420" i="1"/>
  <c r="R2420" i="1"/>
  <c r="M2421" i="1"/>
  <c r="Q2421" i="1"/>
  <c r="R2421" i="1"/>
  <c r="M2422" i="1"/>
  <c r="Q2422" i="1"/>
  <c r="R2422" i="1"/>
  <c r="M2423" i="1"/>
  <c r="Q2423" i="1"/>
  <c r="R2423" i="1"/>
  <c r="M2424" i="1"/>
  <c r="Q2424" i="1"/>
  <c r="R2424" i="1"/>
  <c r="M2425" i="1"/>
  <c r="Q2425" i="1"/>
  <c r="R2425" i="1"/>
  <c r="M2426" i="1"/>
  <c r="Q2426" i="1"/>
  <c r="R2426" i="1"/>
  <c r="M2427" i="1"/>
  <c r="Q2427" i="1"/>
  <c r="R2427" i="1"/>
  <c r="M2428" i="1"/>
  <c r="Q2428" i="1"/>
  <c r="R2428" i="1"/>
  <c r="M2429" i="1"/>
  <c r="Q2429" i="1"/>
  <c r="R2429" i="1"/>
  <c r="M2430" i="1"/>
  <c r="Q2430" i="1"/>
  <c r="R2430" i="1"/>
  <c r="M2431" i="1"/>
  <c r="Q2431" i="1"/>
  <c r="R2431" i="1"/>
  <c r="M2432" i="1"/>
  <c r="Q2432" i="1"/>
  <c r="R2432" i="1"/>
  <c r="M2433" i="1"/>
  <c r="Q2433" i="1"/>
  <c r="R2433" i="1"/>
  <c r="M2434" i="1"/>
  <c r="Q2434" i="1"/>
  <c r="R2434" i="1"/>
  <c r="M2435" i="1"/>
  <c r="Q2435" i="1"/>
  <c r="R2435" i="1"/>
  <c r="M2436" i="1"/>
  <c r="Q2436" i="1"/>
  <c r="R2436" i="1"/>
  <c r="M2437" i="1"/>
  <c r="Q2437" i="1"/>
  <c r="R2437" i="1"/>
  <c r="M2438" i="1"/>
  <c r="Q2438" i="1"/>
  <c r="R2438" i="1"/>
  <c r="M2439" i="1"/>
  <c r="Q2439" i="1"/>
  <c r="R2439" i="1"/>
  <c r="M2440" i="1"/>
  <c r="Q2440" i="1"/>
  <c r="R2440" i="1"/>
  <c r="M2441" i="1"/>
  <c r="Q2441" i="1"/>
  <c r="R2441" i="1"/>
  <c r="M2442" i="1"/>
  <c r="Q2442" i="1"/>
  <c r="R2442" i="1"/>
  <c r="M2443" i="1"/>
  <c r="Q2443" i="1"/>
  <c r="R2443" i="1"/>
  <c r="M2444" i="1"/>
  <c r="Q2444" i="1"/>
  <c r="R2444" i="1"/>
  <c r="M2445" i="1"/>
  <c r="Q2445" i="1"/>
  <c r="R2445" i="1"/>
  <c r="M2446" i="1"/>
  <c r="Q2446" i="1"/>
  <c r="R2446" i="1"/>
  <c r="M2447" i="1"/>
  <c r="Q2447" i="1"/>
  <c r="R2447" i="1"/>
  <c r="M2448" i="1"/>
  <c r="Q2448" i="1"/>
  <c r="R2448" i="1"/>
  <c r="M2449" i="1"/>
  <c r="Q2449" i="1"/>
  <c r="R2449" i="1"/>
  <c r="M2450" i="1"/>
  <c r="Q2450" i="1"/>
  <c r="R2450" i="1"/>
  <c r="M2451" i="1"/>
  <c r="Q2451" i="1"/>
  <c r="R2451" i="1"/>
  <c r="M2452" i="1"/>
  <c r="Q2452" i="1"/>
  <c r="R2452" i="1"/>
  <c r="M2453" i="1"/>
  <c r="Q2453" i="1"/>
  <c r="R2453" i="1"/>
  <c r="M2454" i="1"/>
  <c r="Q2454" i="1"/>
  <c r="R2454" i="1"/>
  <c r="M2455" i="1"/>
  <c r="Q2455" i="1"/>
  <c r="R2455" i="1"/>
  <c r="M2456" i="1"/>
  <c r="Q2456" i="1"/>
  <c r="R2456" i="1"/>
  <c r="M2457" i="1"/>
  <c r="Q2457" i="1"/>
  <c r="R2457" i="1"/>
  <c r="M2458" i="1"/>
  <c r="Q2458" i="1"/>
  <c r="R2458" i="1"/>
  <c r="M2459" i="1"/>
  <c r="Q2459" i="1"/>
  <c r="R2459" i="1"/>
  <c r="M2460" i="1"/>
  <c r="Q2460" i="1"/>
  <c r="R2460" i="1"/>
  <c r="M2461" i="1"/>
  <c r="Q2461" i="1"/>
  <c r="R2461" i="1"/>
  <c r="M2462" i="1"/>
  <c r="Q2462" i="1"/>
  <c r="R2462" i="1"/>
  <c r="M2463" i="1"/>
  <c r="Q2463" i="1"/>
  <c r="R2463" i="1"/>
  <c r="M2464" i="1"/>
  <c r="Q2464" i="1"/>
  <c r="R2464" i="1"/>
  <c r="M2465" i="1"/>
  <c r="Q2465" i="1"/>
  <c r="R2465" i="1"/>
  <c r="M2466" i="1"/>
  <c r="Q2466" i="1"/>
  <c r="R2466" i="1"/>
  <c r="M2467" i="1"/>
  <c r="Q2467" i="1"/>
  <c r="R2467" i="1"/>
  <c r="M2468" i="1"/>
  <c r="Q2468" i="1"/>
  <c r="R2468" i="1"/>
  <c r="M2469" i="1"/>
  <c r="Q2469" i="1"/>
  <c r="R2469" i="1"/>
  <c r="M2470" i="1"/>
  <c r="Q2470" i="1"/>
  <c r="R2470" i="1"/>
  <c r="M2471" i="1"/>
  <c r="Q2471" i="1"/>
  <c r="R2471" i="1"/>
  <c r="M2472" i="1"/>
  <c r="Q2472" i="1"/>
  <c r="R2472" i="1"/>
  <c r="M2473" i="1"/>
  <c r="Q2473" i="1"/>
  <c r="R2473" i="1"/>
  <c r="M2474" i="1"/>
  <c r="Q2474" i="1"/>
  <c r="R2474" i="1"/>
  <c r="M2475" i="1"/>
  <c r="Q2475" i="1"/>
  <c r="R2475" i="1"/>
  <c r="M2476" i="1"/>
  <c r="Q2476" i="1"/>
  <c r="R2476" i="1"/>
  <c r="M2477" i="1"/>
  <c r="Q2477" i="1"/>
  <c r="R2477" i="1"/>
  <c r="M2478" i="1"/>
  <c r="Q2478" i="1"/>
  <c r="R2478" i="1"/>
  <c r="M2479" i="1"/>
  <c r="Q2479" i="1"/>
  <c r="R2479" i="1"/>
  <c r="M2480" i="1"/>
  <c r="Q2480" i="1"/>
  <c r="R2480" i="1"/>
  <c r="M2481" i="1"/>
  <c r="Q2481" i="1"/>
  <c r="R2481" i="1"/>
  <c r="M2482" i="1"/>
  <c r="Q2482" i="1"/>
  <c r="R2482" i="1"/>
  <c r="M2483" i="1"/>
  <c r="Q2483" i="1"/>
  <c r="R2483" i="1"/>
  <c r="M2484" i="1"/>
  <c r="Q2484" i="1"/>
  <c r="R2484" i="1"/>
  <c r="M2485" i="1"/>
  <c r="Q2485" i="1"/>
  <c r="R2485" i="1"/>
  <c r="M2486" i="1"/>
  <c r="Q2486" i="1"/>
  <c r="R2486" i="1"/>
  <c r="M2487" i="1"/>
  <c r="Q2487" i="1"/>
  <c r="R2487" i="1"/>
  <c r="M2488" i="1"/>
  <c r="Q2488" i="1"/>
  <c r="R2488" i="1"/>
  <c r="M2489" i="1"/>
  <c r="Q2489" i="1"/>
  <c r="R2489" i="1"/>
  <c r="M2490" i="1"/>
  <c r="Q2490" i="1"/>
  <c r="R2490" i="1"/>
  <c r="M2491" i="1"/>
  <c r="Q2491" i="1"/>
  <c r="R2491" i="1"/>
  <c r="M2492" i="1"/>
  <c r="Q2492" i="1"/>
  <c r="R2492" i="1"/>
  <c r="M2493" i="1"/>
  <c r="Q2493" i="1"/>
  <c r="R2493" i="1"/>
  <c r="M2494" i="1"/>
  <c r="Q2494" i="1"/>
  <c r="R2494" i="1"/>
  <c r="M2495" i="1"/>
  <c r="Q2495" i="1"/>
  <c r="R2495" i="1"/>
  <c r="M2496" i="1"/>
  <c r="Q2496" i="1"/>
  <c r="R2496" i="1"/>
  <c r="M2497" i="1"/>
  <c r="Q2497" i="1"/>
  <c r="R2497" i="1"/>
  <c r="M2498" i="1"/>
  <c r="Q2498" i="1"/>
  <c r="R2498" i="1"/>
  <c r="M2499" i="1"/>
  <c r="Q2499" i="1"/>
  <c r="R2499" i="1"/>
  <c r="M2500" i="1"/>
  <c r="Q2500" i="1"/>
  <c r="R2500" i="1"/>
  <c r="M2501" i="1"/>
  <c r="Q2501" i="1"/>
  <c r="R2501" i="1"/>
  <c r="M2502" i="1"/>
  <c r="Q2502" i="1"/>
  <c r="R2502" i="1"/>
  <c r="M2503" i="1"/>
  <c r="Q2503" i="1"/>
  <c r="R2503" i="1"/>
  <c r="M2504" i="1"/>
  <c r="Q2504" i="1"/>
  <c r="R2504" i="1"/>
  <c r="M2505" i="1"/>
  <c r="Q2505" i="1"/>
  <c r="R2505" i="1"/>
  <c r="M2506" i="1"/>
  <c r="Q2506" i="1"/>
  <c r="R2506" i="1"/>
  <c r="M2507" i="1"/>
  <c r="Q2507" i="1"/>
  <c r="R2507" i="1"/>
  <c r="M2508" i="1"/>
  <c r="Q2508" i="1"/>
  <c r="R2508" i="1"/>
  <c r="M2509" i="1"/>
  <c r="Q2509" i="1"/>
  <c r="R2509" i="1"/>
  <c r="M2510" i="1"/>
  <c r="Q2510" i="1"/>
  <c r="R2510" i="1"/>
  <c r="M2511" i="1"/>
  <c r="Q2511" i="1"/>
  <c r="R2511" i="1"/>
  <c r="M2512" i="1"/>
  <c r="Q2512" i="1"/>
  <c r="R2512" i="1"/>
  <c r="M2513" i="1"/>
  <c r="Q2513" i="1"/>
  <c r="R2513" i="1"/>
  <c r="R2" i="1"/>
  <c r="Q2" i="1"/>
  <c r="M2" i="1"/>
  <c r="F3" i="16" a="1"/>
  <c r="F3" i="16"/>
  <c r="F4" i="16" a="1"/>
  <c r="F4" i="16"/>
  <c r="F5" i="16" a="1"/>
  <c r="F5" i="16"/>
  <c r="F6" i="16" a="1"/>
  <c r="F6" i="16"/>
  <c r="F7" i="16" a="1"/>
  <c r="F7" i="16"/>
  <c r="F8" i="16" a="1"/>
  <c r="F8" i="16"/>
  <c r="F9" i="16" a="1"/>
  <c r="F9" i="16"/>
  <c r="F10" i="16" a="1"/>
  <c r="F10" i="16"/>
  <c r="F11" i="16" a="1"/>
  <c r="F11" i="16"/>
  <c r="F12" i="16" a="1"/>
  <c r="F12" i="16"/>
  <c r="F13" i="16" a="1"/>
  <c r="F13" i="16"/>
  <c r="F14" i="16" a="1"/>
  <c r="F14" i="16"/>
  <c r="F15" i="16" a="1"/>
  <c r="F15" i="16"/>
  <c r="F16" i="16" a="1"/>
  <c r="F16" i="16"/>
  <c r="F17" i="16" a="1"/>
  <c r="F17" i="16"/>
  <c r="F18" i="16" a="1"/>
  <c r="F18" i="16"/>
  <c r="F19" i="16" a="1"/>
  <c r="F19" i="16"/>
  <c r="F20" i="16" a="1"/>
  <c r="F20" i="16"/>
  <c r="F21" i="16" a="1"/>
  <c r="F21" i="16"/>
  <c r="F22" i="16" a="1"/>
  <c r="F22" i="16"/>
  <c r="F23" i="16" a="1"/>
  <c r="F23" i="16"/>
  <c r="F24" i="16" a="1"/>
  <c r="F24" i="16"/>
  <c r="F25" i="16" a="1"/>
  <c r="F25" i="16"/>
  <c r="F26" i="16" a="1"/>
  <c r="F26" i="16"/>
  <c r="F27" i="16" a="1"/>
  <c r="F27" i="16"/>
  <c r="F28" i="16" a="1"/>
  <c r="F28" i="16"/>
  <c r="F29" i="16" a="1"/>
  <c r="F29" i="16"/>
  <c r="F30" i="16" a="1"/>
  <c r="F30" i="16"/>
  <c r="F31" i="16" a="1"/>
  <c r="F31" i="16"/>
  <c r="F32" i="16" a="1"/>
  <c r="F32" i="16"/>
  <c r="F33" i="16" a="1"/>
  <c r="F33" i="16"/>
  <c r="F34" i="16" a="1"/>
  <c r="F34" i="16"/>
  <c r="F35" i="16" a="1"/>
  <c r="F35" i="16"/>
  <c r="F36" i="16" a="1"/>
  <c r="F36" i="16"/>
  <c r="F37" i="16" a="1"/>
  <c r="F37" i="16"/>
  <c r="F38" i="16" a="1"/>
  <c r="F38" i="16"/>
  <c r="F39" i="16" a="1"/>
  <c r="F39" i="16"/>
  <c r="F40" i="16" a="1"/>
  <c r="F40" i="16"/>
  <c r="F41" i="16" a="1"/>
  <c r="F41" i="16"/>
  <c r="F42" i="16" a="1"/>
  <c r="F42" i="16"/>
  <c r="F43" i="16" a="1"/>
  <c r="F43" i="16"/>
  <c r="F44" i="16" a="1"/>
  <c r="F44" i="16"/>
  <c r="F45" i="16" a="1"/>
  <c r="F45" i="16"/>
  <c r="F46" i="16" a="1"/>
  <c r="F46" i="16"/>
  <c r="F47" i="16" a="1"/>
  <c r="F47" i="16"/>
  <c r="F48" i="16" a="1"/>
  <c r="F48" i="16"/>
  <c r="F49" i="16" a="1"/>
  <c r="F49" i="16"/>
  <c r="F50" i="16" a="1"/>
  <c r="F50" i="16"/>
  <c r="F51" i="16" a="1"/>
  <c r="F51" i="16"/>
  <c r="F52" i="16" a="1"/>
  <c r="F52" i="16"/>
  <c r="F53" i="16" a="1"/>
  <c r="F53" i="16"/>
  <c r="F54" i="16" a="1"/>
  <c r="F54" i="16"/>
  <c r="F55" i="16" a="1"/>
  <c r="F55" i="16"/>
  <c r="F56" i="16" a="1"/>
  <c r="F56" i="16"/>
  <c r="F57" i="16" a="1"/>
  <c r="F57" i="16"/>
  <c r="F58" i="16" a="1"/>
  <c r="F58" i="16"/>
  <c r="F59" i="16" a="1"/>
  <c r="F59" i="16"/>
  <c r="F60" i="16" a="1"/>
  <c r="F60" i="16"/>
  <c r="F61" i="16" a="1"/>
  <c r="F61" i="16"/>
  <c r="F62" i="16" a="1"/>
  <c r="F62" i="16"/>
  <c r="F63" i="16" a="1"/>
  <c r="F63" i="16"/>
  <c r="F64" i="16" a="1"/>
  <c r="F64" i="16"/>
  <c r="F65" i="16" a="1"/>
  <c r="F65" i="16"/>
  <c r="F66" i="16" a="1"/>
  <c r="F66" i="16"/>
  <c r="F67" i="16" a="1"/>
  <c r="F67" i="16"/>
  <c r="F68" i="16" a="1"/>
  <c r="F68" i="16"/>
  <c r="F69" i="16" a="1"/>
  <c r="F69" i="16"/>
  <c r="F70" i="16" a="1"/>
  <c r="F70" i="16"/>
  <c r="F71" i="16" a="1"/>
  <c r="F71" i="16"/>
  <c r="F72" i="16" a="1"/>
  <c r="F72" i="16"/>
  <c r="F73" i="16" a="1"/>
  <c r="F73" i="16"/>
  <c r="F74" i="16" a="1"/>
  <c r="F74" i="16"/>
  <c r="F75" i="16" a="1"/>
  <c r="F75" i="16"/>
  <c r="F76" i="16" a="1"/>
  <c r="F76" i="16"/>
  <c r="F77" i="16" a="1"/>
  <c r="F77" i="16"/>
  <c r="F78" i="16" a="1"/>
  <c r="F78" i="16"/>
  <c r="F79" i="16" a="1"/>
  <c r="F79" i="16"/>
  <c r="F80" i="16" a="1"/>
  <c r="F80" i="16"/>
  <c r="F81" i="16" a="1"/>
  <c r="F81" i="16"/>
  <c r="F82" i="16" a="1"/>
  <c r="F82" i="16"/>
  <c r="F83" i="16" a="1"/>
  <c r="F83" i="16"/>
  <c r="F84" i="16" a="1"/>
  <c r="F84" i="16"/>
  <c r="F85" i="16" a="1"/>
  <c r="F85" i="16"/>
  <c r="F86" i="16" a="1"/>
  <c r="F86" i="16"/>
  <c r="F87" i="16" a="1"/>
  <c r="F87" i="16"/>
  <c r="F88" i="16" a="1"/>
  <c r="F88" i="16"/>
  <c r="F89" i="16" a="1"/>
  <c r="F89" i="16"/>
  <c r="F90" i="16" a="1"/>
  <c r="F90" i="16"/>
  <c r="F91" i="16" a="1"/>
  <c r="F91" i="16"/>
  <c r="F92" i="16" a="1"/>
  <c r="F92" i="16"/>
  <c r="F93" i="16" a="1"/>
  <c r="F93" i="16"/>
  <c r="F94" i="16" a="1"/>
  <c r="F94" i="16"/>
  <c r="F95" i="16" a="1"/>
  <c r="F95" i="16"/>
  <c r="F96" i="16" a="1"/>
  <c r="F96" i="16"/>
  <c r="F97" i="16" a="1"/>
  <c r="F97" i="16"/>
  <c r="F98" i="16" a="1"/>
  <c r="F98" i="16"/>
  <c r="F99" i="16" a="1"/>
  <c r="F99" i="16"/>
  <c r="F100" i="16" a="1"/>
  <c r="F100" i="16"/>
  <c r="F101" i="16" a="1"/>
  <c r="F101" i="16"/>
  <c r="F102" i="16" a="1"/>
  <c r="F102" i="16"/>
  <c r="F103" i="16" a="1"/>
  <c r="F103" i="16"/>
  <c r="F104" i="16" a="1"/>
  <c r="F104" i="16"/>
  <c r="F105" i="16" a="1"/>
  <c r="F105" i="16"/>
  <c r="F106" i="16" a="1"/>
  <c r="F106" i="16"/>
  <c r="F107" i="16" a="1"/>
  <c r="F107" i="16"/>
  <c r="F108" i="16" a="1"/>
  <c r="F108" i="16"/>
  <c r="F109" i="16" a="1"/>
  <c r="F109" i="16"/>
  <c r="F110" i="16" a="1"/>
  <c r="F110" i="16"/>
  <c r="F111" i="16" a="1"/>
  <c r="F111" i="16"/>
  <c r="F112" i="16" a="1"/>
  <c r="F112" i="16"/>
  <c r="F113" i="16" a="1"/>
  <c r="F113" i="16"/>
  <c r="F114" i="16" a="1"/>
  <c r="F114" i="16"/>
  <c r="F115" i="16" a="1"/>
  <c r="F115" i="16"/>
  <c r="F116" i="16" a="1"/>
  <c r="F116" i="16"/>
  <c r="F117" i="16" a="1"/>
  <c r="F117" i="16"/>
  <c r="F118" i="16" a="1"/>
  <c r="F118" i="16"/>
  <c r="F119" i="16" a="1"/>
  <c r="F119" i="16"/>
  <c r="F120" i="16" a="1"/>
  <c r="F120" i="16"/>
  <c r="F121" i="16" a="1"/>
  <c r="F121" i="16"/>
  <c r="F122" i="16" a="1"/>
  <c r="F122" i="16"/>
  <c r="F123" i="16" a="1"/>
  <c r="F123" i="16"/>
  <c r="F124" i="16" a="1"/>
  <c r="F124" i="16"/>
  <c r="F125" i="16" a="1"/>
  <c r="F125" i="16"/>
  <c r="F126" i="16" a="1"/>
  <c r="F126" i="16"/>
  <c r="F127" i="16" a="1"/>
  <c r="F127" i="16"/>
  <c r="F128" i="16" a="1"/>
  <c r="F128" i="16"/>
  <c r="F129" i="16" a="1"/>
  <c r="F129" i="16"/>
  <c r="F130" i="16" a="1"/>
  <c r="F130" i="16"/>
  <c r="F131" i="16" a="1"/>
  <c r="F131" i="16"/>
  <c r="F132" i="16" a="1"/>
  <c r="F132" i="16"/>
  <c r="F133" i="16" a="1"/>
  <c r="F133" i="16"/>
  <c r="F134" i="16" a="1"/>
  <c r="F134" i="16"/>
  <c r="F135" i="16" a="1"/>
  <c r="F135" i="16"/>
  <c r="F136" i="16" a="1"/>
  <c r="F136" i="16"/>
  <c r="F137" i="16" a="1"/>
  <c r="F137" i="16"/>
  <c r="F138" i="16" a="1"/>
  <c r="F138" i="16"/>
  <c r="F139" i="16" a="1"/>
  <c r="F139" i="16"/>
  <c r="F140" i="16" a="1"/>
  <c r="F140" i="16"/>
  <c r="F141" i="16" a="1"/>
  <c r="F141" i="16"/>
  <c r="F142" i="16" a="1"/>
  <c r="F142" i="16"/>
  <c r="F143" i="16" a="1"/>
  <c r="F143" i="16"/>
  <c r="F144" i="16" a="1"/>
  <c r="F144" i="16"/>
  <c r="F145" i="16" a="1"/>
  <c r="F145" i="16"/>
  <c r="F146" i="16" a="1"/>
  <c r="F146" i="16"/>
  <c r="F147" i="16" a="1"/>
  <c r="F147" i="16"/>
  <c r="F148" i="16" a="1"/>
  <c r="F148" i="16"/>
  <c r="F149" i="16" a="1"/>
  <c r="F149" i="16"/>
  <c r="F150" i="16" a="1"/>
  <c r="F150" i="16"/>
  <c r="F151" i="16" a="1"/>
  <c r="F151" i="16"/>
  <c r="F152" i="16" a="1"/>
  <c r="F152" i="16"/>
  <c r="F153" i="16" a="1"/>
  <c r="F153" i="16"/>
  <c r="F154" i="16" a="1"/>
  <c r="F154" i="16"/>
  <c r="F155" i="16" a="1"/>
  <c r="F155" i="16"/>
  <c r="F156" i="16" a="1"/>
  <c r="F156" i="16"/>
  <c r="F157" i="16" a="1"/>
  <c r="F157" i="16"/>
  <c r="F158" i="16" a="1"/>
  <c r="F158" i="16"/>
  <c r="F159" i="16" a="1"/>
  <c r="F159" i="16"/>
  <c r="F160" i="16" a="1"/>
  <c r="F160" i="16"/>
  <c r="F161" i="16" a="1"/>
  <c r="F161" i="16"/>
  <c r="F162" i="16" a="1"/>
  <c r="F162" i="16"/>
  <c r="F163" i="16" a="1"/>
  <c r="F163" i="16"/>
  <c r="F164" i="16" a="1"/>
  <c r="F164" i="16"/>
  <c r="F165" i="16" a="1"/>
  <c r="F165" i="16"/>
  <c r="F166" i="16" a="1"/>
  <c r="F166" i="16"/>
  <c r="F167" i="16" a="1"/>
  <c r="F167" i="16"/>
  <c r="F168" i="16" a="1"/>
  <c r="F168" i="16"/>
  <c r="F169" i="16" a="1"/>
  <c r="F169" i="16"/>
  <c r="F170" i="16" a="1"/>
  <c r="F170" i="16"/>
  <c r="F171" i="16" a="1"/>
  <c r="F171" i="16"/>
  <c r="F172" i="16" a="1"/>
  <c r="F172" i="16"/>
  <c r="F173" i="16" a="1"/>
  <c r="F173" i="16"/>
  <c r="F174" i="16" a="1"/>
  <c r="F174" i="16"/>
  <c r="F175" i="16" a="1"/>
  <c r="F175" i="16"/>
  <c r="F176" i="16" a="1"/>
  <c r="F176" i="16"/>
  <c r="F177" i="16" a="1"/>
  <c r="F177" i="16"/>
  <c r="F178" i="16" a="1"/>
  <c r="F178" i="16"/>
  <c r="F179" i="16" a="1"/>
  <c r="F179" i="16"/>
  <c r="F180" i="16" a="1"/>
  <c r="F180" i="16"/>
  <c r="F181" i="16" a="1"/>
  <c r="F181" i="16"/>
  <c r="F182" i="16" a="1"/>
  <c r="F182" i="16"/>
  <c r="F183" i="16" a="1"/>
  <c r="F183" i="16"/>
  <c r="F184" i="16" a="1"/>
  <c r="F184" i="16"/>
  <c r="F185" i="16" a="1"/>
  <c r="F185" i="16"/>
  <c r="F186" i="16" a="1"/>
  <c r="F186" i="16"/>
  <c r="F187" i="16" a="1"/>
  <c r="F187" i="16"/>
  <c r="F188" i="16" a="1"/>
  <c r="F188" i="16"/>
  <c r="F189" i="16" a="1"/>
  <c r="F189" i="16"/>
  <c r="F190" i="16" a="1"/>
  <c r="F190" i="16"/>
  <c r="F191" i="16" a="1"/>
  <c r="F191" i="16"/>
  <c r="F192" i="16" a="1"/>
  <c r="F192" i="16"/>
  <c r="F193" i="16" a="1"/>
  <c r="F193" i="16"/>
  <c r="F194" i="16" a="1"/>
  <c r="F194" i="16"/>
  <c r="F195" i="16" a="1"/>
  <c r="F195" i="16"/>
  <c r="F196" i="16" a="1"/>
  <c r="F196" i="16"/>
  <c r="F197" i="16" a="1"/>
  <c r="F197" i="16"/>
  <c r="F198" i="16" a="1"/>
  <c r="F198" i="16"/>
  <c r="F199" i="16" a="1"/>
  <c r="F199" i="16"/>
  <c r="F200" i="16" a="1"/>
  <c r="F200" i="16"/>
  <c r="F201" i="16" a="1"/>
  <c r="F201" i="16"/>
  <c r="F202" i="16" a="1"/>
  <c r="F202" i="16"/>
  <c r="F203" i="16" a="1"/>
  <c r="F203" i="16"/>
  <c r="F204" i="16" a="1"/>
  <c r="F204" i="16"/>
  <c r="F205" i="16" a="1"/>
  <c r="F205" i="16"/>
  <c r="F206" i="16" a="1"/>
  <c r="F206" i="16"/>
  <c r="F207" i="16" a="1"/>
  <c r="F207" i="16"/>
  <c r="F208" i="16" a="1"/>
  <c r="F208" i="16"/>
  <c r="F209" i="16" a="1"/>
  <c r="F209" i="16"/>
  <c r="F210" i="16" a="1"/>
  <c r="F210" i="16"/>
  <c r="F211" i="16" a="1"/>
  <c r="F211" i="16"/>
  <c r="F212" i="16" a="1"/>
  <c r="F212" i="16"/>
  <c r="F213" i="16" a="1"/>
  <c r="F213" i="16"/>
  <c r="F214" i="16" a="1"/>
  <c r="F214" i="16"/>
  <c r="F215" i="16" a="1"/>
  <c r="F215" i="16"/>
  <c r="F216" i="16" a="1"/>
  <c r="F216" i="16"/>
  <c r="F217" i="16" a="1"/>
  <c r="F217" i="16"/>
  <c r="F218" i="16" a="1"/>
  <c r="F218" i="16"/>
  <c r="F219" i="16" a="1"/>
  <c r="F219" i="16"/>
  <c r="F220" i="16" a="1"/>
  <c r="F220" i="16"/>
  <c r="F221" i="16" a="1"/>
  <c r="F221" i="16"/>
  <c r="F222" i="16" a="1"/>
  <c r="F222" i="16"/>
  <c r="F223" i="16" a="1"/>
  <c r="F223" i="16"/>
  <c r="F224" i="16" a="1"/>
  <c r="F224" i="16"/>
  <c r="F225" i="16" a="1"/>
  <c r="F225" i="16"/>
  <c r="F226" i="16" a="1"/>
  <c r="F226" i="16"/>
  <c r="F227" i="16" a="1"/>
  <c r="F227" i="16"/>
  <c r="F228" i="16" a="1"/>
  <c r="F228" i="16"/>
  <c r="F229" i="16" a="1"/>
  <c r="F229" i="16"/>
  <c r="F230" i="16" a="1"/>
  <c r="F230" i="16"/>
  <c r="F231" i="16" a="1"/>
  <c r="F231" i="16"/>
  <c r="F232" i="16" a="1"/>
  <c r="F232" i="16"/>
  <c r="F233" i="16" a="1"/>
  <c r="F233" i="16"/>
  <c r="F234" i="16" a="1"/>
  <c r="F234" i="16"/>
  <c r="F235" i="16" a="1"/>
  <c r="F235" i="16"/>
  <c r="F236" i="16" a="1"/>
  <c r="F236" i="16"/>
  <c r="F237" i="16" a="1"/>
  <c r="F237" i="16"/>
  <c r="F238" i="16" a="1"/>
  <c r="F238" i="16"/>
  <c r="F239" i="16" a="1"/>
  <c r="F239" i="16"/>
  <c r="F240" i="16" a="1"/>
  <c r="F240" i="16"/>
  <c r="F241" i="16" a="1"/>
  <c r="F241" i="16"/>
  <c r="F242" i="16" a="1"/>
  <c r="F242" i="16"/>
  <c r="F243" i="16" a="1"/>
  <c r="F243" i="16"/>
  <c r="F244" i="16" a="1"/>
  <c r="F244" i="16"/>
  <c r="F245" i="16" a="1"/>
  <c r="F245" i="16"/>
  <c r="F246" i="16" a="1"/>
  <c r="F246" i="16"/>
  <c r="F247" i="16" a="1"/>
  <c r="F247" i="16"/>
  <c r="F248" i="16" a="1"/>
  <c r="F248" i="16"/>
  <c r="F249" i="16" a="1"/>
  <c r="F249" i="16"/>
  <c r="F250" i="16" a="1"/>
  <c r="F250" i="16"/>
  <c r="F251" i="16" a="1"/>
  <c r="F251" i="16"/>
  <c r="F252" i="16" a="1"/>
  <c r="F252" i="16"/>
  <c r="F253" i="16" a="1"/>
  <c r="F253" i="16"/>
  <c r="F254" i="16" a="1"/>
  <c r="F254" i="16"/>
  <c r="F255" i="16" a="1"/>
  <c r="F255" i="16"/>
  <c r="F256" i="16" a="1"/>
  <c r="F256" i="16"/>
  <c r="F257" i="16" a="1"/>
  <c r="F257" i="16"/>
  <c r="F258" i="16" a="1"/>
  <c r="F258" i="16"/>
  <c r="F259" i="16" a="1"/>
  <c r="F259" i="16"/>
  <c r="F260" i="16" a="1"/>
  <c r="F260" i="16"/>
  <c r="F261" i="16" a="1"/>
  <c r="F261" i="16"/>
  <c r="F262" i="16" a="1"/>
  <c r="F262" i="16"/>
  <c r="F263" i="16" a="1"/>
  <c r="F263" i="16"/>
  <c r="F264" i="16" a="1"/>
  <c r="F264" i="16"/>
  <c r="F265" i="16" a="1"/>
  <c r="F265" i="16"/>
  <c r="F266" i="16" a="1"/>
  <c r="F266" i="16"/>
  <c r="F267" i="16" a="1"/>
  <c r="F267" i="16"/>
  <c r="F268" i="16" a="1"/>
  <c r="F268" i="16"/>
  <c r="F269" i="16" a="1"/>
  <c r="F269" i="16"/>
  <c r="F270" i="16" a="1"/>
  <c r="F270" i="16"/>
  <c r="F271" i="16" a="1"/>
  <c r="F271" i="16"/>
  <c r="F272" i="16" a="1"/>
  <c r="F272" i="16"/>
  <c r="F273" i="16" a="1"/>
  <c r="F273" i="16"/>
  <c r="F274" i="16" a="1"/>
  <c r="F274" i="16"/>
  <c r="F275" i="16" a="1"/>
  <c r="F275" i="16"/>
  <c r="F276" i="16" a="1"/>
  <c r="F276" i="16"/>
  <c r="F277" i="16" a="1"/>
  <c r="F277" i="16"/>
  <c r="F278" i="16" a="1"/>
  <c r="F278" i="16"/>
  <c r="F279" i="16" a="1"/>
  <c r="F279" i="16"/>
  <c r="F280" i="16" a="1"/>
  <c r="F280" i="16"/>
  <c r="F281" i="16" a="1"/>
  <c r="F281" i="16"/>
  <c r="F282" i="16" a="1"/>
  <c r="F282" i="16"/>
  <c r="F283" i="16" a="1"/>
  <c r="F283" i="16"/>
  <c r="F284" i="16" a="1"/>
  <c r="F284" i="16"/>
  <c r="F285" i="16" a="1"/>
  <c r="F285" i="16"/>
  <c r="F286" i="16" a="1"/>
  <c r="F286" i="16"/>
  <c r="F287" i="16" a="1"/>
  <c r="F287" i="16"/>
  <c r="F288" i="16" a="1"/>
  <c r="F288" i="16"/>
  <c r="F289" i="16" a="1"/>
  <c r="F289" i="16"/>
  <c r="F290" i="16" a="1"/>
  <c r="F290" i="16"/>
  <c r="F291" i="16" a="1"/>
  <c r="F291" i="16"/>
  <c r="F292" i="16" a="1"/>
  <c r="F292" i="16"/>
  <c r="F293" i="16" a="1"/>
  <c r="F293" i="16"/>
  <c r="F294" i="16" a="1"/>
  <c r="F294" i="16"/>
  <c r="F295" i="16" a="1"/>
  <c r="F295" i="16"/>
  <c r="F296" i="16" a="1"/>
  <c r="F296" i="16"/>
  <c r="F297" i="16" a="1"/>
  <c r="F297" i="16"/>
  <c r="F298" i="16" a="1"/>
  <c r="F298" i="16"/>
  <c r="F299" i="16" a="1"/>
  <c r="F299" i="16"/>
  <c r="F300" i="16" a="1"/>
  <c r="F300" i="16"/>
  <c r="F301" i="16" a="1"/>
  <c r="F301" i="16"/>
  <c r="F302" i="16" a="1"/>
  <c r="F302" i="16"/>
  <c r="F303" i="16" a="1"/>
  <c r="F303" i="16"/>
  <c r="F304" i="16" a="1"/>
  <c r="F304" i="16"/>
  <c r="F305" i="16" a="1"/>
  <c r="F305" i="16"/>
  <c r="F306" i="16" a="1"/>
  <c r="F306" i="16"/>
  <c r="F307" i="16" a="1"/>
  <c r="F307" i="16"/>
  <c r="F308" i="16" a="1"/>
  <c r="F308" i="16"/>
  <c r="F309" i="16" a="1"/>
  <c r="F309" i="16"/>
  <c r="F310" i="16" a="1"/>
  <c r="F310" i="16"/>
  <c r="F311" i="16" a="1"/>
  <c r="F311" i="16"/>
  <c r="F312" i="16" a="1"/>
  <c r="F312" i="16"/>
  <c r="F313" i="16" a="1"/>
  <c r="F313" i="16"/>
  <c r="F314" i="16" a="1"/>
  <c r="F314" i="16"/>
  <c r="F315" i="16" a="1"/>
  <c r="F315" i="16"/>
  <c r="F316" i="16" a="1"/>
  <c r="F316" i="16"/>
  <c r="F317" i="16" a="1"/>
  <c r="F317" i="16"/>
  <c r="F318" i="16" a="1"/>
  <c r="F318" i="16"/>
  <c r="F319" i="16" a="1"/>
  <c r="F319" i="16"/>
  <c r="F320" i="16" a="1"/>
  <c r="F320" i="16"/>
  <c r="F321" i="16" a="1"/>
  <c r="F321" i="16"/>
  <c r="F322" i="16" a="1"/>
  <c r="F322" i="16"/>
  <c r="F323" i="16" a="1"/>
  <c r="F323" i="16"/>
  <c r="F324" i="16" a="1"/>
  <c r="F324" i="16"/>
  <c r="F325" i="16" a="1"/>
  <c r="F325" i="16"/>
  <c r="F326" i="16" a="1"/>
  <c r="F326" i="16"/>
  <c r="F327" i="16" a="1"/>
  <c r="F327" i="16"/>
  <c r="F328" i="16" a="1"/>
  <c r="F328" i="16"/>
  <c r="F329" i="16" a="1"/>
  <c r="F329" i="16"/>
  <c r="F330" i="16" a="1"/>
  <c r="F330" i="16"/>
  <c r="F331" i="16" a="1"/>
  <c r="F331" i="16"/>
  <c r="F332" i="16" a="1"/>
  <c r="F332" i="16"/>
  <c r="F333" i="16" a="1"/>
  <c r="F333" i="16"/>
  <c r="F334" i="16" a="1"/>
  <c r="F334" i="16"/>
  <c r="F335" i="16" a="1"/>
  <c r="F335" i="16"/>
  <c r="F336" i="16" a="1"/>
  <c r="F336" i="16"/>
  <c r="F337" i="16" a="1"/>
  <c r="F337" i="16"/>
  <c r="F338" i="16" a="1"/>
  <c r="F338" i="16"/>
  <c r="F339" i="16" a="1"/>
  <c r="F339" i="16"/>
  <c r="F340" i="16" a="1"/>
  <c r="F340" i="16"/>
  <c r="F341" i="16" a="1"/>
  <c r="F341" i="16"/>
  <c r="F342" i="16" a="1"/>
  <c r="F342" i="16"/>
  <c r="F343" i="16" a="1"/>
  <c r="F343" i="16"/>
  <c r="F344" i="16" a="1"/>
  <c r="F344" i="16"/>
  <c r="F345" i="16" a="1"/>
  <c r="F345" i="16"/>
  <c r="F346" i="16" a="1"/>
  <c r="F346" i="16"/>
  <c r="F347" i="16" a="1"/>
  <c r="F347" i="16"/>
  <c r="F348" i="16" a="1"/>
  <c r="F348" i="16"/>
  <c r="F349" i="16" a="1"/>
  <c r="F349" i="16"/>
  <c r="F350" i="16" a="1"/>
  <c r="F350" i="16"/>
  <c r="F351" i="16" a="1"/>
  <c r="F351" i="16"/>
  <c r="F352" i="16" a="1"/>
  <c r="F352" i="16"/>
  <c r="F353" i="16" a="1"/>
  <c r="F353" i="16"/>
  <c r="F354" i="16" a="1"/>
  <c r="F354" i="16"/>
  <c r="F355" i="16" a="1"/>
  <c r="F355" i="16"/>
  <c r="F356" i="16" a="1"/>
  <c r="F356" i="16"/>
  <c r="F357" i="16" a="1"/>
  <c r="F357" i="16"/>
  <c r="F358" i="16" a="1"/>
  <c r="F358" i="16"/>
  <c r="F359" i="16" a="1"/>
  <c r="F359" i="16"/>
  <c r="F360" i="16" a="1"/>
  <c r="F360" i="16"/>
  <c r="F361" i="16" a="1"/>
  <c r="F361" i="16"/>
  <c r="F362" i="16" a="1"/>
  <c r="F362" i="16"/>
  <c r="F363" i="16" a="1"/>
  <c r="F363" i="16"/>
  <c r="F364" i="16" a="1"/>
  <c r="F364" i="16"/>
  <c r="F365" i="16" a="1"/>
  <c r="F365" i="16"/>
  <c r="F366" i="16" a="1"/>
  <c r="F366" i="16"/>
  <c r="F367" i="16" a="1"/>
  <c r="F367" i="16"/>
  <c r="F368" i="16" a="1"/>
  <c r="F368" i="16"/>
  <c r="F369" i="16" a="1"/>
  <c r="F369" i="16"/>
  <c r="F370" i="16" a="1"/>
  <c r="F370" i="16"/>
  <c r="F371" i="16" a="1"/>
  <c r="F371" i="16"/>
  <c r="F372" i="16" a="1"/>
  <c r="F372" i="16"/>
  <c r="F373" i="16" a="1"/>
  <c r="F373" i="16"/>
  <c r="F374" i="16" a="1"/>
  <c r="F374" i="16"/>
  <c r="F375" i="16" a="1"/>
  <c r="F375" i="16"/>
  <c r="F376" i="16" a="1"/>
  <c r="F376" i="16"/>
  <c r="F377" i="16" a="1"/>
  <c r="F377" i="16"/>
  <c r="F378" i="16" a="1"/>
  <c r="F378" i="16"/>
  <c r="F379" i="16" a="1"/>
  <c r="F379" i="16"/>
  <c r="F380" i="16" a="1"/>
  <c r="F380" i="16"/>
  <c r="F381" i="16" a="1"/>
  <c r="F381" i="16"/>
  <c r="F382" i="16" a="1"/>
  <c r="F382" i="16"/>
  <c r="F383" i="16" a="1"/>
  <c r="F383" i="16"/>
  <c r="F384" i="16" a="1"/>
  <c r="F384" i="16"/>
  <c r="F385" i="16" a="1"/>
  <c r="F385" i="16"/>
  <c r="F386" i="16" a="1"/>
  <c r="F386" i="16"/>
  <c r="F387" i="16" a="1"/>
  <c r="F387" i="16"/>
  <c r="F388" i="16" a="1"/>
  <c r="F388" i="16"/>
  <c r="F389" i="16" a="1"/>
  <c r="F389" i="16"/>
  <c r="F390" i="16" a="1"/>
  <c r="F390" i="16"/>
  <c r="F391" i="16" a="1"/>
  <c r="F391" i="16"/>
  <c r="F392" i="16" a="1"/>
  <c r="F392" i="16"/>
  <c r="F393" i="16" a="1"/>
  <c r="F393" i="16"/>
  <c r="F394" i="16" a="1"/>
  <c r="F394" i="16"/>
  <c r="F395" i="16" a="1"/>
  <c r="F395" i="16"/>
  <c r="F396" i="16" a="1"/>
  <c r="F396" i="16"/>
  <c r="F397" i="16" a="1"/>
  <c r="F397" i="16"/>
  <c r="F398" i="16" a="1"/>
  <c r="F398" i="16"/>
  <c r="F399" i="16" a="1"/>
  <c r="F399" i="16"/>
  <c r="F400" i="16" a="1"/>
  <c r="F400" i="16"/>
  <c r="F401" i="16" a="1"/>
  <c r="F401" i="16"/>
  <c r="F402" i="16" a="1"/>
  <c r="F402" i="16"/>
  <c r="F403" i="16" a="1"/>
  <c r="F403" i="16"/>
  <c r="F404" i="16" a="1"/>
  <c r="F404" i="16"/>
  <c r="F405" i="16" a="1"/>
  <c r="F405" i="16"/>
  <c r="F406" i="16" a="1"/>
  <c r="F406" i="16"/>
  <c r="F407" i="16" a="1"/>
  <c r="F407" i="16"/>
  <c r="F408" i="16" a="1"/>
  <c r="F408" i="16"/>
  <c r="F409" i="16" a="1"/>
  <c r="F409" i="16"/>
  <c r="F410" i="16" a="1"/>
  <c r="F410" i="16"/>
  <c r="F411" i="16" a="1"/>
  <c r="F411" i="16"/>
  <c r="F412" i="16" a="1"/>
  <c r="F412" i="16"/>
  <c r="F413" i="16" a="1"/>
  <c r="F413" i="16"/>
  <c r="F414" i="16" a="1"/>
  <c r="F414" i="16"/>
  <c r="F415" i="16" a="1"/>
  <c r="F415" i="16"/>
  <c r="F416" i="16" a="1"/>
  <c r="F416" i="16"/>
  <c r="F417" i="16" a="1"/>
  <c r="F417" i="16"/>
  <c r="F418" i="16" a="1"/>
  <c r="F418" i="16"/>
  <c r="F419" i="16" a="1"/>
  <c r="F419" i="16"/>
  <c r="F420" i="16" a="1"/>
  <c r="F420" i="16"/>
  <c r="F421" i="16" a="1"/>
  <c r="F421" i="16"/>
  <c r="F422" i="16" a="1"/>
  <c r="F422" i="16"/>
  <c r="F423" i="16" a="1"/>
  <c r="F423" i="16"/>
  <c r="F424" i="16" a="1"/>
  <c r="F424" i="16"/>
  <c r="F425" i="16" a="1"/>
  <c r="F425" i="16"/>
  <c r="F426" i="16" a="1"/>
  <c r="F426" i="16"/>
  <c r="F427" i="16" a="1"/>
  <c r="F427" i="16"/>
  <c r="F428" i="16" a="1"/>
  <c r="F428" i="16"/>
  <c r="F429" i="16" a="1"/>
  <c r="F429" i="16"/>
  <c r="F430" i="16" a="1"/>
  <c r="F430" i="16"/>
  <c r="F431" i="16" a="1"/>
  <c r="F431" i="16"/>
  <c r="F432" i="16" a="1"/>
  <c r="F432" i="16"/>
  <c r="F433" i="16" a="1"/>
  <c r="F433" i="16"/>
  <c r="F434" i="16" a="1"/>
  <c r="F434" i="16"/>
  <c r="F435" i="16" a="1"/>
  <c r="F435" i="16"/>
  <c r="F436" i="16" a="1"/>
  <c r="F436" i="16"/>
  <c r="F437" i="16" a="1"/>
  <c r="F437" i="16"/>
  <c r="F438" i="16" a="1"/>
  <c r="F438" i="16"/>
  <c r="F439" i="16" a="1"/>
  <c r="F439" i="16"/>
  <c r="F440" i="16" a="1"/>
  <c r="F440" i="16"/>
  <c r="F441" i="16" a="1"/>
  <c r="F441" i="16"/>
  <c r="F442" i="16" a="1"/>
  <c r="F442" i="16"/>
  <c r="F443" i="16" a="1"/>
  <c r="F443" i="16"/>
  <c r="F444" i="16" a="1"/>
  <c r="F444" i="16"/>
  <c r="F445" i="16" a="1"/>
  <c r="F445" i="16"/>
  <c r="F446" i="16" a="1"/>
  <c r="F446" i="16"/>
  <c r="F447" i="16" a="1"/>
  <c r="F447" i="16"/>
  <c r="F448" i="16" a="1"/>
  <c r="F448" i="16"/>
  <c r="F449" i="16" a="1"/>
  <c r="F449" i="16"/>
  <c r="F450" i="16" a="1"/>
  <c r="F450" i="16"/>
  <c r="F451" i="16" a="1"/>
  <c r="F451" i="16"/>
  <c r="F452" i="16" a="1"/>
  <c r="F452" i="16"/>
  <c r="F453" i="16" a="1"/>
  <c r="F453" i="16"/>
  <c r="F454" i="16" a="1"/>
  <c r="F454" i="16"/>
  <c r="F455" i="16" a="1"/>
  <c r="F455" i="16"/>
  <c r="F456" i="16" a="1"/>
  <c r="F456" i="16"/>
  <c r="F457" i="16" a="1"/>
  <c r="F457" i="16"/>
  <c r="F458" i="16" a="1"/>
  <c r="F458" i="16"/>
  <c r="F459" i="16" a="1"/>
  <c r="F459" i="16"/>
  <c r="F460" i="16" a="1"/>
  <c r="F460" i="16"/>
  <c r="F461" i="16" a="1"/>
  <c r="F461" i="16"/>
  <c r="F462" i="16" a="1"/>
  <c r="F462" i="16"/>
  <c r="F463" i="16" a="1"/>
  <c r="F463" i="16"/>
  <c r="F464" i="16" a="1"/>
  <c r="F464" i="16"/>
  <c r="F465" i="16" a="1"/>
  <c r="F465" i="16"/>
  <c r="F466" i="16" a="1"/>
  <c r="F466" i="16"/>
  <c r="F467" i="16" a="1"/>
  <c r="F467" i="16"/>
  <c r="F468" i="16" a="1"/>
  <c r="F468" i="16"/>
  <c r="F469" i="16" a="1"/>
  <c r="F469" i="16"/>
  <c r="F470" i="16" a="1"/>
  <c r="F470" i="16"/>
  <c r="F471" i="16" a="1"/>
  <c r="F471" i="16"/>
  <c r="F472" i="16" a="1"/>
  <c r="F472" i="16"/>
  <c r="F473" i="16" a="1"/>
  <c r="F473" i="16"/>
  <c r="F474" i="16" a="1"/>
  <c r="F474" i="16"/>
  <c r="F475" i="16" a="1"/>
  <c r="F475" i="16"/>
  <c r="F476" i="16" a="1"/>
  <c r="F476" i="16"/>
  <c r="F477" i="16" a="1"/>
  <c r="F477" i="16"/>
  <c r="F478" i="16" a="1"/>
  <c r="F478" i="16"/>
  <c r="F479" i="16" a="1"/>
  <c r="F479" i="16"/>
  <c r="F480" i="16" a="1"/>
  <c r="F480" i="16"/>
  <c r="F481" i="16" a="1"/>
  <c r="F481" i="16"/>
  <c r="F482" i="16" a="1"/>
  <c r="F482" i="16"/>
  <c r="F483" i="16" a="1"/>
  <c r="F483" i="16"/>
  <c r="F484" i="16" a="1"/>
  <c r="F484" i="16"/>
  <c r="F485" i="16" a="1"/>
  <c r="F485" i="16"/>
  <c r="F486" i="16" a="1"/>
  <c r="F486" i="16"/>
  <c r="F487" i="16" a="1"/>
  <c r="F487" i="16"/>
  <c r="F488" i="16" a="1"/>
  <c r="F488" i="16"/>
  <c r="F489" i="16" a="1"/>
  <c r="F489" i="16"/>
  <c r="F490" i="16" a="1"/>
  <c r="F490" i="16"/>
  <c r="F491" i="16" a="1"/>
  <c r="F491" i="16"/>
  <c r="F492" i="16" a="1"/>
  <c r="F492" i="16"/>
  <c r="F493" i="16" a="1"/>
  <c r="F493" i="16"/>
  <c r="F494" i="16" a="1"/>
  <c r="F494" i="16"/>
  <c r="F495" i="16" a="1"/>
  <c r="F495" i="16"/>
  <c r="F496" i="16" a="1"/>
  <c r="F496" i="16"/>
  <c r="F497" i="16" a="1"/>
  <c r="F497" i="16"/>
  <c r="F498" i="16" a="1"/>
  <c r="F498" i="16"/>
  <c r="F499" i="16" a="1"/>
  <c r="F499" i="16"/>
  <c r="F500" i="16" a="1"/>
  <c r="F500" i="16"/>
  <c r="F501" i="16" a="1"/>
  <c r="F501" i="16"/>
  <c r="F502" i="16" a="1"/>
  <c r="F502" i="16"/>
  <c r="F503" i="16" a="1"/>
  <c r="F503" i="16"/>
  <c r="F504" i="16" a="1"/>
  <c r="F504" i="16"/>
  <c r="F505" i="16" a="1"/>
  <c r="F505" i="16"/>
  <c r="F506" i="16" a="1"/>
  <c r="F506" i="16"/>
  <c r="F507" i="16" a="1"/>
  <c r="F507" i="16"/>
  <c r="F508" i="16" a="1"/>
  <c r="F508" i="16"/>
  <c r="F509" i="16" a="1"/>
  <c r="F509" i="16"/>
  <c r="F510" i="16" a="1"/>
  <c r="F510" i="16"/>
  <c r="F511" i="16" a="1"/>
  <c r="F511" i="16"/>
  <c r="F512" i="16" a="1"/>
  <c r="F512" i="16"/>
  <c r="F513" i="16" a="1"/>
  <c r="F513" i="16"/>
  <c r="F514" i="16" a="1"/>
  <c r="F514" i="16"/>
  <c r="F515" i="16" a="1"/>
  <c r="F515" i="16"/>
  <c r="F516" i="16" a="1"/>
  <c r="F516" i="16"/>
  <c r="F517" i="16" a="1"/>
  <c r="F517" i="16"/>
  <c r="F518" i="16" a="1"/>
  <c r="F518" i="16"/>
  <c r="F519" i="16" a="1"/>
  <c r="F519" i="16"/>
  <c r="F520" i="16" a="1"/>
  <c r="F520" i="16"/>
  <c r="F521" i="16" a="1"/>
  <c r="F521" i="16"/>
  <c r="F522" i="16" a="1"/>
  <c r="F522" i="16"/>
  <c r="F523" i="16" a="1"/>
  <c r="F523" i="16"/>
  <c r="F524" i="16" a="1"/>
  <c r="F524" i="16"/>
  <c r="F525" i="16" a="1"/>
  <c r="F525" i="16"/>
  <c r="F526" i="16" a="1"/>
  <c r="F526" i="16"/>
  <c r="F527" i="16" a="1"/>
  <c r="F527" i="16"/>
  <c r="F528" i="16" a="1"/>
  <c r="F528" i="16"/>
  <c r="F529" i="16" a="1"/>
  <c r="F529" i="16"/>
  <c r="F530" i="16" a="1"/>
  <c r="F530" i="16"/>
  <c r="F531" i="16" a="1"/>
  <c r="F531" i="16"/>
  <c r="F532" i="16" a="1"/>
  <c r="F532" i="16"/>
  <c r="F533" i="16" a="1"/>
  <c r="F533" i="16"/>
  <c r="F534" i="16" a="1"/>
  <c r="F534" i="16"/>
  <c r="F535" i="16" a="1"/>
  <c r="F535" i="16"/>
  <c r="F536" i="16" a="1"/>
  <c r="F536" i="16"/>
  <c r="F537" i="16" a="1"/>
  <c r="F537" i="16"/>
  <c r="F538" i="16" a="1"/>
  <c r="F538" i="16"/>
  <c r="F539" i="16" a="1"/>
  <c r="F539" i="16"/>
  <c r="F540" i="16" a="1"/>
  <c r="F540" i="16"/>
  <c r="F541" i="16" a="1"/>
  <c r="F541" i="16"/>
  <c r="F542" i="16" a="1"/>
  <c r="F542" i="16"/>
  <c r="F543" i="16" a="1"/>
  <c r="F543" i="16"/>
  <c r="F544" i="16" a="1"/>
  <c r="F544" i="16"/>
  <c r="F545" i="16" a="1"/>
  <c r="F545" i="16"/>
  <c r="F546" i="16" a="1"/>
  <c r="F546" i="16"/>
  <c r="F547" i="16" a="1"/>
  <c r="F547" i="16"/>
  <c r="F548" i="16" a="1"/>
  <c r="F548" i="16"/>
  <c r="F549" i="16" a="1"/>
  <c r="F549" i="16"/>
  <c r="F550" i="16" a="1"/>
  <c r="F550" i="16"/>
  <c r="F551" i="16" a="1"/>
  <c r="F551" i="16"/>
  <c r="F552" i="16" a="1"/>
  <c r="F552" i="16"/>
  <c r="F553" i="16" a="1"/>
  <c r="F553" i="16"/>
  <c r="F554" i="16" a="1"/>
  <c r="F554" i="16"/>
  <c r="F555" i="16" a="1"/>
  <c r="F555" i="16"/>
  <c r="F556" i="16" a="1"/>
  <c r="F556" i="16"/>
  <c r="F557" i="16" a="1"/>
  <c r="F557" i="16"/>
  <c r="F558" i="16" a="1"/>
  <c r="F558" i="16"/>
  <c r="F559" i="16" a="1"/>
  <c r="F559" i="16"/>
  <c r="F560" i="16" a="1"/>
  <c r="F560" i="16"/>
  <c r="F561" i="16" a="1"/>
  <c r="F561" i="16"/>
  <c r="F562" i="16" a="1"/>
  <c r="F562" i="16"/>
  <c r="F563" i="16" a="1"/>
  <c r="F563" i="16"/>
  <c r="F564" i="16" a="1"/>
  <c r="F564" i="16"/>
  <c r="F565" i="16" a="1"/>
  <c r="F565" i="16"/>
  <c r="F566" i="16" a="1"/>
  <c r="F566" i="16"/>
  <c r="F567" i="16" a="1"/>
  <c r="F567" i="16"/>
  <c r="F568" i="16" a="1"/>
  <c r="F568" i="16"/>
  <c r="F569" i="16" a="1"/>
  <c r="F569" i="16"/>
  <c r="F570" i="16" a="1"/>
  <c r="F570" i="16"/>
  <c r="F571" i="16" a="1"/>
  <c r="F571" i="16"/>
  <c r="F572" i="16" a="1"/>
  <c r="F572" i="16"/>
  <c r="F573" i="16" a="1"/>
  <c r="F573" i="16"/>
  <c r="F574" i="16" a="1"/>
  <c r="F574" i="16"/>
  <c r="F575" i="16" a="1"/>
  <c r="F575" i="16"/>
  <c r="F576" i="16" a="1"/>
  <c r="F576" i="16"/>
  <c r="F577" i="16" a="1"/>
  <c r="F577" i="16"/>
  <c r="F578" i="16" a="1"/>
  <c r="F578" i="16"/>
  <c r="F579" i="16" a="1"/>
  <c r="F579" i="16"/>
  <c r="F580" i="16" a="1"/>
  <c r="F580" i="16"/>
  <c r="F581" i="16" a="1"/>
  <c r="F581" i="16"/>
  <c r="F582" i="16" a="1"/>
  <c r="F582" i="16"/>
  <c r="F583" i="16" a="1"/>
  <c r="F583" i="16"/>
  <c r="F584" i="16" a="1"/>
  <c r="F584" i="16"/>
  <c r="F585" i="16" a="1"/>
  <c r="F585" i="16"/>
  <c r="F586" i="16" a="1"/>
  <c r="F586" i="16"/>
  <c r="F587" i="16" a="1"/>
  <c r="F587" i="16"/>
  <c r="F588" i="16" a="1"/>
  <c r="F588" i="16"/>
  <c r="F589" i="16" a="1"/>
  <c r="F589" i="16"/>
  <c r="F590" i="16" a="1"/>
  <c r="F590" i="16"/>
  <c r="F591" i="16" a="1"/>
  <c r="F591" i="16"/>
  <c r="F592" i="16" a="1"/>
  <c r="F592" i="16"/>
  <c r="F593" i="16" a="1"/>
  <c r="F593" i="16"/>
  <c r="F594" i="16" a="1"/>
  <c r="F594" i="16"/>
  <c r="F595" i="16" a="1"/>
  <c r="F595" i="16"/>
  <c r="F596" i="16" a="1"/>
  <c r="F596" i="16"/>
  <c r="F597" i="16" a="1"/>
  <c r="F597" i="16"/>
  <c r="F598" i="16" a="1"/>
  <c r="F598" i="16"/>
  <c r="F599" i="16" a="1"/>
  <c r="F599" i="16"/>
  <c r="F600" i="16" a="1"/>
  <c r="F600" i="16"/>
  <c r="F601" i="16" a="1"/>
  <c r="F601" i="16"/>
  <c r="F602" i="16" a="1"/>
  <c r="F602" i="16"/>
  <c r="F603" i="16" a="1"/>
  <c r="F603" i="16"/>
  <c r="F604" i="16" a="1"/>
  <c r="F604" i="16"/>
  <c r="F605" i="16" a="1"/>
  <c r="F605" i="16"/>
  <c r="F606" i="16" a="1"/>
  <c r="F606" i="16"/>
  <c r="F607" i="16" a="1"/>
  <c r="F607" i="16"/>
  <c r="F608" i="16" a="1"/>
  <c r="F608" i="16"/>
  <c r="F609" i="16" a="1"/>
  <c r="F609" i="16"/>
  <c r="F610" i="16" a="1"/>
  <c r="F610" i="16"/>
  <c r="F611" i="16" a="1"/>
  <c r="F611" i="16"/>
  <c r="F612" i="16" a="1"/>
  <c r="F612" i="16"/>
  <c r="F613" i="16" a="1"/>
  <c r="F613" i="16"/>
  <c r="F614" i="16" a="1"/>
  <c r="F614" i="16"/>
  <c r="F615" i="16" a="1"/>
  <c r="F615" i="16"/>
  <c r="F616" i="16" a="1"/>
  <c r="F616" i="16"/>
  <c r="F617" i="16" a="1"/>
  <c r="F617" i="16"/>
  <c r="F618" i="16" a="1"/>
  <c r="F618" i="16"/>
  <c r="F619" i="16" a="1"/>
  <c r="F619" i="16"/>
  <c r="F620" i="16" a="1"/>
  <c r="F620" i="16"/>
  <c r="F621" i="16" a="1"/>
  <c r="F621" i="16"/>
  <c r="F622" i="16" a="1"/>
  <c r="F622" i="16"/>
  <c r="F623" i="16" a="1"/>
  <c r="F623" i="16"/>
  <c r="F624" i="16" a="1"/>
  <c r="F624" i="16"/>
  <c r="F625" i="16" a="1"/>
  <c r="F625" i="16"/>
  <c r="F626" i="16" a="1"/>
  <c r="F626" i="16"/>
  <c r="F627" i="16" a="1"/>
  <c r="F627" i="16"/>
  <c r="F628" i="16" a="1"/>
  <c r="F628" i="16"/>
  <c r="F629" i="16" a="1"/>
  <c r="F629" i="16"/>
  <c r="F630" i="16" a="1"/>
  <c r="F630" i="16"/>
  <c r="F631" i="16" a="1"/>
  <c r="F631" i="16"/>
  <c r="F632" i="16" a="1"/>
  <c r="F632" i="16"/>
  <c r="F633" i="16" a="1"/>
  <c r="F633" i="16"/>
  <c r="F634" i="16" a="1"/>
  <c r="F634" i="16"/>
  <c r="F635" i="16" a="1"/>
  <c r="F635" i="16"/>
  <c r="F636" i="16" a="1"/>
  <c r="F636" i="16"/>
  <c r="F637" i="16" a="1"/>
  <c r="F637" i="16"/>
  <c r="F638" i="16" a="1"/>
  <c r="F638" i="16"/>
  <c r="F639" i="16" a="1"/>
  <c r="F639" i="16"/>
  <c r="F640" i="16" a="1"/>
  <c r="F640" i="16"/>
  <c r="F641" i="16" a="1"/>
  <c r="F641" i="16"/>
  <c r="F642" i="16" a="1"/>
  <c r="F642" i="16"/>
  <c r="F643" i="16" a="1"/>
  <c r="F643" i="16"/>
  <c r="F644" i="16" a="1"/>
  <c r="F644" i="16"/>
  <c r="F645" i="16" a="1"/>
  <c r="F645" i="16"/>
  <c r="F646" i="16" a="1"/>
  <c r="F646" i="16"/>
  <c r="F647" i="16" a="1"/>
  <c r="F647" i="16"/>
  <c r="F648" i="16" a="1"/>
  <c r="F648" i="16"/>
  <c r="F649" i="16" a="1"/>
  <c r="F649" i="16"/>
  <c r="F650" i="16" a="1"/>
  <c r="F650" i="16"/>
  <c r="F651" i="16" a="1"/>
  <c r="F651" i="16"/>
  <c r="F652" i="16" a="1"/>
  <c r="F652" i="16"/>
  <c r="F653" i="16" a="1"/>
  <c r="F653" i="16"/>
  <c r="F654" i="16" a="1"/>
  <c r="F654" i="16"/>
  <c r="F655" i="16" a="1"/>
  <c r="F655" i="16"/>
  <c r="F656" i="16" a="1"/>
  <c r="F656" i="16"/>
  <c r="F657" i="16" a="1"/>
  <c r="F657" i="16"/>
  <c r="F658" i="16" a="1"/>
  <c r="F658" i="16"/>
  <c r="F659" i="16" a="1"/>
  <c r="F659" i="16"/>
  <c r="F660" i="16" a="1"/>
  <c r="F660" i="16"/>
  <c r="F661" i="16" a="1"/>
  <c r="F661" i="16"/>
  <c r="F662" i="16" a="1"/>
  <c r="F662" i="16"/>
  <c r="F663" i="16" a="1"/>
  <c r="F663" i="16"/>
  <c r="F664" i="16" a="1"/>
  <c r="F664" i="16"/>
  <c r="F665" i="16" a="1"/>
  <c r="F665" i="16"/>
  <c r="F666" i="16" a="1"/>
  <c r="F666" i="16"/>
  <c r="F667" i="16" a="1"/>
  <c r="F667" i="16"/>
  <c r="F668" i="16" a="1"/>
  <c r="F668" i="16"/>
  <c r="F669" i="16" a="1"/>
  <c r="F669" i="16"/>
  <c r="F670" i="16" a="1"/>
  <c r="F670" i="16"/>
  <c r="F671" i="16" a="1"/>
  <c r="F671" i="16"/>
  <c r="F672" i="16" a="1"/>
  <c r="F672" i="16"/>
  <c r="F673" i="16" a="1"/>
  <c r="F673" i="16"/>
  <c r="F674" i="16" a="1"/>
  <c r="F674" i="16"/>
  <c r="F675" i="16" a="1"/>
  <c r="F675" i="16"/>
  <c r="F676" i="16" a="1"/>
  <c r="F676" i="16"/>
  <c r="F677" i="16" a="1"/>
  <c r="F677" i="16"/>
  <c r="F678" i="16" a="1"/>
  <c r="F678" i="16"/>
  <c r="F679" i="16" a="1"/>
  <c r="F679" i="16"/>
  <c r="F680" i="16" a="1"/>
  <c r="F680" i="16"/>
  <c r="F681" i="16" a="1"/>
  <c r="F681" i="16"/>
  <c r="F2" i="16" a="1"/>
  <c r="F2" i="16" s="1"/>
  <c r="J3" i="16" a="1"/>
  <c r="J3" i="16" s="1"/>
  <c r="J4" i="16" a="1"/>
  <c r="J4" i="16" s="1"/>
  <c r="J5" i="16" a="1"/>
  <c r="J5" i="16" s="1"/>
  <c r="J6" i="16" a="1"/>
  <c r="J6" i="16" s="1"/>
  <c r="J7" i="16" a="1"/>
  <c r="J7" i="16" s="1"/>
  <c r="J8" i="16" a="1"/>
  <c r="J8" i="16" s="1"/>
  <c r="J9" i="16" a="1"/>
  <c r="J9" i="16" s="1"/>
  <c r="J10" i="16" a="1"/>
  <c r="J10" i="16" s="1"/>
  <c r="J11" i="16" a="1"/>
  <c r="J11" i="16" s="1"/>
  <c r="J12" i="16" a="1"/>
  <c r="J12" i="16" s="1"/>
  <c r="J13" i="16" a="1"/>
  <c r="J13" i="16" s="1"/>
  <c r="J14" i="16" a="1"/>
  <c r="J14" i="16" s="1"/>
  <c r="J15" i="16" a="1"/>
  <c r="J15" i="16" s="1"/>
  <c r="J16" i="16" a="1"/>
  <c r="J16" i="16" s="1"/>
  <c r="J17" i="16" a="1"/>
  <c r="J17" i="16" s="1"/>
  <c r="J18" i="16" a="1"/>
  <c r="J18" i="16" s="1"/>
  <c r="J19" i="16" a="1"/>
  <c r="J19" i="16" s="1"/>
  <c r="J20" i="16" a="1"/>
  <c r="J20" i="16" s="1"/>
  <c r="J21" i="16" a="1"/>
  <c r="J21" i="16" s="1"/>
  <c r="J22" i="16" a="1"/>
  <c r="J22" i="16" s="1"/>
  <c r="J23" i="16" a="1"/>
  <c r="J23" i="16" s="1"/>
  <c r="J24" i="16" a="1"/>
  <c r="J24" i="16" s="1"/>
  <c r="J25" i="16" a="1"/>
  <c r="J25" i="16" s="1"/>
  <c r="J26" i="16" a="1"/>
  <c r="J26" i="16" s="1"/>
  <c r="J27" i="16" a="1"/>
  <c r="J27" i="16" s="1"/>
  <c r="J28" i="16" a="1"/>
  <c r="J28" i="16" s="1"/>
  <c r="J29" i="16" a="1"/>
  <c r="J29" i="16" s="1"/>
  <c r="J30" i="16" a="1"/>
  <c r="J30" i="16" s="1"/>
  <c r="J31" i="16" a="1"/>
  <c r="J31" i="16" s="1"/>
  <c r="J32" i="16" a="1"/>
  <c r="J32" i="16" s="1"/>
  <c r="J33" i="16" a="1"/>
  <c r="J33" i="16" s="1"/>
  <c r="J34" i="16" a="1"/>
  <c r="J34" i="16" s="1"/>
  <c r="J35" i="16" a="1"/>
  <c r="J35" i="16" s="1"/>
  <c r="J36" i="16" a="1"/>
  <c r="J36" i="16" s="1"/>
  <c r="J37" i="16" a="1"/>
  <c r="J37" i="16" s="1"/>
  <c r="J38" i="16" a="1"/>
  <c r="J38" i="16" s="1"/>
  <c r="J39" i="16" a="1"/>
  <c r="J39" i="16" s="1"/>
  <c r="J40" i="16" a="1"/>
  <c r="J40" i="16" s="1"/>
  <c r="J41" i="16" a="1"/>
  <c r="J41" i="16" s="1"/>
  <c r="J42" i="16" a="1"/>
  <c r="J42" i="16" s="1"/>
  <c r="J43" i="16" a="1"/>
  <c r="J43" i="16" s="1"/>
  <c r="J44" i="16" a="1"/>
  <c r="J44" i="16" s="1"/>
  <c r="J45" i="16" a="1"/>
  <c r="J45" i="16" s="1"/>
  <c r="J46" i="16" a="1"/>
  <c r="J46" i="16" s="1"/>
  <c r="J47" i="16" a="1"/>
  <c r="J47" i="16" s="1"/>
  <c r="J48" i="16" a="1"/>
  <c r="J48" i="16" s="1"/>
  <c r="J49" i="16" a="1"/>
  <c r="J49" i="16" s="1"/>
  <c r="J50" i="16" a="1"/>
  <c r="J50" i="16" s="1"/>
  <c r="J51" i="16" a="1"/>
  <c r="J51" i="16" s="1"/>
  <c r="J52" i="16" a="1"/>
  <c r="J52" i="16" s="1"/>
  <c r="J53" i="16" a="1"/>
  <c r="J53" i="16" s="1"/>
  <c r="J54" i="16" a="1"/>
  <c r="J54" i="16" s="1"/>
  <c r="J55" i="16" a="1"/>
  <c r="J55" i="16" s="1"/>
  <c r="J56" i="16" a="1"/>
  <c r="J56" i="16" s="1"/>
  <c r="J57" i="16" a="1"/>
  <c r="J57" i="16" s="1"/>
  <c r="J58" i="16" a="1"/>
  <c r="J58" i="16" s="1"/>
  <c r="J59" i="16" a="1"/>
  <c r="J59" i="16" s="1"/>
  <c r="J60" i="16" a="1"/>
  <c r="J60" i="16" s="1"/>
  <c r="J61" i="16" a="1"/>
  <c r="J61" i="16" s="1"/>
  <c r="J62" i="16" a="1"/>
  <c r="J62" i="16" s="1"/>
  <c r="J63" i="16" a="1"/>
  <c r="J63" i="16" s="1"/>
  <c r="J64" i="16" a="1"/>
  <c r="J64" i="16" s="1"/>
  <c r="J65" i="16" a="1"/>
  <c r="J65" i="16" s="1"/>
  <c r="J66" i="16" a="1"/>
  <c r="J66" i="16" s="1"/>
  <c r="J67" i="16" a="1"/>
  <c r="J67" i="16" s="1"/>
  <c r="J68" i="16" a="1"/>
  <c r="J68" i="16" s="1"/>
  <c r="J69" i="16" a="1"/>
  <c r="J69" i="16" s="1"/>
  <c r="J70" i="16" a="1"/>
  <c r="J70" i="16" s="1"/>
  <c r="J71" i="16" a="1"/>
  <c r="J71" i="16" s="1"/>
  <c r="J72" i="16" a="1"/>
  <c r="J72" i="16" s="1"/>
  <c r="J73" i="16" a="1"/>
  <c r="J73" i="16" s="1"/>
  <c r="J74" i="16" a="1"/>
  <c r="J74" i="16" s="1"/>
  <c r="J75" i="16" a="1"/>
  <c r="J75" i="16" s="1"/>
  <c r="J76" i="16" a="1"/>
  <c r="J76" i="16" s="1"/>
  <c r="J77" i="16" a="1"/>
  <c r="J77" i="16" s="1"/>
  <c r="J78" i="16" a="1"/>
  <c r="J78" i="16" s="1"/>
  <c r="J79" i="16" a="1"/>
  <c r="J79" i="16" s="1"/>
  <c r="J80" i="16" a="1"/>
  <c r="J80" i="16" s="1"/>
  <c r="J81" i="16" a="1"/>
  <c r="J81" i="16" s="1"/>
  <c r="J82" i="16" a="1"/>
  <c r="J82" i="16" s="1"/>
  <c r="J83" i="16" a="1"/>
  <c r="J83" i="16" s="1"/>
  <c r="J84" i="16" a="1"/>
  <c r="J84" i="16" s="1"/>
  <c r="J85" i="16" a="1"/>
  <c r="J85" i="16" s="1"/>
  <c r="J86" i="16" a="1"/>
  <c r="J86" i="16" s="1"/>
  <c r="J87" i="16" a="1"/>
  <c r="J87" i="16" s="1"/>
  <c r="J88" i="16" a="1"/>
  <c r="J88" i="16" s="1"/>
  <c r="J89" i="16" a="1"/>
  <c r="J89" i="16" s="1"/>
  <c r="J90" i="16" a="1"/>
  <c r="J90" i="16" s="1"/>
  <c r="J91" i="16" a="1"/>
  <c r="J91" i="16" s="1"/>
  <c r="J92" i="16" a="1"/>
  <c r="J92" i="16" s="1"/>
  <c r="J93" i="16" a="1"/>
  <c r="J93" i="16" s="1"/>
  <c r="J94" i="16" a="1"/>
  <c r="J94" i="16" s="1"/>
  <c r="J95" i="16" a="1"/>
  <c r="J95" i="16" s="1"/>
  <c r="J96" i="16" a="1"/>
  <c r="J96" i="16" s="1"/>
  <c r="J97" i="16" a="1"/>
  <c r="J97" i="16" s="1"/>
  <c r="J98" i="16" a="1"/>
  <c r="J98" i="16" s="1"/>
  <c r="J99" i="16" a="1"/>
  <c r="J99" i="16" s="1"/>
  <c r="J100" i="16" a="1"/>
  <c r="J100" i="16" s="1"/>
  <c r="J101" i="16" a="1"/>
  <c r="J101" i="16" s="1"/>
  <c r="J102" i="16" a="1"/>
  <c r="J102" i="16" s="1"/>
  <c r="J103" i="16" a="1"/>
  <c r="J103" i="16" s="1"/>
  <c r="J104" i="16" a="1"/>
  <c r="J104" i="16" s="1"/>
  <c r="J105" i="16" a="1"/>
  <c r="J105" i="16" s="1"/>
  <c r="J106" i="16" a="1"/>
  <c r="J106" i="16" s="1"/>
  <c r="J107" i="16" a="1"/>
  <c r="J107" i="16" s="1"/>
  <c r="J108" i="16" a="1"/>
  <c r="J108" i="16" s="1"/>
  <c r="J109" i="16" a="1"/>
  <c r="J109" i="16" s="1"/>
  <c r="J110" i="16" a="1"/>
  <c r="J110" i="16" s="1"/>
  <c r="J111" i="16" a="1"/>
  <c r="J111" i="16" s="1"/>
  <c r="J112" i="16" a="1"/>
  <c r="J112" i="16" s="1"/>
  <c r="J113" i="16" a="1"/>
  <c r="J113" i="16" s="1"/>
  <c r="J114" i="16" a="1"/>
  <c r="J114" i="16" s="1"/>
  <c r="J115" i="16" a="1"/>
  <c r="J115" i="16" s="1"/>
  <c r="J116" i="16" a="1"/>
  <c r="J116" i="16" s="1"/>
  <c r="J117" i="16" a="1"/>
  <c r="J117" i="16" s="1"/>
  <c r="J118" i="16" a="1"/>
  <c r="J118" i="16" s="1"/>
  <c r="J119" i="16" a="1"/>
  <c r="J119" i="16" s="1"/>
  <c r="J120" i="16" a="1"/>
  <c r="J120" i="16" s="1"/>
  <c r="J121" i="16" a="1"/>
  <c r="J121" i="16" s="1"/>
  <c r="J122" i="16" a="1"/>
  <c r="J122" i="16" s="1"/>
  <c r="J123" i="16" a="1"/>
  <c r="J123" i="16" s="1"/>
  <c r="J124" i="16" a="1"/>
  <c r="J124" i="16" s="1"/>
  <c r="J125" i="16" a="1"/>
  <c r="J125" i="16" s="1"/>
  <c r="J126" i="16" a="1"/>
  <c r="J126" i="16" s="1"/>
  <c r="J127" i="16" a="1"/>
  <c r="J127" i="16" s="1"/>
  <c r="J128" i="16" a="1"/>
  <c r="J128" i="16" s="1"/>
  <c r="J129" i="16" a="1"/>
  <c r="J129" i="16" s="1"/>
  <c r="J130" i="16" a="1"/>
  <c r="J130" i="16" s="1"/>
  <c r="J131" i="16" a="1"/>
  <c r="J131" i="16" s="1"/>
  <c r="J132" i="16" a="1"/>
  <c r="J132" i="16" s="1"/>
  <c r="J133" i="16" a="1"/>
  <c r="J133" i="16" s="1"/>
  <c r="J134" i="16" a="1"/>
  <c r="J134" i="16" s="1"/>
  <c r="J135" i="16" a="1"/>
  <c r="J135" i="16" s="1"/>
  <c r="J136" i="16" a="1"/>
  <c r="J136" i="16" s="1"/>
  <c r="J137" i="16" a="1"/>
  <c r="J137" i="16" s="1"/>
  <c r="J138" i="16" a="1"/>
  <c r="J138" i="16" s="1"/>
  <c r="J139" i="16" a="1"/>
  <c r="J139" i="16" s="1"/>
  <c r="J140" i="16" a="1"/>
  <c r="J140" i="16" s="1"/>
  <c r="J141" i="16" a="1"/>
  <c r="J141" i="16" s="1"/>
  <c r="J142" i="16" a="1"/>
  <c r="J142" i="16" s="1"/>
  <c r="J143" i="16" a="1"/>
  <c r="J143" i="16" s="1"/>
  <c r="J144" i="16" a="1"/>
  <c r="J144" i="16" s="1"/>
  <c r="J145" i="16" a="1"/>
  <c r="J145" i="16" s="1"/>
  <c r="J146" i="16" a="1"/>
  <c r="J146" i="16" s="1"/>
  <c r="J147" i="16" a="1"/>
  <c r="J147" i="16" s="1"/>
  <c r="J148" i="16" a="1"/>
  <c r="J148" i="16" s="1"/>
  <c r="J149" i="16" a="1"/>
  <c r="J149" i="16" s="1"/>
  <c r="J150" i="16" a="1"/>
  <c r="J150" i="16" s="1"/>
  <c r="J151" i="16" a="1"/>
  <c r="J151" i="16" s="1"/>
  <c r="J152" i="16" a="1"/>
  <c r="J152" i="16" s="1"/>
  <c r="J153" i="16" a="1"/>
  <c r="J153" i="16" s="1"/>
  <c r="J154" i="16" a="1"/>
  <c r="J154" i="16" s="1"/>
  <c r="J155" i="16" a="1"/>
  <c r="J155" i="16" s="1"/>
  <c r="J156" i="16" a="1"/>
  <c r="J156" i="16" s="1"/>
  <c r="J157" i="16" a="1"/>
  <c r="J157" i="16" s="1"/>
  <c r="J158" i="16" a="1"/>
  <c r="J158" i="16" s="1"/>
  <c r="J159" i="16" a="1"/>
  <c r="J159" i="16" s="1"/>
  <c r="J160" i="16" a="1"/>
  <c r="J160" i="16" s="1"/>
  <c r="J161" i="16" a="1"/>
  <c r="J161" i="16" s="1"/>
  <c r="J162" i="16" a="1"/>
  <c r="J162" i="16" s="1"/>
  <c r="J163" i="16" a="1"/>
  <c r="J163" i="16" s="1"/>
  <c r="J164" i="16" a="1"/>
  <c r="J164" i="16" s="1"/>
  <c r="J165" i="16" a="1"/>
  <c r="J165" i="16" s="1"/>
  <c r="J166" i="16" a="1"/>
  <c r="J166" i="16" s="1"/>
  <c r="J167" i="16" a="1"/>
  <c r="J167" i="16" s="1"/>
  <c r="J168" i="16" a="1"/>
  <c r="J168" i="16" s="1"/>
  <c r="J169" i="16" a="1"/>
  <c r="J169" i="16" s="1"/>
  <c r="J170" i="16" a="1"/>
  <c r="J170" i="16" s="1"/>
  <c r="J171" i="16" a="1"/>
  <c r="J171" i="16" s="1"/>
  <c r="J172" i="16" a="1"/>
  <c r="J172" i="16" s="1"/>
  <c r="J173" i="16" a="1"/>
  <c r="J173" i="16" s="1"/>
  <c r="J174" i="16" a="1"/>
  <c r="J174" i="16" s="1"/>
  <c r="J175" i="16" a="1"/>
  <c r="J175" i="16" s="1"/>
  <c r="J176" i="16" a="1"/>
  <c r="J176" i="16" s="1"/>
  <c r="J177" i="16" a="1"/>
  <c r="J177" i="16" s="1"/>
  <c r="J178" i="16" a="1"/>
  <c r="J178" i="16" s="1"/>
  <c r="J179" i="16" a="1"/>
  <c r="J179" i="16" s="1"/>
  <c r="J180" i="16" a="1"/>
  <c r="J180" i="16" s="1"/>
  <c r="J181" i="16" a="1"/>
  <c r="J181" i="16" s="1"/>
  <c r="J182" i="16" a="1"/>
  <c r="J182" i="16" s="1"/>
  <c r="J183" i="16" a="1"/>
  <c r="J183" i="16" s="1"/>
  <c r="J184" i="16" a="1"/>
  <c r="J184" i="16" s="1"/>
  <c r="J185" i="16" a="1"/>
  <c r="J185" i="16" s="1"/>
  <c r="J186" i="16" a="1"/>
  <c r="J186" i="16" s="1"/>
  <c r="J187" i="16" a="1"/>
  <c r="J187" i="16" s="1"/>
  <c r="J188" i="16" a="1"/>
  <c r="J188" i="16" s="1"/>
  <c r="J189" i="16" a="1"/>
  <c r="J189" i="16" s="1"/>
  <c r="J190" i="16" a="1"/>
  <c r="J190" i="16" s="1"/>
  <c r="J191" i="16" a="1"/>
  <c r="J191" i="16" s="1"/>
  <c r="J192" i="16" a="1"/>
  <c r="J192" i="16" s="1"/>
  <c r="J193" i="16" a="1"/>
  <c r="J193" i="16" s="1"/>
  <c r="J194" i="16" a="1"/>
  <c r="J194" i="16" s="1"/>
  <c r="J195" i="16" a="1"/>
  <c r="J195" i="16" s="1"/>
  <c r="J196" i="16" a="1"/>
  <c r="J196" i="16" s="1"/>
  <c r="J197" i="16" a="1"/>
  <c r="J197" i="16" s="1"/>
  <c r="J198" i="16" a="1"/>
  <c r="J198" i="16" s="1"/>
  <c r="J199" i="16" a="1"/>
  <c r="J199" i="16" s="1"/>
  <c r="J200" i="16" a="1"/>
  <c r="J200" i="16" s="1"/>
  <c r="J201" i="16" a="1"/>
  <c r="J201" i="16" s="1"/>
  <c r="J202" i="16" a="1"/>
  <c r="J202" i="16" s="1"/>
  <c r="J203" i="16" a="1"/>
  <c r="J203" i="16" s="1"/>
  <c r="J204" i="16" a="1"/>
  <c r="J204" i="16" s="1"/>
  <c r="J205" i="16" a="1"/>
  <c r="J205" i="16" s="1"/>
  <c r="J206" i="16" a="1"/>
  <c r="J206" i="16" s="1"/>
  <c r="J207" i="16" a="1"/>
  <c r="J207" i="16" s="1"/>
  <c r="J208" i="16" a="1"/>
  <c r="J208" i="16" s="1"/>
  <c r="J209" i="16" a="1"/>
  <c r="J209" i="16" s="1"/>
  <c r="J210" i="16" a="1"/>
  <c r="J210" i="16" s="1"/>
  <c r="J211" i="16" a="1"/>
  <c r="J211" i="16" s="1"/>
  <c r="J212" i="16" a="1"/>
  <c r="J212" i="16" s="1"/>
  <c r="J213" i="16" a="1"/>
  <c r="J213" i="16" s="1"/>
  <c r="J214" i="16" a="1"/>
  <c r="J214" i="16" s="1"/>
  <c r="J215" i="16" a="1"/>
  <c r="J215" i="16" s="1"/>
  <c r="J216" i="16" a="1"/>
  <c r="J216" i="16" s="1"/>
  <c r="J217" i="16" a="1"/>
  <c r="J217" i="16" s="1"/>
  <c r="J218" i="16" a="1"/>
  <c r="J218" i="16" s="1"/>
  <c r="J219" i="16" a="1"/>
  <c r="J219" i="16" s="1"/>
  <c r="J220" i="16" a="1"/>
  <c r="J220" i="16" s="1"/>
  <c r="J221" i="16" a="1"/>
  <c r="J221" i="16" s="1"/>
  <c r="J222" i="16" a="1"/>
  <c r="J222" i="16" s="1"/>
  <c r="J223" i="16" a="1"/>
  <c r="J223" i="16" s="1"/>
  <c r="J224" i="16" a="1"/>
  <c r="J224" i="16" s="1"/>
  <c r="J225" i="16" a="1"/>
  <c r="J225" i="16" s="1"/>
  <c r="J226" i="16" a="1"/>
  <c r="J226" i="16" s="1"/>
  <c r="J227" i="16" a="1"/>
  <c r="J227" i="16" s="1"/>
  <c r="J228" i="16" a="1"/>
  <c r="J228" i="16" s="1"/>
  <c r="J229" i="16" a="1"/>
  <c r="J229" i="16" s="1"/>
  <c r="J230" i="16" a="1"/>
  <c r="J230" i="16" s="1"/>
  <c r="J231" i="16" a="1"/>
  <c r="J231" i="16" s="1"/>
  <c r="J232" i="16" a="1"/>
  <c r="J232" i="16" s="1"/>
  <c r="J233" i="16" a="1"/>
  <c r="J233" i="16" s="1"/>
  <c r="J234" i="16" a="1"/>
  <c r="J234" i="16" s="1"/>
  <c r="J235" i="16" a="1"/>
  <c r="J235" i="16" s="1"/>
  <c r="J236" i="16" a="1"/>
  <c r="J236" i="16" s="1"/>
  <c r="J237" i="16" a="1"/>
  <c r="J237" i="16" s="1"/>
  <c r="J238" i="16" a="1"/>
  <c r="J238" i="16" s="1"/>
  <c r="J239" i="16" a="1"/>
  <c r="J239" i="16" s="1"/>
  <c r="J240" i="16" a="1"/>
  <c r="J240" i="16" s="1"/>
  <c r="J241" i="16" a="1"/>
  <c r="J241" i="16" s="1"/>
  <c r="J242" i="16" a="1"/>
  <c r="J242" i="16" s="1"/>
  <c r="J243" i="16" a="1"/>
  <c r="J243" i="16" s="1"/>
  <c r="J244" i="16" a="1"/>
  <c r="J244" i="16" s="1"/>
  <c r="J245" i="16" a="1"/>
  <c r="J245" i="16" s="1"/>
  <c r="J246" i="16" a="1"/>
  <c r="J246" i="16" s="1"/>
  <c r="J247" i="16" a="1"/>
  <c r="J247" i="16" s="1"/>
  <c r="J248" i="16" a="1"/>
  <c r="J248" i="16" s="1"/>
  <c r="J249" i="16" a="1"/>
  <c r="J249" i="16" s="1"/>
  <c r="J250" i="16" a="1"/>
  <c r="J250" i="16" s="1"/>
  <c r="J251" i="16" a="1"/>
  <c r="J251" i="16" s="1"/>
  <c r="J252" i="16" a="1"/>
  <c r="J252" i="16" s="1"/>
  <c r="J253" i="16" a="1"/>
  <c r="J253" i="16" s="1"/>
  <c r="J254" i="16" a="1"/>
  <c r="J254" i="16" s="1"/>
  <c r="J255" i="16" a="1"/>
  <c r="J255" i="16" s="1"/>
  <c r="J256" i="16" a="1"/>
  <c r="J256" i="16" s="1"/>
  <c r="J257" i="16" a="1"/>
  <c r="J257" i="16" s="1"/>
  <c r="J258" i="16" a="1"/>
  <c r="J258" i="16" s="1"/>
  <c r="J259" i="16" a="1"/>
  <c r="J259" i="16" s="1"/>
  <c r="J260" i="16" a="1"/>
  <c r="J260" i="16" s="1"/>
  <c r="J261" i="16" a="1"/>
  <c r="J261" i="16" s="1"/>
  <c r="J262" i="16" a="1"/>
  <c r="J262" i="16" s="1"/>
  <c r="J263" i="16" a="1"/>
  <c r="J263" i="16" s="1"/>
  <c r="J264" i="16" a="1"/>
  <c r="J264" i="16" s="1"/>
  <c r="J265" i="16" a="1"/>
  <c r="J265" i="16" s="1"/>
  <c r="J266" i="16" a="1"/>
  <c r="J266" i="16" s="1"/>
  <c r="J267" i="16" a="1"/>
  <c r="J267" i="16" s="1"/>
  <c r="J268" i="16" a="1"/>
  <c r="J268" i="16" s="1"/>
  <c r="J269" i="16" a="1"/>
  <c r="J269" i="16" s="1"/>
  <c r="J270" i="16" a="1"/>
  <c r="J270" i="16" s="1"/>
  <c r="J271" i="16" a="1"/>
  <c r="J271" i="16" s="1"/>
  <c r="J272" i="16" a="1"/>
  <c r="J272" i="16" s="1"/>
  <c r="J273" i="16" a="1"/>
  <c r="J273" i="16" s="1"/>
  <c r="J274" i="16" a="1"/>
  <c r="J274" i="16" s="1"/>
  <c r="J275" i="16" a="1"/>
  <c r="J275" i="16" s="1"/>
  <c r="J276" i="16" a="1"/>
  <c r="J276" i="16" s="1"/>
  <c r="J277" i="16" a="1"/>
  <c r="J277" i="16" s="1"/>
  <c r="J278" i="16" a="1"/>
  <c r="J278" i="16" s="1"/>
  <c r="J279" i="16" a="1"/>
  <c r="J279" i="16" s="1"/>
  <c r="J280" i="16" a="1"/>
  <c r="J280" i="16" s="1"/>
  <c r="J281" i="16" a="1"/>
  <c r="J281" i="16" s="1"/>
  <c r="J282" i="16" a="1"/>
  <c r="J282" i="16" s="1"/>
  <c r="J283" i="16" a="1"/>
  <c r="J283" i="16" s="1"/>
  <c r="J284" i="16" a="1"/>
  <c r="J284" i="16" s="1"/>
  <c r="J285" i="16" a="1"/>
  <c r="J285" i="16" s="1"/>
  <c r="J286" i="16" a="1"/>
  <c r="J286" i="16" s="1"/>
  <c r="J287" i="16" a="1"/>
  <c r="J287" i="16" s="1"/>
  <c r="J288" i="16" a="1"/>
  <c r="J288" i="16" s="1"/>
  <c r="J289" i="16" a="1"/>
  <c r="J289" i="16" s="1"/>
  <c r="J290" i="16" a="1"/>
  <c r="J290" i="16" s="1"/>
  <c r="J291" i="16" a="1"/>
  <c r="J291" i="16" s="1"/>
  <c r="J292" i="16" a="1"/>
  <c r="J292" i="16" s="1"/>
  <c r="J293" i="16" a="1"/>
  <c r="J293" i="16" s="1"/>
  <c r="J294" i="16" a="1"/>
  <c r="J294" i="16" s="1"/>
  <c r="J295" i="16" a="1"/>
  <c r="J295" i="16" s="1"/>
  <c r="J296" i="16" a="1"/>
  <c r="J296" i="16" s="1"/>
  <c r="J297" i="16" a="1"/>
  <c r="J297" i="16" s="1"/>
  <c r="J298" i="16" a="1"/>
  <c r="J298" i="16" s="1"/>
  <c r="J299" i="16" a="1"/>
  <c r="J299" i="16" s="1"/>
  <c r="J300" i="16" a="1"/>
  <c r="J300" i="16" s="1"/>
  <c r="J301" i="16" a="1"/>
  <c r="J301" i="16" s="1"/>
  <c r="J302" i="16" a="1"/>
  <c r="J302" i="16" s="1"/>
  <c r="J303" i="16" a="1"/>
  <c r="J303" i="16" s="1"/>
  <c r="J304" i="16" a="1"/>
  <c r="J304" i="16" s="1"/>
  <c r="J305" i="16" a="1"/>
  <c r="J305" i="16" s="1"/>
  <c r="J306" i="16" a="1"/>
  <c r="J306" i="16" s="1"/>
  <c r="J307" i="16" a="1"/>
  <c r="J307" i="16" s="1"/>
  <c r="J308" i="16" a="1"/>
  <c r="J308" i="16" s="1"/>
  <c r="J309" i="16" a="1"/>
  <c r="J309" i="16" s="1"/>
  <c r="J310" i="16" a="1"/>
  <c r="J310" i="16" s="1"/>
  <c r="J311" i="16" a="1"/>
  <c r="J311" i="16" s="1"/>
  <c r="J312" i="16" a="1"/>
  <c r="J312" i="16" s="1"/>
  <c r="J313" i="16" a="1"/>
  <c r="J313" i="16" s="1"/>
  <c r="J314" i="16" a="1"/>
  <c r="J314" i="16" s="1"/>
  <c r="J315" i="16" a="1"/>
  <c r="J315" i="16" s="1"/>
  <c r="J316" i="16" a="1"/>
  <c r="J316" i="16" s="1"/>
  <c r="J317" i="16" a="1"/>
  <c r="J317" i="16" s="1"/>
  <c r="J318" i="16" a="1"/>
  <c r="J318" i="16" s="1"/>
  <c r="J319" i="16" a="1"/>
  <c r="J319" i="16" s="1"/>
  <c r="J320" i="16" a="1"/>
  <c r="J320" i="16" s="1"/>
  <c r="J321" i="16" a="1"/>
  <c r="J321" i="16" s="1"/>
  <c r="J322" i="16" a="1"/>
  <c r="J322" i="16" s="1"/>
  <c r="J323" i="16" a="1"/>
  <c r="J323" i="16" s="1"/>
  <c r="J324" i="16" a="1"/>
  <c r="J324" i="16" s="1"/>
  <c r="J325" i="16" a="1"/>
  <c r="J325" i="16" s="1"/>
  <c r="J326" i="16" a="1"/>
  <c r="J326" i="16" s="1"/>
  <c r="J327" i="16" a="1"/>
  <c r="J327" i="16" s="1"/>
  <c r="J328" i="16" a="1"/>
  <c r="J328" i="16" s="1"/>
  <c r="J329" i="16" a="1"/>
  <c r="J329" i="16" s="1"/>
  <c r="J330" i="16" a="1"/>
  <c r="J330" i="16" s="1"/>
  <c r="J331" i="16" a="1"/>
  <c r="J331" i="16" s="1"/>
  <c r="J332" i="16" a="1"/>
  <c r="J332" i="16" s="1"/>
  <c r="J333" i="16" a="1"/>
  <c r="J333" i="16" s="1"/>
  <c r="J334" i="16" a="1"/>
  <c r="J334" i="16" s="1"/>
  <c r="J335" i="16" a="1"/>
  <c r="J335" i="16" s="1"/>
  <c r="J336" i="16" a="1"/>
  <c r="J336" i="16" s="1"/>
  <c r="J337" i="16" a="1"/>
  <c r="J337" i="16" s="1"/>
  <c r="J338" i="16" a="1"/>
  <c r="J338" i="16" s="1"/>
  <c r="J339" i="16" a="1"/>
  <c r="J339" i="16" s="1"/>
  <c r="J340" i="16" a="1"/>
  <c r="J340" i="16" s="1"/>
  <c r="J341" i="16" a="1"/>
  <c r="J341" i="16" s="1"/>
  <c r="J342" i="16" a="1"/>
  <c r="J342" i="16" s="1"/>
  <c r="J343" i="16" a="1"/>
  <c r="J343" i="16" s="1"/>
  <c r="J344" i="16" a="1"/>
  <c r="J344" i="16" s="1"/>
  <c r="J345" i="16" a="1"/>
  <c r="J345" i="16" s="1"/>
  <c r="J346" i="16" a="1"/>
  <c r="J346" i="16" s="1"/>
  <c r="J347" i="16" a="1"/>
  <c r="J347" i="16" s="1"/>
  <c r="J348" i="16" a="1"/>
  <c r="J348" i="16" s="1"/>
  <c r="J349" i="16" a="1"/>
  <c r="J349" i="16" s="1"/>
  <c r="J350" i="16" a="1"/>
  <c r="J350" i="16" s="1"/>
  <c r="J351" i="16" a="1"/>
  <c r="J351" i="16" s="1"/>
  <c r="J352" i="16" a="1"/>
  <c r="J352" i="16" s="1"/>
  <c r="J353" i="16" a="1"/>
  <c r="J353" i="16" s="1"/>
  <c r="J354" i="16" a="1"/>
  <c r="J354" i="16" s="1"/>
  <c r="J355" i="16" a="1"/>
  <c r="J355" i="16" s="1"/>
  <c r="J356" i="16" a="1"/>
  <c r="J356" i="16" s="1"/>
  <c r="J357" i="16" a="1"/>
  <c r="J357" i="16" s="1"/>
  <c r="J358" i="16" a="1"/>
  <c r="J358" i="16" s="1"/>
  <c r="J359" i="16" a="1"/>
  <c r="J359" i="16" s="1"/>
  <c r="J360" i="16" a="1"/>
  <c r="J360" i="16" s="1"/>
  <c r="J361" i="16" a="1"/>
  <c r="J361" i="16" s="1"/>
  <c r="J362" i="16" a="1"/>
  <c r="J362" i="16" s="1"/>
  <c r="J363" i="16" a="1"/>
  <c r="J363" i="16" s="1"/>
  <c r="J364" i="16" a="1"/>
  <c r="J364" i="16" s="1"/>
  <c r="J365" i="16" a="1"/>
  <c r="J365" i="16" s="1"/>
  <c r="J366" i="16" a="1"/>
  <c r="J366" i="16" s="1"/>
  <c r="J367" i="16" a="1"/>
  <c r="J367" i="16" s="1"/>
  <c r="J368" i="16" a="1"/>
  <c r="J368" i="16" s="1"/>
  <c r="J369" i="16" a="1"/>
  <c r="J369" i="16" s="1"/>
  <c r="J370" i="16" a="1"/>
  <c r="J370" i="16" s="1"/>
  <c r="J371" i="16" a="1"/>
  <c r="J371" i="16" s="1"/>
  <c r="J372" i="16" a="1"/>
  <c r="J372" i="16" s="1"/>
  <c r="J373" i="16" a="1"/>
  <c r="J373" i="16" s="1"/>
  <c r="J374" i="16" a="1"/>
  <c r="J374" i="16" s="1"/>
  <c r="J375" i="16" a="1"/>
  <c r="J375" i="16" s="1"/>
  <c r="J376" i="16" a="1"/>
  <c r="J376" i="16" s="1"/>
  <c r="J377" i="16" a="1"/>
  <c r="J377" i="16" s="1"/>
  <c r="J378" i="16" a="1"/>
  <c r="J378" i="16" s="1"/>
  <c r="J379" i="16" a="1"/>
  <c r="J379" i="16" s="1"/>
  <c r="J380" i="16" a="1"/>
  <c r="J380" i="16" s="1"/>
  <c r="J381" i="16" a="1"/>
  <c r="J381" i="16" s="1"/>
  <c r="J382" i="16" a="1"/>
  <c r="J382" i="16" s="1"/>
  <c r="J383" i="16" a="1"/>
  <c r="J383" i="16" s="1"/>
  <c r="J384" i="16" a="1"/>
  <c r="J384" i="16" s="1"/>
  <c r="J385" i="16" a="1"/>
  <c r="J385" i="16" s="1"/>
  <c r="J386" i="16" a="1"/>
  <c r="J386" i="16" s="1"/>
  <c r="J387" i="16" a="1"/>
  <c r="J387" i="16" s="1"/>
  <c r="J388" i="16" a="1"/>
  <c r="J388" i="16" s="1"/>
  <c r="J389" i="16" a="1"/>
  <c r="J389" i="16" s="1"/>
  <c r="J390" i="16" a="1"/>
  <c r="J390" i="16" s="1"/>
  <c r="J391" i="16" a="1"/>
  <c r="J391" i="16" s="1"/>
  <c r="J392" i="16" a="1"/>
  <c r="J392" i="16" s="1"/>
  <c r="J393" i="16" a="1"/>
  <c r="J393" i="16" s="1"/>
  <c r="J394" i="16" a="1"/>
  <c r="J394" i="16" s="1"/>
  <c r="J395" i="16" a="1"/>
  <c r="J395" i="16" s="1"/>
  <c r="J396" i="16" a="1"/>
  <c r="J396" i="16" s="1"/>
  <c r="J397" i="16" a="1"/>
  <c r="J397" i="16" s="1"/>
  <c r="J398" i="16" a="1"/>
  <c r="J398" i="16" s="1"/>
  <c r="J399" i="16" a="1"/>
  <c r="J399" i="16" s="1"/>
  <c r="J400" i="16" a="1"/>
  <c r="J400" i="16" s="1"/>
  <c r="J401" i="16" a="1"/>
  <c r="J401" i="16" s="1"/>
  <c r="J402" i="16" a="1"/>
  <c r="J402" i="16" s="1"/>
  <c r="J403" i="16" a="1"/>
  <c r="J403" i="16" s="1"/>
  <c r="J404" i="16" a="1"/>
  <c r="J404" i="16" s="1"/>
  <c r="J405" i="16" a="1"/>
  <c r="J405" i="16" s="1"/>
  <c r="J406" i="16" a="1"/>
  <c r="J406" i="16" s="1"/>
  <c r="J407" i="16" a="1"/>
  <c r="J407" i="16" s="1"/>
  <c r="J408" i="16" a="1"/>
  <c r="J408" i="16" s="1"/>
  <c r="J409" i="16" a="1"/>
  <c r="J409" i="16" s="1"/>
  <c r="J410" i="16" a="1"/>
  <c r="J410" i="16" s="1"/>
  <c r="J411" i="16" a="1"/>
  <c r="J411" i="16" s="1"/>
  <c r="J412" i="16" a="1"/>
  <c r="J412" i="16" s="1"/>
  <c r="J413" i="16" a="1"/>
  <c r="J413" i="16" s="1"/>
  <c r="J414" i="16" a="1"/>
  <c r="J414" i="16" s="1"/>
  <c r="J415" i="16" a="1"/>
  <c r="J415" i="16" s="1"/>
  <c r="J416" i="16" a="1"/>
  <c r="J416" i="16" s="1"/>
  <c r="J417" i="16" a="1"/>
  <c r="J417" i="16" s="1"/>
  <c r="J418" i="16" a="1"/>
  <c r="J418" i="16" s="1"/>
  <c r="J419" i="16" a="1"/>
  <c r="J419" i="16" s="1"/>
  <c r="J420" i="16" a="1"/>
  <c r="J420" i="16" s="1"/>
  <c r="J421" i="16" a="1"/>
  <c r="J421" i="16" s="1"/>
  <c r="J422" i="16" a="1"/>
  <c r="J422" i="16" s="1"/>
  <c r="J423" i="16" a="1"/>
  <c r="J423" i="16" s="1"/>
  <c r="J424" i="16" a="1"/>
  <c r="J424" i="16" s="1"/>
  <c r="J425" i="16" a="1"/>
  <c r="J425" i="16" s="1"/>
  <c r="J426" i="16" a="1"/>
  <c r="J426" i="16" s="1"/>
  <c r="J427" i="16" a="1"/>
  <c r="J427" i="16" s="1"/>
  <c r="J428" i="16" a="1"/>
  <c r="J428" i="16" s="1"/>
  <c r="J429" i="16" a="1"/>
  <c r="J429" i="16" s="1"/>
  <c r="J430" i="16" a="1"/>
  <c r="J430" i="16" s="1"/>
  <c r="J431" i="16" a="1"/>
  <c r="J431" i="16" s="1"/>
  <c r="J432" i="16" a="1"/>
  <c r="J432" i="16" s="1"/>
  <c r="J433" i="16" a="1"/>
  <c r="J433" i="16" s="1"/>
  <c r="J434" i="16" a="1"/>
  <c r="J434" i="16" s="1"/>
  <c r="J435" i="16" a="1"/>
  <c r="J435" i="16" s="1"/>
  <c r="J436" i="16" a="1"/>
  <c r="J436" i="16" s="1"/>
  <c r="J437" i="16" a="1"/>
  <c r="J437" i="16" s="1"/>
  <c r="J438" i="16" a="1"/>
  <c r="J438" i="16" s="1"/>
  <c r="J439" i="16" a="1"/>
  <c r="J439" i="16" s="1"/>
  <c r="J440" i="16" a="1"/>
  <c r="J440" i="16" s="1"/>
  <c r="J441" i="16" a="1"/>
  <c r="J441" i="16" s="1"/>
  <c r="J442" i="16" a="1"/>
  <c r="J442" i="16" s="1"/>
  <c r="J443" i="16" a="1"/>
  <c r="J443" i="16" s="1"/>
  <c r="J444" i="16" a="1"/>
  <c r="J444" i="16" s="1"/>
  <c r="J445" i="16" a="1"/>
  <c r="J445" i="16" s="1"/>
  <c r="J446" i="16" a="1"/>
  <c r="J446" i="16" s="1"/>
  <c r="J447" i="16" a="1"/>
  <c r="J447" i="16" s="1"/>
  <c r="J448" i="16" a="1"/>
  <c r="J448" i="16" s="1"/>
  <c r="J449" i="16" a="1"/>
  <c r="J449" i="16" s="1"/>
  <c r="J450" i="16" a="1"/>
  <c r="J450" i="16" s="1"/>
  <c r="J451" i="16" a="1"/>
  <c r="J451" i="16" s="1"/>
  <c r="J452" i="16" a="1"/>
  <c r="J452" i="16" s="1"/>
  <c r="J453" i="16" a="1"/>
  <c r="J453" i="16" s="1"/>
  <c r="J454" i="16" a="1"/>
  <c r="J454" i="16" s="1"/>
  <c r="J455" i="16" a="1"/>
  <c r="J455" i="16" s="1"/>
  <c r="J456" i="16" a="1"/>
  <c r="J456" i="16" s="1"/>
  <c r="J457" i="16" a="1"/>
  <c r="J457" i="16" s="1"/>
  <c r="J458" i="16" a="1"/>
  <c r="J458" i="16" s="1"/>
  <c r="J459" i="16" a="1"/>
  <c r="J459" i="16" s="1"/>
  <c r="J460" i="16" a="1"/>
  <c r="J460" i="16" s="1"/>
  <c r="J461" i="16" a="1"/>
  <c r="J461" i="16" s="1"/>
  <c r="J462" i="16" a="1"/>
  <c r="J462" i="16" s="1"/>
  <c r="J463" i="16" a="1"/>
  <c r="J463" i="16" s="1"/>
  <c r="J464" i="16" a="1"/>
  <c r="J464" i="16" s="1"/>
  <c r="J465" i="16" a="1"/>
  <c r="J465" i="16" s="1"/>
  <c r="J466" i="16" a="1"/>
  <c r="J466" i="16" s="1"/>
  <c r="J467" i="16" a="1"/>
  <c r="J467" i="16" s="1"/>
  <c r="J468" i="16" a="1"/>
  <c r="J468" i="16" s="1"/>
  <c r="J469" i="16" a="1"/>
  <c r="J469" i="16" s="1"/>
  <c r="J470" i="16" a="1"/>
  <c r="J470" i="16" s="1"/>
  <c r="J471" i="16" a="1"/>
  <c r="J471" i="16" s="1"/>
  <c r="J472" i="16" a="1"/>
  <c r="J472" i="16" s="1"/>
  <c r="J473" i="16" a="1"/>
  <c r="J473" i="16" s="1"/>
  <c r="J474" i="16" a="1"/>
  <c r="J474" i="16" s="1"/>
  <c r="J475" i="16" a="1"/>
  <c r="J475" i="16" s="1"/>
  <c r="J476" i="16" a="1"/>
  <c r="J476" i="16" s="1"/>
  <c r="J477" i="16" a="1"/>
  <c r="J477" i="16" s="1"/>
  <c r="J478" i="16" a="1"/>
  <c r="J478" i="16" s="1"/>
  <c r="J479" i="16" a="1"/>
  <c r="J479" i="16" s="1"/>
  <c r="J480" i="16" a="1"/>
  <c r="J480" i="16" s="1"/>
  <c r="J481" i="16" a="1"/>
  <c r="J481" i="16" s="1"/>
  <c r="J482" i="16" a="1"/>
  <c r="J482" i="16" s="1"/>
  <c r="J483" i="16" a="1"/>
  <c r="J483" i="16" s="1"/>
  <c r="J484" i="16" a="1"/>
  <c r="J484" i="16" s="1"/>
  <c r="J485" i="16" a="1"/>
  <c r="J485" i="16" s="1"/>
  <c r="J486" i="16" a="1"/>
  <c r="J486" i="16" s="1"/>
  <c r="J487" i="16" a="1"/>
  <c r="J487" i="16" s="1"/>
  <c r="J488" i="16" a="1"/>
  <c r="J488" i="16" s="1"/>
  <c r="J489" i="16" a="1"/>
  <c r="J489" i="16" s="1"/>
  <c r="J490" i="16" a="1"/>
  <c r="J490" i="16" s="1"/>
  <c r="J491" i="16" a="1"/>
  <c r="J491" i="16" s="1"/>
  <c r="J492" i="16" a="1"/>
  <c r="J492" i="16" s="1"/>
  <c r="J493" i="16" a="1"/>
  <c r="J493" i="16" s="1"/>
  <c r="J494" i="16" a="1"/>
  <c r="J494" i="16" s="1"/>
  <c r="J495" i="16" a="1"/>
  <c r="J495" i="16" s="1"/>
  <c r="J496" i="16" a="1"/>
  <c r="J496" i="16" s="1"/>
  <c r="J497" i="16" a="1"/>
  <c r="J497" i="16" s="1"/>
  <c r="J498" i="16" a="1"/>
  <c r="J498" i="16" s="1"/>
  <c r="J499" i="16" a="1"/>
  <c r="J499" i="16" s="1"/>
  <c r="J500" i="16" a="1"/>
  <c r="J500" i="16" s="1"/>
  <c r="J501" i="16" a="1"/>
  <c r="J501" i="16" s="1"/>
  <c r="J502" i="16" a="1"/>
  <c r="J502" i="16" s="1"/>
  <c r="J503" i="16" a="1"/>
  <c r="J503" i="16" s="1"/>
  <c r="J504" i="16" a="1"/>
  <c r="J504" i="16" s="1"/>
  <c r="J505" i="16" a="1"/>
  <c r="J505" i="16" s="1"/>
  <c r="J506" i="16" a="1"/>
  <c r="J506" i="16" s="1"/>
  <c r="J507" i="16" a="1"/>
  <c r="J507" i="16" s="1"/>
  <c r="J508" i="16" a="1"/>
  <c r="J508" i="16" s="1"/>
  <c r="J509" i="16" a="1"/>
  <c r="J509" i="16" s="1"/>
  <c r="J510" i="16" a="1"/>
  <c r="J510" i="16" s="1"/>
  <c r="J511" i="16" a="1"/>
  <c r="J511" i="16" s="1"/>
  <c r="J512" i="16" a="1"/>
  <c r="J512" i="16" s="1"/>
  <c r="J513" i="16" a="1"/>
  <c r="J513" i="16" s="1"/>
  <c r="J514" i="16" a="1"/>
  <c r="J514" i="16" s="1"/>
  <c r="J515" i="16" a="1"/>
  <c r="J515" i="16" s="1"/>
  <c r="J516" i="16" a="1"/>
  <c r="J516" i="16" s="1"/>
  <c r="J517" i="16" a="1"/>
  <c r="J517" i="16" s="1"/>
  <c r="J518" i="16" a="1"/>
  <c r="J518" i="16" s="1"/>
  <c r="J519" i="16" a="1"/>
  <c r="J519" i="16" s="1"/>
  <c r="J520" i="16" a="1"/>
  <c r="J520" i="16" s="1"/>
  <c r="J521" i="16" a="1"/>
  <c r="J521" i="16" s="1"/>
  <c r="J522" i="16" a="1"/>
  <c r="J522" i="16" s="1"/>
  <c r="J523" i="16" a="1"/>
  <c r="J523" i="16" s="1"/>
  <c r="J524" i="16" a="1"/>
  <c r="J524" i="16" s="1"/>
  <c r="J525" i="16" a="1"/>
  <c r="J525" i="16" s="1"/>
  <c r="J526" i="16" a="1"/>
  <c r="J526" i="16" s="1"/>
  <c r="J527" i="16" a="1"/>
  <c r="J527" i="16" s="1"/>
  <c r="J528" i="16" a="1"/>
  <c r="J528" i="16" s="1"/>
  <c r="J529" i="16" a="1"/>
  <c r="J529" i="16" s="1"/>
  <c r="J530" i="16" a="1"/>
  <c r="J530" i="16" s="1"/>
  <c r="J531" i="16" a="1"/>
  <c r="J531" i="16" s="1"/>
  <c r="J532" i="16" a="1"/>
  <c r="J532" i="16" s="1"/>
  <c r="J533" i="16" a="1"/>
  <c r="J533" i="16" s="1"/>
  <c r="J534" i="16" a="1"/>
  <c r="J534" i="16" s="1"/>
  <c r="J535" i="16" a="1"/>
  <c r="J535" i="16" s="1"/>
  <c r="J536" i="16" a="1"/>
  <c r="J536" i="16" s="1"/>
  <c r="J537" i="16" a="1"/>
  <c r="J537" i="16" s="1"/>
  <c r="J538" i="16" a="1"/>
  <c r="J538" i="16" s="1"/>
  <c r="J539" i="16" a="1"/>
  <c r="J539" i="16" s="1"/>
  <c r="J540" i="16" a="1"/>
  <c r="J540" i="16" s="1"/>
  <c r="J541" i="16" a="1"/>
  <c r="J541" i="16" s="1"/>
  <c r="J542" i="16" a="1"/>
  <c r="J542" i="16" s="1"/>
  <c r="J543" i="16" a="1"/>
  <c r="J543" i="16" s="1"/>
  <c r="J544" i="16" a="1"/>
  <c r="J544" i="16" s="1"/>
  <c r="J545" i="16" a="1"/>
  <c r="J545" i="16" s="1"/>
  <c r="J546" i="16" a="1"/>
  <c r="J546" i="16" s="1"/>
  <c r="J547" i="16" a="1"/>
  <c r="J547" i="16" s="1"/>
  <c r="J548" i="16" a="1"/>
  <c r="J548" i="16" s="1"/>
  <c r="J549" i="16" a="1"/>
  <c r="J549" i="16" s="1"/>
  <c r="J550" i="16" a="1"/>
  <c r="J550" i="16" s="1"/>
  <c r="J551" i="16" a="1"/>
  <c r="J551" i="16" s="1"/>
  <c r="J552" i="16" a="1"/>
  <c r="J552" i="16" s="1"/>
  <c r="J553" i="16" a="1"/>
  <c r="J553" i="16" s="1"/>
  <c r="J554" i="16" a="1"/>
  <c r="J554" i="16" s="1"/>
  <c r="J555" i="16" a="1"/>
  <c r="J555" i="16" s="1"/>
  <c r="J556" i="16" a="1"/>
  <c r="J556" i="16" s="1"/>
  <c r="J557" i="16" a="1"/>
  <c r="J557" i="16" s="1"/>
  <c r="J558" i="16" a="1"/>
  <c r="J558" i="16" s="1"/>
  <c r="J559" i="16" a="1"/>
  <c r="J559" i="16" s="1"/>
  <c r="J560" i="16" a="1"/>
  <c r="J560" i="16" s="1"/>
  <c r="J561" i="16" a="1"/>
  <c r="J561" i="16" s="1"/>
  <c r="J562" i="16" a="1"/>
  <c r="J562" i="16" s="1"/>
  <c r="J563" i="16" a="1"/>
  <c r="J563" i="16" s="1"/>
  <c r="J564" i="16" a="1"/>
  <c r="J564" i="16" s="1"/>
  <c r="J565" i="16" a="1"/>
  <c r="J565" i="16" s="1"/>
  <c r="J566" i="16" a="1"/>
  <c r="J566" i="16" s="1"/>
  <c r="J567" i="16" a="1"/>
  <c r="J567" i="16" s="1"/>
  <c r="J568" i="16" a="1"/>
  <c r="J568" i="16" s="1"/>
  <c r="J569" i="16" a="1"/>
  <c r="J569" i="16" s="1"/>
  <c r="J570" i="16" a="1"/>
  <c r="J570" i="16" s="1"/>
  <c r="J571" i="16" a="1"/>
  <c r="J571" i="16" s="1"/>
  <c r="J572" i="16" a="1"/>
  <c r="J572" i="16" s="1"/>
  <c r="J573" i="16" a="1"/>
  <c r="J573" i="16" s="1"/>
  <c r="J574" i="16" a="1"/>
  <c r="J574" i="16" s="1"/>
  <c r="J575" i="16" a="1"/>
  <c r="J575" i="16" s="1"/>
  <c r="J576" i="16" a="1"/>
  <c r="J576" i="16" s="1"/>
  <c r="J577" i="16" a="1"/>
  <c r="J577" i="16" s="1"/>
  <c r="J578" i="16" a="1"/>
  <c r="J578" i="16" s="1"/>
  <c r="J579" i="16" a="1"/>
  <c r="J579" i="16" s="1"/>
  <c r="J580" i="16" a="1"/>
  <c r="J580" i="16" s="1"/>
  <c r="J581" i="16" a="1"/>
  <c r="J581" i="16" s="1"/>
  <c r="J582" i="16" a="1"/>
  <c r="J582" i="16" s="1"/>
  <c r="J583" i="16" a="1"/>
  <c r="J583" i="16" s="1"/>
  <c r="J584" i="16" a="1"/>
  <c r="J584" i="16" s="1"/>
  <c r="J585" i="16" a="1"/>
  <c r="J585" i="16" s="1"/>
  <c r="J586" i="16" a="1"/>
  <c r="J586" i="16" s="1"/>
  <c r="J587" i="16" a="1"/>
  <c r="J587" i="16" s="1"/>
  <c r="J588" i="16" a="1"/>
  <c r="J588" i="16" s="1"/>
  <c r="J589" i="16" a="1"/>
  <c r="J589" i="16" s="1"/>
  <c r="J590" i="16" a="1"/>
  <c r="J590" i="16" s="1"/>
  <c r="J591" i="16" a="1"/>
  <c r="J591" i="16" s="1"/>
  <c r="J592" i="16" a="1"/>
  <c r="J592" i="16" s="1"/>
  <c r="J593" i="16" a="1"/>
  <c r="J593" i="16" s="1"/>
  <c r="J594" i="16" a="1"/>
  <c r="J594" i="16" s="1"/>
  <c r="J595" i="16" a="1"/>
  <c r="J595" i="16" s="1"/>
  <c r="J596" i="16" a="1"/>
  <c r="J596" i="16" s="1"/>
  <c r="J597" i="16" a="1"/>
  <c r="J597" i="16" s="1"/>
  <c r="J598" i="16" a="1"/>
  <c r="J598" i="16" s="1"/>
  <c r="J599" i="16" a="1"/>
  <c r="J599" i="16" s="1"/>
  <c r="J600" i="16" a="1"/>
  <c r="J600" i="16" s="1"/>
  <c r="J601" i="16" a="1"/>
  <c r="J601" i="16" s="1"/>
  <c r="J602" i="16" a="1"/>
  <c r="J602" i="16" s="1"/>
  <c r="J603" i="16" a="1"/>
  <c r="J603" i="16" s="1"/>
  <c r="J604" i="16" a="1"/>
  <c r="J604" i="16" s="1"/>
  <c r="J605" i="16" a="1"/>
  <c r="J605" i="16" s="1"/>
  <c r="J606" i="16" a="1"/>
  <c r="J606" i="16" s="1"/>
  <c r="J607" i="16" a="1"/>
  <c r="J607" i="16" s="1"/>
  <c r="J608" i="16" a="1"/>
  <c r="J608" i="16" s="1"/>
  <c r="J609" i="16" a="1"/>
  <c r="J609" i="16" s="1"/>
  <c r="J610" i="16" a="1"/>
  <c r="J610" i="16" s="1"/>
  <c r="J611" i="16" a="1"/>
  <c r="J611" i="16" s="1"/>
  <c r="J612" i="16" a="1"/>
  <c r="J612" i="16" s="1"/>
  <c r="J613" i="16" a="1"/>
  <c r="J613" i="16" s="1"/>
  <c r="J614" i="16" a="1"/>
  <c r="J614" i="16" s="1"/>
  <c r="J615" i="16" a="1"/>
  <c r="J615" i="16" s="1"/>
  <c r="J616" i="16" a="1"/>
  <c r="J616" i="16" s="1"/>
  <c r="J617" i="16" a="1"/>
  <c r="J617" i="16" s="1"/>
  <c r="J618" i="16" a="1"/>
  <c r="J618" i="16" s="1"/>
  <c r="J619" i="16" a="1"/>
  <c r="J619" i="16" s="1"/>
  <c r="J620" i="16" a="1"/>
  <c r="J620" i="16" s="1"/>
  <c r="J621" i="16" a="1"/>
  <c r="J621" i="16" s="1"/>
  <c r="J622" i="16" a="1"/>
  <c r="J622" i="16" s="1"/>
  <c r="J623" i="16" a="1"/>
  <c r="J623" i="16" s="1"/>
  <c r="J624" i="16" a="1"/>
  <c r="J624" i="16" s="1"/>
  <c r="J625" i="16" a="1"/>
  <c r="J625" i="16" s="1"/>
  <c r="J626" i="16" a="1"/>
  <c r="J626" i="16" s="1"/>
  <c r="J627" i="16" a="1"/>
  <c r="J627" i="16" s="1"/>
  <c r="J628" i="16" a="1"/>
  <c r="J628" i="16" s="1"/>
  <c r="J629" i="16" a="1"/>
  <c r="J629" i="16" s="1"/>
  <c r="J630" i="16" a="1"/>
  <c r="J630" i="16" s="1"/>
  <c r="J631" i="16" a="1"/>
  <c r="J631" i="16" s="1"/>
  <c r="J632" i="16" a="1"/>
  <c r="J632" i="16" s="1"/>
  <c r="J633" i="16" a="1"/>
  <c r="J633" i="16" s="1"/>
  <c r="J634" i="16" a="1"/>
  <c r="J634" i="16" s="1"/>
  <c r="J635" i="16" a="1"/>
  <c r="J635" i="16" s="1"/>
  <c r="J636" i="16" a="1"/>
  <c r="J636" i="16" s="1"/>
  <c r="J637" i="16" a="1"/>
  <c r="J637" i="16" s="1"/>
  <c r="J638" i="16" a="1"/>
  <c r="J638" i="16" s="1"/>
  <c r="J639" i="16" a="1"/>
  <c r="J639" i="16" s="1"/>
  <c r="J640" i="16" a="1"/>
  <c r="J640" i="16" s="1"/>
  <c r="J641" i="16" a="1"/>
  <c r="J641" i="16" s="1"/>
  <c r="J642" i="16" a="1"/>
  <c r="J642" i="16" s="1"/>
  <c r="J643" i="16" a="1"/>
  <c r="J643" i="16" s="1"/>
  <c r="J644" i="16" a="1"/>
  <c r="J644" i="16" s="1"/>
  <c r="J645" i="16" a="1"/>
  <c r="J645" i="16" s="1"/>
  <c r="J646" i="16" a="1"/>
  <c r="J646" i="16" s="1"/>
  <c r="J647" i="16" a="1"/>
  <c r="J647" i="16" s="1"/>
  <c r="J648" i="16" a="1"/>
  <c r="J648" i="16" s="1"/>
  <c r="J649" i="16" a="1"/>
  <c r="J649" i="16" s="1"/>
  <c r="J650" i="16" a="1"/>
  <c r="J650" i="16" s="1"/>
  <c r="J651" i="16" a="1"/>
  <c r="J651" i="16" s="1"/>
  <c r="J652" i="16" a="1"/>
  <c r="J652" i="16" s="1"/>
  <c r="J653" i="16" a="1"/>
  <c r="J653" i="16" s="1"/>
  <c r="J654" i="16" a="1"/>
  <c r="J654" i="16" s="1"/>
  <c r="J655" i="16" a="1"/>
  <c r="J655" i="16" s="1"/>
  <c r="J656" i="16" a="1"/>
  <c r="J656" i="16" s="1"/>
  <c r="J657" i="16" a="1"/>
  <c r="J657" i="16" s="1"/>
  <c r="J658" i="16" a="1"/>
  <c r="J658" i="16" s="1"/>
  <c r="J659" i="16" a="1"/>
  <c r="J659" i="16" s="1"/>
  <c r="J660" i="16" a="1"/>
  <c r="J660" i="16" s="1"/>
  <c r="J661" i="16" a="1"/>
  <c r="J661" i="16" s="1"/>
  <c r="J662" i="16" a="1"/>
  <c r="J662" i="16" s="1"/>
  <c r="J663" i="16" a="1"/>
  <c r="J663" i="16" s="1"/>
  <c r="J664" i="16" a="1"/>
  <c r="J664" i="16" s="1"/>
  <c r="J665" i="16" a="1"/>
  <c r="J665" i="16" s="1"/>
  <c r="J666" i="16" a="1"/>
  <c r="J666" i="16" s="1"/>
  <c r="J667" i="16" a="1"/>
  <c r="J667" i="16" s="1"/>
  <c r="J668" i="16" a="1"/>
  <c r="J668" i="16" s="1"/>
  <c r="J669" i="16" a="1"/>
  <c r="J669" i="16" s="1"/>
  <c r="J670" i="16" a="1"/>
  <c r="J670" i="16" s="1"/>
  <c r="J671" i="16" a="1"/>
  <c r="J671" i="16" s="1"/>
  <c r="J672" i="16" a="1"/>
  <c r="J672" i="16" s="1"/>
  <c r="J673" i="16" a="1"/>
  <c r="J673" i="16" s="1"/>
  <c r="J674" i="16" a="1"/>
  <c r="J674" i="16" s="1"/>
  <c r="J675" i="16" a="1"/>
  <c r="J675" i="16" s="1"/>
  <c r="J676" i="16" a="1"/>
  <c r="J676" i="16" s="1"/>
  <c r="J677" i="16" a="1"/>
  <c r="J677" i="16" s="1"/>
  <c r="J678" i="16" a="1"/>
  <c r="J678" i="16" s="1"/>
  <c r="J679" i="16" a="1"/>
  <c r="J679" i="16" s="1"/>
  <c r="J680" i="16" a="1"/>
  <c r="J680" i="16" s="1"/>
  <c r="J681" i="16" a="1"/>
  <c r="J681" i="16" s="1"/>
  <c r="J2" i="16" a="1"/>
  <c r="J2" i="16" s="1"/>
  <c r="K3" i="16"/>
  <c r="K4" i="16"/>
  <c r="K5" i="16"/>
  <c r="K6" i="16"/>
  <c r="K7" i="16"/>
  <c r="K8" i="16"/>
  <c r="K9" i="16"/>
  <c r="K10" i="16"/>
  <c r="K11" i="16"/>
  <c r="K12" i="16"/>
  <c r="K13" i="16"/>
  <c r="K14" i="16"/>
  <c r="K15" i="16"/>
  <c r="K16" i="16"/>
  <c r="K17" i="16"/>
  <c r="K18" i="16"/>
  <c r="K19" i="16"/>
  <c r="K20" i="16"/>
  <c r="K21" i="16"/>
  <c r="K22" i="16"/>
  <c r="K23" i="16"/>
  <c r="K24" i="16"/>
  <c r="K25" i="16"/>
  <c r="K26" i="16"/>
  <c r="K27" i="16"/>
  <c r="K28" i="16"/>
  <c r="K29" i="16"/>
  <c r="K30" i="16"/>
  <c r="K31" i="16"/>
  <c r="K32" i="16"/>
  <c r="K33" i="16"/>
  <c r="K34" i="16"/>
  <c r="K35" i="16"/>
  <c r="K36" i="16"/>
  <c r="K37" i="16"/>
  <c r="K38" i="16"/>
  <c r="K39" i="16"/>
  <c r="K40" i="16"/>
  <c r="K41" i="16"/>
  <c r="K42" i="16"/>
  <c r="K43" i="16"/>
  <c r="K44" i="16"/>
  <c r="K45" i="16"/>
  <c r="K46" i="16"/>
  <c r="K47" i="16"/>
  <c r="K48" i="16"/>
  <c r="K49" i="16"/>
  <c r="K50" i="16"/>
  <c r="K51" i="16"/>
  <c r="K52" i="16"/>
  <c r="K53" i="16"/>
  <c r="K54" i="16"/>
  <c r="K55" i="16"/>
  <c r="K56" i="16"/>
  <c r="K57" i="16"/>
  <c r="K58" i="16"/>
  <c r="K59" i="16"/>
  <c r="K60" i="16"/>
  <c r="K61" i="16"/>
  <c r="K62" i="16"/>
  <c r="K63" i="16"/>
  <c r="K64" i="16"/>
  <c r="K65" i="16"/>
  <c r="K66" i="16"/>
  <c r="K67" i="16"/>
  <c r="K68" i="16"/>
  <c r="K69" i="16"/>
  <c r="K70" i="16"/>
  <c r="K71" i="16"/>
  <c r="K72" i="16"/>
  <c r="K73" i="16"/>
  <c r="K74" i="16"/>
  <c r="K75" i="16"/>
  <c r="K76" i="16"/>
  <c r="K77" i="16"/>
  <c r="K78" i="16"/>
  <c r="K79" i="16"/>
  <c r="K80" i="16"/>
  <c r="K81" i="16"/>
  <c r="K82" i="16"/>
  <c r="K83" i="16"/>
  <c r="K84" i="16"/>
  <c r="K85" i="16"/>
  <c r="K86" i="16"/>
  <c r="K87" i="16"/>
  <c r="K88" i="16"/>
  <c r="K89" i="16"/>
  <c r="K90" i="16"/>
  <c r="K91" i="16"/>
  <c r="K92" i="16"/>
  <c r="K93" i="16"/>
  <c r="K94" i="16"/>
  <c r="K95" i="16"/>
  <c r="K96" i="16"/>
  <c r="K97" i="16"/>
  <c r="K98" i="16"/>
  <c r="K99" i="16"/>
  <c r="K100" i="16"/>
  <c r="K101" i="16"/>
  <c r="K102" i="16"/>
  <c r="K103" i="16"/>
  <c r="K104" i="16"/>
  <c r="K105" i="16"/>
  <c r="K106" i="16"/>
  <c r="K107" i="16"/>
  <c r="K108" i="16"/>
  <c r="K109" i="16"/>
  <c r="K110" i="16"/>
  <c r="K111" i="16"/>
  <c r="K112" i="16"/>
  <c r="K113" i="16"/>
  <c r="K114" i="16"/>
  <c r="K115" i="16"/>
  <c r="K116" i="16"/>
  <c r="K117" i="16"/>
  <c r="K118" i="16"/>
  <c r="K119" i="16"/>
  <c r="K120" i="16"/>
  <c r="K121" i="16"/>
  <c r="K122" i="16"/>
  <c r="K123" i="16"/>
  <c r="K124" i="16"/>
  <c r="K125" i="16"/>
  <c r="K126" i="16"/>
  <c r="K127" i="16"/>
  <c r="K128" i="16"/>
  <c r="K129" i="16"/>
  <c r="K130" i="16"/>
  <c r="K131" i="16"/>
  <c r="K132" i="16"/>
  <c r="K133" i="16"/>
  <c r="K134" i="16"/>
  <c r="K135" i="16"/>
  <c r="K136" i="16"/>
  <c r="K137" i="16"/>
  <c r="K138" i="16"/>
  <c r="K139" i="16"/>
  <c r="K140" i="16"/>
  <c r="K141" i="16"/>
  <c r="K142" i="16"/>
  <c r="K143" i="16"/>
  <c r="K144" i="16"/>
  <c r="K145" i="16"/>
  <c r="K146" i="16"/>
  <c r="K147" i="16"/>
  <c r="K148" i="16"/>
  <c r="K149" i="16"/>
  <c r="K150" i="16"/>
  <c r="K151" i="16"/>
  <c r="K152" i="16"/>
  <c r="K153" i="16"/>
  <c r="K154" i="16"/>
  <c r="K155" i="16"/>
  <c r="K156" i="16"/>
  <c r="K157" i="16"/>
  <c r="K158" i="16"/>
  <c r="K159" i="16"/>
  <c r="K160" i="16"/>
  <c r="K161" i="16"/>
  <c r="K162" i="16"/>
  <c r="K163" i="16"/>
  <c r="K164" i="16"/>
  <c r="K165" i="16"/>
  <c r="K166" i="16"/>
  <c r="K167" i="16"/>
  <c r="K168" i="16"/>
  <c r="K169" i="16"/>
  <c r="K170" i="16"/>
  <c r="K171" i="16"/>
  <c r="K172" i="16"/>
  <c r="K173" i="16"/>
  <c r="K174" i="16"/>
  <c r="K175" i="16"/>
  <c r="K176" i="16"/>
  <c r="K177" i="16"/>
  <c r="K178" i="16"/>
  <c r="K179" i="16"/>
  <c r="K180" i="16"/>
  <c r="K181" i="16"/>
  <c r="K182" i="16"/>
  <c r="K183" i="16"/>
  <c r="K184" i="16"/>
  <c r="K185" i="16"/>
  <c r="K186" i="16"/>
  <c r="K187" i="16"/>
  <c r="K188" i="16"/>
  <c r="K189" i="16"/>
  <c r="K190" i="16"/>
  <c r="K191" i="16"/>
  <c r="K192" i="16"/>
  <c r="K193" i="16"/>
  <c r="K194" i="16"/>
  <c r="K195" i="16"/>
  <c r="K196" i="16"/>
  <c r="K197" i="16"/>
  <c r="K198" i="16"/>
  <c r="K199" i="16"/>
  <c r="K200" i="16"/>
  <c r="K201" i="16"/>
  <c r="K202" i="16"/>
  <c r="K203" i="16"/>
  <c r="K204" i="16"/>
  <c r="K205" i="16"/>
  <c r="K206" i="16"/>
  <c r="K207" i="16"/>
  <c r="K208" i="16"/>
  <c r="K209" i="16"/>
  <c r="K210" i="16"/>
  <c r="K211" i="16"/>
  <c r="K212" i="16"/>
  <c r="K213" i="16"/>
  <c r="K214" i="16"/>
  <c r="K215" i="16"/>
  <c r="K216" i="16"/>
  <c r="K217" i="16"/>
  <c r="K218" i="16"/>
  <c r="K219" i="16"/>
  <c r="K220" i="16"/>
  <c r="K221" i="16"/>
  <c r="K222" i="16"/>
  <c r="K223" i="16"/>
  <c r="K224" i="16"/>
  <c r="K225" i="16"/>
  <c r="K226" i="16"/>
  <c r="K227" i="16"/>
  <c r="K228" i="16"/>
  <c r="K229" i="16"/>
  <c r="K230" i="16"/>
  <c r="K231" i="16"/>
  <c r="K232" i="16"/>
  <c r="K233" i="16"/>
  <c r="K234" i="16"/>
  <c r="K235" i="16"/>
  <c r="K236" i="16"/>
  <c r="K237" i="16"/>
  <c r="K238" i="16"/>
  <c r="K239" i="16"/>
  <c r="K240" i="16"/>
  <c r="K241" i="16"/>
  <c r="K242" i="16"/>
  <c r="K243" i="16"/>
  <c r="K244" i="16"/>
  <c r="K245" i="16"/>
  <c r="K246" i="16"/>
  <c r="K247" i="16"/>
  <c r="K248" i="16"/>
  <c r="K249" i="16"/>
  <c r="K250" i="16"/>
  <c r="K251" i="16"/>
  <c r="K252" i="16"/>
  <c r="K253" i="16"/>
  <c r="K254" i="16"/>
  <c r="K255" i="16"/>
  <c r="K256" i="16"/>
  <c r="K257" i="16"/>
  <c r="K258" i="16"/>
  <c r="K259" i="16"/>
  <c r="K260" i="16"/>
  <c r="K261" i="16"/>
  <c r="K262" i="16"/>
  <c r="K263" i="16"/>
  <c r="K264" i="16"/>
  <c r="K265" i="16"/>
  <c r="K266" i="16"/>
  <c r="K267" i="16"/>
  <c r="K268" i="16"/>
  <c r="K269" i="16"/>
  <c r="K270" i="16"/>
  <c r="K271" i="16"/>
  <c r="K272" i="16"/>
  <c r="K273" i="16"/>
  <c r="K274" i="16"/>
  <c r="K275" i="16"/>
  <c r="K276" i="16"/>
  <c r="K277" i="16"/>
  <c r="K278" i="16"/>
  <c r="K279" i="16"/>
  <c r="K280" i="16"/>
  <c r="K281" i="16"/>
  <c r="K282" i="16"/>
  <c r="K283" i="16"/>
  <c r="K284" i="16"/>
  <c r="K285" i="16"/>
  <c r="K286" i="16"/>
  <c r="K287" i="16"/>
  <c r="K288" i="16"/>
  <c r="K289" i="16"/>
  <c r="K290" i="16"/>
  <c r="K291" i="16"/>
  <c r="K292" i="16"/>
  <c r="K293" i="16"/>
  <c r="K294" i="16"/>
  <c r="K295" i="16"/>
  <c r="K296" i="16"/>
  <c r="K297" i="16"/>
  <c r="K298" i="16"/>
  <c r="K299" i="16"/>
  <c r="K300" i="16"/>
  <c r="K301" i="16"/>
  <c r="K302" i="16"/>
  <c r="K303" i="16"/>
  <c r="K304" i="16"/>
  <c r="K305" i="16"/>
  <c r="K306" i="16"/>
  <c r="K307" i="16"/>
  <c r="K308" i="16"/>
  <c r="K309" i="16"/>
  <c r="K310" i="16"/>
  <c r="K311" i="16"/>
  <c r="K312" i="16"/>
  <c r="K313" i="16"/>
  <c r="K314" i="16"/>
  <c r="K315" i="16"/>
  <c r="K316" i="16"/>
  <c r="K317" i="16"/>
  <c r="K318" i="16"/>
  <c r="K319" i="16"/>
  <c r="K320" i="16"/>
  <c r="K321" i="16"/>
  <c r="K322" i="16"/>
  <c r="K323" i="16"/>
  <c r="K324" i="16"/>
  <c r="K325" i="16"/>
  <c r="K326" i="16"/>
  <c r="K327" i="16"/>
  <c r="K328" i="16"/>
  <c r="K329" i="16"/>
  <c r="K330" i="16"/>
  <c r="K331" i="16"/>
  <c r="K332" i="16"/>
  <c r="K333" i="16"/>
  <c r="K334" i="16"/>
  <c r="K335" i="16"/>
  <c r="K336" i="16"/>
  <c r="K337" i="16"/>
  <c r="K338" i="16"/>
  <c r="K339" i="16"/>
  <c r="K340" i="16"/>
  <c r="K341" i="16"/>
  <c r="K342" i="16"/>
  <c r="K343" i="16"/>
  <c r="K344" i="16"/>
  <c r="K345" i="16"/>
  <c r="K346" i="16"/>
  <c r="K347" i="16"/>
  <c r="K348" i="16"/>
  <c r="K349" i="16"/>
  <c r="K350" i="16"/>
  <c r="K351" i="16"/>
  <c r="K352" i="16"/>
  <c r="K353" i="16"/>
  <c r="K354" i="16"/>
  <c r="K355" i="16"/>
  <c r="K356" i="16"/>
  <c r="K357" i="16"/>
  <c r="K358" i="16"/>
  <c r="K359" i="16"/>
  <c r="K360" i="16"/>
  <c r="K361" i="16"/>
  <c r="K362" i="16"/>
  <c r="K363" i="16"/>
  <c r="K364" i="16"/>
  <c r="K365" i="16"/>
  <c r="K366" i="16"/>
  <c r="K367" i="16"/>
  <c r="K368" i="16"/>
  <c r="K369" i="16"/>
  <c r="K370" i="16"/>
  <c r="K371" i="16"/>
  <c r="K372" i="16"/>
  <c r="K373" i="16"/>
  <c r="K374" i="16"/>
  <c r="K375" i="16"/>
  <c r="K376" i="16"/>
  <c r="K377" i="16"/>
  <c r="K378" i="16"/>
  <c r="K379" i="16"/>
  <c r="K380" i="16"/>
  <c r="K381" i="16"/>
  <c r="K382" i="16"/>
  <c r="K383" i="16"/>
  <c r="K384" i="16"/>
  <c r="K385" i="16"/>
  <c r="K386" i="16"/>
  <c r="K387" i="16"/>
  <c r="K388" i="16"/>
  <c r="K389" i="16"/>
  <c r="K390" i="16"/>
  <c r="K391" i="16"/>
  <c r="K392" i="16"/>
  <c r="K393" i="16"/>
  <c r="K394" i="16"/>
  <c r="K395" i="16"/>
  <c r="K396" i="16"/>
  <c r="K397" i="16"/>
  <c r="K398" i="16"/>
  <c r="K399" i="16"/>
  <c r="K400" i="16"/>
  <c r="K401" i="16"/>
  <c r="K402" i="16"/>
  <c r="K403" i="16"/>
  <c r="K404" i="16"/>
  <c r="K405" i="16"/>
  <c r="K406" i="16"/>
  <c r="K407" i="16"/>
  <c r="K408" i="16"/>
  <c r="K409" i="16"/>
  <c r="K410" i="16"/>
  <c r="K411" i="16"/>
  <c r="K412" i="16"/>
  <c r="K413" i="16"/>
  <c r="K414" i="16"/>
  <c r="K415" i="16"/>
  <c r="K416" i="16"/>
  <c r="K417" i="16"/>
  <c r="K418" i="16"/>
  <c r="K419" i="16"/>
  <c r="K420" i="16"/>
  <c r="K421" i="16"/>
  <c r="K422" i="16"/>
  <c r="K423" i="16"/>
  <c r="K424" i="16"/>
  <c r="K425" i="16"/>
  <c r="K426" i="16"/>
  <c r="K427" i="16"/>
  <c r="K428" i="16"/>
  <c r="K429" i="16"/>
  <c r="K430" i="16"/>
  <c r="K431" i="16"/>
  <c r="K432" i="16"/>
  <c r="K433" i="16"/>
  <c r="K434" i="16"/>
  <c r="K435" i="16"/>
  <c r="K436" i="16"/>
  <c r="K437" i="16"/>
  <c r="K438" i="16"/>
  <c r="K439" i="16"/>
  <c r="K440" i="16"/>
  <c r="K441" i="16"/>
  <c r="K442" i="16"/>
  <c r="K443" i="16"/>
  <c r="K444" i="16"/>
  <c r="K445" i="16"/>
  <c r="K446" i="16"/>
  <c r="K447" i="16"/>
  <c r="K448" i="16"/>
  <c r="K449" i="16"/>
  <c r="K450" i="16"/>
  <c r="K451" i="16"/>
  <c r="K452" i="16"/>
  <c r="K453" i="16"/>
  <c r="K454" i="16"/>
  <c r="K455" i="16"/>
  <c r="K456" i="16"/>
  <c r="K457" i="16"/>
  <c r="K458" i="16"/>
  <c r="K459" i="16"/>
  <c r="K460" i="16"/>
  <c r="K461" i="16"/>
  <c r="K462" i="16"/>
  <c r="K463" i="16"/>
  <c r="K464" i="16"/>
  <c r="K465" i="16"/>
  <c r="K466" i="16"/>
  <c r="K467" i="16"/>
  <c r="K468" i="16"/>
  <c r="K469" i="16"/>
  <c r="K470" i="16"/>
  <c r="K471" i="16"/>
  <c r="K472" i="16"/>
  <c r="K473" i="16"/>
  <c r="K474" i="16"/>
  <c r="K475" i="16"/>
  <c r="K476" i="16"/>
  <c r="K477" i="16"/>
  <c r="K478" i="16"/>
  <c r="K479" i="16"/>
  <c r="K480" i="16"/>
  <c r="K481" i="16"/>
  <c r="K482" i="16"/>
  <c r="K483" i="16"/>
  <c r="K484" i="16"/>
  <c r="K485" i="16"/>
  <c r="K486" i="16"/>
  <c r="K487" i="16"/>
  <c r="K488" i="16"/>
  <c r="K489" i="16"/>
  <c r="K490" i="16"/>
  <c r="K491" i="16"/>
  <c r="K492" i="16"/>
  <c r="K493" i="16"/>
  <c r="K494" i="16"/>
  <c r="K495" i="16"/>
  <c r="K496" i="16"/>
  <c r="K497" i="16"/>
  <c r="K498" i="16"/>
  <c r="K499" i="16"/>
  <c r="K500" i="16"/>
  <c r="K501" i="16"/>
  <c r="K502" i="16"/>
  <c r="K503" i="16"/>
  <c r="K504" i="16"/>
  <c r="K505" i="16"/>
  <c r="K506" i="16"/>
  <c r="K507" i="16"/>
  <c r="K508" i="16"/>
  <c r="K509" i="16"/>
  <c r="K510" i="16"/>
  <c r="K511" i="16"/>
  <c r="K512" i="16"/>
  <c r="K513" i="16"/>
  <c r="K514" i="16"/>
  <c r="K515" i="16"/>
  <c r="K516" i="16"/>
  <c r="K517" i="16"/>
  <c r="K518" i="16"/>
  <c r="K519" i="16"/>
  <c r="K520" i="16"/>
  <c r="K521" i="16"/>
  <c r="K522" i="16"/>
  <c r="K523" i="16"/>
  <c r="K524" i="16"/>
  <c r="K525" i="16"/>
  <c r="K526" i="16"/>
  <c r="K527" i="16"/>
  <c r="K528" i="16"/>
  <c r="K529" i="16"/>
  <c r="K530" i="16"/>
  <c r="K531" i="16"/>
  <c r="K532" i="16"/>
  <c r="K533" i="16"/>
  <c r="K534" i="16"/>
  <c r="K535" i="16"/>
  <c r="K536" i="16"/>
  <c r="K537" i="16"/>
  <c r="K538" i="16"/>
  <c r="K539" i="16"/>
  <c r="K540" i="16"/>
  <c r="K541" i="16"/>
  <c r="K542" i="16"/>
  <c r="K543" i="16"/>
  <c r="K544" i="16"/>
  <c r="K545" i="16"/>
  <c r="K546" i="16"/>
  <c r="K547" i="16"/>
  <c r="K548" i="16"/>
  <c r="K549" i="16"/>
  <c r="K550" i="16"/>
  <c r="K551" i="16"/>
  <c r="K552" i="16"/>
  <c r="K553" i="16"/>
  <c r="K554" i="16"/>
  <c r="K555" i="16"/>
  <c r="K556" i="16"/>
  <c r="K557" i="16"/>
  <c r="K558" i="16"/>
  <c r="K559" i="16"/>
  <c r="K560" i="16"/>
  <c r="K561" i="16"/>
  <c r="K562" i="16"/>
  <c r="K563" i="16"/>
  <c r="K564" i="16"/>
  <c r="K565" i="16"/>
  <c r="K566" i="16"/>
  <c r="K567" i="16"/>
  <c r="K568" i="16"/>
  <c r="K569" i="16"/>
  <c r="K570" i="16"/>
  <c r="K571" i="16"/>
  <c r="K572" i="16"/>
  <c r="K573" i="16"/>
  <c r="K574" i="16"/>
  <c r="K575" i="16"/>
  <c r="K576" i="16"/>
  <c r="K577" i="16"/>
  <c r="K578" i="16"/>
  <c r="K579" i="16"/>
  <c r="K580" i="16"/>
  <c r="K581" i="16"/>
  <c r="K582" i="16"/>
  <c r="K583" i="16"/>
  <c r="K584" i="16"/>
  <c r="K585" i="16"/>
  <c r="K586" i="16"/>
  <c r="K587" i="16"/>
  <c r="K588" i="16"/>
  <c r="K589" i="16"/>
  <c r="K590" i="16"/>
  <c r="K591" i="16"/>
  <c r="K592" i="16"/>
  <c r="K593" i="16"/>
  <c r="K594" i="16"/>
  <c r="K595" i="16"/>
  <c r="K596" i="16"/>
  <c r="K597" i="16"/>
  <c r="K598" i="16"/>
  <c r="K599" i="16"/>
  <c r="K600" i="16"/>
  <c r="K601" i="16"/>
  <c r="K602" i="16"/>
  <c r="K603" i="16"/>
  <c r="K604" i="16"/>
  <c r="K605" i="16"/>
  <c r="K606" i="16"/>
  <c r="K607" i="16"/>
  <c r="K608" i="16"/>
  <c r="K609" i="16"/>
  <c r="K610" i="16"/>
  <c r="K611" i="16"/>
  <c r="K612" i="16"/>
  <c r="K613" i="16"/>
  <c r="K614" i="16"/>
  <c r="K615" i="16"/>
  <c r="K616" i="16"/>
  <c r="K617" i="16"/>
  <c r="K618" i="16"/>
  <c r="K619" i="16"/>
  <c r="K620" i="16"/>
  <c r="K621" i="16"/>
  <c r="K622" i="16"/>
  <c r="K623" i="16"/>
  <c r="K624" i="16"/>
  <c r="K625" i="16"/>
  <c r="K626" i="16"/>
  <c r="K627" i="16"/>
  <c r="K628" i="16"/>
  <c r="K629" i="16"/>
  <c r="K630" i="16"/>
  <c r="K631" i="16"/>
  <c r="K632" i="16"/>
  <c r="K633" i="16"/>
  <c r="K634" i="16"/>
  <c r="K635" i="16"/>
  <c r="K636" i="16"/>
  <c r="K637" i="16"/>
  <c r="K638" i="16"/>
  <c r="K639" i="16"/>
  <c r="K640" i="16"/>
  <c r="K641" i="16"/>
  <c r="K642" i="16"/>
  <c r="K643" i="16"/>
  <c r="K644" i="16"/>
  <c r="K645" i="16"/>
  <c r="K646" i="16"/>
  <c r="K647" i="16"/>
  <c r="K648" i="16"/>
  <c r="K649" i="16"/>
  <c r="K650" i="16"/>
  <c r="K651" i="16"/>
  <c r="K652" i="16"/>
  <c r="K653" i="16"/>
  <c r="K654" i="16"/>
  <c r="K655" i="16"/>
  <c r="K656" i="16"/>
  <c r="K657" i="16"/>
  <c r="K658" i="16"/>
  <c r="K659" i="16"/>
  <c r="K660" i="16"/>
  <c r="K661" i="16"/>
  <c r="K662" i="16"/>
  <c r="K663" i="16"/>
  <c r="K664" i="16"/>
  <c r="K665" i="16"/>
  <c r="K666" i="16"/>
  <c r="K667" i="16"/>
  <c r="K668" i="16"/>
  <c r="K669" i="16"/>
  <c r="K670" i="16"/>
  <c r="K671" i="16"/>
  <c r="K672" i="16"/>
  <c r="K673" i="16"/>
  <c r="K674" i="16"/>
  <c r="K675" i="16"/>
  <c r="K676" i="16"/>
  <c r="K677" i="16"/>
  <c r="K678" i="16"/>
  <c r="K679" i="16"/>
  <c r="K680" i="16"/>
  <c r="K681" i="16"/>
  <c r="K2" i="16"/>
  <c r="P2474" i="1" l="1"/>
  <c r="F1046" i="27"/>
  <c r="F702" i="27"/>
  <c r="F110" i="27"/>
  <c r="F67" i="27"/>
  <c r="F677" i="27"/>
  <c r="F227" i="27"/>
  <c r="F426" i="27"/>
  <c r="F529" i="27"/>
  <c r="F241" i="27"/>
  <c r="F519" i="27"/>
  <c r="F15" i="27"/>
  <c r="F747" i="27"/>
  <c r="F701" i="27"/>
  <c r="F651" i="27"/>
  <c r="F191" i="27"/>
  <c r="F784" i="27"/>
  <c r="P1990" i="1"/>
  <c r="F844" i="27"/>
  <c r="F403" i="27"/>
  <c r="F681" i="27"/>
  <c r="F232" i="27"/>
  <c r="P2456" i="1"/>
  <c r="F1039" i="27"/>
  <c r="F367" i="27"/>
  <c r="F387" i="27"/>
  <c r="F68" i="27"/>
  <c r="P1879" i="1"/>
  <c r="F796" i="27"/>
  <c r="F626" i="27"/>
  <c r="F162" i="27"/>
  <c r="F859" i="27"/>
  <c r="F229" i="27"/>
  <c r="P1771" i="1"/>
  <c r="F745" i="27"/>
  <c r="F968" i="27"/>
  <c r="F199" i="27"/>
  <c r="F1051" i="27"/>
  <c r="F589" i="27"/>
  <c r="F118" i="27"/>
  <c r="F439" i="27"/>
  <c r="F64" i="27"/>
  <c r="P1670" i="1"/>
  <c r="F705" i="27"/>
  <c r="F124" i="27"/>
  <c r="P875" i="1"/>
  <c r="F356" i="27"/>
  <c r="F720" i="27"/>
  <c r="F523" i="27"/>
  <c r="F60" i="27"/>
  <c r="P869" i="1"/>
  <c r="F353" i="27"/>
  <c r="P2371" i="1"/>
  <c r="F1062" i="27"/>
  <c r="F1007" i="27"/>
  <c r="F891" i="27"/>
  <c r="F291" i="27"/>
  <c r="F290" i="27"/>
  <c r="F718" i="27"/>
  <c r="F277" i="27"/>
  <c r="F827" i="27"/>
  <c r="F757" i="27"/>
  <c r="F841" i="27"/>
  <c r="F699" i="27"/>
  <c r="F184" i="27"/>
  <c r="F981" i="27"/>
  <c r="F639" i="27"/>
  <c r="F409" i="27"/>
  <c r="F475" i="27"/>
  <c r="F181" i="27"/>
  <c r="F795" i="27"/>
  <c r="F689" i="27"/>
  <c r="F421" i="27"/>
  <c r="F698" i="27"/>
  <c r="F385" i="27"/>
  <c r="F780" i="27"/>
  <c r="F10" i="27"/>
  <c r="F721" i="27"/>
  <c r="F299" i="27"/>
  <c r="F857" i="27"/>
  <c r="F226" i="27"/>
  <c r="F348" i="27"/>
  <c r="P929" i="1"/>
  <c r="F380" i="27"/>
  <c r="P2292" i="1"/>
  <c r="F980" i="27"/>
  <c r="F970" i="27"/>
  <c r="F490" i="27"/>
  <c r="F525" i="27"/>
  <c r="F33" i="27"/>
  <c r="F1033" i="27"/>
  <c r="F564" i="27"/>
  <c r="F94" i="27"/>
  <c r="F249" i="27"/>
  <c r="F301" i="27"/>
  <c r="F752" i="27"/>
  <c r="F931" i="27"/>
  <c r="F120" i="27"/>
  <c r="F920" i="27"/>
  <c r="F340" i="27"/>
  <c r="F982" i="27"/>
  <c r="F975" i="27"/>
  <c r="F542" i="27"/>
  <c r="F488" i="27"/>
  <c r="F36" i="27"/>
  <c r="F737" i="27"/>
  <c r="F824" i="27"/>
  <c r="F132" i="27"/>
  <c r="F601" i="27"/>
  <c r="F444" i="27"/>
  <c r="F297" i="27"/>
  <c r="F138" i="27"/>
  <c r="F864" i="27"/>
  <c r="P2393" i="1"/>
  <c r="F1017" i="27"/>
  <c r="F550" i="27"/>
  <c r="F80" i="27"/>
  <c r="F786" i="27"/>
  <c r="F505" i="27"/>
  <c r="F899" i="27"/>
  <c r="F412" i="27"/>
  <c r="F940" i="27"/>
  <c r="F612" i="27"/>
  <c r="F932" i="27"/>
  <c r="F388" i="27"/>
  <c r="F964" i="27"/>
  <c r="F623" i="27"/>
  <c r="F457" i="27"/>
  <c r="F161" i="27"/>
  <c r="P2448" i="1"/>
  <c r="F1035" i="27"/>
  <c r="F574" i="27"/>
  <c r="F99" i="27"/>
  <c r="F678" i="27"/>
  <c r="F514" i="27"/>
  <c r="F228" i="27"/>
  <c r="F884" i="27"/>
  <c r="F371" i="27"/>
  <c r="F966" i="27"/>
  <c r="F19" i="27"/>
  <c r="P2104" i="1"/>
  <c r="F890" i="27"/>
  <c r="F321" i="27"/>
  <c r="F847" i="27"/>
  <c r="F725" i="27"/>
  <c r="P2366" i="1"/>
  <c r="F1004" i="27"/>
  <c r="F504" i="27"/>
  <c r="F50" i="27"/>
  <c r="F643" i="27"/>
  <c r="F374" i="27"/>
  <c r="F751" i="27"/>
  <c r="F56" i="27"/>
  <c r="F828" i="27"/>
  <c r="F160" i="27"/>
  <c r="P2272" i="1"/>
  <c r="F959" i="27"/>
  <c r="F65" i="27"/>
  <c r="F275" i="27"/>
  <c r="P2298" i="1"/>
  <c r="F974" i="27"/>
  <c r="F473" i="27"/>
  <c r="F27" i="27"/>
  <c r="P2157" i="1"/>
  <c r="F911" i="27"/>
  <c r="P2358" i="1"/>
  <c r="F1001" i="27"/>
  <c r="F49" i="27"/>
  <c r="P1912" i="1"/>
  <c r="F810" i="27"/>
  <c r="F922" i="27"/>
  <c r="F100" i="27"/>
  <c r="F75" i="27"/>
  <c r="F811" i="27"/>
  <c r="F459" i="27"/>
  <c r="F617" i="27"/>
  <c r="F155" i="27"/>
  <c r="F902" i="27"/>
  <c r="F305" i="27"/>
  <c r="F610" i="27"/>
  <c r="F98" i="27"/>
  <c r="P278" i="1"/>
  <c r="F119" i="27"/>
  <c r="F329" i="27"/>
  <c r="F900" i="27"/>
  <c r="P1936" i="1"/>
  <c r="F819" i="27"/>
  <c r="F879" i="27"/>
  <c r="F271" i="27"/>
  <c r="F635" i="27"/>
  <c r="F467" i="27"/>
  <c r="F173" i="27"/>
  <c r="F994" i="27"/>
  <c r="F498" i="27"/>
  <c r="F41" i="27"/>
  <c r="P366" i="1"/>
  <c r="F154" i="27"/>
  <c r="F943" i="27"/>
  <c r="F410" i="27"/>
  <c r="F472" i="27"/>
  <c r="P182" i="1"/>
  <c r="F1019" i="27"/>
  <c r="F77" i="27"/>
  <c r="P806" i="1"/>
  <c r="F328" i="27"/>
  <c r="F941" i="27"/>
  <c r="P1723" i="1"/>
  <c r="F727" i="27"/>
  <c r="P123" i="1"/>
  <c r="F53" i="27"/>
  <c r="F768" i="27"/>
  <c r="F163" i="27"/>
  <c r="P2387" i="1"/>
  <c r="F1014" i="27"/>
  <c r="F539" i="27"/>
  <c r="F70" i="27"/>
  <c r="F984" i="27"/>
  <c r="F863" i="27"/>
  <c r="F235" i="27"/>
  <c r="P2190" i="1"/>
  <c r="F925" i="27"/>
  <c r="F317" i="27"/>
  <c r="F856" i="27"/>
  <c r="F1044" i="27"/>
  <c r="F335" i="27"/>
  <c r="F766" i="27"/>
  <c r="F882" i="27"/>
  <c r="F282" i="27"/>
  <c r="P928" i="1"/>
  <c r="F379" i="27"/>
  <c r="F401" i="27"/>
  <c r="F608" i="27"/>
  <c r="F447" i="27"/>
  <c r="F144" i="27"/>
  <c r="P2464" i="1"/>
  <c r="F1041" i="27"/>
  <c r="F687" i="27"/>
  <c r="F378" i="27"/>
  <c r="P1030" i="1"/>
  <c r="F424" i="27"/>
  <c r="F253" i="27"/>
  <c r="F8" i="27"/>
  <c r="F486" i="27"/>
  <c r="P1685" i="1"/>
  <c r="F710" i="27"/>
  <c r="F750" i="27"/>
  <c r="F225" i="27"/>
  <c r="F420" i="27"/>
  <c r="F704" i="27"/>
  <c r="F676" i="27"/>
  <c r="F515" i="27"/>
  <c r="F224" i="27"/>
  <c r="P1158" i="1"/>
  <c r="F667" i="27"/>
  <c r="F481" i="27"/>
  <c r="F501" i="27"/>
  <c r="F214" i="27"/>
  <c r="F910" i="27"/>
  <c r="F1037" i="27"/>
  <c r="F104" i="27"/>
  <c r="F892" i="27"/>
  <c r="P1420" i="1"/>
  <c r="F597" i="27"/>
  <c r="F339" i="27"/>
  <c r="F744" i="27"/>
  <c r="F860" i="27"/>
  <c r="F233" i="27"/>
  <c r="F231" i="27"/>
  <c r="F874" i="27"/>
  <c r="F332" i="27"/>
  <c r="P2306" i="1"/>
  <c r="F978" i="27"/>
  <c r="F648" i="27"/>
  <c r="F492" i="27"/>
  <c r="F189" i="27"/>
  <c r="F469" i="27"/>
  <c r="F25" i="27"/>
  <c r="F937" i="27"/>
  <c r="F398" i="27"/>
  <c r="F1032" i="27"/>
  <c r="F97" i="27"/>
  <c r="F957" i="27"/>
  <c r="F7" i="27"/>
  <c r="P1385" i="1"/>
  <c r="F584" i="27"/>
  <c r="F512" i="27"/>
  <c r="F567" i="27"/>
  <c r="F95" i="27"/>
  <c r="F895" i="27"/>
  <c r="P2465" i="1"/>
  <c r="F1042" i="27"/>
  <c r="F712" i="27"/>
  <c r="F579" i="27"/>
  <c r="F107" i="27"/>
  <c r="F889" i="27"/>
  <c r="F289" i="27"/>
  <c r="F755" i="27"/>
  <c r="F1015" i="27"/>
  <c r="F541" i="27"/>
  <c r="F76" i="27"/>
  <c r="F326" i="27"/>
  <c r="F423" i="27"/>
  <c r="F637" i="27"/>
  <c r="F816" i="27"/>
  <c r="F300" i="27"/>
  <c r="F855" i="27"/>
  <c r="F674" i="27"/>
  <c r="F510" i="27"/>
  <c r="F223" i="27"/>
  <c r="F362" i="27"/>
  <c r="F739" i="27"/>
  <c r="F887" i="27"/>
  <c r="P2418" i="1"/>
  <c r="F1025" i="27"/>
  <c r="F561" i="27"/>
  <c r="F92" i="27"/>
  <c r="F279" i="27"/>
  <c r="F461" i="27"/>
  <c r="F1020" i="27"/>
  <c r="F912" i="27"/>
  <c r="F322" i="27"/>
  <c r="F59" i="27"/>
  <c r="P861" i="1"/>
  <c r="F1030" i="27"/>
  <c r="F350" i="27"/>
  <c r="P2512" i="1"/>
  <c r="F1063" i="27"/>
  <c r="F351" i="27"/>
  <c r="P961" i="1"/>
  <c r="F394" i="27"/>
  <c r="F858" i="27"/>
  <c r="F313" i="27"/>
  <c r="P2274" i="1"/>
  <c r="F960" i="27"/>
  <c r="F693" i="27"/>
  <c r="F239" i="27"/>
  <c r="P1676" i="1"/>
  <c r="F1049" i="27"/>
  <c r="F707" i="27"/>
  <c r="F113" i="27"/>
  <c r="F881" i="27"/>
  <c r="F260" i="27"/>
  <c r="P4" i="1"/>
  <c r="F953" i="27"/>
  <c r="F434" i="27"/>
  <c r="F128" i="27"/>
  <c r="F3" i="27"/>
  <c r="P484" i="1"/>
  <c r="F657" i="27"/>
  <c r="F204" i="27"/>
  <c r="F979" i="27"/>
  <c r="F30" i="27"/>
  <c r="P1932" i="1"/>
  <c r="F817" i="27"/>
  <c r="F422" i="27"/>
  <c r="P2068" i="1"/>
  <c r="F877" i="27"/>
  <c r="F262" i="27"/>
  <c r="F800" i="27"/>
  <c r="F722" i="27"/>
  <c r="F397" i="27"/>
  <c r="P2206" i="1"/>
  <c r="F934" i="27"/>
  <c r="P1875" i="1"/>
  <c r="F794" i="27"/>
  <c r="P405" i="1"/>
  <c r="F614" i="27"/>
  <c r="F700" i="27"/>
  <c r="F172" i="27"/>
  <c r="F148" i="27"/>
  <c r="F560" i="27"/>
  <c r="F706" i="27"/>
  <c r="P1949" i="1"/>
  <c r="F825" i="27"/>
  <c r="F719" i="27"/>
  <c r="P1838" i="1"/>
  <c r="F773" i="27"/>
  <c r="F585" i="27"/>
  <c r="P1814" i="1"/>
  <c r="F763" i="27"/>
  <c r="P2411" i="1"/>
  <c r="F1023" i="27"/>
  <c r="F557" i="27"/>
  <c r="F87" i="27"/>
  <c r="F55" i="27"/>
  <c r="P2397" i="1"/>
  <c r="F1018" i="27"/>
  <c r="F552" i="27"/>
  <c r="F82" i="27"/>
  <c r="P459" i="1"/>
  <c r="F653" i="27"/>
  <c r="F497" i="27"/>
  <c r="F194" i="27"/>
  <c r="P1998" i="1"/>
  <c r="F846" i="27"/>
  <c r="F1043" i="27"/>
  <c r="F105" i="27"/>
  <c r="F625" i="27"/>
  <c r="F159" i="27"/>
  <c r="P1110" i="1"/>
  <c r="F458" i="27"/>
  <c r="F17" i="27"/>
  <c r="P663" i="1"/>
  <c r="F276" i="27"/>
  <c r="P1008" i="1"/>
  <c r="F413" i="27"/>
  <c r="P1894" i="1"/>
  <c r="F802" i="27"/>
  <c r="P2284" i="1"/>
  <c r="F965" i="27"/>
  <c r="F714" i="27"/>
  <c r="F485" i="27"/>
  <c r="F452" i="27"/>
  <c r="P955" i="1"/>
  <c r="F933" i="27"/>
  <c r="F391" i="27"/>
  <c r="F384" i="27"/>
  <c r="P2450" i="1"/>
  <c r="F1036" i="27"/>
  <c r="P767" i="1"/>
  <c r="F1016" i="27"/>
  <c r="F908" i="27"/>
  <c r="F312" i="27"/>
  <c r="P2213" i="1"/>
  <c r="F936" i="27"/>
  <c r="F396" i="27"/>
  <c r="F496" i="27"/>
  <c r="P964" i="1"/>
  <c r="F395" i="27"/>
  <c r="P2120" i="1"/>
  <c r="F897" i="27"/>
  <c r="F806" i="27"/>
  <c r="F399" i="27"/>
  <c r="P2006" i="1"/>
  <c r="F849" i="27"/>
  <c r="F598" i="27"/>
  <c r="P2369" i="1"/>
  <c r="F1006" i="27"/>
  <c r="F513" i="27"/>
  <c r="F54" i="27"/>
  <c r="P167" i="1"/>
  <c r="F538" i="27"/>
  <c r="F71" i="27"/>
  <c r="P692" i="1"/>
  <c r="F286" i="27"/>
  <c r="P2491" i="1"/>
  <c r="F1053" i="27"/>
  <c r="F122" i="27"/>
  <c r="F174" i="27"/>
  <c r="F319" i="27"/>
  <c r="F240" i="27"/>
  <c r="F296" i="27"/>
  <c r="F929" i="27"/>
  <c r="F366" i="27"/>
  <c r="P709" i="1"/>
  <c r="F482" i="27"/>
  <c r="F293" i="27"/>
  <c r="F576" i="27"/>
  <c r="F281" i="27"/>
  <c r="F355" i="27"/>
  <c r="P1908" i="1"/>
  <c r="F808" i="27"/>
  <c r="F641" i="27"/>
  <c r="P1840" i="1"/>
  <c r="F774" i="27"/>
  <c r="P29" i="1"/>
  <c r="F13" i="27"/>
  <c r="P853" i="1"/>
  <c r="F347" i="27"/>
  <c r="P818" i="1"/>
  <c r="F334" i="27"/>
  <c r="P1841" i="1"/>
  <c r="F775" i="27"/>
  <c r="F372" i="27"/>
  <c r="P1874" i="1"/>
  <c r="F793" i="27"/>
  <c r="F267" i="27"/>
  <c r="P1384" i="1"/>
  <c r="F583" i="27"/>
  <c r="F743" i="27"/>
  <c r="F157" i="27"/>
  <c r="P1845" i="1"/>
  <c r="F777" i="27"/>
  <c r="F605" i="27"/>
  <c r="P2011" i="1"/>
  <c r="F852" i="27"/>
  <c r="P619" i="1"/>
  <c r="F258" i="27"/>
  <c r="F783" i="27"/>
  <c r="P2365" i="1"/>
  <c r="F1003" i="27"/>
  <c r="F508" i="27"/>
  <c r="F117" i="27"/>
  <c r="F51" i="27"/>
  <c r="P2327" i="1"/>
  <c r="F987" i="27"/>
  <c r="F867" i="27"/>
  <c r="F246" i="27"/>
  <c r="P1981" i="1"/>
  <c r="F840" i="27"/>
  <c r="P1246" i="1"/>
  <c r="F976" i="27"/>
  <c r="F521" i="27"/>
  <c r="F237" i="27"/>
  <c r="F815" i="27"/>
  <c r="F115" i="27"/>
  <c r="P244" i="1"/>
  <c r="F103" i="27"/>
  <c r="P2501" i="1"/>
  <c r="F1058" i="27"/>
  <c r="F1060" i="27"/>
  <c r="P1057" i="1"/>
  <c r="F435" i="27"/>
  <c r="F548" i="27"/>
  <c r="F79" i="27"/>
  <c r="P1899" i="1"/>
  <c r="F804" i="27"/>
  <c r="F886" i="27"/>
  <c r="F939" i="27"/>
  <c r="F658" i="27"/>
  <c r="F566" i="27"/>
  <c r="F499" i="27"/>
  <c r="F200" i="27"/>
  <c r="P2160" i="1"/>
  <c r="F913" i="27"/>
  <c r="P1380" i="1"/>
  <c r="F581" i="27"/>
  <c r="F287" i="27"/>
  <c r="P1320" i="1"/>
  <c r="F553" i="27"/>
  <c r="F84" i="27"/>
  <c r="P924" i="1"/>
  <c r="F377" i="27"/>
  <c r="F46" i="27"/>
  <c r="P1539" i="1"/>
  <c r="F650" i="27"/>
  <c r="F188" i="27"/>
  <c r="F951" i="27"/>
  <c r="F833" i="27"/>
  <c r="F572" i="27"/>
  <c r="P1941" i="1"/>
  <c r="F823" i="27"/>
  <c r="P2179" i="1"/>
  <c r="F919" i="27"/>
  <c r="F338" i="27"/>
  <c r="P1957" i="1"/>
  <c r="F829" i="27"/>
  <c r="F152" i="27"/>
  <c r="P987" i="1"/>
  <c r="F405" i="27"/>
  <c r="P1717" i="1"/>
  <c r="F724" i="27"/>
  <c r="F86" i="27"/>
  <c r="F918" i="27"/>
  <c r="F336" i="27"/>
  <c r="F669" i="27"/>
  <c r="F503" i="27"/>
  <c r="F215" i="27"/>
  <c r="F826" i="27"/>
  <c r="P2042" i="1"/>
  <c r="F986" i="27"/>
  <c r="F866" i="27"/>
  <c r="F243" i="27"/>
  <c r="P1532" i="1"/>
  <c r="F647" i="27"/>
  <c r="F491" i="27"/>
  <c r="F186" i="27"/>
  <c r="P1785" i="1"/>
  <c r="F749" i="27"/>
  <c r="F438" i="27"/>
  <c r="F449" i="27"/>
  <c r="P2143" i="1"/>
  <c r="F905" i="27"/>
  <c r="F196" i="27"/>
  <c r="F952" i="27"/>
  <c r="F437" i="27"/>
  <c r="F5" i="27"/>
  <c r="F31" i="27"/>
  <c r="P2111" i="1"/>
  <c r="F894" i="27"/>
  <c r="P2233" i="1"/>
  <c r="F944" i="27"/>
  <c r="P1937" i="1"/>
  <c r="F820" i="27"/>
  <c r="P1834" i="1"/>
  <c r="F771" i="27"/>
  <c r="P1436" i="1"/>
  <c r="F604" i="27"/>
  <c r="P2182" i="1"/>
  <c r="F1029" i="27"/>
  <c r="F921" i="27"/>
  <c r="F343" i="27"/>
  <c r="F696" i="27"/>
  <c r="F268" i="27"/>
  <c r="F556" i="27"/>
  <c r="F195" i="27"/>
  <c r="P2323" i="1"/>
  <c r="F985" i="27"/>
  <c r="F37" i="27"/>
  <c r="F571" i="27"/>
  <c r="F272" i="27"/>
  <c r="F570" i="27"/>
  <c r="F502" i="27"/>
  <c r="P1297" i="1"/>
  <c r="F543" i="27"/>
  <c r="F74" i="27"/>
  <c r="P1398" i="1"/>
  <c r="F588" i="27"/>
  <c r="F599" i="27"/>
  <c r="F141" i="27"/>
  <c r="F958" i="27"/>
  <c r="F633" i="27"/>
  <c r="F471" i="27"/>
  <c r="F250" i="27"/>
  <c r="F753" i="27"/>
  <c r="F670" i="27"/>
  <c r="F506" i="27"/>
  <c r="F217" i="27"/>
  <c r="F216" i="27"/>
  <c r="F466" i="27"/>
  <c r="F628" i="27"/>
  <c r="F169" i="27"/>
  <c r="F532" i="27"/>
  <c r="F247" i="27"/>
  <c r="P796" i="1"/>
  <c r="F323" i="27"/>
  <c r="P1467" i="1"/>
  <c r="F619" i="27"/>
  <c r="P2200" i="1"/>
  <c r="F930" i="27"/>
  <c r="P2330" i="1"/>
  <c r="F988" i="27"/>
  <c r="F244" i="27"/>
  <c r="P1171" i="1"/>
  <c r="F487" i="27"/>
  <c r="P1872" i="1"/>
  <c r="F791" i="27"/>
  <c r="P1510" i="1"/>
  <c r="F638" i="27"/>
  <c r="F406" i="27"/>
  <c r="P1407" i="1"/>
  <c r="F591" i="27"/>
  <c r="P1357" i="1"/>
  <c r="F568" i="27"/>
  <c r="F972" i="27"/>
  <c r="F26" i="27"/>
  <c r="F386" i="27"/>
  <c r="P1247" i="1"/>
  <c r="F522" i="27"/>
  <c r="F765" i="27"/>
  <c r="F736" i="27"/>
  <c r="F834" i="27"/>
  <c r="F171" i="27"/>
  <c r="F682" i="27"/>
  <c r="P1684" i="1"/>
  <c r="F709" i="27"/>
  <c r="P903" i="1"/>
  <c r="F368" i="27"/>
  <c r="F711" i="27"/>
  <c r="F622" i="27"/>
  <c r="F463" i="27"/>
  <c r="P2348" i="1"/>
  <c r="F995" i="27"/>
  <c r="F45" i="27"/>
  <c r="P2246" i="1"/>
  <c r="F948" i="27"/>
  <c r="P1012" i="1"/>
  <c r="F416" i="27"/>
  <c r="P715" i="1"/>
  <c r="F295" i="27"/>
  <c r="P1880" i="1"/>
  <c r="F942" i="27"/>
  <c r="F797" i="27"/>
  <c r="F146" i="27"/>
  <c r="P865" i="1"/>
  <c r="F352" i="27"/>
  <c r="P1469" i="1"/>
  <c r="F621" i="27"/>
  <c r="P2340" i="1"/>
  <c r="F992" i="27"/>
  <c r="F42" i="27"/>
  <c r="P1783" i="1"/>
  <c r="F748" i="27"/>
  <c r="P1836" i="1"/>
  <c r="F772" i="27"/>
  <c r="P1548" i="1"/>
  <c r="F655" i="27"/>
  <c r="P1392" i="1"/>
  <c r="F587" i="27"/>
  <c r="F694" i="27"/>
  <c r="P2497" i="1"/>
  <c r="F1056" i="27"/>
  <c r="F520" i="27"/>
  <c r="F57" i="27"/>
  <c r="F812" i="27"/>
  <c r="F108" i="27"/>
  <c r="F742" i="27"/>
  <c r="F9" i="27"/>
  <c r="F754" i="27"/>
  <c r="F565" i="27"/>
  <c r="P1010" i="1"/>
  <c r="F415" i="27"/>
  <c r="P1113" i="1"/>
  <c r="F460" i="27"/>
  <c r="F809" i="27"/>
  <c r="F273" i="27"/>
  <c r="F868" i="27"/>
  <c r="F127" i="27"/>
  <c r="P1977" i="1"/>
  <c r="F838" i="27"/>
  <c r="F586" i="27"/>
  <c r="F544" i="27"/>
  <c r="F12" i="27"/>
  <c r="F392" i="27"/>
  <c r="P2240" i="1"/>
  <c r="F946" i="27"/>
  <c r="F432" i="27"/>
  <c r="F121" i="27"/>
  <c r="P2409" i="1"/>
  <c r="F1021" i="27"/>
  <c r="F85" i="27"/>
  <c r="P1608" i="1"/>
  <c r="F680" i="27"/>
  <c r="F516" i="27"/>
  <c r="P2052" i="1"/>
  <c r="F870" i="27"/>
  <c r="P1650" i="1"/>
  <c r="F697" i="27"/>
  <c r="F263" i="27"/>
  <c r="P952" i="1"/>
  <c r="F389" i="27"/>
  <c r="P1811" i="1"/>
  <c r="F761" i="27"/>
  <c r="P1582" i="1"/>
  <c r="F668" i="27"/>
  <c r="F212" i="27"/>
  <c r="P997" i="1"/>
  <c r="F408" i="27"/>
  <c r="F945" i="27"/>
  <c r="F411" i="27"/>
  <c r="P1848" i="1"/>
  <c r="F779" i="27"/>
  <c r="F593" i="27"/>
  <c r="F303" i="27"/>
  <c r="F20" i="27"/>
  <c r="F274" i="27"/>
  <c r="P1864" i="1"/>
  <c r="F788" i="27"/>
  <c r="P1446" i="1"/>
  <c r="F609" i="27"/>
  <c r="F448" i="27"/>
  <c r="F139" i="27"/>
  <c r="F454" i="27"/>
  <c r="F327" i="27"/>
  <c r="F1031" i="27"/>
  <c r="F923" i="27"/>
  <c r="F349" i="27"/>
  <c r="P1551" i="1"/>
  <c r="F656" i="27"/>
  <c r="F634" i="27"/>
  <c r="F464" i="27"/>
  <c r="F170" i="27"/>
  <c r="P2460" i="1"/>
  <c r="F1040" i="27"/>
  <c r="F376" i="27"/>
  <c r="F358" i="27"/>
  <c r="F478" i="27"/>
  <c r="P2287" i="1"/>
  <c r="F967" i="27"/>
  <c r="F18" i="27"/>
  <c r="P52" i="1"/>
  <c r="F22" i="27"/>
  <c r="F822" i="27"/>
  <c r="F123" i="27"/>
  <c r="P2332" i="1"/>
  <c r="F989" i="27"/>
  <c r="F38" i="27"/>
  <c r="P1443" i="1"/>
  <c r="F607" i="27"/>
  <c r="P1358" i="1"/>
  <c r="F569" i="27"/>
  <c r="F270" i="27"/>
  <c r="P2335" i="1"/>
  <c r="F990" i="27"/>
  <c r="F869" i="27"/>
  <c r="F252" i="27"/>
  <c r="F904" i="27"/>
  <c r="P2168" i="1"/>
  <c r="F916" i="27"/>
  <c r="F624" i="27"/>
  <c r="F442" i="27"/>
  <c r="F158" i="27"/>
  <c r="F35" i="27"/>
  <c r="P1456" i="1"/>
  <c r="F149" i="27"/>
  <c r="F613" i="27"/>
  <c r="F43" i="27"/>
  <c r="F596" i="27"/>
  <c r="F429" i="27"/>
  <c r="F131" i="27"/>
  <c r="P2291" i="1"/>
  <c r="F969" i="27"/>
  <c r="F465" i="27"/>
  <c r="F23" i="27"/>
  <c r="P2368" i="1"/>
  <c r="F1005" i="27"/>
  <c r="F285" i="27"/>
  <c r="P2007" i="1"/>
  <c r="F850" i="27"/>
  <c r="F206" i="27"/>
  <c r="P1497" i="1"/>
  <c r="F631" i="27"/>
  <c r="F776" i="27"/>
  <c r="F418" i="27"/>
  <c r="F695" i="27"/>
  <c r="F660" i="27"/>
  <c r="F575" i="27"/>
  <c r="F207" i="27"/>
  <c r="F24" i="27"/>
  <c r="F344" i="27"/>
  <c r="F96" i="27"/>
  <c r="P2138" i="1"/>
  <c r="F903" i="27"/>
  <c r="P1598" i="1"/>
  <c r="F675" i="27"/>
  <c r="P1333" i="1"/>
  <c r="F558" i="27"/>
  <c r="P1486" i="1"/>
  <c r="F627" i="27"/>
  <c r="P904" i="1"/>
  <c r="F369" i="27"/>
  <c r="F1047" i="27"/>
  <c r="F1045" i="27"/>
  <c r="P1104" i="1"/>
  <c r="F456" i="27"/>
  <c r="F853" i="27"/>
  <c r="F309" i="27"/>
  <c r="F6" i="27"/>
  <c r="F540" i="27"/>
  <c r="F256" i="27"/>
  <c r="P938" i="1"/>
  <c r="F383" i="27"/>
  <c r="F462" i="27"/>
  <c r="P143" i="1"/>
  <c r="F61" i="27"/>
  <c r="P1082" i="1"/>
  <c r="F611" i="27"/>
  <c r="F446" i="27"/>
  <c r="F357" i="27"/>
  <c r="F153" i="27"/>
  <c r="F145" i="27"/>
  <c r="F885" i="27"/>
  <c r="F283" i="27"/>
  <c r="F34" i="27"/>
  <c r="F130" i="27"/>
  <c r="F302" i="27"/>
  <c r="F764" i="27"/>
  <c r="P2244" i="1"/>
  <c r="F947" i="27"/>
  <c r="F685" i="27"/>
  <c r="F554" i="27"/>
  <c r="F790" i="27"/>
  <c r="F663" i="27"/>
  <c r="F205" i="27"/>
  <c r="P2380" i="1"/>
  <c r="F1011" i="27"/>
  <c r="F66" i="27"/>
  <c r="P1810" i="1"/>
  <c r="F760" i="27"/>
  <c r="P784" i="1"/>
  <c r="F318" i="27"/>
  <c r="F814" i="27"/>
  <c r="F109" i="27"/>
  <c r="F90" i="27"/>
  <c r="F730" i="27"/>
  <c r="P2378" i="1"/>
  <c r="F1010" i="27"/>
  <c r="F898" i="27"/>
  <c r="F292" i="27"/>
  <c r="P2060" i="1"/>
  <c r="F873" i="27"/>
  <c r="F729" i="27"/>
  <c r="F832" i="27"/>
  <c r="F166" i="27"/>
  <c r="F594" i="27"/>
  <c r="F691" i="27"/>
  <c r="F926" i="27"/>
  <c r="F455" i="27"/>
  <c r="F16" i="27"/>
  <c r="F893" i="27"/>
  <c r="F311" i="27"/>
  <c r="F830" i="27"/>
  <c r="F649" i="27"/>
  <c r="F193" i="27"/>
  <c r="P985" i="1"/>
  <c r="F404" i="27"/>
  <c r="F688" i="27"/>
  <c r="F278" i="27"/>
  <c r="F735" i="27"/>
  <c r="P2483" i="1"/>
  <c r="F1050" i="27"/>
  <c r="F116" i="27"/>
  <c r="P1044" i="1"/>
  <c r="F961" i="27"/>
  <c r="F480" i="27"/>
  <c r="F431" i="27"/>
  <c r="P2350" i="1"/>
  <c r="F996" i="27"/>
  <c r="F264" i="27"/>
  <c r="F799" i="27"/>
  <c r="P2499" i="1"/>
  <c r="F1057" i="27"/>
  <c r="F813" i="27"/>
  <c r="F114" i="27"/>
  <c r="F907" i="27"/>
  <c r="F143" i="27"/>
  <c r="P788" i="1"/>
  <c r="F320" i="27"/>
  <c r="F63" i="27"/>
  <c r="F843" i="27"/>
  <c r="F185" i="27"/>
  <c r="F963" i="27"/>
  <c r="F187" i="27"/>
  <c r="P1851" i="1"/>
  <c r="F781" i="27"/>
  <c r="F679" i="27"/>
  <c r="P1572" i="1"/>
  <c r="F665" i="27"/>
  <c r="F684" i="27"/>
  <c r="F518" i="27"/>
  <c r="F234" i="27"/>
  <c r="F713" i="27"/>
  <c r="F924" i="27"/>
  <c r="F11" i="27"/>
  <c r="F551" i="27"/>
  <c r="F81" i="27"/>
  <c r="F733" i="27"/>
  <c r="P776" i="1"/>
  <c r="F315" i="27"/>
  <c r="F789" i="27"/>
  <c r="F211" i="27"/>
  <c r="P2410" i="1"/>
  <c r="F1022" i="27"/>
  <c r="F559" i="27"/>
  <c r="F88" i="27"/>
  <c r="F646" i="27"/>
  <c r="F477" i="27"/>
  <c r="F182" i="27"/>
  <c r="F629" i="27"/>
  <c r="F167" i="27"/>
  <c r="F915" i="27"/>
  <c r="F602" i="27"/>
  <c r="F445" i="27"/>
  <c r="F294" i="27"/>
  <c r="F135" i="27"/>
  <c r="F703" i="27"/>
  <c r="F746" i="27"/>
  <c r="F661" i="27"/>
  <c r="F210" i="27"/>
  <c r="P2377" i="1"/>
  <c r="F1009" i="27"/>
  <c r="F517" i="27"/>
  <c r="F58" i="27"/>
  <c r="F419" i="27"/>
  <c r="F298" i="27"/>
  <c r="P895" i="1"/>
  <c r="F365" i="27"/>
  <c r="F209" i="27"/>
  <c r="F450" i="27"/>
  <c r="P1701" i="1"/>
  <c r="F716" i="27"/>
  <c r="F310" i="27"/>
  <c r="F345" i="27"/>
  <c r="F531" i="27"/>
  <c r="F251" i="27"/>
  <c r="P2422" i="1"/>
  <c r="F1026" i="27"/>
  <c r="F562" i="27"/>
  <c r="F91" i="27"/>
  <c r="F261" i="27"/>
  <c r="F692" i="27"/>
  <c r="P122" i="1"/>
  <c r="F52" i="27"/>
  <c r="P265" i="1"/>
  <c r="F112" i="27"/>
  <c r="P2503" i="1"/>
  <c r="F1000" i="27"/>
  <c r="F1059" i="27"/>
  <c r="F280" i="27"/>
  <c r="F839" i="27"/>
  <c r="F178" i="27"/>
  <c r="F854" i="27"/>
  <c r="F147" i="27"/>
  <c r="F528" i="27"/>
  <c r="F242" i="27"/>
  <c r="F762" i="27"/>
  <c r="F917" i="27"/>
  <c r="F536" i="27"/>
  <c r="F73" i="27"/>
  <c r="F468" i="27"/>
  <c r="F535" i="27"/>
  <c r="F534" i="27"/>
  <c r="F255" i="27"/>
  <c r="F955" i="27"/>
  <c r="F493" i="27"/>
  <c r="F346" i="27"/>
  <c r="F44" i="27"/>
  <c r="F927" i="27"/>
  <c r="F111" i="27"/>
  <c r="F83" i="27"/>
  <c r="P1852" i="1"/>
  <c r="F782" i="27"/>
  <c r="F883" i="27"/>
  <c r="P1465" i="1"/>
  <c r="F618" i="27"/>
  <c r="F547" i="27"/>
  <c r="F78" i="27"/>
  <c r="P1557" i="1"/>
  <c r="F659" i="27"/>
  <c r="P2031" i="1"/>
  <c r="F861" i="27"/>
  <c r="F1024" i="27"/>
  <c r="F914" i="27"/>
  <c r="F330" i="27"/>
  <c r="P1907" i="1"/>
  <c r="F807" i="27"/>
  <c r="F248" i="27"/>
  <c r="P1873" i="1"/>
  <c r="F792" i="27"/>
  <c r="F590" i="27"/>
  <c r="P2077" i="1"/>
  <c r="F880" i="27"/>
  <c r="P528" i="1"/>
  <c r="F222" i="27"/>
  <c r="F427" i="27"/>
  <c r="F644" i="27"/>
  <c r="F708" i="27"/>
  <c r="F991" i="27"/>
  <c r="F871" i="27"/>
  <c r="F254" i="27"/>
  <c r="F640" i="27"/>
  <c r="F177" i="27"/>
  <c r="P1744" i="1"/>
  <c r="F734" i="27"/>
  <c r="F580" i="27"/>
  <c r="F230" i="27"/>
  <c r="F284" i="27"/>
  <c r="F137" i="27"/>
  <c r="P1832" i="1"/>
  <c r="F770" i="27"/>
  <c r="P2489" i="1"/>
  <c r="F1052" i="27"/>
  <c r="F938" i="27"/>
  <c r="F723" i="27"/>
  <c r="F402" i="27"/>
  <c r="P1900" i="1"/>
  <c r="F805" i="27"/>
  <c r="F29" i="27"/>
  <c r="F28" i="27"/>
  <c r="P1800" i="1"/>
  <c r="F756" i="27"/>
  <c r="F381" i="27"/>
  <c r="P2264" i="1"/>
  <c r="F956" i="27"/>
  <c r="F836" i="27"/>
  <c r="F175" i="27"/>
  <c r="P2352" i="1"/>
  <c r="F998" i="27"/>
  <c r="F269" i="27"/>
  <c r="P1735" i="1"/>
  <c r="F731" i="27"/>
  <c r="F407" i="27"/>
  <c r="P1156" i="1"/>
  <c r="F479" i="27"/>
  <c r="F845" i="27"/>
  <c r="F190" i="27"/>
  <c r="P481" i="1"/>
  <c r="F203" i="27"/>
  <c r="P2039" i="1"/>
  <c r="F983" i="27"/>
  <c r="F865" i="27"/>
  <c r="F238" i="27"/>
  <c r="P2248" i="1"/>
  <c r="F949" i="27"/>
  <c r="F690" i="27"/>
  <c r="F430" i="27"/>
  <c r="P620" i="1"/>
  <c r="F259" i="27"/>
  <c r="P1542" i="1"/>
  <c r="F652" i="27"/>
  <c r="P1013" i="1"/>
  <c r="F417" i="27"/>
  <c r="P1304" i="1"/>
  <c r="F546" i="27"/>
  <c r="F533" i="27"/>
  <c r="F245" i="27"/>
  <c r="P2442" i="1"/>
  <c r="F1034" i="27"/>
  <c r="P1459" i="1"/>
  <c r="F615" i="27"/>
  <c r="F851" i="27"/>
  <c r="F717" i="27"/>
  <c r="P1303" i="1"/>
  <c r="F545" i="27"/>
  <c r="P1846" i="1"/>
  <c r="F778" i="27"/>
  <c r="P1498" i="1"/>
  <c r="F632" i="27"/>
  <c r="F470" i="27"/>
  <c r="P2509" i="1"/>
  <c r="F1061" i="27"/>
  <c r="F375" i="27"/>
  <c r="F606" i="27"/>
  <c r="F831" i="27"/>
  <c r="P2100" i="1"/>
  <c r="F888" i="27"/>
  <c r="P1806" i="1"/>
  <c r="F758" i="27"/>
  <c r="F495" i="27"/>
  <c r="F40" i="27"/>
  <c r="F835" i="27"/>
  <c r="P1173" i="1"/>
  <c r="F489" i="27"/>
  <c r="P1622" i="1"/>
  <c r="F686" i="27"/>
  <c r="P2250" i="1"/>
  <c r="F950" i="27"/>
  <c r="F433" i="27"/>
  <c r="F125" i="27"/>
  <c r="F2" i="27"/>
  <c r="F500" i="27"/>
  <c r="P2004" i="1"/>
  <c r="F848" i="27"/>
  <c r="F197" i="27"/>
  <c r="P2067" i="1"/>
  <c r="F876" i="27"/>
  <c r="P1976" i="1"/>
  <c r="F837" i="27"/>
  <c r="F176" i="27"/>
  <c r="F732" i="27"/>
  <c r="P1897" i="1"/>
  <c r="F803" i="27"/>
  <c r="F219" i="27"/>
  <c r="P2351" i="1"/>
  <c r="F997" i="27"/>
  <c r="F47" i="27"/>
  <c r="P1934" i="1"/>
  <c r="F818" i="27"/>
  <c r="F494" i="27"/>
  <c r="F39" i="27"/>
  <c r="P1224" i="1"/>
  <c r="F511" i="27"/>
  <c r="P1326" i="1"/>
  <c r="F555" i="27"/>
  <c r="P479" i="1"/>
  <c r="F201" i="27"/>
  <c r="F333" i="27"/>
  <c r="P1376" i="1"/>
  <c r="F740" i="27"/>
  <c r="F578" i="27"/>
  <c r="F106" i="27"/>
  <c r="F582" i="27"/>
  <c r="P1314" i="1"/>
  <c r="F549" i="27"/>
  <c r="P1285" i="1"/>
  <c r="F537" i="27"/>
  <c r="P2294" i="1"/>
  <c r="F971" i="27"/>
  <c r="F453" i="27"/>
  <c r="F526" i="27"/>
  <c r="F156" i="27"/>
  <c r="F527" i="27"/>
  <c r="P1060" i="1"/>
  <c r="F436" i="27"/>
  <c r="F4" i="27"/>
  <c r="P1830" i="1"/>
  <c r="F769" i="27"/>
  <c r="P1858" i="1"/>
  <c r="F785" i="27"/>
  <c r="P1415" i="1"/>
  <c r="F595" i="27"/>
  <c r="F129" i="27"/>
  <c r="F288" i="27"/>
  <c r="F89" i="27"/>
  <c r="P457" i="1"/>
  <c r="F192" i="27"/>
  <c r="P2375" i="1"/>
  <c r="F1008" i="27"/>
  <c r="F354" i="27"/>
  <c r="F474" i="27"/>
  <c r="F878" i="27"/>
  <c r="F266" i="27"/>
  <c r="P2194" i="1"/>
  <c r="F928" i="27"/>
  <c r="F673" i="27"/>
  <c r="F509" i="27"/>
  <c r="F363" i="27"/>
  <c r="F221" i="27"/>
  <c r="P1428" i="1"/>
  <c r="F440" i="27"/>
  <c r="F600" i="27"/>
  <c r="F202" i="27"/>
  <c r="F133" i="27"/>
  <c r="P977" i="1"/>
  <c r="F400" i="27"/>
  <c r="P2493" i="1"/>
  <c r="F1054" i="27"/>
  <c r="F126" i="27"/>
  <c r="P798" i="1"/>
  <c r="F325" i="27"/>
  <c r="P1547" i="1"/>
  <c r="F654" i="27"/>
  <c r="F198" i="27"/>
  <c r="F342" i="27"/>
  <c r="P2354" i="1"/>
  <c r="F999" i="27"/>
  <c r="F507" i="27"/>
  <c r="F48" i="27"/>
  <c r="P635" i="1"/>
  <c r="F265" i="27"/>
  <c r="F134" i="27"/>
  <c r="P1725" i="1"/>
  <c r="F728" i="27"/>
  <c r="P1759" i="1"/>
  <c r="F741" i="27"/>
  <c r="P1826" i="1"/>
  <c r="F767" i="27"/>
  <c r="F361" i="27"/>
  <c r="P1254" i="1"/>
  <c r="F524" i="27"/>
  <c r="F62" i="27"/>
  <c r="P1374" i="1"/>
  <c r="F577" i="27"/>
  <c r="F373" i="27"/>
  <c r="F102" i="27"/>
  <c r="P1590" i="1"/>
  <c r="F1055" i="27"/>
  <c r="F672" i="27"/>
  <c r="F220" i="27"/>
  <c r="P936" i="1"/>
  <c r="F382" i="27"/>
  <c r="P1565" i="1"/>
  <c r="F662" i="27"/>
  <c r="F208" i="27"/>
  <c r="P336" i="1"/>
  <c r="F142" i="27"/>
  <c r="P1809" i="1"/>
  <c r="F759" i="27"/>
  <c r="F630" i="27"/>
  <c r="F165" i="27"/>
  <c r="P1939" i="1"/>
  <c r="F821" i="27"/>
  <c r="P2117" i="1"/>
  <c r="F896" i="27"/>
  <c r="F360" i="27"/>
  <c r="P172" i="1"/>
  <c r="F72" i="27"/>
  <c r="P1031" i="1"/>
  <c r="F425" i="27"/>
  <c r="P2131" i="1"/>
  <c r="F1013" i="27"/>
  <c r="F901" i="27"/>
  <c r="F307" i="27"/>
  <c r="P1009" i="1"/>
  <c r="F414" i="27"/>
  <c r="P518" i="1"/>
  <c r="F218" i="27"/>
  <c r="F441" i="27"/>
  <c r="F150" i="27"/>
  <c r="P1410" i="1"/>
  <c r="F592" i="27"/>
  <c r="F304" i="27"/>
  <c r="P2146" i="1"/>
  <c r="F906" i="27"/>
  <c r="P1574" i="1"/>
  <c r="F666" i="27"/>
  <c r="P1587" i="1"/>
  <c r="F671" i="27"/>
  <c r="P880" i="1"/>
  <c r="F359" i="27"/>
  <c r="P1571" i="1"/>
  <c r="F664" i="27"/>
  <c r="F1028" i="27"/>
  <c r="F341" i="27"/>
  <c r="P1892" i="1"/>
  <c r="F801" i="27"/>
  <c r="P1461" i="1"/>
  <c r="F616" i="27"/>
  <c r="F451" i="27"/>
  <c r="F151" i="27"/>
  <c r="F1038" i="27"/>
  <c r="F370" i="27"/>
  <c r="P777" i="1"/>
  <c r="F316" i="27"/>
  <c r="P1166" i="1"/>
  <c r="F484" i="27"/>
  <c r="F842" i="27"/>
  <c r="P1435" i="1"/>
  <c r="F603" i="27"/>
  <c r="F136" i="27"/>
  <c r="P2059" i="1"/>
  <c r="F993" i="27"/>
  <c r="F872" i="27"/>
  <c r="F257" i="27"/>
  <c r="F787" i="27"/>
  <c r="P2296" i="1"/>
  <c r="F973" i="27"/>
  <c r="F213" i="27"/>
  <c r="P2065" i="1"/>
  <c r="F875" i="27"/>
  <c r="P1348" i="1"/>
  <c r="F1027" i="27"/>
  <c r="F563" i="27"/>
  <c r="F93" i="27"/>
  <c r="P1468" i="1"/>
  <c r="F620" i="27"/>
  <c r="F390" i="27"/>
  <c r="P433" i="1"/>
  <c r="F645" i="27"/>
  <c r="F483" i="27"/>
  <c r="F183" i="27"/>
  <c r="P559" i="1"/>
  <c r="F683" i="27"/>
  <c r="F236" i="27"/>
  <c r="P1036" i="1"/>
  <c r="F428" i="27"/>
  <c r="F476" i="27"/>
  <c r="P2382" i="1"/>
  <c r="F1012" i="27"/>
  <c r="F69" i="27"/>
  <c r="P2277" i="1"/>
  <c r="F962" i="27"/>
  <c r="F14" i="27"/>
  <c r="P2032" i="1"/>
  <c r="F862" i="27"/>
  <c r="P1721" i="1"/>
  <c r="F726" i="27"/>
  <c r="P394" i="1"/>
  <c r="F954" i="27"/>
  <c r="F168" i="27"/>
  <c r="F21" i="27"/>
  <c r="P2153" i="1"/>
  <c r="F909" i="27"/>
  <c r="F314" i="27"/>
  <c r="P2360" i="1"/>
  <c r="F1002" i="27"/>
  <c r="P241" i="1"/>
  <c r="F101" i="27"/>
  <c r="F530" i="27"/>
  <c r="P426" i="1"/>
  <c r="F180" i="27"/>
  <c r="P2477" i="1"/>
  <c r="F1048" i="27"/>
  <c r="F935" i="27"/>
  <c r="F393" i="27"/>
  <c r="F573" i="27"/>
  <c r="F798" i="27"/>
  <c r="P753" i="1"/>
  <c r="F308" i="27"/>
  <c r="P811" i="1"/>
  <c r="F331" i="27"/>
  <c r="P797" i="1"/>
  <c r="F324" i="27"/>
  <c r="P330" i="1"/>
  <c r="F140" i="27"/>
  <c r="P386" i="1"/>
  <c r="F164" i="27"/>
  <c r="P1753" i="1"/>
  <c r="F738" i="27"/>
  <c r="F306" i="27"/>
  <c r="P894" i="1"/>
  <c r="F364" i="27"/>
  <c r="F636" i="27"/>
  <c r="F179" i="27"/>
  <c r="F977" i="27"/>
  <c r="F32" i="27"/>
  <c r="F337" i="27"/>
  <c r="F715" i="27"/>
  <c r="F642" i="27"/>
  <c r="P1075" i="1"/>
  <c r="F443" i="27"/>
  <c r="L102" i="16"/>
  <c r="L83" i="16"/>
  <c r="L142" i="16"/>
  <c r="L1601" i="1"/>
  <c r="L9" i="16"/>
  <c r="L45" i="16"/>
  <c r="L1975" i="1"/>
  <c r="L161" i="16"/>
  <c r="L82" i="16"/>
  <c r="L116" i="1"/>
  <c r="L226" i="16"/>
  <c r="L91" i="16"/>
  <c r="L249" i="16"/>
  <c r="L649" i="16"/>
  <c r="L420" i="16"/>
  <c r="L289" i="16"/>
  <c r="L143" i="16"/>
  <c r="L651" i="16"/>
  <c r="L106" i="16"/>
  <c r="L471" i="16"/>
  <c r="L660" i="16"/>
  <c r="L369" i="16"/>
  <c r="L400" i="16"/>
  <c r="L148" i="16"/>
  <c r="L2078" i="1"/>
  <c r="L8" i="16"/>
  <c r="L1503" i="1"/>
  <c r="L1043" i="1"/>
  <c r="L14" i="16"/>
  <c r="L274" i="16"/>
  <c r="L203" i="16"/>
  <c r="L485" i="16"/>
  <c r="L250" i="16"/>
  <c r="L347" i="16"/>
  <c r="L480" i="16"/>
  <c r="L310" i="16"/>
  <c r="L123" i="16"/>
  <c r="L40" i="16"/>
  <c r="L541" i="16"/>
  <c r="L513" i="16"/>
  <c r="L525" i="16"/>
  <c r="L171" i="16"/>
  <c r="L379" i="16"/>
  <c r="L351" i="16"/>
  <c r="L198" i="16"/>
  <c r="L581" i="16"/>
  <c r="L577" i="16"/>
  <c r="L1006" i="1"/>
  <c r="L357" i="1"/>
  <c r="L583" i="16"/>
  <c r="L627" i="16"/>
  <c r="L350" i="16"/>
  <c r="L412" i="16"/>
  <c r="L639" i="16"/>
  <c r="L105" i="16"/>
  <c r="L262" i="16"/>
  <c r="L141" i="16"/>
  <c r="L34" i="16"/>
  <c r="L2485" i="1"/>
  <c r="L187" i="16"/>
  <c r="L492" i="16"/>
  <c r="L1918" i="1"/>
  <c r="L12" i="16"/>
  <c r="L46" i="16"/>
  <c r="L195" i="16"/>
  <c r="L882" i="1"/>
  <c r="L409" i="16"/>
  <c r="L226" i="1"/>
  <c r="L614" i="16"/>
  <c r="L39" i="16"/>
  <c r="L603" i="16"/>
  <c r="L275" i="16"/>
  <c r="L334" i="16"/>
  <c r="L472" i="16"/>
  <c r="L279" i="16"/>
  <c r="L130" i="16"/>
  <c r="L304" i="16"/>
  <c r="L43" i="16"/>
  <c r="L475" i="16"/>
  <c r="L128" i="16"/>
  <c r="L678" i="16"/>
  <c r="L670" i="16"/>
  <c r="L333" i="16"/>
  <c r="L168" i="16"/>
  <c r="L665" i="16"/>
  <c r="L260" i="16"/>
  <c r="L176" i="16"/>
  <c r="L51" i="16"/>
  <c r="L115" i="16"/>
  <c r="L52" i="16"/>
  <c r="L612" i="16"/>
  <c r="L150" i="16"/>
  <c r="L87" i="16"/>
  <c r="L86" i="16"/>
  <c r="L241" i="16"/>
  <c r="L244" i="16"/>
  <c r="L374" i="16"/>
  <c r="L206" i="16"/>
  <c r="L255" i="16"/>
  <c r="L94" i="16"/>
  <c r="L227" i="16"/>
  <c r="L316" i="16"/>
  <c r="L278" i="16"/>
  <c r="L423" i="16"/>
  <c r="L254" i="16"/>
  <c r="L679" i="16"/>
  <c r="L2277" i="1"/>
  <c r="L64" i="16"/>
  <c r="L258" i="16"/>
  <c r="L765" i="1"/>
  <c r="L80" i="16"/>
  <c r="L624" i="16"/>
  <c r="L599" i="16"/>
  <c r="L121" i="16"/>
  <c r="L680" i="16"/>
  <c r="L2434" i="1"/>
  <c r="L164" i="16"/>
  <c r="L358" i="16"/>
  <c r="L632" i="16"/>
  <c r="L1900" i="1"/>
  <c r="L1892" i="1"/>
  <c r="L202" i="16"/>
  <c r="L681" i="16"/>
  <c r="L29" i="16"/>
  <c r="L7" i="16"/>
  <c r="L424" i="16"/>
  <c r="L2171" i="1"/>
  <c r="L446" i="16"/>
  <c r="L154" i="16"/>
  <c r="L648" i="16"/>
  <c r="L442" i="16"/>
  <c r="L313" i="16"/>
  <c r="L501" i="16"/>
  <c r="L189" i="16"/>
  <c r="L561" i="16"/>
  <c r="L1669" i="1"/>
  <c r="L566" i="16"/>
  <c r="L361" i="16"/>
  <c r="L2238" i="1"/>
  <c r="L506" i="16"/>
  <c r="L287" i="16"/>
  <c r="L550" i="16"/>
  <c r="L534" i="16"/>
  <c r="L585" i="16"/>
  <c r="L537" i="16"/>
  <c r="L318" i="16"/>
  <c r="L455" i="16"/>
  <c r="L237" i="16"/>
  <c r="L119" i="16"/>
  <c r="L70" i="16"/>
  <c r="L290" i="16"/>
  <c r="L321" i="16"/>
  <c r="L284" i="16"/>
  <c r="L591" i="16"/>
  <c r="L517" i="16"/>
  <c r="L160" i="16"/>
  <c r="L317" i="16"/>
  <c r="L2490" i="1"/>
  <c r="L2373" i="1"/>
  <c r="L545" i="16"/>
  <c r="L464" i="16"/>
  <c r="L432" i="16"/>
  <c r="L50" i="16"/>
  <c r="L573" i="16"/>
  <c r="L521" i="16"/>
  <c r="L491" i="16"/>
  <c r="L586" i="16"/>
  <c r="L677" i="16"/>
  <c r="L58" i="16"/>
  <c r="L443" i="16"/>
  <c r="L565" i="16"/>
  <c r="L136" i="16"/>
  <c r="L308" i="16"/>
  <c r="L272" i="16"/>
  <c r="L240" i="16"/>
  <c r="L131" i="16"/>
  <c r="L306" i="16"/>
  <c r="L479" i="16"/>
  <c r="L183" i="16"/>
  <c r="L72" i="16"/>
  <c r="L357" i="16"/>
  <c r="L888" i="1"/>
  <c r="L66" i="16"/>
  <c r="L484" i="16"/>
  <c r="L10" i="16"/>
  <c r="L372" i="16"/>
  <c r="L259" i="16"/>
  <c r="L598" i="16"/>
  <c r="L47" i="16"/>
  <c r="L118" i="16"/>
  <c r="L404" i="16"/>
  <c r="L163" i="16"/>
  <c r="L1438" i="1"/>
  <c r="L81" i="16"/>
  <c r="L200" i="16"/>
  <c r="L605" i="16"/>
  <c r="L54" i="16"/>
  <c r="L288" i="16"/>
  <c r="L71" i="16"/>
  <c r="L111" i="16"/>
  <c r="L385" i="16"/>
  <c r="L329" i="16"/>
  <c r="L377" i="16"/>
  <c r="L563" i="16"/>
  <c r="L371" i="16"/>
  <c r="L540" i="16"/>
  <c r="L608" i="16"/>
  <c r="L309" i="16"/>
  <c r="L137" i="16"/>
  <c r="L28" i="16"/>
  <c r="L125" i="16"/>
  <c r="L172" i="16"/>
  <c r="L108" i="16"/>
  <c r="L60" i="16"/>
  <c r="L618" i="16"/>
  <c r="L435" i="16"/>
  <c r="L431" i="16"/>
  <c r="L570" i="16"/>
  <c r="L303" i="16"/>
  <c r="L5" i="16"/>
  <c r="L221" i="16"/>
  <c r="L456" i="16"/>
  <c r="L376" i="16"/>
  <c r="L526" i="16"/>
  <c r="L611" i="16"/>
  <c r="L592" i="16"/>
  <c r="L406" i="16"/>
  <c r="L294" i="16"/>
  <c r="L44" i="16"/>
  <c r="L205" i="16"/>
  <c r="L188" i="16"/>
  <c r="L574" i="16"/>
  <c r="L482" i="16"/>
  <c r="L539" i="16"/>
  <c r="L27" i="16"/>
  <c r="L560" i="16"/>
  <c r="L454" i="16"/>
  <c r="L675" i="16"/>
  <c r="L646" i="16"/>
  <c r="L121" i="1"/>
  <c r="L49" i="16"/>
  <c r="L674" i="16"/>
  <c r="L210" i="16"/>
  <c r="L558" i="16"/>
  <c r="L212" i="16"/>
  <c r="L584" i="16"/>
  <c r="L230" i="16"/>
  <c r="L191" i="16"/>
  <c r="L463" i="16"/>
  <c r="L552" i="16"/>
  <c r="L982" i="1"/>
  <c r="L587" i="16"/>
  <c r="L402" i="16"/>
  <c r="L323" i="16"/>
  <c r="L847" i="1"/>
  <c r="L174" i="16"/>
  <c r="L23" i="16"/>
  <c r="L283" i="16"/>
  <c r="L217" i="16"/>
  <c r="L617" i="16"/>
  <c r="L557" i="16"/>
  <c r="L370" i="16"/>
  <c r="L41" i="16"/>
  <c r="L633" i="16"/>
  <c r="L413" i="16"/>
  <c r="L466" i="16"/>
  <c r="L242" i="16"/>
  <c r="L541" i="1"/>
  <c r="L537" i="1"/>
  <c r="L330" i="16"/>
  <c r="L74" i="16"/>
  <c r="L296" i="16"/>
  <c r="L532" i="16"/>
  <c r="L515" i="16"/>
  <c r="L428" i="16"/>
  <c r="L529" i="16"/>
  <c r="L394" i="16"/>
  <c r="L267" i="16"/>
  <c r="L299" i="16"/>
  <c r="L158" i="16"/>
  <c r="L616" i="16"/>
  <c r="L122" i="16"/>
  <c r="L620" i="16"/>
  <c r="L48" i="16"/>
  <c r="L368" i="16"/>
  <c r="L307" i="16"/>
  <c r="L493" i="16"/>
  <c r="L511" i="16"/>
  <c r="L219" i="16"/>
  <c r="L441" i="16"/>
  <c r="L512" i="16"/>
  <c r="L165" i="16"/>
  <c r="L90" i="16"/>
  <c r="L116" i="16"/>
  <c r="L300" i="16"/>
  <c r="L61" i="16"/>
  <c r="L199" i="16"/>
  <c r="L419" i="16"/>
  <c r="L619" i="16"/>
  <c r="L197" i="16"/>
  <c r="L606" i="16"/>
  <c r="L1700" i="1"/>
  <c r="L1653" i="1"/>
  <c r="L653" i="16"/>
  <c r="L135" i="16"/>
  <c r="L56" i="16"/>
  <c r="L669" i="16"/>
  <c r="L489" i="16"/>
  <c r="L109" i="16"/>
  <c r="L1316" i="1"/>
  <c r="L101" i="16"/>
  <c r="L93" i="16"/>
  <c r="L635" i="16"/>
  <c r="L634" i="16"/>
  <c r="L407" i="16"/>
  <c r="L345" i="16"/>
  <c r="L543" i="16"/>
  <c r="L155" i="16"/>
  <c r="L477" i="16"/>
  <c r="L386" i="16"/>
  <c r="L120" i="16"/>
  <c r="L568" i="16"/>
  <c r="L434" i="16"/>
  <c r="L100" i="16"/>
  <c r="L594" i="16"/>
  <c r="L114" i="16"/>
  <c r="L264" i="16"/>
  <c r="L103" i="16"/>
  <c r="L460" i="16"/>
  <c r="L502" i="16"/>
  <c r="L11" i="16"/>
  <c r="L360" i="16"/>
  <c r="L414" i="16"/>
  <c r="L425" i="16"/>
  <c r="L97" i="16"/>
  <c r="L235" i="16"/>
  <c r="L53" i="16"/>
  <c r="L652" i="16"/>
  <c r="L17" i="16"/>
  <c r="L239" i="1"/>
  <c r="L658" i="16"/>
  <c r="L168" i="1"/>
  <c r="L499" i="16"/>
  <c r="L564" i="16"/>
  <c r="L467" i="16"/>
  <c r="L281" i="16"/>
  <c r="L231" i="16"/>
  <c r="L439" i="16"/>
  <c r="L37" i="1"/>
  <c r="L417" i="16"/>
  <c r="L17" i="1"/>
  <c r="L647" i="16"/>
  <c r="L95" i="16"/>
  <c r="L324" i="16"/>
  <c r="L33" i="16"/>
  <c r="L408" i="16"/>
  <c r="L580" i="16"/>
  <c r="L426" i="16"/>
  <c r="L481" i="16"/>
  <c r="L588" i="16"/>
  <c r="L243" i="16"/>
  <c r="L494" i="16"/>
  <c r="L582" i="16"/>
  <c r="L596" i="16"/>
  <c r="L196" i="16"/>
  <c r="L190" i="16"/>
  <c r="L366" i="16"/>
  <c r="L314" i="16"/>
  <c r="L245" i="16"/>
  <c r="L390" i="16"/>
  <c r="L151" i="16"/>
  <c r="L24" i="16"/>
  <c r="L98" i="16"/>
  <c r="L207" i="16"/>
  <c r="L1366" i="1"/>
  <c r="L124" i="16"/>
  <c r="L631" i="16"/>
  <c r="L352" i="16"/>
  <c r="L337" i="16"/>
  <c r="L253" i="16"/>
  <c r="L354" i="16"/>
  <c r="L332" i="16"/>
  <c r="L228" i="16"/>
  <c r="L13" i="16"/>
  <c r="L672" i="16"/>
  <c r="L405" i="16"/>
  <c r="L387" i="16"/>
  <c r="L322" i="16"/>
  <c r="L445" i="16"/>
  <c r="L208" i="16"/>
  <c r="L509" i="16"/>
  <c r="L305" i="16"/>
  <c r="L886" i="1"/>
  <c r="L572" i="16"/>
  <c r="L359" i="16"/>
  <c r="L21" i="16"/>
  <c r="L673" i="16"/>
  <c r="L391" i="16"/>
  <c r="L392" i="16"/>
  <c r="L628" i="16"/>
  <c r="L339" i="16"/>
  <c r="L138" i="16"/>
  <c r="L265" i="16"/>
  <c r="L223" i="16"/>
  <c r="L418" i="16"/>
  <c r="L470" i="16"/>
  <c r="L38" i="16"/>
  <c r="L166" i="16"/>
  <c r="L312" i="16"/>
  <c r="L621" i="16"/>
  <c r="L504" i="16"/>
  <c r="L25" i="16"/>
  <c r="L531" i="16"/>
  <c r="L659" i="16"/>
  <c r="L676" i="16"/>
  <c r="L181" i="16"/>
  <c r="L298" i="16"/>
  <c r="L215" i="16"/>
  <c r="L640" i="16"/>
  <c r="L636" i="16"/>
  <c r="L356" i="16"/>
  <c r="L55" i="16"/>
  <c r="L337" i="1"/>
  <c r="L438" i="16"/>
  <c r="L328" i="16"/>
  <c r="L84" i="16"/>
  <c r="L604" i="16"/>
  <c r="L327" i="16"/>
  <c r="L535" i="16"/>
  <c r="L162" i="16"/>
  <c r="L276" i="16"/>
  <c r="L302" i="16"/>
  <c r="L473" i="16"/>
  <c r="L211" i="16"/>
  <c r="L661" i="16"/>
  <c r="L344" i="16"/>
  <c r="L104" i="16"/>
  <c r="L554" i="16"/>
  <c r="L319" i="16"/>
  <c r="L77" i="16"/>
  <c r="L662" i="16"/>
  <c r="L57" i="16"/>
  <c r="L497" i="16"/>
  <c r="L338" i="16"/>
  <c r="L301" i="16"/>
  <c r="L336" i="16"/>
  <c r="L567" i="16"/>
  <c r="L559" i="16"/>
  <c r="L519" i="16"/>
  <c r="L530" i="16"/>
  <c r="L320" i="16"/>
  <c r="L112" i="16"/>
  <c r="L553" i="16"/>
  <c r="L79" i="16"/>
  <c r="L367" i="16"/>
  <c r="L348" i="16"/>
  <c r="L528" i="16"/>
  <c r="L399" i="16"/>
  <c r="L450" i="16"/>
  <c r="L353" i="16"/>
  <c r="L542" i="16"/>
  <c r="L447" i="16"/>
  <c r="L461" i="16"/>
  <c r="L527" i="1"/>
  <c r="L218" i="16"/>
  <c r="L496" i="16"/>
  <c r="L252" i="16"/>
  <c r="L549" i="16"/>
  <c r="L144" i="16"/>
  <c r="L280" i="16"/>
  <c r="L286" i="16"/>
  <c r="L508" i="16"/>
  <c r="L147" i="16"/>
  <c r="L85" i="16"/>
  <c r="L668" i="16"/>
  <c r="L31" i="16"/>
  <c r="L625" i="16"/>
  <c r="L22" i="16"/>
  <c r="L258" i="1"/>
  <c r="L622" i="16"/>
  <c r="L146" i="16"/>
  <c r="L117" i="16"/>
  <c r="L282" i="16"/>
  <c r="L556" i="16"/>
  <c r="L476" i="16"/>
  <c r="L474" i="16"/>
  <c r="L555" i="16"/>
  <c r="L671" i="16"/>
  <c r="L67" i="16"/>
  <c r="L115" i="1"/>
  <c r="L175" i="16"/>
  <c r="L343" i="16"/>
  <c r="L355" i="16"/>
  <c r="L186" i="16"/>
  <c r="L486" i="16"/>
  <c r="L194" i="16"/>
  <c r="L527" i="16"/>
  <c r="L342" i="16"/>
  <c r="L522" i="16"/>
  <c r="L600" i="16"/>
  <c r="L247" i="16"/>
  <c r="L157" i="16"/>
  <c r="L251" i="16"/>
  <c r="L36" i="16"/>
  <c r="L593" i="16"/>
  <c r="L3" i="16"/>
  <c r="L132" i="16"/>
  <c r="L571" i="16"/>
  <c r="L225" i="16"/>
  <c r="L637" i="16"/>
  <c r="L26" i="16"/>
  <c r="L182" i="16"/>
  <c r="L384" i="16"/>
  <c r="L449" i="16"/>
  <c r="L429" i="16"/>
  <c r="L411" i="16"/>
  <c r="L403" i="16"/>
  <c r="L110" i="16"/>
  <c r="L469" i="16"/>
  <c r="L562" i="16"/>
  <c r="L375" i="16"/>
  <c r="L271" i="16"/>
  <c r="L626" i="16"/>
  <c r="L239" i="16"/>
  <c r="L663" i="16"/>
  <c r="L433" i="16"/>
  <c r="L213" i="1"/>
  <c r="L273" i="16"/>
  <c r="L220" i="16"/>
  <c r="L19" i="16"/>
  <c r="L422" i="16"/>
  <c r="L238" i="16"/>
  <c r="L465" i="16"/>
  <c r="L107" i="16"/>
  <c r="L362" i="16"/>
  <c r="L234" i="16"/>
  <c r="L657" i="16"/>
  <c r="L73" i="16"/>
  <c r="L261" i="16"/>
  <c r="L15" i="16"/>
  <c r="L78" i="16"/>
  <c r="L516" i="16"/>
  <c r="L655" i="16"/>
  <c r="L1753" i="1"/>
  <c r="L68" i="16"/>
  <c r="L1749" i="1"/>
  <c r="L152" i="16"/>
  <c r="L75" i="16"/>
  <c r="L505" i="16"/>
  <c r="L341" i="16"/>
  <c r="L20" i="16"/>
  <c r="L510" i="16"/>
  <c r="L383" i="16"/>
  <c r="L185" i="16"/>
  <c r="L1506" i="1"/>
  <c r="L170" i="16"/>
  <c r="L149" i="16"/>
  <c r="L229" i="16"/>
  <c r="L1120" i="1"/>
  <c r="L1092" i="1"/>
  <c r="L436" i="16"/>
  <c r="L478" i="16"/>
  <c r="L88" i="16"/>
  <c r="L401" i="16"/>
  <c r="L179" i="16"/>
  <c r="L538" i="16"/>
  <c r="L201" i="16"/>
  <c r="L222" i="16"/>
  <c r="L233" i="16"/>
  <c r="L451" i="16"/>
  <c r="L209" i="16"/>
  <c r="L503" i="16"/>
  <c r="L569" i="16"/>
  <c r="L295" i="16"/>
  <c r="L291" i="16"/>
  <c r="L365" i="16"/>
  <c r="L643" i="16"/>
  <c r="L579" i="16"/>
  <c r="L533" i="16"/>
  <c r="L331" i="16"/>
  <c r="L530" i="1"/>
  <c r="L548" i="16"/>
  <c r="L518" i="1"/>
  <c r="L444" i="16"/>
  <c r="L520" i="16"/>
  <c r="L292" i="16"/>
  <c r="L246" i="16"/>
  <c r="L654" i="16"/>
  <c r="L601" i="16"/>
  <c r="L524" i="16"/>
  <c r="L415" i="16"/>
  <c r="L270" i="16"/>
  <c r="L257" i="16"/>
  <c r="L507" i="16"/>
  <c r="L139" i="16"/>
  <c r="L610" i="16"/>
  <c r="L167" i="16"/>
  <c r="L42" i="16"/>
  <c r="L536" i="16"/>
  <c r="L457" i="16"/>
  <c r="L664" i="16"/>
  <c r="L650" i="16"/>
  <c r="L62" i="16"/>
  <c r="L149" i="1"/>
  <c r="L173" i="16"/>
  <c r="L30" i="16"/>
  <c r="L269" i="16"/>
  <c r="L184" i="16"/>
  <c r="L448" i="16"/>
  <c r="L609" i="16"/>
  <c r="L589" i="1"/>
  <c r="L379" i="1"/>
  <c r="L277" i="1"/>
  <c r="L238" i="1"/>
  <c r="L2198" i="1"/>
  <c r="L1823" i="1"/>
  <c r="L1740" i="1"/>
  <c r="L1047" i="1"/>
  <c r="L1028" i="1"/>
  <c r="L897" i="1"/>
  <c r="L284" i="1"/>
  <c r="L92" i="1"/>
  <c r="L8" i="1"/>
  <c r="L1633" i="1"/>
  <c r="L2035" i="1"/>
  <c r="L659" i="1"/>
  <c r="L516" i="1"/>
  <c r="L36" i="1"/>
  <c r="L2126" i="1"/>
  <c r="L2049" i="1"/>
  <c r="L1558" i="1"/>
  <c r="L1116" i="1"/>
  <c r="L896" i="1"/>
  <c r="L358" i="1"/>
  <c r="L2202" i="1"/>
  <c r="L1346" i="1"/>
  <c r="L2411" i="1"/>
  <c r="L468" i="1"/>
  <c r="L212" i="1"/>
  <c r="L1350" i="1"/>
  <c r="L1815" i="1"/>
  <c r="L2158" i="1"/>
  <c r="L2092" i="1"/>
  <c r="L1763" i="1"/>
  <c r="L1208" i="1"/>
  <c r="L46" i="1"/>
  <c r="L2376" i="1"/>
  <c r="L2274" i="1"/>
  <c r="L2255" i="1"/>
  <c r="L2136" i="1"/>
  <c r="L2068" i="1"/>
  <c r="L2020" i="1"/>
  <c r="L1789" i="1"/>
  <c r="L1773" i="1"/>
  <c r="L1709" i="1"/>
  <c r="L1469" i="1"/>
  <c r="L1453" i="1"/>
  <c r="L1207" i="1"/>
  <c r="L947" i="1"/>
  <c r="L822" i="1"/>
  <c r="L798" i="1"/>
  <c r="L684" i="1"/>
  <c r="L645" i="1"/>
  <c r="L584" i="1"/>
  <c r="L572" i="1"/>
  <c r="L497" i="1"/>
  <c r="L318" i="1"/>
  <c r="L303" i="1"/>
  <c r="L295" i="1"/>
  <c r="L283" i="1"/>
  <c r="L2053" i="1"/>
  <c r="L1792" i="1"/>
  <c r="L1603" i="1"/>
  <c r="L1587" i="1"/>
  <c r="L1583" i="1"/>
  <c r="L1402" i="1"/>
  <c r="L1282" i="1"/>
  <c r="L1275" i="1"/>
  <c r="L1237" i="1"/>
  <c r="L1157" i="1"/>
  <c r="L966" i="1"/>
  <c r="L958" i="1"/>
  <c r="L954" i="1"/>
  <c r="L868" i="1"/>
  <c r="L789" i="1"/>
  <c r="L310" i="1"/>
  <c r="L24" i="1"/>
  <c r="L2421" i="1"/>
  <c r="L2184" i="1"/>
  <c r="L2176" i="1"/>
  <c r="L2135" i="1"/>
  <c r="L1938" i="1"/>
  <c r="L1911" i="1"/>
  <c r="L1810" i="1"/>
  <c r="L1027" i="1"/>
  <c r="L1019" i="1"/>
  <c r="L851" i="1"/>
  <c r="L634" i="1"/>
  <c r="L543" i="1"/>
  <c r="L519" i="1"/>
  <c r="L484" i="1"/>
  <c r="L402" i="1"/>
  <c r="L2359" i="1"/>
  <c r="L1856" i="1"/>
  <c r="L1501" i="1"/>
  <c r="L1491" i="1"/>
  <c r="L1371" i="1"/>
  <c r="L1189" i="1"/>
  <c r="L718" i="1"/>
  <c r="L714" i="1"/>
  <c r="L710" i="1"/>
  <c r="L597" i="1"/>
  <c r="L453" i="1"/>
  <c r="L243" i="1"/>
  <c r="L636" i="1"/>
  <c r="L2469" i="1"/>
  <c r="L2461" i="1"/>
  <c r="L2381" i="1"/>
  <c r="L2295" i="1"/>
  <c r="L2248" i="1"/>
  <c r="L1991" i="1"/>
  <c r="L1984" i="1"/>
  <c r="L1968" i="1"/>
  <c r="L1913" i="1"/>
  <c r="L1878" i="1"/>
  <c r="L1778" i="1"/>
  <c r="L1420" i="1"/>
  <c r="L1243" i="1"/>
  <c r="L1196" i="1"/>
  <c r="L1143" i="1"/>
  <c r="L827" i="1"/>
  <c r="L807" i="1"/>
  <c r="L799" i="1"/>
  <c r="L775" i="1"/>
  <c r="L744" i="1"/>
  <c r="L740" i="1"/>
  <c r="L14" i="1"/>
  <c r="L1580" i="1"/>
  <c r="L666" i="1"/>
  <c r="L852" i="1"/>
  <c r="L602" i="1"/>
  <c r="L314" i="1"/>
  <c r="L2477" i="1"/>
  <c r="L2450" i="1"/>
  <c r="L2410" i="1"/>
  <c r="L2349" i="1"/>
  <c r="L2342" i="1"/>
  <c r="L2221" i="1"/>
  <c r="L2164" i="1"/>
  <c r="L2160" i="1"/>
  <c r="L2157" i="1"/>
  <c r="L2119" i="1"/>
  <c r="L2041" i="1"/>
  <c r="L1884" i="1"/>
  <c r="L1719" i="1"/>
  <c r="L1686" i="1"/>
  <c r="L1565" i="1"/>
  <c r="L1561" i="1"/>
  <c r="L1511" i="1"/>
  <c r="L1467" i="1"/>
  <c r="L1418" i="1"/>
  <c r="L1333" i="1"/>
  <c r="L1277" i="1"/>
  <c r="L1220" i="1"/>
  <c r="L1205" i="1"/>
  <c r="L1187" i="1"/>
  <c r="L1179" i="1"/>
  <c r="L817" i="1"/>
  <c r="L570" i="1"/>
  <c r="L404" i="1"/>
  <c r="L396" i="1"/>
  <c r="L2266" i="1"/>
  <c r="L2019" i="1"/>
  <c r="L1986" i="1"/>
  <c r="L1837" i="1"/>
  <c r="L1718" i="1"/>
  <c r="L1696" i="1"/>
  <c r="L1538" i="1"/>
  <c r="L1526" i="1"/>
  <c r="L1510" i="1"/>
  <c r="L1493" i="1"/>
  <c r="L1351" i="1"/>
  <c r="L1172" i="1"/>
  <c r="L1158" i="1"/>
  <c r="L973" i="1"/>
  <c r="L836" i="1"/>
  <c r="L832" i="1"/>
  <c r="L232" i="1"/>
  <c r="L160" i="1"/>
  <c r="L2305" i="1"/>
  <c r="L2250" i="1"/>
  <c r="L2200" i="1"/>
  <c r="L2110" i="1"/>
  <c r="L2077" i="1"/>
  <c r="L2073" i="1"/>
  <c r="L2055" i="1"/>
  <c r="L1902" i="1"/>
  <c r="L1840" i="1"/>
  <c r="L1825" i="1"/>
  <c r="L1806" i="1"/>
  <c r="L1397" i="1"/>
  <c r="L1335" i="1"/>
  <c r="L1245" i="1"/>
  <c r="L1069" i="1"/>
  <c r="L965" i="1"/>
  <c r="L884" i="1"/>
  <c r="L880" i="1"/>
  <c r="L873" i="1"/>
  <c r="L820" i="1"/>
  <c r="L777" i="1"/>
  <c r="L694" i="1"/>
  <c r="L671" i="1"/>
  <c r="L569" i="1"/>
  <c r="L554" i="1"/>
  <c r="L431" i="1"/>
  <c r="L359" i="1"/>
  <c r="L328" i="1"/>
  <c r="L272" i="1"/>
  <c r="L93" i="1"/>
  <c r="L83" i="1"/>
  <c r="L56" i="1"/>
  <c r="L2512" i="1"/>
  <c r="L2405" i="1"/>
  <c r="L2166" i="1"/>
  <c r="L2162" i="1"/>
  <c r="L2080" i="1"/>
  <c r="L2033" i="1"/>
  <c r="L2003" i="1"/>
  <c r="L1956" i="1"/>
  <c r="L1764" i="1"/>
  <c r="L1639" i="1"/>
  <c r="L1612" i="1"/>
  <c r="L1597" i="1"/>
  <c r="L1552" i="1"/>
  <c r="L948" i="1"/>
  <c r="L894" i="1"/>
  <c r="L883" i="1"/>
  <c r="L524" i="1"/>
  <c r="L319" i="1"/>
  <c r="L279" i="1"/>
  <c r="L174" i="1"/>
  <c r="L148" i="1"/>
  <c r="L96" i="1"/>
  <c r="L2262" i="1"/>
  <c r="L2472" i="1"/>
  <c r="L2504" i="1"/>
  <c r="L2300" i="1"/>
  <c r="L2288" i="1"/>
  <c r="L2284" i="1"/>
  <c r="L2207" i="1"/>
  <c r="L1905" i="1"/>
  <c r="L1882" i="1"/>
  <c r="L1863" i="1"/>
  <c r="L1855" i="1"/>
  <c r="L1851" i="1"/>
  <c r="L1847" i="1"/>
  <c r="L1843" i="1"/>
  <c r="L1812" i="1"/>
  <c r="L1716" i="1"/>
  <c r="L1713" i="1"/>
  <c r="L1650" i="1"/>
  <c r="L1621" i="1"/>
  <c r="L1618" i="1"/>
  <c r="L1548" i="1"/>
  <c r="L1544" i="1"/>
  <c r="L1484" i="1"/>
  <c r="L1423" i="1"/>
  <c r="L1396" i="1"/>
  <c r="L2236" i="1"/>
  <c r="L2186" i="1"/>
  <c r="L2501" i="1"/>
  <c r="L2482" i="1"/>
  <c r="L2437" i="1"/>
  <c r="L2389" i="1"/>
  <c r="L2357" i="1"/>
  <c r="L2230" i="1"/>
  <c r="L2226" i="1"/>
  <c r="L2222" i="1"/>
  <c r="L2143" i="1"/>
  <c r="L2108" i="1"/>
  <c r="L2079" i="1"/>
  <c r="L2075" i="1"/>
  <c r="L1928" i="1"/>
  <c r="L1804" i="1"/>
  <c r="L1796" i="1"/>
  <c r="L1683" i="1"/>
  <c r="L1665" i="1"/>
  <c r="L1611" i="1"/>
  <c r="L1573" i="1"/>
  <c r="L1536" i="1"/>
  <c r="L1516" i="1"/>
  <c r="L1508" i="1"/>
  <c r="L1464" i="1"/>
  <c r="L1452" i="1"/>
  <c r="L1411" i="1"/>
  <c r="L1310" i="1"/>
  <c r="L975" i="1"/>
  <c r="L932" i="1"/>
  <c r="L753" i="1"/>
  <c r="L635" i="1"/>
  <c r="L334" i="1"/>
  <c r="L259" i="1"/>
  <c r="L197" i="1"/>
  <c r="L173" i="1"/>
  <c r="L22" i="1"/>
  <c r="L2506" i="1"/>
  <c r="L2056" i="1"/>
  <c r="L1996" i="1"/>
  <c r="L2509" i="1"/>
  <c r="L2483" i="1"/>
  <c r="L2480" i="1"/>
  <c r="L2464" i="1"/>
  <c r="L2432" i="1"/>
  <c r="L2429" i="1"/>
  <c r="L2426" i="1"/>
  <c r="L2350" i="1"/>
  <c r="L2302" i="1"/>
  <c r="L2172" i="1"/>
  <c r="L2146" i="1"/>
  <c r="L2127" i="1"/>
  <c r="L2117" i="1"/>
  <c r="L1915" i="1"/>
  <c r="L1751" i="1"/>
  <c r="L1124" i="1"/>
  <c r="L2456" i="1"/>
  <c r="L2448" i="1"/>
  <c r="L2301" i="1"/>
  <c r="L2268" i="1"/>
  <c r="L2016" i="1"/>
  <c r="L1854" i="1"/>
  <c r="L2424" i="1"/>
  <c r="L2397" i="1"/>
  <c r="L2308" i="1"/>
  <c r="L2278" i="1"/>
  <c r="L2152" i="1"/>
  <c r="L2034" i="1"/>
  <c r="L1721" i="1"/>
  <c r="L1380" i="1"/>
  <c r="L2317" i="1"/>
  <c r="L1031" i="1"/>
  <c r="L2333" i="1"/>
  <c r="L2324" i="1"/>
  <c r="L2292" i="1"/>
  <c r="L2001" i="1"/>
  <c r="L1785" i="1"/>
  <c r="L1782" i="1"/>
  <c r="L1655" i="1"/>
  <c r="L1062" i="1"/>
  <c r="L2363" i="1"/>
  <c r="L1990" i="1"/>
  <c r="L2331" i="1"/>
  <c r="L2318" i="1"/>
  <c r="L2261" i="1"/>
  <c r="L2245" i="1"/>
  <c r="L2190" i="1"/>
  <c r="L2139" i="1"/>
  <c r="L2083" i="1"/>
  <c r="L2064" i="1"/>
  <c r="L2061" i="1"/>
  <c r="L1969" i="1"/>
  <c r="L1966" i="1"/>
  <c r="L1914" i="1"/>
  <c r="L1907" i="1"/>
  <c r="L1896" i="1"/>
  <c r="L1798" i="1"/>
  <c r="L1759" i="1"/>
  <c r="L1689" i="1"/>
  <c r="L1656" i="1"/>
  <c r="L1586" i="1"/>
  <c r="L1571" i="1"/>
  <c r="L1439" i="1"/>
  <c r="L1276" i="1"/>
  <c r="L1203" i="1"/>
  <c r="L1182" i="1"/>
  <c r="L697" i="1"/>
  <c r="L665" i="1"/>
  <c r="L179" i="1"/>
  <c r="L1766" i="1"/>
  <c r="L1667" i="1"/>
  <c r="L1574" i="1"/>
  <c r="L2491" i="1"/>
  <c r="L2488" i="1"/>
  <c r="L2475" i="1"/>
  <c r="L2466" i="1"/>
  <c r="L2453" i="1"/>
  <c r="L2416" i="1"/>
  <c r="L2413" i="1"/>
  <c r="L2360" i="1"/>
  <c r="L2323" i="1"/>
  <c r="L2307" i="1"/>
  <c r="L2283" i="1"/>
  <c r="L2254" i="1"/>
  <c r="L2247" i="1"/>
  <c r="L2219" i="1"/>
  <c r="L2216" i="1"/>
  <c r="L2199" i="1"/>
  <c r="L2100" i="1"/>
  <c r="L2028" i="1"/>
  <c r="L1994" i="1"/>
  <c r="L1987" i="1"/>
  <c r="L1983" i="1"/>
  <c r="L1962" i="1"/>
  <c r="L1958" i="1"/>
  <c r="L1930" i="1"/>
  <c r="L1919" i="1"/>
  <c r="L1861" i="1"/>
  <c r="L1790" i="1"/>
  <c r="L1783" i="1"/>
  <c r="L1722" i="1"/>
  <c r="L1715" i="1"/>
  <c r="L1610" i="1"/>
  <c r="L1557" i="1"/>
  <c r="L1553" i="1"/>
  <c r="L311" i="1"/>
  <c r="L849" i="1"/>
  <c r="L510" i="1"/>
  <c r="L317" i="1"/>
  <c r="L2445" i="1"/>
  <c r="L2322" i="1"/>
  <c r="L2282" i="1"/>
  <c r="L2275" i="1"/>
  <c r="L2178" i="1"/>
  <c r="L2130" i="1"/>
  <c r="L2087" i="1"/>
  <c r="L2071" i="1"/>
  <c r="L2002" i="1"/>
  <c r="L1946" i="1"/>
  <c r="L1932" i="1"/>
  <c r="L1852" i="1"/>
  <c r="L1757" i="1"/>
  <c r="L1727" i="1"/>
  <c r="L1675" i="1"/>
  <c r="L1672" i="1"/>
  <c r="L1646" i="1"/>
  <c r="L1390" i="1"/>
  <c r="L1367" i="1"/>
  <c r="L1349" i="1"/>
  <c r="L1138" i="1"/>
  <c r="L867" i="1"/>
  <c r="L863" i="1"/>
  <c r="L618" i="1"/>
  <c r="L2026" i="1"/>
  <c r="L2011" i="1"/>
  <c r="L2004" i="1"/>
  <c r="L1992" i="1"/>
  <c r="L1971" i="1"/>
  <c r="L1961" i="1"/>
  <c r="L1947" i="1"/>
  <c r="L1940" i="1"/>
  <c r="L1929" i="1"/>
  <c r="L1859" i="1"/>
  <c r="L1752" i="1"/>
  <c r="L1736" i="1"/>
  <c r="L1712" i="1"/>
  <c r="L1692" i="1"/>
  <c r="L1678" i="1"/>
  <c r="L1671" i="1"/>
  <c r="L1466" i="1"/>
  <c r="L1451" i="1"/>
  <c r="L1336" i="1"/>
  <c r="L1319" i="1"/>
  <c r="L1118" i="1"/>
  <c r="L1108" i="1"/>
  <c r="L990" i="1"/>
  <c r="L968" i="1"/>
  <c r="L835" i="1"/>
  <c r="L809" i="1"/>
  <c r="L623" i="1"/>
  <c r="L482" i="1"/>
  <c r="L428" i="1"/>
  <c r="L412" i="1"/>
  <c r="L1436" i="1"/>
  <c r="L1389" i="1"/>
  <c r="L1360" i="1"/>
  <c r="L1260" i="1"/>
  <c r="L1202" i="1"/>
  <c r="L1181" i="1"/>
  <c r="L1163" i="1"/>
  <c r="L1144" i="1"/>
  <c r="L1003" i="1"/>
  <c r="L921" i="1"/>
  <c r="L910" i="1"/>
  <c r="L891" i="1"/>
  <c r="L844" i="1"/>
  <c r="L743" i="1"/>
  <c r="L739" i="1"/>
  <c r="L731" i="1"/>
  <c r="L533" i="1"/>
  <c r="L498" i="1"/>
  <c r="L156" i="1"/>
  <c r="L112" i="1"/>
  <c r="L80" i="1"/>
  <c r="L72" i="1"/>
  <c r="L1489" i="1"/>
  <c r="L1330" i="1"/>
  <c r="L1300" i="1"/>
  <c r="L1199" i="1"/>
  <c r="L1195" i="1"/>
  <c r="L1080" i="1"/>
  <c r="L1040" i="1"/>
  <c r="L980" i="1"/>
  <c r="L939" i="1"/>
  <c r="L787" i="1"/>
  <c r="L648" i="1"/>
  <c r="L612" i="1"/>
  <c r="L409" i="1"/>
  <c r="L401" i="1"/>
  <c r="L166" i="1"/>
  <c r="L111" i="1"/>
  <c r="L696" i="1"/>
  <c r="L578" i="1"/>
  <c r="L571" i="1"/>
  <c r="L477" i="1"/>
  <c r="L433" i="1"/>
  <c r="L415" i="1"/>
  <c r="L389" i="1"/>
  <c r="L380" i="1"/>
  <c r="L354" i="1"/>
  <c r="L251" i="1"/>
  <c r="L216" i="1"/>
  <c r="L181" i="1"/>
  <c r="L124" i="1"/>
  <c r="L75" i="1"/>
  <c r="L12" i="1"/>
  <c r="L1566" i="1"/>
  <c r="L1528" i="1"/>
  <c r="L1517" i="1"/>
  <c r="L1483" i="1"/>
  <c r="L1392" i="1"/>
  <c r="L1378" i="1"/>
  <c r="L1348" i="1"/>
  <c r="L1287" i="1"/>
  <c r="L1214" i="1"/>
  <c r="L1147" i="1"/>
  <c r="L1141" i="1"/>
  <c r="L1010" i="1"/>
  <c r="L929" i="1"/>
  <c r="L887" i="1"/>
  <c r="L833" i="1"/>
  <c r="L804" i="1"/>
  <c r="L797" i="1"/>
  <c r="L720" i="1"/>
  <c r="L538" i="1"/>
  <c r="L525" i="1"/>
  <c r="L454" i="1"/>
  <c r="L403" i="1"/>
  <c r="L367" i="1"/>
  <c r="L353" i="1"/>
  <c r="L349" i="1"/>
  <c r="L261" i="1"/>
  <c r="L191" i="1"/>
  <c r="L187" i="1"/>
  <c r="L139" i="1"/>
  <c r="L1645" i="1"/>
  <c r="L1602" i="1"/>
  <c r="L1562" i="1"/>
  <c r="L1434" i="1"/>
  <c r="L1375" i="1"/>
  <c r="L1312" i="1"/>
  <c r="L1253" i="1"/>
  <c r="L1156" i="1"/>
  <c r="L1067" i="1"/>
  <c r="L1035" i="1"/>
  <c r="L1002" i="1"/>
  <c r="L988" i="1"/>
  <c r="L951" i="1"/>
  <c r="L826" i="1"/>
  <c r="L745" i="1"/>
  <c r="L741" i="1"/>
  <c r="L730" i="1"/>
  <c r="L712" i="1"/>
  <c r="L681" i="1"/>
  <c r="L670" i="1"/>
  <c r="L657" i="1"/>
  <c r="L596" i="1"/>
  <c r="L464" i="1"/>
  <c r="L461" i="1"/>
  <c r="L406" i="1"/>
  <c r="L340" i="1"/>
  <c r="L268" i="1"/>
  <c r="L77" i="1"/>
  <c r="L2400" i="1"/>
  <c r="L2386" i="1"/>
  <c r="L2304" i="1"/>
  <c r="L2276" i="1"/>
  <c r="L2392" i="1"/>
  <c r="L2402" i="1"/>
  <c r="L2378" i="1"/>
  <c r="L2394" i="1"/>
  <c r="L2384" i="1"/>
  <c r="L2463" i="1"/>
  <c r="L2451" i="1"/>
  <c r="L2427" i="1"/>
  <c r="L2354" i="1"/>
  <c r="L2344" i="1"/>
  <c r="L2311" i="1"/>
  <c r="L2259" i="1"/>
  <c r="L2225" i="1"/>
  <c r="L2063" i="1"/>
  <c r="L2057" i="1"/>
  <c r="L2051" i="1"/>
  <c r="L1934" i="1"/>
  <c r="L1853" i="1"/>
  <c r="L1745" i="1"/>
  <c r="L1615" i="1"/>
  <c r="L2498" i="1"/>
  <c r="L2253" i="1"/>
  <c r="L2228" i="1"/>
  <c r="L2423" i="1"/>
  <c r="L2368" i="1"/>
  <c r="L2335" i="1"/>
  <c r="L2293" i="1"/>
  <c r="L2231" i="1"/>
  <c r="L2224" i="1"/>
  <c r="L2148" i="1"/>
  <c r="L2134" i="1"/>
  <c r="L2120" i="1"/>
  <c r="L2044" i="1"/>
  <c r="L1888" i="1"/>
  <c r="L1881" i="1"/>
  <c r="L1874" i="1"/>
  <c r="L1814" i="1"/>
  <c r="L2508" i="1"/>
  <c r="L2447" i="1"/>
  <c r="L2440" i="1"/>
  <c r="L2408" i="1"/>
  <c r="L2387" i="1"/>
  <c r="L2364" i="1"/>
  <c r="L2332" i="1"/>
  <c r="L2326" i="1"/>
  <c r="L2299" i="1"/>
  <c r="L2264" i="1"/>
  <c r="L2197" i="1"/>
  <c r="L2181" i="1"/>
  <c r="L2103" i="1"/>
  <c r="L2059" i="1"/>
  <c r="L2018" i="1"/>
  <c r="L2458" i="1"/>
  <c r="L2370" i="1"/>
  <c r="L2356" i="1"/>
  <c r="L2340" i="1"/>
  <c r="L2334" i="1"/>
  <c r="L2319" i="1"/>
  <c r="L2310" i="1"/>
  <c r="L2271" i="1"/>
  <c r="L2240" i="1"/>
  <c r="L2122" i="1"/>
  <c r="L2046" i="1"/>
  <c r="L2025" i="1"/>
  <c r="L2010" i="1"/>
  <c r="L1939" i="1"/>
  <c r="L1924" i="1"/>
  <c r="L1921" i="1"/>
  <c r="L1887" i="1"/>
  <c r="L1730" i="1"/>
  <c r="L1673" i="1"/>
  <c r="L1471" i="1"/>
  <c r="L1424" i="1"/>
  <c r="L2366" i="1"/>
  <c r="L2125" i="1"/>
  <c r="L1382" i="1"/>
  <c r="L2496" i="1"/>
  <c r="L2493" i="1"/>
  <c r="L2474" i="1"/>
  <c r="L2455" i="1"/>
  <c r="L2442" i="1"/>
  <c r="L2418" i="1"/>
  <c r="L2312" i="1"/>
  <c r="L2309" i="1"/>
  <c r="L2306" i="1"/>
  <c r="L2294" i="1"/>
  <c r="L2285" i="1"/>
  <c r="L2159" i="1"/>
  <c r="L1695" i="1"/>
  <c r="L1559" i="1"/>
  <c r="L1556" i="1"/>
  <c r="L1515" i="1"/>
  <c r="L1468" i="1"/>
  <c r="L1400" i="1"/>
  <c r="L1328" i="1"/>
  <c r="L1270" i="1"/>
  <c r="L2212" i="1"/>
  <c r="L2188" i="1"/>
  <c r="L2174" i="1"/>
  <c r="L2150" i="1"/>
  <c r="L2128" i="1"/>
  <c r="L2065" i="1"/>
  <c r="L2040" i="1"/>
  <c r="L2021" i="1"/>
  <c r="L2012" i="1"/>
  <c r="L2009" i="1"/>
  <c r="L1998" i="1"/>
  <c r="L1993" i="1"/>
  <c r="L1979" i="1"/>
  <c r="L1960" i="1"/>
  <c r="L1948" i="1"/>
  <c r="L1945" i="1"/>
  <c r="L1927" i="1"/>
  <c r="L1923" i="1"/>
  <c r="L1920" i="1"/>
  <c r="L1903" i="1"/>
  <c r="L1886" i="1"/>
  <c r="L1883" i="1"/>
  <c r="L1849" i="1"/>
  <c r="L1839" i="1"/>
  <c r="L1799" i="1"/>
  <c r="L1756" i="1"/>
  <c r="L1750" i="1"/>
  <c r="L1741" i="1"/>
  <c r="L1735" i="1"/>
  <c r="L1680" i="1"/>
  <c r="L1651" i="1"/>
  <c r="L1632" i="1"/>
  <c r="L1614" i="1"/>
  <c r="L1502" i="1"/>
  <c r="L1478" i="1"/>
  <c r="L1412" i="1"/>
  <c r="L1387" i="1"/>
  <c r="L2223" i="1"/>
  <c r="L2191" i="1"/>
  <c r="L2138" i="1"/>
  <c r="L2070" i="1"/>
  <c r="L1988" i="1"/>
  <c r="L1933" i="1"/>
  <c r="L1870" i="1"/>
  <c r="L1826" i="1"/>
  <c r="L1747" i="1"/>
  <c r="L1704" i="1"/>
  <c r="L2511" i="1"/>
  <c r="L2419" i="1"/>
  <c r="L2358" i="1"/>
  <c r="L2352" i="1"/>
  <c r="L2314" i="1"/>
  <c r="L2303" i="1"/>
  <c r="L2227" i="1"/>
  <c r="L2214" i="1"/>
  <c r="L2203" i="1"/>
  <c r="L2149" i="1"/>
  <c r="L2147" i="1"/>
  <c r="L2133" i="1"/>
  <c r="L2124" i="1"/>
  <c r="L2045" i="1"/>
  <c r="L2027" i="1"/>
  <c r="L2024" i="1"/>
  <c r="L1957" i="1"/>
  <c r="L1926" i="1"/>
  <c r="L1880" i="1"/>
  <c r="L1873" i="1"/>
  <c r="L1844" i="1"/>
  <c r="L1787" i="1"/>
  <c r="L1775" i="1"/>
  <c r="L1663" i="1"/>
  <c r="L1635" i="1"/>
  <c r="L1625" i="1"/>
  <c r="L1581" i="1"/>
  <c r="L1567" i="1"/>
  <c r="L1531" i="1"/>
  <c r="L1374" i="1"/>
  <c r="L1309" i="1"/>
  <c r="L1184" i="1"/>
  <c r="L2391" i="1"/>
  <c r="L2383" i="1"/>
  <c r="L2338" i="1"/>
  <c r="L2252" i="1"/>
  <c r="L2243" i="1"/>
  <c r="L2179" i="1"/>
  <c r="L1943" i="1"/>
  <c r="L1879" i="1"/>
  <c r="L1841" i="1"/>
  <c r="L1761" i="1"/>
  <c r="L1697" i="1"/>
  <c r="L1662" i="1"/>
  <c r="L2101" i="1"/>
  <c r="L2050" i="1"/>
  <c r="L2047" i="1"/>
  <c r="L2031" i="1"/>
  <c r="L1995" i="1"/>
  <c r="L1967" i="1"/>
  <c r="L1950" i="1"/>
  <c r="L1894" i="1"/>
  <c r="L1835" i="1"/>
  <c r="L1833" i="1"/>
  <c r="L1830" i="1"/>
  <c r="L1702" i="1"/>
  <c r="L1634" i="1"/>
  <c r="L1627" i="1"/>
  <c r="L1624" i="1"/>
  <c r="L1472" i="1"/>
  <c r="L1460" i="1"/>
  <c r="L1456" i="1"/>
  <c r="L1405" i="1"/>
  <c r="L1376" i="1"/>
  <c r="L1286" i="1"/>
  <c r="L1283" i="1"/>
  <c r="L1244" i="1"/>
  <c r="L2256" i="1"/>
  <c r="L2210" i="1"/>
  <c r="L2115" i="1"/>
  <c r="L2076" i="1"/>
  <c r="L2074" i="1"/>
  <c r="L2007" i="1"/>
  <c r="L1999" i="1"/>
  <c r="L1980" i="1"/>
  <c r="L1977" i="1"/>
  <c r="L1942" i="1"/>
  <c r="L1916" i="1"/>
  <c r="L1871" i="1"/>
  <c r="L1868" i="1"/>
  <c r="L1857" i="1"/>
  <c r="L1797" i="1"/>
  <c r="L1725" i="1"/>
  <c r="L1681" i="1"/>
  <c r="L1661" i="1"/>
  <c r="L1550" i="1"/>
  <c r="L1262" i="1"/>
  <c r="L1230" i="1"/>
  <c r="L1218" i="1"/>
  <c r="L1131" i="1"/>
  <c r="L1087" i="1"/>
  <c r="L1020" i="1"/>
  <c r="L829" i="1"/>
  <c r="L767" i="1"/>
  <c r="L447" i="1"/>
  <c r="L1344" i="1"/>
  <c r="L1264" i="1"/>
  <c r="L1180" i="1"/>
  <c r="L1151" i="1"/>
  <c r="L1149" i="1"/>
  <c r="L1086" i="1"/>
  <c r="L1077" i="1"/>
  <c r="L1071" i="1"/>
  <c r="L998" i="1"/>
  <c r="L549" i="1"/>
  <c r="L1137" i="1"/>
  <c r="L1026" i="1"/>
  <c r="L1793" i="1"/>
  <c r="L1769" i="1"/>
  <c r="L1652" i="1"/>
  <c r="L1649" i="1"/>
  <c r="L1640" i="1"/>
  <c r="L1546" i="1"/>
  <c r="L1524" i="1"/>
  <c r="L1455" i="1"/>
  <c r="L1442" i="1"/>
  <c r="L1403" i="1"/>
  <c r="L1362" i="1"/>
  <c r="L1355" i="1"/>
  <c r="L1285" i="1"/>
  <c r="L1266" i="1"/>
  <c r="L1223" i="1"/>
  <c r="L1139" i="1"/>
  <c r="L1126" i="1"/>
  <c r="L1103" i="1"/>
  <c r="L1096" i="1"/>
  <c r="L1070" i="1"/>
  <c r="L1060" i="1"/>
  <c r="L1030" i="1"/>
  <c r="L1005" i="1"/>
  <c r="L991" i="1"/>
  <c r="L963" i="1"/>
  <c r="L845" i="1"/>
  <c r="L791" i="1"/>
  <c r="L701" i="1"/>
  <c r="L501" i="1"/>
  <c r="L1779" i="1"/>
  <c r="L1760" i="1"/>
  <c r="L1705" i="1"/>
  <c r="L1604" i="1"/>
  <c r="L1585" i="1"/>
  <c r="L1576" i="1"/>
  <c r="L1569" i="1"/>
  <c r="L1555" i="1"/>
  <c r="L1539" i="1"/>
  <c r="L1527" i="1"/>
  <c r="L1500" i="1"/>
  <c r="L1497" i="1"/>
  <c r="L1476" i="1"/>
  <c r="L1408" i="1"/>
  <c r="L1394" i="1"/>
  <c r="L1383" i="1"/>
  <c r="L1324" i="1"/>
  <c r="L1252" i="1"/>
  <c r="L1166" i="1"/>
  <c r="L1142" i="1"/>
  <c r="L1133" i="1"/>
  <c r="L1106" i="1"/>
  <c r="L1102" i="1"/>
  <c r="L1066" i="1"/>
  <c r="L1052" i="1"/>
  <c r="L729" i="1"/>
  <c r="L669" i="1"/>
  <c r="L1059" i="1"/>
  <c r="L1011" i="1"/>
  <c r="L1600" i="1"/>
  <c r="L1594" i="1"/>
  <c r="L1572" i="1"/>
  <c r="L1505" i="1"/>
  <c r="L1475" i="1"/>
  <c r="L1457" i="1"/>
  <c r="L1450" i="1"/>
  <c r="L1364" i="1"/>
  <c r="L1334" i="1"/>
  <c r="L1315" i="1"/>
  <c r="L1301" i="1"/>
  <c r="L1274" i="1"/>
  <c r="L1213" i="1"/>
  <c r="L1132" i="1"/>
  <c r="L1112" i="1"/>
  <c r="L1075" i="1"/>
  <c r="L1068" i="1"/>
  <c r="L1014" i="1"/>
  <c r="L287" i="1"/>
  <c r="L1012" i="1"/>
  <c r="L999" i="1"/>
  <c r="L972" i="1"/>
  <c r="L941" i="1"/>
  <c r="L938" i="1"/>
  <c r="L928" i="1"/>
  <c r="L922" i="1"/>
  <c r="L893" i="1"/>
  <c r="L869" i="1"/>
  <c r="L853" i="1"/>
  <c r="L842" i="1"/>
  <c r="L823" i="1"/>
  <c r="L764" i="1"/>
  <c r="L754" i="1"/>
  <c r="L719" i="1"/>
  <c r="L706" i="1"/>
  <c r="L583" i="1"/>
  <c r="L472" i="1"/>
  <c r="L469" i="1"/>
  <c r="L377" i="1"/>
  <c r="L341" i="1"/>
  <c r="L231" i="1"/>
  <c r="L195" i="1"/>
  <c r="L184" i="1"/>
  <c r="L178" i="1"/>
  <c r="L147" i="1"/>
  <c r="L35" i="1"/>
  <c r="L471" i="1"/>
  <c r="L441" i="1"/>
  <c r="L333" i="1"/>
  <c r="L330" i="1"/>
  <c r="L280" i="1"/>
  <c r="L194" i="1"/>
  <c r="L155" i="1"/>
  <c r="L152" i="1"/>
  <c r="L114" i="1"/>
  <c r="L40" i="1"/>
  <c r="L899" i="1"/>
  <c r="L895" i="1"/>
  <c r="L878" i="1"/>
  <c r="L865" i="1"/>
  <c r="L862" i="1"/>
  <c r="L825" i="1"/>
  <c r="L810" i="1"/>
  <c r="L776" i="1"/>
  <c r="L772" i="1"/>
  <c r="L760" i="1"/>
  <c r="L742" i="1"/>
  <c r="L735" i="1"/>
  <c r="L728" i="1"/>
  <c r="L562" i="1"/>
  <c r="L523" i="1"/>
  <c r="L517" i="1"/>
  <c r="L500" i="1"/>
  <c r="L483" i="1"/>
  <c r="L417" i="1"/>
  <c r="L372" i="1"/>
  <c r="L351" i="1"/>
  <c r="L253" i="1"/>
  <c r="L236" i="1"/>
  <c r="L123" i="1"/>
  <c r="L49" i="1"/>
  <c r="L1197" i="1"/>
  <c r="L1183" i="1"/>
  <c r="L1159" i="1"/>
  <c r="L1117" i="1"/>
  <c r="L1105" i="1"/>
  <c r="L1091" i="1"/>
  <c r="L1085" i="1"/>
  <c r="L1064" i="1"/>
  <c r="L1016" i="1"/>
  <c r="L1007" i="1"/>
  <c r="L1004" i="1"/>
  <c r="L956" i="1"/>
  <c r="L946" i="1"/>
  <c r="L933" i="1"/>
  <c r="L905" i="1"/>
  <c r="L885" i="1"/>
  <c r="L803" i="1"/>
  <c r="L786" i="1"/>
  <c r="L698" i="1"/>
  <c r="L688" i="1"/>
  <c r="L639" i="1"/>
  <c r="L599" i="1"/>
  <c r="L561" i="1"/>
  <c r="L555" i="1"/>
  <c r="L444" i="1"/>
  <c r="L427" i="1"/>
  <c r="L364" i="1"/>
  <c r="L300" i="1"/>
  <c r="L293" i="1"/>
  <c r="L1048" i="1"/>
  <c r="L979" i="1"/>
  <c r="L748" i="1"/>
  <c r="L390" i="1"/>
  <c r="L361" i="1"/>
  <c r="L342" i="1"/>
  <c r="L338" i="1"/>
  <c r="L289" i="1"/>
  <c r="L270" i="1"/>
  <c r="L267" i="1"/>
  <c r="L263" i="1"/>
  <c r="L205" i="1"/>
  <c r="L199" i="1"/>
  <c r="L196" i="1"/>
  <c r="L170" i="1"/>
  <c r="L91" i="1"/>
  <c r="L68" i="1"/>
  <c r="L52" i="1"/>
  <c r="L23" i="1"/>
  <c r="L20" i="1"/>
  <c r="L788" i="1"/>
  <c r="L673" i="1"/>
  <c r="L661" i="1"/>
  <c r="L577" i="1"/>
  <c r="L564" i="1"/>
  <c r="L466" i="1"/>
  <c r="L436" i="1"/>
  <c r="L422" i="1"/>
  <c r="L419" i="1"/>
  <c r="L302" i="1"/>
  <c r="L26" i="1"/>
  <c r="L660" i="1"/>
  <c r="L620" i="1"/>
  <c r="L592" i="1"/>
  <c r="L551" i="1"/>
  <c r="L437" i="1"/>
  <c r="L421" i="1"/>
  <c r="L418" i="1"/>
  <c r="L400" i="1"/>
  <c r="L382" i="1"/>
  <c r="L350" i="1"/>
  <c r="L336" i="1"/>
  <c r="L326" i="1"/>
  <c r="L322" i="1"/>
  <c r="L308" i="1"/>
  <c r="L255" i="1"/>
  <c r="L227" i="1"/>
  <c r="L180" i="1"/>
  <c r="L131" i="1"/>
  <c r="L110" i="1"/>
  <c r="L73" i="1"/>
  <c r="L58" i="1"/>
  <c r="L43" i="1"/>
  <c r="L693" i="1"/>
  <c r="L610" i="1"/>
  <c r="L585" i="1"/>
  <c r="L563" i="1"/>
  <c r="L488" i="1"/>
  <c r="L440" i="1"/>
  <c r="L387" i="1"/>
  <c r="L339" i="1"/>
  <c r="L329" i="1"/>
  <c r="L307" i="1"/>
  <c r="L304" i="1"/>
  <c r="L298" i="1"/>
  <c r="L282" i="1"/>
  <c r="L210" i="1"/>
  <c r="L134" i="1"/>
  <c r="L69" i="1"/>
  <c r="L54" i="1"/>
  <c r="L51" i="1"/>
  <c r="L45" i="1"/>
  <c r="L34" i="1"/>
  <c r="L18" i="1"/>
  <c r="L904" i="1"/>
  <c r="L901" i="1"/>
  <c r="L890" i="1"/>
  <c r="L861" i="1"/>
  <c r="L837" i="1"/>
  <c r="L831" i="1"/>
  <c r="L813" i="1"/>
  <c r="L762" i="1"/>
  <c r="L758" i="1"/>
  <c r="L727" i="1"/>
  <c r="L699" i="1"/>
  <c r="L674" i="1"/>
  <c r="L653" i="1"/>
  <c r="L629" i="1"/>
  <c r="L626" i="1"/>
  <c r="L581" i="1"/>
  <c r="L575" i="1"/>
  <c r="L559" i="1"/>
  <c r="L557" i="1"/>
  <c r="L550" i="1"/>
  <c r="L515" i="1"/>
  <c r="L478" i="1"/>
  <c r="L455" i="1"/>
  <c r="L362" i="1"/>
  <c r="L294" i="1"/>
  <c r="L247" i="1"/>
  <c r="L240" i="1"/>
  <c r="L133" i="1"/>
  <c r="L60" i="1"/>
  <c r="L2487" i="1"/>
  <c r="L2399" i="1"/>
  <c r="L2439" i="1"/>
  <c r="L2375" i="1"/>
  <c r="L2500" i="1"/>
  <c r="L2479" i="1"/>
  <c r="L2467" i="1"/>
  <c r="L2415" i="1"/>
  <c r="L2403" i="1"/>
  <c r="L2347" i="1"/>
  <c r="L2330" i="1"/>
  <c r="L2316" i="1"/>
  <c r="L2246" i="1"/>
  <c r="L2141" i="1"/>
  <c r="L2507" i="1"/>
  <c r="L2443" i="1"/>
  <c r="L2379" i="1"/>
  <c r="L2362" i="1"/>
  <c r="L2351" i="1"/>
  <c r="L2296" i="1"/>
  <c r="L2267" i="1"/>
  <c r="L2265" i="1"/>
  <c r="L2107" i="1"/>
  <c r="L2099" i="1"/>
  <c r="L2014" i="1"/>
  <c r="L1904" i="1"/>
  <c r="L1899" i="1"/>
  <c r="L1875" i="1"/>
  <c r="L2495" i="1"/>
  <c r="L2431" i="1"/>
  <c r="L2298" i="1"/>
  <c r="L2260" i="1"/>
  <c r="L1964" i="1"/>
  <c r="L1937" i="1"/>
  <c r="L2241" i="1"/>
  <c r="L2" i="1"/>
  <c r="L2492" i="1"/>
  <c r="L2471" i="1"/>
  <c r="L2459" i="1"/>
  <c r="L2407" i="1"/>
  <c r="L2395" i="1"/>
  <c r="L2343" i="1"/>
  <c r="L2229" i="1"/>
  <c r="L2195" i="1"/>
  <c r="L2183" i="1"/>
  <c r="L2038" i="1"/>
  <c r="L1952" i="1"/>
  <c r="L1828" i="1"/>
  <c r="L2503" i="1"/>
  <c r="L2328" i="1"/>
  <c r="L2290" i="1"/>
  <c r="L2499" i="1"/>
  <c r="L2435" i="1"/>
  <c r="L2286" i="1"/>
  <c r="L2269" i="1"/>
  <c r="L2235" i="1"/>
  <c r="L2213" i="1"/>
  <c r="L2137" i="1"/>
  <c r="L2112" i="1"/>
  <c r="L2022" i="1"/>
  <c r="L1816" i="1"/>
  <c r="L1808" i="1"/>
  <c r="L1318" i="1"/>
  <c r="L2201" i="1"/>
  <c r="L2336" i="1"/>
  <c r="L2279" i="1"/>
  <c r="L2167" i="1"/>
  <c r="L2484" i="1"/>
  <c r="L2205" i="1"/>
  <c r="L2165" i="1"/>
  <c r="L2155" i="1"/>
  <c r="L2114" i="1"/>
  <c r="L2097" i="1"/>
  <c r="L2095" i="1"/>
  <c r="L1954" i="1"/>
  <c r="L1659" i="1"/>
  <c r="L1323" i="1"/>
  <c r="L2192" i="1"/>
  <c r="L2180" i="1"/>
  <c r="L2173" i="1"/>
  <c r="L2154" i="1"/>
  <c r="L2102" i="1"/>
  <c r="L2085" i="1"/>
  <c r="L2081" i="1"/>
  <c r="L2067" i="1"/>
  <c r="L2062" i="1"/>
  <c r="L2054" i="1"/>
  <c r="L2043" i="1"/>
  <c r="L2000" i="1"/>
  <c r="L1997" i="1"/>
  <c r="L1985" i="1"/>
  <c r="L1959" i="1"/>
  <c r="L1906" i="1"/>
  <c r="L1901" i="1"/>
  <c r="L1891" i="1"/>
  <c r="L1889" i="1"/>
  <c r="L1865" i="1"/>
  <c r="L1860" i="1"/>
  <c r="L1846" i="1"/>
  <c r="L1838" i="1"/>
  <c r="L1791" i="1"/>
  <c r="L1732" i="1"/>
  <c r="L1685" i="1"/>
  <c r="L1682" i="1"/>
  <c r="L1630" i="1"/>
  <c r="L1545" i="1"/>
  <c r="L1232" i="1"/>
  <c r="L1174" i="1"/>
  <c r="L1171" i="1"/>
  <c r="L682" i="1"/>
  <c r="L2211" i="1"/>
  <c r="L2182" i="1"/>
  <c r="L2177" i="1"/>
  <c r="L2140" i="1"/>
  <c r="L2132" i="1"/>
  <c r="L2113" i="1"/>
  <c r="L2094" i="1"/>
  <c r="L2089" i="1"/>
  <c r="L2069" i="1"/>
  <c r="L2030" i="1"/>
  <c r="L2006" i="1"/>
  <c r="L1978" i="1"/>
  <c r="L1951" i="1"/>
  <c r="L1944" i="1"/>
  <c r="L1908" i="1"/>
  <c r="L1872" i="1"/>
  <c r="L1832" i="1"/>
  <c r="L1827" i="1"/>
  <c r="L1805" i="1"/>
  <c r="L1726" i="1"/>
  <c r="L1687" i="1"/>
  <c r="L1647" i="1"/>
  <c r="L1507" i="1"/>
  <c r="L1417" i="1"/>
  <c r="L1410" i="1"/>
  <c r="L2476" i="1"/>
  <c r="L2468" i="1"/>
  <c r="L2460" i="1"/>
  <c r="L2452" i="1"/>
  <c r="L2444" i="1"/>
  <c r="L2436" i="1"/>
  <c r="L2428" i="1"/>
  <c r="L2420" i="1"/>
  <c r="L2412" i="1"/>
  <c r="L2404" i="1"/>
  <c r="L2396" i="1"/>
  <c r="L2388" i="1"/>
  <c r="L2380" i="1"/>
  <c r="L2355" i="1"/>
  <c r="L2325" i="1"/>
  <c r="L2287" i="1"/>
  <c r="L2270" i="1"/>
  <c r="L2232" i="1"/>
  <c r="L2215" i="1"/>
  <c r="L2175" i="1"/>
  <c r="L2156" i="1"/>
  <c r="L2106" i="1"/>
  <c r="L2096" i="1"/>
  <c r="L2023" i="1"/>
  <c r="L1970" i="1"/>
  <c r="L1965" i="1"/>
  <c r="L1955" i="1"/>
  <c r="L1953" i="1"/>
  <c r="L1922" i="1"/>
  <c r="L1910" i="1"/>
  <c r="L1898" i="1"/>
  <c r="L1893" i="1"/>
  <c r="L1890" i="1"/>
  <c r="L1876" i="1"/>
  <c r="L1809" i="1"/>
  <c r="L1807" i="1"/>
  <c r="L1795" i="1"/>
  <c r="L1754" i="1"/>
  <c r="L1746" i="1"/>
  <c r="L1728" i="1"/>
  <c r="L1518" i="1"/>
  <c r="L1427" i="1"/>
  <c r="L1422" i="1"/>
  <c r="L1298" i="1"/>
  <c r="L1291" i="1"/>
  <c r="L1278" i="1"/>
  <c r="L2510" i="1"/>
  <c r="L2502" i="1"/>
  <c r="L2494" i="1"/>
  <c r="L2486" i="1"/>
  <c r="L2478" i="1"/>
  <c r="L2470" i="1"/>
  <c r="L2462" i="1"/>
  <c r="L2454" i="1"/>
  <c r="L2446" i="1"/>
  <c r="L2438" i="1"/>
  <c r="L2430" i="1"/>
  <c r="L2422" i="1"/>
  <c r="L2414" i="1"/>
  <c r="L2406" i="1"/>
  <c r="L2398" i="1"/>
  <c r="L2390" i="1"/>
  <c r="L2382" i="1"/>
  <c r="L2374" i="1"/>
  <c r="L2369" i="1"/>
  <c r="L2320" i="1"/>
  <c r="L2289" i="1"/>
  <c r="L2280" i="1"/>
  <c r="L2272" i="1"/>
  <c r="L2251" i="1"/>
  <c r="L2242" i="1"/>
  <c r="L2234" i="1"/>
  <c r="L2204" i="1"/>
  <c r="L2196" i="1"/>
  <c r="L2189" i="1"/>
  <c r="L2151" i="1"/>
  <c r="L2144" i="1"/>
  <c r="L2118" i="1"/>
  <c r="L2037" i="1"/>
  <c r="L2032" i="1"/>
  <c r="L1963" i="1"/>
  <c r="L1897" i="1"/>
  <c r="L2371" i="1"/>
  <c r="L2341" i="1"/>
  <c r="L2329" i="1"/>
  <c r="L2206" i="1"/>
  <c r="L2168" i="1"/>
  <c r="L2131" i="1"/>
  <c r="L2086" i="1"/>
  <c r="L2084" i="1"/>
  <c r="L2039" i="1"/>
  <c r="L2015" i="1"/>
  <c r="L2008" i="1"/>
  <c r="L1972" i="1"/>
  <c r="L1936" i="1"/>
  <c r="L1895" i="1"/>
  <c r="L1820" i="1"/>
  <c r="L1811" i="1"/>
  <c r="L1774" i="1"/>
  <c r="L1771" i="1"/>
  <c r="L1737" i="1"/>
  <c r="L1733" i="1"/>
  <c r="L1677" i="1"/>
  <c r="L1657" i="1"/>
  <c r="L1654" i="1"/>
  <c r="L1637" i="1"/>
  <c r="L1622" i="1"/>
  <c r="L1617" i="1"/>
  <c r="L1606" i="1"/>
  <c r="L1582" i="1"/>
  <c r="L1481" i="1"/>
  <c r="L1446" i="1"/>
  <c r="L1430" i="1"/>
  <c r="L1368" i="1"/>
  <c r="L1357" i="1"/>
  <c r="L1314" i="1"/>
  <c r="L1227" i="1"/>
  <c r="L2339" i="1"/>
  <c r="L2208" i="1"/>
  <c r="L2170" i="1"/>
  <c r="L2029" i="1"/>
  <c r="L2017" i="1"/>
  <c r="L1974" i="1"/>
  <c r="L1935" i="1"/>
  <c r="L1931" i="1"/>
  <c r="L1619" i="1"/>
  <c r="L1488" i="1"/>
  <c r="L1448" i="1"/>
  <c r="L1762" i="1"/>
  <c r="L1748" i="1"/>
  <c r="L1743" i="1"/>
  <c r="L1723" i="1"/>
  <c r="L1710" i="1"/>
  <c r="L1703" i="1"/>
  <c r="L1701" i="1"/>
  <c r="L1688" i="1"/>
  <c r="L1674" i="1"/>
  <c r="L1664" i="1"/>
  <c r="L1643" i="1"/>
  <c r="L1641" i="1"/>
  <c r="L1629" i="1"/>
  <c r="L1596" i="1"/>
  <c r="L1588" i="1"/>
  <c r="L1564" i="1"/>
  <c r="L1554" i="1"/>
  <c r="L1551" i="1"/>
  <c r="L1520" i="1"/>
  <c r="L1512" i="1"/>
  <c r="L1499" i="1"/>
  <c r="L1454" i="1"/>
  <c r="L1338" i="1"/>
  <c r="L1325" i="1"/>
  <c r="L1288" i="1"/>
  <c r="L1206" i="1"/>
  <c r="L959" i="1"/>
  <c r="L1813" i="1"/>
  <c r="L1801" i="1"/>
  <c r="L1707" i="1"/>
  <c r="L1698" i="1"/>
  <c r="L1616" i="1"/>
  <c r="L1613" i="1"/>
  <c r="L1490" i="1"/>
  <c r="L1441" i="1"/>
  <c r="L1341" i="1"/>
  <c r="L1307" i="1"/>
  <c r="L1302" i="1"/>
  <c r="L1293" i="1"/>
  <c r="L1280" i="1"/>
  <c r="L1259" i="1"/>
  <c r="L1215" i="1"/>
  <c r="L1201" i="1"/>
  <c r="L1198" i="1"/>
  <c r="L1176" i="1"/>
  <c r="L1008" i="1"/>
  <c r="L2142" i="1"/>
  <c r="L2104" i="1"/>
  <c r="L2088" i="1"/>
  <c r="L2052" i="1"/>
  <c r="L2048" i="1"/>
  <c r="L1989" i="1"/>
  <c r="L1925" i="1"/>
  <c r="L1850" i="1"/>
  <c r="L1848" i="1"/>
  <c r="L1821" i="1"/>
  <c r="L1636" i="1"/>
  <c r="L1631" i="1"/>
  <c r="L1584" i="1"/>
  <c r="L1579" i="1"/>
  <c r="L1514" i="1"/>
  <c r="L1498" i="1"/>
  <c r="L1492" i="1"/>
  <c r="L1444" i="1"/>
  <c r="L1398" i="1"/>
  <c r="L1304" i="1"/>
  <c r="L1296" i="1"/>
  <c r="L1263" i="1"/>
  <c r="L1261" i="1"/>
  <c r="L1246" i="1"/>
  <c r="L1192" i="1"/>
  <c r="L1160" i="1"/>
  <c r="L1125" i="1"/>
  <c r="L1054" i="1"/>
  <c r="L1041" i="1"/>
  <c r="L1038" i="1"/>
  <c r="L1022" i="1"/>
  <c r="L751" i="1"/>
  <c r="L734" i="1"/>
  <c r="L1638" i="1"/>
  <c r="L1595" i="1"/>
  <c r="L1592" i="1"/>
  <c r="L1331" i="1"/>
  <c r="L1284" i="1"/>
  <c r="L1269" i="1"/>
  <c r="L1248" i="1"/>
  <c r="L1093" i="1"/>
  <c r="L1053" i="1"/>
  <c r="L805" i="1"/>
  <c r="L1509" i="1"/>
  <c r="L1494" i="1"/>
  <c r="L1462" i="1"/>
  <c r="L1429" i="1"/>
  <c r="L1419" i="1"/>
  <c r="L1414" i="1"/>
  <c r="L1395" i="1"/>
  <c r="L1370" i="1"/>
  <c r="L1359" i="1"/>
  <c r="L1352" i="1"/>
  <c r="L1347" i="1"/>
  <c r="L1306" i="1"/>
  <c r="L1254" i="1"/>
  <c r="L1239" i="1"/>
  <c r="L1222" i="1"/>
  <c r="L1146" i="1"/>
  <c r="L1065" i="1"/>
  <c r="L1056" i="1"/>
  <c r="L1044" i="1"/>
  <c r="L1013" i="1"/>
  <c r="L995" i="1"/>
  <c r="L962" i="1"/>
  <c r="L935" i="1"/>
  <c r="L914" i="1"/>
  <c r="L911" i="1"/>
  <c r="L908" i="1"/>
  <c r="L761" i="1"/>
  <c r="L757" i="1"/>
  <c r="L1563" i="1"/>
  <c r="L1540" i="1"/>
  <c r="L1525" i="1"/>
  <c r="L1513" i="1"/>
  <c r="L1461" i="1"/>
  <c r="L1416" i="1"/>
  <c r="L1399" i="1"/>
  <c r="L1363" i="1"/>
  <c r="L1340" i="1"/>
  <c r="L1303" i="1"/>
  <c r="L1299" i="1"/>
  <c r="L1268" i="1"/>
  <c r="L1251" i="1"/>
  <c r="L1247" i="1"/>
  <c r="L1236" i="1"/>
  <c r="L1224" i="1"/>
  <c r="L1210" i="1"/>
  <c r="L1200" i="1"/>
  <c r="L1113" i="1"/>
  <c r="L1110" i="1"/>
  <c r="L1095" i="1"/>
  <c r="L1084" i="1"/>
  <c r="L1078" i="1"/>
  <c r="L919" i="1"/>
  <c r="L903" i="1"/>
  <c r="L900" i="1"/>
  <c r="L1529" i="1"/>
  <c r="L1486" i="1"/>
  <c r="L1477" i="1"/>
  <c r="L1426" i="1"/>
  <c r="L1339" i="1"/>
  <c r="L1322" i="1"/>
  <c r="L1241" i="1"/>
  <c r="L1238" i="1"/>
  <c r="L1231" i="1"/>
  <c r="L1226" i="1"/>
  <c r="L1219" i="1"/>
  <c r="L1177" i="1"/>
  <c r="L1150" i="1"/>
  <c r="L1104" i="1"/>
  <c r="L1055" i="1"/>
  <c r="L1049" i="1"/>
  <c r="L1029" i="1"/>
  <c r="L967" i="1"/>
  <c r="L957" i="1"/>
  <c r="L854" i="1"/>
  <c r="L1817" i="1"/>
  <c r="L1780" i="1"/>
  <c r="L1776" i="1"/>
  <c r="L1742" i="1"/>
  <c r="L1729" i="1"/>
  <c r="L1711" i="1"/>
  <c r="L1693" i="1"/>
  <c r="L1679" i="1"/>
  <c r="L1666" i="1"/>
  <c r="L1522" i="1"/>
  <c r="L1482" i="1"/>
  <c r="L1470" i="1"/>
  <c r="L1447" i="1"/>
  <c r="L1428" i="1"/>
  <c r="L1386" i="1"/>
  <c r="L1379" i="1"/>
  <c r="L1365" i="1"/>
  <c r="L1358" i="1"/>
  <c r="L1342" i="1"/>
  <c r="L1326" i="1"/>
  <c r="L1317" i="1"/>
  <c r="L1294" i="1"/>
  <c r="L1272" i="1"/>
  <c r="L1267" i="1"/>
  <c r="L1235" i="1"/>
  <c r="L1233" i="1"/>
  <c r="L1228" i="1"/>
  <c r="L1212" i="1"/>
  <c r="L1193" i="1"/>
  <c r="L1153" i="1"/>
  <c r="L1135" i="1"/>
  <c r="L1129" i="1"/>
  <c r="L1115" i="1"/>
  <c r="L1083" i="1"/>
  <c r="L1058" i="1"/>
  <c r="L1051" i="1"/>
  <c r="L1046" i="1"/>
  <c r="L924" i="1"/>
  <c r="L859" i="1"/>
  <c r="L800" i="1"/>
  <c r="L790" i="1"/>
  <c r="L768" i="1"/>
  <c r="L732" i="1"/>
  <c r="L726" i="1"/>
  <c r="L707" i="1"/>
  <c r="L1819" i="1"/>
  <c r="L1670" i="1"/>
  <c r="L1648" i="1"/>
  <c r="L1623" i="1"/>
  <c r="L1593" i="1"/>
  <c r="L1590" i="1"/>
  <c r="L1547" i="1"/>
  <c r="L1521" i="1"/>
  <c r="L1474" i="1"/>
  <c r="L1433" i="1"/>
  <c r="L1406" i="1"/>
  <c r="L1388" i="1"/>
  <c r="L1381" i="1"/>
  <c r="L1332" i="1"/>
  <c r="L1221" i="1"/>
  <c r="L1211" i="1"/>
  <c r="L1190" i="1"/>
  <c r="L1169" i="1"/>
  <c r="L1134" i="1"/>
  <c r="L1094" i="1"/>
  <c r="L1088" i="1"/>
  <c r="L1072" i="1"/>
  <c r="L997" i="1"/>
  <c r="L943" i="1"/>
  <c r="L889" i="1"/>
  <c r="L846" i="1"/>
  <c r="L830" i="1"/>
  <c r="L828" i="1"/>
  <c r="L1161" i="1"/>
  <c r="L1111" i="1"/>
  <c r="L1000" i="1"/>
  <c r="L985" i="1"/>
  <c r="L964" i="1"/>
  <c r="L950" i="1"/>
  <c r="L945" i="1"/>
  <c r="L864" i="1"/>
  <c r="L793" i="1"/>
  <c r="L773" i="1"/>
  <c r="L736" i="1"/>
  <c r="L722" i="1"/>
  <c r="L716" i="1"/>
  <c r="L713" i="1"/>
  <c r="L676" i="1"/>
  <c r="L650" i="1"/>
  <c r="L647" i="1"/>
  <c r="L546" i="1"/>
  <c r="L506" i="1"/>
  <c r="L495" i="1"/>
  <c r="L335" i="1"/>
  <c r="L992" i="1"/>
  <c r="L981" i="1"/>
  <c r="L978" i="1"/>
  <c r="L976" i="1"/>
  <c r="L971" i="1"/>
  <c r="L934" i="1"/>
  <c r="L931" i="1"/>
  <c r="L926" i="1"/>
  <c r="L918" i="1"/>
  <c r="L839" i="1"/>
  <c r="L821" i="1"/>
  <c r="L796" i="1"/>
  <c r="L780" i="1"/>
  <c r="L778" i="1"/>
  <c r="L756" i="1"/>
  <c r="L724" i="1"/>
  <c r="L1024" i="1"/>
  <c r="L907" i="1"/>
  <c r="L783" i="1"/>
  <c r="L759" i="1"/>
  <c r="L695" i="1"/>
  <c r="L1168" i="1"/>
  <c r="L1162" i="1"/>
  <c r="L1155" i="1"/>
  <c r="L1148" i="1"/>
  <c r="L1136" i="1"/>
  <c r="L1123" i="1"/>
  <c r="L1119" i="1"/>
  <c r="L1107" i="1"/>
  <c r="L1099" i="1"/>
  <c r="L1073" i="1"/>
  <c r="L1045" i="1"/>
  <c r="L1037" i="1"/>
  <c r="L1032" i="1"/>
  <c r="L1023" i="1"/>
  <c r="L1021" i="1"/>
  <c r="L996" i="1"/>
  <c r="L986" i="1"/>
  <c r="L984" i="1"/>
  <c r="L949" i="1"/>
  <c r="L912" i="1"/>
  <c r="L909" i="1"/>
  <c r="L898" i="1"/>
  <c r="L855" i="1"/>
  <c r="L841" i="1"/>
  <c r="L815" i="1"/>
  <c r="L812" i="1"/>
  <c r="L658" i="1"/>
  <c r="L534" i="1"/>
  <c r="L398" i="1"/>
  <c r="L388" i="1"/>
  <c r="L264" i="1"/>
  <c r="L1188" i="1"/>
  <c r="L1175" i="1"/>
  <c r="L1128" i="1"/>
  <c r="L1082" i="1"/>
  <c r="L1039" i="1"/>
  <c r="L1001" i="1"/>
  <c r="L917" i="1"/>
  <c r="L877" i="1"/>
  <c r="L860" i="1"/>
  <c r="L857" i="1"/>
  <c r="L785" i="1"/>
  <c r="L769" i="1"/>
  <c r="L766" i="1"/>
  <c r="L763" i="1"/>
  <c r="L594" i="1"/>
  <c r="L556" i="1"/>
  <c r="L490" i="1"/>
  <c r="L451" i="1"/>
  <c r="L104" i="1"/>
  <c r="L872" i="1"/>
  <c r="L795" i="1"/>
  <c r="L738" i="1"/>
  <c r="L700" i="1"/>
  <c r="L689" i="1"/>
  <c r="L679" i="1"/>
  <c r="L677" i="1"/>
  <c r="L655" i="1"/>
  <c r="L652" i="1"/>
  <c r="L642" i="1"/>
  <c r="L615" i="1"/>
  <c r="L601" i="1"/>
  <c r="L558" i="1"/>
  <c r="L420" i="1"/>
  <c r="L405" i="1"/>
  <c r="L345" i="1"/>
  <c r="L225" i="1"/>
  <c r="L128" i="1"/>
  <c r="L119" i="1"/>
  <c r="L13" i="1"/>
  <c r="L881" i="1"/>
  <c r="L850" i="1"/>
  <c r="L840" i="1"/>
  <c r="L755" i="1"/>
  <c r="L702" i="1"/>
  <c r="L649" i="1"/>
  <c r="L603" i="1"/>
  <c r="L600" i="1"/>
  <c r="L591" i="1"/>
  <c r="L539" i="1"/>
  <c r="L513" i="1"/>
  <c r="L503" i="1"/>
  <c r="L423" i="1"/>
  <c r="L348" i="1"/>
  <c r="L246" i="1"/>
  <c r="L228" i="1"/>
  <c r="L142" i="1"/>
  <c r="L130" i="1"/>
  <c r="L4" i="1"/>
  <c r="L200" i="1"/>
  <c r="L172" i="1"/>
  <c r="L144" i="1"/>
  <c r="L118" i="1"/>
  <c r="L19" i="1"/>
  <c r="L781" i="1"/>
  <c r="L703" i="1"/>
  <c r="L687" i="1"/>
  <c r="L668" i="1"/>
  <c r="L664" i="1"/>
  <c r="L651" i="1"/>
  <c r="L631" i="1"/>
  <c r="L627" i="1"/>
  <c r="L605" i="1"/>
  <c r="L573" i="1"/>
  <c r="L521" i="1"/>
  <c r="L493" i="1"/>
  <c r="L487" i="1"/>
  <c r="L485" i="1"/>
  <c r="L435" i="1"/>
  <c r="L203" i="1"/>
  <c r="L715" i="1"/>
  <c r="L708" i="1"/>
  <c r="L705" i="1"/>
  <c r="L683" i="1"/>
  <c r="L586" i="1"/>
  <c r="L186" i="1"/>
  <c r="L6" i="1"/>
  <c r="L685" i="1"/>
  <c r="L680" i="1"/>
  <c r="L675" i="1"/>
  <c r="L656" i="1"/>
  <c r="L621" i="1"/>
  <c r="L616" i="1"/>
  <c r="L535" i="1"/>
  <c r="L532" i="1"/>
  <c r="L511" i="1"/>
  <c r="L507" i="1"/>
  <c r="L476" i="1"/>
  <c r="L463" i="1"/>
  <c r="L442" i="1"/>
  <c r="L434" i="1"/>
  <c r="L425" i="1"/>
  <c r="L381" i="1"/>
  <c r="L327" i="1"/>
  <c r="L211" i="1"/>
  <c r="L107" i="1"/>
  <c r="L604" i="1"/>
  <c r="L587" i="1"/>
  <c r="L582" i="1"/>
  <c r="L565" i="1"/>
  <c r="L547" i="1"/>
  <c r="L545" i="1"/>
  <c r="L536" i="1"/>
  <c r="L474" i="1"/>
  <c r="L456" i="1"/>
  <c r="L393" i="1"/>
  <c r="L385" i="1"/>
  <c r="L376" i="1"/>
  <c r="L370" i="1"/>
  <c r="L332" i="1"/>
  <c r="L323" i="1"/>
  <c r="L309" i="1"/>
  <c r="L288" i="1"/>
  <c r="L286" i="1"/>
  <c r="L269" i="1"/>
  <c r="L254" i="1"/>
  <c r="L230" i="1"/>
  <c r="L176" i="1"/>
  <c r="L132" i="1"/>
  <c r="L30" i="1"/>
  <c r="L21" i="1"/>
  <c r="L633" i="1"/>
  <c r="L613" i="1"/>
  <c r="L552" i="1"/>
  <c r="L522" i="1"/>
  <c r="L520" i="1"/>
  <c r="L509" i="1"/>
  <c r="L449" i="1"/>
  <c r="L410" i="1"/>
  <c r="L375" i="1"/>
  <c r="L363" i="1"/>
  <c r="L346" i="1"/>
  <c r="L305" i="1"/>
  <c r="L296" i="1"/>
  <c r="L290" i="1"/>
  <c r="L285" i="1"/>
  <c r="L274" i="1"/>
  <c r="L182" i="1"/>
  <c r="L159" i="1"/>
  <c r="L120" i="1"/>
  <c r="L99" i="1"/>
  <c r="L94" i="1"/>
  <c r="L84" i="1"/>
  <c r="L32" i="1"/>
  <c r="L646" i="1"/>
  <c r="L637" i="1"/>
  <c r="L625" i="1"/>
  <c r="L528" i="1"/>
  <c r="L514" i="1"/>
  <c r="L499" i="1"/>
  <c r="L491" i="1"/>
  <c r="L481" i="1"/>
  <c r="L458" i="1"/>
  <c r="L452" i="1"/>
  <c r="L413" i="1"/>
  <c r="L369" i="1"/>
  <c r="L360" i="1"/>
  <c r="L316" i="1"/>
  <c r="L299" i="1"/>
  <c r="L276" i="1"/>
  <c r="L256" i="1"/>
  <c r="L223" i="1"/>
  <c r="L220" i="1"/>
  <c r="L217" i="1"/>
  <c r="L198" i="1"/>
  <c r="L137" i="1"/>
  <c r="L109" i="1"/>
  <c r="L102" i="1"/>
  <c r="L70" i="1"/>
  <c r="L67" i="1"/>
  <c r="L11" i="1"/>
  <c r="L416" i="1"/>
  <c r="L391" i="1"/>
  <c r="L320" i="1"/>
  <c r="L252" i="1"/>
  <c r="L244" i="1"/>
  <c r="L233" i="1"/>
  <c r="L221" i="1"/>
  <c r="L218" i="1"/>
  <c r="L208" i="1"/>
  <c r="L206" i="1"/>
  <c r="L201" i="1"/>
  <c r="L177" i="1"/>
  <c r="L157" i="1"/>
  <c r="L150" i="1"/>
  <c r="L126" i="1"/>
  <c r="L90" i="1"/>
  <c r="L82" i="1"/>
  <c r="L9" i="1"/>
  <c r="L504" i="1"/>
  <c r="L492" i="1"/>
  <c r="L397" i="1"/>
  <c r="L383" i="1"/>
  <c r="L374" i="1"/>
  <c r="L355" i="1"/>
  <c r="L343" i="1"/>
  <c r="L312" i="1"/>
  <c r="L248" i="1"/>
  <c r="L222" i="1"/>
  <c r="L219" i="1"/>
  <c r="L188" i="1"/>
  <c r="L163" i="1"/>
  <c r="L161" i="1"/>
  <c r="L136" i="1"/>
  <c r="L113" i="1"/>
  <c r="L108" i="1"/>
  <c r="L86" i="1"/>
  <c r="L62" i="1"/>
  <c r="L59" i="1"/>
  <c r="L438" i="1"/>
  <c r="L407" i="1"/>
  <c r="L331" i="1"/>
  <c r="L275" i="1"/>
  <c r="L209" i="1"/>
  <c r="L185" i="1"/>
  <c r="L141" i="1"/>
  <c r="L122" i="1"/>
  <c r="L117" i="1"/>
  <c r="L57" i="1"/>
  <c r="L55" i="1"/>
  <c r="L41" i="1"/>
  <c r="L414" i="1"/>
  <c r="L399" i="1"/>
  <c r="L371" i="1"/>
  <c r="L356" i="1"/>
  <c r="L301" i="1"/>
  <c r="L202" i="1"/>
  <c r="L192" i="1"/>
  <c r="L190" i="1"/>
  <c r="L158" i="1"/>
  <c r="L143" i="1"/>
  <c r="L95" i="1"/>
  <c r="L78" i="1"/>
  <c r="L38" i="1"/>
  <c r="L10" i="1"/>
  <c r="L2239" i="1"/>
  <c r="L2220" i="1"/>
  <c r="L2163" i="1"/>
  <c r="L1858" i="1"/>
  <c r="L1803" i="1"/>
  <c r="L2372" i="1"/>
  <c r="L2365" i="1"/>
  <c r="L2353" i="1"/>
  <c r="L2346" i="1"/>
  <c r="L2315" i="1"/>
  <c r="L2194" i="1"/>
  <c r="L2116" i="1"/>
  <c r="L2109" i="1"/>
  <c r="L2098" i="1"/>
  <c r="L2091" i="1"/>
  <c r="L2060" i="1"/>
  <c r="L1768" i="1"/>
  <c r="L1744" i="1"/>
  <c r="L1699" i="1"/>
  <c r="L2327" i="1"/>
  <c r="L2072" i="1"/>
  <c r="L1976" i="1"/>
  <c r="L1912" i="1"/>
  <c r="L2367" i="1"/>
  <c r="L2348" i="1"/>
  <c r="L2291" i="1"/>
  <c r="L2263" i="1"/>
  <c r="L2111" i="1"/>
  <c r="L2093" i="1"/>
  <c r="L2036" i="1"/>
  <c r="L1770" i="1"/>
  <c r="L1130" i="1"/>
  <c r="L2258" i="1"/>
  <c r="L2161" i="1"/>
  <c r="L2123" i="1"/>
  <c r="L2513" i="1"/>
  <c r="L2505" i="1"/>
  <c r="L2497" i="1"/>
  <c r="L2489" i="1"/>
  <c r="L2481" i="1"/>
  <c r="L2473" i="1"/>
  <c r="L2465" i="1"/>
  <c r="L2457" i="1"/>
  <c r="L2449" i="1"/>
  <c r="L2441" i="1"/>
  <c r="L2433" i="1"/>
  <c r="L2425" i="1"/>
  <c r="L2417" i="1"/>
  <c r="L2409" i="1"/>
  <c r="L2401" i="1"/>
  <c r="L2393" i="1"/>
  <c r="L2385" i="1"/>
  <c r="L2377" i="1"/>
  <c r="L2244" i="1"/>
  <c r="L2237" i="1"/>
  <c r="L2218" i="1"/>
  <c r="L2187" i="1"/>
  <c r="L1568" i="1"/>
  <c r="L2313" i="1"/>
  <c r="L2058" i="1"/>
  <c r="L1829" i="1"/>
  <c r="L2209" i="1"/>
  <c r="L2082" i="1"/>
  <c r="L1864" i="1"/>
  <c r="L1717" i="1"/>
  <c r="L1570" i="1"/>
  <c r="L1354" i="1"/>
  <c r="L1313" i="1"/>
  <c r="L2169" i="1"/>
  <c r="L1739" i="1"/>
  <c r="L1391" i="1"/>
  <c r="L1384" i="1"/>
  <c r="L1297" i="1"/>
  <c r="L1290" i="1"/>
  <c r="L2129" i="1"/>
  <c r="L2066" i="1"/>
  <c r="L2005" i="1"/>
  <c r="L1973" i="1"/>
  <c r="L1941" i="1"/>
  <c r="L1909" i="1"/>
  <c r="L1877" i="1"/>
  <c r="L1845" i="1"/>
  <c r="L1788" i="1"/>
  <c r="L1777" i="1"/>
  <c r="L1765" i="1"/>
  <c r="L1755" i="1"/>
  <c r="L1708" i="1"/>
  <c r="L1684" i="1"/>
  <c r="L1620" i="1"/>
  <c r="L1605" i="1"/>
  <c r="L1589" i="1"/>
  <c r="L1535" i="1"/>
  <c r="L1530" i="1"/>
  <c r="L1443" i="1"/>
  <c r="L1393" i="1"/>
  <c r="L1327" i="1"/>
  <c r="L1320" i="1"/>
  <c r="L1292" i="1"/>
  <c r="L1242" i="1"/>
  <c r="L1152" i="1"/>
  <c r="L961" i="1"/>
  <c r="L937" i="1"/>
  <c r="L818" i="1"/>
  <c r="L723" i="1"/>
  <c r="L709" i="1"/>
  <c r="L443" i="1"/>
  <c r="L16" i="1"/>
  <c r="L2345" i="1"/>
  <c r="L2281" i="1"/>
  <c r="L2217" i="1"/>
  <c r="L2153" i="1"/>
  <c r="L2090" i="1"/>
  <c r="L1869" i="1"/>
  <c r="L1867" i="1"/>
  <c r="L1842" i="1"/>
  <c r="L1834" i="1"/>
  <c r="L1824" i="1"/>
  <c r="L1822" i="1"/>
  <c r="L1800" i="1"/>
  <c r="L1767" i="1"/>
  <c r="L1734" i="1"/>
  <c r="L1720" i="1"/>
  <c r="L1642" i="1"/>
  <c r="L1609" i="1"/>
  <c r="L1537" i="1"/>
  <c r="L1495" i="1"/>
  <c r="L1465" i="1"/>
  <c r="L1463" i="1"/>
  <c r="L1445" i="1"/>
  <c r="L1440" i="1"/>
  <c r="L1425" i="1"/>
  <c r="L1404" i="1"/>
  <c r="L1329" i="1"/>
  <c r="L1250" i="1"/>
  <c r="L1216" i="1"/>
  <c r="L1101" i="1"/>
  <c r="L1098" i="1"/>
  <c r="L1063" i="1"/>
  <c r="L983" i="1"/>
  <c r="L955" i="1"/>
  <c r="L923" i="1"/>
  <c r="L913" i="1"/>
  <c r="L902" i="1"/>
  <c r="L771" i="1"/>
  <c r="L475" i="1"/>
  <c r="L473" i="1"/>
  <c r="L445" i="1"/>
  <c r="L1772" i="1"/>
  <c r="L1690" i="1"/>
  <c r="L1311" i="1"/>
  <c r="L1165" i="1"/>
  <c r="L2145" i="1"/>
  <c r="L1981" i="1"/>
  <c r="L1917" i="1"/>
  <c r="L1885" i="1"/>
  <c r="L1831" i="1"/>
  <c r="L1668" i="1"/>
  <c r="L1437" i="1"/>
  <c r="L1361" i="1"/>
  <c r="L1194" i="1"/>
  <c r="L1167" i="1"/>
  <c r="L940" i="1"/>
  <c r="L906" i="1"/>
  <c r="L819" i="1"/>
  <c r="L811" i="1"/>
  <c r="L782" i="1"/>
  <c r="L2297" i="1"/>
  <c r="L1794" i="1"/>
  <c r="L1694" i="1"/>
  <c r="L1626" i="1"/>
  <c r="L1578" i="1"/>
  <c r="L1533" i="1"/>
  <c r="L1504" i="1"/>
  <c r="L1432" i="1"/>
  <c r="L1421" i="1"/>
  <c r="L1240" i="1"/>
  <c r="L1127" i="1"/>
  <c r="L1050" i="1"/>
  <c r="L942" i="1"/>
  <c r="L801" i="1"/>
  <c r="L721" i="1"/>
  <c r="L641" i="1"/>
  <c r="L622" i="1"/>
  <c r="L617" i="1"/>
  <c r="L2257" i="1"/>
  <c r="L2193" i="1"/>
  <c r="L1836" i="1"/>
  <c r="L1541" i="1"/>
  <c r="L1862" i="1"/>
  <c r="L1781" i="1"/>
  <c r="L1724" i="1"/>
  <c r="L1691" i="1"/>
  <c r="L1658" i="1"/>
  <c r="L1608" i="1"/>
  <c r="L1591" i="1"/>
  <c r="L1480" i="1"/>
  <c r="L1473" i="1"/>
  <c r="L1449" i="1"/>
  <c r="L1373" i="1"/>
  <c r="L1271" i="1"/>
  <c r="L1265" i="1"/>
  <c r="L1256" i="1"/>
  <c r="L1229" i="1"/>
  <c r="L1074" i="1"/>
  <c r="L1042" i="1"/>
  <c r="L1034" i="1"/>
  <c r="L994" i="1"/>
  <c r="L875" i="1"/>
  <c r="L749" i="1"/>
  <c r="L593" i="1"/>
  <c r="L512" i="1"/>
  <c r="L2249" i="1"/>
  <c r="L2185" i="1"/>
  <c r="L2121" i="1"/>
  <c r="L1377" i="1"/>
  <c r="L2337" i="1"/>
  <c r="L2273" i="1"/>
  <c r="L2013" i="1"/>
  <c r="L1949" i="1"/>
  <c r="L1784" i="1"/>
  <c r="L1599" i="1"/>
  <c r="L1459" i="1"/>
  <c r="L1295" i="1"/>
  <c r="L1170" i="1"/>
  <c r="L1114" i="1"/>
  <c r="L1036" i="1"/>
  <c r="L816" i="1"/>
  <c r="L808" i="1"/>
  <c r="L663" i="1"/>
  <c r="L632" i="1"/>
  <c r="L2361" i="1"/>
  <c r="L2233" i="1"/>
  <c r="L2105" i="1"/>
  <c r="L2042" i="1"/>
  <c r="L1818" i="1"/>
  <c r="L1786" i="1"/>
  <c r="L1714" i="1"/>
  <c r="L1706" i="1"/>
  <c r="L1496" i="1"/>
  <c r="L1356" i="1"/>
  <c r="L1090" i="1"/>
  <c r="L1061" i="1"/>
  <c r="L916" i="1"/>
  <c r="L686" i="1"/>
  <c r="L7" i="1"/>
  <c r="L2321" i="1"/>
  <c r="L395" i="1"/>
  <c r="L1758" i="1"/>
  <c r="L1549" i="1"/>
  <c r="L814" i="1"/>
  <c r="L574" i="1"/>
  <c r="L553" i="1"/>
  <c r="L1866" i="1"/>
  <c r="L1802" i="1"/>
  <c r="L1738" i="1"/>
  <c r="L1676" i="1"/>
  <c r="L1660" i="1"/>
  <c r="L1644" i="1"/>
  <c r="L1628" i="1"/>
  <c r="L1575" i="1"/>
  <c r="L1542" i="1"/>
  <c r="L1532" i="1"/>
  <c r="L1519" i="1"/>
  <c r="L1485" i="1"/>
  <c r="L1407" i="1"/>
  <c r="L1372" i="1"/>
  <c r="L1343" i="1"/>
  <c r="L1308" i="1"/>
  <c r="L1279" i="1"/>
  <c r="L1258" i="1"/>
  <c r="L1178" i="1"/>
  <c r="L1154" i="1"/>
  <c r="L1122" i="1"/>
  <c r="L1100" i="1"/>
  <c r="L1076" i="1"/>
  <c r="L970" i="1"/>
  <c r="L925" i="1"/>
  <c r="L871" i="1"/>
  <c r="L858" i="1"/>
  <c r="L848" i="1"/>
  <c r="L794" i="1"/>
  <c r="L784" i="1"/>
  <c r="L746" i="1"/>
  <c r="L638" i="1"/>
  <c r="L529" i="1"/>
  <c r="L479" i="1"/>
  <c r="L457" i="1"/>
  <c r="L237" i="1"/>
  <c r="L154" i="1"/>
  <c r="L1577" i="1"/>
  <c r="L1560" i="1"/>
  <c r="L1534" i="1"/>
  <c r="L1487" i="1"/>
  <c r="L1458" i="1"/>
  <c r="L1435" i="1"/>
  <c r="L1431" i="1"/>
  <c r="L1413" i="1"/>
  <c r="L1409" i="1"/>
  <c r="L1345" i="1"/>
  <c r="L1281" i="1"/>
  <c r="L1204" i="1"/>
  <c r="L1186" i="1"/>
  <c r="L1164" i="1"/>
  <c r="L1140" i="1"/>
  <c r="L1109" i="1"/>
  <c r="L1033" i="1"/>
  <c r="L1025" i="1"/>
  <c r="L1018" i="1"/>
  <c r="L1015" i="1"/>
  <c r="L989" i="1"/>
  <c r="L987" i="1"/>
  <c r="L977" i="1"/>
  <c r="L974" i="1"/>
  <c r="L936" i="1"/>
  <c r="L927" i="1"/>
  <c r="L920" i="1"/>
  <c r="L879" i="1"/>
  <c r="L874" i="1"/>
  <c r="L843" i="1"/>
  <c r="L779" i="1"/>
  <c r="L489" i="1"/>
  <c r="L366" i="1"/>
  <c r="L1598" i="1"/>
  <c r="L1523" i="1"/>
  <c r="L1225" i="1"/>
  <c r="L1217" i="1"/>
  <c r="L1173" i="1"/>
  <c r="L1097" i="1"/>
  <c r="L1089" i="1"/>
  <c r="L1079" i="1"/>
  <c r="L1009" i="1"/>
  <c r="L960" i="1"/>
  <c r="L953" i="1"/>
  <c r="L876" i="1"/>
  <c r="L750" i="1"/>
  <c r="L508" i="1"/>
  <c r="L494" i="1"/>
  <c r="L1607" i="1"/>
  <c r="L1543" i="1"/>
  <c r="L1479" i="1"/>
  <c r="L1415" i="1"/>
  <c r="L1273" i="1"/>
  <c r="L1255" i="1"/>
  <c r="L1234" i="1"/>
  <c r="L1209" i="1"/>
  <c r="L1191" i="1"/>
  <c r="L1145" i="1"/>
  <c r="L1081" i="1"/>
  <c r="L1017" i="1"/>
  <c r="L969" i="1"/>
  <c r="L952" i="1"/>
  <c r="L944" i="1"/>
  <c r="L892" i="1"/>
  <c r="L856" i="1"/>
  <c r="L824" i="1"/>
  <c r="L792" i="1"/>
  <c r="L692" i="1"/>
  <c r="L619" i="1"/>
  <c r="L568" i="1"/>
  <c r="L505" i="1"/>
  <c r="L486" i="1"/>
  <c r="L470" i="1"/>
  <c r="L424" i="1"/>
  <c r="L373" i="1"/>
  <c r="L266" i="1"/>
  <c r="L245" i="1"/>
  <c r="L242" i="1"/>
  <c r="L1401" i="1"/>
  <c r="L1385" i="1"/>
  <c r="L1369" i="1"/>
  <c r="L1353" i="1"/>
  <c r="L1337" i="1"/>
  <c r="L1321" i="1"/>
  <c r="L1305" i="1"/>
  <c r="L1289" i="1"/>
  <c r="L1257" i="1"/>
  <c r="L870" i="1"/>
  <c r="L866" i="1"/>
  <c r="L838" i="1"/>
  <c r="L834" i="1"/>
  <c r="L806" i="1"/>
  <c r="L802" i="1"/>
  <c r="L774" i="1"/>
  <c r="L752" i="1"/>
  <c r="L747" i="1"/>
  <c r="L737" i="1"/>
  <c r="L733" i="1"/>
  <c r="L667" i="1"/>
  <c r="L630" i="1"/>
  <c r="L628" i="1"/>
  <c r="L609" i="1"/>
  <c r="L579" i="1"/>
  <c r="L567" i="1"/>
  <c r="L548" i="1"/>
  <c r="L526" i="1"/>
  <c r="L465" i="1"/>
  <c r="L462" i="1"/>
  <c r="L103" i="1"/>
  <c r="L1249" i="1"/>
  <c r="L1185" i="1"/>
  <c r="L1121" i="1"/>
  <c r="L1057" i="1"/>
  <c r="L993" i="1"/>
  <c r="L930" i="1"/>
  <c r="L915" i="1"/>
  <c r="L711" i="1"/>
  <c r="L704" i="1"/>
  <c r="L611" i="1"/>
  <c r="L595" i="1"/>
  <c r="L588" i="1"/>
  <c r="L576" i="1"/>
  <c r="L344" i="1"/>
  <c r="L306" i="1"/>
  <c r="L725" i="1"/>
  <c r="L690" i="1"/>
  <c r="L654" i="1"/>
  <c r="L640" i="1"/>
  <c r="L614" i="1"/>
  <c r="L607" i="1"/>
  <c r="L590" i="1"/>
  <c r="L411" i="1"/>
  <c r="L352" i="1"/>
  <c r="L250" i="1"/>
  <c r="L101" i="1"/>
  <c r="L644" i="1"/>
  <c r="L580" i="1"/>
  <c r="L542" i="1"/>
  <c r="L540" i="1"/>
  <c r="L502" i="1"/>
  <c r="L467" i="1"/>
  <c r="L448" i="1"/>
  <c r="L446" i="1"/>
  <c r="L430" i="1"/>
  <c r="L426" i="1"/>
  <c r="L408" i="1"/>
  <c r="L347" i="1"/>
  <c r="L105" i="1"/>
  <c r="L770" i="1"/>
  <c r="L662" i="1"/>
  <c r="L606" i="1"/>
  <c r="L598" i="1"/>
  <c r="L566" i="1"/>
  <c r="L531" i="1"/>
  <c r="L460" i="1"/>
  <c r="L325" i="1"/>
  <c r="L278" i="1"/>
  <c r="L235" i="1"/>
  <c r="L189" i="1"/>
  <c r="L50" i="1"/>
  <c r="L717" i="1"/>
  <c r="L691" i="1"/>
  <c r="L678" i="1"/>
  <c r="L643" i="1"/>
  <c r="L624" i="1"/>
  <c r="L560" i="1"/>
  <c r="L496" i="1"/>
  <c r="L459" i="1"/>
  <c r="L432" i="1"/>
  <c r="L429" i="1"/>
  <c r="L368" i="1"/>
  <c r="L365" i="1"/>
  <c r="L324" i="1"/>
  <c r="L297" i="1"/>
  <c r="L260" i="1"/>
  <c r="L135" i="1"/>
  <c r="L48" i="1"/>
  <c r="L42" i="1"/>
  <c r="L39" i="1"/>
  <c r="L672" i="1"/>
  <c r="L608" i="1"/>
  <c r="L544" i="1"/>
  <c r="L480" i="1"/>
  <c r="L450" i="1"/>
  <c r="L392" i="1"/>
  <c r="L229" i="1"/>
  <c r="L224" i="1"/>
  <c r="L151" i="1"/>
  <c r="L85" i="1"/>
  <c r="L66" i="1"/>
  <c r="L61" i="1"/>
  <c r="L292" i="1"/>
  <c r="L183" i="1"/>
  <c r="L87" i="1"/>
  <c r="L63" i="1"/>
  <c r="L394" i="1"/>
  <c r="L384" i="1"/>
  <c r="L321" i="1"/>
  <c r="L313" i="1"/>
  <c r="L291" i="1"/>
  <c r="L249" i="1"/>
  <c r="L175" i="1"/>
  <c r="L79" i="1"/>
  <c r="L31" i="1"/>
  <c r="L386" i="1"/>
  <c r="L315" i="1"/>
  <c r="L241" i="1"/>
  <c r="L214" i="1"/>
  <c r="L207" i="1"/>
  <c r="L125" i="1"/>
  <c r="L33" i="1"/>
  <c r="L28" i="1"/>
  <c r="L25" i="1"/>
  <c r="L378" i="1"/>
  <c r="L262" i="1"/>
  <c r="L167" i="1"/>
  <c r="L165" i="1"/>
  <c r="L146" i="1"/>
  <c r="L127" i="1"/>
  <c r="L106" i="1"/>
  <c r="L74" i="1"/>
  <c r="L44" i="1"/>
  <c r="L281" i="1"/>
  <c r="L271" i="1"/>
  <c r="L257" i="1"/>
  <c r="L234" i="1"/>
  <c r="L215" i="1"/>
  <c r="L169" i="1"/>
  <c r="L138" i="1"/>
  <c r="L98" i="1"/>
  <c r="L89" i="1"/>
  <c r="L76" i="1"/>
  <c r="L15" i="1"/>
  <c r="L265" i="1"/>
  <c r="L162" i="1"/>
  <c r="L153" i="1"/>
  <c r="L140" i="1"/>
  <c r="L100" i="1"/>
  <c r="L27" i="1"/>
  <c r="L273" i="1"/>
  <c r="L204" i="1"/>
  <c r="L164" i="1"/>
  <c r="L97" i="1"/>
  <c r="L88" i="1"/>
  <c r="L71" i="1"/>
  <c r="L64" i="1"/>
  <c r="L53" i="1"/>
  <c r="L47" i="1"/>
  <c r="L29" i="1"/>
  <c r="L5" i="1"/>
  <c r="L3" i="1"/>
  <c r="L145" i="1"/>
  <c r="L81" i="1"/>
  <c r="L193" i="1"/>
  <c r="L129" i="1"/>
  <c r="L65" i="1"/>
  <c r="P2343" i="1"/>
  <c r="P162" i="1"/>
  <c r="P1958" i="1"/>
  <c r="P1617" i="1"/>
  <c r="P1298" i="1"/>
  <c r="P1997" i="1"/>
  <c r="P1760" i="1"/>
  <c r="P976" i="1"/>
  <c r="P854" i="1"/>
  <c r="P1296" i="1"/>
  <c r="P1895" i="1"/>
  <c r="P1058" i="1"/>
  <c r="P2458" i="1"/>
  <c r="P2498" i="1"/>
  <c r="P2242" i="1"/>
  <c r="P2426" i="1"/>
  <c r="P2290" i="1"/>
  <c r="P2049" i="1"/>
  <c r="P2507" i="1"/>
  <c r="P2488" i="1"/>
  <c r="P2428" i="1"/>
  <c r="P2220" i="1"/>
  <c r="P2142" i="1"/>
  <c r="P2064" i="1"/>
  <c r="P2490" i="1"/>
  <c r="P2331" i="1"/>
  <c r="P2144" i="1"/>
  <c r="P1165" i="1"/>
  <c r="P1067" i="1"/>
  <c r="P750" i="1"/>
  <c r="P2492" i="1"/>
  <c r="P2407" i="1"/>
  <c r="P2258" i="1"/>
  <c r="P1827" i="1"/>
  <c r="P1573" i="1"/>
  <c r="P1167" i="1"/>
  <c r="P752" i="1"/>
  <c r="P519" i="1"/>
  <c r="P2496" i="1"/>
  <c r="P2500" i="1"/>
  <c r="P2494" i="1"/>
  <c r="P2440" i="1"/>
  <c r="P2260" i="1"/>
  <c r="P1837" i="1"/>
  <c r="P1575" i="1"/>
  <c r="P754" i="1"/>
  <c r="P862" i="1"/>
  <c r="P864" i="1"/>
  <c r="P863" i="1"/>
  <c r="P566" i="1"/>
  <c r="P1641" i="1"/>
  <c r="P565" i="1"/>
  <c r="P127" i="1"/>
  <c r="P128" i="1"/>
  <c r="P126" i="1"/>
  <c r="P249" i="1"/>
  <c r="P2469" i="1"/>
  <c r="P956" i="1"/>
  <c r="P2204" i="1"/>
  <c r="P967" i="1"/>
  <c r="P2212" i="1"/>
  <c r="P2214" i="1"/>
  <c r="P973" i="1"/>
  <c r="P975" i="1"/>
  <c r="P974" i="1"/>
  <c r="P166" i="1"/>
  <c r="P168" i="1"/>
  <c r="P170" i="1"/>
  <c r="P1286" i="1"/>
  <c r="P1288" i="1"/>
  <c r="P1287" i="1"/>
  <c r="P786" i="1"/>
  <c r="P785" i="1"/>
  <c r="P896" i="1"/>
  <c r="P898" i="1"/>
  <c r="P2197" i="1"/>
  <c r="P2199" i="1"/>
  <c r="P899" i="1"/>
  <c r="P678" i="1"/>
  <c r="P1372" i="1"/>
  <c r="P1515" i="1"/>
  <c r="P1516" i="1"/>
  <c r="P1514" i="1"/>
  <c r="P912" i="1"/>
  <c r="P913" i="1"/>
  <c r="P911" i="1"/>
  <c r="P369" i="1"/>
  <c r="P370" i="1"/>
  <c r="P1438" i="1"/>
  <c r="P1439" i="1"/>
  <c r="P1218" i="1"/>
  <c r="P121" i="1"/>
  <c r="P275" i="1"/>
  <c r="P2362" i="1"/>
  <c r="P2364" i="1"/>
  <c r="P1999" i="1"/>
  <c r="P1640" i="1"/>
  <c r="P957" i="1"/>
  <c r="P1310" i="1"/>
  <c r="P1308" i="1"/>
  <c r="P1198" i="1"/>
  <c r="P1554" i="1"/>
  <c r="P1352" i="1"/>
  <c r="P2221" i="1"/>
  <c r="P2223" i="1"/>
  <c r="P1207" i="1"/>
  <c r="P1206" i="1"/>
  <c r="P1583" i="1"/>
  <c r="P1584" i="1"/>
  <c r="P1125" i="1"/>
  <c r="P1126" i="1"/>
  <c r="P1124" i="1"/>
  <c r="P2399" i="1"/>
  <c r="P1938" i="1"/>
  <c r="P902" i="1"/>
  <c r="P677" i="1"/>
  <c r="P627" i="1"/>
  <c r="P482" i="1"/>
  <c r="P354" i="1"/>
  <c r="P2406" i="1"/>
  <c r="P2408" i="1"/>
  <c r="P2459" i="1"/>
  <c r="P2461" i="1"/>
  <c r="P2139" i="1"/>
  <c r="P2141" i="1"/>
  <c r="P756" i="1"/>
  <c r="P2013" i="1"/>
  <c r="P2015" i="1"/>
  <c r="P2089" i="1"/>
  <c r="P2091" i="1"/>
  <c r="P2092" i="1"/>
  <c r="P2090" i="1"/>
  <c r="P2243" i="1"/>
  <c r="P2245" i="1"/>
  <c r="P2333" i="1"/>
  <c r="P2282" i="1"/>
  <c r="P2161" i="1"/>
  <c r="P1437" i="1"/>
  <c r="P966" i="1"/>
  <c r="P461" i="1"/>
  <c r="P2513" i="1"/>
  <c r="P2504" i="1"/>
  <c r="P2495" i="1"/>
  <c r="P2413" i="1"/>
  <c r="P2229" i="1"/>
  <c r="P2205" i="1"/>
  <c r="P2121" i="1"/>
  <c r="P2066" i="1"/>
  <c r="P1935" i="1"/>
  <c r="P1859" i="1"/>
  <c r="P1683" i="1"/>
  <c r="P1678" i="1"/>
  <c r="P1549" i="1"/>
  <c r="P1253" i="1"/>
  <c r="P1248" i="1"/>
  <c r="P1007" i="1"/>
  <c r="P986" i="1"/>
  <c r="P968" i="1"/>
  <c r="P868" i="1"/>
  <c r="P787" i="1"/>
  <c r="P266" i="1"/>
  <c r="P245" i="1"/>
  <c r="P770" i="1"/>
  <c r="P771" i="1"/>
  <c r="P769" i="1"/>
  <c r="P621" i="1"/>
  <c r="P2079" i="1"/>
  <c r="P71" i="1"/>
  <c r="P72" i="1"/>
  <c r="P1339" i="1"/>
  <c r="P1341" i="1"/>
  <c r="P1340" i="1"/>
  <c r="P1338" i="1"/>
  <c r="P1386" i="1"/>
  <c r="P1388" i="1"/>
  <c r="P1387" i="1"/>
  <c r="P940" i="1"/>
  <c r="P942" i="1"/>
  <c r="P941" i="1"/>
  <c r="P1190" i="1"/>
  <c r="P1189" i="1"/>
  <c r="P1905" i="1"/>
  <c r="P1906" i="1"/>
  <c r="P1904" i="1"/>
  <c r="P125" i="1"/>
  <c r="P1230" i="1"/>
  <c r="P1231" i="1"/>
  <c r="P2370" i="1"/>
  <c r="P124" i="1"/>
  <c r="P1229" i="1"/>
  <c r="P568" i="1"/>
  <c r="P569" i="1"/>
  <c r="P567" i="1"/>
  <c r="P638" i="1"/>
  <c r="P640" i="1"/>
  <c r="P641" i="1"/>
  <c r="P639" i="1"/>
  <c r="P581" i="1"/>
  <c r="P582" i="1"/>
  <c r="P2328" i="1"/>
  <c r="P271" i="1"/>
  <c r="P1923" i="1"/>
  <c r="P1925" i="1"/>
  <c r="P272" i="1"/>
  <c r="P1924" i="1"/>
  <c r="P2215" i="1"/>
  <c r="P1839" i="1"/>
  <c r="P1543" i="1"/>
  <c r="P962" i="1"/>
  <c r="P169" i="1"/>
  <c r="P1966" i="1"/>
  <c r="P1968" i="1"/>
  <c r="P1364" i="1"/>
  <c r="P2251" i="1"/>
  <c r="P2253" i="1"/>
  <c r="P1967" i="1"/>
  <c r="P823" i="1"/>
  <c r="P2174" i="1"/>
  <c r="P2176" i="1"/>
  <c r="P1179" i="1"/>
  <c r="P1531" i="1"/>
  <c r="P1178" i="1"/>
  <c r="P1087" i="1"/>
  <c r="P1088" i="1"/>
  <c r="P1086" i="1"/>
  <c r="P1061" i="1"/>
  <c r="P2255" i="1"/>
  <c r="P1329" i="1"/>
  <c r="P1328" i="1"/>
  <c r="P1205" i="1"/>
  <c r="P1359" i="1"/>
  <c r="P1139" i="1"/>
  <c r="P1501" i="1"/>
  <c r="P1503" i="1"/>
  <c r="P1140" i="1"/>
  <c r="P1138" i="1"/>
  <c r="P2269" i="1"/>
  <c r="P2271" i="1"/>
  <c r="P1488" i="1"/>
  <c r="P1490" i="1"/>
  <c r="P1489" i="1"/>
  <c r="P945" i="1"/>
  <c r="P946" i="1"/>
  <c r="P1970" i="1"/>
  <c r="P1969" i="1"/>
  <c r="P1780" i="1"/>
  <c r="P1782" i="1"/>
  <c r="P1784" i="1"/>
  <c r="P1643" i="1"/>
  <c r="P1644" i="1"/>
  <c r="P2222" i="1"/>
  <c r="P2196" i="1"/>
  <c r="P2112" i="1"/>
  <c r="P1931" i="1"/>
  <c r="P1781" i="1"/>
  <c r="P1642" i="1"/>
  <c r="P1545" i="1"/>
  <c r="P897" i="1"/>
  <c r="P664" i="1"/>
  <c r="P622" i="1"/>
  <c r="P477" i="1"/>
  <c r="P1002" i="1"/>
  <c r="P2236" i="1"/>
  <c r="P2434" i="1"/>
  <c r="P2436" i="1"/>
  <c r="P2051" i="1"/>
  <c r="P2334" i="1"/>
  <c r="P1842" i="1"/>
  <c r="P1843" i="1"/>
  <c r="P2473" i="1"/>
  <c r="P2476" i="1"/>
  <c r="P1816" i="1"/>
  <c r="P1817" i="1"/>
  <c r="P2435" i="1"/>
  <c r="P2198" i="1"/>
  <c r="P2119" i="1"/>
  <c r="P1933" i="1"/>
  <c r="P866" i="1"/>
  <c r="P809" i="1"/>
  <c r="P2414" i="1"/>
  <c r="P2336" i="1"/>
  <c r="P2338" i="1"/>
  <c r="P2219" i="1"/>
  <c r="P2487" i="1"/>
  <c r="P1993" i="1"/>
  <c r="P1991" i="1"/>
  <c r="P2319" i="1"/>
  <c r="P2041" i="1"/>
  <c r="P2247" i="1"/>
  <c r="P2249" i="1"/>
  <c r="P1634" i="1"/>
  <c r="P2439" i="1"/>
  <c r="P2441" i="1"/>
  <c r="P2443" i="1"/>
  <c r="P2009" i="1"/>
  <c r="P1702" i="1"/>
  <c r="P919" i="1"/>
  <c r="P920" i="1"/>
  <c r="P1441" i="1"/>
  <c r="P1440" i="1"/>
  <c r="P1961" i="1"/>
  <c r="P1962" i="1"/>
  <c r="P1805" i="1"/>
  <c r="P1807" i="1"/>
  <c r="P1188" i="1"/>
  <c r="P1186" i="1"/>
  <c r="P1972" i="1"/>
  <c r="P1971" i="1"/>
  <c r="P1623" i="1"/>
  <c r="P1624" i="1"/>
  <c r="P2003" i="1"/>
  <c r="P2005" i="1"/>
  <c r="P1736" i="1"/>
  <c r="P1738" i="1"/>
  <c r="P1739" i="1"/>
  <c r="P1737" i="1"/>
  <c r="P1896" i="1"/>
  <c r="P1898" i="1"/>
  <c r="P817" i="1"/>
  <c r="P816" i="1"/>
  <c r="P1758" i="1"/>
  <c r="P1757" i="1"/>
  <c r="P1383" i="1"/>
  <c r="P1382" i="1"/>
  <c r="P1313" i="1"/>
  <c r="P1312" i="1"/>
  <c r="P368" i="1"/>
  <c r="P1264" i="1"/>
  <c r="P1262" i="1"/>
  <c r="P2293" i="1"/>
  <c r="P1414" i="1"/>
  <c r="P1416" i="1"/>
  <c r="P871" i="1"/>
  <c r="P870" i="1"/>
  <c r="P1147" i="1"/>
  <c r="P1146" i="1"/>
  <c r="P637" i="1"/>
  <c r="P2071" i="1"/>
  <c r="P2508" i="1"/>
  <c r="P2506" i="1"/>
  <c r="P2472" i="1"/>
  <c r="P2420" i="1"/>
  <c r="P2415" i="1"/>
  <c r="P2381" i="1"/>
  <c r="P2376" i="1"/>
  <c r="P2337" i="1"/>
  <c r="P2252" i="1"/>
  <c r="P2231" i="1"/>
  <c r="P2207" i="1"/>
  <c r="P2173" i="1"/>
  <c r="P2078" i="1"/>
  <c r="P2010" i="1"/>
  <c r="P1975" i="1"/>
  <c r="P1947" i="1"/>
  <c r="P1942" i="1"/>
  <c r="P1808" i="1"/>
  <c r="P1470" i="1"/>
  <c r="P1396" i="1"/>
  <c r="P1284" i="1"/>
  <c r="P1098" i="1"/>
  <c r="P935" i="1"/>
  <c r="P395" i="1"/>
  <c r="P3" i="1"/>
  <c r="P299" i="1"/>
  <c r="P301" i="1"/>
  <c r="P1053" i="1"/>
  <c r="P1055" i="1"/>
  <c r="P300" i="1"/>
  <c r="P2257" i="1"/>
  <c r="P2259" i="1"/>
  <c r="P1054" i="1"/>
  <c r="P1052" i="1"/>
  <c r="P2069" i="1"/>
  <c r="P626" i="1"/>
  <c r="P628" i="1"/>
  <c r="P629" i="1"/>
  <c r="P1888" i="1"/>
  <c r="P1890" i="1"/>
  <c r="P1889" i="1"/>
  <c r="P1673" i="1"/>
  <c r="P1674" i="1"/>
  <c r="P193" i="1"/>
  <c r="P195" i="1"/>
  <c r="P1319" i="1"/>
  <c r="P2396" i="1"/>
  <c r="P2398" i="1"/>
  <c r="P194" i="1"/>
  <c r="P1318" i="1"/>
  <c r="P373" i="1"/>
  <c r="P1481" i="1"/>
  <c r="P1483" i="1"/>
  <c r="P1482" i="1"/>
  <c r="P37" i="1"/>
  <c r="P39" i="1"/>
  <c r="P1109" i="1"/>
  <c r="P38" i="1"/>
  <c r="P1421" i="1"/>
  <c r="P1422" i="1"/>
  <c r="P410" i="1"/>
  <c r="P284" i="1"/>
  <c r="P285" i="1"/>
  <c r="P409" i="1"/>
  <c r="P717" i="1"/>
  <c r="P718" i="1"/>
  <c r="P873" i="1"/>
  <c r="P874" i="1"/>
  <c r="P872" i="1"/>
  <c r="P1765" i="1"/>
  <c r="P1767" i="1"/>
  <c r="P1766" i="1"/>
  <c r="P1764" i="1"/>
  <c r="P1854" i="1"/>
  <c r="P1855" i="1"/>
  <c r="P1853" i="1"/>
  <c r="P1245" i="1"/>
  <c r="P2302" i="1"/>
  <c r="P560" i="1"/>
  <c r="P2329" i="1"/>
  <c r="P827" i="1"/>
  <c r="P2178" i="1"/>
  <c r="P1950" i="1"/>
  <c r="P1952" i="1"/>
  <c r="P1063" i="1"/>
  <c r="P1064" i="1"/>
  <c r="P1062" i="1"/>
  <c r="P642" i="1"/>
  <c r="P1648" i="1"/>
  <c r="P653" i="1"/>
  <c r="P1361" i="1"/>
  <c r="P1362" i="1"/>
  <c r="P1360" i="1"/>
  <c r="P1423" i="1"/>
  <c r="P1425" i="1"/>
  <c r="P1426" i="1"/>
  <c r="P1424" i="1"/>
  <c r="P1215" i="1"/>
  <c r="P515" i="1"/>
  <c r="P1585" i="1"/>
  <c r="P513" i="1"/>
  <c r="P1214" i="1"/>
  <c r="P1586" i="1"/>
  <c r="P989" i="1"/>
  <c r="P992" i="1"/>
  <c r="P990" i="1"/>
  <c r="P62" i="1"/>
  <c r="P2295" i="1"/>
  <c r="P1749" i="1"/>
  <c r="P1750" i="1"/>
  <c r="P1612" i="1"/>
  <c r="P1614" i="1"/>
  <c r="P1616" i="1"/>
  <c r="P1686" i="1"/>
  <c r="P1471" i="1"/>
  <c r="P1119" i="1"/>
  <c r="P1472" i="1"/>
  <c r="P1687" i="1"/>
  <c r="P2270" i="1"/>
  <c r="P2167" i="1"/>
  <c r="P2169" i="1"/>
  <c r="P2502" i="1"/>
  <c r="P527" i="1"/>
  <c r="P1220" i="1"/>
  <c r="P892" i="1"/>
  <c r="P2195" i="1"/>
  <c r="P1219" i="1"/>
  <c r="P472" i="1"/>
  <c r="P1546" i="1"/>
  <c r="P839" i="1"/>
  <c r="P840" i="1"/>
  <c r="P838" i="1"/>
  <c r="P1216" i="1"/>
  <c r="P2353" i="1"/>
  <c r="P2355" i="1"/>
  <c r="P1217" i="1"/>
  <c r="P1724" i="1"/>
  <c r="P1726" i="1"/>
  <c r="P1727" i="1"/>
  <c r="P887" i="1"/>
  <c r="P886" i="1"/>
  <c r="P914" i="1"/>
  <c r="P916" i="1"/>
  <c r="P1373" i="1"/>
  <c r="P1375" i="1"/>
  <c r="P915" i="1"/>
  <c r="P522" i="1"/>
  <c r="P1589" i="1"/>
  <c r="P1591" i="1"/>
  <c r="P523" i="1"/>
  <c r="P1588" i="1"/>
  <c r="P494" i="1"/>
  <c r="P1564" i="1"/>
  <c r="P1566" i="1"/>
  <c r="P493" i="1"/>
  <c r="P388" i="1"/>
  <c r="P1494" i="1"/>
  <c r="P2116" i="1"/>
  <c r="P2118" i="1"/>
  <c r="P881" i="1"/>
  <c r="P883" i="1"/>
  <c r="P885" i="1"/>
  <c r="P884" i="1"/>
  <c r="P882" i="1"/>
  <c r="P2130" i="1"/>
  <c r="P2132" i="1"/>
  <c r="P747" i="1"/>
  <c r="P749" i="1"/>
  <c r="P751" i="1"/>
  <c r="P2129" i="1"/>
  <c r="P2384" i="1"/>
  <c r="P1070" i="1"/>
  <c r="P1071" i="1"/>
  <c r="P1069" i="1"/>
  <c r="P359" i="1"/>
  <c r="P360" i="1"/>
  <c r="P358" i="1"/>
  <c r="P738" i="1"/>
  <c r="P1409" i="1"/>
  <c r="P739" i="1"/>
  <c r="P737" i="1"/>
  <c r="P2145" i="1"/>
  <c r="P2147" i="1"/>
  <c r="P2427" i="1"/>
  <c r="P837" i="1"/>
  <c r="P361" i="1"/>
  <c r="P1460" i="1"/>
  <c r="P1462" i="1"/>
  <c r="P1093" i="1"/>
  <c r="P1095" i="1"/>
  <c r="P1094" i="1"/>
  <c r="P905" i="1"/>
  <c r="P907" i="1"/>
  <c r="P908" i="1"/>
  <c r="P906" i="1"/>
  <c r="P2455" i="1"/>
  <c r="P1986" i="1"/>
  <c r="P1985" i="1"/>
  <c r="P1434" i="1"/>
  <c r="P320" i="1"/>
  <c r="P321" i="1"/>
  <c r="P2058" i="1"/>
  <c r="P615" i="1"/>
  <c r="P617" i="1"/>
  <c r="P616" i="1"/>
  <c r="P2057" i="1"/>
  <c r="P2342" i="1"/>
  <c r="P2344" i="1"/>
  <c r="P1863" i="1"/>
  <c r="P1862" i="1"/>
  <c r="P506" i="1"/>
  <c r="P2297" i="1"/>
  <c r="P507" i="1"/>
  <c r="P1345" i="1"/>
  <c r="P1347" i="1"/>
  <c r="P223" i="1"/>
  <c r="P2425" i="1"/>
  <c r="P954" i="1"/>
  <c r="P953" i="1"/>
  <c r="P432" i="1"/>
  <c r="P434" i="1"/>
  <c r="P1164" i="1"/>
  <c r="P1525" i="1"/>
  <c r="P1527" i="1"/>
  <c r="P1163" i="1"/>
  <c r="P1526" i="1"/>
  <c r="P1151" i="1"/>
  <c r="P1150" i="1"/>
  <c r="P31" i="1"/>
  <c r="P2278" i="1"/>
  <c r="P1720" i="1"/>
  <c r="P1722" i="1"/>
  <c r="P50" i="1"/>
  <c r="P51" i="1"/>
  <c r="P772" i="1"/>
  <c r="P774" i="1"/>
  <c r="P775" i="1"/>
  <c r="P773" i="1"/>
  <c r="P1269" i="1"/>
  <c r="P1270" i="1"/>
  <c r="P960" i="1"/>
  <c r="P2208" i="1"/>
  <c r="P2210" i="1"/>
  <c r="P2478" i="1"/>
  <c r="P1366" i="1"/>
  <c r="P1368" i="1"/>
  <c r="P1367" i="1"/>
  <c r="P1882" i="1"/>
  <c r="P1884" i="1"/>
  <c r="P329" i="1"/>
  <c r="P331" i="1"/>
  <c r="P332" i="1"/>
  <c r="P745" i="1"/>
  <c r="P746" i="1"/>
  <c r="P744" i="1"/>
  <c r="P423" i="1"/>
  <c r="P425" i="1"/>
  <c r="P424" i="1"/>
  <c r="P422" i="1"/>
  <c r="P75" i="1"/>
  <c r="P76" i="1"/>
  <c r="P2304" i="1"/>
  <c r="P825" i="1"/>
  <c r="P826" i="1"/>
  <c r="P824" i="1"/>
  <c r="P1698" i="1"/>
  <c r="P1699" i="1"/>
  <c r="P1517" i="1"/>
  <c r="P1518" i="1"/>
  <c r="P2479" i="1"/>
  <c r="P2454" i="1"/>
  <c r="P2449" i="1"/>
  <c r="P2383" i="1"/>
  <c r="P2361" i="1"/>
  <c r="P2356" i="1"/>
  <c r="P2339" i="1"/>
  <c r="P2318" i="1"/>
  <c r="P2303" i="1"/>
  <c r="P2254" i="1"/>
  <c r="P2238" i="1"/>
  <c r="P2209" i="1"/>
  <c r="P2175" i="1"/>
  <c r="P2133" i="1"/>
  <c r="P2070" i="1"/>
  <c r="P2012" i="1"/>
  <c r="P1891" i="1"/>
  <c r="P1881" i="1"/>
  <c r="P1876" i="1"/>
  <c r="P1613" i="1"/>
  <c r="P1592" i="1"/>
  <c r="P1500" i="1"/>
  <c r="P1493" i="1"/>
  <c r="P1480" i="1"/>
  <c r="P1260" i="1"/>
  <c r="P1208" i="1"/>
  <c r="P1011" i="1"/>
  <c r="P387" i="1"/>
  <c r="P2345" i="1"/>
  <c r="P1194" i="1"/>
  <c r="P2022" i="1"/>
  <c r="P2024" i="1"/>
  <c r="P2023" i="1"/>
  <c r="P1675" i="1"/>
  <c r="P1677" i="1"/>
  <c r="P267" i="1"/>
  <c r="P2480" i="1"/>
  <c r="P2482" i="1"/>
  <c r="P1552" i="1"/>
  <c r="P483" i="1"/>
  <c r="P485" i="1"/>
  <c r="P1553" i="1"/>
  <c r="P1027" i="1"/>
  <c r="P1026" i="1"/>
  <c r="P969" i="1"/>
  <c r="P971" i="1"/>
  <c r="P1713" i="1"/>
  <c r="P1712" i="1"/>
  <c r="P970" i="1"/>
  <c r="P404" i="1"/>
  <c r="P406" i="1"/>
  <c r="P1458" i="1"/>
  <c r="P355" i="1"/>
  <c r="P1656" i="1"/>
  <c r="P1457" i="1"/>
  <c r="P1706" i="1"/>
  <c r="P1948" i="1"/>
  <c r="P1331" i="1"/>
  <c r="P208" i="1"/>
  <c r="P210" i="1"/>
  <c r="P1332" i="1"/>
  <c r="P209" i="1"/>
  <c r="P1330" i="1"/>
  <c r="P207" i="1"/>
  <c r="P2412" i="1"/>
  <c r="P460" i="1"/>
  <c r="P1544" i="1"/>
  <c r="P1192" i="1"/>
  <c r="P1193" i="1"/>
  <c r="P1191" i="1"/>
  <c r="P1696" i="1"/>
  <c r="P1097" i="1"/>
  <c r="P1168" i="1"/>
  <c r="P1096" i="1"/>
  <c r="P1697" i="1"/>
  <c r="P2283" i="1"/>
  <c r="P2285" i="1"/>
  <c r="P766" i="1"/>
  <c r="P768" i="1"/>
  <c r="P2152" i="1"/>
  <c r="P2391" i="1"/>
  <c r="P963" i="1"/>
  <c r="P965" i="1"/>
  <c r="P691" i="1"/>
  <c r="P693" i="1"/>
  <c r="P708" i="1"/>
  <c r="P1162" i="1"/>
  <c r="P2093" i="1"/>
  <c r="P2094" i="1"/>
  <c r="P2043" i="1"/>
  <c r="P2326" i="1"/>
  <c r="P2232" i="1"/>
  <c r="P2234" i="1"/>
  <c r="P843" i="1"/>
  <c r="P842" i="1"/>
  <c r="P844" i="1"/>
  <c r="P2429" i="1"/>
  <c r="P2183" i="1"/>
  <c r="P2322" i="1"/>
  <c r="P2324" i="1"/>
  <c r="P1393" i="1"/>
  <c r="P1395" i="1"/>
  <c r="P1397" i="1"/>
  <c r="P1394" i="1"/>
  <c r="P1794" i="1"/>
  <c r="P1795" i="1"/>
  <c r="P587" i="1"/>
  <c r="P1273" i="1"/>
  <c r="P1275" i="1"/>
  <c r="P583" i="1"/>
  <c r="P1274" i="1"/>
  <c r="P1819" i="1"/>
  <c r="P1821" i="1"/>
  <c r="P2044" i="1"/>
  <c r="P491" i="1"/>
  <c r="P1560" i="1"/>
  <c r="P1066" i="1"/>
  <c r="P1068" i="1"/>
  <c r="P1427" i="1"/>
  <c r="P2486" i="1"/>
  <c r="P2481" i="1"/>
  <c r="P2424" i="1"/>
  <c r="P2390" i="1"/>
  <c r="P2385" i="1"/>
  <c r="P2363" i="1"/>
  <c r="P2341" i="1"/>
  <c r="P2325" i="1"/>
  <c r="P2310" i="1"/>
  <c r="P2305" i="1"/>
  <c r="P2288" i="1"/>
  <c r="P2256" i="1"/>
  <c r="P2211" i="1"/>
  <c r="P2177" i="1"/>
  <c r="P2140" i="1"/>
  <c r="P2014" i="1"/>
  <c r="P1995" i="1"/>
  <c r="P1982" i="1"/>
  <c r="P1951" i="1"/>
  <c r="P1893" i="1"/>
  <c r="P1883" i="1"/>
  <c r="P1835" i="1"/>
  <c r="P1820" i="1"/>
  <c r="P1815" i="1"/>
  <c r="P1615" i="1"/>
  <c r="P1507" i="1"/>
  <c r="P1502" i="1"/>
  <c r="P1495" i="1"/>
  <c r="P1408" i="1"/>
  <c r="P1346" i="1"/>
  <c r="P1118" i="1"/>
  <c r="P893" i="1"/>
  <c r="P812" i="1"/>
  <c r="P748" i="1"/>
  <c r="P618" i="1"/>
  <c r="P570" i="1"/>
  <c r="P1267" i="1"/>
  <c r="P1268" i="1"/>
  <c r="P1266" i="1"/>
  <c r="P1856" i="1"/>
  <c r="P1857" i="1"/>
  <c r="P947" i="1"/>
  <c r="P949" i="1"/>
  <c r="P948" i="1"/>
  <c r="P474" i="1"/>
  <c r="P473" i="1"/>
  <c r="P475" i="1"/>
  <c r="P2289" i="1"/>
  <c r="P1707" i="1"/>
  <c r="P1708" i="1"/>
  <c r="P665" i="1"/>
  <c r="P667" i="1"/>
  <c r="P666" i="1"/>
  <c r="P1878" i="1"/>
  <c r="P1877" i="1"/>
  <c r="P1711" i="1"/>
  <c r="P1709" i="1"/>
  <c r="P1710" i="1"/>
  <c r="P224" i="1"/>
  <c r="P226" i="1"/>
  <c r="P225" i="1"/>
  <c r="P1349" i="1"/>
  <c r="P84" i="1"/>
  <c r="P83" i="1"/>
  <c r="P1295" i="1"/>
  <c r="P2301" i="1"/>
  <c r="P2317" i="1"/>
  <c r="P1172" i="1"/>
  <c r="P1213" i="1"/>
  <c r="P1212" i="1"/>
  <c r="P376" i="1"/>
  <c r="P377" i="1"/>
  <c r="P1475" i="1"/>
  <c r="P1473" i="1"/>
  <c r="P1474" i="1"/>
  <c r="P2281" i="1"/>
  <c r="P1108" i="1"/>
  <c r="P44" i="1"/>
  <c r="P43" i="1"/>
  <c r="P1519" i="1"/>
  <c r="P1520" i="1"/>
  <c r="P661" i="1"/>
  <c r="P662" i="1"/>
  <c r="P660" i="1"/>
  <c r="P1914" i="1"/>
  <c r="P1915" i="1"/>
  <c r="P1913" i="1"/>
  <c r="P740" i="1"/>
  <c r="P742" i="1"/>
  <c r="P2135" i="1"/>
  <c r="P2137" i="1"/>
  <c r="P743" i="1"/>
  <c r="P2136" i="1"/>
  <c r="P741" i="1"/>
  <c r="P2134" i="1"/>
  <c r="P649" i="1"/>
  <c r="P651" i="1"/>
  <c r="P650" i="1"/>
  <c r="P2072" i="1"/>
  <c r="P2074" i="1"/>
  <c r="P2076" i="1"/>
  <c r="P2073" i="1"/>
  <c r="P2075" i="1"/>
  <c r="P999" i="1"/>
  <c r="P1001" i="1"/>
  <c r="P1000" i="1"/>
  <c r="P2230" i="1"/>
  <c r="P2227" i="1"/>
  <c r="P2228" i="1"/>
  <c r="P2226" i="1"/>
  <c r="P558" i="1"/>
  <c r="P557" i="1"/>
  <c r="P2034" i="1"/>
  <c r="P2033" i="1"/>
  <c r="P2035" i="1"/>
  <c r="P679" i="1"/>
  <c r="P681" i="1"/>
  <c r="P680" i="1"/>
  <c r="P2080" i="1"/>
  <c r="P2082" i="1"/>
  <c r="P2081" i="1"/>
  <c r="P601" i="1"/>
  <c r="P603" i="1"/>
  <c r="P604" i="1"/>
  <c r="P1023" i="1"/>
  <c r="P1021" i="1"/>
  <c r="P1024" i="1"/>
  <c r="P1022" i="1"/>
  <c r="P246" i="1"/>
  <c r="P248" i="1"/>
  <c r="P247" i="1"/>
  <c r="P2062" i="1"/>
  <c r="P2063" i="1"/>
  <c r="P2061" i="1"/>
  <c r="P230" i="1"/>
  <c r="P232" i="1"/>
  <c r="P231" i="1"/>
  <c r="P2113" i="1"/>
  <c r="P2115" i="1"/>
  <c r="P2114" i="1"/>
  <c r="P180" i="1"/>
  <c r="P181" i="1"/>
  <c r="P1293" i="1"/>
  <c r="P1926" i="1"/>
  <c r="P1928" i="1"/>
  <c r="P1930" i="1"/>
  <c r="P1927" i="1"/>
  <c r="P1929" i="1"/>
  <c r="P889" i="1"/>
  <c r="P890" i="1"/>
  <c r="P888" i="1"/>
  <c r="P794" i="1"/>
  <c r="P793" i="1"/>
  <c r="P2159" i="1"/>
  <c r="P2158" i="1"/>
  <c r="P2466" i="1"/>
  <c r="P2462" i="1"/>
  <c r="P2444" i="1"/>
  <c r="P2438" i="1"/>
  <c r="P2416" i="1"/>
  <c r="P2404" i="1"/>
  <c r="P2388" i="1"/>
  <c r="P2386" i="1"/>
  <c r="P2374" i="1"/>
  <c r="P2372" i="1"/>
  <c r="P2346" i="1"/>
  <c r="P2320" i="1"/>
  <c r="P260" i="1"/>
  <c r="P261" i="1"/>
  <c r="P1659" i="1"/>
  <c r="P1660" i="1"/>
  <c r="P1658" i="1"/>
  <c r="P1776" i="1"/>
  <c r="P1778" i="1"/>
  <c r="P1777" i="1"/>
  <c r="P1775" i="1"/>
  <c r="P1779" i="1"/>
  <c r="P276" i="1"/>
  <c r="P277" i="1"/>
  <c r="P1399" i="1"/>
  <c r="P1401" i="1"/>
  <c r="P1402" i="1"/>
  <c r="P1400" i="1"/>
  <c r="P140" i="1"/>
  <c r="P142" i="1"/>
  <c r="P141" i="1"/>
  <c r="P1249" i="1"/>
  <c r="P1251" i="1"/>
  <c r="P1250" i="1"/>
  <c r="P1252" i="1"/>
  <c r="P1804" i="1"/>
  <c r="P1803" i="1"/>
  <c r="P943" i="1"/>
  <c r="P944" i="1"/>
  <c r="P855" i="1"/>
  <c r="P857" i="1"/>
  <c r="P856" i="1"/>
  <c r="P728" i="1"/>
  <c r="P730" i="1"/>
  <c r="P729" i="1"/>
  <c r="P310" i="1"/>
  <c r="P312" i="1"/>
  <c r="P311" i="1"/>
  <c r="P1944" i="1"/>
  <c r="P1946" i="1"/>
  <c r="P1945" i="1"/>
  <c r="P1943" i="1"/>
  <c r="P2225" i="1"/>
  <c r="P2224" i="1"/>
  <c r="P64" i="1"/>
  <c r="P63" i="1"/>
  <c r="P1145" i="1"/>
  <c r="P2299" i="1"/>
  <c r="P1144" i="1"/>
  <c r="P1111" i="1"/>
  <c r="P1112" i="1"/>
  <c r="P382" i="1"/>
  <c r="P384" i="1"/>
  <c r="P383" i="1"/>
  <c r="P385" i="1"/>
  <c r="P1828" i="1"/>
  <c r="P1829" i="1"/>
  <c r="P819" i="1"/>
  <c r="P821" i="1"/>
  <c r="P820" i="1"/>
  <c r="P979" i="1"/>
  <c r="P978" i="1"/>
  <c r="P980" i="1"/>
  <c r="P15" i="1"/>
  <c r="P16" i="1"/>
  <c r="P1667" i="1"/>
  <c r="P1665" i="1"/>
  <c r="P1664" i="1"/>
  <c r="P1666" i="1"/>
  <c r="P2107" i="1"/>
  <c r="P2106" i="1"/>
  <c r="P813" i="1"/>
  <c r="P815" i="1"/>
  <c r="P814" i="1"/>
  <c r="P13" i="1"/>
  <c r="P12" i="1"/>
  <c r="P14" i="1"/>
  <c r="P2265" i="1"/>
  <c r="P2267" i="1"/>
  <c r="P2266" i="1"/>
  <c r="P2268" i="1"/>
  <c r="P699" i="1"/>
  <c r="P700" i="1"/>
  <c r="P2101" i="1"/>
  <c r="P2103" i="1"/>
  <c r="P2102" i="1"/>
  <c r="P1029" i="1"/>
  <c r="P1028" i="1"/>
  <c r="P726" i="1"/>
  <c r="P727" i="1"/>
  <c r="P1754" i="1"/>
  <c r="P1756" i="1"/>
  <c r="P1755" i="1"/>
  <c r="P138" i="1"/>
  <c r="P139" i="1"/>
  <c r="P137" i="1"/>
  <c r="P2510" i="1"/>
  <c r="P2468" i="1"/>
  <c r="P2432" i="1"/>
  <c r="P2400" i="1"/>
  <c r="P2392" i="1"/>
  <c r="P2300" i="1"/>
  <c r="P602" i="1"/>
  <c r="P158" i="1"/>
  <c r="P157" i="1"/>
  <c r="P33" i="1"/>
  <c r="P32" i="1"/>
  <c r="P550" i="1"/>
  <c r="P551" i="1"/>
  <c r="P1609" i="1"/>
  <c r="P1611" i="1"/>
  <c r="P378" i="1"/>
  <c r="P380" i="1"/>
  <c r="P379" i="1"/>
  <c r="P381" i="1"/>
  <c r="P1484" i="1"/>
  <c r="P436" i="1"/>
  <c r="P435" i="1"/>
  <c r="P1655" i="1"/>
  <c r="P1984" i="1"/>
  <c r="P1983" i="1"/>
  <c r="P1850" i="1"/>
  <c r="P1849" i="1"/>
  <c r="P538" i="1"/>
  <c r="P539" i="1"/>
  <c r="P2021" i="1"/>
  <c r="P1792" i="1"/>
  <c r="P1793" i="1"/>
  <c r="P324" i="1"/>
  <c r="P326" i="1"/>
  <c r="P325" i="1"/>
  <c r="P720" i="1"/>
  <c r="P719" i="1"/>
  <c r="P1429" i="1"/>
  <c r="P1077" i="1"/>
  <c r="P1431" i="1"/>
  <c r="P1430" i="1"/>
  <c r="P1076" i="1"/>
  <c r="P2125" i="1"/>
  <c r="P2124" i="1"/>
  <c r="P238" i="1"/>
  <c r="P237" i="1"/>
  <c r="P1369" i="1"/>
  <c r="P1370" i="1"/>
  <c r="P790" i="1"/>
  <c r="P792" i="1"/>
  <c r="P791" i="1"/>
  <c r="P789" i="1"/>
  <c r="P917" i="1"/>
  <c r="P918" i="1"/>
  <c r="P374" i="1"/>
  <c r="P375" i="1"/>
  <c r="P1956" i="1"/>
  <c r="P118" i="1"/>
  <c r="P117" i="1"/>
  <c r="P2020" i="1"/>
  <c r="P2019" i="1"/>
  <c r="P342" i="1"/>
  <c r="P344" i="1"/>
  <c r="P343" i="1"/>
  <c r="P1083" i="1"/>
  <c r="P1445" i="1"/>
  <c r="P1084" i="1"/>
  <c r="P1444" i="1"/>
  <c r="P1169" i="1"/>
  <c r="P1170" i="1"/>
  <c r="P532" i="1"/>
  <c r="P1235" i="1"/>
  <c r="P531" i="1"/>
  <c r="P1599" i="1"/>
  <c r="P1600" i="1"/>
  <c r="P1234" i="1"/>
  <c r="P829" i="1"/>
  <c r="P831" i="1"/>
  <c r="P832" i="1"/>
  <c r="P448" i="1"/>
  <c r="P450" i="1"/>
  <c r="P449" i="1"/>
  <c r="P1180" i="1"/>
  <c r="P1533" i="1"/>
  <c r="P1535" i="1"/>
  <c r="P2307" i="1"/>
  <c r="P2309" i="1"/>
  <c r="P1536" i="1"/>
  <c r="P1227" i="1"/>
  <c r="P1228" i="1"/>
  <c r="P1798" i="1"/>
  <c r="P1799" i="1"/>
  <c r="P1509" i="1"/>
  <c r="P1508" i="1"/>
  <c r="P2096" i="1"/>
  <c r="P2098" i="1"/>
  <c r="P2097" i="1"/>
  <c r="P2095" i="1"/>
  <c r="P2099" i="1"/>
  <c r="P2484" i="1"/>
  <c r="P2470" i="1"/>
  <c r="P2452" i="1"/>
  <c r="P2446" i="1"/>
  <c r="P2430" i="1"/>
  <c r="P2402" i="1"/>
  <c r="P2394" i="1"/>
  <c r="P132" i="1"/>
  <c r="P131" i="1"/>
  <c r="P133" i="1"/>
  <c r="P1243" i="1"/>
  <c r="P257" i="1"/>
  <c r="P1916" i="1"/>
  <c r="P1917" i="1"/>
  <c r="P1762" i="1"/>
  <c r="P1761" i="1"/>
  <c r="P1763" i="1"/>
  <c r="P17" i="1"/>
  <c r="P19" i="1"/>
  <c r="P18" i="1"/>
  <c r="P1796" i="1"/>
  <c r="P1797" i="1"/>
  <c r="P1351" i="1"/>
  <c r="P1350" i="1"/>
  <c r="P1910" i="1"/>
  <c r="P1911" i="1"/>
  <c r="P1909" i="1"/>
  <c r="P655" i="1"/>
  <c r="P656" i="1"/>
  <c r="P654" i="1"/>
  <c r="P2046" i="1"/>
  <c r="P2048" i="1"/>
  <c r="P2047" i="1"/>
  <c r="P2045" i="1"/>
  <c r="P298" i="1"/>
  <c r="P297" i="1"/>
  <c r="P2308" i="1"/>
  <c r="P1700" i="1"/>
  <c r="P1610" i="1"/>
  <c r="P1294" i="1"/>
  <c r="P540" i="1"/>
  <c r="P542" i="1"/>
  <c r="P541" i="1"/>
  <c r="P1601" i="1"/>
  <c r="P160" i="1"/>
  <c r="P161" i="1"/>
  <c r="P159" i="1"/>
  <c r="P1954" i="1"/>
  <c r="P1953" i="1"/>
  <c r="P1955" i="1"/>
  <c r="P1025" i="1"/>
  <c r="P1631" i="1"/>
  <c r="P724" i="1"/>
  <c r="P725" i="1"/>
  <c r="P723" i="1"/>
  <c r="P590" i="1"/>
  <c r="P591" i="1"/>
  <c r="P1752" i="1"/>
  <c r="P1751" i="1"/>
  <c r="P1860" i="1"/>
  <c r="P1861" i="1"/>
  <c r="P951" i="1"/>
  <c r="P950" i="1"/>
  <c r="P2203" i="1"/>
  <c r="P909" i="1"/>
  <c r="P910" i="1"/>
  <c r="P120" i="1"/>
  <c r="P119" i="1"/>
  <c r="P1209" i="1"/>
  <c r="P1211" i="1"/>
  <c r="P1210" i="1"/>
  <c r="P150" i="1"/>
  <c r="P152" i="1"/>
  <c r="P151" i="1"/>
  <c r="P2273" i="1"/>
  <c r="P2286" i="1"/>
  <c r="P240" i="1"/>
  <c r="P239" i="1"/>
  <c r="P2185" i="1"/>
  <c r="P2184" i="1"/>
  <c r="P2186" i="1"/>
  <c r="P807" i="1"/>
  <c r="P808" i="1"/>
  <c r="P408" i="1"/>
  <c r="P407" i="1"/>
  <c r="P1127" i="1"/>
  <c r="P1506" i="1"/>
  <c r="P1143" i="1"/>
  <c r="P1142" i="1"/>
  <c r="P1822" i="1"/>
  <c r="P1824" i="1"/>
  <c r="P1823" i="1"/>
  <c r="P1825" i="1"/>
  <c r="P927" i="1"/>
  <c r="P1625" i="1"/>
  <c r="P1627" i="1"/>
  <c r="P1626" i="1"/>
  <c r="P926" i="1"/>
  <c r="P534" i="1"/>
  <c r="P536" i="1"/>
  <c r="P537" i="1"/>
  <c r="P535" i="1"/>
  <c r="P533" i="1"/>
  <c r="P530" i="1"/>
  <c r="P529" i="1"/>
  <c r="P1221" i="1"/>
  <c r="P1222" i="1"/>
  <c r="P1593" i="1"/>
  <c r="P2018" i="1"/>
  <c r="P1621" i="1"/>
  <c r="P1620" i="1"/>
  <c r="P1870" i="1"/>
  <c r="P1869" i="1"/>
  <c r="P1871" i="1"/>
  <c r="P154" i="1"/>
  <c r="P156" i="1"/>
  <c r="P155" i="1"/>
  <c r="P153" i="1"/>
  <c r="P258" i="1"/>
  <c r="P259" i="1"/>
  <c r="P1922" i="1"/>
  <c r="P1921" i="1"/>
  <c r="P1733" i="1"/>
  <c r="P1734" i="1"/>
  <c r="P1732" i="1"/>
  <c r="P390" i="1"/>
  <c r="P391" i="1"/>
  <c r="P1964" i="1"/>
  <c r="P1965" i="1"/>
  <c r="P1963" i="1"/>
  <c r="P2109" i="1"/>
  <c r="P2108" i="1"/>
  <c r="P2110" i="1"/>
  <c r="P1748" i="1"/>
  <c r="P1747" i="1"/>
  <c r="P633" i="1"/>
  <c r="P634" i="1"/>
  <c r="P632" i="1"/>
  <c r="P2149" i="1"/>
  <c r="P2151" i="1"/>
  <c r="P2148" i="1"/>
  <c r="P2150" i="1"/>
  <c r="P146" i="1"/>
  <c r="P147" i="1"/>
  <c r="P442" i="1"/>
  <c r="P444" i="1"/>
  <c r="P443" i="1"/>
  <c r="P445" i="1"/>
  <c r="P2279" i="1"/>
  <c r="P1603" i="1"/>
  <c r="P1605" i="1"/>
  <c r="P1604" i="1"/>
  <c r="P1606" i="1"/>
  <c r="P1695" i="1"/>
  <c r="P1693" i="1"/>
  <c r="P1694" i="1"/>
  <c r="P1692" i="1"/>
  <c r="P190" i="1"/>
  <c r="P192" i="1"/>
  <c r="P191" i="1"/>
  <c r="P1317" i="1"/>
  <c r="P1316" i="1"/>
  <c r="P1868" i="1"/>
  <c r="P1867" i="1"/>
  <c r="P430" i="1"/>
  <c r="P431" i="1"/>
  <c r="P1152" i="1"/>
  <c r="P1529" i="1"/>
  <c r="P1530" i="1"/>
  <c r="P1528" i="1"/>
  <c r="P319" i="1"/>
  <c r="P710" i="1"/>
  <c r="P712" i="1"/>
  <c r="P1079" i="1"/>
  <c r="P1433" i="1"/>
  <c r="P713" i="1"/>
  <c r="P711" i="1"/>
  <c r="P1432" i="1"/>
  <c r="P1078" i="1"/>
  <c r="P1772" i="1"/>
  <c r="P1774" i="1"/>
  <c r="P1773" i="1"/>
  <c r="P1019" i="1"/>
  <c r="P1020" i="1"/>
  <c r="P1018" i="1"/>
  <c r="P496" i="1"/>
  <c r="P497" i="1"/>
  <c r="P495" i="1"/>
  <c r="P758" i="1"/>
  <c r="P760" i="1"/>
  <c r="P761" i="1"/>
  <c r="P759" i="1"/>
  <c r="P757" i="1"/>
  <c r="P220" i="1"/>
  <c r="P1343" i="1"/>
  <c r="P1344" i="1"/>
  <c r="P2016" i="1"/>
  <c r="P2017" i="1"/>
  <c r="P1812" i="1"/>
  <c r="P1813" i="1"/>
  <c r="P1129" i="1"/>
  <c r="P1130" i="1"/>
  <c r="P1128" i="1"/>
  <c r="P262" i="1"/>
  <c r="P264" i="1"/>
  <c r="P263" i="1"/>
  <c r="P2193" i="1"/>
  <c r="P2505" i="1"/>
  <c r="P2453" i="1"/>
  <c r="P2451" i="1"/>
  <c r="P2445" i="1"/>
  <c r="P2437" i="1"/>
  <c r="P2433" i="1"/>
  <c r="P2431" i="1"/>
  <c r="P2423" i="1"/>
  <c r="P2421" i="1"/>
  <c r="P2405" i="1"/>
  <c r="P2403" i="1"/>
  <c r="P2401" i="1"/>
  <c r="P2395" i="1"/>
  <c r="P2389" i="1"/>
  <c r="P2379" i="1"/>
  <c r="P2373" i="1"/>
  <c r="P2367" i="1"/>
  <c r="P2359" i="1"/>
  <c r="P2357" i="1"/>
  <c r="P2349" i="1"/>
  <c r="P2347" i="1"/>
  <c r="P2321" i="1"/>
  <c r="P1594" i="1"/>
  <c r="P1244" i="1"/>
  <c r="P830" i="1"/>
  <c r="P1033" i="1"/>
  <c r="P1032" i="1"/>
  <c r="P454" i="1"/>
  <c r="P456" i="1"/>
  <c r="P455" i="1"/>
  <c r="P1541" i="1"/>
  <c r="P1657" i="1"/>
  <c r="P1540" i="1"/>
  <c r="P901" i="1"/>
  <c r="P900" i="1"/>
  <c r="P544" i="1"/>
  <c r="P545" i="1"/>
  <c r="P2026" i="1"/>
  <c r="P2027" i="1"/>
  <c r="P2025" i="1"/>
  <c r="P148" i="1"/>
  <c r="P149" i="1"/>
  <c r="P1065" i="1"/>
  <c r="P701" i="1"/>
  <c r="P704" i="1"/>
  <c r="P702" i="1"/>
  <c r="P703" i="1"/>
  <c r="P2105" i="1"/>
  <c r="P705" i="1"/>
  <c r="P428" i="1"/>
  <c r="P427" i="1"/>
  <c r="P429" i="1"/>
  <c r="P1149" i="1"/>
  <c r="P1511" i="1"/>
  <c r="P1512" i="1"/>
  <c r="P1148" i="1"/>
  <c r="P998" i="1"/>
  <c r="P2313" i="1"/>
  <c r="P2315" i="1"/>
  <c r="P21" i="1"/>
  <c r="P23" i="1"/>
  <c r="P20" i="1"/>
  <c r="P22" i="1"/>
  <c r="P78" i="1"/>
  <c r="P77" i="1"/>
  <c r="P1177" i="1"/>
  <c r="P1259" i="1"/>
  <c r="P1175" i="1"/>
  <c r="P1255" i="1"/>
  <c r="P1257" i="1"/>
  <c r="P1176" i="1"/>
  <c r="P1258" i="1"/>
  <c r="P2311" i="1"/>
  <c r="P1256" i="1"/>
  <c r="P833" i="1"/>
  <c r="P835" i="1"/>
  <c r="P836" i="1"/>
  <c r="P834" i="1"/>
  <c r="P2181" i="1"/>
  <c r="P2180" i="1"/>
  <c r="P2036" i="1"/>
  <c r="P2038" i="1"/>
  <c r="P2037" i="1"/>
  <c r="P1003" i="1"/>
  <c r="P1005" i="1"/>
  <c r="P1006" i="1"/>
  <c r="P1004" i="1"/>
  <c r="P543" i="1"/>
  <c r="P1233" i="1"/>
  <c r="P1602" i="1"/>
  <c r="P1232" i="1"/>
  <c r="P2000" i="1"/>
  <c r="P2002" i="1"/>
  <c r="P2001" i="1"/>
  <c r="P130" i="1"/>
  <c r="P129" i="1"/>
  <c r="P2316" i="1"/>
  <c r="P367" i="1"/>
  <c r="P1463" i="1"/>
  <c r="P1464" i="1"/>
  <c r="P2127" i="1"/>
  <c r="P2126" i="1"/>
  <c r="P2128" i="1"/>
  <c r="P164" i="1"/>
  <c r="P165" i="1"/>
  <c r="P163" i="1"/>
  <c r="P1289" i="1"/>
  <c r="P1290" i="1"/>
  <c r="P508" i="1"/>
  <c r="P1161" i="1"/>
  <c r="P509" i="1"/>
  <c r="P1159" i="1"/>
  <c r="P1203" i="1"/>
  <c r="P1202" i="1"/>
  <c r="P1577" i="1"/>
  <c r="P1579" i="1"/>
  <c r="P1160" i="1"/>
  <c r="P1578" i="1"/>
  <c r="P1576" i="1"/>
  <c r="P1204" i="1"/>
  <c r="P1768" i="1"/>
  <c r="P1770" i="1"/>
  <c r="P1769" i="1"/>
  <c r="P972" i="1"/>
  <c r="P2217" i="1"/>
  <c r="P2216" i="1"/>
  <c r="P2218" i="1"/>
  <c r="P254" i="1"/>
  <c r="P256" i="1"/>
  <c r="P255" i="1"/>
  <c r="P1377" i="1"/>
  <c r="P1378" i="1"/>
  <c r="P1691" i="1"/>
  <c r="P1689" i="1"/>
  <c r="P1690" i="1"/>
  <c r="P1688" i="1"/>
  <c r="P222" i="1"/>
  <c r="P221" i="1"/>
  <c r="P671" i="1"/>
  <c r="P673" i="1"/>
  <c r="P672" i="1"/>
  <c r="P670" i="1"/>
  <c r="P1342" i="1"/>
  <c r="P1323" i="1"/>
  <c r="P1322" i="1"/>
  <c r="P218" i="1"/>
  <c r="P219" i="1"/>
  <c r="P706" i="1"/>
  <c r="P707" i="1"/>
  <c r="P2123" i="1"/>
  <c r="P2122" i="1"/>
  <c r="P1731" i="1"/>
  <c r="P1729" i="1"/>
  <c r="P1728" i="1"/>
  <c r="P1730" i="1"/>
  <c r="P34" i="1"/>
  <c r="P36" i="1"/>
  <c r="P35" i="1"/>
  <c r="P1103" i="1"/>
  <c r="P1101" i="1"/>
  <c r="P1102" i="1"/>
  <c r="P2191" i="1"/>
  <c r="P2192" i="1"/>
  <c r="P1960" i="1"/>
  <c r="P1959" i="1"/>
  <c r="P1629" i="1"/>
  <c r="P1628" i="1"/>
  <c r="P1630" i="1"/>
  <c r="P274" i="1"/>
  <c r="P273" i="1"/>
  <c r="P1886" i="1"/>
  <c r="P1887" i="1"/>
  <c r="P1885" i="1"/>
  <c r="P556" i="1"/>
  <c r="P555" i="1"/>
  <c r="P1240" i="1"/>
  <c r="P1619" i="1"/>
  <c r="P1618" i="1"/>
  <c r="P25" i="1"/>
  <c r="P24" i="1"/>
  <c r="P1740" i="1"/>
  <c r="P1742" i="1"/>
  <c r="P1741" i="1"/>
  <c r="P1743" i="1"/>
  <c r="P502" i="1"/>
  <c r="P501" i="1"/>
  <c r="P392" i="1"/>
  <c r="P393" i="1"/>
  <c r="P1491" i="1"/>
  <c r="P1492" i="1"/>
  <c r="P1663" i="1"/>
  <c r="P1661" i="1"/>
  <c r="P1662" i="1"/>
  <c r="P134" i="1"/>
  <c r="P136" i="1"/>
  <c r="P135" i="1"/>
  <c r="P1239" i="1"/>
  <c r="P722" i="1"/>
  <c r="P721" i="1"/>
  <c r="P597" i="1"/>
  <c r="P596" i="1"/>
  <c r="P1271" i="1"/>
  <c r="P1272" i="1"/>
  <c r="P420" i="1"/>
  <c r="P419" i="1"/>
  <c r="P421" i="1"/>
  <c r="P1978" i="1"/>
  <c r="P1980" i="1"/>
  <c r="P1979" i="1"/>
  <c r="P571" i="1"/>
  <c r="P1265" i="1"/>
  <c r="P174" i="1"/>
  <c r="P173" i="1"/>
  <c r="P1283" i="1"/>
  <c r="P1281" i="1"/>
  <c r="P1282" i="1"/>
  <c r="P609" i="1"/>
  <c r="P610" i="1"/>
  <c r="P608" i="1"/>
  <c r="P1278" i="1"/>
  <c r="P2511" i="1"/>
  <c r="P2475" i="1"/>
  <c r="P2471" i="1"/>
  <c r="P2457" i="1"/>
  <c r="P2419" i="1"/>
  <c r="P2084" i="1"/>
  <c r="P2085" i="1"/>
  <c r="P2083" i="1"/>
  <c r="P2312" i="1"/>
  <c r="P2276" i="1"/>
  <c r="P1534" i="1"/>
  <c r="P1241" i="1"/>
  <c r="P1242" i="1"/>
  <c r="P983" i="1"/>
  <c r="P982" i="1"/>
  <c r="P984" i="1"/>
  <c r="P290" i="1"/>
  <c r="P289" i="1"/>
  <c r="P1671" i="1"/>
  <c r="P1669" i="1"/>
  <c r="P1672" i="1"/>
  <c r="P1668" i="1"/>
  <c r="P1703" i="1"/>
  <c r="P1705" i="1"/>
  <c r="P1704" i="1"/>
  <c r="P1653" i="1"/>
  <c r="P1652" i="1"/>
  <c r="P280" i="1"/>
  <c r="P281" i="1"/>
  <c r="P279" i="1"/>
  <c r="P2201" i="1"/>
  <c r="P2202" i="1"/>
  <c r="P188" i="1"/>
  <c r="P187" i="1"/>
  <c r="P189" i="1"/>
  <c r="P1315" i="1"/>
  <c r="P1455" i="1"/>
  <c r="P1454" i="1"/>
  <c r="P2086" i="1"/>
  <c r="P2088" i="1"/>
  <c r="P2087" i="1"/>
  <c r="P1719" i="1"/>
  <c r="P1718" i="1"/>
  <c r="P1790" i="1"/>
  <c r="P1791" i="1"/>
  <c r="P178" i="1"/>
  <c r="P179" i="1"/>
  <c r="P177" i="1"/>
  <c r="P234" i="1"/>
  <c r="P236" i="1"/>
  <c r="P233" i="1"/>
  <c r="P235" i="1"/>
  <c r="P1451" i="1"/>
  <c r="P1452" i="1"/>
  <c r="P1450" i="1"/>
  <c r="P96" i="1"/>
  <c r="P1195" i="1"/>
  <c r="P1196" i="1"/>
  <c r="P778" i="1"/>
  <c r="P780" i="1"/>
  <c r="P782" i="1"/>
  <c r="P783" i="1"/>
  <c r="P779" i="1"/>
  <c r="P781" i="1"/>
  <c r="P1786" i="1"/>
  <c r="P1788" i="1"/>
  <c r="P1789" i="1"/>
  <c r="P1787" i="1"/>
  <c r="P2155" i="1"/>
  <c r="P2156" i="1"/>
  <c r="P2154" i="1"/>
  <c r="P554" i="1"/>
  <c r="P552" i="1"/>
  <c r="P553" i="1"/>
  <c r="P549" i="1"/>
  <c r="P2028" i="1"/>
  <c r="P2030" i="1"/>
  <c r="P2029" i="1"/>
  <c r="P58" i="1"/>
  <c r="P60" i="1"/>
  <c r="P61" i="1"/>
  <c r="P59" i="1"/>
  <c r="P1131" i="1"/>
  <c r="P1132" i="1"/>
  <c r="P228" i="1"/>
  <c r="P227" i="1"/>
  <c r="P1355" i="1"/>
  <c r="P1354" i="1"/>
  <c r="P1356" i="1"/>
  <c r="P800" i="1"/>
  <c r="P801" i="1"/>
  <c r="P799" i="1"/>
  <c r="P1115" i="1"/>
  <c r="P1114" i="1"/>
  <c r="P486" i="1"/>
  <c r="P487" i="1"/>
  <c r="P1567" i="1"/>
  <c r="P1569" i="1"/>
  <c r="P1570" i="1"/>
  <c r="P1568" i="1"/>
  <c r="P1413" i="1"/>
  <c r="P1635" i="1"/>
  <c r="P1412" i="1"/>
  <c r="P1636" i="1"/>
  <c r="P762" i="1"/>
  <c r="P764" i="1"/>
  <c r="P765" i="1"/>
  <c r="P763" i="1"/>
  <c r="P458" i="1"/>
  <c r="P1537" i="1"/>
  <c r="P1538" i="1"/>
  <c r="P669" i="1"/>
  <c r="P668" i="1"/>
  <c r="P1045" i="1"/>
  <c r="P1157" i="1"/>
  <c r="P1043" i="1"/>
  <c r="P2275" i="1"/>
  <c r="P268" i="1"/>
  <c r="P270" i="1"/>
  <c r="P269" i="1"/>
  <c r="P1918" i="1"/>
  <c r="P1920" i="1"/>
  <c r="P1919" i="1"/>
  <c r="P338" i="1"/>
  <c r="P340" i="1"/>
  <c r="P341" i="1"/>
  <c r="P339" i="1"/>
  <c r="P337" i="1"/>
  <c r="P438" i="1"/>
  <c r="P437" i="1"/>
  <c r="P439" i="1"/>
  <c r="P1988" i="1"/>
  <c r="P1987" i="1"/>
  <c r="P1989" i="1"/>
  <c r="P2189" i="1"/>
  <c r="P2188" i="1"/>
  <c r="P212" i="1"/>
  <c r="P214" i="1"/>
  <c r="P211" i="1"/>
  <c r="P213" i="1"/>
  <c r="P215" i="1"/>
  <c r="P1335" i="1"/>
  <c r="P1337" i="1"/>
  <c r="P1336" i="1"/>
  <c r="P2165" i="1"/>
  <c r="P2166" i="1"/>
  <c r="P498" i="1"/>
  <c r="P500" i="1"/>
  <c r="P499" i="1"/>
  <c r="P1563" i="1"/>
  <c r="P1562" i="1"/>
  <c r="P1091" i="1"/>
  <c r="P1089" i="1"/>
  <c r="P1092" i="1"/>
  <c r="P1090" i="1"/>
  <c r="P847" i="1"/>
  <c r="P849" i="1"/>
  <c r="P848" i="1"/>
  <c r="P623" i="1"/>
  <c r="P625" i="1"/>
  <c r="P624" i="1"/>
  <c r="P1637" i="1"/>
  <c r="P1639" i="1"/>
  <c r="P1638" i="1"/>
  <c r="P675" i="1"/>
  <c r="P676" i="1"/>
  <c r="P674" i="1"/>
  <c r="P352" i="1"/>
  <c r="P353" i="1"/>
  <c r="P2171" i="1"/>
  <c r="P2172" i="1"/>
  <c r="P2170" i="1"/>
  <c r="P1279" i="1"/>
  <c r="P1280" i="1"/>
  <c r="P102" i="1"/>
  <c r="P103" i="1"/>
  <c r="P1181" i="1"/>
  <c r="P851" i="1"/>
  <c r="P1183" i="1"/>
  <c r="P852" i="1"/>
  <c r="P2261" i="1"/>
  <c r="P2263" i="1"/>
  <c r="P850" i="1"/>
  <c r="P1182" i="1"/>
  <c r="P2262" i="1"/>
  <c r="P196" i="1"/>
  <c r="P198" i="1"/>
  <c r="P197" i="1"/>
  <c r="P199" i="1"/>
  <c r="P2485" i="1"/>
  <c r="P2467" i="1"/>
  <c r="P2463" i="1"/>
  <c r="P2447" i="1"/>
  <c r="P2417" i="1"/>
  <c r="P2314" i="1"/>
  <c r="P2280" i="1"/>
  <c r="P1654" i="1"/>
  <c r="P184" i="1"/>
  <c r="P183" i="1"/>
  <c r="P1305" i="1"/>
  <c r="P1307" i="1"/>
  <c r="P1306" i="1"/>
  <c r="P588" i="1"/>
  <c r="P589" i="1"/>
  <c r="P1403" i="1"/>
  <c r="P1405" i="1"/>
  <c r="P1406" i="1"/>
  <c r="P1035" i="1"/>
  <c r="P1034" i="1"/>
  <c r="P1521" i="1"/>
  <c r="P1523" i="1"/>
  <c r="P1679" i="1"/>
  <c r="P1681" i="1"/>
  <c r="P605" i="1"/>
  <c r="P607" i="1"/>
  <c r="P606" i="1"/>
  <c r="P416" i="1"/>
  <c r="P418" i="1"/>
  <c r="P417" i="1"/>
  <c r="P1513" i="1"/>
  <c r="P546" i="1"/>
  <c r="P548" i="1"/>
  <c r="P685" i="1"/>
  <c r="P1379" i="1"/>
  <c r="P547" i="1"/>
  <c r="P686" i="1"/>
  <c r="P322" i="1"/>
  <c r="P323" i="1"/>
  <c r="P981" i="1"/>
  <c r="P1715" i="1"/>
  <c r="P66" i="1"/>
  <c r="P68" i="1"/>
  <c r="P70" i="1"/>
  <c r="P69" i="1"/>
  <c r="P67" i="1"/>
  <c r="P65" i="1"/>
  <c r="P931" i="1"/>
  <c r="P933" i="1"/>
  <c r="P934" i="1"/>
  <c r="P932" i="1"/>
  <c r="P930" i="1"/>
  <c r="P412" i="1"/>
  <c r="P411" i="1"/>
  <c r="P413" i="1"/>
  <c r="P643" i="1"/>
  <c r="P644" i="1"/>
  <c r="P993" i="1"/>
  <c r="P995" i="1"/>
  <c r="P994" i="1"/>
  <c r="P452" i="1"/>
  <c r="P451" i="1"/>
  <c r="P453" i="1"/>
  <c r="P562" i="1"/>
  <c r="P564" i="1"/>
  <c r="P563" i="1"/>
  <c r="P561" i="1"/>
  <c r="P1041" i="1"/>
  <c r="P1633" i="1"/>
  <c r="P578" i="1"/>
  <c r="P580" i="1"/>
  <c r="P579" i="1"/>
  <c r="P1277" i="1"/>
  <c r="P1714" i="1"/>
  <c r="P1580" i="1"/>
  <c r="P1556" i="1"/>
  <c r="P1524" i="1"/>
  <c r="P1466" i="1"/>
  <c r="P1716" i="1"/>
  <c r="P1632" i="1"/>
  <c r="P1558" i="1"/>
  <c r="P1042" i="1"/>
  <c r="P2162" i="1"/>
  <c r="P2053" i="1"/>
  <c r="P1901" i="1"/>
  <c r="P1833" i="1"/>
  <c r="P1596" i="1"/>
  <c r="P1496" i="1"/>
  <c r="P1404" i="1"/>
  <c r="P1680" i="1"/>
  <c r="P1334" i="1"/>
  <c r="P2164" i="1"/>
  <c r="P2055" i="1"/>
  <c r="P1973" i="1"/>
  <c r="P1903" i="1"/>
  <c r="P1865" i="1"/>
  <c r="P1847" i="1"/>
  <c r="P1831" i="1"/>
  <c r="P1801" i="1"/>
  <c r="P1745" i="1"/>
  <c r="P996" i="1"/>
  <c r="P1682" i="1"/>
  <c r="P755" i="1"/>
  <c r="P1389" i="1"/>
  <c r="P1391" i="1"/>
  <c r="P1390" i="1"/>
  <c r="P1301" i="1"/>
  <c r="P1299" i="1"/>
  <c r="P1300" i="1"/>
  <c r="P27" i="1"/>
  <c r="P26" i="1"/>
  <c r="P28" i="1"/>
  <c r="P959" i="1"/>
  <c r="P958" i="1"/>
  <c r="P282" i="1"/>
  <c r="P283" i="1"/>
  <c r="P1047" i="1"/>
  <c r="P1048" i="1"/>
  <c r="P1046" i="1"/>
  <c r="P202" i="1"/>
  <c r="P204" i="1"/>
  <c r="P203" i="1"/>
  <c r="P1237" i="1"/>
  <c r="P1238" i="1"/>
  <c r="P1236" i="1"/>
  <c r="P1607" i="1"/>
  <c r="P631" i="1"/>
  <c r="P630" i="1"/>
  <c r="P1649" i="1"/>
  <c r="P1651" i="1"/>
  <c r="P504" i="1"/>
  <c r="P505" i="1"/>
  <c r="P503" i="1"/>
  <c r="P1581" i="1"/>
  <c r="P734" i="1"/>
  <c r="P736" i="1"/>
  <c r="P735" i="1"/>
  <c r="P1411" i="1"/>
  <c r="P46" i="1"/>
  <c r="P48" i="1"/>
  <c r="P49" i="1"/>
  <c r="P47" i="1"/>
  <c r="P45" i="1"/>
  <c r="P657" i="1"/>
  <c r="P659" i="1"/>
  <c r="P658" i="1"/>
  <c r="P328" i="1"/>
  <c r="P327" i="1"/>
  <c r="P1447" i="1"/>
  <c r="P1085" i="1"/>
  <c r="P1449" i="1"/>
  <c r="P1448" i="1"/>
  <c r="P1099" i="1"/>
  <c r="P1100" i="1"/>
  <c r="P802" i="1"/>
  <c r="P804" i="1"/>
  <c r="P805" i="1"/>
  <c r="P803" i="1"/>
  <c r="P859" i="1"/>
  <c r="P860" i="1"/>
  <c r="P858" i="1"/>
  <c r="P399" i="1"/>
  <c r="P1121" i="1"/>
  <c r="P1505" i="1"/>
  <c r="P1122" i="1"/>
  <c r="P1120" i="1"/>
  <c r="P1504" i="1"/>
  <c r="P921" i="1"/>
  <c r="P922" i="1"/>
  <c r="P879" i="1"/>
  <c r="P878" i="1"/>
  <c r="P1153" i="1"/>
  <c r="P1155" i="1"/>
  <c r="P1154" i="1"/>
  <c r="P40" i="1"/>
  <c r="P42" i="1"/>
  <c r="P41" i="1"/>
  <c r="P286" i="1"/>
  <c r="P288" i="1"/>
  <c r="P287" i="1"/>
  <c r="P88" i="1"/>
  <c r="P90" i="1"/>
  <c r="P89" i="1"/>
  <c r="P645" i="1"/>
  <c r="P647" i="1"/>
  <c r="P646" i="1"/>
  <c r="P648" i="1"/>
  <c r="P599" i="1"/>
  <c r="P598" i="1"/>
  <c r="P600" i="1"/>
  <c r="P372" i="1"/>
  <c r="P371" i="1"/>
  <c r="P1477" i="1"/>
  <c r="P1073" i="1"/>
  <c r="P1479" i="1"/>
  <c r="P1478" i="1"/>
  <c r="P1074" i="1"/>
  <c r="P1476" i="1"/>
  <c r="P1072" i="1"/>
  <c r="P82" i="1"/>
  <c r="P81" i="1"/>
  <c r="P356" i="1"/>
  <c r="P357" i="1"/>
  <c r="P100" i="1"/>
  <c r="P101" i="1"/>
  <c r="P99" i="1"/>
  <c r="P308" i="1"/>
  <c r="P309" i="1"/>
  <c r="P1037" i="1"/>
  <c r="P1039" i="1"/>
  <c r="P1417" i="1"/>
  <c r="P1419" i="1"/>
  <c r="P1418" i="1"/>
  <c r="P1040" i="1"/>
  <c r="P54" i="1"/>
  <c r="P55" i="1"/>
  <c r="P53" i="1"/>
  <c r="P1123" i="1"/>
  <c r="P687" i="1"/>
  <c r="P689" i="1"/>
  <c r="P690" i="1"/>
  <c r="P688" i="1"/>
  <c r="P488" i="1"/>
  <c r="P490" i="1"/>
  <c r="P489" i="1"/>
  <c r="P1015" i="1"/>
  <c r="P1017" i="1"/>
  <c r="P1016" i="1"/>
  <c r="P1014" i="1"/>
  <c r="P492" i="1"/>
  <c r="P1371" i="1"/>
  <c r="P1559" i="1"/>
  <c r="P1561" i="1"/>
  <c r="P1645" i="1"/>
  <c r="P1647" i="1"/>
  <c r="P56" i="1"/>
  <c r="P57" i="1"/>
  <c r="P229" i="1"/>
  <c r="P845" i="1"/>
  <c r="P846" i="1"/>
  <c r="P1595" i="1"/>
  <c r="P1597" i="1"/>
  <c r="P1485" i="1"/>
  <c r="P1487" i="1"/>
  <c r="P1107" i="1"/>
  <c r="P1105" i="1"/>
  <c r="P1106" i="1"/>
  <c r="P9" i="1"/>
  <c r="P11" i="1"/>
  <c r="P10" i="1"/>
  <c r="P611" i="1"/>
  <c r="P613" i="1"/>
  <c r="P614" i="1"/>
  <c r="P612" i="1"/>
  <c r="P1291" i="1"/>
  <c r="P1292" i="1"/>
  <c r="P937" i="1"/>
  <c r="P939" i="1"/>
  <c r="P1117" i="1"/>
  <c r="P1116" i="1"/>
  <c r="P346" i="1"/>
  <c r="P364" i="1"/>
  <c r="P347" i="1"/>
  <c r="P345" i="1"/>
  <c r="P365" i="1"/>
  <c r="P877" i="1"/>
  <c r="P1081" i="1"/>
  <c r="P1453" i="1"/>
  <c r="P1080" i="1"/>
  <c r="P876" i="1"/>
  <c r="P683" i="1"/>
  <c r="P682" i="1"/>
  <c r="P80" i="1"/>
  <c r="P79" i="1"/>
  <c r="P306" i="1"/>
  <c r="P307" i="1"/>
  <c r="P305" i="1"/>
  <c r="P732" i="1"/>
  <c r="P733" i="1"/>
  <c r="P731" i="1"/>
  <c r="P1646" i="1"/>
  <c r="P1550" i="1"/>
  <c r="P1038" i="1"/>
  <c r="P684" i="1"/>
  <c r="P2241" i="1"/>
  <c r="P2239" i="1"/>
  <c r="P2237" i="1"/>
  <c r="P2235" i="1"/>
  <c r="P2187" i="1"/>
  <c r="P2163" i="1"/>
  <c r="P2056" i="1"/>
  <c r="P2054" i="1"/>
  <c r="P2050" i="1"/>
  <c r="P2040" i="1"/>
  <c r="P2008" i="1"/>
  <c r="P1996" i="1"/>
  <c r="P1994" i="1"/>
  <c r="P1992" i="1"/>
  <c r="P1974" i="1"/>
  <c r="P1940" i="1"/>
  <c r="P1902" i="1"/>
  <c r="P1866" i="1"/>
  <c r="P1844" i="1"/>
  <c r="P1818" i="1"/>
  <c r="P1802" i="1"/>
  <c r="P1746" i="1"/>
  <c r="P1522" i="1"/>
  <c r="P1276" i="1"/>
  <c r="P810" i="1"/>
  <c r="P1135" i="1"/>
  <c r="P1499" i="1"/>
  <c r="P1133" i="1"/>
  <c r="P1137" i="1"/>
  <c r="P94" i="1"/>
  <c r="P95" i="1"/>
  <c r="P1187" i="1"/>
  <c r="P2" i="1"/>
  <c r="P292" i="1"/>
  <c r="P291" i="1"/>
  <c r="P293" i="1"/>
  <c r="P1051" i="1"/>
  <c r="P1049" i="1"/>
  <c r="P1201" i="1"/>
  <c r="P1199" i="1"/>
  <c r="P470" i="1"/>
  <c r="P471" i="1"/>
  <c r="P414" i="1"/>
  <c r="P415" i="1"/>
  <c r="P520" i="1"/>
  <c r="P521" i="1"/>
  <c r="P110" i="1"/>
  <c r="P112" i="1"/>
  <c r="P111" i="1"/>
  <c r="P92" i="1"/>
  <c r="P93" i="1"/>
  <c r="P91" i="1"/>
  <c r="P1185" i="1"/>
  <c r="P1225" i="1"/>
  <c r="P1223" i="1"/>
  <c r="P1325" i="1"/>
  <c r="P1327" i="1"/>
  <c r="P1442" i="1"/>
  <c r="P1226" i="1"/>
  <c r="P1184" i="1"/>
  <c r="P828" i="1"/>
  <c r="P1555" i="1"/>
  <c r="P1174" i="1"/>
  <c r="P988" i="1"/>
  <c r="P1302" i="1"/>
  <c r="P1134" i="1"/>
  <c r="P186" i="1"/>
  <c r="P185" i="1"/>
  <c r="P1311" i="1"/>
  <c r="P1309" i="1"/>
  <c r="P476" i="1"/>
  <c r="P478" i="1"/>
  <c r="P1197" i="1"/>
  <c r="P1353" i="1"/>
  <c r="P695" i="1"/>
  <c r="P1381" i="1"/>
  <c r="P694" i="1"/>
  <c r="P200" i="1"/>
  <c r="P201" i="1"/>
  <c r="P1321" i="1"/>
  <c r="P923" i="1"/>
  <c r="P925" i="1"/>
  <c r="P108" i="1"/>
  <c r="P109" i="1"/>
  <c r="P107" i="1"/>
  <c r="P446" i="1"/>
  <c r="P447" i="1"/>
  <c r="P1363" i="1"/>
  <c r="P1365" i="1"/>
  <c r="P362" i="1"/>
  <c r="P363" i="1"/>
  <c r="P206" i="1"/>
  <c r="P205" i="1"/>
  <c r="P1200" i="1"/>
  <c r="P1136" i="1"/>
  <c r="P1050" i="1"/>
  <c r="P1324" i="1"/>
  <c r="P1056" i="1"/>
  <c r="P822" i="1"/>
  <c r="P250" i="1"/>
  <c r="P252" i="1"/>
  <c r="P251" i="1"/>
  <c r="P253" i="1"/>
  <c r="P5" i="1"/>
  <c r="P6" i="1"/>
  <c r="P302" i="1"/>
  <c r="P304" i="1"/>
  <c r="P303" i="1"/>
  <c r="P697" i="1"/>
  <c r="P216" i="1"/>
  <c r="P217" i="1"/>
  <c r="P652" i="1"/>
  <c r="P524" i="1"/>
  <c r="P526" i="1"/>
  <c r="P525" i="1"/>
  <c r="P314" i="1"/>
  <c r="P316" i="1"/>
  <c r="P480" i="1"/>
  <c r="P315" i="1"/>
  <c r="P313" i="1"/>
  <c r="P294" i="1"/>
  <c r="P296" i="1"/>
  <c r="P295" i="1"/>
  <c r="P114" i="1"/>
  <c r="P116" i="1"/>
  <c r="P115" i="1"/>
  <c r="P113" i="1"/>
  <c r="P318" i="1"/>
  <c r="P317" i="1"/>
  <c r="P144" i="1"/>
  <c r="P145" i="1"/>
  <c r="P242" i="1"/>
  <c r="P243" i="1"/>
  <c r="P696" i="1"/>
  <c r="P636" i="1"/>
  <c r="P1261" i="1"/>
  <c r="P991" i="1"/>
  <c r="P891" i="1"/>
  <c r="P867" i="1"/>
  <c r="P841" i="1"/>
  <c r="P698" i="1"/>
  <c r="P1263" i="1"/>
  <c r="P1141" i="1"/>
  <c r="P1059" i="1"/>
  <c r="P510" i="1"/>
  <c r="P512" i="1"/>
  <c r="P511" i="1"/>
  <c r="P574" i="1"/>
  <c r="P572" i="1"/>
  <c r="P573" i="1"/>
  <c r="P440" i="1"/>
  <c r="P441" i="1"/>
  <c r="P466" i="1"/>
  <c r="P468" i="1"/>
  <c r="P467" i="1"/>
  <c r="P469" i="1"/>
  <c r="P7" i="1"/>
  <c r="P8" i="1"/>
  <c r="P74" i="1"/>
  <c r="P73" i="1"/>
  <c r="P462" i="1"/>
  <c r="P464" i="1"/>
  <c r="P463" i="1"/>
  <c r="P465" i="1"/>
  <c r="P86" i="1"/>
  <c r="P87" i="1"/>
  <c r="P85" i="1"/>
  <c r="P176" i="1"/>
  <c r="P175" i="1"/>
  <c r="P334" i="1"/>
  <c r="P333" i="1"/>
  <c r="P594" i="1"/>
  <c r="P592" i="1"/>
  <c r="P595" i="1"/>
  <c r="P593" i="1"/>
  <c r="P514" i="1"/>
  <c r="P516" i="1"/>
  <c r="P517" i="1"/>
  <c r="P396" i="1"/>
  <c r="P398" i="1"/>
  <c r="P397" i="1"/>
  <c r="P586" i="1"/>
  <c r="P584" i="1"/>
  <c r="P585" i="1"/>
  <c r="P576" i="1"/>
  <c r="P577" i="1"/>
  <c r="P575" i="1"/>
  <c r="P400" i="1"/>
  <c r="P402" i="1"/>
  <c r="P401" i="1"/>
  <c r="P403" i="1"/>
  <c r="P104" i="1"/>
  <c r="P106" i="1"/>
  <c r="P105" i="1"/>
  <c r="P714" i="1"/>
  <c r="P716" i="1"/>
  <c r="P348" i="1"/>
  <c r="P350" i="1"/>
  <c r="P351" i="1"/>
  <c r="P98" i="1"/>
  <c r="P97" i="1"/>
  <c r="P795" i="1"/>
  <c r="P349" i="1"/>
  <c r="P389" i="1"/>
  <c r="P335" i="1"/>
  <c r="P171" i="1"/>
  <c r="P30"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9D89EE5-A1A9-41C2-8C7B-2AB8FCBF3710}" name="Connection11" type="1" refreshedVersion="0" savePassword="1" background="1" saveData="1">
    <dbPr connection="DSN=MS Access Database;DBQ=C:\My Documents\REEVEXLS\CLASS\MBA\MBA Technology Exercises\VolSpirit.mdb;DefaultDir=C:\My Documents\REEVEXLS\CLASS\MBA\MBA Technology Exercises;DriverId=25;FIL=MS Access;MaxBufferSize=2048;PageTimeout=5;" command="SELECT LU_ITEM.Item_Id, LU_ITEM.Item_Name, LU_ITEM.Subcat_Id, LU_ITEM.Disc_Cd, LU_ITEM.Warranty, LU_ITEM.Unit_Price_x000d__x000a_FROM LU_ITEM LU_ITEM_x000d__x000a_ORDER BY LU_ITEM.Item_Id"/>
  </connection>
  <connection id="2" xr16:uid="{00000000-0015-0000-FFFF-FFFF02000000}" name="Connection2" type="1" refreshedVersion="0" savePassword="1" background="1" saveData="1">
    <dbPr connection="DSN=MS Access Database;DBQ=C:\My Documents\REEVEXLS\CLASS\MBA\MBA Technology Exercises\VolSpirit.mdb;DefaultDir=C:\My Documents\REEVEXLS\CLASS\MBA\MBA Technology Exercises;DriverId=25;FIL=MS Access;MaxBufferSize=2048;PageTimeout=5;" command="SELECT LU_SUBCATEG.Subcat_Id, LU_SUBCATEG.Subcat_Desc, LU_SUBCATEG.Category_Id_x000d__x000a_FROM LU_SUBCATEG LU_SUBCATEG_x000d__x000a_ORDER BY LU_SUBCATEG.Subcat_Id"/>
  </connection>
  <connection id="3" xr16:uid="{EF77A1CA-BF7A-45F0-8B47-C6BEF8A2BDDF}"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3D03E607-FA59-4181-93B6-215F00143550}" name="WorksheetConnection_2019_TennSpirit_Data.xlsx!Table1" type="102" refreshedVersion="6" minRefreshableVersion="5">
    <extLst>
      <ext xmlns:x15="http://schemas.microsoft.com/office/spreadsheetml/2010/11/main" uri="{DE250136-89BD-433C-8126-D09CA5730AF9}">
        <x15:connection id="Table1">
          <x15:rangePr sourceName="_xlcn.WorksheetConnection_2019_TennSpirit_Data.xlsxTable11"/>
        </x15:connection>
      </ext>
    </extLst>
  </connection>
  <connection id="5" xr16:uid="{9EBF2DBD-61DD-409E-B6BC-5882244F68A6}" name="WorksheetConnection_2019_TennSpirit_Data.xlsx!Table2" type="102" refreshedVersion="6" minRefreshableVersion="5">
    <extLst>
      <ext xmlns:x15="http://schemas.microsoft.com/office/spreadsheetml/2010/11/main" uri="{DE250136-89BD-433C-8126-D09CA5730AF9}">
        <x15:connection id="Table2">
          <x15:rangePr sourceName="_xlcn.WorksheetConnection_2019_TennSpirit_Data.xlsxTable2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<sst xmlns="http://schemas.openxmlformats.org/spreadsheetml/2006/main" count="3926" uniqueCount="2246">
  <si>
    <t>Car-Shaped Glasses Case</t>
  </si>
  <si>
    <t>Carnivorous Plant Collection</t>
  </si>
  <si>
    <t>Casablanca</t>
  </si>
  <si>
    <t>Cascade Travel Mattress</t>
  </si>
  <si>
    <t>Cascade Travel Pillow</t>
  </si>
  <si>
    <t>Cat's Dream Kit</t>
  </si>
  <si>
    <t>Cat's Palace</t>
  </si>
  <si>
    <t>Cedar Buccaneer Chest</t>
  </si>
  <si>
    <t>Cedar Hope Chest</t>
  </si>
  <si>
    <t>Celebration</t>
  </si>
  <si>
    <t>Ceramic Mixing Bowls</t>
  </si>
  <si>
    <t>Champagne and Truffles</t>
  </si>
  <si>
    <t>Champagne Opener</t>
  </si>
  <si>
    <t>Cheese Board</t>
  </si>
  <si>
    <t>Cherry Linen Chest</t>
  </si>
  <si>
    <t>Chinese Survival Tool</t>
  </si>
  <si>
    <t>Chocolate Buttercrunch</t>
  </si>
  <si>
    <t>Chocolate Roses</t>
  </si>
  <si>
    <t>Chocolate Spoons</t>
  </si>
  <si>
    <t>Chocolate-covered Oreos</t>
  </si>
  <si>
    <t>Classic Pink Flamingos</t>
  </si>
  <si>
    <t>Cocoa Mug</t>
  </si>
  <si>
    <t>Copper Snow Gauge</t>
  </si>
  <si>
    <t>Cork Board</t>
  </si>
  <si>
    <t>Crema Rica Blend Espresso</t>
  </si>
  <si>
    <t>Decadent Chocolate Torte</t>
  </si>
  <si>
    <t>Digital Golf Score Card</t>
  </si>
  <si>
    <t>Dog Biker Jacket</t>
  </si>
  <si>
    <t>Dog Bomber Jacket</t>
  </si>
  <si>
    <t>Dragonfly Pin</t>
  </si>
  <si>
    <t>Earth Orbiter with Stack</t>
  </si>
  <si>
    <t>Elmo Market Basket</t>
  </si>
  <si>
    <t>Executive Massage Chair</t>
  </si>
  <si>
    <t>Executive Yo Yo</t>
  </si>
  <si>
    <t>Exotic Meat Lover</t>
  </si>
  <si>
    <t>F/X Shuttle</t>
  </si>
  <si>
    <t>Fiber Optics Kit</t>
  </si>
  <si>
    <t>Fire Cone Trees</t>
  </si>
  <si>
    <t>Fisherman's Reel Clock</t>
  </si>
  <si>
    <t>Flex-neck Halogen Floor Lamp</t>
  </si>
  <si>
    <t>French Bucket Vase Pin</t>
  </si>
  <si>
    <t>Fruit Collection Christmas Ornaments</t>
  </si>
  <si>
    <t>Godiva Christmas Ballotin</t>
  </si>
  <si>
    <t>Godiva Halloween Ballotin</t>
  </si>
  <si>
    <t>Golf Ball Monogrammer</t>
  </si>
  <si>
    <t>Golf Club Cleaner</t>
  </si>
  <si>
    <t>Golfer's Mousepad</t>
  </si>
  <si>
    <t>Great Skin Pack</t>
  </si>
  <si>
    <t>Guardian Plus Purifier</t>
  </si>
  <si>
    <t>Hadley's Blend Coffee</t>
  </si>
  <si>
    <t>Handsfree Head Massage</t>
  </si>
  <si>
    <t>Hoberman Sphere</t>
  </si>
  <si>
    <t>House Blend Coffee</t>
  </si>
  <si>
    <t>Incredible Chiller</t>
  </si>
  <si>
    <t>Invigorating Tub Tonic</t>
  </si>
  <si>
    <t>Invisible Wreath Hanger</t>
  </si>
  <si>
    <t>Italian Herb Garden</t>
  </si>
  <si>
    <t>Italian Trattoria</t>
  </si>
  <si>
    <t>Jolly Ball Horse Toy</t>
  </si>
  <si>
    <t>Juniper Bonsai</t>
  </si>
  <si>
    <t>Keytog Laser Pointer</t>
  </si>
  <si>
    <t>Kissing Ball</t>
  </si>
  <si>
    <t>Label Saver (box of 20)</t>
  </si>
  <si>
    <t>Leaning Man Silhouette</t>
  </si>
  <si>
    <t>Log and Kindling Rack</t>
  </si>
  <si>
    <t>Lone Star Fiesta</t>
  </si>
  <si>
    <t>Love Potion Amulet</t>
  </si>
  <si>
    <t>Lucious Nuggets</t>
  </si>
  <si>
    <t>Lucky Golden Clover</t>
  </si>
  <si>
    <t>Luxurious Bath Pack</t>
  </si>
  <si>
    <t>Madison Blend Espresso</t>
  </si>
  <si>
    <t>Mahogany Steamer Trunk</t>
  </si>
  <si>
    <t>Majestic Truffle Collection</t>
  </si>
  <si>
    <t>Mancala</t>
  </si>
  <si>
    <t>Micro FM Radio</t>
  </si>
  <si>
    <t>Microbrew Gift Basket</t>
  </si>
  <si>
    <t>Mocha Java Blend Coffee</t>
  </si>
  <si>
    <t>Model of Atlantis</t>
  </si>
  <si>
    <t>Mr. Snippet</t>
  </si>
  <si>
    <t>Navy SEAL Watch</t>
  </si>
  <si>
    <t>Nothing But Roses</t>
  </si>
  <si>
    <t>Notre Dame 3-D Puzzle</t>
  </si>
  <si>
    <t>Oak Steamer Trunk</t>
  </si>
  <si>
    <t>Office Goody Basket</t>
  </si>
  <si>
    <t>Pedaling Pachyderm</t>
  </si>
  <si>
    <t>Peppermint Foot Lotion</t>
  </si>
  <si>
    <t>Peppermint Pig</t>
  </si>
  <si>
    <t>Peppermint Twist Candle</t>
  </si>
  <si>
    <t>Personal Air Purifier</t>
  </si>
  <si>
    <t>Personalized Sundial</t>
  </si>
  <si>
    <t>Pet Portrait</t>
  </si>
  <si>
    <t>Pewter Cat Frame</t>
  </si>
  <si>
    <t>Plant Sitter</t>
  </si>
  <si>
    <t>Portable 12 volt cooler/warmer</t>
  </si>
  <si>
    <t>Portable Beverage cooler/warmer</t>
  </si>
  <si>
    <t>Portable Light Box</t>
  </si>
  <si>
    <t>Promise Ring</t>
  </si>
  <si>
    <t>Queen Double Irish Chain Quilt</t>
  </si>
  <si>
    <t>Queen Fencerail Quilt</t>
  </si>
  <si>
    <t>Queen Log Cabin Quilt</t>
  </si>
  <si>
    <t>Relaxing Eye Pillow</t>
  </si>
  <si>
    <t>Root Beer Kit</t>
  </si>
  <si>
    <t>Root Beer Lovers Basket</t>
  </si>
  <si>
    <t>Safari Helmet</t>
  </si>
  <si>
    <t>Shiitake Mushroom Kit</t>
  </si>
  <si>
    <t>Silver Locket and Chain</t>
  </si>
  <si>
    <t>Silverplated Hip Flask</t>
  </si>
  <si>
    <t>Singing Bird Clock</t>
  </si>
  <si>
    <t>Slate Tranquility Fountain</t>
  </si>
  <si>
    <t>Sleigh Bells Doorknob</t>
  </si>
  <si>
    <t>Slimline Laser Pointer</t>
  </si>
  <si>
    <t>Slinky</t>
  </si>
  <si>
    <t>Smoked Vermont Turkey Breast</t>
  </si>
  <si>
    <t>Solar Power Kit</t>
  </si>
  <si>
    <t>Sonic Molechaser</t>
  </si>
  <si>
    <t>Spicy Delights</t>
  </si>
  <si>
    <t>St. Basil's 3-D Puzzle</t>
  </si>
  <si>
    <t>Star Gazer Flower Basket</t>
  </si>
  <si>
    <t>Swiss Army Watch</t>
  </si>
  <si>
    <t>Thermal Lumbar Support</t>
  </si>
  <si>
    <t>Tiverton Wren House</t>
  </si>
  <si>
    <t>Travel Companion</t>
  </si>
  <si>
    <t>Travelling Cigar Humidor</t>
  </si>
  <si>
    <t>Tree Frog Fountain</t>
  </si>
  <si>
    <t>Truth Seeker</t>
  </si>
  <si>
    <t>Virtual Reality Vest</t>
  </si>
  <si>
    <t>Volcano Kit</t>
  </si>
  <si>
    <t>Weather Alert Radio</t>
  </si>
  <si>
    <t>Whirlagig Pig</t>
  </si>
  <si>
    <t>Winged Fairy</t>
  </si>
  <si>
    <t>WWI Trench Lighter</t>
  </si>
  <si>
    <t>Subcat_Desc</t>
  </si>
  <si>
    <t>Audio</t>
  </si>
  <si>
    <t>Automotive</t>
  </si>
  <si>
    <t>Chocolate</t>
  </si>
  <si>
    <t>Christmas</t>
  </si>
  <si>
    <t>Classic Toys</t>
  </si>
  <si>
    <t>Coffee</t>
  </si>
  <si>
    <t>Comfort</t>
  </si>
  <si>
    <t>Furniture</t>
  </si>
  <si>
    <t>Gadgets</t>
  </si>
  <si>
    <t>Games &amp; Puzzles</t>
  </si>
  <si>
    <t>Gift Baskets</t>
  </si>
  <si>
    <t>Golf</t>
  </si>
  <si>
    <t>Hearth</t>
  </si>
  <si>
    <t>Jewelry</t>
  </si>
  <si>
    <t>Kitchen</t>
  </si>
  <si>
    <t>Lawn &amp; Garden</t>
  </si>
  <si>
    <t>Learning</t>
  </si>
  <si>
    <t>Meat &amp; Cheese</t>
  </si>
  <si>
    <t>Miscellaneous</t>
  </si>
  <si>
    <t>Natural Remedies</t>
  </si>
  <si>
    <t>Pets</t>
  </si>
  <si>
    <t>Plants &amp; Flowers</t>
  </si>
  <si>
    <t>Safety &amp; Security</t>
  </si>
  <si>
    <t>Skin Care</t>
  </si>
  <si>
    <t>Sleeping</t>
  </si>
  <si>
    <t>Toys &amp; Accessories</t>
  </si>
  <si>
    <t>Category_Desc</t>
  </si>
  <si>
    <t>Electronics</t>
  </si>
  <si>
    <t>Food</t>
  </si>
  <si>
    <t>Gifts</t>
  </si>
  <si>
    <t>Health &amp; Beauty</t>
  </si>
  <si>
    <t>Household</t>
  </si>
  <si>
    <t>Travel</t>
  </si>
  <si>
    <t>Order_Id</t>
  </si>
  <si>
    <t>Order_Date</t>
  </si>
  <si>
    <t>Qty_Sold</t>
  </si>
  <si>
    <t>Unit_Price</t>
  </si>
  <si>
    <t>Unit_Cost</t>
  </si>
  <si>
    <t>Cust_First_Name</t>
  </si>
  <si>
    <t>Cust_Last_Name</t>
  </si>
  <si>
    <t>Cust_Birthdate</t>
  </si>
  <si>
    <t>Address</t>
  </si>
  <si>
    <t>Maxwell</t>
  </si>
  <si>
    <t>Aaronson</t>
  </si>
  <si>
    <t>9865 Marion Place Apt.</t>
  </si>
  <si>
    <t>Hugh</t>
  </si>
  <si>
    <t>Abarca</t>
  </si>
  <si>
    <t>1660 Park Ave.</t>
  </si>
  <si>
    <t>Hazel</t>
  </si>
  <si>
    <t>Abelson</t>
  </si>
  <si>
    <t>1882 St. Johns</t>
  </si>
  <si>
    <t>Brooks</t>
  </si>
  <si>
    <t>Abern</t>
  </si>
  <si>
    <t>245 Eastwood</t>
  </si>
  <si>
    <t>Ross</t>
  </si>
  <si>
    <t>Abram</t>
  </si>
  <si>
    <t>45 South Deer Creek Drive</t>
  </si>
  <si>
    <t>Wylie</t>
  </si>
  <si>
    <t>Abrams</t>
  </si>
  <si>
    <t>5628 Orwenstensia</t>
  </si>
  <si>
    <t>Don</t>
  </si>
  <si>
    <t>Addison</t>
  </si>
  <si>
    <t>9433 Burton Ave.</t>
  </si>
  <si>
    <t>Merrell</t>
  </si>
  <si>
    <t>Adess</t>
  </si>
  <si>
    <t>310 Marquette Rd.</t>
  </si>
  <si>
    <t>Keith</t>
  </si>
  <si>
    <t>Adler</t>
  </si>
  <si>
    <t>150 Harding Ave.</t>
  </si>
  <si>
    <t>Daniel</t>
  </si>
  <si>
    <t>Aguilar</t>
  </si>
  <si>
    <t>125 Eastwood</t>
  </si>
  <si>
    <t>Deborah</t>
  </si>
  <si>
    <t>Aguirre</t>
  </si>
  <si>
    <t>4259 W. Lake Ave.</t>
  </si>
  <si>
    <t>Dean</t>
  </si>
  <si>
    <t>Ahern</t>
  </si>
  <si>
    <t>33 University Ave.</t>
  </si>
  <si>
    <t>Elton</t>
  </si>
  <si>
    <t>Al-Timinu</t>
  </si>
  <si>
    <t>22 Ashland Ave.</t>
  </si>
  <si>
    <t>Dorthy</t>
  </si>
  <si>
    <t>Alcaraz</t>
  </si>
  <si>
    <t>54 Lakeview Terrace</t>
  </si>
  <si>
    <t>Sarah</t>
  </si>
  <si>
    <t>Aldo</t>
  </si>
  <si>
    <t>3901 Chester Ave. Apt. 3C</t>
  </si>
  <si>
    <t>Peggy</t>
  </si>
  <si>
    <t>Alein</t>
  </si>
  <si>
    <t>1029 Marvel Way</t>
  </si>
  <si>
    <t>Alexander</t>
  </si>
  <si>
    <t>175 Lily Court</t>
  </si>
  <si>
    <t>Selene</t>
  </si>
  <si>
    <t>Allen</t>
  </si>
  <si>
    <t>152 Clinton Ave.</t>
  </si>
  <si>
    <t>Mario</t>
  </si>
  <si>
    <t>Alonso</t>
  </si>
  <si>
    <t>1815 Judson Rd.</t>
  </si>
  <si>
    <t>Calbert</t>
  </si>
  <si>
    <t>Alvarado</t>
  </si>
  <si>
    <t>3618 Woodland Rd.</t>
  </si>
  <si>
    <t>Xavier</t>
  </si>
  <si>
    <t>Alyea-Burkell</t>
  </si>
  <si>
    <t>1109 Marvel Way</t>
  </si>
  <si>
    <t>Belinda</t>
  </si>
  <si>
    <t>Amsov</t>
  </si>
  <si>
    <t>17 Cavell Ave.</t>
  </si>
  <si>
    <t>Kent</t>
  </si>
  <si>
    <t>Angelina</t>
  </si>
  <si>
    <t>4530 Oakland Drive</t>
  </si>
  <si>
    <t>Brent</t>
  </si>
  <si>
    <t>Anovitz</t>
  </si>
  <si>
    <t>222 Clay Rd.</t>
  </si>
  <si>
    <t>Nicholas</t>
  </si>
  <si>
    <t>Anthony</t>
  </si>
  <si>
    <t>1539 Bay Colony Dr.</t>
  </si>
  <si>
    <t>Jules</t>
  </si>
  <si>
    <t>Apert</t>
  </si>
  <si>
    <t>1215 Judson Rd.</t>
  </si>
  <si>
    <t>Brock</t>
  </si>
  <si>
    <t>Applebaum</t>
  </si>
  <si>
    <t>6228 Orwenstensia</t>
  </si>
  <si>
    <t>Laurell</t>
  </si>
  <si>
    <t>Ardini</t>
  </si>
  <si>
    <t>644 Princeton Ln.</t>
  </si>
  <si>
    <t>Saul</t>
  </si>
  <si>
    <t>Arenburg</t>
  </si>
  <si>
    <t>171 Clifton Rd.</t>
  </si>
  <si>
    <t>Jean</t>
  </si>
  <si>
    <t>Armstrong</t>
  </si>
  <si>
    <t>1365 Hillcrest Circle</t>
  </si>
  <si>
    <t>Tess</t>
  </si>
  <si>
    <t>Aronoff</t>
  </si>
  <si>
    <t>551 Madison St.</t>
  </si>
  <si>
    <t>Veda</t>
  </si>
  <si>
    <t>Arrezola</t>
  </si>
  <si>
    <t>7261 White Oaks Ave.</t>
  </si>
  <si>
    <t>Sue</t>
  </si>
  <si>
    <t>Artemis</t>
  </si>
  <si>
    <t>34 Lynn Terrace</t>
  </si>
  <si>
    <t>Mara</t>
  </si>
  <si>
    <t>Ascher</t>
  </si>
  <si>
    <t>1750 Lily Court</t>
  </si>
  <si>
    <t>Gilbert</t>
  </si>
  <si>
    <t>Astorino</t>
  </si>
  <si>
    <t>1701 W. Mellody Rd.</t>
  </si>
  <si>
    <t>Roger</t>
  </si>
  <si>
    <t>Aufox</t>
  </si>
  <si>
    <t>1585 County line Rd.</t>
  </si>
  <si>
    <t>Rebecca</t>
  </si>
  <si>
    <t>Aya</t>
  </si>
  <si>
    <t>224 Sherman Rd.</t>
  </si>
  <si>
    <t>Stacy</t>
  </si>
  <si>
    <t>Azzi</t>
  </si>
  <si>
    <t>9365 Marion Place Apt.</t>
  </si>
  <si>
    <t>Sherwood</t>
  </si>
  <si>
    <t>Bagleman</t>
  </si>
  <si>
    <t>763 Blackhawk Rd.</t>
  </si>
  <si>
    <t>Isaiah</t>
  </si>
  <si>
    <t>Bahr</t>
  </si>
  <si>
    <t>1233 Arbor Rd.</t>
  </si>
  <si>
    <t>Baker</t>
  </si>
  <si>
    <t>1858 Balsam Way</t>
  </si>
  <si>
    <t>Dolly</t>
  </si>
  <si>
    <t>Bakhitari</t>
  </si>
  <si>
    <t>8542 Sumac Rd.</t>
  </si>
  <si>
    <t>Wenda</t>
  </si>
  <si>
    <t>Bales</t>
  </si>
  <si>
    <t>202 St.Johns Ave.</t>
  </si>
  <si>
    <t>Eli</t>
  </si>
  <si>
    <t>Ball</t>
  </si>
  <si>
    <t>1839 McCraren Rd.</t>
  </si>
  <si>
    <t>Ballatini</t>
  </si>
  <si>
    <t>3255 Golf Rd.</t>
  </si>
  <si>
    <t>Stephen</t>
  </si>
  <si>
    <t>Ballin</t>
  </si>
  <si>
    <t>12 Eastwood</t>
  </si>
  <si>
    <t>Bridget</t>
  </si>
  <si>
    <t>Bao</t>
  </si>
  <si>
    <t>1714 Clifton Rd.</t>
  </si>
  <si>
    <t>Ruby</t>
  </si>
  <si>
    <t>Barack</t>
  </si>
  <si>
    <t>1715 Chicago Ave.</t>
  </si>
  <si>
    <t>Luther</t>
  </si>
  <si>
    <t>Barcani</t>
  </si>
  <si>
    <t>8172 Virginia Rd.</t>
  </si>
  <si>
    <t>Tabitha</t>
  </si>
  <si>
    <t>Barker</t>
  </si>
  <si>
    <t>922 Twin Oaks Drive</t>
  </si>
  <si>
    <t>Patty</t>
  </si>
  <si>
    <t>Barlow</t>
  </si>
  <si>
    <t>280 Skokie Rd.</t>
  </si>
  <si>
    <t>John</t>
  </si>
  <si>
    <t>Barnett</t>
  </si>
  <si>
    <t>191 Old Briar Lane</t>
  </si>
  <si>
    <t>Ralph</t>
  </si>
  <si>
    <t>Baron</t>
  </si>
  <si>
    <t>335 University Ave.</t>
  </si>
  <si>
    <t>Barris</t>
  </si>
  <si>
    <t>190 Sunnyside Ave.</t>
  </si>
  <si>
    <t>Jonathon</t>
  </si>
  <si>
    <t>Barrow</t>
  </si>
  <si>
    <t>8122 North Ave.</t>
  </si>
  <si>
    <t>Barry</t>
  </si>
  <si>
    <t>Baruffi</t>
  </si>
  <si>
    <t>539 Cordon Terr.</t>
  </si>
  <si>
    <t>Nell</t>
  </si>
  <si>
    <t>Basillos</t>
  </si>
  <si>
    <t>456 Groverland Ave.</t>
  </si>
  <si>
    <t>Pamela</t>
  </si>
  <si>
    <t>Bauden</t>
  </si>
  <si>
    <t>2644 Princeton Ln.</t>
  </si>
  <si>
    <t>Louis</t>
  </si>
  <si>
    <t>Baum</t>
  </si>
  <si>
    <t>25 Oakridge Ave.</t>
  </si>
  <si>
    <t>Milton</t>
  </si>
  <si>
    <t>Baumrick</t>
  </si>
  <si>
    <t>594 Cordon Terr.</t>
  </si>
  <si>
    <t>Alan</t>
  </si>
  <si>
    <t>Bayanie</t>
  </si>
  <si>
    <t>1787 Balsamic Ave.</t>
  </si>
  <si>
    <t>Serge</t>
  </si>
  <si>
    <t>Bayer</t>
  </si>
  <si>
    <t>1752 Clinton Ave.</t>
  </si>
  <si>
    <t>Randolph</t>
  </si>
  <si>
    <t>Bazzoni</t>
  </si>
  <si>
    <t>2878 Sheridan Rd.</t>
  </si>
  <si>
    <t>Dwight</t>
  </si>
  <si>
    <t>Bear</t>
  </si>
  <si>
    <t>224  Highwood Ave.</t>
  </si>
  <si>
    <t>Regan</t>
  </si>
  <si>
    <t>Becerra</t>
  </si>
  <si>
    <t>2148 Oakridge Ave.</t>
  </si>
  <si>
    <t>Carrie</t>
  </si>
  <si>
    <t>Becker</t>
  </si>
  <si>
    <t>2378 Sheridan Rd.</t>
  </si>
  <si>
    <t>Theo</t>
  </si>
  <si>
    <t>Bederman</t>
  </si>
  <si>
    <t>171 Chicago Ave.</t>
  </si>
  <si>
    <t>Carey</t>
  </si>
  <si>
    <t>Belmonti</t>
  </si>
  <si>
    <t>4586 Groverland Ave.</t>
  </si>
  <si>
    <t>Pierre</t>
  </si>
  <si>
    <t>Belster</t>
  </si>
  <si>
    <t>550 Sheridan</t>
  </si>
  <si>
    <t>Trent</t>
  </si>
  <si>
    <t>Benbaum</t>
  </si>
  <si>
    <t>3970 Vilas Circle</t>
  </si>
  <si>
    <t>Nathan</t>
  </si>
  <si>
    <t>Benberg</t>
  </si>
  <si>
    <t>24 Ashland Ave.</t>
  </si>
  <si>
    <t>Ben</t>
  </si>
  <si>
    <t>Benjamin</t>
  </si>
  <si>
    <t>2219 Hillcrest Ave</t>
  </si>
  <si>
    <t>Mercedes</t>
  </si>
  <si>
    <t>Berber</t>
  </si>
  <si>
    <t>77 Blackhawk Rd</t>
  </si>
  <si>
    <t>Marcus</t>
  </si>
  <si>
    <t>Berhoff</t>
  </si>
  <si>
    <t>2188 Oakridge Ave.</t>
  </si>
  <si>
    <t>Galvin</t>
  </si>
  <si>
    <t>Beris</t>
  </si>
  <si>
    <t>67 Sheridan Rd.</t>
  </si>
  <si>
    <t>Clarinda</t>
  </si>
  <si>
    <t>Berk</t>
  </si>
  <si>
    <t>6626 Lyons Circle</t>
  </si>
  <si>
    <t>Christie</t>
  </si>
  <si>
    <t>Berkenhiemer</t>
  </si>
  <si>
    <t>154 Vine</t>
  </si>
  <si>
    <t>Reed</t>
  </si>
  <si>
    <t>Berkson</t>
  </si>
  <si>
    <t>5212 Hill</t>
  </si>
  <si>
    <t>Max</t>
  </si>
  <si>
    <t>Berman</t>
  </si>
  <si>
    <t>302-A Crestwood Village Rd.</t>
  </si>
  <si>
    <t>Fletcher</t>
  </si>
  <si>
    <t>bernadi</t>
  </si>
  <si>
    <t>8599 Harvard Ct</t>
  </si>
  <si>
    <t>Berrity</t>
  </si>
  <si>
    <t>9187 Fairview Ave.</t>
  </si>
  <si>
    <t>Bertam</t>
  </si>
  <si>
    <t>872 Virginia Rd.</t>
  </si>
  <si>
    <t>Bickmore</t>
  </si>
  <si>
    <t>7530 Homewood Ave.</t>
  </si>
  <si>
    <t>Zabrina</t>
  </si>
  <si>
    <t>Biley</t>
  </si>
  <si>
    <t>267 Anderson Lane</t>
  </si>
  <si>
    <t>Geoffery</t>
  </si>
  <si>
    <t>Birkenstein</t>
  </si>
  <si>
    <t>195 First St.</t>
  </si>
  <si>
    <t>Abner</t>
  </si>
  <si>
    <t>Bishop</t>
  </si>
  <si>
    <t>22 Vine Ave.</t>
  </si>
  <si>
    <t>Elaine</t>
  </si>
  <si>
    <t>222 Sherman Rd.</t>
  </si>
  <si>
    <t>Bartlett</t>
  </si>
  <si>
    <t>Black</t>
  </si>
  <si>
    <t>3513 Grove Ave.</t>
  </si>
  <si>
    <t>Craig</t>
  </si>
  <si>
    <t>54 Chicago Ave.</t>
  </si>
  <si>
    <t>Libby</t>
  </si>
  <si>
    <t>629 Kincaid Ave.</t>
  </si>
  <si>
    <t>Amber</t>
  </si>
  <si>
    <t>Blackard</t>
  </si>
  <si>
    <t>251 Crain</t>
  </si>
  <si>
    <t>Megan</t>
  </si>
  <si>
    <t>Blair</t>
  </si>
  <si>
    <t>1393 Bay Colony Dr.</t>
  </si>
  <si>
    <t>Stefan</t>
  </si>
  <si>
    <t>3565 Golf Rd.</t>
  </si>
  <si>
    <t>Ted</t>
  </si>
  <si>
    <t>Blechman</t>
  </si>
  <si>
    <t>1126 Hillcrest Ave</t>
  </si>
  <si>
    <t>Taylor</t>
  </si>
  <si>
    <t>Blitstein</t>
  </si>
  <si>
    <t>1556 Ridge Rd.</t>
  </si>
  <si>
    <t>Jacob</t>
  </si>
  <si>
    <t>Blondi</t>
  </si>
  <si>
    <t>4343 Burton Ave.</t>
  </si>
  <si>
    <t>Jed</t>
  </si>
  <si>
    <t>Bloomberg</t>
  </si>
  <si>
    <t>1715 Judson Rd.</t>
  </si>
  <si>
    <t>Bloomgarden</t>
  </si>
  <si>
    <t>442 Valley Rd.</t>
  </si>
  <si>
    <t>Darrick</t>
  </si>
  <si>
    <t>Blum</t>
  </si>
  <si>
    <t>899 Harvard Ct</t>
  </si>
  <si>
    <t>regan</t>
  </si>
  <si>
    <t>Bolender</t>
  </si>
  <si>
    <t>262 Prarie Ln.</t>
  </si>
  <si>
    <t>Bommario</t>
  </si>
  <si>
    <t>3367 Bluebird Terr.</t>
  </si>
  <si>
    <t>Eugene</t>
  </si>
  <si>
    <t>Bonelli</t>
  </si>
  <si>
    <t>770 Exmoor Rd.</t>
  </si>
  <si>
    <t>Waldo</t>
  </si>
  <si>
    <t>Borden</t>
  </si>
  <si>
    <t>377 Blackhawk Rd</t>
  </si>
  <si>
    <t>Cary</t>
  </si>
  <si>
    <t>Bowden</t>
  </si>
  <si>
    <t>2479 Woodridge Drive</t>
  </si>
  <si>
    <t>Fernanda</t>
  </si>
  <si>
    <t>715 Chicago Ave.</t>
  </si>
  <si>
    <t>Erwin</t>
  </si>
  <si>
    <t>Brickstone</t>
  </si>
  <si>
    <t>4635 Stratford Rd.</t>
  </si>
  <si>
    <t>Moses</t>
  </si>
  <si>
    <t>662 Lyons Circle</t>
  </si>
  <si>
    <t>Wendy</t>
  </si>
  <si>
    <t>Brinkman</t>
  </si>
  <si>
    <t>169 Judson Ave.</t>
  </si>
  <si>
    <t>Daphne</t>
  </si>
  <si>
    <t>2445 Oakridge Ave.</t>
  </si>
  <si>
    <t>Jessica</t>
  </si>
  <si>
    <t>33976 Forest View Rd.</t>
  </si>
  <si>
    <t>Otto</t>
  </si>
  <si>
    <t>Brown</t>
  </si>
  <si>
    <t>1455 Ridgewood Drive</t>
  </si>
  <si>
    <t>Rita</t>
  </si>
  <si>
    <t>311 Barkwood Ct.</t>
  </si>
  <si>
    <t>Judy</t>
  </si>
  <si>
    <t>Brugioni</t>
  </si>
  <si>
    <t>1957 Huntington Ave.</t>
  </si>
  <si>
    <t>Iona</t>
  </si>
  <si>
    <t>Bruns</t>
  </si>
  <si>
    <t>3555 Golf Rd.</t>
  </si>
  <si>
    <t>Bush</t>
  </si>
  <si>
    <t>600 Winsor Mall</t>
  </si>
  <si>
    <t>Butler</t>
  </si>
  <si>
    <t>318 Barkwood Ct.</t>
  </si>
  <si>
    <t>George</t>
  </si>
  <si>
    <t>614 Green bay Rd.</t>
  </si>
  <si>
    <t>Harvey</t>
  </si>
  <si>
    <t>Campaigni</t>
  </si>
  <si>
    <t>475 Roger Williams Ave.</t>
  </si>
  <si>
    <t>Dion</t>
  </si>
  <si>
    <t>Candeni</t>
  </si>
  <si>
    <t>124 Eastwood</t>
  </si>
  <si>
    <t>Jesse</t>
  </si>
  <si>
    <t>Canel</t>
  </si>
  <si>
    <t>6843 De Temple Rd.</t>
  </si>
  <si>
    <t>Judith</t>
  </si>
  <si>
    <t>Cao</t>
  </si>
  <si>
    <t>2870 Skokie Rd.</t>
  </si>
  <si>
    <t>8441 Spruce St.</t>
  </si>
  <si>
    <t>Nevin</t>
  </si>
  <si>
    <t>Capian</t>
  </si>
  <si>
    <t>795 Lake Cook Rd.</t>
  </si>
  <si>
    <t>Leroy</t>
  </si>
  <si>
    <t>Carani</t>
  </si>
  <si>
    <t>8615 Old Tall Tree Lane</t>
  </si>
  <si>
    <t>Carmel</t>
  </si>
  <si>
    <t>31976 Forest View Rd.</t>
  </si>
  <si>
    <t>Blossom</t>
  </si>
  <si>
    <t>Carper</t>
  </si>
  <si>
    <t>632 Prarie Ln.</t>
  </si>
  <si>
    <t>Felix</t>
  </si>
  <si>
    <t>Cawn</t>
  </si>
  <si>
    <t>6433 De Temple Rd.</t>
  </si>
  <si>
    <t>Frances</t>
  </si>
  <si>
    <t>Chi-Lin</t>
  </si>
  <si>
    <t>292 Twin Oaks Drive</t>
  </si>
  <si>
    <t>Julie</t>
  </si>
  <si>
    <t>Chio</t>
  </si>
  <si>
    <t>445 Park Ave.</t>
  </si>
  <si>
    <t>Weston</t>
  </si>
  <si>
    <t>Christopher</t>
  </si>
  <si>
    <t>6004 Central Ave.</t>
  </si>
  <si>
    <t>Spencer</t>
  </si>
  <si>
    <t>Chubin</t>
  </si>
  <si>
    <t>9065 Marion Place Apt.</t>
  </si>
  <si>
    <t>Ira</t>
  </si>
  <si>
    <t>Churchill</t>
  </si>
  <si>
    <t>22 Clay Rd.</t>
  </si>
  <si>
    <t>Darcy</t>
  </si>
  <si>
    <t>Cohen</t>
  </si>
  <si>
    <t>486 Old Deerfield Rd.</t>
  </si>
  <si>
    <t>Stanley</t>
  </si>
  <si>
    <t>Coretti</t>
  </si>
  <si>
    <t>129 Broadview Lane</t>
  </si>
  <si>
    <t>Forrest</t>
  </si>
  <si>
    <t>Crane</t>
  </si>
  <si>
    <t>1375 Beech St.</t>
  </si>
  <si>
    <t>Cherry</t>
  </si>
  <si>
    <t>Cross</t>
  </si>
  <si>
    <t>422 Valley Rd.</t>
  </si>
  <si>
    <t>Aldora</t>
  </si>
  <si>
    <t>Dahl</t>
  </si>
  <si>
    <t>4335 Burton Ave.</t>
  </si>
  <si>
    <t>Lilly</t>
  </si>
  <si>
    <t>Davis</t>
  </si>
  <si>
    <t>2922 Twin Oaks Drive</t>
  </si>
  <si>
    <t>Travis</t>
  </si>
  <si>
    <t>De Bolsky</t>
  </si>
  <si>
    <t>120 Linden Ave.</t>
  </si>
  <si>
    <t>Nelson</t>
  </si>
  <si>
    <t>DeFillipos</t>
  </si>
  <si>
    <t>1859 Green Bay Rd.</t>
  </si>
  <si>
    <t>Perry</t>
  </si>
  <si>
    <t>Delrahim</t>
  </si>
  <si>
    <t>1355 Ridgewood Drive</t>
  </si>
  <si>
    <t>Gerald</t>
  </si>
  <si>
    <t>Denver</t>
  </si>
  <si>
    <t>507 S. Prospect Ave.</t>
  </si>
  <si>
    <t>Leslie</t>
  </si>
  <si>
    <t>Deutsch</t>
  </si>
  <si>
    <t>45 Oakridge Ave.</t>
  </si>
  <si>
    <t>Devora</t>
  </si>
  <si>
    <t>225 Jeffrys Place</t>
  </si>
  <si>
    <t>Lynn</t>
  </si>
  <si>
    <t>Diaz</t>
  </si>
  <si>
    <t>2015 Pleasent Ave.</t>
  </si>
  <si>
    <t>Dim</t>
  </si>
  <si>
    <t>5518 Madison St.</t>
  </si>
  <si>
    <t>Barrett</t>
  </si>
  <si>
    <t>DiVenanzo</t>
  </si>
  <si>
    <t>175 Roger Williams Ave.</t>
  </si>
  <si>
    <t>Margaret</t>
  </si>
  <si>
    <t>Divinci</t>
  </si>
  <si>
    <t>1954 First St.</t>
  </si>
  <si>
    <t>Alexandria</t>
  </si>
  <si>
    <t>Dixon</t>
  </si>
  <si>
    <t>3455 Golf Rd.</t>
  </si>
  <si>
    <t>387 Green Bay Rd.</t>
  </si>
  <si>
    <t>Lester</t>
  </si>
  <si>
    <t>Donovan</t>
  </si>
  <si>
    <t>4750 Homewood Ave.</t>
  </si>
  <si>
    <t>Dranove</t>
  </si>
  <si>
    <t>4304 Oakland Drive</t>
  </si>
  <si>
    <t>Edana</t>
  </si>
  <si>
    <t>Duenow</t>
  </si>
  <si>
    <t>4656 Grossman Ln.</t>
  </si>
  <si>
    <t>Alison</t>
  </si>
  <si>
    <t>Eichner</t>
  </si>
  <si>
    <t>263 Prarie Ln.</t>
  </si>
  <si>
    <t>Natalie</t>
  </si>
  <si>
    <t>Ellman</t>
  </si>
  <si>
    <t>9167 Fairview Ave.</t>
  </si>
  <si>
    <t>Jason</t>
  </si>
  <si>
    <t>146 Old Deerfield Rd.</t>
  </si>
  <si>
    <t>Paul</t>
  </si>
  <si>
    <t>Evans</t>
  </si>
  <si>
    <t>110 Marquette Rd.</t>
  </si>
  <si>
    <t>1704 Ridgelee Rd</t>
  </si>
  <si>
    <t>Ewing</t>
  </si>
  <si>
    <t>185 Balsam Way</t>
  </si>
  <si>
    <t>James</t>
  </si>
  <si>
    <t>Extov</t>
  </si>
  <si>
    <t>9291 Brittany Ave.</t>
  </si>
  <si>
    <t>Marilyn</t>
  </si>
  <si>
    <t>Fabbi</t>
  </si>
  <si>
    <t>564 Lakeview Terrace</t>
  </si>
  <si>
    <t>Feight</t>
  </si>
  <si>
    <t>264 Princeton Ln.</t>
  </si>
  <si>
    <t>Gladys</t>
  </si>
  <si>
    <t>Feldman</t>
  </si>
  <si>
    <t>158 Balsam Way</t>
  </si>
  <si>
    <t>Ferratti</t>
  </si>
  <si>
    <t>406 Trinity Ct.</t>
  </si>
  <si>
    <t>Brett</t>
  </si>
  <si>
    <t>Fieldman</t>
  </si>
  <si>
    <t>76 Judson Place</t>
  </si>
  <si>
    <t>Emily</t>
  </si>
  <si>
    <t>Filipowski</t>
  </si>
  <si>
    <t>643 De Temple Rd.</t>
  </si>
  <si>
    <t>Prior</t>
  </si>
  <si>
    <t>Finger</t>
  </si>
  <si>
    <t>2220 Grant Blvd.</t>
  </si>
  <si>
    <t>Cecelia</t>
  </si>
  <si>
    <t>Fish</t>
  </si>
  <si>
    <t>119 Twin Oaks Place</t>
  </si>
  <si>
    <t>Tara</t>
  </si>
  <si>
    <t>3575 Golf Rd.</t>
  </si>
  <si>
    <t>157 Oakwood Ave.</t>
  </si>
  <si>
    <t>Fisher</t>
  </si>
  <si>
    <t>347 Green Bay Rd.</t>
  </si>
  <si>
    <t>Fleishman</t>
  </si>
  <si>
    <t>671 Blackstone Ave.</t>
  </si>
  <si>
    <t>Fligel</t>
  </si>
  <si>
    <t>135 Lakewood place</t>
  </si>
  <si>
    <t>Colby</t>
  </si>
  <si>
    <t>Flinn</t>
  </si>
  <si>
    <t>15 Chicago Ave.</t>
  </si>
  <si>
    <t>Katharine</t>
  </si>
  <si>
    <t>3644 Princeton Ln.</t>
  </si>
  <si>
    <t>Abraham</t>
  </si>
  <si>
    <t>Flore</t>
  </si>
  <si>
    <t>1658 Second St.</t>
  </si>
  <si>
    <t>Ara</t>
  </si>
  <si>
    <t>Foreman</t>
  </si>
  <si>
    <t>310-C Crestwood Village Rd.</t>
  </si>
  <si>
    <t>Dalton</t>
  </si>
  <si>
    <t>518 Madison St.</t>
  </si>
  <si>
    <t>Fox</t>
  </si>
  <si>
    <t>21 Callan Rd.</t>
  </si>
  <si>
    <t>Ward</t>
  </si>
  <si>
    <t>385 University Ave.</t>
  </si>
  <si>
    <t>Dustin</t>
  </si>
  <si>
    <t>Frump</t>
  </si>
  <si>
    <t>1619 Judson Ave. Apt #34B</t>
  </si>
  <si>
    <t>Henry</t>
  </si>
  <si>
    <t>Funk</t>
  </si>
  <si>
    <t>122 Fort Sheriden Ave.</t>
  </si>
  <si>
    <t>Lucy</t>
  </si>
  <si>
    <t>Furgatch</t>
  </si>
  <si>
    <t>2345 Oakridge Ave.</t>
  </si>
  <si>
    <t>Furla</t>
  </si>
  <si>
    <t>214 Eastview Dr.</t>
  </si>
  <si>
    <t>Furner</t>
  </si>
  <si>
    <t>160 Park Ave.</t>
  </si>
  <si>
    <t>Selby</t>
  </si>
  <si>
    <t>Fyk</t>
  </si>
  <si>
    <t>425 Lake Ave.</t>
  </si>
  <si>
    <t>Laggie</t>
  </si>
  <si>
    <t>Galassani</t>
  </si>
  <si>
    <t>1550 Ridge Rd.</t>
  </si>
  <si>
    <t>Susan</t>
  </si>
  <si>
    <t>Gallen</t>
  </si>
  <si>
    <t>917 Fairview Ave.  Apt. 982</t>
  </si>
  <si>
    <t>Connie</t>
  </si>
  <si>
    <t>Gant</t>
  </si>
  <si>
    <t>1515 Judson Rd.</t>
  </si>
  <si>
    <t>6716 Cobblestone Cir.</t>
  </si>
  <si>
    <t>Brandon</t>
  </si>
  <si>
    <t>Garland</t>
  </si>
  <si>
    <t>467 Sheridan Rd.</t>
  </si>
  <si>
    <t>310 Summit Ave.</t>
  </si>
  <si>
    <t>Morris</t>
  </si>
  <si>
    <t>Gellar</t>
  </si>
  <si>
    <t>3876 Forest View Rd.</t>
  </si>
  <si>
    <t>Roxanne</t>
  </si>
  <si>
    <t>Gelling</t>
  </si>
  <si>
    <t>6218 Sheriden Rd.</t>
  </si>
  <si>
    <t>Agna</t>
  </si>
  <si>
    <t>Gerdes</t>
  </si>
  <si>
    <t>185 Green Bay Rd.</t>
  </si>
  <si>
    <t>Meryl</t>
  </si>
  <si>
    <t>Gertler</t>
  </si>
  <si>
    <t>487 Green Bay Rd.</t>
  </si>
  <si>
    <t>Vern</t>
  </si>
  <si>
    <t>Gill</t>
  </si>
  <si>
    <t>886 Yale Lane</t>
  </si>
  <si>
    <t>Douglas</t>
  </si>
  <si>
    <t>Gimelferd</t>
  </si>
  <si>
    <t>4536 Grossman Ln.</t>
  </si>
  <si>
    <t>Ginnely</t>
  </si>
  <si>
    <t>3181 Barkwood Ct.</t>
  </si>
  <si>
    <t>Val</t>
  </si>
  <si>
    <t>Ginrich</t>
  </si>
  <si>
    <t>18 Madison St.</t>
  </si>
  <si>
    <t>Glantz</t>
  </si>
  <si>
    <t>901 Chester Ave. Apt.</t>
  </si>
  <si>
    <t>Glazier</t>
  </si>
  <si>
    <t>267 Sheridan Rd.</t>
  </si>
  <si>
    <t>Elena</t>
  </si>
  <si>
    <t>Glenwood</t>
  </si>
  <si>
    <t>135 Knollwood Drive</t>
  </si>
  <si>
    <t>Rosalie</t>
  </si>
  <si>
    <t>6020 Central Ave</t>
  </si>
  <si>
    <t>Ray</t>
  </si>
  <si>
    <t>Gluterman</t>
  </si>
  <si>
    <t>8812 North Ave.</t>
  </si>
  <si>
    <t>Goldstein</t>
  </si>
  <si>
    <t>1155 Ridgewood Drive</t>
  </si>
  <si>
    <t>Jennifer</t>
  </si>
  <si>
    <t>Gould</t>
  </si>
  <si>
    <t>12 Craven Way</t>
  </si>
  <si>
    <t>Graham</t>
  </si>
  <si>
    <t>42 Valley Rd.</t>
  </si>
  <si>
    <t>Gray</t>
  </si>
  <si>
    <t>9270 Vilas Circle</t>
  </si>
  <si>
    <t>Laura</t>
  </si>
  <si>
    <t>239 Sheriden Rd.</t>
  </si>
  <si>
    <t>Corey</t>
  </si>
  <si>
    <t>Greco</t>
  </si>
  <si>
    <t>660 Park Ave.</t>
  </si>
  <si>
    <t>Grey</t>
  </si>
  <si>
    <t>175 Lake Cook Rd.</t>
  </si>
  <si>
    <t>Charles</t>
  </si>
  <si>
    <t>Gross</t>
  </si>
  <si>
    <t>1575 Oakwood Ave.</t>
  </si>
  <si>
    <t>Wane</t>
  </si>
  <si>
    <t>Guzman</t>
  </si>
  <si>
    <t>852 Sumac Rd.</t>
  </si>
  <si>
    <t>Timothy</t>
  </si>
  <si>
    <t>Haines</t>
  </si>
  <si>
    <t>268 Sheridan Rd.</t>
  </si>
  <si>
    <t>Conroy</t>
  </si>
  <si>
    <t>Hallsten</t>
  </si>
  <si>
    <t>122 Craven Way</t>
  </si>
  <si>
    <t>Caesar</t>
  </si>
  <si>
    <t>Halverson</t>
  </si>
  <si>
    <t>432 Valley Rd.</t>
  </si>
  <si>
    <t>Quinn</t>
  </si>
  <si>
    <t>Hambrick</t>
  </si>
  <si>
    <t>42 Ashland Ave.</t>
  </si>
  <si>
    <t>Yvonne</t>
  </si>
  <si>
    <t>Happ</t>
  </si>
  <si>
    <t>232 Northbrook Ct.</t>
  </si>
  <si>
    <t>Claude</t>
  </si>
  <si>
    <t>Hardy</t>
  </si>
  <si>
    <t>8126 North Ave.</t>
  </si>
  <si>
    <t>Newton</t>
  </si>
  <si>
    <t>Harris</t>
  </si>
  <si>
    <t>177 Balsamic Ave.</t>
  </si>
  <si>
    <t>Hartman</t>
  </si>
  <si>
    <t>12 Broadview Lane</t>
  </si>
  <si>
    <t>Hearn</t>
  </si>
  <si>
    <t>24 Briar Ln</t>
  </si>
  <si>
    <t>Juliet</t>
  </si>
  <si>
    <t>Hehner</t>
  </si>
  <si>
    <t>170 Linden Ave.</t>
  </si>
  <si>
    <t>Deloris</t>
  </si>
  <si>
    <t>Heller</t>
  </si>
  <si>
    <t>6700 Central Ave.</t>
  </si>
  <si>
    <t>Harry</t>
  </si>
  <si>
    <t>4836 W. River Oaks Dr.</t>
  </si>
  <si>
    <t>Priscilla</t>
  </si>
  <si>
    <t>Heritage</t>
  </si>
  <si>
    <t>139 Bay Colony Dr.</t>
  </si>
  <si>
    <t>Kay</t>
  </si>
  <si>
    <t>Hershenson</t>
  </si>
  <si>
    <t>1920 Sunnyside Ave.</t>
  </si>
  <si>
    <t>Heyman</t>
  </si>
  <si>
    <t>38 University Ave.</t>
  </si>
  <si>
    <t>Wayne</t>
  </si>
  <si>
    <t>Highlander</t>
  </si>
  <si>
    <t xml:space="preserve">3487 Green Bay Rd.  </t>
  </si>
  <si>
    <t>Carla</t>
  </si>
  <si>
    <t>Hill</t>
  </si>
  <si>
    <t>2313 Grove Ave.</t>
  </si>
  <si>
    <t>168 Second St.</t>
  </si>
  <si>
    <t>Wade</t>
  </si>
  <si>
    <t>Hirsh</t>
  </si>
  <si>
    <t>35 University Ave.</t>
  </si>
  <si>
    <t>Hoffmann</t>
  </si>
  <si>
    <t>244 Briar Ln</t>
  </si>
  <si>
    <t>Dale</t>
  </si>
  <si>
    <t>Holmes</t>
  </si>
  <si>
    <t>8244 Spruce St.</t>
  </si>
  <si>
    <t>1077 Court Ave.</t>
  </si>
  <si>
    <t>Homer</t>
  </si>
  <si>
    <t>Holstein</t>
  </si>
  <si>
    <t>316 Summit Ave.</t>
  </si>
  <si>
    <t>Bela</t>
  </si>
  <si>
    <t>Howard</t>
  </si>
  <si>
    <t>147 Vine</t>
  </si>
  <si>
    <t>Hans</t>
  </si>
  <si>
    <t>Hurst</t>
  </si>
  <si>
    <t>750 Lily Court</t>
  </si>
  <si>
    <t>Eunice</t>
  </si>
  <si>
    <t>Husher</t>
  </si>
  <si>
    <t>1912 Old Briar Lane #2</t>
  </si>
  <si>
    <t>Tilda</t>
  </si>
  <si>
    <t>Ingres</t>
  </si>
  <si>
    <t>1253 Arbor Rd.</t>
  </si>
  <si>
    <t>Shirley</t>
  </si>
  <si>
    <t>Irvince</t>
  </si>
  <si>
    <t>1220 Heather Lane</t>
  </si>
  <si>
    <t>Frank</t>
  </si>
  <si>
    <t>Isacc</t>
  </si>
  <si>
    <t>1420 High St.</t>
  </si>
  <si>
    <t>Isenberg</t>
  </si>
  <si>
    <t>4564 Grossman Ln.</t>
  </si>
  <si>
    <t>Pedro</t>
  </si>
  <si>
    <t>Isreal</t>
  </si>
  <si>
    <t>232 Clay Rd.</t>
  </si>
  <si>
    <t>Izotafor</t>
  </si>
  <si>
    <t>4633 Burton Ave.</t>
  </si>
  <si>
    <t>Jackson</t>
  </si>
  <si>
    <t>2148 Eastview Dr.</t>
  </si>
  <si>
    <t>Johnson</t>
  </si>
  <si>
    <t>174 Ridgelee Rd</t>
  </si>
  <si>
    <t>Peter</t>
  </si>
  <si>
    <t>812 North Ave.</t>
  </si>
  <si>
    <t>Emmanual</t>
  </si>
  <si>
    <t>Joseph</t>
  </si>
  <si>
    <t>10 Crain</t>
  </si>
  <si>
    <t>Darnell</t>
  </si>
  <si>
    <t>Juul</t>
  </si>
  <si>
    <t>43 Blackhawk Rd.</t>
  </si>
  <si>
    <t>Sloan</t>
  </si>
  <si>
    <t>kafenshock</t>
  </si>
  <si>
    <t>101 W. Mellody Rd.</t>
  </si>
  <si>
    <t>Hilary</t>
  </si>
  <si>
    <t>Kagan</t>
  </si>
  <si>
    <t>32 Northbrook Ct.</t>
  </si>
  <si>
    <t>Jordan</t>
  </si>
  <si>
    <t>Kahn</t>
  </si>
  <si>
    <t>338 University Ave.</t>
  </si>
  <si>
    <t>Irvin</t>
  </si>
  <si>
    <t>Kallick</t>
  </si>
  <si>
    <t>4763 Blackhawk Rd.</t>
  </si>
  <si>
    <t>Curt</t>
  </si>
  <si>
    <t>Kane</t>
  </si>
  <si>
    <t>1949 Cloverdale Rd.</t>
  </si>
  <si>
    <t>Reuben</t>
  </si>
  <si>
    <t>452 Valley Rd.</t>
  </si>
  <si>
    <t>Sophia</t>
  </si>
  <si>
    <t>Kanter</t>
  </si>
  <si>
    <t>107 S. Prospect Ave.</t>
  </si>
  <si>
    <t>Diana</t>
  </si>
  <si>
    <t>Kaplan</t>
  </si>
  <si>
    <t>232 Prarie Ln.</t>
  </si>
  <si>
    <t>Rosa</t>
  </si>
  <si>
    <t>Karen</t>
  </si>
  <si>
    <t>44 Chantilly Ln.</t>
  </si>
  <si>
    <t>3059 Priscilla Court</t>
  </si>
  <si>
    <t>Alexis</t>
  </si>
  <si>
    <t>Kellner</t>
  </si>
  <si>
    <t>67 Calais Drive</t>
  </si>
  <si>
    <t>Claarence</t>
  </si>
  <si>
    <t>Kelly</t>
  </si>
  <si>
    <t>6070 Central Ave.</t>
  </si>
  <si>
    <t>171 W. Mellody Rd.</t>
  </si>
  <si>
    <t>Kern</t>
  </si>
  <si>
    <t>2510 Crain</t>
  </si>
  <si>
    <t>Dallas</t>
  </si>
  <si>
    <t>541 Callan Rd.</t>
  </si>
  <si>
    <t>Income_Bracket</t>
  </si>
  <si>
    <t>Line_Item_Number</t>
  </si>
  <si>
    <t>Product_Name</t>
  </si>
  <si>
    <t>Product_Id</t>
  </si>
  <si>
    <t>391 Chester Ave. Apt.</t>
  </si>
  <si>
    <t>Kessler</t>
  </si>
  <si>
    <t>1019 Deerfield Rd.</t>
  </si>
  <si>
    <t>Colin</t>
  </si>
  <si>
    <t>Kestin</t>
  </si>
  <si>
    <t>426 Valley Rd.</t>
  </si>
  <si>
    <t>Kim</t>
  </si>
  <si>
    <t>170 Ridgelee Rd</t>
  </si>
  <si>
    <t>Johanna</t>
  </si>
  <si>
    <t>Kite</t>
  </si>
  <si>
    <t>192 Sunnyside Ave.</t>
  </si>
  <si>
    <t>Kenneth</t>
  </si>
  <si>
    <t>Kivi</t>
  </si>
  <si>
    <t>954 First St.</t>
  </si>
  <si>
    <t>Klein</t>
  </si>
  <si>
    <t>20 Vine Ave.</t>
  </si>
  <si>
    <t>Norman</t>
  </si>
  <si>
    <t>1777 Balsamic Ave.</t>
  </si>
  <si>
    <t>Klipowiski</t>
  </si>
  <si>
    <t>185 Roger Williams Ave.</t>
  </si>
  <si>
    <t>Adam</t>
  </si>
  <si>
    <t>Knaff</t>
  </si>
  <si>
    <t>8999 Harvard Ct</t>
  </si>
  <si>
    <t>Clara</t>
  </si>
  <si>
    <t>Koplec</t>
  </si>
  <si>
    <t>511 Hill</t>
  </si>
  <si>
    <t>Kordick</t>
  </si>
  <si>
    <t>458 Balsam Way</t>
  </si>
  <si>
    <t>Turk</t>
  </si>
  <si>
    <t>Kowalski</t>
  </si>
  <si>
    <t>5161 Maple Ave.  Apt.</t>
  </si>
  <si>
    <t>Celena</t>
  </si>
  <si>
    <t>Kraut</t>
  </si>
  <si>
    <t>969 Saxony Drive</t>
  </si>
  <si>
    <t>Norma</t>
  </si>
  <si>
    <t>Kropp</t>
  </si>
  <si>
    <t>9710 Vilas Circle</t>
  </si>
  <si>
    <t>Franklin</t>
  </si>
  <si>
    <t>Krunbein</t>
  </si>
  <si>
    <t>1975 Elmwood Circle</t>
  </si>
  <si>
    <t>Allister</t>
  </si>
  <si>
    <t>Kurtz</t>
  </si>
  <si>
    <t>175 Beech St.</t>
  </si>
  <si>
    <t>180 Parkside Ln.</t>
  </si>
  <si>
    <t>Kust</t>
  </si>
  <si>
    <t>287 Glencoe Ave.</t>
  </si>
  <si>
    <t>Kuznowicz</t>
  </si>
  <si>
    <t>8352 Sumac Rd.</t>
  </si>
  <si>
    <t>Ladin</t>
  </si>
  <si>
    <t>222 Twin Oaks Drive</t>
  </si>
  <si>
    <t>Nicolette</t>
  </si>
  <si>
    <t>Lamer</t>
  </si>
  <si>
    <t>75 Elmwood Circle</t>
  </si>
  <si>
    <t>Dara</t>
  </si>
  <si>
    <t>Lang</t>
  </si>
  <si>
    <t>632 Florence Dr.</t>
  </si>
  <si>
    <t>Jerome</t>
  </si>
  <si>
    <t>Langer</t>
  </si>
  <si>
    <t>5917 Fairview Ave.</t>
  </si>
  <si>
    <t>Phillip</t>
  </si>
  <si>
    <t>Langerman</t>
  </si>
  <si>
    <t>301 Chester Ave. Apt.</t>
  </si>
  <si>
    <t>Lantz</t>
  </si>
  <si>
    <t>6741 Blackstone Ave.</t>
  </si>
  <si>
    <t>Brenda</t>
  </si>
  <si>
    <t>Larson</t>
  </si>
  <si>
    <t>1433 Arbor Rd.</t>
  </si>
  <si>
    <t>LaRussa</t>
  </si>
  <si>
    <t>132 Fort Sheriden Ave.</t>
  </si>
  <si>
    <t>Lasky</t>
  </si>
  <si>
    <t>4 Kikaid</t>
  </si>
  <si>
    <t>Chad</t>
  </si>
  <si>
    <t>Laurie</t>
  </si>
  <si>
    <t>24 St.Johns Ave.</t>
  </si>
  <si>
    <t>Richard</t>
  </si>
  <si>
    <t>Lawerence</t>
  </si>
  <si>
    <t>124 Devonshire Court</t>
  </si>
  <si>
    <t>Leech</t>
  </si>
  <si>
    <t>2189 Oakridge Ave.</t>
  </si>
  <si>
    <t>Lencinoni</t>
  </si>
  <si>
    <t>7250 Homewood Ave.</t>
  </si>
  <si>
    <t>Daryl</t>
  </si>
  <si>
    <t>Lenzi</t>
  </si>
  <si>
    <t>248 Eastview Dr.</t>
  </si>
  <si>
    <t>Parker</t>
  </si>
  <si>
    <t>Leonard</t>
  </si>
  <si>
    <t>188 Balsam Way</t>
  </si>
  <si>
    <t>Less</t>
  </si>
  <si>
    <t>59 Cordon Terr.</t>
  </si>
  <si>
    <t>Arthur</t>
  </si>
  <si>
    <t>Levin</t>
  </si>
  <si>
    <t>3900 Chester Ave. Apt.</t>
  </si>
  <si>
    <t>Jared</t>
  </si>
  <si>
    <t>Lewitz</t>
  </si>
  <si>
    <t>1831 Beverly Place #9D</t>
  </si>
  <si>
    <t>Derrick</t>
  </si>
  <si>
    <t>Lidholm</t>
  </si>
  <si>
    <t>925 Jeffrys Place</t>
  </si>
  <si>
    <t>Lieber</t>
  </si>
  <si>
    <t>505 N. Frances St.</t>
  </si>
  <si>
    <t>Veronica</t>
  </si>
  <si>
    <t>3062 Lindenwood Ln.</t>
  </si>
  <si>
    <t>Hal</t>
  </si>
  <si>
    <t>Lipper</t>
  </si>
  <si>
    <t>6218 Oakridge Ave.</t>
  </si>
  <si>
    <t>Liska</t>
  </si>
  <si>
    <t>701 W. Mellody Rd.</t>
  </si>
  <si>
    <t>Fiona</t>
  </si>
  <si>
    <t>Lissner</t>
  </si>
  <si>
    <t>134 Devonshire Court</t>
  </si>
  <si>
    <t>Kate</t>
  </si>
  <si>
    <t>Littleman</t>
  </si>
  <si>
    <t>236 Arlington Ave.</t>
  </si>
  <si>
    <t>Lucas</t>
  </si>
  <si>
    <t>7450 Homewood Ave.</t>
  </si>
  <si>
    <t>June</t>
  </si>
  <si>
    <t>Ludwig</t>
  </si>
  <si>
    <t>4206 Trinity Ct.</t>
  </si>
  <si>
    <t>Luke</t>
  </si>
  <si>
    <t>220 Grant Blvd.</t>
  </si>
  <si>
    <t>Lurie</t>
  </si>
  <si>
    <t>3618 Sheriden Rd.</t>
  </si>
  <si>
    <t>Ida</t>
  </si>
  <si>
    <t>Lynman</t>
  </si>
  <si>
    <t>4345 Park Ave.</t>
  </si>
  <si>
    <t>Rex</t>
  </si>
  <si>
    <t>Magani</t>
  </si>
  <si>
    <t>186 Oakwood</t>
  </si>
  <si>
    <t>Mahoney</t>
  </si>
  <si>
    <t>920 Sunnyside Ave.</t>
  </si>
  <si>
    <t>Dana</t>
  </si>
  <si>
    <t>Maki</t>
  </si>
  <si>
    <t>206-A Frontage Rd.</t>
  </si>
  <si>
    <t>Jill</t>
  </si>
  <si>
    <t>Maletsky</t>
  </si>
  <si>
    <t>600 Central Ave</t>
  </si>
  <si>
    <t>Jeffrey</t>
  </si>
  <si>
    <t>Malick</t>
  </si>
  <si>
    <t>704 Ridgelee Rd</t>
  </si>
  <si>
    <t>Malone</t>
  </si>
  <si>
    <t>21 Frontage Rd.</t>
  </si>
  <si>
    <t>Mandel</t>
  </si>
  <si>
    <t>844 Spruce St.</t>
  </si>
  <si>
    <t>Manfredini</t>
  </si>
  <si>
    <t>313 Grove Ave.</t>
  </si>
  <si>
    <t>Mantle</t>
  </si>
  <si>
    <t>2664 Princeton Ln.</t>
  </si>
  <si>
    <t>Margolis</t>
  </si>
  <si>
    <t>746 Judson Place</t>
  </si>
  <si>
    <t>Shelby</t>
  </si>
  <si>
    <t>Marko</t>
  </si>
  <si>
    <t>574 Chicago Ave.</t>
  </si>
  <si>
    <t>Blake</t>
  </si>
  <si>
    <t>Marks</t>
  </si>
  <si>
    <t>2505 Allison ct.</t>
  </si>
  <si>
    <t>Cecil</t>
  </si>
  <si>
    <t>Marshall</t>
  </si>
  <si>
    <t>1819 Deerfield Rd.</t>
  </si>
  <si>
    <t>Mason</t>
  </si>
  <si>
    <t>1923 Sunnyside Ave.</t>
  </si>
  <si>
    <t>Fred</t>
  </si>
  <si>
    <t>Matensky</t>
  </si>
  <si>
    <t>359 Priscilla Court</t>
  </si>
  <si>
    <t>McCarthy</t>
  </si>
  <si>
    <t>1320 High St.</t>
  </si>
  <si>
    <t>McColley</t>
  </si>
  <si>
    <t>1220 High St.</t>
  </si>
  <si>
    <t>Sherlock</t>
  </si>
  <si>
    <t>McMillan</t>
  </si>
  <si>
    <t>85 University Ave.</t>
  </si>
  <si>
    <t>Medici</t>
  </si>
  <si>
    <t>3355 Golf Rd.</t>
  </si>
  <si>
    <t>Joy</t>
  </si>
  <si>
    <t>Menaker</t>
  </si>
  <si>
    <t>5456 Grossman Ln.</t>
  </si>
  <si>
    <t>Mendoza</t>
  </si>
  <si>
    <t>1633 McGovern place</t>
  </si>
  <si>
    <t>Betsy</t>
  </si>
  <si>
    <t>Merritt</t>
  </si>
  <si>
    <t>44 Briar Ln</t>
  </si>
  <si>
    <t>Joshua</t>
  </si>
  <si>
    <t>Meyers</t>
  </si>
  <si>
    <t>3478 Bryn Mawr St.</t>
  </si>
  <si>
    <t>Michaels</t>
  </si>
  <si>
    <t>5053 N. Frances St.</t>
  </si>
  <si>
    <t>Edwin</t>
  </si>
  <si>
    <t>Michalek</t>
  </si>
  <si>
    <t>127 Glencoe Ave.</t>
  </si>
  <si>
    <t>Ferris</t>
  </si>
  <si>
    <t>Miligori</t>
  </si>
  <si>
    <t>255 Allison ct.</t>
  </si>
  <si>
    <t>Miltenberg</t>
  </si>
  <si>
    <t>12 Fort Sheriden Ave.</t>
  </si>
  <si>
    <t>Mintz</t>
  </si>
  <si>
    <t>799 Rosemary Way</t>
  </si>
  <si>
    <t>Morales</t>
  </si>
  <si>
    <t>19 Judson Ave.</t>
  </si>
  <si>
    <t>Faith</t>
  </si>
  <si>
    <t>Moreno</t>
  </si>
  <si>
    <t>1734 Balsamic Ave.</t>
  </si>
  <si>
    <t>Morin</t>
  </si>
  <si>
    <t>1535 Knollwood Drive</t>
  </si>
  <si>
    <t>Moss</t>
  </si>
  <si>
    <t>463 Blackhawk Rd.</t>
  </si>
  <si>
    <t>Cynthia</t>
  </si>
  <si>
    <t>Muchin</t>
  </si>
  <si>
    <t>44 Sheridan Rd.</t>
  </si>
  <si>
    <t>Oliver</t>
  </si>
  <si>
    <t>Mullen</t>
  </si>
  <si>
    <t>1436 W. River Oaks Dr.</t>
  </si>
  <si>
    <t>Mullick</t>
  </si>
  <si>
    <t>2632 Prarie Ln.</t>
  </si>
  <si>
    <t>Munski</t>
  </si>
  <si>
    <t>1575 Oak Ave.  Apt. 2C</t>
  </si>
  <si>
    <t>Nachenberg</t>
  </si>
  <si>
    <t>3385 University Ave.</t>
  </si>
  <si>
    <t>Walt</t>
  </si>
  <si>
    <t>Nastier</t>
  </si>
  <si>
    <t>347 Bryn Mawr St.</t>
  </si>
  <si>
    <t>Molly</t>
  </si>
  <si>
    <t>137 Cavell Ave.</t>
  </si>
  <si>
    <t>Micah</t>
  </si>
  <si>
    <t>Navarro</t>
  </si>
  <si>
    <t>447 Sheridan Rd.</t>
  </si>
  <si>
    <t>Nedved</t>
  </si>
  <si>
    <t>155 Oak Ave.  Apt. 2C</t>
  </si>
  <si>
    <t>Dominico</t>
  </si>
  <si>
    <t>Noonan</t>
  </si>
  <si>
    <t>194 Cloverdale Rd.</t>
  </si>
  <si>
    <t>Calvin</t>
  </si>
  <si>
    <t>Nowacku</t>
  </si>
  <si>
    <t>8545 Woodbine</t>
  </si>
  <si>
    <t>Rosanna</t>
  </si>
  <si>
    <t>Nyberg</t>
  </si>
  <si>
    <t>726 White Oaks Ave.</t>
  </si>
  <si>
    <t>Palmer</t>
  </si>
  <si>
    <t>Nye</t>
  </si>
  <si>
    <t>6793 Calais Drive</t>
  </si>
  <si>
    <t>Grace</t>
  </si>
  <si>
    <t>O' Malley</t>
  </si>
  <si>
    <t>226 Anderson Lane</t>
  </si>
  <si>
    <t>Jane</t>
  </si>
  <si>
    <t>O'Campo</t>
  </si>
  <si>
    <t>854 Woodbine</t>
  </si>
  <si>
    <t>Erin</t>
  </si>
  <si>
    <t>O'Rourke</t>
  </si>
  <si>
    <t>175 Oak Ave.  Apt. 2C</t>
  </si>
  <si>
    <t>Karl</t>
  </si>
  <si>
    <t>581 Hill St. Apt. 234</t>
  </si>
  <si>
    <t>O'Toole</t>
  </si>
  <si>
    <t>6516 Cobblestone Cir.</t>
  </si>
  <si>
    <t>Oakey</t>
  </si>
  <si>
    <t>320 Vine Ave.</t>
  </si>
  <si>
    <t>865 Old Tall Tree Lane</t>
  </si>
  <si>
    <t>Oberman</t>
  </si>
  <si>
    <t>1486 W. River Oaks Dr.</t>
  </si>
  <si>
    <t>Robert</t>
  </si>
  <si>
    <t>104 Ridgelee Rd</t>
  </si>
  <si>
    <t>Grant</t>
  </si>
  <si>
    <t>Ocampo</t>
  </si>
  <si>
    <t>186 Old Deerfield Rd.</t>
  </si>
  <si>
    <t>Cathleen</t>
  </si>
  <si>
    <t>Olderman</t>
  </si>
  <si>
    <t>2224 Sherman Rd.</t>
  </si>
  <si>
    <t>305-D Crestwood Village Rd.</t>
  </si>
  <si>
    <t>Cust_Id</t>
  </si>
  <si>
    <t>Cust_City</t>
  </si>
  <si>
    <t>Cust_Region</t>
  </si>
  <si>
    <t>144 Chantilly Ln.</t>
  </si>
  <si>
    <t>Trude</t>
  </si>
  <si>
    <t>Olin</t>
  </si>
  <si>
    <t>8655 Old Tall Tree Lane</t>
  </si>
  <si>
    <t>Olson</t>
  </si>
  <si>
    <t>262 Clay Rd.</t>
  </si>
  <si>
    <t>195 Elmwood Circle</t>
  </si>
  <si>
    <t>245 St. Johns Ave.</t>
  </si>
  <si>
    <t>Phoebe</t>
  </si>
  <si>
    <t>1486 Old Deerfield Rd.</t>
  </si>
  <si>
    <t>Orsini</t>
  </si>
  <si>
    <t>3148 cottonwood Ct.</t>
  </si>
  <si>
    <t>Kevin</t>
  </si>
  <si>
    <t>Ortega</t>
  </si>
  <si>
    <t>4733 Burton Ave.</t>
  </si>
  <si>
    <t>Morgan</t>
  </si>
  <si>
    <t>430 Oakland Drive</t>
  </si>
  <si>
    <t>Ortiz</t>
  </si>
  <si>
    <t>147 Knolwood Rd.</t>
  </si>
  <si>
    <t>Otiri</t>
  </si>
  <si>
    <t>4630 Oakland Drive</t>
  </si>
  <si>
    <t>Randall</t>
  </si>
  <si>
    <t>Pagali</t>
  </si>
  <si>
    <t>2045 St. Johns Ave.</t>
  </si>
  <si>
    <t>Palmero</t>
  </si>
  <si>
    <t>275 Jeffrys Place</t>
  </si>
  <si>
    <t>Gregory</t>
  </si>
  <si>
    <t>1279 McCraren</t>
  </si>
  <si>
    <t>Abigail</t>
  </si>
  <si>
    <t>Paoletti</t>
  </si>
  <si>
    <t>146 Oakwood</t>
  </si>
  <si>
    <t>Wanda</t>
  </si>
  <si>
    <t>Pappolone</t>
  </si>
  <si>
    <t>154 Knolwood Rd.</t>
  </si>
  <si>
    <t>Ella</t>
  </si>
  <si>
    <t>Parsons</t>
  </si>
  <si>
    <t>678 Sheridan Rd.</t>
  </si>
  <si>
    <t>Aaron</t>
  </si>
  <si>
    <t>Paschen</t>
  </si>
  <si>
    <t>459 W. Lake Ave.</t>
  </si>
  <si>
    <t>Pasieka</t>
  </si>
  <si>
    <t>43078 Kennedy Dr.</t>
  </si>
  <si>
    <t>Alisa</t>
  </si>
  <si>
    <t>Passis</t>
  </si>
  <si>
    <t>1450 Harding Ave.</t>
  </si>
  <si>
    <t>Brad</t>
  </si>
  <si>
    <t>Patrick</t>
  </si>
  <si>
    <t>450 Harding Ave.</t>
  </si>
  <si>
    <t>Miles</t>
  </si>
  <si>
    <t>Paulessian</t>
  </si>
  <si>
    <t>616 Cobblestone Cir.</t>
  </si>
  <si>
    <t>Bradford</t>
  </si>
  <si>
    <t>Pauly</t>
  </si>
  <si>
    <t>1950 Sunnyside Ave.</t>
  </si>
  <si>
    <t>6500 Central Ave.</t>
  </si>
  <si>
    <t>Pawkov</t>
  </si>
  <si>
    <t>2718 Oakridge Ave.</t>
  </si>
  <si>
    <t>May</t>
  </si>
  <si>
    <t>Pawsquesi</t>
  </si>
  <si>
    <t>35 Glenlake Dr.</t>
  </si>
  <si>
    <t>Sanders</t>
  </si>
  <si>
    <t>Pederson</t>
  </si>
  <si>
    <t>81 Hill St. Apt.</t>
  </si>
  <si>
    <t>Virgil</t>
  </si>
  <si>
    <t>1639 Bay Colony Dr.</t>
  </si>
  <si>
    <t>Emeline</t>
  </si>
  <si>
    <t>Perkins</t>
  </si>
  <si>
    <t>390 Chester Ave. Apt.</t>
  </si>
  <si>
    <t>Mary</t>
  </si>
  <si>
    <t>Perlstein</t>
  </si>
  <si>
    <t>310 Walker Ave.</t>
  </si>
  <si>
    <t>Vivian</t>
  </si>
  <si>
    <t>306 Lindenwood Ln.</t>
  </si>
  <si>
    <t>Edward</t>
  </si>
  <si>
    <t>Perryman</t>
  </si>
  <si>
    <t>204 St.Johns Ave.</t>
  </si>
  <si>
    <t>Pestine</t>
  </si>
  <si>
    <t>4830 Oakland Drive</t>
  </si>
  <si>
    <t>Peters</t>
  </si>
  <si>
    <t>547 Vine</t>
  </si>
  <si>
    <t>Pettorelli</t>
  </si>
  <si>
    <t>1185 County line Rd.</t>
  </si>
  <si>
    <t>Phillips</t>
  </si>
  <si>
    <t>30 Walker Ave.</t>
  </si>
  <si>
    <t>Pieracci</t>
  </si>
  <si>
    <t>58 Madison St.</t>
  </si>
  <si>
    <t>Dora</t>
  </si>
  <si>
    <t>Pierce</t>
  </si>
  <si>
    <t>774 Blackhawk Rd</t>
  </si>
  <si>
    <t>Murray</t>
  </si>
  <si>
    <t>Plathe</t>
  </si>
  <si>
    <t>293 Arlington Ave.</t>
  </si>
  <si>
    <t>Ellis</t>
  </si>
  <si>
    <t>Podolony</t>
  </si>
  <si>
    <t>1255 Ridgewood Drive</t>
  </si>
  <si>
    <t>Pomerantz</t>
  </si>
  <si>
    <t>937 Judson Ave.</t>
  </si>
  <si>
    <t>Wendell</t>
  </si>
  <si>
    <t>Porges</t>
  </si>
  <si>
    <t>1120 Heather Lane</t>
  </si>
  <si>
    <t>Powell</t>
  </si>
  <si>
    <t>1385 County line Rd.</t>
  </si>
  <si>
    <t>Kurt</t>
  </si>
  <si>
    <t>Pratt</t>
  </si>
  <si>
    <t>1420 Sunnyside Ave.</t>
  </si>
  <si>
    <t>Anna</t>
  </si>
  <si>
    <t>8512 North Ave.</t>
  </si>
  <si>
    <t>Pristav</t>
  </si>
  <si>
    <t>119 Judson Ave.</t>
  </si>
  <si>
    <t>Malcolm</t>
  </si>
  <si>
    <t>Prokos</t>
  </si>
  <si>
    <t>1245 Eastwood</t>
  </si>
  <si>
    <t>Nina</t>
  </si>
  <si>
    <t>Pulver</t>
  </si>
  <si>
    <t>511 Maple Ave.  Apt. 1B</t>
  </si>
  <si>
    <t>Pyster</t>
  </si>
  <si>
    <t>245 Oakridge Ave.</t>
  </si>
  <si>
    <t>Queary</t>
  </si>
  <si>
    <t>123 Broadview Lane</t>
  </si>
  <si>
    <t>Quillman</t>
  </si>
  <si>
    <t>752 Clinton Ave.</t>
  </si>
  <si>
    <t>Sabrina</t>
  </si>
  <si>
    <t>Quintos</t>
  </si>
  <si>
    <t>6100 Central Ave</t>
  </si>
  <si>
    <t>Quirk</t>
  </si>
  <si>
    <t>807 Old Trail Rd.</t>
  </si>
  <si>
    <t>Heather</t>
  </si>
  <si>
    <t>Rabatinni</t>
  </si>
  <si>
    <t>154 First St.</t>
  </si>
  <si>
    <t>Kara</t>
  </si>
  <si>
    <t>Rabin</t>
  </si>
  <si>
    <t>545 Lakeview Terrace</t>
  </si>
  <si>
    <t>Charis</t>
  </si>
  <si>
    <t>Rackland</t>
  </si>
  <si>
    <t>673 Calais Drive</t>
  </si>
  <si>
    <t>Violette</t>
  </si>
  <si>
    <t>Raden</t>
  </si>
  <si>
    <t>788 Tennyson Ave.</t>
  </si>
  <si>
    <t>Radke</t>
  </si>
  <si>
    <t>1485 County line Rd.</t>
  </si>
  <si>
    <t>Rafferty</t>
  </si>
  <si>
    <t>210 Crain</t>
  </si>
  <si>
    <t>Raisman</t>
  </si>
  <si>
    <t>227 Anderson Lane</t>
  </si>
  <si>
    <t>Rapaport</t>
  </si>
  <si>
    <t>8939 Harvard Ct</t>
  </si>
  <si>
    <t>1860 Parkside Ln.</t>
  </si>
  <si>
    <t>Raupp</t>
  </si>
  <si>
    <t>1486 Oakwood</t>
  </si>
  <si>
    <t>Redeemer</t>
  </si>
  <si>
    <t>2267 Anderson Lane</t>
  </si>
  <si>
    <t>Alanzo</t>
  </si>
  <si>
    <t>Redman</t>
  </si>
  <si>
    <t>3515 Golf Rd.</t>
  </si>
  <si>
    <t>3150 Skokie Valley Rd.</t>
  </si>
  <si>
    <t>Stewart</t>
  </si>
  <si>
    <t>Reeder</t>
  </si>
  <si>
    <t>4126 Hillcrest Ave</t>
  </si>
  <si>
    <t>Charlton</t>
  </si>
  <si>
    <t>Reese</t>
  </si>
  <si>
    <t>619 Judson Ave.</t>
  </si>
  <si>
    <t>785 Highland place</t>
  </si>
  <si>
    <t>Reich</t>
  </si>
  <si>
    <t>750 Homewood Ave.</t>
  </si>
  <si>
    <t>Ivy</t>
  </si>
  <si>
    <t>Reidda</t>
  </si>
  <si>
    <t>6259 Kincaid Ave.</t>
  </si>
  <si>
    <t>Audrey</t>
  </si>
  <si>
    <t>Reinhold</t>
  </si>
  <si>
    <t>4458 Park Ave.</t>
  </si>
  <si>
    <t>9470 Vilas Circle</t>
  </si>
  <si>
    <t>10 Walker Ave.</t>
  </si>
  <si>
    <t>Ursula</t>
  </si>
  <si>
    <t>Rich</t>
  </si>
  <si>
    <t>9137 Judson Ave.</t>
  </si>
  <si>
    <t>Ula</t>
  </si>
  <si>
    <t>Richards</t>
  </si>
  <si>
    <t>24 Oakridge Ave.</t>
  </si>
  <si>
    <t>Nola</t>
  </si>
  <si>
    <t>Richmond</t>
  </si>
  <si>
    <t>47 Vine</t>
  </si>
  <si>
    <t>Seth</t>
  </si>
  <si>
    <t>Rickey</t>
  </si>
  <si>
    <t>6345 St. Johns Ave.</t>
  </si>
  <si>
    <t>Accalia</t>
  </si>
  <si>
    <t>Rifkin</t>
  </si>
  <si>
    <t>35 Lakewood place</t>
  </si>
  <si>
    <t>1270 Linden Ave.</t>
  </si>
  <si>
    <t>Samson</t>
  </si>
  <si>
    <t>Ritter</t>
  </si>
  <si>
    <t>3100 Trailer Way</t>
  </si>
  <si>
    <t>Willis</t>
  </si>
  <si>
    <t>4567 Grossman Ln.</t>
  </si>
  <si>
    <t>Rivi</t>
  </si>
  <si>
    <t>1221 Marvel Way</t>
  </si>
  <si>
    <t>Robbins</t>
  </si>
  <si>
    <t>57 Chicago Ave.</t>
  </si>
  <si>
    <t>Rodin</t>
  </si>
  <si>
    <t>142 Broadview Lane</t>
  </si>
  <si>
    <t>Beth</t>
  </si>
  <si>
    <t>Roener</t>
  </si>
  <si>
    <t>179 Rosemary Way</t>
  </si>
  <si>
    <t>4465 Stratford Rd.</t>
  </si>
  <si>
    <t>Isaac</t>
  </si>
  <si>
    <t>Roenick</t>
  </si>
  <si>
    <t>38976 Forest View Rd.</t>
  </si>
  <si>
    <t>Rogalsky</t>
  </si>
  <si>
    <t>133 Cavell Ave.</t>
  </si>
  <si>
    <t>Rogers</t>
  </si>
  <si>
    <t>45 Eastwood</t>
  </si>
  <si>
    <t>Rojas</t>
  </si>
  <si>
    <t>7815 Highland place</t>
  </si>
  <si>
    <t>Root</t>
  </si>
  <si>
    <t>1547 Knolwood Rd.</t>
  </si>
  <si>
    <t>Desma</t>
  </si>
  <si>
    <t>Rosenbrack</t>
  </si>
  <si>
    <t>2937 Judson Ave.</t>
  </si>
  <si>
    <t>Rosendo</t>
  </si>
  <si>
    <t>150 Lily Court</t>
  </si>
  <si>
    <t>Rosenzweig</t>
  </si>
  <si>
    <t>1320 Heather Lane</t>
  </si>
  <si>
    <t>Rosie</t>
  </si>
  <si>
    <t>175 Clinton Ave.</t>
  </si>
  <si>
    <t>Roth</t>
  </si>
  <si>
    <t>350 Skokie Valley Rd.</t>
  </si>
  <si>
    <t>Darrell</t>
  </si>
  <si>
    <t>Rothman</t>
  </si>
  <si>
    <t>1915 Pleasent Ave.</t>
  </si>
  <si>
    <t>Rowe</t>
  </si>
  <si>
    <t>235 Easton Rd.</t>
  </si>
  <si>
    <t>Evan</t>
  </si>
  <si>
    <t>Rozenfeld</t>
  </si>
  <si>
    <t>302 Lindenwood Ln.</t>
  </si>
  <si>
    <t>Tyson</t>
  </si>
  <si>
    <t>Rozino</t>
  </si>
  <si>
    <t>381 Barkwood Ct.</t>
  </si>
  <si>
    <t>Brice</t>
  </si>
  <si>
    <t>Rozoff</t>
  </si>
  <si>
    <t>181 Beverly Place</t>
  </si>
  <si>
    <t>Quincy</t>
  </si>
  <si>
    <t>Rubens</t>
  </si>
  <si>
    <t>1577 Balsamic Ave.</t>
  </si>
  <si>
    <t>Rubenstein</t>
  </si>
  <si>
    <t>446 Sheridan Rd.</t>
  </si>
  <si>
    <t>Avery</t>
  </si>
  <si>
    <t>Rubinoff</t>
  </si>
  <si>
    <t>1267 Balsamic Ave.</t>
  </si>
  <si>
    <t>Rudman</t>
  </si>
  <si>
    <t>296 Arlington Ave.</t>
  </si>
  <si>
    <t>Ruffer</t>
  </si>
  <si>
    <t>79 McCraren</t>
  </si>
  <si>
    <t>Ruken</t>
  </si>
  <si>
    <t>218 Eastview Dr.</t>
  </si>
  <si>
    <t>Mac</t>
  </si>
  <si>
    <t>Runn</t>
  </si>
  <si>
    <t>360 Summit Ave.</t>
  </si>
  <si>
    <t>Rusnack</t>
  </si>
  <si>
    <t>5126 Hill</t>
  </si>
  <si>
    <t>Kimberly</t>
  </si>
  <si>
    <t>Russell</t>
  </si>
  <si>
    <t>1415 Judson Rd.</t>
  </si>
  <si>
    <t>Ariana</t>
  </si>
  <si>
    <t>Russian</t>
  </si>
  <si>
    <t>2698 Sheridan Rd.</t>
  </si>
  <si>
    <t>Neville</t>
  </si>
  <si>
    <t>Ruth</t>
  </si>
  <si>
    <t xml:space="preserve">2678 Sheridan Rd. </t>
  </si>
  <si>
    <t>Rychel</t>
  </si>
  <si>
    <t>5131 Hill</t>
  </si>
  <si>
    <t>Rynor</t>
  </si>
  <si>
    <t>875 Roger Williams Ave.</t>
  </si>
  <si>
    <t>Saalfield</t>
  </si>
  <si>
    <t>5412 Hill</t>
  </si>
  <si>
    <t>Sachman</t>
  </si>
  <si>
    <t>473 Blackhawk Rd.</t>
  </si>
  <si>
    <t>page</t>
  </si>
  <si>
    <t>Sachnoff</t>
  </si>
  <si>
    <t>38476 Forest View Rd.</t>
  </si>
  <si>
    <t>Sachs</t>
  </si>
  <si>
    <t>1754 Beech St.</t>
  </si>
  <si>
    <t>Sadowsky</t>
  </si>
  <si>
    <t>1065 Hillcrest Circle</t>
  </si>
  <si>
    <t>Emerson</t>
  </si>
  <si>
    <t>Saed</t>
  </si>
  <si>
    <t>9117 Fairview Ave.</t>
  </si>
  <si>
    <t>Saigh</t>
  </si>
  <si>
    <t>169 McCraren</t>
  </si>
  <si>
    <t>Shaw</t>
  </si>
  <si>
    <t>Salelli</t>
  </si>
  <si>
    <t>4516 Grossman Ln.</t>
  </si>
  <si>
    <t>Saliba</t>
  </si>
  <si>
    <t>309 Priscilla Court</t>
  </si>
  <si>
    <t>Bert</t>
  </si>
  <si>
    <t>Salomon</t>
  </si>
  <si>
    <t>2032 Northbrook Ct.</t>
  </si>
  <si>
    <t>Samuel</t>
  </si>
  <si>
    <t>Saltpeper</t>
  </si>
  <si>
    <t>558 Madison St.</t>
  </si>
  <si>
    <t>Kirby</t>
  </si>
  <si>
    <t>Saltzman</t>
  </si>
  <si>
    <t>4467 Sheridan Rd.</t>
  </si>
  <si>
    <t>52 Clinton Ave.</t>
  </si>
  <si>
    <t>Kelsey</t>
  </si>
  <si>
    <t>Samuelson</t>
  </si>
  <si>
    <t>6431 De Temple Rd.</t>
  </si>
  <si>
    <t>Sanderas</t>
  </si>
  <si>
    <t>6136 Cobblestone Cir.</t>
  </si>
  <si>
    <t>Santucci</t>
  </si>
  <si>
    <t>15 Lakewood place</t>
  </si>
  <si>
    <t>254  Highwood Ave.</t>
  </si>
  <si>
    <t>Sass</t>
  </si>
  <si>
    <t>120 Heather Lane</t>
  </si>
  <si>
    <t>1201 Deerfield Place</t>
  </si>
  <si>
    <t>Cornelius</t>
  </si>
  <si>
    <t>Savin</t>
  </si>
  <si>
    <t>6423 De Temple Rd.</t>
  </si>
  <si>
    <t>Savocci</t>
  </si>
  <si>
    <t>18 St. Johns</t>
  </si>
  <si>
    <t>Scava</t>
  </si>
  <si>
    <t>175 Elmwood Circle</t>
  </si>
  <si>
    <t>Schack</t>
  </si>
  <si>
    <t>535 Knollwood Drive</t>
  </si>
  <si>
    <t>Gail</t>
  </si>
  <si>
    <t>Schad</t>
  </si>
  <si>
    <t>4233 Burton Ave.</t>
  </si>
  <si>
    <t>Schalfer</t>
  </si>
  <si>
    <t>8393 Burton Ave</t>
  </si>
  <si>
    <t>Duke</t>
  </si>
  <si>
    <t>Schalps</t>
  </si>
  <si>
    <t>6443 De Temple Rd.</t>
  </si>
  <si>
    <t>Schanks</t>
  </si>
  <si>
    <t>55 Madison St.</t>
  </si>
  <si>
    <t>Jasper</t>
  </si>
  <si>
    <t>Schecherman</t>
  </si>
  <si>
    <t>269 Winsor Mall</t>
  </si>
  <si>
    <t>Schectman</t>
  </si>
  <si>
    <t>125 Broadview Lane</t>
  </si>
  <si>
    <t>Scheff</t>
  </si>
  <si>
    <t>5311 Maple Ave.  Apt.</t>
  </si>
  <si>
    <t>Madeline</t>
  </si>
  <si>
    <t>Schelbas</t>
  </si>
  <si>
    <t>50 Sheridan</t>
  </si>
  <si>
    <t>Schelenger</t>
  </si>
  <si>
    <t>362 Lindenwood Ln.</t>
  </si>
  <si>
    <t>Hector</t>
  </si>
  <si>
    <t>Schessel</t>
  </si>
  <si>
    <t>212 Clay Rd.</t>
  </si>
  <si>
    <t>Kerry</t>
  </si>
  <si>
    <t>Scheurzer</t>
  </si>
  <si>
    <t>2183 Oakridge Ave.</t>
  </si>
  <si>
    <t>Schilling</t>
  </si>
  <si>
    <t>3267 Bluebird Terr.</t>
  </si>
  <si>
    <t>Schmidt</t>
  </si>
  <si>
    <t>179 Lake Cook Rd.</t>
  </si>
  <si>
    <t>Schneider</t>
  </si>
  <si>
    <t>63 Blackhawk Rd.</t>
  </si>
  <si>
    <t>Lara</t>
  </si>
  <si>
    <t>Schoenberg</t>
  </si>
  <si>
    <t>73 Calais Drive</t>
  </si>
  <si>
    <t>Earl</t>
  </si>
  <si>
    <t>Schoenfeld</t>
  </si>
  <si>
    <t>1101 Deerfield Place</t>
  </si>
  <si>
    <t>Schuman</t>
  </si>
  <si>
    <t>545 St. Johns Ave.</t>
  </si>
  <si>
    <t>Martin</t>
  </si>
  <si>
    <t>Schwartz</t>
  </si>
  <si>
    <t>1799 Rosemary Way</t>
  </si>
  <si>
    <t>Scoravacco</t>
  </si>
  <si>
    <t>436 Waverly Rd.</t>
  </si>
  <si>
    <t>Scotten</t>
  </si>
  <si>
    <t>120 Sunnyside Ave.</t>
  </si>
  <si>
    <t>Sedgewick</t>
  </si>
  <si>
    <t>3344 Beachwood Ln.</t>
  </si>
  <si>
    <t xml:space="preserve">Segel </t>
  </si>
  <si>
    <t>120 High St.</t>
  </si>
  <si>
    <t>Minnie</t>
  </si>
  <si>
    <t>Seibold</t>
  </si>
  <si>
    <t>148 Eastview Dr.</t>
  </si>
  <si>
    <t>Robin</t>
  </si>
  <si>
    <t>Selan</t>
  </si>
  <si>
    <t>231 Sheriden Rd.</t>
  </si>
  <si>
    <t>Seligman</t>
  </si>
  <si>
    <t>669 Kikaid</t>
  </si>
  <si>
    <t>Rodman</t>
  </si>
  <si>
    <t>Sennett</t>
  </si>
  <si>
    <t>157 Vine</t>
  </si>
  <si>
    <t>Clifford</t>
  </si>
  <si>
    <t>Shafer</t>
  </si>
  <si>
    <t>131 Beverly Place</t>
  </si>
  <si>
    <t>Eve</t>
  </si>
  <si>
    <t>6008 Central Ave.</t>
  </si>
  <si>
    <t>547 Knolwood Rd.</t>
  </si>
  <si>
    <t>Shah</t>
  </si>
  <si>
    <t>194 First St.</t>
  </si>
  <si>
    <t>Shallow</t>
  </si>
  <si>
    <t>8439 Burton Ave</t>
  </si>
  <si>
    <t>Crsby</t>
  </si>
  <si>
    <t>Shelton</t>
  </si>
  <si>
    <t>4256 Grossman Ln.</t>
  </si>
  <si>
    <t>Sher</t>
  </si>
  <si>
    <t>337 Cavell Ave.</t>
  </si>
  <si>
    <t>Enos</t>
  </si>
  <si>
    <t>Shorr</t>
  </si>
  <si>
    <t>30 Priscilla Court</t>
  </si>
  <si>
    <t>Shutan</t>
  </si>
  <si>
    <t>9417 Fairview Ave.</t>
  </si>
  <si>
    <t>Siber</t>
  </si>
  <si>
    <t>8139 Burton Ave</t>
  </si>
  <si>
    <t>Ivan</t>
  </si>
  <si>
    <t>Siegal</t>
  </si>
  <si>
    <t>1231 Hillcrest Ave</t>
  </si>
  <si>
    <t>Silberman</t>
  </si>
  <si>
    <t>6144 Green bay Rd.</t>
  </si>
  <si>
    <t>Silverman</t>
  </si>
  <si>
    <t>2518 Oakridge Ave.</t>
  </si>
  <si>
    <t>Simon</t>
  </si>
  <si>
    <t>224 St.Johns Ave.</t>
  </si>
  <si>
    <t>8949 Harvard Ct</t>
  </si>
  <si>
    <t>Siskel</t>
  </si>
  <si>
    <t>175 Oakwood Ave.</t>
  </si>
  <si>
    <t>Sizemore</t>
  </si>
  <si>
    <t>155 Knollwood Drive</t>
  </si>
  <si>
    <t>Byron</t>
  </si>
  <si>
    <t>Skae</t>
  </si>
  <si>
    <t>59 Priscilla Court</t>
  </si>
  <si>
    <t>Elijah</t>
  </si>
  <si>
    <t>Skikelmire</t>
  </si>
  <si>
    <t>4730 Oakland Drive</t>
  </si>
  <si>
    <t>sklyes</t>
  </si>
  <si>
    <t>14 Ridgelee Rd</t>
  </si>
  <si>
    <t>Small</t>
  </si>
  <si>
    <t>4777 Balsamic Ave.</t>
  </si>
  <si>
    <t>186 Parkside Ln.</t>
  </si>
  <si>
    <t>234 Devonshire Court</t>
  </si>
  <si>
    <t>Adela</t>
  </si>
  <si>
    <t>Smalls</t>
  </si>
  <si>
    <t>161 Judson Ave.</t>
  </si>
  <si>
    <t>Gabe</t>
  </si>
  <si>
    <t>Smiley</t>
  </si>
  <si>
    <t>355 Golf Rd.</t>
  </si>
  <si>
    <t>3412 Hillcrest Ave</t>
  </si>
  <si>
    <t>Smith</t>
  </si>
  <si>
    <t>6 Cobblestone Cir.</t>
  </si>
  <si>
    <t>201-C Frontage Rd.</t>
  </si>
  <si>
    <t>Solomon</t>
  </si>
  <si>
    <t>312-A Crestwood Village Rd.</t>
  </si>
  <si>
    <t>Somner</t>
  </si>
  <si>
    <t>172 Clinton Ave.</t>
  </si>
  <si>
    <t>Rachel</t>
  </si>
  <si>
    <t>Soth</t>
  </si>
  <si>
    <t>4333 Burton Ave.</t>
  </si>
  <si>
    <t>Hubert</t>
  </si>
  <si>
    <t>Soto</t>
  </si>
  <si>
    <t>112 Old Briar Lane</t>
  </si>
  <si>
    <t>Spanier</t>
  </si>
  <si>
    <t>43588 Kennedy Dr.</t>
  </si>
  <si>
    <t>Chandler</t>
  </si>
  <si>
    <t>Sporadin</t>
  </si>
  <si>
    <t>136 Waverly Rd.</t>
  </si>
  <si>
    <t>Sproat</t>
  </si>
  <si>
    <t>135 Easton Rd.</t>
  </si>
  <si>
    <t>Kermit</t>
  </si>
  <si>
    <t>Sraneck</t>
  </si>
  <si>
    <t>145 Eastwood</t>
  </si>
  <si>
    <t>Srungin</t>
  </si>
  <si>
    <t>14836 W. River Oaks Dr.</t>
  </si>
  <si>
    <t>Starr</t>
  </si>
  <si>
    <t>278 Sheridan Rd.</t>
  </si>
  <si>
    <t>Stefani</t>
  </si>
  <si>
    <t>425 W. Lake Ave.</t>
  </si>
  <si>
    <t>Steibel</t>
  </si>
  <si>
    <t>1615 Judson Rd.</t>
  </si>
  <si>
    <t>Frederick</t>
  </si>
  <si>
    <t>Steiger</t>
  </si>
  <si>
    <t>6703 Calais Drive</t>
  </si>
  <si>
    <t>Stein</t>
  </si>
  <si>
    <t>2844 Princeton Ln.</t>
  </si>
  <si>
    <t>3134 Grove Ave.</t>
  </si>
  <si>
    <t>Steinberg</t>
  </si>
  <si>
    <t>6435 De Temple Rd.</t>
  </si>
  <si>
    <t>Umma</t>
  </si>
  <si>
    <t>Stickdale</t>
  </si>
  <si>
    <t>227 Clay Rd.</t>
  </si>
  <si>
    <t>Stine</t>
  </si>
  <si>
    <t>4 Lakeview Terrace</t>
  </si>
  <si>
    <t>Stirrat</t>
  </si>
  <si>
    <t>315 Skokie Valley Rd.</t>
  </si>
  <si>
    <t>Lena</t>
  </si>
  <si>
    <t>Stone</t>
  </si>
  <si>
    <t>522 N. Greenview Apt.</t>
  </si>
  <si>
    <t>Chenet</t>
  </si>
  <si>
    <t>Storck</t>
  </si>
  <si>
    <t>31876 Forest View Rd.</t>
  </si>
  <si>
    <t>Stuart</t>
  </si>
  <si>
    <t>1315 Judson Rd.</t>
  </si>
  <si>
    <t>Stukkle</t>
  </si>
  <si>
    <t>510 Crain</t>
  </si>
  <si>
    <t>Sheldon</t>
  </si>
  <si>
    <t>Sutherland</t>
  </si>
  <si>
    <t>9173 Fairview Ave.</t>
  </si>
  <si>
    <t>Prescott</t>
  </si>
  <si>
    <t>Swanson</t>
  </si>
  <si>
    <t>62 Lindenwood Ln.</t>
  </si>
  <si>
    <t>6743 De Temple Rd.</t>
  </si>
  <si>
    <t>Carter</t>
  </si>
  <si>
    <t>Sweig</t>
  </si>
  <si>
    <t>12 Walker Ave.</t>
  </si>
  <si>
    <t>Swislow</t>
  </si>
  <si>
    <t>3844 Spruce St.</t>
  </si>
  <si>
    <t>Szanto</t>
  </si>
  <si>
    <t>839 Burton Ave</t>
  </si>
  <si>
    <t>Szokol</t>
  </si>
  <si>
    <t>202 Northbrook Ct.</t>
  </si>
  <si>
    <t>Holly</t>
  </si>
  <si>
    <t>Talman</t>
  </si>
  <si>
    <t>1679 McCraren</t>
  </si>
  <si>
    <t>Taubner</t>
  </si>
  <si>
    <t>1836 W. River Oaks Dr.</t>
  </si>
  <si>
    <t>Taxy</t>
  </si>
  <si>
    <t>32 Prarie Ln.</t>
  </si>
  <si>
    <t>Teitbaum</t>
  </si>
  <si>
    <t>74 Judson Place</t>
  </si>
  <si>
    <t>Elbert</t>
  </si>
  <si>
    <t>Terry</t>
  </si>
  <si>
    <t>452 N. Greenview Apt.</t>
  </si>
  <si>
    <t>Thomas</t>
  </si>
  <si>
    <t>965 Marion Place Apt. 65C</t>
  </si>
  <si>
    <t>Thuente</t>
  </si>
  <si>
    <t>1287 Glencoe Ave.</t>
  </si>
  <si>
    <t>Tilmon</t>
  </si>
  <si>
    <t>6652 Lyons Circle</t>
  </si>
  <si>
    <t>Timber</t>
  </si>
  <si>
    <t>175 Chicago Ave.</t>
  </si>
  <si>
    <t>Chloris</t>
  </si>
  <si>
    <t>21 Lakeview Terrace #2312</t>
  </si>
  <si>
    <t>Tiran</t>
  </si>
  <si>
    <t>1040 Marvel Way</t>
  </si>
  <si>
    <t>Tisch</t>
  </si>
  <si>
    <t>6783 Calais Drive</t>
  </si>
  <si>
    <t>Tobiason</t>
  </si>
  <si>
    <t>8433 Burton Ave.</t>
  </si>
  <si>
    <t>Tobin</t>
  </si>
  <si>
    <t>1875 Roger Williams Ave.</t>
  </si>
  <si>
    <t>Tomei</t>
  </si>
  <si>
    <t xml:space="preserve">4522 N. Greenview Apt. 1B </t>
  </si>
  <si>
    <t>Tondi</t>
  </si>
  <si>
    <t>4628 Orwenstensia</t>
  </si>
  <si>
    <t>Towain</t>
  </si>
  <si>
    <t>2936 Arlington Ave.</t>
  </si>
  <si>
    <t>Treviarius</t>
  </si>
  <si>
    <t>1547 Vine</t>
  </si>
  <si>
    <t>Triefu</t>
  </si>
  <si>
    <t>21 Twin Oaks Place</t>
  </si>
  <si>
    <t>Gabrielle</t>
  </si>
  <si>
    <t>Triffler</t>
  </si>
  <si>
    <t>205 St. Johns Ave.</t>
  </si>
  <si>
    <t>Troji</t>
  </si>
  <si>
    <t>25 Jeffrys Place</t>
  </si>
  <si>
    <t>Trudell</t>
  </si>
  <si>
    <t>60 Central Ave.</t>
  </si>
  <si>
    <t>Trull</t>
  </si>
  <si>
    <t>183 McCraren Rd.</t>
  </si>
  <si>
    <t>Agatha</t>
  </si>
  <si>
    <t>Trunbar</t>
  </si>
  <si>
    <t>8329 Burton Ave</t>
  </si>
  <si>
    <t>Tschudy</t>
  </si>
  <si>
    <t>199 Rosemary Way</t>
  </si>
  <si>
    <t>Tyler</t>
  </si>
  <si>
    <t>Tunick</t>
  </si>
  <si>
    <t>125 Easton Rd.</t>
  </si>
  <si>
    <t>Turban</t>
  </si>
  <si>
    <t>1383 Cavell Ave.</t>
  </si>
  <si>
    <t>Crystal</t>
  </si>
  <si>
    <t>Turner</t>
  </si>
  <si>
    <t>476 Blackhawk Rd.</t>
  </si>
  <si>
    <t>17 Chicago Ave.</t>
  </si>
  <si>
    <t>Uhlman</t>
  </si>
  <si>
    <t>241 Callan Rd.</t>
  </si>
  <si>
    <t>Umbach</t>
  </si>
  <si>
    <t>403 Marquette Rd.</t>
  </si>
  <si>
    <t>Underwood</t>
  </si>
  <si>
    <t>87 Old Trail Rd.</t>
  </si>
  <si>
    <t>201 Callan Rd.</t>
  </si>
  <si>
    <t>Bruce</t>
  </si>
  <si>
    <t>Urban</t>
  </si>
  <si>
    <t>1520 Heather Lane</t>
  </si>
  <si>
    <t>Ury</t>
  </si>
  <si>
    <t>199 Cloverdale Rd.</t>
  </si>
  <si>
    <t>Utep</t>
  </si>
  <si>
    <t>155 Oakwood Ave.</t>
  </si>
  <si>
    <t>Utler</t>
  </si>
  <si>
    <t>244 Princeton Ln.</t>
  </si>
  <si>
    <t>Vahlcamp</t>
  </si>
  <si>
    <t>6118 Sheriden Rd.</t>
  </si>
  <si>
    <t>Vai</t>
  </si>
  <si>
    <t>250 Crain</t>
  </si>
  <si>
    <t>Valdez</t>
  </si>
  <si>
    <t>368 Woodland Rd.</t>
  </si>
  <si>
    <t>Vale</t>
  </si>
  <si>
    <t>2917 Fairview Ave.</t>
  </si>
  <si>
    <t>522 Clay Rd.</t>
  </si>
  <si>
    <t>Valia</t>
  </si>
  <si>
    <t>334 Lynn Terrace</t>
  </si>
  <si>
    <t>Gertrude</t>
  </si>
  <si>
    <t>Van Ellen</t>
  </si>
  <si>
    <t>356 Glenlake Dr.</t>
  </si>
  <si>
    <t>Van Epps</t>
  </si>
  <si>
    <t>204 St. Johns Ave.</t>
  </si>
  <si>
    <t>Norris</t>
  </si>
  <si>
    <t>Vanderflute</t>
  </si>
  <si>
    <t>1349 Bay Colony Dr.</t>
  </si>
  <si>
    <t>Vanni</t>
  </si>
  <si>
    <t>5152 Hill</t>
  </si>
  <si>
    <t>Vanonni</t>
  </si>
  <si>
    <t>5141 Hill</t>
  </si>
  <si>
    <t>Varon</t>
  </si>
  <si>
    <t>45 St. Johns Ave.</t>
  </si>
  <si>
    <t>Velk</t>
  </si>
  <si>
    <t>929 Brittany Ave.</t>
  </si>
  <si>
    <t>Garrett</t>
  </si>
  <si>
    <t>Vena</t>
  </si>
  <si>
    <t>6281 Orwenstensia</t>
  </si>
  <si>
    <t>Venturi</t>
  </si>
  <si>
    <t>220 Vine Ave.</t>
  </si>
  <si>
    <t>Venturini</t>
  </si>
  <si>
    <t>260 Winsor Mall</t>
  </si>
  <si>
    <t>Vickman</t>
  </si>
  <si>
    <t>80 Old Trail Rd.</t>
  </si>
  <si>
    <t>Vignocchi</t>
  </si>
  <si>
    <t>1770 First St.</t>
  </si>
  <si>
    <t>Vingrad</t>
  </si>
  <si>
    <t>7510 Homewood Ave.</t>
  </si>
  <si>
    <t>Vista</t>
  </si>
  <si>
    <t>2872 Virginia Rd.</t>
  </si>
  <si>
    <t>249 Woodridge Drive</t>
  </si>
  <si>
    <t>Viti</t>
  </si>
  <si>
    <t>195 Lake Cook Rd.</t>
  </si>
  <si>
    <t>Vognaroli</t>
  </si>
  <si>
    <t>345 Glenlake Dr.</t>
  </si>
  <si>
    <t>Vole</t>
  </si>
  <si>
    <t>1907 S. Prospect Ave.</t>
  </si>
  <si>
    <t>Roy</t>
  </si>
  <si>
    <t>Volpe</t>
  </si>
  <si>
    <t>4930 Oakland Drive</t>
  </si>
  <si>
    <t>Vyas</t>
  </si>
  <si>
    <t>210 Cresant Rd.</t>
  </si>
  <si>
    <t>465 Stratford Rd.</t>
  </si>
  <si>
    <t>Wagner</t>
  </si>
  <si>
    <t>6146 Cobblestone Cir.</t>
  </si>
  <si>
    <t>Jay</t>
  </si>
  <si>
    <t>Walich</t>
  </si>
  <si>
    <t>7828 Tennyson Ave.</t>
  </si>
  <si>
    <t>Walker</t>
  </si>
  <si>
    <t>12 Twin Oaks Place</t>
  </si>
  <si>
    <t>Mirian</t>
  </si>
  <si>
    <t>Waller</t>
  </si>
  <si>
    <t>422 Clay Rd.</t>
  </si>
  <si>
    <t>Rupert</t>
  </si>
  <si>
    <t>30 Lindenwood Ln.</t>
  </si>
  <si>
    <t>Walters</t>
  </si>
  <si>
    <t>1795 Lake Cook Rd.</t>
  </si>
  <si>
    <t>6600 Central Ave.</t>
  </si>
  <si>
    <t>109 Marquette Rd.</t>
  </si>
  <si>
    <t>Wanger</t>
  </si>
  <si>
    <t>395 Lake Cook Rd.</t>
  </si>
  <si>
    <t>Waxews</t>
  </si>
  <si>
    <t>305 Priscilla Court</t>
  </si>
  <si>
    <t>Wilson</t>
  </si>
  <si>
    <t>6328 Orwenstensia</t>
  </si>
  <si>
    <t>Weicker</t>
  </si>
  <si>
    <t>277 Balsamic Ave.</t>
  </si>
  <si>
    <t>Weinstein</t>
  </si>
  <si>
    <t>1915 Lewis Ln.  Apt 13</t>
  </si>
  <si>
    <t>Weintraub</t>
  </si>
  <si>
    <t>149 Cloverdale Rd.</t>
  </si>
  <si>
    <t>Orville</t>
  </si>
  <si>
    <t>Weisel</t>
  </si>
  <si>
    <t>3647 Bluebird Terr.</t>
  </si>
  <si>
    <t>Alvin</t>
  </si>
  <si>
    <t>Wender</t>
  </si>
  <si>
    <t>170 Lily Court</t>
  </si>
  <si>
    <t>3160 Summit Ave.</t>
  </si>
  <si>
    <t>West</t>
  </si>
  <si>
    <t>266 Green Bay Rd.</t>
  </si>
  <si>
    <t>Whittenberg</t>
  </si>
  <si>
    <t>115 Chicago Ave.</t>
  </si>
  <si>
    <t>Widen</t>
  </si>
  <si>
    <t>187 Roger Williams Ave.</t>
  </si>
  <si>
    <t>Arlin</t>
  </si>
  <si>
    <t>San Pedro</t>
  </si>
  <si>
    <t>Springfield</t>
  </si>
  <si>
    <t>Chappel Hill</t>
  </si>
  <si>
    <t>Scranburg</t>
  </si>
  <si>
    <t>Pebble Beach</t>
  </si>
  <si>
    <t>Martinsville</t>
  </si>
  <si>
    <t>Maddon</t>
  </si>
  <si>
    <t>Peoria</t>
  </si>
  <si>
    <t>Pecos</t>
  </si>
  <si>
    <t>Lake Barkley</t>
  </si>
  <si>
    <t>Alcameda</t>
  </si>
  <si>
    <t>Fingers Lake</t>
  </si>
  <si>
    <t>Scranton</t>
  </si>
  <si>
    <t>Bobstown</t>
  </si>
  <si>
    <t>Blue River</t>
  </si>
  <si>
    <t>Alka</t>
  </si>
  <si>
    <t>Lahiana</t>
  </si>
  <si>
    <t>Glen Canyon</t>
  </si>
  <si>
    <t>Brookline</t>
  </si>
  <si>
    <t>Zelston</t>
  </si>
  <si>
    <t>Tolston</t>
  </si>
  <si>
    <t>Lane</t>
  </si>
  <si>
    <t>Beckford</t>
  </si>
  <si>
    <t>Camdon</t>
  </si>
  <si>
    <t>Yellow Springs</t>
  </si>
  <si>
    <t>Arlington Heights</t>
  </si>
  <si>
    <t>Fort Mirth</t>
  </si>
  <si>
    <t>Joliet</t>
  </si>
  <si>
    <t>Panama City</t>
  </si>
  <si>
    <t>Chiappas</t>
  </si>
  <si>
    <t>Iowa City</t>
  </si>
  <si>
    <t>Lake Chamberlain</t>
  </si>
  <si>
    <t>Newport</t>
  </si>
  <si>
    <t>Grierville</t>
  </si>
  <si>
    <t>Alta</t>
  </si>
  <si>
    <t>Santa Fe</t>
  </si>
  <si>
    <t>Janesville</t>
  </si>
  <si>
    <t>Arcadia</t>
  </si>
  <si>
    <t>Jamestown</t>
  </si>
  <si>
    <t>Warsaw</t>
  </si>
  <si>
    <t>Hongston</t>
  </si>
  <si>
    <t>Washville</t>
  </si>
  <si>
    <t>Valencia</t>
  </si>
  <si>
    <t>Fort Legion</t>
  </si>
  <si>
    <t>Middleton</t>
  </si>
  <si>
    <t>La Paz</t>
  </si>
  <si>
    <t>Brownsville</t>
  </si>
  <si>
    <t>Birmingham</t>
  </si>
  <si>
    <t>Edgartown</t>
  </si>
  <si>
    <t>Rapid City</t>
  </si>
  <si>
    <t>Black Earth</t>
  </si>
  <si>
    <t>Rockford</t>
  </si>
  <si>
    <t>Bothe</t>
  </si>
  <si>
    <t>Lahanta</t>
  </si>
  <si>
    <t>Cape Blanco</t>
  </si>
  <si>
    <t>Blue Hills</t>
  </si>
  <si>
    <t>Beaver Heights</t>
  </si>
  <si>
    <t>Astron</t>
  </si>
  <si>
    <t>Tinley Park</t>
  </si>
  <si>
    <t>Tahoe City</t>
  </si>
  <si>
    <t>Sterling</t>
  </si>
  <si>
    <t>St. Martinsville</t>
  </si>
  <si>
    <t>Mint Beach</t>
  </si>
  <si>
    <t>Kingston</t>
  </si>
  <si>
    <t>Columbus</t>
  </si>
  <si>
    <t>Madrid Heights</t>
  </si>
  <si>
    <t>Santa Cruz</t>
  </si>
  <si>
    <t>White Cape</t>
  </si>
  <si>
    <t>Pilloville</t>
  </si>
  <si>
    <t>Philadelphia</t>
  </si>
  <si>
    <t>Newburg</t>
  </si>
  <si>
    <t>Cincinnatti</t>
  </si>
  <si>
    <t>Keystone</t>
  </si>
  <si>
    <t>Afton</t>
  </si>
  <si>
    <t>Annapolis</t>
  </si>
  <si>
    <t>Kohler</t>
  </si>
  <si>
    <t>Castle Rock</t>
  </si>
  <si>
    <t>Beaver Lake</t>
  </si>
  <si>
    <t>Emerald Bay</t>
  </si>
  <si>
    <t>Baton Rouge</t>
  </si>
  <si>
    <t>Gold Beach</t>
  </si>
  <si>
    <t>Warren</t>
  </si>
  <si>
    <t>Brusselsburg</t>
  </si>
  <si>
    <t>Breckenridge</t>
  </si>
  <si>
    <t>Canyon Village</t>
  </si>
  <si>
    <t>Stowe</t>
  </si>
  <si>
    <t>New Cannan</t>
  </si>
  <si>
    <t>Catskill</t>
  </si>
  <si>
    <t>Guatamala City</t>
  </si>
  <si>
    <t>Burrus</t>
  </si>
  <si>
    <t>Bolton Valley</t>
  </si>
  <si>
    <t>Avery Heights</t>
  </si>
  <si>
    <t>Batesville</t>
  </si>
  <si>
    <t>Wickenburg</t>
  </si>
  <si>
    <t>Milltown</t>
  </si>
  <si>
    <t>Willderville</t>
  </si>
  <si>
    <t>Forest</t>
  </si>
  <si>
    <t>Newport Heights</t>
  </si>
  <si>
    <t>Sipperville</t>
  </si>
  <si>
    <t>Burnt Harbor</t>
  </si>
  <si>
    <t>Lancaster</t>
  </si>
  <si>
    <t>Rockport</t>
  </si>
  <si>
    <t>Nashville</t>
  </si>
  <si>
    <t>Fort Lauderdale</t>
  </si>
  <si>
    <t>Altoola</t>
  </si>
  <si>
    <t>Budston</t>
  </si>
  <si>
    <t>Columbia</t>
  </si>
  <si>
    <t>Antietam Creek</t>
  </si>
  <si>
    <t>Labiansa</t>
  </si>
  <si>
    <t>Lake Arrowhead</t>
  </si>
  <si>
    <t>Telluride</t>
  </si>
  <si>
    <t>Block Island</t>
  </si>
  <si>
    <t>Warrenton</t>
  </si>
  <si>
    <t>Los Alamos</t>
  </si>
  <si>
    <t>Caracton</t>
  </si>
  <si>
    <t>Vaughter</t>
  </si>
  <si>
    <t>Miaville</t>
  </si>
  <si>
    <t>Lake Forest</t>
  </si>
  <si>
    <t>Mt. Hood</t>
  </si>
  <si>
    <t>Teton Village</t>
  </si>
  <si>
    <t>Waupaca</t>
  </si>
  <si>
    <t>West Point</t>
  </si>
  <si>
    <t>Glen Rose</t>
  </si>
  <si>
    <t>Eggleston</t>
  </si>
  <si>
    <t>Valley Forge</t>
  </si>
  <si>
    <t>Chelsea</t>
  </si>
  <si>
    <t>Mt. Washington</t>
  </si>
  <si>
    <t>Lake Wachuka</t>
  </si>
  <si>
    <t>Pritchard</t>
  </si>
  <si>
    <t>Havana</t>
  </si>
  <si>
    <t>Capeton</t>
  </si>
  <si>
    <t>Pyongyang</t>
  </si>
  <si>
    <t>Mt. Rose</t>
  </si>
  <si>
    <t xml:space="preserve">Blue Hill </t>
  </si>
  <si>
    <t>Fort Sumter</t>
  </si>
  <si>
    <t>Prockton</t>
  </si>
  <si>
    <t>Kettle Falls</t>
  </si>
  <si>
    <t>Albon</t>
  </si>
  <si>
    <t>Des Plaines</t>
  </si>
  <si>
    <t>Bethel</t>
  </si>
  <si>
    <t>Michiana</t>
  </si>
  <si>
    <t>Quito</t>
  </si>
  <si>
    <t>Bloomington</t>
  </si>
  <si>
    <t>Grafton</t>
  </si>
  <si>
    <t>Stirling</t>
  </si>
  <si>
    <t>Canton</t>
  </si>
  <si>
    <t>Camden</t>
  </si>
  <si>
    <t>San Antonio</t>
  </si>
  <si>
    <t>Chelston</t>
  </si>
  <si>
    <t>Marionne</t>
  </si>
  <si>
    <t>Buenos Aires</t>
  </si>
  <si>
    <t>Mannatowa</t>
  </si>
  <si>
    <t>Virginia Beach</t>
  </si>
  <si>
    <t>Aspen</t>
  </si>
  <si>
    <t>Moorestown</t>
  </si>
  <si>
    <t>Snake River</t>
  </si>
  <si>
    <t>Scranton Heights</t>
  </si>
  <si>
    <t>Marion</t>
  </si>
  <si>
    <t>Tokosburg</t>
  </si>
  <si>
    <t>Zurstown</t>
  </si>
  <si>
    <t>Montrose</t>
  </si>
  <si>
    <t>Mt. Everest</t>
  </si>
  <si>
    <t>Valley Heights</t>
  </si>
  <si>
    <t>Tucson</t>
  </si>
  <si>
    <t>Arpin</t>
  </si>
  <si>
    <t>Dynatown</t>
  </si>
  <si>
    <t>Bucrest</t>
  </si>
  <si>
    <t>Jersey City</t>
  </si>
  <si>
    <t>Moscow</t>
  </si>
  <si>
    <t>Breckford</t>
  </si>
  <si>
    <t>St. Paul</t>
  </si>
  <si>
    <t>New Haven</t>
  </si>
  <si>
    <t>Miami</t>
  </si>
  <si>
    <t>Castle</t>
  </si>
  <si>
    <t>Arcala</t>
  </si>
  <si>
    <t>Gainsville</t>
  </si>
  <si>
    <t>Baine</t>
  </si>
  <si>
    <t>Burton</t>
  </si>
  <si>
    <t>Lane Heights</t>
  </si>
  <si>
    <t>La Quinta</t>
  </si>
  <si>
    <t>Bruceville</t>
  </si>
  <si>
    <t>West Dover</t>
  </si>
  <si>
    <t>Vicksburg</t>
  </si>
  <si>
    <t>Allagash</t>
  </si>
  <si>
    <t>Kobe</t>
  </si>
  <si>
    <t>Lake George</t>
  </si>
  <si>
    <t>Garrison</t>
  </si>
  <si>
    <t>Pradington</t>
  </si>
  <si>
    <t>Derring</t>
  </si>
  <si>
    <t>Fall River</t>
  </si>
  <si>
    <t>Riverwoods</t>
  </si>
  <si>
    <t>Lafayettee</t>
  </si>
  <si>
    <t>Bagad</t>
  </si>
  <si>
    <t>Juneau</t>
  </si>
  <si>
    <t>Vinton</t>
  </si>
  <si>
    <t>Cripple Creek</t>
  </si>
  <si>
    <t>Woodstock</t>
  </si>
  <si>
    <t>St. Edward</t>
  </si>
  <si>
    <t>Waikkiki</t>
  </si>
  <si>
    <t>Forest Heights</t>
  </si>
  <si>
    <t>Telosiv</t>
  </si>
  <si>
    <t>Crystal Mountain</t>
  </si>
  <si>
    <t>Brooklyn</t>
  </si>
  <si>
    <t>Phoenix</t>
  </si>
  <si>
    <t>Akron</t>
  </si>
  <si>
    <t>Amestra</t>
  </si>
  <si>
    <t>Rackton</t>
  </si>
  <si>
    <t>Williamsburg</t>
  </si>
  <si>
    <t>Williamstown</t>
  </si>
  <si>
    <t>Arch Cape</t>
  </si>
  <si>
    <t>Eagle River</t>
  </si>
  <si>
    <t>Miliville</t>
  </si>
  <si>
    <t>Andersonville</t>
  </si>
  <si>
    <t>Bandon</t>
  </si>
  <si>
    <t>Lima</t>
  </si>
  <si>
    <t>Westin</t>
  </si>
  <si>
    <t>Arlington Springs</t>
  </si>
  <si>
    <t>Madula</t>
  </si>
  <si>
    <t>Waukegan</t>
  </si>
  <si>
    <t>Martinville</t>
  </si>
  <si>
    <t>Blockton</t>
  </si>
  <si>
    <t>Amsterdam</t>
  </si>
  <si>
    <t>Des Moines</t>
  </si>
  <si>
    <t>San Fransisco</t>
  </si>
  <si>
    <t>Avery Island</t>
  </si>
  <si>
    <t>Naples</t>
  </si>
  <si>
    <t xml:space="preserve">Prince Williams </t>
  </si>
  <si>
    <t>Valdena</t>
  </si>
  <si>
    <t>Knoxville</t>
  </si>
  <si>
    <t>London</t>
  </si>
  <si>
    <t>Bath</t>
  </si>
  <si>
    <t>Paris</t>
  </si>
  <si>
    <t>Lyons</t>
  </si>
  <si>
    <t>Berlin</t>
  </si>
  <si>
    <t>Mainz</t>
  </si>
  <si>
    <t>Toronto</t>
  </si>
  <si>
    <t>Montreal</t>
  </si>
  <si>
    <t>North-East</t>
  </si>
  <si>
    <t>Mid-Atlantic</t>
  </si>
  <si>
    <t>South-East</t>
  </si>
  <si>
    <t>Central</t>
  </si>
  <si>
    <t>South</t>
  </si>
  <si>
    <t>North-West</t>
  </si>
  <si>
    <t>South-West</t>
  </si>
  <si>
    <t>England</t>
  </si>
  <si>
    <t>France</t>
  </si>
  <si>
    <t>Germany</t>
  </si>
  <si>
    <t>Canada</t>
  </si>
  <si>
    <t>Subcat_Id</t>
  </si>
  <si>
    <t>Amish Children Silhouettes</t>
  </si>
  <si>
    <t>Amish Heritage Armoire</t>
  </si>
  <si>
    <t>Amish Horse Pull-toy</t>
  </si>
  <si>
    <t>Amish Pine Napkin Holder</t>
  </si>
  <si>
    <t>Annie's Zoo Doo</t>
  </si>
  <si>
    <t>Aroma Wrap</t>
  </si>
  <si>
    <t>Aromatherapy Clove Candle</t>
  </si>
  <si>
    <t>Australia Sampler</t>
  </si>
  <si>
    <t>Barking Treat Jar</t>
  </si>
  <si>
    <t>Bay Rum Shaving Kit</t>
  </si>
  <si>
    <t>Beer-Making Kit</t>
  </si>
  <si>
    <t>Bon Appetite</t>
  </si>
  <si>
    <t>Bonsai Gift Set</t>
  </si>
  <si>
    <t>Boomerang</t>
  </si>
  <si>
    <t>Brass Cigar Cutter</t>
  </si>
  <si>
    <t>Brass Match Holder</t>
  </si>
  <si>
    <t>Bubble Gum Kit</t>
  </si>
  <si>
    <t>Candle-powered Boat</t>
  </si>
  <si>
    <t>Candlelit Forest Screen</t>
  </si>
  <si>
    <t>Car Diffuser</t>
  </si>
  <si>
    <t>Children</t>
  </si>
  <si>
    <t>Agnes</t>
  </si>
  <si>
    <t>5296 Wooddale Blvd.</t>
  </si>
  <si>
    <t>BoothBay Harbor</t>
  </si>
  <si>
    <t>Air Fryer</t>
  </si>
  <si>
    <t>Stagg EKG Electric Kettle</t>
  </si>
  <si>
    <t>Sharp Vermont Cheddar (3Lb)</t>
  </si>
  <si>
    <t>Gardener's Journal</t>
  </si>
  <si>
    <t>Moveable Feast</t>
  </si>
  <si>
    <t>Bed Lounger</t>
  </si>
  <si>
    <t>Thank You Flower Bouquet</t>
  </si>
  <si>
    <t>Bone-In Vermont Ham</t>
  </si>
  <si>
    <t>Birthday Flower Basket</t>
  </si>
  <si>
    <t>RFID Credit Card Wallet</t>
  </si>
  <si>
    <t>Crystal Flowers and Vase</t>
  </si>
  <si>
    <t>Cat Safety Leash</t>
  </si>
  <si>
    <t>Cat Sweater Vest</t>
  </si>
  <si>
    <t>Eatable Delights Flower Basket</t>
  </si>
  <si>
    <t>Executive Writing Set</t>
  </si>
  <si>
    <t>Lighted Inn</t>
  </si>
  <si>
    <t>UT Bottle Opener</t>
  </si>
  <si>
    <t>Tapestry 100% Wool Carpet</t>
  </si>
  <si>
    <t>Solar Emergency Radio</t>
  </si>
  <si>
    <t>Fragrant Flower Arrangement</t>
  </si>
  <si>
    <t>Garden Gnome Set</t>
  </si>
  <si>
    <t>Ghirardelli Square Gift Box</t>
  </si>
  <si>
    <t>Exotic Chocolates Collection</t>
  </si>
  <si>
    <t>LED Headlamp</t>
  </si>
  <si>
    <t>Ice Cream Parlor Bowl Set</t>
  </si>
  <si>
    <t>Exotic Flower Arrangement</t>
  </si>
  <si>
    <t>Schmidt Truffles</t>
  </si>
  <si>
    <t xml:space="preserve">Ladybug Saver Hutch </t>
  </si>
  <si>
    <t>Pocket Talk Voice Translator</t>
  </si>
  <si>
    <t>Moisturizing Lip Balms (12 Flavor set)</t>
  </si>
  <si>
    <t>Deer Repellent</t>
  </si>
  <si>
    <t>Office Party Pack</t>
  </si>
  <si>
    <t>Pocket Neck Pillow</t>
  </si>
  <si>
    <t>Planter Pot Feet</t>
  </si>
  <si>
    <t>Reading Light</t>
  </si>
  <si>
    <t>Pocket Rocket Racer</t>
  </si>
  <si>
    <t>San Francisco Trolley 3-D Puzzle</t>
  </si>
  <si>
    <t>Seal Pack Refill Kit</t>
  </si>
  <si>
    <t>Shower Companion Organizer</t>
  </si>
  <si>
    <t>Silk Flower Arrangement</t>
  </si>
  <si>
    <t>Pewter Letter Opener</t>
  </si>
  <si>
    <t>Terra Cotta Garlic Roaster</t>
  </si>
  <si>
    <t>Cat Condo - Two-level</t>
  </si>
  <si>
    <t>Vermont Breakfast Gift Basket</t>
  </si>
  <si>
    <t>100% Wool Victorian Carpet</t>
  </si>
  <si>
    <t>Wine Country Sampler Set</t>
  </si>
  <si>
    <t>Peaberry Blend Espresso</t>
  </si>
  <si>
    <t>Ant Zoom Farm</t>
  </si>
  <si>
    <t>Bison Burgers &amp; Steak (10 Lb.)</t>
  </si>
  <si>
    <t>Butterfly Hutch</t>
  </si>
  <si>
    <t>Cashmere Blend Espresso</t>
  </si>
  <si>
    <t>Custom Cellar Plaque</t>
  </si>
  <si>
    <t>Natural Cold Defense Kit</t>
  </si>
  <si>
    <t>Potatoes Spud Shooter</t>
  </si>
  <si>
    <t>Superb Bacon (3 Lb.)</t>
  </si>
  <si>
    <t>Freezable Ice Relief Pack</t>
  </si>
  <si>
    <t>Perky-Pet Copper Bird Feeder</t>
  </si>
  <si>
    <t>Delco's Lock-Up</t>
  </si>
  <si>
    <t>Zither in Mahogany Case</t>
  </si>
  <si>
    <t>Bougainvillea Bonsai</t>
  </si>
  <si>
    <t>Levitron World Globe</t>
  </si>
  <si>
    <t>Electric Litter Maid</t>
  </si>
  <si>
    <t>Hand Warmers</t>
  </si>
  <si>
    <t>Tennessee Spirit Case
BUAD 503 | Professor Angel Norman
3/6/2024</t>
  </si>
  <si>
    <t>Data Notes</t>
  </si>
  <si>
    <t>Age Bracket</t>
  </si>
  <si>
    <t>Country</t>
  </si>
  <si>
    <t>Row Labels</t>
  </si>
  <si>
    <t>Europe</t>
  </si>
  <si>
    <t>USA</t>
  </si>
  <si>
    <t>Grand Total</t>
  </si>
  <si>
    <t>Num of Customers</t>
  </si>
  <si>
    <t>Income Bracket</t>
  </si>
  <si>
    <t>Income_Bracket_Name</t>
  </si>
  <si>
    <t>&lt; 20</t>
  </si>
  <si>
    <t>20 - 30</t>
  </si>
  <si>
    <t>30 - 40</t>
  </si>
  <si>
    <t>40 - 50</t>
  </si>
  <si>
    <t>50 - 60</t>
  </si>
  <si>
    <t>60 - 70</t>
  </si>
  <si>
    <t>70+</t>
  </si>
  <si>
    <t>US Region</t>
  </si>
  <si>
    <t>Q1 - Customer Distributions</t>
  </si>
  <si>
    <t>Age_Bracket</t>
  </si>
  <si>
    <t>Unit Price</t>
  </si>
  <si>
    <t>Unit Cost</t>
  </si>
  <si>
    <t>Total Price</t>
  </si>
  <si>
    <t>Total Cost</t>
  </si>
  <si>
    <t>Total Profit</t>
  </si>
  <si>
    <t>Sum of Total Price</t>
  </si>
  <si>
    <t>Total $ Sales</t>
  </si>
  <si>
    <t>US Region Name</t>
  </si>
  <si>
    <t>Q3 - Avg. Sales Distributions</t>
  </si>
  <si>
    <t>Q2 - Total Sales Distributions</t>
  </si>
  <si>
    <t>TOTAL_SPEND</t>
  </si>
  <si>
    <t>Avg. Sales Per Customer</t>
  </si>
  <si>
    <t>Q4 - 2022 vs 2023 Sales</t>
  </si>
  <si>
    <t>2022</t>
  </si>
  <si>
    <t>2023</t>
  </si>
  <si>
    <t>Column Labels</t>
  </si>
  <si>
    <t>SUBCAT_NAME</t>
  </si>
  <si>
    <t>SUBCAT_ID</t>
  </si>
  <si>
    <t>Total $ Sales by Year</t>
  </si>
  <si>
    <t>Product Category</t>
  </si>
  <si>
    <t>Q5 - Profit by Age &amp; Region</t>
  </si>
  <si>
    <t>Sum of Total Profit</t>
  </si>
  <si>
    <t>Q6 - Top Selling Products by Sales $</t>
  </si>
  <si>
    <t>PRODUCT NAME</t>
  </si>
  <si>
    <t>Total Sales $</t>
  </si>
  <si>
    <t>Product Name</t>
  </si>
  <si>
    <t>% of TS Total Sales $</t>
  </si>
  <si>
    <t>TOTAL PROFIT</t>
  </si>
  <si>
    <t>Units Sold</t>
  </si>
  <si>
    <t>Profit Per Unit</t>
  </si>
  <si>
    <t>Profit % per Unit</t>
  </si>
  <si>
    <t>Q7 - Returning Customer Rate</t>
  </si>
  <si>
    <t>RETURNING_CUSTOMER</t>
  </si>
  <si>
    <t>Num of Returning Customers</t>
  </si>
  <si>
    <t>RETURNING CUSTOMER RATE</t>
  </si>
  <si>
    <t>Age bracket</t>
  </si>
  <si>
    <t>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</si>
</sst>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0.0"/>
    <numFmt numFmtId="165" formatCode="_(&quot;$&quot;* #,##0_);_(&quot;$&quot;* \(#,##0\);_(&quot;$&quot;* &quot;-&quot;??_);_(@_)"/>
    <numFmt numFmtId="166" formatCode=";;;"/>
  </numFmts>
  <fonts count="7" x14ac:knownFonts="1">
    <font>
      <sz val="10"/>
      <name val="Arial"/>
    </font>
    <font>
      <b/>
      <sz val="10"/>
      <name val="Arial"/>
      <family val="2"/>
    </font>
    <font>
      <sz val="10"/>
      <name val="Arial"/>
      <family val="2"/>
    </font>
    <font>
      <b/>
      <sz val="12"/>
      <name val="Arial"/>
      <family val="2"/>
    </font>
    <font>
      <b/>
      <sz val="24"/>
      <name val="Arial"/>
      <family val="2"/>
    </font>
    <font>
      <sz val="10"/>
      <name val="Arial"/>
      <family val="2"/>
    </font>
    <font>
      <sz val="10"/>
      <name val="Arial"/>
      <family val="2"/>
    </font>
  </fonts>
  <fills count="3">
    <fill>
      <patternFill patternType="none"/>
    </fill>
    <fill>
      <patternFill patternType="gray125"/>
    </fill>
    <fill>
      <patternFill patternType="solid">
        <fgColor theme="2" tint="-9.9978637043366805E-2"/>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44" fontId="5" fillId="0" borderId="0" applyFont="0" applyFill="0" applyBorder="0" applyAlignment="0" applyProtection="0"/>
    <xf numFmtId="9" fontId="6" fillId="0" borderId="0" applyFont="0" applyFill="0" applyBorder="0" applyAlignment="0" applyProtection="0"/>
  </cellStyleXfs>
  <cellXfs count="61">
    <xf numFmtId="0" fontId="0" fillId="0" borderId="0" xfId="0"/>
    <xf numFmtId="0" fontId="1" fillId="0" borderId="0" xfId="0" applyFont="1"/>
    <xf numFmtId="0" fontId="2" fillId="0" borderId="0" xfId="0" applyFont="1"/>
    <xf numFmtId="14" fontId="0" fillId="0" borderId="0" xfId="0" applyNumberFormat="1"/>
    <xf numFmtId="14" fontId="2" fillId="0" borderId="0" xfId="0" applyNumberFormat="1" applyFont="1"/>
    <xf numFmtId="0" fontId="1" fillId="0" borderId="0" xfId="0" applyFont="1" applyAlignment="1">
      <alignment horizontal="center"/>
    </xf>
    <xf numFmtId="0" fontId="0" fillId="0" borderId="0" xfId="0" applyAlignment="1">
      <alignment horizontal="center"/>
    </xf>
    <xf numFmtId="164" fontId="0" fillId="0" borderId="0" xfId="0" applyNumberFormat="1" applyAlignment="1">
      <alignment horizontal="center"/>
    </xf>
    <xf numFmtId="0" fontId="0" fillId="0" borderId="0" xfId="0" pivotButton="1"/>
    <xf numFmtId="0" fontId="0" fillId="0" borderId="0" xfId="0" applyAlignment="1">
      <alignment horizontal="left"/>
    </xf>
    <xf numFmtId="44" fontId="2" fillId="0" borderId="0" xfId="1" applyFont="1"/>
    <xf numFmtId="44" fontId="0" fillId="0" borderId="0" xfId="0" applyNumberFormat="1"/>
    <xf numFmtId="165" fontId="0" fillId="0" borderId="0" xfId="0" applyNumberFormat="1"/>
    <xf numFmtId="0" fontId="4" fillId="0" borderId="0" xfId="0" applyFont="1" applyAlignment="1">
      <alignment horizontal="center" vertical="center"/>
    </xf>
    <xf numFmtId="44" fontId="0" fillId="0" borderId="0" xfId="1" applyFont="1"/>
    <xf numFmtId="166" fontId="0" fillId="0" borderId="0" xfId="0" pivotButton="1" applyNumberFormat="1"/>
    <xf numFmtId="0" fontId="0" fillId="0" borderId="1" xfId="0" applyBorder="1"/>
    <xf numFmtId="0" fontId="0" fillId="0" borderId="2" xfId="0" applyBorder="1"/>
    <xf numFmtId="0" fontId="0" fillId="0" borderId="4" xfId="0" applyBorder="1"/>
    <xf numFmtId="0" fontId="0" fillId="0" borderId="6" xfId="0" applyBorder="1"/>
    <xf numFmtId="0" fontId="0" fillId="0" borderId="7" xfId="0" applyBorder="1"/>
    <xf numFmtId="166" fontId="0" fillId="0" borderId="0" xfId="0" applyNumberFormat="1"/>
    <xf numFmtId="10" fontId="0" fillId="0" borderId="0" xfId="0" applyNumberFormat="1"/>
    <xf numFmtId="10" fontId="0" fillId="0" borderId="0" xfId="2" applyNumberFormat="1" applyFont="1"/>
    <xf numFmtId="0" fontId="1" fillId="2" borderId="0" xfId="0" applyFont="1" applyFill="1" applyAlignment="1">
      <alignment horizontal="center"/>
    </xf>
    <xf numFmtId="10" fontId="1" fillId="2" borderId="0" xfId="2" applyNumberFormat="1" applyFont="1" applyFill="1"/>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4" fillId="0" borderId="1" xfId="0" applyFont="1" applyBorder="1" applyAlignment="1">
      <alignment horizontal="center" vertical="center"/>
    </xf>
    <xf numFmtId="0" fontId="4" fillId="0" borderId="2" xfId="0" applyFont="1" applyBorder="1" applyAlignment="1">
      <alignment horizontal="center" vertical="center"/>
    </xf>
    <xf numFmtId="0" fontId="4" fillId="0" borderId="3" xfId="0" applyFont="1" applyBorder="1" applyAlignment="1">
      <alignment horizontal="center" vertical="center"/>
    </xf>
    <xf numFmtId="0" fontId="4" fillId="0" borderId="4" xfId="0" applyFont="1" applyBorder="1" applyAlignment="1">
      <alignment horizontal="center" vertical="center"/>
    </xf>
    <xf numFmtId="0" fontId="4" fillId="0" borderId="0" xfId="0" applyFont="1" applyAlignment="1">
      <alignment horizontal="center" vertical="center"/>
    </xf>
    <xf numFmtId="0" fontId="4" fillId="0" borderId="5" xfId="0" applyFont="1" applyBorder="1" applyAlignment="1">
      <alignment horizontal="center" vertical="center"/>
    </xf>
    <xf numFmtId="0" fontId="4" fillId="0" borderId="6" xfId="0" applyFont="1" applyBorder="1" applyAlignment="1">
      <alignment horizontal="center"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0" xfId="0"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4" xfId="0" applyFont="1" applyBorder="1" applyAlignment="1">
      <alignment horizontal="center" vertical="center"/>
    </xf>
    <xf numFmtId="0" fontId="3" fillId="0" borderId="0" xfId="0" applyFont="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cellXfs>
  <cellStyles count="3">
    <cellStyle name="Currency" xfId="1" builtinId="4"/>
    <cellStyle name="Normal" xfId="0" builtinId="0"/>
    <cellStyle name="Percent" xfId="2" builtinId="5"/>
  </cellStyles>
  <dxfs count="24">
    <dxf>
      <numFmt numFmtId="14" formatCode="0.00%"/>
    </dxf>
    <dxf>
      <numFmt numFmtId="165" formatCode="_(&quot;$&quot;* #,##0_);_(&quot;$&quot;* \(#,##0\);_(&quot;$&quot;* &quot;-&quot;??_);_(@_)"/>
    </dxf>
    <dxf>
      <numFmt numFmtId="165" formatCode="_(&quot;$&quot;* #,##0_);_(&quot;$&quot;* \(#,##0\);_(&quot;$&quot;* &quot;-&quot;??_);_(@_)"/>
    </dxf>
    <dxf>
      <font>
        <color rgb="FF006100"/>
      </font>
      <fill>
        <patternFill>
          <bgColor rgb="FFC6EFCE"/>
        </patternFill>
      </fill>
    </dxf>
    <dxf>
      <numFmt numFmtId="166" formatCode=";;;"/>
    </dxf>
    <dxf>
      <numFmt numFmtId="165" formatCode="_(&quot;$&quot;* #,##0_);_(&quot;$&quot;* \(#,##0\);_(&quot;$&quot;* &quot;-&quot;??_);_(@_)"/>
    </dxf>
    <dxf>
      <numFmt numFmtId="166" formatCode=";;;"/>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numFmt numFmtId="165" formatCode="_(&quot;$&quot;* #,##0_);_(&quot;$&quot;* \(#,##0\);_(&quot;$&quot;* &quot;-&quot;??_);_(@_)"/>
    </dxf>
    <dxf>
      <numFmt numFmtId="165" formatCode="_(&quot;$&quot;* #,##0_);_(&quot;$&quot;* \(#,##0\);_(&quot;$&quot;* &quot;-&quot;??_);_(@_)"/>
    </dxf>
    <dxf>
      <numFmt numFmtId="34" formatCode="_(&quot;$&quot;* #,##0.00_);_(&quot;$&quot;* \(#,##0.00\);_(&quot;$&quot;* &quot;-&quot;??_);_(@_)"/>
    </dxf>
    <dxf>
      <numFmt numFmtId="165" formatCode="_(&quot;$&quot;* #,##0_);_(&quot;$&quot;* \(#,##0\);_(&quot;$&quot;* &quot;-&quot;??_);_(@_)"/>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styles" Target="styles.xml"/><Relationship Id="rId39" Type="http://schemas.openxmlformats.org/officeDocument/2006/relationships/customXml" Target="../customXml/item9.xml"/><Relationship Id="rId21" Type="http://schemas.microsoft.com/office/2007/relationships/slicerCache" Target="slicerCaches/slicerCache4.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11/relationships/timelineCache" Target="timelineCaches/timelineCache1.xml"/><Relationship Id="rId28" Type="http://schemas.openxmlformats.org/officeDocument/2006/relationships/sheetMetadata" Target="metadata.xml"/><Relationship Id="rId36" Type="http://schemas.openxmlformats.org/officeDocument/2006/relationships/customXml" Target="../customXml/item6.xml"/><Relationship Id="rId10" Type="http://schemas.openxmlformats.org/officeDocument/2006/relationships/worksheet" Target="worksheets/sheet10.xml"/><Relationship Id="rId19" Type="http://schemas.microsoft.com/office/2007/relationships/slicerCache" Target="slicerCaches/slicerCache2.xml"/><Relationship Id="rId31" Type="http://schemas.openxmlformats.org/officeDocument/2006/relationships/customXml" Target="../customXml/item1.xml"/><Relationship Id="rId44"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5.xml"/><Relationship Id="rId27" Type="http://schemas.openxmlformats.org/officeDocument/2006/relationships/sharedStrings" Target="sharedString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connections" Target="connections.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0" Type="http://schemas.microsoft.com/office/2007/relationships/slicerCache" Target="slicerCaches/slicerCache3.xml"/><Relationship Id="rId41" Type="http://schemas.openxmlformats.org/officeDocument/2006/relationships/customXml" Target="../customXml/item1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[MephamR.TennSpirit.xlsx.xlsx]Q1!PivotTable1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Distribution</a:t>
            </a:r>
            <a:r>
              <a:rPr lang="en-US" b="1" baseline="0"/>
              <a:t> of Customers by Income Bracket</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'Q1'!$C$11</c:f>
              <c:strCache>
                <c:ptCount val="1"/>
                <c:pt idx="0">
                  <c:v>Total</c:v>
                </c:pt>
              </c:strCache>
            </c:strRef>
          </c:tx>
          <c:spPr>
            <a:solidFill>
              <a:schemeClr val="accent1"/>
            </a:solidFill>
            <a:ln>
              <a:noFill/>
            </a:ln>
            <a:effectLst/>
          </c:spPr>
          <c:invertIfNegative val="0"/>
          <c:cat>
            <c:strRef>
              <c:f>'Q1'!$B$12:$B$22</c:f>
              <c:strCache>
                <c:ptCount val="10"/>
                <c:pt idx="0">
                  <c:v>1</c:v>
                </c:pt>
                <c:pt idx="1">
                  <c:v>2</c:v>
                </c:pt>
                <c:pt idx="2">
                  <c:v>3</c:v>
                </c:pt>
                <c:pt idx="3">
                  <c:v>4</c:v>
                </c:pt>
                <c:pt idx="4">
                  <c:v>5</c:v>
                </c:pt>
                <c:pt idx="5">
                  <c:v>6</c:v>
                </c:pt>
                <c:pt idx="6">
                  <c:v>7</c:v>
                </c:pt>
                <c:pt idx="7">
                  <c:v>8</c:v>
                </c:pt>
                <c:pt idx="8">
                  <c:v>9</c:v>
                </c:pt>
                <c:pt idx="9">
                  <c:v>10</c:v>
                </c:pt>
              </c:strCache>
            </c:strRef>
          </c:cat>
          <c:val>
            <c:numRef>
              <c:f>'Q1'!$C$12:$C$22</c:f>
              <c:numCache>
                <c:formatCode>General</c:formatCode>
                <c:ptCount val="10"/>
                <c:pt idx="0">
                  <c:v>32</c:v>
                </c:pt>
                <c:pt idx="1">
                  <c:v>86</c:v>
                </c:pt>
                <c:pt idx="2">
                  <c:v>121</c:v>
                </c:pt>
                <c:pt idx="3">
                  <c:v>126</c:v>
                </c:pt>
                <c:pt idx="4">
                  <c:v>94</c:v>
                </c:pt>
                <c:pt idx="5">
                  <c:v>92</c:v>
                </c:pt>
                <c:pt idx="6">
                  <c:v>34</c:v>
                </c:pt>
                <c:pt idx="7">
                  <c:v>37</c:v>
                </c:pt>
                <c:pt idx="8">
                  <c:v>38</c:v>
                </c:pt>
                <c:pt idx="9">
                  <c:v>20</c:v>
                </c:pt>
              </c:numCache>
            </c:numRef>
          </c:val>
          <c:extLst>
            <c:ext xmlns:c16="http://schemas.microsoft.com/office/drawing/2014/chart" uri="{C3380CC4-5D6E-409C-BE32-E72D297353CC}">
              <c16:uniqueId val="{00000000-F42B-4C7C-A3E6-875C17AD0DA0}"/>
            </c:ext>
          </c:extLst>
        </c:ser>
        <c:dLbls>
          <c:showLegendKey val="0"/>
          <c:showVal val="0"/>
          <c:showCatName val="0"/>
          <c:showSerName val="0"/>
          <c:showPercent val="0"/>
          <c:showBubbleSize val="0"/>
        </c:dLbls>
        <c:gapWidth val="219"/>
        <c:overlap val="-27"/>
        <c:axId val="1286133792"/>
        <c:axId val="1450760255"/>
      </c:barChart>
      <c:catAx>
        <c:axId val="128613379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Income Bracket (see "Data Notes" for Definition)</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50760255"/>
        <c:crosses val="autoZero"/>
        <c:auto val="1"/>
        <c:lblAlgn val="ctr"/>
        <c:lblOffset val="100"/>
        <c:noMultiLvlLbl val="0"/>
      </c:catAx>
      <c:valAx>
        <c:axId val="1450760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Num</a:t>
                </a:r>
                <a:r>
                  <a:rPr lang="en-US" b="1" baseline="0"/>
                  <a:t> of Customers</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133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[MephamR.TennSpirit.xlsx.xlsx]Q1!PivotTable2</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rPr>
              <a:t>Distribution of Customers by Age Bracket</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'Q1'!$C$31</c:f>
              <c:strCache>
                <c:ptCount val="1"/>
                <c:pt idx="0">
                  <c:v>Total</c:v>
                </c:pt>
              </c:strCache>
            </c:strRef>
          </c:tx>
          <c:spPr>
            <a:solidFill>
              <a:schemeClr val="accent1"/>
            </a:solidFill>
            <a:ln>
              <a:noFill/>
            </a:ln>
            <a:effectLst/>
          </c:spPr>
          <c:invertIfNegative val="0"/>
          <c:cat>
            <c:strRef>
              <c:f>'Q1'!$B$32:$B$39</c:f>
              <c:strCache>
                <c:ptCount val="7"/>
                <c:pt idx="0">
                  <c:v>&lt; 20</c:v>
                </c:pt>
                <c:pt idx="1">
                  <c:v>20 - 30</c:v>
                </c:pt>
                <c:pt idx="2">
                  <c:v>30 - 40</c:v>
                </c:pt>
                <c:pt idx="3">
                  <c:v>40 - 50</c:v>
                </c:pt>
                <c:pt idx="4">
                  <c:v>50 - 60</c:v>
                </c:pt>
                <c:pt idx="5">
                  <c:v>60 - 70</c:v>
                </c:pt>
                <c:pt idx="6">
                  <c:v>70+</c:v>
                </c:pt>
              </c:strCache>
            </c:strRef>
          </c:cat>
          <c:val>
            <c:numRef>
              <c:f>'Q1'!$C$32:$C$39</c:f>
              <c:numCache>
                <c:formatCode>General</c:formatCode>
                <c:ptCount val="7"/>
                <c:pt idx="0">
                  <c:v>5</c:v>
                </c:pt>
                <c:pt idx="1">
                  <c:v>43</c:v>
                </c:pt>
                <c:pt idx="2">
                  <c:v>206</c:v>
                </c:pt>
                <c:pt idx="3">
                  <c:v>198</c:v>
                </c:pt>
                <c:pt idx="4">
                  <c:v>110</c:v>
                </c:pt>
                <c:pt idx="5">
                  <c:v>89</c:v>
                </c:pt>
                <c:pt idx="6">
                  <c:v>29</c:v>
                </c:pt>
              </c:numCache>
            </c:numRef>
          </c:val>
          <c:extLst>
            <c:ext xmlns:c16="http://schemas.microsoft.com/office/drawing/2014/chart" uri="{C3380CC4-5D6E-409C-BE32-E72D297353CC}">
              <c16:uniqueId val="{00000000-5B7C-4F73-AE98-68068C16A496}"/>
            </c:ext>
          </c:extLst>
        </c:ser>
        <c:dLbls>
          <c:showLegendKey val="0"/>
          <c:showVal val="0"/>
          <c:showCatName val="0"/>
          <c:showSerName val="0"/>
          <c:showPercent val="0"/>
          <c:showBubbleSize val="0"/>
        </c:dLbls>
        <c:gapWidth val="219"/>
        <c:overlap val="-27"/>
        <c:axId val="1283294912"/>
        <c:axId val="1345142960"/>
      </c:barChart>
      <c:catAx>
        <c:axId val="128329491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Age Bracket</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45142960"/>
        <c:crosses val="autoZero"/>
        <c:auto val="1"/>
        <c:lblAlgn val="ctr"/>
        <c:lblOffset val="100"/>
        <c:noMultiLvlLbl val="0"/>
      </c:catAx>
      <c:valAx>
        <c:axId val="13451429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Num of Customers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294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[MephamR.TennSpirit.xlsx.xlsx]Q1!PivotTable4</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rPr>
              <a:t>Distribution of Customers by US Region</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'Q1'!$C$51</c:f>
              <c:strCache>
                <c:ptCount val="1"/>
                <c:pt idx="0">
                  <c:v>Total</c:v>
                </c:pt>
              </c:strCache>
            </c:strRef>
          </c:tx>
          <c:spPr>
            <a:solidFill>
              <a:schemeClr val="accent1"/>
            </a:solidFill>
            <a:ln>
              <a:noFill/>
            </a:ln>
            <a:effectLst/>
          </c:spPr>
          <c:invertIfNegative val="0"/>
          <c:cat>
            <c:strRef>
              <c:f>'Q1'!$B$52:$B$59</c:f>
              <c:strCache>
                <c:ptCount val="7"/>
                <c:pt idx="0">
                  <c:v>Central</c:v>
                </c:pt>
                <c:pt idx="1">
                  <c:v>Mid-Atlantic</c:v>
                </c:pt>
                <c:pt idx="2">
                  <c:v>North-East</c:v>
                </c:pt>
                <c:pt idx="3">
                  <c:v>North-West</c:v>
                </c:pt>
                <c:pt idx="4">
                  <c:v>South</c:v>
                </c:pt>
                <c:pt idx="5">
                  <c:v>South-East</c:v>
                </c:pt>
                <c:pt idx="6">
                  <c:v>South-West</c:v>
                </c:pt>
              </c:strCache>
            </c:strRef>
          </c:cat>
          <c:val>
            <c:numRef>
              <c:f>'Q1'!$C$52:$C$59</c:f>
              <c:numCache>
                <c:formatCode>General</c:formatCode>
                <c:ptCount val="7"/>
                <c:pt idx="0">
                  <c:v>78</c:v>
                </c:pt>
                <c:pt idx="1">
                  <c:v>92</c:v>
                </c:pt>
                <c:pt idx="2">
                  <c:v>91</c:v>
                </c:pt>
                <c:pt idx="3">
                  <c:v>97</c:v>
                </c:pt>
                <c:pt idx="4">
                  <c:v>86</c:v>
                </c:pt>
                <c:pt idx="5">
                  <c:v>83</c:v>
                </c:pt>
                <c:pt idx="6">
                  <c:v>70</c:v>
                </c:pt>
              </c:numCache>
            </c:numRef>
          </c:val>
          <c:extLst>
            <c:ext xmlns:c16="http://schemas.microsoft.com/office/drawing/2014/chart" uri="{C3380CC4-5D6E-409C-BE32-E72D297353CC}">
              <c16:uniqueId val="{00000000-98BD-43BD-8766-025274F90C51}"/>
            </c:ext>
          </c:extLst>
        </c:ser>
        <c:dLbls>
          <c:showLegendKey val="0"/>
          <c:showVal val="0"/>
          <c:showCatName val="0"/>
          <c:showSerName val="0"/>
          <c:showPercent val="0"/>
          <c:showBubbleSize val="0"/>
        </c:dLbls>
        <c:gapWidth val="219"/>
        <c:overlap val="-27"/>
        <c:axId val="1283276672"/>
        <c:axId val="1345198512"/>
      </c:barChart>
      <c:catAx>
        <c:axId val="128327667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US Region</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45198512"/>
        <c:crosses val="autoZero"/>
        <c:auto val="1"/>
        <c:lblAlgn val="ctr"/>
        <c:lblOffset val="100"/>
        <c:noMultiLvlLbl val="0"/>
      </c:catAx>
      <c:valAx>
        <c:axId val="13451985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Num of Customers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276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[MephamR.TennSpirit.xlsx.xlsx]Q1!PivotTable5</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Distribution of Customers by Country</a:t>
            </a:r>
          </a:p>
        </c:rich>
      </c:tx>
      <c:layout>
        <c:manualLayout>
          <c:xMode val="edge"/>
          <c:yMode val="edge"/>
          <c:x val="2.0867891513560798E-2"/>
          <c:y val="3.703703703703703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dLbl>
          <c:idx val="0"/>
          <c:layout>
            <c:manualLayout>
              <c:x val="-9.5859439338850273E-17"/>
              <c:y val="-4.166666666666683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5443644600145211"/>
          <c:y val="0.18002515310586176"/>
          <c:w val="0.39753684635574399"/>
          <c:h val="0.84338546223388744"/>
        </c:manualLayout>
      </c:layout>
      <c:pieChart>
        <c:varyColors val="1"/>
        <c:ser>
          <c:idx val="0"/>
          <c:order val="0"/>
          <c:tx>
            <c:strRef>
              <c:f>'Q1'!$C$71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FF4-45C7-B88B-38A16ADC59D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FF4-45C7-B88B-38A16ADC59D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FF4-45C7-B88B-38A16ADC59D7}"/>
              </c:ext>
            </c:extLst>
          </c:dPt>
          <c:dLbls>
            <c:dLbl>
              <c:idx val="2"/>
              <c:layout>
                <c:manualLayout>
                  <c:x val="-9.5859439338850273E-17"/>
                  <c:y val="-4.166666666666683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FF4-45C7-B88B-38A16ADC59D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'Q1'!$B$72:$B$75</c:f>
              <c:strCache>
                <c:ptCount val="3"/>
                <c:pt idx="0">
                  <c:v>Canada</c:v>
                </c:pt>
                <c:pt idx="1">
                  <c:v>Europe</c:v>
                </c:pt>
                <c:pt idx="2">
                  <c:v>USA</c:v>
                </c:pt>
              </c:strCache>
            </c:strRef>
          </c:cat>
          <c:val>
            <c:numRef>
              <c:f>'Q1'!$C$72:$C$75</c:f>
              <c:numCache>
                <c:formatCode>General</c:formatCode>
                <c:ptCount val="3"/>
                <c:pt idx="0">
                  <c:v>20</c:v>
                </c:pt>
                <c:pt idx="1">
                  <c:v>63</c:v>
                </c:pt>
                <c:pt idx="2">
                  <c:v>597</c:v>
                </c:pt>
              </c:numCache>
            </c:numRef>
          </c:val>
          <c:extLst>
            <c:ext xmlns:c16="http://schemas.microsoft.com/office/drawing/2014/chart" uri="{C3380CC4-5D6E-409C-BE32-E72D297353CC}">
              <c16:uniqueId val="{00000000-4A6F-4682-BACE-300A7E5F1F10}"/>
            </c:ext>
          </c:extLst>
        </c:ser>
        <c:dLbls>
          <c:showLegendKey val="0"/>
          <c:showVal val="0"/>
          <c:showCatName val="0"/>
          <c:showSerName val="0"/>
          <c:showPercent val="0"/>
          <c:showBubbleSize val="0"/>
          <c:showLeaderLines val="0"/>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[MephamR.TennSpirit.xlsx.xlsx]Q2!PivotTable1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Distribution Of Total $ Sales By Income Bracket</a:t>
            </a:r>
            <a:endParaRPr lang="en-US" sz="14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'Q2'!$C$11</c:f>
              <c:strCache>
                <c:ptCount val="1"/>
                <c:pt idx="0">
                  <c:v>Total</c:v>
                </c:pt>
              </c:strCache>
            </c:strRef>
          </c:tx>
          <c:spPr>
            <a:solidFill>
              <a:schemeClr val="accent1"/>
            </a:solidFill>
            <a:ln>
              <a:noFill/>
            </a:ln>
            <a:effectLst/>
          </c:spPr>
          <c:invertIfNegative val="0"/>
          <c:cat>
            <c:strRef>
              <c:f>'Q2'!$B$12:$B$22</c:f>
              <c:strCache>
                <c:ptCount val="10"/>
                <c:pt idx="0">
                  <c:v>1</c:v>
                </c:pt>
                <c:pt idx="1">
                  <c:v>2</c:v>
                </c:pt>
                <c:pt idx="2">
                  <c:v>3</c:v>
                </c:pt>
                <c:pt idx="3">
                  <c:v>4</c:v>
                </c:pt>
                <c:pt idx="4">
                  <c:v>5</c:v>
                </c:pt>
                <c:pt idx="5">
                  <c:v>6</c:v>
                </c:pt>
                <c:pt idx="6">
                  <c:v>7</c:v>
                </c:pt>
                <c:pt idx="7">
                  <c:v>8</c:v>
                </c:pt>
                <c:pt idx="8">
                  <c:v>9</c:v>
                </c:pt>
                <c:pt idx="9">
                  <c:v>10</c:v>
                </c:pt>
              </c:strCache>
            </c:strRef>
          </c:cat>
          <c:val>
            <c:numRef>
              <c:f>'Q2'!$C$12:$C$22</c:f>
              <c:numCache>
                <c:formatCode>_("$"* #,##0.00_);_("$"* \(#,##0.00\);_("$"* "-"??_);_(@_)</c:formatCode>
                <c:ptCount val="10"/>
                <c:pt idx="0">
                  <c:v>11778</c:v>
                </c:pt>
                <c:pt idx="1">
                  <c:v>37148</c:v>
                </c:pt>
                <c:pt idx="2">
                  <c:v>46528</c:v>
                </c:pt>
                <c:pt idx="3">
                  <c:v>45209</c:v>
                </c:pt>
                <c:pt idx="4">
                  <c:v>34932</c:v>
                </c:pt>
                <c:pt idx="5">
                  <c:v>34973</c:v>
                </c:pt>
                <c:pt idx="6">
                  <c:v>13200</c:v>
                </c:pt>
                <c:pt idx="7">
                  <c:v>12141</c:v>
                </c:pt>
                <c:pt idx="8">
                  <c:v>17439</c:v>
                </c:pt>
                <c:pt idx="9">
                  <c:v>6300</c:v>
                </c:pt>
              </c:numCache>
            </c:numRef>
          </c:val>
          <c:extLst>
            <c:ext xmlns:c16="http://schemas.microsoft.com/office/drawing/2014/chart" uri="{C3380CC4-5D6E-409C-BE32-E72D297353CC}">
              <c16:uniqueId val="{00000000-7FC5-4534-AB43-A7106C403161}"/>
            </c:ext>
          </c:extLst>
        </c:ser>
        <c:dLbls>
          <c:showLegendKey val="0"/>
          <c:showVal val="0"/>
          <c:showCatName val="0"/>
          <c:showSerName val="0"/>
          <c:showPercent val="0"/>
          <c:showBubbleSize val="0"/>
        </c:dLbls>
        <c:gapWidth val="219"/>
        <c:overlap val="-27"/>
        <c:axId val="806508256"/>
        <c:axId val="867586608"/>
      </c:barChart>
      <c:catAx>
        <c:axId val="8065082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1" i="0" u="none" strike="noStrike" kern="1200" baseline="0">
                    <a:solidFill>
                      <a:sysClr val="windowText" lastClr="000000">
                        <a:lumMod val="65000"/>
                        <a:lumOff val="35000"/>
                      </a:sysClr>
                    </a:solidFill>
                  </a:rPr>
                  <a:t>Income Bracket (see "Data Notes" for Definition)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67586608"/>
        <c:crosses val="autoZero"/>
        <c:auto val="1"/>
        <c:lblAlgn val="ctr"/>
        <c:lblOffset val="100"/>
        <c:noMultiLvlLbl val="0"/>
      </c:catAx>
      <c:valAx>
        <c:axId val="867586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Sales</a:t>
                </a:r>
                <a:r>
                  <a:rPr lang="en-US" b="1" baseline="0"/>
                  <a:t> ($USD)</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508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[MephamR.TennSpirit.xlsx.xlsx]Q2!PivotTable2</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rPr>
              <a:t>Distribution Of Total $ Sales By US Region Name</a:t>
            </a:r>
            <a:endParaRPr lang="en-US" sz="1400" b="0"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'Q2'!$C$52</c:f>
              <c:strCache>
                <c:ptCount val="1"/>
                <c:pt idx="0">
                  <c:v>Total</c:v>
                </c:pt>
              </c:strCache>
            </c:strRef>
          </c:tx>
          <c:spPr>
            <a:solidFill>
              <a:schemeClr val="accent1"/>
            </a:solidFill>
            <a:ln>
              <a:noFill/>
            </a:ln>
            <a:effectLst/>
          </c:spPr>
          <c:invertIfNegative val="0"/>
          <c:cat>
            <c:strRef>
              <c:f>'Q2'!$B$53:$B$60</c:f>
              <c:strCache>
                <c:ptCount val="7"/>
                <c:pt idx="0">
                  <c:v>Central</c:v>
                </c:pt>
                <c:pt idx="1">
                  <c:v>Mid-Atlantic</c:v>
                </c:pt>
                <c:pt idx="2">
                  <c:v>North-East</c:v>
                </c:pt>
                <c:pt idx="3">
                  <c:v>North-West</c:v>
                </c:pt>
                <c:pt idx="4">
                  <c:v>South</c:v>
                </c:pt>
                <c:pt idx="5">
                  <c:v>South-East</c:v>
                </c:pt>
                <c:pt idx="6">
                  <c:v>South-West</c:v>
                </c:pt>
              </c:strCache>
            </c:strRef>
          </c:cat>
          <c:val>
            <c:numRef>
              <c:f>'Q2'!$C$53:$C$60</c:f>
              <c:numCache>
                <c:formatCode>_("$"* #,##0_);_("$"* \(#,##0\);_("$"* "-"??_);_(@_)</c:formatCode>
                <c:ptCount val="7"/>
                <c:pt idx="0">
                  <c:v>31743</c:v>
                </c:pt>
                <c:pt idx="1">
                  <c:v>33420</c:v>
                </c:pt>
                <c:pt idx="2">
                  <c:v>43487</c:v>
                </c:pt>
                <c:pt idx="3">
                  <c:v>40199</c:v>
                </c:pt>
                <c:pt idx="4">
                  <c:v>31082</c:v>
                </c:pt>
                <c:pt idx="5">
                  <c:v>31509</c:v>
                </c:pt>
                <c:pt idx="6">
                  <c:v>21434</c:v>
                </c:pt>
              </c:numCache>
            </c:numRef>
          </c:val>
          <c:extLst>
            <c:ext xmlns:c16="http://schemas.microsoft.com/office/drawing/2014/chart" uri="{C3380CC4-5D6E-409C-BE32-E72D297353CC}">
              <c16:uniqueId val="{00000000-25B0-45EC-9021-DDAACB595CDD}"/>
            </c:ext>
          </c:extLst>
        </c:ser>
        <c:dLbls>
          <c:showLegendKey val="0"/>
          <c:showVal val="0"/>
          <c:showCatName val="0"/>
          <c:showSerName val="0"/>
          <c:showPercent val="0"/>
          <c:showBubbleSize val="0"/>
        </c:dLbls>
        <c:gapWidth val="219"/>
        <c:overlap val="-27"/>
        <c:axId val="1219966959"/>
        <c:axId val="475398111"/>
      </c:barChart>
      <c:catAx>
        <c:axId val="1219966959"/>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US Region Name</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5398111"/>
        <c:crosses val="autoZero"/>
        <c:auto val="1"/>
        <c:lblAlgn val="ctr"/>
        <c:lblOffset val="100"/>
        <c:noMultiLvlLbl val="0"/>
      </c:catAx>
      <c:valAx>
        <c:axId val="4753981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1" i="0" u="none" strike="noStrike" kern="1200" baseline="0">
                    <a:solidFill>
                      <a:sysClr val="windowText" lastClr="000000">
                        <a:lumMod val="65000"/>
                        <a:lumOff val="35000"/>
                      </a:sysClr>
                    </a:solidFill>
                  </a:rPr>
                  <a:t>Sales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966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[MephamR.TennSpirit.xlsx.xlsx]Q2!PivotTable3</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 Sales by Country</a:t>
            </a:r>
          </a:p>
        </c:rich>
      </c:tx>
      <c:layout>
        <c:manualLayout>
          <c:xMode val="edge"/>
          <c:yMode val="edge"/>
          <c:x val="1.5312335958005243E-2"/>
          <c:y val="5.092592592592592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42326706036745404"/>
          <c:y val="0.17573782443861186"/>
          <c:w val="0.40047572178477692"/>
          <c:h val="0.66745953630796151"/>
        </c:manualLayout>
      </c:layout>
      <c:pieChart>
        <c:varyColors val="1"/>
        <c:ser>
          <c:idx val="0"/>
          <c:order val="0"/>
          <c:tx>
            <c:strRef>
              <c:f>'Q2'!$C$72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57-498E-B564-426AEFF2285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57-498E-B564-426AEFF2285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957-498E-B564-426AEFF2285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'Q2'!$B$73:$B$76</c:f>
              <c:strCache>
                <c:ptCount val="3"/>
                <c:pt idx="0">
                  <c:v>Canada</c:v>
                </c:pt>
                <c:pt idx="1">
                  <c:v>Europe</c:v>
                </c:pt>
                <c:pt idx="2">
                  <c:v>USA</c:v>
                </c:pt>
              </c:strCache>
            </c:strRef>
          </c:cat>
          <c:val>
            <c:numRef>
              <c:f>'Q2'!$C$73:$C$76</c:f>
              <c:numCache>
                <c:formatCode>_("$"* #,##0_);_("$"* \(#,##0\);_("$"* "-"??_);_(@_)</c:formatCode>
                <c:ptCount val="3"/>
                <c:pt idx="0">
                  <c:v>7890</c:v>
                </c:pt>
                <c:pt idx="1">
                  <c:v>18884</c:v>
                </c:pt>
                <c:pt idx="2">
                  <c:v>232874</c:v>
                </c:pt>
              </c:numCache>
            </c:numRef>
          </c:val>
          <c:extLst>
            <c:ext xmlns:c16="http://schemas.microsoft.com/office/drawing/2014/chart" uri="{C3380CC4-5D6E-409C-BE32-E72D297353CC}">
              <c16:uniqueId val="{00000000-8BC2-41BA-85EC-84BF09164FB2}"/>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[MephamR.TennSpirit.xlsx.xlsx]Q2!PivotTable5</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rPr>
              <a:t>Distribution Of Total $ Sales By Income Bracket</a:t>
            </a:r>
            <a:endParaRPr lang="en-US" sz="1400" b="0"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'Q2'!$C$30</c:f>
              <c:strCache>
                <c:ptCount val="1"/>
                <c:pt idx="0">
                  <c:v>Total</c:v>
                </c:pt>
              </c:strCache>
            </c:strRef>
          </c:tx>
          <c:spPr>
            <a:solidFill>
              <a:schemeClr val="accent1"/>
            </a:solidFill>
            <a:ln>
              <a:noFill/>
            </a:ln>
            <a:effectLst/>
          </c:spPr>
          <c:invertIfNegative val="0"/>
          <c:cat>
            <c:strRef>
              <c:f>'Q2'!$B$31:$B$38</c:f>
              <c:strCache>
                <c:ptCount val="7"/>
                <c:pt idx="0">
                  <c:v>&lt; 20</c:v>
                </c:pt>
                <c:pt idx="1">
                  <c:v>20 - 30</c:v>
                </c:pt>
                <c:pt idx="2">
                  <c:v>30 - 40</c:v>
                </c:pt>
                <c:pt idx="3">
                  <c:v>40 - 50</c:v>
                </c:pt>
                <c:pt idx="4">
                  <c:v>50 - 60</c:v>
                </c:pt>
                <c:pt idx="5">
                  <c:v>60 - 70</c:v>
                </c:pt>
                <c:pt idx="6">
                  <c:v>70+</c:v>
                </c:pt>
              </c:strCache>
            </c:strRef>
          </c:cat>
          <c:val>
            <c:numRef>
              <c:f>'Q2'!$C$31:$C$38</c:f>
              <c:numCache>
                <c:formatCode>_("$"* #,##0_);_("$"* \(#,##0\);_("$"* "-"??_);_(@_)</c:formatCode>
                <c:ptCount val="7"/>
                <c:pt idx="0">
                  <c:v>2105</c:v>
                </c:pt>
                <c:pt idx="1">
                  <c:v>24015</c:v>
                </c:pt>
                <c:pt idx="2">
                  <c:v>65242</c:v>
                </c:pt>
                <c:pt idx="3">
                  <c:v>80402</c:v>
                </c:pt>
                <c:pt idx="4">
                  <c:v>51527</c:v>
                </c:pt>
                <c:pt idx="5">
                  <c:v>28851</c:v>
                </c:pt>
                <c:pt idx="6">
                  <c:v>7506</c:v>
                </c:pt>
              </c:numCache>
            </c:numRef>
          </c:val>
          <c:extLst>
            <c:ext xmlns:c16="http://schemas.microsoft.com/office/drawing/2014/chart" uri="{C3380CC4-5D6E-409C-BE32-E72D297353CC}">
              <c16:uniqueId val="{00000000-A2DF-49F4-9E5D-1CFC089F3A72}"/>
            </c:ext>
          </c:extLst>
        </c:ser>
        <c:dLbls>
          <c:showLegendKey val="0"/>
          <c:showVal val="0"/>
          <c:showCatName val="0"/>
          <c:showSerName val="0"/>
          <c:showPercent val="0"/>
          <c:showBubbleSize val="0"/>
        </c:dLbls>
        <c:gapWidth val="219"/>
        <c:overlap val="-27"/>
        <c:axId val="1219984239"/>
        <c:axId val="584366623"/>
      </c:barChart>
      <c:catAx>
        <c:axId val="1219984239"/>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Age Bracket</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366623"/>
        <c:crosses val="autoZero"/>
        <c:auto val="1"/>
        <c:lblAlgn val="ctr"/>
        <c:lblOffset val="100"/>
        <c:noMultiLvlLbl val="0"/>
      </c:catAx>
      <c:valAx>
        <c:axId val="5843666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Sales ($USD)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984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[MephamR.TennSpirit.xlsx.xlsx]Q3!PivotTable1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Distribution of Avg. Sales by Income Bracket</a:t>
            </a:r>
            <a:endParaRPr lang="en-US" sz="1400"/>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'Q3'!$C$11</c:f>
              <c:strCache>
                <c:ptCount val="1"/>
                <c:pt idx="0">
                  <c:v>Total</c:v>
                </c:pt>
              </c:strCache>
            </c:strRef>
          </c:tx>
          <c:spPr>
            <a:solidFill>
              <a:schemeClr val="accent1"/>
            </a:solidFill>
            <a:ln>
              <a:noFill/>
            </a:ln>
            <a:effectLst/>
          </c:spPr>
          <c:invertIfNegative val="0"/>
          <c:cat>
            <c:strRef>
              <c:f>'Q3'!$B$12:$B$22</c:f>
              <c:strCache>
                <c:ptCount val="10"/>
                <c:pt idx="0">
                  <c:v>1</c:v>
                </c:pt>
                <c:pt idx="1">
                  <c:v>2</c:v>
                </c:pt>
                <c:pt idx="2">
                  <c:v>3</c:v>
                </c:pt>
                <c:pt idx="3">
                  <c:v>4</c:v>
                </c:pt>
                <c:pt idx="4">
                  <c:v>5</c:v>
                </c:pt>
                <c:pt idx="5">
                  <c:v>6</c:v>
                </c:pt>
                <c:pt idx="6">
                  <c:v>7</c:v>
                </c:pt>
                <c:pt idx="7">
                  <c:v>8</c:v>
                </c:pt>
                <c:pt idx="8">
                  <c:v>9</c:v>
                </c:pt>
                <c:pt idx="9">
                  <c:v>10</c:v>
                </c:pt>
              </c:strCache>
            </c:strRef>
          </c:cat>
          <c:val>
            <c:numRef>
              <c:f>'Q3'!$C$12:$C$22</c:f>
              <c:numCache>
                <c:formatCode>_("$"* #,##0.00_);_("$"* \(#,##0.00\);_("$"* "-"??_);_(@_)</c:formatCode>
                <c:ptCount val="10"/>
                <c:pt idx="0">
                  <c:v>368.0625</c:v>
                </c:pt>
                <c:pt idx="1">
                  <c:v>431.95348837209303</c:v>
                </c:pt>
                <c:pt idx="2">
                  <c:v>384.52892561983469</c:v>
                </c:pt>
                <c:pt idx="3">
                  <c:v>358.80158730158729</c:v>
                </c:pt>
                <c:pt idx="4">
                  <c:v>371.61702127659572</c:v>
                </c:pt>
                <c:pt idx="5">
                  <c:v>380.14130434782606</c:v>
                </c:pt>
                <c:pt idx="6">
                  <c:v>388.23529411764707</c:v>
                </c:pt>
                <c:pt idx="7">
                  <c:v>328.13513513513516</c:v>
                </c:pt>
                <c:pt idx="8">
                  <c:v>458.92105263157896</c:v>
                </c:pt>
                <c:pt idx="9">
                  <c:v>315</c:v>
                </c:pt>
              </c:numCache>
            </c:numRef>
          </c:val>
          <c:extLst>
            <c:ext xmlns:c16="http://schemas.microsoft.com/office/drawing/2014/chart" uri="{C3380CC4-5D6E-409C-BE32-E72D297353CC}">
              <c16:uniqueId val="{00000003-9202-403B-93F9-A5986A019C49}"/>
            </c:ext>
          </c:extLst>
        </c:ser>
        <c:dLbls>
          <c:showLegendKey val="0"/>
          <c:showVal val="0"/>
          <c:showCatName val="0"/>
          <c:showSerName val="0"/>
          <c:showPercent val="0"/>
          <c:showBubbleSize val="0"/>
        </c:dLbls>
        <c:gapWidth val="219"/>
        <c:overlap val="-27"/>
        <c:axId val="806508256"/>
        <c:axId val="867586608"/>
      </c:barChart>
      <c:catAx>
        <c:axId val="8065082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1" i="0" u="none" strike="noStrike" kern="1200" baseline="0">
                    <a:solidFill>
                      <a:sysClr val="windowText" lastClr="000000">
                        <a:lumMod val="65000"/>
                        <a:lumOff val="35000"/>
                      </a:sysClr>
                    </a:solidFill>
                  </a:rPr>
                  <a:t>Income Bracket (see "Data Notes" for Definition)</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67586608"/>
        <c:crosses val="autoZero"/>
        <c:auto val="1"/>
        <c:lblAlgn val="ctr"/>
        <c:lblOffset val="100"/>
        <c:noMultiLvlLbl val="0"/>
      </c:catAx>
      <c:valAx>
        <c:axId val="867586608"/>
        <c:scaling>
          <c:orientation val="minMax"/>
          <c:min val="2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Sales</a:t>
                </a:r>
                <a:r>
                  <a:rPr lang="en-US" b="1" baseline="0"/>
                  <a:t> ($USD)</a:t>
                </a:r>
                <a:endParaRPr lang="en-US" b="1"/>
              </a:p>
            </c:rich>
          </c:tx>
          <c:overlay val="0"/>
          <c:spPr>
            <a:noFill/>
            <a:ln>
              <a:noFill/>
            </a:ln>
            <a:effectLst/>
          </c:spPr>
        </c:title>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508256"/>
        <c:crosses val="autoZero"/>
        <c:crossBetween val="between"/>
      </c:valAx>
    </c:plotArea>
    <c:plotVisOnly val="1"/>
    <c:dispBlanksAs val="gap"/>
    <c:showDLblsOverMax val="0"/>
    <c:extLst/>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[MephamR.TennSpirit.xlsx.xlsx]Q3!PivotTable2</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rPr>
              <a:t>Distribution of Avg. Sales by Age Bracket</a:t>
            </a:r>
            <a:endParaRPr lang="en-US" sz="1400" b="0"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'Q3'!$C$29</c:f>
              <c:strCache>
                <c:ptCount val="1"/>
                <c:pt idx="0">
                  <c:v>Total</c:v>
                </c:pt>
              </c:strCache>
            </c:strRef>
          </c:tx>
          <c:spPr>
            <a:solidFill>
              <a:schemeClr val="accent1"/>
            </a:solidFill>
            <a:ln>
              <a:noFill/>
            </a:ln>
            <a:effectLst/>
          </c:spPr>
          <c:invertIfNegative val="0"/>
          <c:cat>
            <c:strRef>
              <c:f>'Q3'!$B$30:$B$37</c:f>
              <c:strCache>
                <c:ptCount val="7"/>
                <c:pt idx="0">
                  <c:v>&lt; 20</c:v>
                </c:pt>
                <c:pt idx="1">
                  <c:v>20 - 30</c:v>
                </c:pt>
                <c:pt idx="2">
                  <c:v>30 - 40</c:v>
                </c:pt>
                <c:pt idx="3">
                  <c:v>40 - 50</c:v>
                </c:pt>
                <c:pt idx="4">
                  <c:v>50 - 60</c:v>
                </c:pt>
                <c:pt idx="5">
                  <c:v>60 - 70</c:v>
                </c:pt>
                <c:pt idx="6">
                  <c:v>70+</c:v>
                </c:pt>
              </c:strCache>
            </c:strRef>
          </c:cat>
          <c:val>
            <c:numRef>
              <c:f>'Q3'!$C$30:$C$37</c:f>
              <c:numCache>
                <c:formatCode>_("$"* #,##0.00_);_("$"* \(#,##0.00\);_("$"* "-"??_);_(@_)</c:formatCode>
                <c:ptCount val="7"/>
                <c:pt idx="0">
                  <c:v>421</c:v>
                </c:pt>
                <c:pt idx="1">
                  <c:v>571.78571428571433</c:v>
                </c:pt>
                <c:pt idx="2">
                  <c:v>315.17874396135267</c:v>
                </c:pt>
                <c:pt idx="3">
                  <c:v>408.13197969543148</c:v>
                </c:pt>
                <c:pt idx="4">
                  <c:v>464.2072072072072</c:v>
                </c:pt>
                <c:pt idx="5">
                  <c:v>324.16853932584269</c:v>
                </c:pt>
                <c:pt idx="6">
                  <c:v>258.82758620689657</c:v>
                </c:pt>
              </c:numCache>
            </c:numRef>
          </c:val>
          <c:extLst>
            <c:ext xmlns:c16="http://schemas.microsoft.com/office/drawing/2014/chart" uri="{C3380CC4-5D6E-409C-BE32-E72D297353CC}">
              <c16:uniqueId val="{00000000-42E3-4DE8-A6A9-CEB89A89B918}"/>
            </c:ext>
          </c:extLst>
        </c:ser>
        <c:dLbls>
          <c:showLegendKey val="0"/>
          <c:showVal val="0"/>
          <c:showCatName val="0"/>
          <c:showSerName val="0"/>
          <c:showPercent val="0"/>
          <c:showBubbleSize val="0"/>
        </c:dLbls>
        <c:gapWidth val="219"/>
        <c:overlap val="-27"/>
        <c:axId val="1310845743"/>
        <c:axId val="1310846223"/>
      </c:barChart>
      <c:catAx>
        <c:axId val="1310845743"/>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Age Bracket</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10846223"/>
        <c:crosses val="autoZero"/>
        <c:auto val="1"/>
        <c:lblAlgn val="ctr"/>
        <c:lblOffset val="100"/>
        <c:noMultiLvlLbl val="0"/>
      </c:catAx>
      <c:valAx>
        <c:axId val="1310846223"/>
        <c:scaling>
          <c:orientation val="minMax"/>
          <c:min val="2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Sales ($USD)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845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[MephamR.TennSpirit.xlsx.xlsx]Q3!PivotTable3</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rPr>
              <a:t>Distribution of Avg. Sales by US Region</a:t>
            </a:r>
            <a:endParaRPr lang="en-US" sz="1400" b="0"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'Q3'!$C$49</c:f>
              <c:strCache>
                <c:ptCount val="1"/>
                <c:pt idx="0">
                  <c:v>Total</c:v>
                </c:pt>
              </c:strCache>
            </c:strRef>
          </c:tx>
          <c:spPr>
            <a:solidFill>
              <a:schemeClr val="accent1"/>
            </a:solidFill>
            <a:ln>
              <a:noFill/>
            </a:ln>
            <a:effectLst/>
          </c:spPr>
          <c:invertIfNegative val="0"/>
          <c:cat>
            <c:strRef>
              <c:f>'Q3'!$B$50:$B$57</c:f>
              <c:strCache>
                <c:ptCount val="7"/>
                <c:pt idx="0">
                  <c:v>North-East</c:v>
                </c:pt>
                <c:pt idx="1">
                  <c:v>North-West</c:v>
                </c:pt>
                <c:pt idx="2">
                  <c:v>Central</c:v>
                </c:pt>
                <c:pt idx="3">
                  <c:v>South-East</c:v>
                </c:pt>
                <c:pt idx="4">
                  <c:v>Mid-Atlantic</c:v>
                </c:pt>
                <c:pt idx="5">
                  <c:v>South</c:v>
                </c:pt>
                <c:pt idx="6">
                  <c:v>South-West</c:v>
                </c:pt>
              </c:strCache>
            </c:strRef>
          </c:cat>
          <c:val>
            <c:numRef>
              <c:f>'Q3'!$C$50:$C$57</c:f>
              <c:numCache>
                <c:formatCode>_("$"* #,##0.00_);_("$"* \(#,##0.00\);_("$"* "-"??_);_(@_)</c:formatCode>
                <c:ptCount val="7"/>
                <c:pt idx="0">
                  <c:v>477.87912087912088</c:v>
                </c:pt>
                <c:pt idx="1">
                  <c:v>414.42268041237111</c:v>
                </c:pt>
                <c:pt idx="2">
                  <c:v>406.96153846153845</c:v>
                </c:pt>
                <c:pt idx="3">
                  <c:v>379.62650602409639</c:v>
                </c:pt>
                <c:pt idx="4">
                  <c:v>363.26086956521738</c:v>
                </c:pt>
                <c:pt idx="5">
                  <c:v>361.41860465116281</c:v>
                </c:pt>
                <c:pt idx="6">
                  <c:v>306.2</c:v>
                </c:pt>
              </c:numCache>
            </c:numRef>
          </c:val>
          <c:extLst>
            <c:ext xmlns:c16="http://schemas.microsoft.com/office/drawing/2014/chart" uri="{C3380CC4-5D6E-409C-BE32-E72D297353CC}">
              <c16:uniqueId val="{00000000-A2F3-4BA0-A893-BC079CD027A7}"/>
            </c:ext>
          </c:extLst>
        </c:ser>
        <c:dLbls>
          <c:showLegendKey val="0"/>
          <c:showVal val="0"/>
          <c:showCatName val="0"/>
          <c:showSerName val="0"/>
          <c:showPercent val="0"/>
          <c:showBubbleSize val="0"/>
        </c:dLbls>
        <c:gapWidth val="219"/>
        <c:overlap val="-27"/>
        <c:axId val="1310295103"/>
        <c:axId val="1310294623"/>
      </c:barChart>
      <c:catAx>
        <c:axId val="1310295103"/>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US Region</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10294623"/>
        <c:crosses val="autoZero"/>
        <c:auto val="1"/>
        <c:lblAlgn val="ctr"/>
        <c:lblOffset val="100"/>
        <c:noMultiLvlLbl val="0"/>
      </c:catAx>
      <c:valAx>
        <c:axId val="1310294623"/>
        <c:scaling>
          <c:orientation val="minMax"/>
          <c:min val="2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Sales ($USD)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29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[MephamR.TennSpirit.xlsx.xlsx]Q3!PivotTable4</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rPr>
              <a:t>Distribution of Avg. Sales by Country</a:t>
            </a:r>
            <a:endParaRPr lang="en-US" sz="1400" b="0"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'Q3'!$C$65</c:f>
              <c:strCache>
                <c:ptCount val="1"/>
                <c:pt idx="0">
                  <c:v>Total</c:v>
                </c:pt>
              </c:strCache>
            </c:strRef>
          </c:tx>
          <c:spPr>
            <a:solidFill>
              <a:schemeClr val="accent1"/>
            </a:solidFill>
            <a:ln>
              <a:noFill/>
            </a:ln>
            <a:effectLst/>
          </c:spPr>
          <c:invertIfNegative val="0"/>
          <c:cat>
            <c:strRef>
              <c:f>'Q3'!$B$66:$B$69</c:f>
              <c:strCache>
                <c:ptCount val="3"/>
                <c:pt idx="0">
                  <c:v>Canada</c:v>
                </c:pt>
                <c:pt idx="1">
                  <c:v>USA</c:v>
                </c:pt>
                <c:pt idx="2">
                  <c:v>Europe</c:v>
                </c:pt>
              </c:strCache>
            </c:strRef>
          </c:cat>
          <c:val>
            <c:numRef>
              <c:f>'Q3'!$C$66:$C$69</c:f>
              <c:numCache>
                <c:formatCode>_("$"* #,##0.00_);_("$"* \(#,##0.00\);_("$"* "-"??_);_(@_)</c:formatCode>
                <c:ptCount val="3"/>
                <c:pt idx="0">
                  <c:v>394.5</c:v>
                </c:pt>
                <c:pt idx="1">
                  <c:v>390.07370184254609</c:v>
                </c:pt>
                <c:pt idx="2">
                  <c:v>299.74603174603175</c:v>
                </c:pt>
              </c:numCache>
            </c:numRef>
          </c:val>
          <c:extLst>
            <c:ext xmlns:c16="http://schemas.microsoft.com/office/drawing/2014/chart" uri="{C3380CC4-5D6E-409C-BE32-E72D297353CC}">
              <c16:uniqueId val="{00000000-2E4D-4CB7-AE77-EE516F3AA814}"/>
            </c:ext>
          </c:extLst>
        </c:ser>
        <c:dLbls>
          <c:showLegendKey val="0"/>
          <c:showVal val="0"/>
          <c:showCatName val="0"/>
          <c:showSerName val="0"/>
          <c:showPercent val="0"/>
          <c:showBubbleSize val="0"/>
        </c:dLbls>
        <c:gapWidth val="219"/>
        <c:overlap val="-27"/>
        <c:axId val="2098101919"/>
        <c:axId val="2098103839"/>
      </c:barChart>
      <c:catAx>
        <c:axId val="2098101919"/>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Country</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98103839"/>
        <c:crosses val="autoZero"/>
        <c:auto val="1"/>
        <c:lblAlgn val="ctr"/>
        <c:lblOffset val="100"/>
        <c:noMultiLvlLbl val="0"/>
      </c:catAx>
      <c:valAx>
        <c:axId val="2098103839"/>
        <c:scaling>
          <c:orientation val="minMax"/>
          <c:min val="2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Sales ($USD)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101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[MephamR.TennSpirit.xlsx.xlsx]Q4!PivotTable7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Year over Year Sales Comparison by US Region</a:t>
            </a:r>
            <a:endParaRPr lang="en-US" sz="1400" b="0"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0000"/>
          </a:solidFill>
          <a:ln>
            <a:noFill/>
          </a:ln>
          <a:effectLst/>
        </c:spPr>
      </c:pivotFmt>
      <c:pivotFmt>
        <c:idx val="18"/>
        <c:spPr>
          <a:solidFill>
            <a:srgbClr val="FF0000"/>
          </a:solidFill>
          <a:ln>
            <a:noFill/>
          </a:ln>
          <a:effectLst/>
        </c:spPr>
      </c:pivotFmt>
      <c:pivotFmt>
        <c:idx val="19"/>
        <c:spPr>
          <a:solidFill>
            <a:srgbClr val="FF0000"/>
          </a:solidFill>
          <a:ln>
            <a:noFill/>
          </a:ln>
          <a:effectLst/>
        </c:spPr>
      </c:pivotFmt>
      <c:pivotFmt>
        <c:idx val="20"/>
        <c:spPr>
          <a:solidFill>
            <a:srgbClr val="FF0000"/>
          </a:solidFill>
          <a:ln>
            <a:noFill/>
          </a:ln>
          <a:effectLst/>
        </c:spPr>
      </c:pivotFmt>
      <c:pivotFmt>
        <c:idx val="21"/>
        <c:spPr>
          <a:solidFill>
            <a:srgbClr val="FF0000"/>
          </a:solidFill>
          <a:ln>
            <a:noFill/>
          </a:ln>
          <a:effectLst/>
        </c:spPr>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pivotFmt>
      <c:pivotFmt>
        <c:idx val="37"/>
        <c:spPr>
          <a:solidFill>
            <a:schemeClr val="accent2"/>
          </a:solidFill>
          <a:ln>
            <a:noFill/>
          </a:ln>
          <a:effectLst/>
        </c:spPr>
      </c:pivotFmt>
      <c:pivotFmt>
        <c:idx val="38"/>
        <c:spPr>
          <a:solidFill>
            <a:schemeClr val="accent2"/>
          </a:solidFill>
          <a:ln>
            <a:noFill/>
          </a:ln>
          <a:effectLst/>
        </c:spPr>
      </c:pivotFmt>
      <c:pivotFmt>
        <c:idx val="39"/>
        <c:spPr>
          <a:solidFill>
            <a:schemeClr val="accent2"/>
          </a:solidFill>
          <a:ln>
            <a:noFill/>
          </a:ln>
          <a:effectLst/>
        </c:spPr>
      </c:pivotFmt>
      <c:pivotFmt>
        <c:idx val="40"/>
        <c:spPr>
          <a:solidFill>
            <a:schemeClr val="accent2"/>
          </a:solidFill>
          <a:ln>
            <a:noFill/>
          </a:ln>
          <a:effectLst/>
        </c:spPr>
      </c:pivotFmt>
      <c:pivotFmt>
        <c:idx val="41"/>
        <c:spPr>
          <a:solidFill>
            <a:schemeClr val="accent2"/>
          </a:solidFill>
          <a:ln>
            <a:noFill/>
          </a:ln>
          <a:effectLst/>
        </c:spPr>
      </c:pivotFmt>
      <c:pivotFmt>
        <c:idx val="42"/>
        <c:spPr>
          <a:solidFill>
            <a:schemeClr val="accent2"/>
          </a:solidFill>
          <a:ln>
            <a:noFill/>
          </a:ln>
          <a:effectLst/>
        </c:spPr>
      </c:pivotFmt>
    </c:pivotFmts>
    <c:plotArea>
      <c:layout/>
      <c:barChart>
        <c:barDir val="col"/>
        <c:grouping val="clustered"/>
        <c:varyColors val="0"/>
        <c:ser>
          <c:idx val="0"/>
          <c:order val="0"/>
          <c:tx>
            <c:strRef>
              <c:f>'Q4'!$C$13:$C$17</c:f>
              <c:strCache>
                <c:ptCount val="1"/>
                <c:pt idx="0">
                  <c:v>2022</c:v>
                </c:pt>
              </c:strCache>
            </c:strRef>
          </c:tx>
          <c:spPr>
            <a:solidFill>
              <a:schemeClr val="accent1"/>
            </a:solidFill>
            <a:ln>
              <a:noFill/>
            </a:ln>
            <a:effectLst/>
          </c:spPr>
          <c:invertIfNegative val="0"/>
          <c:cat>
            <c:strRef>
              <c:f>'Q4'!$B$18:$B$25</c:f>
              <c:strCache>
                <c:ptCount val="7"/>
                <c:pt idx="0">
                  <c:v>Central</c:v>
                </c:pt>
                <c:pt idx="1">
                  <c:v>Mid-Atlantic</c:v>
                </c:pt>
                <c:pt idx="2">
                  <c:v>North-East</c:v>
                </c:pt>
                <c:pt idx="3">
                  <c:v>North-West</c:v>
                </c:pt>
                <c:pt idx="4">
                  <c:v>South</c:v>
                </c:pt>
                <c:pt idx="5">
                  <c:v>South-East</c:v>
                </c:pt>
                <c:pt idx="6">
                  <c:v>South-West</c:v>
                </c:pt>
              </c:strCache>
            </c:strRef>
          </c:cat>
          <c:val>
            <c:numRef>
              <c:f>'Q4'!$C$18:$C$25</c:f>
              <c:numCache>
                <c:formatCode>_("$"* #,##0_);_("$"* \(#,##0\);_("$"* "-"??_);_(@_)</c:formatCode>
                <c:ptCount val="7"/>
                <c:pt idx="0">
                  <c:v>10157</c:v>
                </c:pt>
                <c:pt idx="1">
                  <c:v>9126</c:v>
                </c:pt>
                <c:pt idx="2">
                  <c:v>18411</c:v>
                </c:pt>
                <c:pt idx="3">
                  <c:v>22610</c:v>
                </c:pt>
                <c:pt idx="4">
                  <c:v>12543</c:v>
                </c:pt>
                <c:pt idx="5">
                  <c:v>13395</c:v>
                </c:pt>
                <c:pt idx="6">
                  <c:v>10169</c:v>
                </c:pt>
              </c:numCache>
            </c:numRef>
          </c:val>
          <c:extLst>
            <c:ext xmlns:c16="http://schemas.microsoft.com/office/drawing/2014/chart" uri="{C3380CC4-5D6E-409C-BE32-E72D297353CC}">
              <c16:uniqueId val="{00000000-41C3-4FF3-8D86-54FE529F53D2}"/>
            </c:ext>
          </c:extLst>
        </c:ser>
        <c:ser>
          <c:idx val="1"/>
          <c:order val="1"/>
          <c:tx>
            <c:strRef>
              <c:f>'Q4'!$D$13:$D$17</c:f>
              <c:strCache>
                <c:ptCount val="1"/>
                <c:pt idx="0">
                  <c:v>2023</c:v>
                </c:pt>
              </c:strCache>
            </c:strRef>
          </c:tx>
          <c:spPr>
            <a:solidFill>
              <a:schemeClr val="accent2"/>
            </a:solidFill>
            <a:ln>
              <a:noFill/>
            </a:ln>
            <a:effectLst/>
          </c:spPr>
          <c:invertIfNegative val="0"/>
          <c:cat>
            <c:strRef>
              <c:f>'Q4'!$B$18:$B$25</c:f>
              <c:strCache>
                <c:ptCount val="7"/>
                <c:pt idx="0">
                  <c:v>Central</c:v>
                </c:pt>
                <c:pt idx="1">
                  <c:v>Mid-Atlantic</c:v>
                </c:pt>
                <c:pt idx="2">
                  <c:v>North-East</c:v>
                </c:pt>
                <c:pt idx="3">
                  <c:v>North-West</c:v>
                </c:pt>
                <c:pt idx="4">
                  <c:v>South</c:v>
                </c:pt>
                <c:pt idx="5">
                  <c:v>South-East</c:v>
                </c:pt>
                <c:pt idx="6">
                  <c:v>South-West</c:v>
                </c:pt>
              </c:strCache>
            </c:strRef>
          </c:cat>
          <c:val>
            <c:numRef>
              <c:f>'Q4'!$D$18:$D$25</c:f>
              <c:numCache>
                <c:formatCode>_("$"* #,##0_);_("$"* \(#,##0\);_("$"* "-"??_);_(@_)</c:formatCode>
                <c:ptCount val="7"/>
                <c:pt idx="0">
                  <c:v>21586</c:v>
                </c:pt>
                <c:pt idx="1">
                  <c:v>24294</c:v>
                </c:pt>
                <c:pt idx="2">
                  <c:v>25076</c:v>
                </c:pt>
                <c:pt idx="3">
                  <c:v>17589</c:v>
                </c:pt>
                <c:pt idx="4">
                  <c:v>18539</c:v>
                </c:pt>
                <c:pt idx="5">
                  <c:v>18114</c:v>
                </c:pt>
                <c:pt idx="6">
                  <c:v>11265</c:v>
                </c:pt>
              </c:numCache>
            </c:numRef>
          </c:val>
          <c:extLst>
            <c:ext xmlns:c16="http://schemas.microsoft.com/office/drawing/2014/chart" uri="{C3380CC4-5D6E-409C-BE32-E72D297353CC}">
              <c16:uniqueId val="{00000024-41C3-4FF3-8D86-54FE529F53D2}"/>
            </c:ext>
          </c:extLst>
        </c:ser>
        <c:dLbls>
          <c:showLegendKey val="0"/>
          <c:showVal val="0"/>
          <c:showCatName val="0"/>
          <c:showSerName val="0"/>
          <c:showPercent val="0"/>
          <c:showBubbleSize val="0"/>
        </c:dLbls>
        <c:gapWidth val="219"/>
        <c:overlap val="-27"/>
        <c:axId val="2098088911"/>
        <c:axId val="2098090831"/>
      </c:barChart>
      <c:catAx>
        <c:axId val="2098088911"/>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US Region</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98090831"/>
        <c:crosses val="autoZero"/>
        <c:auto val="1"/>
        <c:lblAlgn val="ctr"/>
        <c:lblOffset val="100"/>
        <c:noMultiLvlLbl val="0"/>
      </c:catAx>
      <c:valAx>
        <c:axId val="20980908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Sales ($USD)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088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[MephamR.TennSpirit.xlsx.xlsx]Q4!PivotTable9</c:name>
    <c:fmtId val="0"/>
  </c:pivotSource>
  <c:chart>
    <c:title>
      <c:tx>
        <c:rich>
          <a:bodyPr rot="0" spcFirstLastPara="1" vertOverflow="ellipsis" vert="horz" wrap="square" anchor="ctr" anchorCtr="1"/>
          <a:lstStyle/>
          <a:p>
            <a:pPr>
              <a:defRPr sz="1300" b="0" i="0" u="none" strike="noStrike" kern="1200" spc="0" baseline="0">
                <a:solidFill>
                  <a:schemeClr val="tx1">
                    <a:lumMod val="65000"/>
                    <a:lumOff val="35000"/>
                  </a:schemeClr>
                </a:solidFill>
                <a:latin typeface="+mn-lt"/>
                <a:ea typeface="+mn-ea"/>
                <a:cs typeface="+mn-cs"/>
              </a:defRPr>
            </a:pPr>
            <a:r>
              <a:rPr lang="en-US" sz="1300" b="1" i="0" u="none" strike="noStrike" kern="1200" spc="0" baseline="0">
                <a:solidFill>
                  <a:sysClr val="windowText" lastClr="000000">
                    <a:lumMod val="65000"/>
                    <a:lumOff val="35000"/>
                  </a:sysClr>
                </a:solidFill>
              </a:rPr>
              <a:t>Year over Year Sales Comparison by Product Category</a:t>
            </a:r>
            <a:endParaRPr lang="en-US" sz="1300" b="0"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3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'Q4'!$C$30:$C$34</c:f>
              <c:strCache>
                <c:ptCount val="1"/>
                <c:pt idx="0">
                  <c:v>2022</c:v>
                </c:pt>
              </c:strCache>
            </c:strRef>
          </c:tx>
          <c:spPr>
            <a:solidFill>
              <a:schemeClr val="accent1"/>
            </a:solidFill>
            <a:ln>
              <a:noFill/>
            </a:ln>
            <a:effectLst/>
          </c:spPr>
          <c:invertIfNegative val="0"/>
          <c:cat>
            <c:strRef>
              <c:f>'Q4'!$B$35:$B$42</c:f>
              <c:strCache>
                <c:ptCount val="7"/>
                <c:pt idx="0">
                  <c:v>Children</c:v>
                </c:pt>
                <c:pt idx="1">
                  <c:v>Electronics</c:v>
                </c:pt>
                <c:pt idx="2">
                  <c:v>Food</c:v>
                </c:pt>
                <c:pt idx="3">
                  <c:v>Gifts</c:v>
                </c:pt>
                <c:pt idx="4">
                  <c:v>Health &amp; Beauty</c:v>
                </c:pt>
                <c:pt idx="5">
                  <c:v>Household</c:v>
                </c:pt>
                <c:pt idx="6">
                  <c:v>Travel</c:v>
                </c:pt>
              </c:strCache>
            </c:strRef>
          </c:cat>
          <c:val>
            <c:numRef>
              <c:f>'Q4'!$C$35:$C$42</c:f>
              <c:numCache>
                <c:formatCode>_("$"* #,##0_);_("$"* \(#,##0\);_("$"* "-"??_);_(@_)</c:formatCode>
                <c:ptCount val="7"/>
                <c:pt idx="0">
                  <c:v>3715</c:v>
                </c:pt>
                <c:pt idx="1">
                  <c:v>14208</c:v>
                </c:pt>
                <c:pt idx="2">
                  <c:v>4733</c:v>
                </c:pt>
                <c:pt idx="3">
                  <c:v>20051</c:v>
                </c:pt>
                <c:pt idx="4">
                  <c:v>5448</c:v>
                </c:pt>
                <c:pt idx="5">
                  <c:v>54693</c:v>
                </c:pt>
                <c:pt idx="6">
                  <c:v>5365</c:v>
                </c:pt>
              </c:numCache>
            </c:numRef>
          </c:val>
          <c:extLst>
            <c:ext xmlns:c16="http://schemas.microsoft.com/office/drawing/2014/chart" uri="{C3380CC4-5D6E-409C-BE32-E72D297353CC}">
              <c16:uniqueId val="{00000000-46C1-41D9-9931-EDB4AE227E8C}"/>
            </c:ext>
          </c:extLst>
        </c:ser>
        <c:ser>
          <c:idx val="1"/>
          <c:order val="1"/>
          <c:tx>
            <c:strRef>
              <c:f>'Q4'!$D$30:$D$34</c:f>
              <c:strCache>
                <c:ptCount val="1"/>
                <c:pt idx="0">
                  <c:v>2023</c:v>
                </c:pt>
              </c:strCache>
            </c:strRef>
          </c:tx>
          <c:spPr>
            <a:solidFill>
              <a:schemeClr val="accent2"/>
            </a:solidFill>
            <a:ln>
              <a:noFill/>
            </a:ln>
            <a:effectLst/>
          </c:spPr>
          <c:invertIfNegative val="0"/>
          <c:cat>
            <c:strRef>
              <c:f>'Q4'!$B$35:$B$42</c:f>
              <c:strCache>
                <c:ptCount val="7"/>
                <c:pt idx="0">
                  <c:v>Children</c:v>
                </c:pt>
                <c:pt idx="1">
                  <c:v>Electronics</c:v>
                </c:pt>
                <c:pt idx="2">
                  <c:v>Food</c:v>
                </c:pt>
                <c:pt idx="3">
                  <c:v>Gifts</c:v>
                </c:pt>
                <c:pt idx="4">
                  <c:v>Health &amp; Beauty</c:v>
                </c:pt>
                <c:pt idx="5">
                  <c:v>Household</c:v>
                </c:pt>
                <c:pt idx="6">
                  <c:v>Travel</c:v>
                </c:pt>
              </c:strCache>
            </c:strRef>
          </c:cat>
          <c:val>
            <c:numRef>
              <c:f>'Q4'!$D$35:$D$42</c:f>
              <c:numCache>
                <c:formatCode>_("$"* #,##0_);_("$"* \(#,##0\);_("$"* "-"??_);_(@_)</c:formatCode>
                <c:ptCount val="7"/>
                <c:pt idx="0">
                  <c:v>6033</c:v>
                </c:pt>
                <c:pt idx="1">
                  <c:v>17832</c:v>
                </c:pt>
                <c:pt idx="2">
                  <c:v>7458</c:v>
                </c:pt>
                <c:pt idx="3">
                  <c:v>30453</c:v>
                </c:pt>
                <c:pt idx="4">
                  <c:v>5409</c:v>
                </c:pt>
                <c:pt idx="5">
                  <c:v>78013</c:v>
                </c:pt>
                <c:pt idx="6">
                  <c:v>6237</c:v>
                </c:pt>
              </c:numCache>
            </c:numRef>
          </c:val>
          <c:extLst>
            <c:ext xmlns:c16="http://schemas.microsoft.com/office/drawing/2014/chart" uri="{C3380CC4-5D6E-409C-BE32-E72D297353CC}">
              <c16:uniqueId val="{00000001-46C1-41D9-9931-EDB4AE227E8C}"/>
            </c:ext>
          </c:extLst>
        </c:ser>
        <c:dLbls>
          <c:showLegendKey val="0"/>
          <c:showVal val="0"/>
          <c:showCatName val="0"/>
          <c:showSerName val="0"/>
          <c:showPercent val="0"/>
          <c:showBubbleSize val="0"/>
        </c:dLbls>
        <c:gapWidth val="219"/>
        <c:overlap val="-27"/>
        <c:axId val="481066255"/>
        <c:axId val="481043215"/>
      </c:barChart>
      <c:catAx>
        <c:axId val="481066255"/>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Product Category</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81043215"/>
        <c:crosses val="autoZero"/>
        <c:auto val="1"/>
        <c:lblAlgn val="ctr"/>
        <c:lblOffset val="100"/>
        <c:noMultiLvlLbl val="0"/>
      </c:catAx>
      <c:valAx>
        <c:axId val="4810432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Sales</a:t>
                </a:r>
                <a:r>
                  <a:rPr lang="en-US" b="1" baseline="0"/>
                  <a:t> ($USD)</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066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[MephamR.TennSpirit.xlsx.xlsx]Q5!PivotTable11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Gross Profit by Region</a:t>
            </a:r>
            <a:r>
              <a:rPr lang="en-US" b="1" baseline="0"/>
              <a:t> &amp; Age Bracket</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'Q5'!$C$11:$C$12</c:f>
              <c:strCache>
                <c:ptCount val="1"/>
                <c:pt idx="0">
                  <c:v>&lt; 20</c:v>
                </c:pt>
              </c:strCache>
            </c:strRef>
          </c:tx>
          <c:spPr>
            <a:solidFill>
              <a:schemeClr val="accent1"/>
            </a:solidFill>
            <a:ln>
              <a:noFill/>
            </a:ln>
            <a:effectLst/>
          </c:spPr>
          <c:invertIfNegative val="0"/>
          <c:cat>
            <c:strRef>
              <c:f>'Q5'!$B$13:$B$24</c:f>
              <c:strCache>
                <c:ptCount val="11"/>
                <c:pt idx="0">
                  <c:v>North-East</c:v>
                </c:pt>
                <c:pt idx="1">
                  <c:v>North-West</c:v>
                </c:pt>
                <c:pt idx="2">
                  <c:v>Mid-Atlantic</c:v>
                </c:pt>
                <c:pt idx="3">
                  <c:v>Central</c:v>
                </c:pt>
                <c:pt idx="4">
                  <c:v>South-East</c:v>
                </c:pt>
                <c:pt idx="5">
                  <c:v>South</c:v>
                </c:pt>
                <c:pt idx="6">
                  <c:v>South-West</c:v>
                </c:pt>
                <c:pt idx="7">
                  <c:v>Canada</c:v>
                </c:pt>
                <c:pt idx="8">
                  <c:v>Germany</c:v>
                </c:pt>
                <c:pt idx="9">
                  <c:v>England</c:v>
                </c:pt>
                <c:pt idx="10">
                  <c:v>France</c:v>
                </c:pt>
              </c:strCache>
            </c:strRef>
          </c:cat>
          <c:val>
            <c:numRef>
              <c:f>'Q5'!$C$13:$C$24</c:f>
              <c:numCache>
                <c:formatCode>_("$"* #,##0_);_("$"* \(#,##0\);_("$"* "-"??_);_(@_)</c:formatCode>
                <c:ptCount val="11"/>
                <c:pt idx="2">
                  <c:v>561.5</c:v>
                </c:pt>
                <c:pt idx="3">
                  <c:v>69.5</c:v>
                </c:pt>
                <c:pt idx="8">
                  <c:v>385.5</c:v>
                </c:pt>
              </c:numCache>
            </c:numRef>
          </c:val>
          <c:extLst>
            <c:ext xmlns:c16="http://schemas.microsoft.com/office/drawing/2014/chart" uri="{C3380CC4-5D6E-409C-BE32-E72D297353CC}">
              <c16:uniqueId val="{00000000-CABE-48BE-B6D9-59D5C4046F2F}"/>
            </c:ext>
          </c:extLst>
        </c:ser>
        <c:ser>
          <c:idx val="1"/>
          <c:order val="1"/>
          <c:tx>
            <c:strRef>
              <c:f>'Q5'!$D$11:$D$12</c:f>
              <c:strCache>
                <c:ptCount val="1"/>
                <c:pt idx="0">
                  <c:v>20 - 30</c:v>
                </c:pt>
              </c:strCache>
            </c:strRef>
          </c:tx>
          <c:spPr>
            <a:solidFill>
              <a:schemeClr val="accent2"/>
            </a:solidFill>
            <a:ln>
              <a:noFill/>
            </a:ln>
            <a:effectLst/>
          </c:spPr>
          <c:invertIfNegative val="0"/>
          <c:cat>
            <c:strRef>
              <c:f>'Q5'!$B$13:$B$24</c:f>
              <c:strCache>
                <c:ptCount val="11"/>
                <c:pt idx="0">
                  <c:v>North-East</c:v>
                </c:pt>
                <c:pt idx="1">
                  <c:v>North-West</c:v>
                </c:pt>
                <c:pt idx="2">
                  <c:v>Mid-Atlantic</c:v>
                </c:pt>
                <c:pt idx="3">
                  <c:v>Central</c:v>
                </c:pt>
                <c:pt idx="4">
                  <c:v>South-East</c:v>
                </c:pt>
                <c:pt idx="5">
                  <c:v>South</c:v>
                </c:pt>
                <c:pt idx="6">
                  <c:v>South-West</c:v>
                </c:pt>
                <c:pt idx="7">
                  <c:v>Canada</c:v>
                </c:pt>
                <c:pt idx="8">
                  <c:v>Germany</c:v>
                </c:pt>
                <c:pt idx="9">
                  <c:v>England</c:v>
                </c:pt>
                <c:pt idx="10">
                  <c:v>France</c:v>
                </c:pt>
              </c:strCache>
            </c:strRef>
          </c:cat>
          <c:val>
            <c:numRef>
              <c:f>'Q5'!$D$13:$D$24</c:f>
              <c:numCache>
                <c:formatCode>_("$"* #,##0_);_("$"* \(#,##0\);_("$"* "-"??_);_(@_)</c:formatCode>
                <c:ptCount val="11"/>
                <c:pt idx="0">
                  <c:v>1341</c:v>
                </c:pt>
                <c:pt idx="1">
                  <c:v>1866</c:v>
                </c:pt>
                <c:pt idx="2">
                  <c:v>1271.5</c:v>
                </c:pt>
                <c:pt idx="3">
                  <c:v>748.5</c:v>
                </c:pt>
                <c:pt idx="4">
                  <c:v>138</c:v>
                </c:pt>
                <c:pt idx="5">
                  <c:v>2456.5</c:v>
                </c:pt>
                <c:pt idx="6">
                  <c:v>1444.5</c:v>
                </c:pt>
                <c:pt idx="7">
                  <c:v>909</c:v>
                </c:pt>
                <c:pt idx="8">
                  <c:v>505</c:v>
                </c:pt>
                <c:pt idx="9">
                  <c:v>767.5</c:v>
                </c:pt>
                <c:pt idx="10">
                  <c:v>131</c:v>
                </c:pt>
              </c:numCache>
            </c:numRef>
          </c:val>
          <c:extLst>
            <c:ext xmlns:c16="http://schemas.microsoft.com/office/drawing/2014/chart" uri="{C3380CC4-5D6E-409C-BE32-E72D297353CC}">
              <c16:uniqueId val="{00000001-CABE-48BE-B6D9-59D5C4046F2F}"/>
            </c:ext>
          </c:extLst>
        </c:ser>
        <c:ser>
          <c:idx val="2"/>
          <c:order val="2"/>
          <c:tx>
            <c:strRef>
              <c:f>'Q5'!$E$11:$E$12</c:f>
              <c:strCache>
                <c:ptCount val="1"/>
                <c:pt idx="0">
                  <c:v>30 - 40</c:v>
                </c:pt>
              </c:strCache>
            </c:strRef>
          </c:tx>
          <c:spPr>
            <a:solidFill>
              <a:schemeClr val="accent3"/>
            </a:solidFill>
            <a:ln>
              <a:noFill/>
            </a:ln>
            <a:effectLst/>
          </c:spPr>
          <c:invertIfNegative val="0"/>
          <c:cat>
            <c:strRef>
              <c:f>'Q5'!$B$13:$B$24</c:f>
              <c:strCache>
                <c:ptCount val="11"/>
                <c:pt idx="0">
                  <c:v>North-East</c:v>
                </c:pt>
                <c:pt idx="1">
                  <c:v>North-West</c:v>
                </c:pt>
                <c:pt idx="2">
                  <c:v>Mid-Atlantic</c:v>
                </c:pt>
                <c:pt idx="3">
                  <c:v>Central</c:v>
                </c:pt>
                <c:pt idx="4">
                  <c:v>South-East</c:v>
                </c:pt>
                <c:pt idx="5">
                  <c:v>South</c:v>
                </c:pt>
                <c:pt idx="6">
                  <c:v>South-West</c:v>
                </c:pt>
                <c:pt idx="7">
                  <c:v>Canada</c:v>
                </c:pt>
                <c:pt idx="8">
                  <c:v>Germany</c:v>
                </c:pt>
                <c:pt idx="9">
                  <c:v>England</c:v>
                </c:pt>
                <c:pt idx="10">
                  <c:v>France</c:v>
                </c:pt>
              </c:strCache>
            </c:strRef>
          </c:cat>
          <c:val>
            <c:numRef>
              <c:f>'Q5'!$E$13:$E$24</c:f>
              <c:numCache>
                <c:formatCode>_("$"* #,##0_);_("$"* \(#,##0\);_("$"* "-"??_);_(@_)</c:formatCode>
                <c:ptCount val="11"/>
                <c:pt idx="0">
                  <c:v>7644</c:v>
                </c:pt>
                <c:pt idx="1">
                  <c:v>2250</c:v>
                </c:pt>
                <c:pt idx="2">
                  <c:v>5721</c:v>
                </c:pt>
                <c:pt idx="3">
                  <c:v>2679</c:v>
                </c:pt>
                <c:pt idx="4">
                  <c:v>4315.5</c:v>
                </c:pt>
                <c:pt idx="5">
                  <c:v>3755.5</c:v>
                </c:pt>
                <c:pt idx="6">
                  <c:v>2725</c:v>
                </c:pt>
                <c:pt idx="7">
                  <c:v>273</c:v>
                </c:pt>
                <c:pt idx="8">
                  <c:v>257</c:v>
                </c:pt>
                <c:pt idx="9">
                  <c:v>795.5</c:v>
                </c:pt>
                <c:pt idx="10">
                  <c:v>286.5</c:v>
                </c:pt>
              </c:numCache>
            </c:numRef>
          </c:val>
          <c:extLst>
            <c:ext xmlns:c16="http://schemas.microsoft.com/office/drawing/2014/chart" uri="{C3380CC4-5D6E-409C-BE32-E72D297353CC}">
              <c16:uniqueId val="{00000002-CABE-48BE-B6D9-59D5C4046F2F}"/>
            </c:ext>
          </c:extLst>
        </c:ser>
        <c:ser>
          <c:idx val="3"/>
          <c:order val="3"/>
          <c:tx>
            <c:strRef>
              <c:f>'Q5'!$F$11:$F$12</c:f>
              <c:strCache>
                <c:ptCount val="1"/>
                <c:pt idx="0">
                  <c:v>40 - 50</c:v>
                </c:pt>
              </c:strCache>
            </c:strRef>
          </c:tx>
          <c:spPr>
            <a:solidFill>
              <a:schemeClr val="accent4"/>
            </a:solidFill>
            <a:ln>
              <a:noFill/>
            </a:ln>
            <a:effectLst/>
          </c:spPr>
          <c:invertIfNegative val="0"/>
          <c:cat>
            <c:strRef>
              <c:f>'Q5'!$B$13:$B$24</c:f>
              <c:strCache>
                <c:ptCount val="11"/>
                <c:pt idx="0">
                  <c:v>North-East</c:v>
                </c:pt>
                <c:pt idx="1">
                  <c:v>North-West</c:v>
                </c:pt>
                <c:pt idx="2">
                  <c:v>Mid-Atlantic</c:v>
                </c:pt>
                <c:pt idx="3">
                  <c:v>Central</c:v>
                </c:pt>
                <c:pt idx="4">
                  <c:v>South-East</c:v>
                </c:pt>
                <c:pt idx="5">
                  <c:v>South</c:v>
                </c:pt>
                <c:pt idx="6">
                  <c:v>South-West</c:v>
                </c:pt>
                <c:pt idx="7">
                  <c:v>Canada</c:v>
                </c:pt>
                <c:pt idx="8">
                  <c:v>Germany</c:v>
                </c:pt>
                <c:pt idx="9">
                  <c:v>England</c:v>
                </c:pt>
                <c:pt idx="10">
                  <c:v>France</c:v>
                </c:pt>
              </c:strCache>
            </c:strRef>
          </c:cat>
          <c:val>
            <c:numRef>
              <c:f>'Q5'!$F$13:$F$24</c:f>
              <c:numCache>
                <c:formatCode>_("$"* #,##0_);_("$"* \(#,##0\);_("$"* "-"??_);_(@_)</c:formatCode>
                <c:ptCount val="11"/>
                <c:pt idx="0">
                  <c:v>2862</c:v>
                </c:pt>
                <c:pt idx="1">
                  <c:v>7574.5</c:v>
                </c:pt>
                <c:pt idx="2">
                  <c:v>5638.5</c:v>
                </c:pt>
                <c:pt idx="3">
                  <c:v>5512</c:v>
                </c:pt>
                <c:pt idx="4">
                  <c:v>6060</c:v>
                </c:pt>
                <c:pt idx="5">
                  <c:v>3130</c:v>
                </c:pt>
                <c:pt idx="6">
                  <c:v>3858.5</c:v>
                </c:pt>
                <c:pt idx="7">
                  <c:v>1248</c:v>
                </c:pt>
                <c:pt idx="8">
                  <c:v>571.5</c:v>
                </c:pt>
                <c:pt idx="9">
                  <c:v>225.5</c:v>
                </c:pt>
                <c:pt idx="10">
                  <c:v>1476.5</c:v>
                </c:pt>
              </c:numCache>
            </c:numRef>
          </c:val>
          <c:extLst>
            <c:ext xmlns:c16="http://schemas.microsoft.com/office/drawing/2014/chart" uri="{C3380CC4-5D6E-409C-BE32-E72D297353CC}">
              <c16:uniqueId val="{00000003-CABE-48BE-B6D9-59D5C4046F2F}"/>
            </c:ext>
          </c:extLst>
        </c:ser>
        <c:ser>
          <c:idx val="4"/>
          <c:order val="4"/>
          <c:tx>
            <c:strRef>
              <c:f>'Q5'!$G$11:$G$12</c:f>
              <c:strCache>
                <c:ptCount val="1"/>
                <c:pt idx="0">
                  <c:v>50 - 60</c:v>
                </c:pt>
              </c:strCache>
            </c:strRef>
          </c:tx>
          <c:spPr>
            <a:solidFill>
              <a:schemeClr val="accent5"/>
            </a:solidFill>
            <a:ln>
              <a:noFill/>
            </a:ln>
            <a:effectLst/>
          </c:spPr>
          <c:invertIfNegative val="0"/>
          <c:cat>
            <c:strRef>
              <c:f>'Q5'!$B$13:$B$24</c:f>
              <c:strCache>
                <c:ptCount val="11"/>
                <c:pt idx="0">
                  <c:v>North-East</c:v>
                </c:pt>
                <c:pt idx="1">
                  <c:v>North-West</c:v>
                </c:pt>
                <c:pt idx="2">
                  <c:v>Mid-Atlantic</c:v>
                </c:pt>
                <c:pt idx="3">
                  <c:v>Central</c:v>
                </c:pt>
                <c:pt idx="4">
                  <c:v>South-East</c:v>
                </c:pt>
                <c:pt idx="5">
                  <c:v>South</c:v>
                </c:pt>
                <c:pt idx="6">
                  <c:v>South-West</c:v>
                </c:pt>
                <c:pt idx="7">
                  <c:v>Canada</c:v>
                </c:pt>
                <c:pt idx="8">
                  <c:v>Germany</c:v>
                </c:pt>
                <c:pt idx="9">
                  <c:v>England</c:v>
                </c:pt>
                <c:pt idx="10">
                  <c:v>France</c:v>
                </c:pt>
              </c:strCache>
            </c:strRef>
          </c:cat>
          <c:val>
            <c:numRef>
              <c:f>'Q5'!$G$13:$G$24</c:f>
              <c:numCache>
                <c:formatCode>_("$"* #,##0_);_("$"* \(#,##0\);_("$"* "-"??_);_(@_)</c:formatCode>
                <c:ptCount val="11"/>
                <c:pt idx="0">
                  <c:v>6733.5</c:v>
                </c:pt>
                <c:pt idx="1">
                  <c:v>3198.5</c:v>
                </c:pt>
                <c:pt idx="2">
                  <c:v>2135</c:v>
                </c:pt>
                <c:pt idx="3">
                  <c:v>3503.5</c:v>
                </c:pt>
                <c:pt idx="4">
                  <c:v>2287.5</c:v>
                </c:pt>
                <c:pt idx="5">
                  <c:v>2442.5</c:v>
                </c:pt>
                <c:pt idx="6">
                  <c:v>916.5</c:v>
                </c:pt>
                <c:pt idx="7">
                  <c:v>1276.5</c:v>
                </c:pt>
                <c:pt idx="8">
                  <c:v>602.5</c:v>
                </c:pt>
                <c:pt idx="9">
                  <c:v>929.5</c:v>
                </c:pt>
                <c:pt idx="10">
                  <c:v>556</c:v>
                </c:pt>
              </c:numCache>
            </c:numRef>
          </c:val>
          <c:extLst>
            <c:ext xmlns:c16="http://schemas.microsoft.com/office/drawing/2014/chart" uri="{C3380CC4-5D6E-409C-BE32-E72D297353CC}">
              <c16:uniqueId val="{00000004-CABE-48BE-B6D9-59D5C4046F2F}"/>
            </c:ext>
          </c:extLst>
        </c:ser>
        <c:ser>
          <c:idx val="5"/>
          <c:order val="5"/>
          <c:tx>
            <c:strRef>
              <c:f>'Q5'!$H$11:$H$12</c:f>
              <c:strCache>
                <c:ptCount val="1"/>
                <c:pt idx="0">
                  <c:v>60 - 70</c:v>
                </c:pt>
              </c:strCache>
            </c:strRef>
          </c:tx>
          <c:spPr>
            <a:solidFill>
              <a:schemeClr val="accent6"/>
            </a:solidFill>
            <a:ln>
              <a:noFill/>
            </a:ln>
            <a:effectLst/>
          </c:spPr>
          <c:invertIfNegative val="0"/>
          <c:cat>
            <c:strRef>
              <c:f>'Q5'!$B$13:$B$24</c:f>
              <c:strCache>
                <c:ptCount val="11"/>
                <c:pt idx="0">
                  <c:v>North-East</c:v>
                </c:pt>
                <c:pt idx="1">
                  <c:v>North-West</c:v>
                </c:pt>
                <c:pt idx="2">
                  <c:v>Mid-Atlantic</c:v>
                </c:pt>
                <c:pt idx="3">
                  <c:v>Central</c:v>
                </c:pt>
                <c:pt idx="4">
                  <c:v>South-East</c:v>
                </c:pt>
                <c:pt idx="5">
                  <c:v>South</c:v>
                </c:pt>
                <c:pt idx="6">
                  <c:v>South-West</c:v>
                </c:pt>
                <c:pt idx="7">
                  <c:v>Canada</c:v>
                </c:pt>
                <c:pt idx="8">
                  <c:v>Germany</c:v>
                </c:pt>
                <c:pt idx="9">
                  <c:v>England</c:v>
                </c:pt>
                <c:pt idx="10">
                  <c:v>France</c:v>
                </c:pt>
              </c:strCache>
            </c:strRef>
          </c:cat>
          <c:val>
            <c:numRef>
              <c:f>'Q5'!$H$13:$H$24</c:f>
              <c:numCache>
                <c:formatCode>_("$"* #,##0_);_("$"* \(#,##0\);_("$"* "-"??_);_(@_)</c:formatCode>
                <c:ptCount val="11"/>
                <c:pt idx="0">
                  <c:v>1832.5</c:v>
                </c:pt>
                <c:pt idx="1">
                  <c:v>3803</c:v>
                </c:pt>
                <c:pt idx="2">
                  <c:v>347.5</c:v>
                </c:pt>
                <c:pt idx="3">
                  <c:v>1874.5</c:v>
                </c:pt>
                <c:pt idx="4">
                  <c:v>1594</c:v>
                </c:pt>
                <c:pt idx="5">
                  <c:v>1891.5</c:v>
                </c:pt>
                <c:pt idx="6">
                  <c:v>892</c:v>
                </c:pt>
                <c:pt idx="7">
                  <c:v>88.5</c:v>
                </c:pt>
                <c:pt idx="8">
                  <c:v>856</c:v>
                </c:pt>
                <c:pt idx="9">
                  <c:v>395</c:v>
                </c:pt>
              </c:numCache>
            </c:numRef>
          </c:val>
          <c:extLst>
            <c:ext xmlns:c16="http://schemas.microsoft.com/office/drawing/2014/chart" uri="{C3380CC4-5D6E-409C-BE32-E72D297353CC}">
              <c16:uniqueId val="{00000005-CABE-48BE-B6D9-59D5C4046F2F}"/>
            </c:ext>
          </c:extLst>
        </c:ser>
        <c:ser>
          <c:idx val="6"/>
          <c:order val="6"/>
          <c:tx>
            <c:strRef>
              <c:f>'Q5'!$I$11:$I$12</c:f>
              <c:strCache>
                <c:ptCount val="1"/>
                <c:pt idx="0">
                  <c:v>70+</c:v>
                </c:pt>
              </c:strCache>
            </c:strRef>
          </c:tx>
          <c:spPr>
            <a:solidFill>
              <a:schemeClr val="accent1">
                <a:lumMod val="60000"/>
              </a:schemeClr>
            </a:solidFill>
            <a:ln>
              <a:noFill/>
            </a:ln>
            <a:effectLst/>
          </c:spPr>
          <c:invertIfNegative val="0"/>
          <c:cat>
            <c:strRef>
              <c:f>'Q5'!$B$13:$B$24</c:f>
              <c:strCache>
                <c:ptCount val="11"/>
                <c:pt idx="0">
                  <c:v>North-East</c:v>
                </c:pt>
                <c:pt idx="1">
                  <c:v>North-West</c:v>
                </c:pt>
                <c:pt idx="2">
                  <c:v>Mid-Atlantic</c:v>
                </c:pt>
                <c:pt idx="3">
                  <c:v>Central</c:v>
                </c:pt>
                <c:pt idx="4">
                  <c:v>South-East</c:v>
                </c:pt>
                <c:pt idx="5">
                  <c:v>South</c:v>
                </c:pt>
                <c:pt idx="6">
                  <c:v>South-West</c:v>
                </c:pt>
                <c:pt idx="7">
                  <c:v>Canada</c:v>
                </c:pt>
                <c:pt idx="8">
                  <c:v>Germany</c:v>
                </c:pt>
                <c:pt idx="9">
                  <c:v>England</c:v>
                </c:pt>
                <c:pt idx="10">
                  <c:v>France</c:v>
                </c:pt>
              </c:strCache>
            </c:strRef>
          </c:cat>
          <c:val>
            <c:numRef>
              <c:f>'Q5'!$I$13:$I$24</c:f>
              <c:numCache>
                <c:formatCode>_("$"* #,##0_);_("$"* \(#,##0\);_("$"* "-"??_);_(@_)</c:formatCode>
                <c:ptCount val="11"/>
                <c:pt idx="0">
                  <c:v>251.5</c:v>
                </c:pt>
                <c:pt idx="1">
                  <c:v>440.5</c:v>
                </c:pt>
                <c:pt idx="2">
                  <c:v>187</c:v>
                </c:pt>
                <c:pt idx="3">
                  <c:v>590.5</c:v>
                </c:pt>
                <c:pt idx="4">
                  <c:v>530.5</c:v>
                </c:pt>
                <c:pt idx="5">
                  <c:v>1071</c:v>
                </c:pt>
                <c:pt idx="6">
                  <c:v>293.5</c:v>
                </c:pt>
                <c:pt idx="10">
                  <c:v>109.5</c:v>
                </c:pt>
              </c:numCache>
            </c:numRef>
          </c:val>
          <c:extLst>
            <c:ext xmlns:c16="http://schemas.microsoft.com/office/drawing/2014/chart" uri="{C3380CC4-5D6E-409C-BE32-E72D297353CC}">
              <c16:uniqueId val="{00000006-CABE-48BE-B6D9-59D5C4046F2F}"/>
            </c:ext>
          </c:extLst>
        </c:ser>
        <c:dLbls>
          <c:showLegendKey val="0"/>
          <c:showVal val="0"/>
          <c:showCatName val="0"/>
          <c:showSerName val="0"/>
          <c:showPercent val="0"/>
          <c:showBubbleSize val="0"/>
        </c:dLbls>
        <c:gapWidth val="150"/>
        <c:overlap val="100"/>
        <c:axId val="481071535"/>
        <c:axId val="481092175"/>
      </c:barChart>
      <c:catAx>
        <c:axId val="481071535"/>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Customer</a:t>
                </a:r>
                <a:r>
                  <a:rPr lang="en-US" b="1" baseline="0"/>
                  <a:t> </a:t>
                </a:r>
                <a:r>
                  <a:rPr lang="en-US" b="1"/>
                  <a:t>Region</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81092175"/>
        <c:crosses val="autoZero"/>
        <c:auto val="1"/>
        <c:lblAlgn val="ctr"/>
        <c:lblOffset val="100"/>
        <c:noMultiLvlLbl val="0"/>
      </c:catAx>
      <c:valAx>
        <c:axId val="4810921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Profit ($USD)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071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1.png"/><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1.png"/><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1.png"/><Relationship Id="rId5" Type="http://schemas.openxmlformats.org/officeDocument/2006/relationships/chart" Target="../charts/chart12.xml"/><Relationship Id="rId4"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95249</xdr:colOff>
      <xdr:row>9</xdr:row>
      <xdr:rowOff>152399</xdr:rowOff>
    </xdr:from>
    <xdr:to>
      <xdr:col>12</xdr:col>
      <xdr:colOff>371474</xdr:colOff>
      <xdr:row>28</xdr:row>
      <xdr:rowOff>19049</xdr:rowOff>
    </xdr:to>
    <xdr:graphicFrame macro="">
      <xdr:nvGraphicFramePr>
        <xdr:cNvPr id="2" name="Chart 1">
          <a:extLst>
            <a:ext uri="{FF2B5EF4-FFF2-40B4-BE49-F238E27FC236}">
              <a16:creationId xmlns:a16="http://schemas.microsoft.com/office/drawing/2014/main" id="{121BBFB9-D19D-F6AA-71C5-86F26E4D33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333375</xdr:colOff>
      <xdr:row>9</xdr:row>
      <xdr:rowOff>152400</xdr:rowOff>
    </xdr:from>
    <xdr:to>
      <xdr:col>20</xdr:col>
      <xdr:colOff>352425</xdr:colOff>
      <xdr:row>27</xdr:row>
      <xdr:rowOff>114300</xdr:rowOff>
    </xdr:to>
    <xdr:sp macro="" textlink="">
      <xdr:nvSpPr>
        <xdr:cNvPr id="3" name="TextBox 2">
          <a:extLst>
            <a:ext uri="{FF2B5EF4-FFF2-40B4-BE49-F238E27FC236}">
              <a16:creationId xmlns:a16="http://schemas.microsoft.com/office/drawing/2014/main" id="{88C6103E-6C50-272D-AAF4-2C9A2119515C}"/>
            </a:ext>
          </a:extLst>
        </xdr:cNvPr>
        <xdr:cNvSpPr txBox="1"/>
      </xdr:nvSpPr>
      <xdr:spPr>
        <a:xfrm>
          <a:off x="8715375" y="1638300"/>
          <a:ext cx="4286250" cy="28765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 majority of TS's customers fall between income brackets 2-6</a:t>
          </a:r>
          <a:r>
            <a:rPr lang="en-US" sz="1100" baseline="0"/>
            <a:t> ($20,000 - $89,000). This concentration of customers in these specific income brackets suggests that it would be advantageous to TS's marketing executives to focus future branding, marketing copy, and promotional offers to target these specific income brackets.</a:t>
          </a:r>
        </a:p>
        <a:p>
          <a:endParaRPr lang="en-US" sz="1100" baseline="0"/>
        </a:p>
        <a:p>
          <a:r>
            <a:rPr lang="en-US" sz="1100" baseline="0"/>
            <a:t>Furthermore, if TS is looking to establish some "target demographics", setting their socioeconomic status to fall between $20,000 and $89,000 would be the analytically wise decision.</a:t>
          </a:r>
        </a:p>
        <a:p>
          <a:endParaRPr lang="en-US" sz="1100" baseline="0"/>
        </a:p>
        <a:p>
          <a:r>
            <a:rPr lang="en-US" sz="1100" baseline="0"/>
            <a:t>Continuuing on, the general shape of this distribution mimicing a sort of right-tailed normal distribution suggests TS's market share (or rather market appeal) tails off rather sharply as a consumer's income crosses $89,000. This could signify that TS fails to appeal to the types of household products that these income brackets are looking for.</a:t>
          </a:r>
        </a:p>
      </xdr:txBody>
    </xdr:sp>
    <xdr:clientData/>
  </xdr:twoCellAnchor>
  <xdr:twoCellAnchor>
    <xdr:from>
      <xdr:col>3</xdr:col>
      <xdr:colOff>104774</xdr:colOff>
      <xdr:row>29</xdr:row>
      <xdr:rowOff>161924</xdr:rowOff>
    </xdr:from>
    <xdr:to>
      <xdr:col>12</xdr:col>
      <xdr:colOff>400049</xdr:colOff>
      <xdr:row>47</xdr:row>
      <xdr:rowOff>152399</xdr:rowOff>
    </xdr:to>
    <xdr:graphicFrame macro="">
      <xdr:nvGraphicFramePr>
        <xdr:cNvPr id="4" name="Chart 3">
          <a:extLst>
            <a:ext uri="{FF2B5EF4-FFF2-40B4-BE49-F238E27FC236}">
              <a16:creationId xmlns:a16="http://schemas.microsoft.com/office/drawing/2014/main" id="{67DB11B8-26EC-36AC-6EB5-63D82E3B18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342899</xdr:colOff>
      <xdr:row>29</xdr:row>
      <xdr:rowOff>142875</xdr:rowOff>
    </xdr:from>
    <xdr:to>
      <xdr:col>22</xdr:col>
      <xdr:colOff>9524</xdr:colOff>
      <xdr:row>47</xdr:row>
      <xdr:rowOff>85725</xdr:rowOff>
    </xdr:to>
    <xdr:sp macro="" textlink="">
      <xdr:nvSpPr>
        <xdr:cNvPr id="5" name="TextBox 4">
          <a:extLst>
            <a:ext uri="{FF2B5EF4-FFF2-40B4-BE49-F238E27FC236}">
              <a16:creationId xmlns:a16="http://schemas.microsoft.com/office/drawing/2014/main" id="{BC15CFA7-A2E4-43F0-9AC9-4B8A4A326ADF}"/>
            </a:ext>
          </a:extLst>
        </xdr:cNvPr>
        <xdr:cNvSpPr txBox="1"/>
      </xdr:nvSpPr>
      <xdr:spPr>
        <a:xfrm>
          <a:off x="8724899" y="4867275"/>
          <a:ext cx="5153025" cy="28575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It</a:t>
          </a:r>
          <a:r>
            <a:rPr lang="en-US" sz="1100" baseline="0"/>
            <a:t> should be obvious from the customer age-distribution that a majority of TS's customers are between 30-50 years of age. TS does still have a decent amount of customers aged 50-70, but noticably less than those aged 30-50.</a:t>
          </a:r>
          <a:endParaRPr lang="en-US" sz="1100"/>
        </a:p>
        <a:p>
          <a:endParaRPr lang="en-US" sz="1100"/>
        </a:p>
        <a:p>
          <a:r>
            <a:rPr lang="en-US" sz="1100"/>
            <a:t>Furthermore, speaking</a:t>
          </a:r>
          <a:r>
            <a:rPr lang="en-US" sz="1100" baseline="0"/>
            <a:t> of TS's "target demographic", they wopuld be best served by establishing two target demo's, one that is 30-45 years old, and the other that is 45-70. This encapsulates the vast majority of their customers, and would uniquely position TS's management to target the drastically different consumer needs of these different age groups.</a:t>
          </a:r>
        </a:p>
        <a:p>
          <a:endParaRPr lang="en-US" sz="1100" baseline="0"/>
        </a:p>
        <a:p>
          <a:r>
            <a:rPr lang="en-US" sz="1100" baseline="0"/>
            <a:t>Another takeaway from this distribution is that TS is not effectively appealing to consumers &lt; 30 years of age. This could be deliberate, but TS's management needs to decide whether or not they deliberately want to appeal to those &gt; 30 years of age, or if they are missing the mark when it comes to targeting this young-millenial / gen-z consumer base.</a:t>
          </a:r>
          <a:endParaRPr lang="en-US" sz="1100"/>
        </a:p>
      </xdr:txBody>
    </xdr:sp>
    <xdr:clientData/>
  </xdr:twoCellAnchor>
  <xdr:twoCellAnchor>
    <xdr:from>
      <xdr:col>3</xdr:col>
      <xdr:colOff>85724</xdr:colOff>
      <xdr:row>48</xdr:row>
      <xdr:rowOff>19050</xdr:rowOff>
    </xdr:from>
    <xdr:to>
      <xdr:col>12</xdr:col>
      <xdr:colOff>419099</xdr:colOff>
      <xdr:row>65</xdr:row>
      <xdr:rowOff>9525</xdr:rowOff>
    </xdr:to>
    <xdr:graphicFrame macro="">
      <xdr:nvGraphicFramePr>
        <xdr:cNvPr id="6" name="Chart 5">
          <a:extLst>
            <a:ext uri="{FF2B5EF4-FFF2-40B4-BE49-F238E27FC236}">
              <a16:creationId xmlns:a16="http://schemas.microsoft.com/office/drawing/2014/main" id="{C54FF955-C77E-F684-A553-F2F6B06A71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342900</xdr:colOff>
      <xdr:row>48</xdr:row>
      <xdr:rowOff>9525</xdr:rowOff>
    </xdr:from>
    <xdr:to>
      <xdr:col>20</xdr:col>
      <xdr:colOff>361950</xdr:colOff>
      <xdr:row>65</xdr:row>
      <xdr:rowOff>114300</xdr:rowOff>
    </xdr:to>
    <xdr:sp macro="" textlink="">
      <xdr:nvSpPr>
        <xdr:cNvPr id="7" name="TextBox 6">
          <a:extLst>
            <a:ext uri="{FF2B5EF4-FFF2-40B4-BE49-F238E27FC236}">
              <a16:creationId xmlns:a16="http://schemas.microsoft.com/office/drawing/2014/main" id="{F81EBF87-A5BB-4595-A9EE-A6AA275C0309}"/>
            </a:ext>
          </a:extLst>
        </xdr:cNvPr>
        <xdr:cNvSpPr txBox="1"/>
      </xdr:nvSpPr>
      <xdr:spPr>
        <a:xfrm>
          <a:off x="8724900" y="7810500"/>
          <a:ext cx="4286250" cy="28575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regional-distrbution of TS's customers</a:t>
          </a:r>
          <a:r>
            <a:rPr lang="en-US" sz="1100" baseline="0"/>
            <a:t> is relatively flat.</a:t>
          </a:r>
        </a:p>
        <a:p>
          <a:endParaRPr lang="en-US" sz="1100" baseline="0"/>
        </a:p>
        <a:p>
          <a:r>
            <a:rPr lang="en-US" sz="1100" baseline="0"/>
            <a:t>This suggests that TS does not have any "power" regions where they derive a significantly larger portion of their sales (from a customer perspective) than other regions.</a:t>
          </a:r>
        </a:p>
        <a:p>
          <a:endParaRPr lang="en-US" sz="1100" baseline="0"/>
        </a:p>
        <a:p>
          <a:r>
            <a:rPr lang="en-US" sz="1100" baseline="0"/>
            <a:t>Further analysis would be needed to see the relative $ sales and profit from these regions, but in terms of actual customer traffic, they appear to be relatively evenly spread across their 8-US-based regions.</a:t>
          </a:r>
          <a:endParaRPr lang="en-US" sz="1100"/>
        </a:p>
      </xdr:txBody>
    </xdr:sp>
    <xdr:clientData/>
  </xdr:twoCellAnchor>
  <xdr:twoCellAnchor>
    <xdr:from>
      <xdr:col>3</xdr:col>
      <xdr:colOff>85723</xdr:colOff>
      <xdr:row>67</xdr:row>
      <xdr:rowOff>85725</xdr:rowOff>
    </xdr:from>
    <xdr:to>
      <xdr:col>10</xdr:col>
      <xdr:colOff>361950</xdr:colOff>
      <xdr:row>84</xdr:row>
      <xdr:rowOff>76200</xdr:rowOff>
    </xdr:to>
    <xdr:graphicFrame macro="">
      <xdr:nvGraphicFramePr>
        <xdr:cNvPr id="8" name="Chart 7">
          <a:extLst>
            <a:ext uri="{FF2B5EF4-FFF2-40B4-BE49-F238E27FC236}">
              <a16:creationId xmlns:a16="http://schemas.microsoft.com/office/drawing/2014/main" id="{326BD6A9-C210-C280-DCBB-EFD62AD1E4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342899</xdr:colOff>
      <xdr:row>67</xdr:row>
      <xdr:rowOff>76200</xdr:rowOff>
    </xdr:from>
    <xdr:to>
      <xdr:col>22</xdr:col>
      <xdr:colOff>9524</xdr:colOff>
      <xdr:row>85</xdr:row>
      <xdr:rowOff>19050</xdr:rowOff>
    </xdr:to>
    <xdr:sp macro="" textlink="">
      <xdr:nvSpPr>
        <xdr:cNvPr id="9" name="TextBox 8">
          <a:extLst>
            <a:ext uri="{FF2B5EF4-FFF2-40B4-BE49-F238E27FC236}">
              <a16:creationId xmlns:a16="http://schemas.microsoft.com/office/drawing/2014/main" id="{CAB478A3-1441-456B-B062-DA64A04C94E3}"/>
            </a:ext>
          </a:extLst>
        </xdr:cNvPr>
        <xdr:cNvSpPr txBox="1"/>
      </xdr:nvSpPr>
      <xdr:spPr>
        <a:xfrm>
          <a:off x="8724899" y="10953750"/>
          <a:ext cx="5153025" cy="28575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Zooming out to the level</a:t>
          </a:r>
          <a:r>
            <a:rPr lang="en-US" sz="1100" baseline="0"/>
            <a:t> of country, it appears that TS does &gt; 88% of its business in the US, with an additional 9% coming from Europe, and the reamining 3% in Canada.</a:t>
          </a:r>
        </a:p>
        <a:p>
          <a:endParaRPr lang="en-US" sz="1100" baseline="0"/>
        </a:p>
        <a:p>
          <a:r>
            <a:rPr lang="en-US" sz="1100" baseline="0"/>
            <a:t>TS's management should focus a majority of its demand forecasting and management efforts on the US market, as it represents over 8 out of 10 of TS's historical customers, which means any marketing efforts in that country will see a greater hit rate among TS customers.</a:t>
          </a:r>
        </a:p>
        <a:p>
          <a:endParaRPr lang="en-US" sz="1100" baseline="0"/>
        </a:p>
        <a:p>
          <a:r>
            <a:rPr lang="en-US" sz="1100" baseline="0"/>
            <a:t>TS will have to declare whether they believe they are trying to expand internationally to the European or Canadian markets, because if so, they would want to monitor this customer demogrpahic breakdown to see how those efforts reflect in TS's quarter-end or year-end demographic breakdown in subsequent periods of business.</a:t>
          </a:r>
        </a:p>
        <a:p>
          <a:endParaRPr lang="en-US" sz="1100" baseline="0"/>
        </a:p>
        <a:p>
          <a:r>
            <a:rPr lang="en-US" sz="1100" baseline="0"/>
            <a:t>However, as of right now, TS is a US-dominant business, and therefore should employ a US-focussed demand management strategy.</a:t>
          </a:r>
          <a:endParaRPr lang="en-US" sz="1100"/>
        </a:p>
      </xdr:txBody>
    </xdr:sp>
    <xdr:clientData/>
  </xdr:twoCellAnchor>
  <xdr:twoCellAnchor editAs="oneCell">
    <xdr:from>
      <xdr:col>1</xdr:col>
      <xdr:colOff>38099</xdr:colOff>
      <xdr:row>1</xdr:row>
      <xdr:rowOff>19050</xdr:rowOff>
    </xdr:from>
    <xdr:to>
      <xdr:col>3</xdr:col>
      <xdr:colOff>590550</xdr:colOff>
      <xdr:row>8</xdr:row>
      <xdr:rowOff>138577</xdr:rowOff>
    </xdr:to>
    <xdr:pic>
      <xdr:nvPicPr>
        <xdr:cNvPr id="10" name="Picture 9" descr="Flag of Tennessee - Wikipedia">
          <a:extLst>
            <a:ext uri="{FF2B5EF4-FFF2-40B4-BE49-F238E27FC236}">
              <a16:creationId xmlns:a16="http://schemas.microsoft.com/office/drawing/2014/main" id="{C69ABA34-9E5A-4E09-8A3A-958B6405CC37}"/>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19074" y="190500"/>
          <a:ext cx="2657476" cy="12625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19049</xdr:colOff>
      <xdr:row>1</xdr:row>
      <xdr:rowOff>19050</xdr:rowOff>
    </xdr:from>
    <xdr:to>
      <xdr:col>3</xdr:col>
      <xdr:colOff>581024</xdr:colOff>
      <xdr:row>9</xdr:row>
      <xdr:rowOff>0</xdr:rowOff>
    </xdr:to>
    <xdr:pic>
      <xdr:nvPicPr>
        <xdr:cNvPr id="2" name="Picture 1" descr="Flag of Tennessee - Wikipedia">
          <a:extLst>
            <a:ext uri="{FF2B5EF4-FFF2-40B4-BE49-F238E27FC236}">
              <a16:creationId xmlns:a16="http://schemas.microsoft.com/office/drawing/2014/main" id="{460E974D-91D4-4869-82A7-95091FD245A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0024" y="190500"/>
          <a:ext cx="2695575" cy="129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0</xdr:colOff>
      <xdr:row>9</xdr:row>
      <xdr:rowOff>152400</xdr:rowOff>
    </xdr:from>
    <xdr:to>
      <xdr:col>19</xdr:col>
      <xdr:colOff>19050</xdr:colOff>
      <xdr:row>27</xdr:row>
      <xdr:rowOff>9525</xdr:rowOff>
    </xdr:to>
    <xdr:sp macro="" textlink="">
      <xdr:nvSpPr>
        <xdr:cNvPr id="3" name="TextBox 2">
          <a:extLst>
            <a:ext uri="{FF2B5EF4-FFF2-40B4-BE49-F238E27FC236}">
              <a16:creationId xmlns:a16="http://schemas.microsoft.com/office/drawing/2014/main" id="{6659C2AE-08DE-493E-BE86-AD1E9409486B}"/>
            </a:ext>
          </a:extLst>
        </xdr:cNvPr>
        <xdr:cNvSpPr txBox="1"/>
      </xdr:nvSpPr>
      <xdr:spPr>
        <a:xfrm>
          <a:off x="8772525" y="1638300"/>
          <a:ext cx="4286250" cy="27717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Income brackets 2-6 are responsible for a dominany majority of TS's sales.</a:t>
          </a:r>
        </a:p>
        <a:p>
          <a:endParaRPr lang="en-US" sz="1100" baseline="0"/>
        </a:p>
        <a:p>
          <a:r>
            <a:rPr lang="en-US" sz="1100" baseline="0"/>
            <a:t>This lines up w/ income brackets 2-6 also dominating the total customer count, suggesting that TS's true target demographic, both in terms of $ sales and in customer count are somewhere in the income level from $20,000 and $89,999.</a:t>
          </a:r>
        </a:p>
        <a:p>
          <a:endParaRPr lang="en-US" sz="1100" baseline="0"/>
        </a:p>
        <a:p>
          <a:r>
            <a:rPr lang="en-US" sz="1100" baseline="0"/>
            <a:t>TS's management should take this as another sign to establish this income range as their socioeconomic benchmark for their marketing dept. to build out a "target customer" profile.</a:t>
          </a:r>
        </a:p>
        <a:p>
          <a:endParaRPr lang="en-US" sz="1100" baseline="0"/>
        </a:p>
        <a:p>
          <a:r>
            <a:rPr lang="en-US" sz="1100" baseline="0"/>
            <a:t>Further analysis would be optimal to see which income brackets spend more $ per capita to further or refute this strategy.</a:t>
          </a:r>
        </a:p>
      </xdr:txBody>
    </xdr:sp>
    <xdr:clientData/>
  </xdr:twoCellAnchor>
  <xdr:twoCellAnchor>
    <xdr:from>
      <xdr:col>3</xdr:col>
      <xdr:colOff>276224</xdr:colOff>
      <xdr:row>10</xdr:row>
      <xdr:rowOff>0</xdr:rowOff>
    </xdr:from>
    <xdr:to>
      <xdr:col>11</xdr:col>
      <xdr:colOff>171449</xdr:colOff>
      <xdr:row>26</xdr:row>
      <xdr:rowOff>152400</xdr:rowOff>
    </xdr:to>
    <xdr:graphicFrame macro="">
      <xdr:nvGraphicFramePr>
        <xdr:cNvPr id="4" name="Chart 3">
          <a:extLst>
            <a:ext uri="{FF2B5EF4-FFF2-40B4-BE49-F238E27FC236}">
              <a16:creationId xmlns:a16="http://schemas.microsoft.com/office/drawing/2014/main" id="{70E8DC63-EBDC-CC73-9924-6AAD2F2EE1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50</xdr:row>
      <xdr:rowOff>38100</xdr:rowOff>
    </xdr:from>
    <xdr:to>
      <xdr:col>19</xdr:col>
      <xdr:colOff>19050</xdr:colOff>
      <xdr:row>68</xdr:row>
      <xdr:rowOff>0</xdr:rowOff>
    </xdr:to>
    <xdr:sp macro="" textlink="">
      <xdr:nvSpPr>
        <xdr:cNvPr id="5" name="TextBox 4">
          <a:extLst>
            <a:ext uri="{FF2B5EF4-FFF2-40B4-BE49-F238E27FC236}">
              <a16:creationId xmlns:a16="http://schemas.microsoft.com/office/drawing/2014/main" id="{793F727E-DF99-414C-8459-8F97DA16A30E}"/>
            </a:ext>
          </a:extLst>
        </xdr:cNvPr>
        <xdr:cNvSpPr txBox="1"/>
      </xdr:nvSpPr>
      <xdr:spPr>
        <a:xfrm>
          <a:off x="8324850" y="4762500"/>
          <a:ext cx="4286250" cy="28765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Analyzing the distribution of $ sales by US region yields results that are not as "flat" as analyzing total customer count by the same factor.</a:t>
          </a:r>
        </a:p>
        <a:p>
          <a:endParaRPr lang="en-US" sz="1100" baseline="0"/>
        </a:p>
        <a:p>
          <a:r>
            <a:rPr lang="en-US" sz="1100" baseline="0"/>
            <a:t>It appears as if the North-East and North-West regions are driving significantly more $ sales than the other US regions, and that the South-West is the weakest region in terms of $ sales.</a:t>
          </a:r>
        </a:p>
        <a:p>
          <a:endParaRPr lang="en-US" sz="1100" baseline="0"/>
        </a:p>
        <a:p>
          <a:r>
            <a:rPr lang="en-US" sz="1100" baseline="0"/>
            <a:t>TS's management should use this as a sign on where to focus marketing efforts. Either play to your strengths by doubling down in regions that are perfomring better than others (possibly your marketing promotions are resonating more w/ your target demographic in those areas), OR, increase focus on the underperofming region (South-West) if TS management want it to play a significant driving factor in the future revenues of TS.</a:t>
          </a:r>
        </a:p>
      </xdr:txBody>
    </xdr:sp>
    <xdr:clientData/>
  </xdr:twoCellAnchor>
  <xdr:twoCellAnchor>
    <xdr:from>
      <xdr:col>3</xdr:col>
      <xdr:colOff>247649</xdr:colOff>
      <xdr:row>50</xdr:row>
      <xdr:rowOff>95250</xdr:rowOff>
    </xdr:from>
    <xdr:to>
      <xdr:col>11</xdr:col>
      <xdr:colOff>180974</xdr:colOff>
      <xdr:row>67</xdr:row>
      <xdr:rowOff>85725</xdr:rowOff>
    </xdr:to>
    <xdr:graphicFrame macro="">
      <xdr:nvGraphicFramePr>
        <xdr:cNvPr id="6" name="Chart 5">
          <a:extLst>
            <a:ext uri="{FF2B5EF4-FFF2-40B4-BE49-F238E27FC236}">
              <a16:creationId xmlns:a16="http://schemas.microsoft.com/office/drawing/2014/main" id="{27886A24-BA04-9D8C-D304-AD1921FBC5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0</xdr:colOff>
      <xdr:row>71</xdr:row>
      <xdr:rowOff>0</xdr:rowOff>
    </xdr:from>
    <xdr:to>
      <xdr:col>19</xdr:col>
      <xdr:colOff>19050</xdr:colOff>
      <xdr:row>88</xdr:row>
      <xdr:rowOff>123825</xdr:rowOff>
    </xdr:to>
    <xdr:sp macro="" textlink="">
      <xdr:nvSpPr>
        <xdr:cNvPr id="7" name="TextBox 6">
          <a:extLst>
            <a:ext uri="{FF2B5EF4-FFF2-40B4-BE49-F238E27FC236}">
              <a16:creationId xmlns:a16="http://schemas.microsoft.com/office/drawing/2014/main" id="{F6A62380-C759-4870-A9B4-054CFC268DCD}"/>
            </a:ext>
          </a:extLst>
        </xdr:cNvPr>
        <xdr:cNvSpPr txBox="1"/>
      </xdr:nvSpPr>
      <xdr:spPr>
        <a:xfrm>
          <a:off x="8229600" y="8124825"/>
          <a:ext cx="4286250" cy="28765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Much similar to how the US dominated TS's customer base, the US is also TS's dominant market when it comes to Sales $. </a:t>
          </a:r>
        </a:p>
        <a:p>
          <a:endParaRPr lang="en-US" sz="1100" baseline="0"/>
        </a:p>
        <a:p>
          <a:r>
            <a:rPr lang="en-US" sz="1100" baseline="0"/>
            <a:t>This information will prove useful to TS's management as it shows one of two things:</a:t>
          </a:r>
        </a:p>
        <a:p>
          <a:endParaRPr lang="en-US" sz="1100" baseline="0"/>
        </a:p>
        <a:p>
          <a:r>
            <a:rPr lang="en-US" sz="1100" baseline="0"/>
            <a:t>- The need to focus on the US as its primary market moving forward as it drives 90+% of overall $ sales for TS</a:t>
          </a:r>
        </a:p>
        <a:p>
          <a:endParaRPr lang="en-US" sz="1100" baseline="0"/>
        </a:p>
        <a:p>
          <a:r>
            <a:rPr lang="en-US" sz="1100" baseline="0"/>
            <a:t>- OR, the need to improve the efficacy of non-US-based marketing efforts as any sort of current efforts are not translating into $ sales at any significant amount as Canada and Europe appear to be ancillary markets at best.</a:t>
          </a:r>
        </a:p>
      </xdr:txBody>
    </xdr:sp>
    <xdr:clientData/>
  </xdr:twoCellAnchor>
  <xdr:twoCellAnchor>
    <xdr:from>
      <xdr:col>3</xdr:col>
      <xdr:colOff>266699</xdr:colOff>
      <xdr:row>70</xdr:row>
      <xdr:rowOff>142875</xdr:rowOff>
    </xdr:from>
    <xdr:to>
      <xdr:col>11</xdr:col>
      <xdr:colOff>180974</xdr:colOff>
      <xdr:row>87</xdr:row>
      <xdr:rowOff>133350</xdr:rowOff>
    </xdr:to>
    <xdr:graphicFrame macro="">
      <xdr:nvGraphicFramePr>
        <xdr:cNvPr id="8" name="Chart 7">
          <a:extLst>
            <a:ext uri="{FF2B5EF4-FFF2-40B4-BE49-F238E27FC236}">
              <a16:creationId xmlns:a16="http://schemas.microsoft.com/office/drawing/2014/main" id="{BD599725-7B6C-CA98-6ADB-77C9C07CCA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285750</xdr:colOff>
      <xdr:row>29</xdr:row>
      <xdr:rowOff>0</xdr:rowOff>
    </xdr:from>
    <xdr:to>
      <xdr:col>11</xdr:col>
      <xdr:colOff>171450</xdr:colOff>
      <xdr:row>45</xdr:row>
      <xdr:rowOff>152400</xdr:rowOff>
    </xdr:to>
    <xdr:graphicFrame macro="">
      <xdr:nvGraphicFramePr>
        <xdr:cNvPr id="9" name="Chart 8">
          <a:extLst>
            <a:ext uri="{FF2B5EF4-FFF2-40B4-BE49-F238E27FC236}">
              <a16:creationId xmlns:a16="http://schemas.microsoft.com/office/drawing/2014/main" id="{F099246A-5455-8650-E8C3-115A709D0C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9525</xdr:colOff>
      <xdr:row>29</xdr:row>
      <xdr:rowOff>0</xdr:rowOff>
    </xdr:from>
    <xdr:to>
      <xdr:col>19</xdr:col>
      <xdr:colOff>28575</xdr:colOff>
      <xdr:row>46</xdr:row>
      <xdr:rowOff>19050</xdr:rowOff>
    </xdr:to>
    <xdr:sp macro="" textlink="">
      <xdr:nvSpPr>
        <xdr:cNvPr id="10" name="TextBox 9">
          <a:extLst>
            <a:ext uri="{FF2B5EF4-FFF2-40B4-BE49-F238E27FC236}">
              <a16:creationId xmlns:a16="http://schemas.microsoft.com/office/drawing/2014/main" id="{8D32E319-E3E6-4094-939B-0DD517930CDA}"/>
            </a:ext>
          </a:extLst>
        </xdr:cNvPr>
        <xdr:cNvSpPr txBox="1"/>
      </xdr:nvSpPr>
      <xdr:spPr>
        <a:xfrm>
          <a:off x="8420100" y="4724400"/>
          <a:ext cx="4286250" cy="27717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This distribution of $ sales by age bracket is relatively normally distributed around a mean of 40-50 years old.</a:t>
          </a:r>
        </a:p>
        <a:p>
          <a:endParaRPr lang="en-US" sz="1100" baseline="0"/>
        </a:p>
        <a:p>
          <a:r>
            <a:rPr lang="en-US" sz="1100" baseline="0"/>
            <a:t>A plurality of sales are coming from that 40-50 year old age bracket, but significant (&gt;$50,000) sales are stemming from ages 30-60. This narrows the target demographic age range that was gleaned from customer age down from 30-70 years old to 30-60 years old.</a:t>
          </a:r>
        </a:p>
        <a:p>
          <a:endParaRPr lang="en-US" sz="1100" baseline="0"/>
        </a:p>
        <a:p>
          <a:r>
            <a:rPr lang="en-US" sz="1100" baseline="0"/>
            <a:t>TS's management has the opportunity to consolidate its marketing materials to target people in their 30's - 50's, and reduce their product specialization/offerings for the &lt;20 age demo as well as the 70+ age demo as these customers just aren't engaging w/ TS's current marketing strategy.</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19049</xdr:colOff>
      <xdr:row>1</xdr:row>
      <xdr:rowOff>19050</xdr:rowOff>
    </xdr:from>
    <xdr:to>
      <xdr:col>3</xdr:col>
      <xdr:colOff>161925</xdr:colOff>
      <xdr:row>9</xdr:row>
      <xdr:rowOff>19050</xdr:rowOff>
    </xdr:to>
    <xdr:pic>
      <xdr:nvPicPr>
        <xdr:cNvPr id="2" name="Picture 1" descr="Flag of Tennessee - Wikipedia">
          <a:extLst>
            <a:ext uri="{FF2B5EF4-FFF2-40B4-BE49-F238E27FC236}">
              <a16:creationId xmlns:a16="http://schemas.microsoft.com/office/drawing/2014/main" id="{A2155B2A-4C99-4F63-8E12-3C41C3ADBEC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0024" y="190500"/>
          <a:ext cx="251460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561975</xdr:colOff>
      <xdr:row>10</xdr:row>
      <xdr:rowOff>19050</xdr:rowOff>
    </xdr:from>
    <xdr:to>
      <xdr:col>11</xdr:col>
      <xdr:colOff>257175</xdr:colOff>
      <xdr:row>26</xdr:row>
      <xdr:rowOff>0</xdr:rowOff>
    </xdr:to>
    <xdr:graphicFrame macro="">
      <xdr:nvGraphicFramePr>
        <xdr:cNvPr id="3" name="Chart 2">
          <a:extLst>
            <a:ext uri="{FF2B5EF4-FFF2-40B4-BE49-F238E27FC236}">
              <a16:creationId xmlns:a16="http://schemas.microsoft.com/office/drawing/2014/main" id="{8BC7961C-41C8-267E-CC5A-51751E2AAC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600075</xdr:colOff>
      <xdr:row>9</xdr:row>
      <xdr:rowOff>152400</xdr:rowOff>
    </xdr:from>
    <xdr:to>
      <xdr:col>20</xdr:col>
      <xdr:colOff>600075</xdr:colOff>
      <xdr:row>25</xdr:row>
      <xdr:rowOff>152400</xdr:rowOff>
    </xdr:to>
    <xdr:sp macro="" textlink="">
      <xdr:nvSpPr>
        <xdr:cNvPr id="4" name="TextBox 3">
          <a:extLst>
            <a:ext uri="{FF2B5EF4-FFF2-40B4-BE49-F238E27FC236}">
              <a16:creationId xmlns:a16="http://schemas.microsoft.com/office/drawing/2014/main" id="{A3BE1CD7-39E4-CCA9-9954-94DD20569E0F}"/>
            </a:ext>
          </a:extLst>
        </xdr:cNvPr>
        <xdr:cNvSpPr txBox="1"/>
      </xdr:nvSpPr>
      <xdr:spPr>
        <a:xfrm>
          <a:off x="7600950" y="1638300"/>
          <a:ext cx="5486400" cy="25908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distribution of avg. sales by income bracket highlights a few key insights.</a:t>
          </a:r>
        </a:p>
        <a:p>
          <a:endParaRPr lang="en-US" sz="1100"/>
        </a:p>
        <a:p>
          <a:r>
            <a:rPr lang="en-US" sz="1100"/>
            <a:t>Namely that income bracket</a:t>
          </a:r>
          <a:r>
            <a:rPr lang="en-US" sz="1100" baseline="0"/>
            <a:t> 9 ($200,000 - $249,999) spends on average $100 more than its neighboring income brackets. This might be due to low overall customer/order volume from customers in those brackets.</a:t>
          </a:r>
        </a:p>
        <a:p>
          <a:endParaRPr lang="en-US" sz="1100" baseline="0"/>
        </a:p>
        <a:p>
          <a:r>
            <a:rPr lang="en-US" sz="1100" baseline="0"/>
            <a:t>But income bracket 2 definitely does not suffer from a low customer count, so its high avg $ amount per order is a significant outlier that TS's management needs to capitalize on.</a:t>
          </a:r>
        </a:p>
        <a:p>
          <a:endParaRPr lang="en-US" sz="1100" baseline="0"/>
        </a:p>
        <a:p>
          <a:r>
            <a:rPr lang="en-US" sz="1100" baseline="0"/>
            <a:t>This income bracket of $20,000 - $39,999 will spend more on average at our stores than other neighboring income brackets, and therefore TS needs to ensure its product mix, marketing messaging, and target demographic all align to capitalize on this high-value customer segment.</a:t>
          </a:r>
          <a:endParaRPr lang="en-US" sz="1100"/>
        </a:p>
      </xdr:txBody>
    </xdr:sp>
    <xdr:clientData/>
  </xdr:twoCellAnchor>
  <xdr:twoCellAnchor>
    <xdr:from>
      <xdr:col>3</xdr:col>
      <xdr:colOff>604837</xdr:colOff>
      <xdr:row>27</xdr:row>
      <xdr:rowOff>152400</xdr:rowOff>
    </xdr:from>
    <xdr:to>
      <xdr:col>11</xdr:col>
      <xdr:colOff>300037</xdr:colOff>
      <xdr:row>44</xdr:row>
      <xdr:rowOff>0</xdr:rowOff>
    </xdr:to>
    <xdr:graphicFrame macro="">
      <xdr:nvGraphicFramePr>
        <xdr:cNvPr id="5" name="Chart 4">
          <a:extLst>
            <a:ext uri="{FF2B5EF4-FFF2-40B4-BE49-F238E27FC236}">
              <a16:creationId xmlns:a16="http://schemas.microsoft.com/office/drawing/2014/main" id="{A64B1245-C49B-8F73-9344-FD0BD1A8DD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9525</xdr:colOff>
      <xdr:row>28</xdr:row>
      <xdr:rowOff>0</xdr:rowOff>
    </xdr:from>
    <xdr:to>
      <xdr:col>21</xdr:col>
      <xdr:colOff>9525</xdr:colOff>
      <xdr:row>44</xdr:row>
      <xdr:rowOff>0</xdr:rowOff>
    </xdr:to>
    <xdr:sp macro="" textlink="">
      <xdr:nvSpPr>
        <xdr:cNvPr id="6" name="TextBox 5">
          <a:extLst>
            <a:ext uri="{FF2B5EF4-FFF2-40B4-BE49-F238E27FC236}">
              <a16:creationId xmlns:a16="http://schemas.microsoft.com/office/drawing/2014/main" id="{44791DB1-2965-4312-82E5-153E83E9BD87}"/>
            </a:ext>
          </a:extLst>
        </xdr:cNvPr>
        <xdr:cNvSpPr txBox="1"/>
      </xdr:nvSpPr>
      <xdr:spPr>
        <a:xfrm>
          <a:off x="7620000" y="4562475"/>
          <a:ext cx="5486400" cy="25908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distribution of sales by age bracket also has two</a:t>
          </a:r>
          <a:r>
            <a:rPr lang="en-US" sz="1100" baseline="0"/>
            <a:t> significant outliers that each have their own ways to exploit.</a:t>
          </a:r>
        </a:p>
        <a:p>
          <a:endParaRPr lang="en-US" sz="1100" baseline="0"/>
        </a:p>
        <a:p>
          <a:r>
            <a:rPr lang="en-US" sz="1100" baseline="0"/>
            <a:t>The 20-30 age group has by far the greatest avg $ amount per order, but like income-bracket #9, this age range suffers from a very small sample size, and thus this increased avg sale amount could be due to a few unique influential orders.</a:t>
          </a:r>
        </a:p>
        <a:p>
          <a:endParaRPr lang="en-US" sz="1100" baseline="0"/>
        </a:p>
        <a:p>
          <a:r>
            <a:rPr lang="en-US" sz="1100" baseline="0"/>
            <a:t>However, the 50-60 year old age bracket is a significant portion of TS's customer base (see Q1 for this analysis), and thus their avg order amount being over $450 seems to suggest that this age group will be valuable to capitlize on via marketing and product mix.</a:t>
          </a:r>
        </a:p>
        <a:p>
          <a:endParaRPr lang="en-US" sz="1100" baseline="0"/>
        </a:p>
        <a:p>
          <a:r>
            <a:rPr lang="en-US" sz="1100" baseline="0"/>
            <a:t>This 50-60 year old age group needs to now definitely be on TS's radar in terms of establishing a target/"ideal" customer.</a:t>
          </a:r>
          <a:endParaRPr lang="en-US" sz="1100"/>
        </a:p>
      </xdr:txBody>
    </xdr:sp>
    <xdr:clientData/>
  </xdr:twoCellAnchor>
  <xdr:twoCellAnchor>
    <xdr:from>
      <xdr:col>4</xdr:col>
      <xdr:colOff>14287</xdr:colOff>
      <xdr:row>46</xdr:row>
      <xdr:rowOff>9526</xdr:rowOff>
    </xdr:from>
    <xdr:to>
      <xdr:col>11</xdr:col>
      <xdr:colOff>319087</xdr:colOff>
      <xdr:row>62</xdr:row>
      <xdr:rowOff>9526</xdr:rowOff>
    </xdr:to>
    <xdr:graphicFrame macro="">
      <xdr:nvGraphicFramePr>
        <xdr:cNvPr id="7" name="Chart 6">
          <a:extLst>
            <a:ext uri="{FF2B5EF4-FFF2-40B4-BE49-F238E27FC236}">
              <a16:creationId xmlns:a16="http://schemas.microsoft.com/office/drawing/2014/main" id="{E806783F-2FBF-248F-4D27-5B0AF50CAC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45</xdr:row>
      <xdr:rowOff>152400</xdr:rowOff>
    </xdr:from>
    <xdr:to>
      <xdr:col>21</xdr:col>
      <xdr:colOff>0</xdr:colOff>
      <xdr:row>61</xdr:row>
      <xdr:rowOff>152400</xdr:rowOff>
    </xdr:to>
    <xdr:sp macro="" textlink="">
      <xdr:nvSpPr>
        <xdr:cNvPr id="8" name="TextBox 7">
          <a:extLst>
            <a:ext uri="{FF2B5EF4-FFF2-40B4-BE49-F238E27FC236}">
              <a16:creationId xmlns:a16="http://schemas.microsoft.com/office/drawing/2014/main" id="{CBDE0076-F483-4753-8321-F897B10652C3}"/>
            </a:ext>
          </a:extLst>
        </xdr:cNvPr>
        <xdr:cNvSpPr txBox="1"/>
      </xdr:nvSpPr>
      <xdr:spPr>
        <a:xfrm>
          <a:off x="7610475" y="7467600"/>
          <a:ext cx="5486400" cy="25908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NE region has the highest avg</a:t>
          </a:r>
          <a:r>
            <a:rPr lang="en-US" sz="1100" baseline="0"/>
            <a:t> $ amount per order, as well as (via Q2) the highest total $ sale amount of any US region.</a:t>
          </a:r>
        </a:p>
        <a:p>
          <a:endParaRPr lang="en-US" sz="1100" baseline="0"/>
        </a:p>
        <a:p>
          <a:r>
            <a:rPr lang="en-US" sz="1100" baseline="0"/>
            <a:t>TS's management would be well served doing a depper analysis on their presence in the NE region and adopt some of the best practices that this particular region is using to garner higher $ figures on sales from both a mangitude and per capita basis.</a:t>
          </a:r>
        </a:p>
        <a:p>
          <a:endParaRPr lang="en-US" sz="1100" baseline="0"/>
        </a:p>
        <a:p>
          <a:r>
            <a:rPr lang="en-US" sz="1100" baseline="0"/>
            <a:t>A region like the SW (lowest avg $ amount per sale) is a region that is ripe for adopting these best practices from the NE region. By elevating the "floor", TS can drive overall impactful results across all US regions.</a:t>
          </a:r>
          <a:endParaRPr lang="en-US" sz="1100"/>
        </a:p>
      </xdr:txBody>
    </xdr:sp>
    <xdr:clientData/>
  </xdr:twoCellAnchor>
  <xdr:twoCellAnchor>
    <xdr:from>
      <xdr:col>4</xdr:col>
      <xdr:colOff>14287</xdr:colOff>
      <xdr:row>64</xdr:row>
      <xdr:rowOff>9525</xdr:rowOff>
    </xdr:from>
    <xdr:to>
      <xdr:col>11</xdr:col>
      <xdr:colOff>319087</xdr:colOff>
      <xdr:row>81</xdr:row>
      <xdr:rowOff>0</xdr:rowOff>
    </xdr:to>
    <xdr:graphicFrame macro="">
      <xdr:nvGraphicFramePr>
        <xdr:cNvPr id="9" name="Chart 8">
          <a:extLst>
            <a:ext uri="{FF2B5EF4-FFF2-40B4-BE49-F238E27FC236}">
              <a16:creationId xmlns:a16="http://schemas.microsoft.com/office/drawing/2014/main" id="{BEB71CCC-8F93-6C95-F2AB-0CB13FCDDA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609599</xdr:colOff>
      <xdr:row>63</xdr:row>
      <xdr:rowOff>152399</xdr:rowOff>
    </xdr:from>
    <xdr:to>
      <xdr:col>20</xdr:col>
      <xdr:colOff>600074</xdr:colOff>
      <xdr:row>80</xdr:row>
      <xdr:rowOff>152399</xdr:rowOff>
    </xdr:to>
    <xdr:sp macro="" textlink="">
      <xdr:nvSpPr>
        <xdr:cNvPr id="10" name="TextBox 9">
          <a:extLst>
            <a:ext uri="{FF2B5EF4-FFF2-40B4-BE49-F238E27FC236}">
              <a16:creationId xmlns:a16="http://schemas.microsoft.com/office/drawing/2014/main" id="{EB704F7D-BC7F-4793-B92E-BBD3911A4EF0}"/>
            </a:ext>
          </a:extLst>
        </xdr:cNvPr>
        <xdr:cNvSpPr txBox="1"/>
      </xdr:nvSpPr>
      <xdr:spPr>
        <a:xfrm>
          <a:off x="7610474" y="10382249"/>
          <a:ext cx="5476875" cy="27527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US and Canada seem to be relatively even in terms of avg order $ amount, but the European countries lag behind in terms of avg order size by almost $100 per order (a ~27% drop).</a:t>
          </a:r>
        </a:p>
        <a:p>
          <a:endParaRPr lang="en-US" sz="1100"/>
        </a:p>
        <a:p>
          <a:r>
            <a:rPr lang="en-US" sz="1100"/>
            <a:t>This could be for a multitude of reasons, such as:</a:t>
          </a:r>
        </a:p>
        <a:p>
          <a:r>
            <a:rPr lang="en-US" sz="1100"/>
            <a:t>- International</a:t>
          </a:r>
          <a:r>
            <a:rPr lang="en-US" sz="1100" baseline="0"/>
            <a:t> Shipping Prices</a:t>
          </a:r>
        </a:p>
        <a:p>
          <a:r>
            <a:rPr lang="en-US" sz="1100" baseline="0"/>
            <a:t>- International Shipping Speed</a:t>
          </a:r>
        </a:p>
        <a:p>
          <a:r>
            <a:rPr lang="en-US" sz="1100" baseline="0"/>
            <a:t>- Differing Consumer Taste in Europe vs. North America (NA)</a:t>
          </a:r>
        </a:p>
        <a:p>
          <a:endParaRPr lang="en-US" sz="1100" baseline="0"/>
        </a:p>
        <a:p>
          <a:r>
            <a:rPr lang="en-US" sz="1100" baseline="0"/>
            <a:t>For TS's management to understand this trend fully, they need to conduct a customer survey to get feedback from their European and non-European customers to determine if this large difference in avg. $ sales is due to a shipping concern or consumer taste.</a:t>
          </a:r>
        </a:p>
        <a:p>
          <a:endParaRPr lang="en-US" sz="1100" baseline="0"/>
        </a:p>
        <a:p>
          <a:r>
            <a:rPr lang="en-US" sz="1100" baseline="0"/>
            <a:t>The results of said survey will reveal action items for TS's management to undertake to drive the European avg. $ sale amount back in line w/ their NA counterparts.</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19049</xdr:colOff>
      <xdr:row>1</xdr:row>
      <xdr:rowOff>19050</xdr:rowOff>
    </xdr:from>
    <xdr:to>
      <xdr:col>2</xdr:col>
      <xdr:colOff>1495424</xdr:colOff>
      <xdr:row>9</xdr:row>
      <xdr:rowOff>0</xdr:rowOff>
    </xdr:to>
    <xdr:pic>
      <xdr:nvPicPr>
        <xdr:cNvPr id="2" name="Picture 1" descr="Flag of Tennessee - Wikipedia">
          <a:extLst>
            <a:ext uri="{FF2B5EF4-FFF2-40B4-BE49-F238E27FC236}">
              <a16:creationId xmlns:a16="http://schemas.microsoft.com/office/drawing/2014/main" id="{9869894D-CB39-49D7-9AA0-C705B3B770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0024" y="190500"/>
          <a:ext cx="2752725" cy="129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10</xdr:row>
      <xdr:rowOff>19050</xdr:rowOff>
    </xdr:from>
    <xdr:to>
      <xdr:col>14</xdr:col>
      <xdr:colOff>200025</xdr:colOff>
      <xdr:row>27</xdr:row>
      <xdr:rowOff>9525</xdr:rowOff>
    </xdr:to>
    <xdr:graphicFrame macro="">
      <xdr:nvGraphicFramePr>
        <xdr:cNvPr id="3" name="Chart 2">
          <a:extLst>
            <a:ext uri="{FF2B5EF4-FFF2-40B4-BE49-F238E27FC236}">
              <a16:creationId xmlns:a16="http://schemas.microsoft.com/office/drawing/2014/main" id="{3348F04E-648D-A9F7-E989-86E1B1C593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609599</xdr:colOff>
      <xdr:row>10</xdr:row>
      <xdr:rowOff>9525</xdr:rowOff>
    </xdr:from>
    <xdr:to>
      <xdr:col>24</xdr:col>
      <xdr:colOff>504824</xdr:colOff>
      <xdr:row>26</xdr:row>
      <xdr:rowOff>152400</xdr:rowOff>
    </xdr:to>
    <xdr:sp macro="" textlink="">
      <xdr:nvSpPr>
        <xdr:cNvPr id="4" name="TextBox 3">
          <a:extLst>
            <a:ext uri="{FF2B5EF4-FFF2-40B4-BE49-F238E27FC236}">
              <a16:creationId xmlns:a16="http://schemas.microsoft.com/office/drawing/2014/main" id="{27354AE6-4DC1-F701-0089-DE3E9951F122}"/>
            </a:ext>
          </a:extLst>
        </xdr:cNvPr>
        <xdr:cNvSpPr txBox="1"/>
      </xdr:nvSpPr>
      <xdr:spPr>
        <a:xfrm>
          <a:off x="10506074" y="1666875"/>
          <a:ext cx="5857875" cy="27336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Sales in each region appear to have improved YoY except</a:t>
          </a:r>
          <a:r>
            <a:rPr lang="en-US" sz="1100" baseline="0"/>
            <a:t> for the NW region.</a:t>
          </a:r>
        </a:p>
        <a:p>
          <a:endParaRPr lang="en-US" sz="1100" baseline="0"/>
        </a:p>
        <a:p>
          <a:r>
            <a:rPr lang="en-US" sz="1100" baseline="0"/>
            <a:t>The magnitude to which these sales increases have occured vary, from a &gt;100% increase in the Central &amp; Mid-Atlantic regions, to a more miniscule 10% growth in the SW region.</a:t>
          </a:r>
        </a:p>
        <a:p>
          <a:endParaRPr lang="en-US" sz="1100" baseline="0"/>
        </a:p>
        <a:p>
          <a:r>
            <a:rPr lang="en-US" sz="1100" baseline="0"/>
            <a:t>The decline in sales in the NW region deserves some additional attention, as it is an outlier in terms of the trend of overall sales growth YoY from 2022 to 2023.</a:t>
          </a:r>
        </a:p>
        <a:p>
          <a:endParaRPr lang="en-US" sz="1100" baseline="0"/>
        </a:p>
        <a:p>
          <a:r>
            <a:rPr lang="en-US" sz="1100" baseline="0"/>
            <a:t>TS's management should be parituclarly concerned w/ the NW region having declining sales YoY because (as per Q2), the NW is the 2nd largest region in terms of total $ sales, and (as per Q3), the 2nd largest region in terms of avg $ sales as well.</a:t>
          </a:r>
        </a:p>
        <a:p>
          <a:endParaRPr lang="en-US" sz="1100" baseline="0"/>
        </a:p>
        <a:p>
          <a:r>
            <a:rPr lang="en-US" sz="1100" baseline="0"/>
            <a:t>TS's management needs to "right the ship" to stop one of its larger regions from hemoraging sales YoY.</a:t>
          </a:r>
        </a:p>
      </xdr:txBody>
    </xdr:sp>
    <xdr:clientData/>
  </xdr:twoCellAnchor>
  <xdr:twoCellAnchor>
    <xdr:from>
      <xdr:col>5</xdr:col>
      <xdr:colOff>533399</xdr:colOff>
      <xdr:row>28</xdr:row>
      <xdr:rowOff>152400</xdr:rowOff>
    </xdr:from>
    <xdr:to>
      <xdr:col>14</xdr:col>
      <xdr:colOff>209549</xdr:colOff>
      <xdr:row>48</xdr:row>
      <xdr:rowOff>57150</xdr:rowOff>
    </xdr:to>
    <xdr:graphicFrame macro="">
      <xdr:nvGraphicFramePr>
        <xdr:cNvPr id="5" name="Chart 4">
          <a:extLst>
            <a:ext uri="{FF2B5EF4-FFF2-40B4-BE49-F238E27FC236}">
              <a16:creationId xmlns:a16="http://schemas.microsoft.com/office/drawing/2014/main" id="{04C574BB-FD27-8AAB-19A9-591E6DA097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600075</xdr:colOff>
      <xdr:row>28</xdr:row>
      <xdr:rowOff>152400</xdr:rowOff>
    </xdr:from>
    <xdr:to>
      <xdr:col>22</xdr:col>
      <xdr:colOff>523875</xdr:colOff>
      <xdr:row>45</xdr:row>
      <xdr:rowOff>133350</xdr:rowOff>
    </xdr:to>
    <xdr:sp macro="" textlink="">
      <xdr:nvSpPr>
        <xdr:cNvPr id="6" name="TextBox 5">
          <a:extLst>
            <a:ext uri="{FF2B5EF4-FFF2-40B4-BE49-F238E27FC236}">
              <a16:creationId xmlns:a16="http://schemas.microsoft.com/office/drawing/2014/main" id="{3F1EEE5E-DD64-4C60-992B-3DB744AA12EF}"/>
            </a:ext>
          </a:extLst>
        </xdr:cNvPr>
        <xdr:cNvSpPr txBox="1"/>
      </xdr:nvSpPr>
      <xdr:spPr>
        <a:xfrm>
          <a:off x="10058400" y="4724400"/>
          <a:ext cx="4800600" cy="27336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There was growth</a:t>
          </a:r>
          <a:r>
            <a:rPr lang="en-US" sz="1100" baseline="0"/>
            <a:t> in 7 of 8 product categories YoY, with the lone outlier being "Health &amp; Beauty", which saw a 0.7% sales decline from 2022 to 2023.</a:t>
          </a:r>
        </a:p>
        <a:p>
          <a:endParaRPr lang="en-US" sz="1100" baseline="0"/>
        </a:p>
        <a:p>
          <a:r>
            <a:rPr lang="en-US" sz="1100" baseline="0"/>
            <a:t>The Gifts and Household product categories saw the largest sales growth YoY. TS's management should do an internal analysis to understand why these product categories saw such a large relative growth in sales YoY, and expand those strategies and best practices over to other product categories like Travel, Children, etc. that have large growth potential but currently make up a small % of overall sales.</a:t>
          </a:r>
        </a:p>
        <a:p>
          <a:endParaRPr lang="en-US" sz="1100" baseline="0"/>
        </a:p>
        <a:p>
          <a:r>
            <a:rPr lang="en-US" sz="1100" baseline="0"/>
            <a:t>TS should consider its Household products its "Core" category moving forward, as it not only drives a large amount of $ sales, but is also growing at one of the highest rates among all of its product categories.</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19050</xdr:colOff>
      <xdr:row>1</xdr:row>
      <xdr:rowOff>19050</xdr:rowOff>
    </xdr:from>
    <xdr:to>
      <xdr:col>3</xdr:col>
      <xdr:colOff>561975</xdr:colOff>
      <xdr:row>8</xdr:row>
      <xdr:rowOff>161925</xdr:rowOff>
    </xdr:to>
    <xdr:pic>
      <xdr:nvPicPr>
        <xdr:cNvPr id="2" name="Picture 1" descr="Flag of Tennessee - Wikipedia">
          <a:extLst>
            <a:ext uri="{FF2B5EF4-FFF2-40B4-BE49-F238E27FC236}">
              <a16:creationId xmlns:a16="http://schemas.microsoft.com/office/drawing/2014/main" id="{258D84F1-F236-4BA3-B2CA-E27073B1921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0025" y="190500"/>
          <a:ext cx="2895600" cy="1285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180974</xdr:colOff>
      <xdr:row>9</xdr:row>
      <xdr:rowOff>142874</xdr:rowOff>
    </xdr:from>
    <xdr:to>
      <xdr:col>19</xdr:col>
      <xdr:colOff>447675</xdr:colOff>
      <xdr:row>30</xdr:row>
      <xdr:rowOff>85724</xdr:rowOff>
    </xdr:to>
    <xdr:graphicFrame macro="">
      <xdr:nvGraphicFramePr>
        <xdr:cNvPr id="3" name="Chart 2">
          <a:extLst>
            <a:ext uri="{FF2B5EF4-FFF2-40B4-BE49-F238E27FC236}">
              <a16:creationId xmlns:a16="http://schemas.microsoft.com/office/drawing/2014/main" id="{32045EF5-56C3-C94E-621F-F8D600434F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38100</xdr:colOff>
      <xdr:row>10</xdr:row>
      <xdr:rowOff>0</xdr:rowOff>
    </xdr:from>
    <xdr:to>
      <xdr:col>27</xdr:col>
      <xdr:colOff>590550</xdr:colOff>
      <xdr:row>37</xdr:row>
      <xdr:rowOff>19050</xdr:rowOff>
    </xdr:to>
    <xdr:sp macro="" textlink="">
      <xdr:nvSpPr>
        <xdr:cNvPr id="4" name="TextBox 3">
          <a:extLst>
            <a:ext uri="{FF2B5EF4-FFF2-40B4-BE49-F238E27FC236}">
              <a16:creationId xmlns:a16="http://schemas.microsoft.com/office/drawing/2014/main" id="{8F6E06EB-CA42-20E0-3E2E-27C8FE735286}"/>
            </a:ext>
          </a:extLst>
        </xdr:cNvPr>
        <xdr:cNvSpPr txBox="1"/>
      </xdr:nvSpPr>
      <xdr:spPr>
        <a:xfrm>
          <a:off x="12868275" y="1647825"/>
          <a:ext cx="4819650" cy="43910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most profitable regions</a:t>
          </a:r>
          <a:r>
            <a:rPr lang="en-US" sz="1100" baseline="0"/>
            <a:t> are the NE &amp; NW, which make intuitive sense as they are also the regions w/ the most gross sales, and assuming TS is operating profitably, they should necessarily have the largest gross profit as well.</a:t>
          </a:r>
        </a:p>
        <a:p>
          <a:endParaRPr lang="en-US" sz="1100" baseline="0"/>
        </a:p>
        <a:p>
          <a:r>
            <a:rPr lang="en-US" sz="1100" baseline="0"/>
            <a:t>What is more interesting is how that profitability breaks down by age bracket across the different regions.</a:t>
          </a:r>
        </a:p>
        <a:p>
          <a:endParaRPr lang="en-US" sz="1100" baseline="0"/>
        </a:p>
        <a:p>
          <a:r>
            <a:rPr lang="en-US" sz="1100" baseline="0"/>
            <a:t>The 20-30 age bracket, despite having some of the largest avg. $ sales per customer (as per Q3), actually isn't as profitable as some of the more core age brackets that TS serves (30 - 60 year olds).</a:t>
          </a:r>
        </a:p>
        <a:p>
          <a:endParaRPr lang="en-US" sz="1100" baseline="0"/>
        </a:p>
        <a:p>
          <a:r>
            <a:rPr lang="en-US" sz="1100" baseline="0"/>
            <a:t>Furthermore, the NE region, despite being the most profitable region overall, actually doesn't see as much profitability deriving from 40-50 year olds, which seems to be a core age bracket for other profitable regions like the NW region. </a:t>
          </a:r>
        </a:p>
        <a:p>
          <a:endParaRPr lang="en-US" sz="1100" baseline="0"/>
        </a:p>
        <a:p>
          <a:r>
            <a:rPr lang="en-US" sz="1100" baseline="0"/>
            <a:t>The NW region seems to be strong in 40-50 year olds, but not so strong in 30-40 year olds.</a:t>
          </a:r>
        </a:p>
        <a:p>
          <a:endParaRPr lang="en-US" sz="1100" baseline="0"/>
        </a:p>
        <a:p>
          <a:r>
            <a:rPr lang="en-US" sz="1100" baseline="0"/>
            <a:t>This analysis can allow TS management to select specific age brackets within specific regions (like 40-50 year olds in the NE, or 30-40 year olds in the NW region) and specifically target those demogrpahics with future sales, product offerings, or other marketing communications in order to ensure each region is effectively profiting off of each age bracket by utilizing the best practices and successes of other regions that are performing better in terms of gross profit in the desired age bracket.</a:t>
          </a:r>
          <a:endParaRPr lang="en-US" sz="1100"/>
        </a:p>
      </xdr:txBody>
    </xdr:sp>
    <xdr:clientData/>
  </xdr:twoCellAnchor>
  <xdr:twoCellAnchor editAs="oneCell">
    <xdr:from>
      <xdr:col>1</xdr:col>
      <xdr:colOff>0</xdr:colOff>
      <xdr:row>25</xdr:row>
      <xdr:rowOff>9525</xdr:rowOff>
    </xdr:from>
    <xdr:to>
      <xdr:col>6</xdr:col>
      <xdr:colOff>533400</xdr:colOff>
      <xdr:row>33</xdr:row>
      <xdr:rowOff>57151</xdr:rowOff>
    </xdr:to>
    <mc:AlternateContent xmlns:mc="http://schemas.openxmlformats.org/markup-compatibility/2006" xmlns:tsle="http://schemas.microsoft.com/office/drawing/2012/timeslicer">
      <mc:Choice Requires="tsle">
        <xdr:graphicFrame macro="">
          <xdr:nvGraphicFramePr>
            <xdr:cNvPr id="5" name="Order_Date">
              <a:extLst>
                <a:ext uri="{FF2B5EF4-FFF2-40B4-BE49-F238E27FC236}">
                  <a16:creationId xmlns:a16="http://schemas.microsoft.com/office/drawing/2014/main" id="{F60D008C-1A0E-C63D-4F92-7CA71F6C5553}"/>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180975" y="4086225"/>
              <a:ext cx="4629150" cy="134302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38099</xdr:colOff>
      <xdr:row>1</xdr:row>
      <xdr:rowOff>19050</xdr:rowOff>
    </xdr:from>
    <xdr:to>
      <xdr:col>2</xdr:col>
      <xdr:colOff>809625</xdr:colOff>
      <xdr:row>8</xdr:row>
      <xdr:rowOff>148102</xdr:rowOff>
    </xdr:to>
    <xdr:pic>
      <xdr:nvPicPr>
        <xdr:cNvPr id="2" name="Picture 1" descr="Flag of Tennessee - Wikipedia">
          <a:extLst>
            <a:ext uri="{FF2B5EF4-FFF2-40B4-BE49-F238E27FC236}">
              <a16:creationId xmlns:a16="http://schemas.microsoft.com/office/drawing/2014/main" id="{AB9C44DF-D4CD-47D6-9ED0-5147C4BC62B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074" y="190500"/>
          <a:ext cx="2571751" cy="12720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171450</xdr:colOff>
      <xdr:row>11</xdr:row>
      <xdr:rowOff>0</xdr:rowOff>
    </xdr:from>
    <xdr:to>
      <xdr:col>7</xdr:col>
      <xdr:colOff>171450</xdr:colOff>
      <xdr:row>19</xdr:row>
      <xdr:rowOff>142875</xdr:rowOff>
    </xdr:to>
    <mc:AlternateContent xmlns:mc="http://schemas.openxmlformats.org/markup-compatibility/2006" xmlns:a14="http://schemas.microsoft.com/office/drawing/2010/main">
      <mc:Choice Requires="a14">
        <xdr:graphicFrame macro="">
          <xdr:nvGraphicFramePr>
            <xdr:cNvPr id="3" name="Age_Bracket">
              <a:extLst>
                <a:ext uri="{FF2B5EF4-FFF2-40B4-BE49-F238E27FC236}">
                  <a16:creationId xmlns:a16="http://schemas.microsoft.com/office/drawing/2014/main" id="{8FEFF64A-DB83-EF2B-DA5F-03213D5C2940}"/>
                </a:ext>
              </a:extLst>
            </xdr:cNvPr>
            <xdr:cNvGraphicFramePr/>
          </xdr:nvGraphicFramePr>
          <xdr:xfrm>
            <a:off x="0" y="0"/>
            <a:ext cx="0" cy="0"/>
          </xdr:xfrm>
          <a:graphic>
            <a:graphicData uri="http://schemas.microsoft.com/office/drawing/2010/slicer">
              <sle:slicer xmlns:sle="http://schemas.microsoft.com/office/drawing/2010/slicer" name="Age_Bracket"/>
            </a:graphicData>
          </a:graphic>
        </xdr:graphicFrame>
      </mc:Choice>
      <mc:Fallback xmlns="">
        <xdr:sp macro="" textlink="">
          <xdr:nvSpPr>
            <xdr:cNvPr id="0" name=""/>
            <xdr:cNvSpPr>
              <a:spLocks noTextEdit="1"/>
            </xdr:cNvSpPr>
          </xdr:nvSpPr>
          <xdr:spPr>
            <a:xfrm>
              <a:off x="4352925" y="1809750"/>
              <a:ext cx="1828800" cy="1438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0</xdr:colOff>
      <xdr:row>11</xdr:row>
      <xdr:rowOff>9525</xdr:rowOff>
    </xdr:from>
    <xdr:to>
      <xdr:col>15</xdr:col>
      <xdr:colOff>600075</xdr:colOff>
      <xdr:row>27</xdr:row>
      <xdr:rowOff>133350</xdr:rowOff>
    </xdr:to>
    <xdr:sp macro="" textlink="">
      <xdr:nvSpPr>
        <xdr:cNvPr id="4" name="TextBox 3">
          <a:extLst>
            <a:ext uri="{FF2B5EF4-FFF2-40B4-BE49-F238E27FC236}">
              <a16:creationId xmlns:a16="http://schemas.microsoft.com/office/drawing/2014/main" id="{D07B7C22-520E-3033-C5FD-28A50AB6AD9E}"/>
            </a:ext>
          </a:extLst>
        </xdr:cNvPr>
        <xdr:cNvSpPr txBox="1"/>
      </xdr:nvSpPr>
      <xdr:spPr>
        <a:xfrm>
          <a:off x="6619875" y="1819275"/>
          <a:ext cx="4867275" cy="27146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20.42%</a:t>
          </a:r>
          <a:r>
            <a:rPr lang="en-US" sz="1100" baseline="0"/>
            <a:t> of overall sales are represented by these top-10 items. This suggests that although these items are TS's "best sellers" ~80% of $ sales are coming from elsewhere. This means that TS doesn't necessarily have a "core" product, but rather (as per Q4), some core product categories instead.</a:t>
          </a:r>
          <a:endParaRPr lang="en-US" sz="1100"/>
        </a:p>
        <a:p>
          <a:endParaRPr lang="en-US" sz="1100" baseline="0"/>
        </a:p>
        <a:p>
          <a:r>
            <a:rPr lang="en-US" sz="1100" baseline="0"/>
            <a:t>TS management should conduct further analysis on the topic of which age brackets have their "taste" most heavily concentrated in their top-selling products, vs. which ones have their taste spread out more over a wider range of products. The result of said analysis could allow TS to identify specific age-bracket/product combinations to market more heavily, as an age bracket w/ a higher % of their overall sales concentrated within that bracket's top-10 products will see a higher ROI on specific marketing campaigns than an age bracket w/ a more diverse taste.</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38099</xdr:colOff>
      <xdr:row>1</xdr:row>
      <xdr:rowOff>19050</xdr:rowOff>
    </xdr:from>
    <xdr:to>
      <xdr:col>2</xdr:col>
      <xdr:colOff>1143000</xdr:colOff>
      <xdr:row>8</xdr:row>
      <xdr:rowOff>157627</xdr:rowOff>
    </xdr:to>
    <xdr:pic>
      <xdr:nvPicPr>
        <xdr:cNvPr id="2" name="Picture 1" descr="Flag of Tennessee - Wikipedia">
          <a:extLst>
            <a:ext uri="{FF2B5EF4-FFF2-40B4-BE49-F238E27FC236}">
              <a16:creationId xmlns:a16="http://schemas.microsoft.com/office/drawing/2014/main" id="{78AC916E-3D57-4F00-AA30-7674D3BA1A7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074" y="190500"/>
          <a:ext cx="2362201" cy="1281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11</xdr:row>
      <xdr:rowOff>9524</xdr:rowOff>
    </xdr:from>
    <xdr:to>
      <xdr:col>8</xdr:col>
      <xdr:colOff>114300</xdr:colOff>
      <xdr:row>21</xdr:row>
      <xdr:rowOff>38099</xdr:rowOff>
    </xdr:to>
    <mc:AlternateContent xmlns:mc="http://schemas.openxmlformats.org/markup-compatibility/2006" xmlns:a14="http://schemas.microsoft.com/office/drawing/2010/main">
      <mc:Choice Requires="a14">
        <xdr:graphicFrame macro="">
          <xdr:nvGraphicFramePr>
            <xdr:cNvPr id="5" name="Income_Bracket">
              <a:extLst>
                <a:ext uri="{FF2B5EF4-FFF2-40B4-BE49-F238E27FC236}">
                  <a16:creationId xmlns:a16="http://schemas.microsoft.com/office/drawing/2014/main" id="{EC55960C-5322-C0B8-4920-4FFC0852DDE3}"/>
                </a:ext>
              </a:extLst>
            </xdr:cNvPr>
            <xdr:cNvGraphicFramePr/>
          </xdr:nvGraphicFramePr>
          <xdr:xfrm>
            <a:off x="0" y="0"/>
            <a:ext cx="0" cy="0"/>
          </xdr:xfrm>
          <a:graphic>
            <a:graphicData uri="http://schemas.microsoft.com/office/drawing/2010/slicer">
              <sle:slicer xmlns:sle="http://schemas.microsoft.com/office/drawing/2010/slicer" name="Income_Bracket"/>
            </a:graphicData>
          </a:graphic>
        </xdr:graphicFrame>
      </mc:Choice>
      <mc:Fallback xmlns="">
        <xdr:sp macro="" textlink="">
          <xdr:nvSpPr>
            <xdr:cNvPr id="0" name=""/>
            <xdr:cNvSpPr>
              <a:spLocks noTextEdit="1"/>
            </xdr:cNvSpPr>
          </xdr:nvSpPr>
          <xdr:spPr>
            <a:xfrm>
              <a:off x="6477000" y="1819274"/>
              <a:ext cx="1828800" cy="1647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123824</xdr:colOff>
      <xdr:row>21</xdr:row>
      <xdr:rowOff>57150</xdr:rowOff>
    </xdr:from>
    <xdr:to>
      <xdr:col>8</xdr:col>
      <xdr:colOff>609599</xdr:colOff>
      <xdr:row>33</xdr:row>
      <xdr:rowOff>0</xdr:rowOff>
    </xdr:to>
    <mc:AlternateContent xmlns:mc="http://schemas.openxmlformats.org/markup-compatibility/2006" xmlns:a14="http://schemas.microsoft.com/office/drawing/2010/main">
      <mc:Choice Requires="a14">
        <xdr:graphicFrame macro="">
          <xdr:nvGraphicFramePr>
            <xdr:cNvPr id="6" name="Cust_Region">
              <a:extLst>
                <a:ext uri="{FF2B5EF4-FFF2-40B4-BE49-F238E27FC236}">
                  <a16:creationId xmlns:a16="http://schemas.microsoft.com/office/drawing/2014/main" id="{ECF01A88-E020-46D2-0B07-6175837FBCB0}"/>
                </a:ext>
              </a:extLst>
            </xdr:cNvPr>
            <xdr:cNvGraphicFramePr/>
          </xdr:nvGraphicFramePr>
          <xdr:xfrm>
            <a:off x="0" y="0"/>
            <a:ext cx="0" cy="0"/>
          </xdr:xfrm>
          <a:graphic>
            <a:graphicData uri="http://schemas.microsoft.com/office/drawing/2010/slicer">
              <sle:slicer xmlns:sle="http://schemas.microsoft.com/office/drawing/2010/slicer" name="Cust_Region"/>
            </a:graphicData>
          </a:graphic>
        </xdr:graphicFrame>
      </mc:Choice>
      <mc:Fallback xmlns="">
        <xdr:sp macro="" textlink="">
          <xdr:nvSpPr>
            <xdr:cNvPr id="0" name=""/>
            <xdr:cNvSpPr>
              <a:spLocks noTextEdit="1"/>
            </xdr:cNvSpPr>
          </xdr:nvSpPr>
          <xdr:spPr>
            <a:xfrm>
              <a:off x="6486524" y="3486150"/>
              <a:ext cx="2314575" cy="1885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114300</xdr:colOff>
      <xdr:row>33</xdr:row>
      <xdr:rowOff>47625</xdr:rowOff>
    </xdr:from>
    <xdr:to>
      <xdr:col>8</xdr:col>
      <xdr:colOff>114300</xdr:colOff>
      <xdr:row>40</xdr:row>
      <xdr:rowOff>76200</xdr:rowOff>
    </xdr:to>
    <mc:AlternateContent xmlns:mc="http://schemas.openxmlformats.org/markup-compatibility/2006" xmlns:a14="http://schemas.microsoft.com/office/drawing/2010/main">
      <mc:Choice Requires="a14">
        <xdr:graphicFrame macro="">
          <xdr:nvGraphicFramePr>
            <xdr:cNvPr id="7" name="Country">
              <a:extLst>
                <a:ext uri="{FF2B5EF4-FFF2-40B4-BE49-F238E27FC236}">
                  <a16:creationId xmlns:a16="http://schemas.microsoft.com/office/drawing/2014/main" id="{C6191170-E5DE-FCC4-B59D-CF39EDD4A72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477000" y="5419725"/>
              <a:ext cx="1828800"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285750</xdr:colOff>
      <xdr:row>10</xdr:row>
      <xdr:rowOff>161924</xdr:rowOff>
    </xdr:from>
    <xdr:to>
      <xdr:col>22</xdr:col>
      <xdr:colOff>209550</xdr:colOff>
      <xdr:row>43</xdr:row>
      <xdr:rowOff>161924</xdr:rowOff>
    </xdr:to>
    <xdr:sp macro="" textlink="">
      <xdr:nvSpPr>
        <xdr:cNvPr id="8" name="TextBox 7">
          <a:extLst>
            <a:ext uri="{FF2B5EF4-FFF2-40B4-BE49-F238E27FC236}">
              <a16:creationId xmlns:a16="http://schemas.microsoft.com/office/drawing/2014/main" id="{3922141B-0B08-A8EC-6899-539C61B945E9}"/>
            </a:ext>
          </a:extLst>
        </xdr:cNvPr>
        <xdr:cNvSpPr txBox="1"/>
      </xdr:nvSpPr>
      <xdr:spPr>
        <a:xfrm>
          <a:off x="9086850" y="1809749"/>
          <a:ext cx="7848600" cy="53435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One of the biggest predictors of success in retail is a company's ability to retain customers</a:t>
          </a:r>
          <a:r>
            <a:rPr lang="en-US" sz="1100" baseline="0"/>
            <a:t> for more than one order. It is widely known that the cost of acquiring a new customer (i.e. marketing to get someone through the door the first time) is often 10x more than the cost of retaining a current customer.</a:t>
          </a:r>
        </a:p>
        <a:p>
          <a:endParaRPr lang="en-US" sz="1100" baseline="0"/>
        </a:p>
        <a:p>
          <a:r>
            <a:rPr lang="en-US" sz="1100" baseline="0"/>
            <a:t>Because of this business heuristic, it is recommended that TS's management adopt a form of customer loyalty program that offers incentives for returning customers (discounts, BOGOs, etc.)</a:t>
          </a:r>
        </a:p>
        <a:p>
          <a:endParaRPr lang="en-US" sz="1100" baseline="0"/>
        </a:p>
        <a:p>
          <a:r>
            <a:rPr lang="en-US" sz="1100" baseline="0"/>
            <a:t>In order to successfully deploy that system, TS's management must understand which demographics of their current customers are already return customers.</a:t>
          </a:r>
        </a:p>
        <a:p>
          <a:endParaRPr lang="en-US" sz="1100" baseline="0"/>
        </a:p>
        <a:p>
          <a:r>
            <a:rPr lang="en-US" sz="1100" baseline="0"/>
            <a:t>On average, ~59.5% of TS's customers from 2022 and 2023 were returning customers. The tables provided on the right will allow TS's management to identify specific combinations of region, income bracket, and age bracket that have the highest and lowest returning customer rate, as well as allow them to continuously manage these rates as they implement strategic changes to their customer retention program. These tools are interactive, and meant to serve as part of a continuous improvement initiative.</a:t>
          </a:r>
        </a:p>
        <a:p>
          <a:endParaRPr lang="en-US" sz="1100" baseline="0"/>
        </a:p>
        <a:p>
          <a:r>
            <a:rPr lang="en-US" sz="1100" baseline="0"/>
            <a:t>Here are the current focus areas for TS's management to address in terms of improving customer retention:</a:t>
          </a:r>
        </a:p>
        <a:p>
          <a:endParaRPr lang="en-US" sz="1100" baseline="0"/>
        </a:p>
        <a:p>
          <a:r>
            <a:rPr lang="en-US" sz="1100" b="1" baseline="0"/>
            <a:t>Age Bracket: </a:t>
          </a:r>
          <a:r>
            <a:rPr lang="en-US" sz="1100" baseline="0"/>
            <a:t>TS seems to perform the best in retention among 40-50 year olds and 60-70 year olds. Identifying the driving factor behind why the 50-60 year old bracket (sandwiched between the two most successful brackets) is not generating as much return business is tantamount to TS's continued operational excellence.</a:t>
          </a:r>
        </a:p>
        <a:p>
          <a:endParaRPr lang="en-US" sz="1100" baseline="0"/>
        </a:p>
        <a:p>
          <a:r>
            <a:rPr lang="en-US" sz="1100" b="1" baseline="0"/>
            <a:t>Income Bracket: </a:t>
          </a:r>
          <a:r>
            <a:rPr lang="en-US" sz="1100" baseline="0"/>
            <a:t>Income brackets 2&amp;3 ($20k - $60k) need to improve in terms of customer retention (49.7% and 54.6% respectively). Given their socioeconomic status, potentially offering some sort of immediate sale/BOGO offer on profitable products that already succeed among those income brackets will drive return business and increase this important operational metric in these underpeforming segments.</a:t>
          </a:r>
        </a:p>
        <a:p>
          <a:endParaRPr lang="en-US" sz="1100" baseline="0"/>
        </a:p>
        <a:p>
          <a:r>
            <a:rPr lang="en-US" sz="1100" b="1" baseline="0"/>
            <a:t>Region: </a:t>
          </a:r>
          <a:r>
            <a:rPr lang="en-US" sz="1100" baseline="0"/>
            <a:t>The central region is TS's best performing region in terms of customer retention (~71%!!!). TS management should identify key strategic drivers for this success and distill those across many lower performing regions in the US such as the Mid-Atlantic, South, and South-East regions. Furthermore, England and Canada are underperforming on retention internationally, so TS management needs to monitor these as they take steps to improve international profitability (as per Q5).</a:t>
          </a:r>
          <a:endParaRPr lang="en-US" sz="1100"/>
        </a:p>
      </xdr:txBody>
    </xdr:sp>
    <xdr:clientData/>
  </xdr:twoCellAnchor>
  <xdr:twoCellAnchor editAs="oneCell">
    <xdr:from>
      <xdr:col>5</xdr:col>
      <xdr:colOff>114300</xdr:colOff>
      <xdr:row>40</xdr:row>
      <xdr:rowOff>95250</xdr:rowOff>
    </xdr:from>
    <xdr:to>
      <xdr:col>8</xdr:col>
      <xdr:colOff>114300</xdr:colOff>
      <xdr:row>49</xdr:row>
      <xdr:rowOff>19050</xdr:rowOff>
    </xdr:to>
    <mc:AlternateContent xmlns:mc="http://schemas.openxmlformats.org/markup-compatibility/2006" xmlns:a14="http://schemas.microsoft.com/office/drawing/2010/main">
      <mc:Choice Requires="a14">
        <xdr:graphicFrame macro="">
          <xdr:nvGraphicFramePr>
            <xdr:cNvPr id="9" name="Age_Bracket 1">
              <a:extLst>
                <a:ext uri="{FF2B5EF4-FFF2-40B4-BE49-F238E27FC236}">
                  <a16:creationId xmlns:a16="http://schemas.microsoft.com/office/drawing/2014/main" id="{39AC40C6-3BC7-5453-DB3D-A02140BF4210}"/>
                </a:ext>
              </a:extLst>
            </xdr:cNvPr>
            <xdr:cNvGraphicFramePr/>
          </xdr:nvGraphicFramePr>
          <xdr:xfrm>
            <a:off x="0" y="0"/>
            <a:ext cx="0" cy="0"/>
          </xdr:xfrm>
          <a:graphic>
            <a:graphicData uri="http://schemas.microsoft.com/office/drawing/2010/slicer">
              <sle:slicer xmlns:sle="http://schemas.microsoft.com/office/drawing/2010/slicer" name="Age_Bracket 1"/>
            </a:graphicData>
          </a:graphic>
        </xdr:graphicFrame>
      </mc:Choice>
      <mc:Fallback xmlns="">
        <xdr:sp macro="" textlink="">
          <xdr:nvSpPr>
            <xdr:cNvPr id="0" name=""/>
            <xdr:cNvSpPr>
              <a:spLocks noTextEdit="1"/>
            </xdr:cNvSpPr>
          </xdr:nvSpPr>
          <xdr:spPr>
            <a:xfrm>
              <a:off x="6477000" y="6600825"/>
              <a:ext cx="1828800" cy="1381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19050</xdr:colOff>
      <xdr:row>1</xdr:row>
      <xdr:rowOff>19050</xdr:rowOff>
    </xdr:from>
    <xdr:to>
      <xdr:col>4</xdr:col>
      <xdr:colOff>590550</xdr:colOff>
      <xdr:row>8</xdr:row>
      <xdr:rowOff>142875</xdr:rowOff>
    </xdr:to>
    <xdr:pic>
      <xdr:nvPicPr>
        <xdr:cNvPr id="2" name="Picture 1" descr="Flag of Tennessee - Wikipedia">
          <a:extLst>
            <a:ext uri="{FF2B5EF4-FFF2-40B4-BE49-F238E27FC236}">
              <a16:creationId xmlns:a16="http://schemas.microsoft.com/office/drawing/2014/main" id="{1A9B67FE-E246-14E7-269C-BCD54CB8BC1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0025" y="190500"/>
          <a:ext cx="240030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28575</xdr:colOff>
      <xdr:row>9</xdr:row>
      <xdr:rowOff>38100</xdr:rowOff>
    </xdr:from>
    <xdr:to>
      <xdr:col>12</xdr:col>
      <xdr:colOff>600075</xdr:colOff>
      <xdr:row>48</xdr:row>
      <xdr:rowOff>47625</xdr:rowOff>
    </xdr:to>
    <xdr:sp macro="" textlink="">
      <xdr:nvSpPr>
        <xdr:cNvPr id="3" name="TextBox 2">
          <a:extLst>
            <a:ext uri="{FF2B5EF4-FFF2-40B4-BE49-F238E27FC236}">
              <a16:creationId xmlns:a16="http://schemas.microsoft.com/office/drawing/2014/main" id="{18E77964-3614-58A7-BBE0-2590F22B5FFD}"/>
            </a:ext>
          </a:extLst>
        </xdr:cNvPr>
        <xdr:cNvSpPr txBox="1"/>
      </xdr:nvSpPr>
      <xdr:spPr>
        <a:xfrm>
          <a:off x="209550" y="1524000"/>
          <a:ext cx="7277100" cy="63246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CUSTOMERS Tab -&gt;</a:t>
          </a:r>
          <a:r>
            <a:rPr lang="en-US" sz="1100" baseline="0"/>
            <a:t> Cust_Region Field -&gt; Spell-corrected regions from "centrla" to "central", "norht" to "north", etc. All spell-checks were common sense replacements to pre-existing regions. This includes enforcing hyphens between multi-nomial regions such as "South-West" vs "South West".</a:t>
          </a:r>
        </a:p>
        <a:p>
          <a:endParaRPr lang="en-US" sz="1100" baseline="0"/>
        </a:p>
        <a:p>
          <a:r>
            <a:rPr lang="en-US" sz="1100" baseline="0"/>
            <a:t>CUSTOMERS Tab -&gt; Income Bracket -&gt; See Below Table for Definition of Income Brackets</a:t>
          </a:r>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r>
            <a:rPr lang="en-US" sz="1100" baseline="0"/>
            <a:t>ORDERLINES Tab -&gt; Order_ID = </a:t>
          </a:r>
          <a:r>
            <a:rPr lang="en-US" sz="1100" b="0" i="0" u="none" strike="noStrike">
              <a:solidFill>
                <a:schemeClr val="dk1"/>
              </a:solidFill>
              <a:effectLst/>
              <a:latin typeface="+mn-lt"/>
              <a:ea typeface="+mn-ea"/>
              <a:cs typeface="+mn-cs"/>
            </a:rPr>
            <a:t>1988</a:t>
          </a:r>
          <a:r>
            <a:rPr lang="en-US" sz="1100" b="0" i="0" u="none" strike="noStrike" baseline="0">
              <a:solidFill>
                <a:schemeClr val="dk1"/>
              </a:solidFill>
              <a:effectLst/>
              <a:latin typeface="+mn-lt"/>
              <a:ea typeface="+mn-ea"/>
              <a:cs typeface="+mn-cs"/>
            </a:rPr>
            <a:t> -&gt; Customer_ID 679 not available in CUSTOMERS table, Deleting Row For Sake of Avoiding #N/A Errors During Analysis</a:t>
          </a:r>
          <a:endParaRPr lang="en-US"/>
        </a:p>
        <a:p>
          <a:endParaRPr lang="en-US" sz="1100" baseline="0"/>
        </a:p>
        <a:p>
          <a:r>
            <a:rPr lang="en-US" sz="1100" baseline="0"/>
            <a:t>ORDERLINES Tab -&gt; Order_ID = 1390 -&gt; Product_ID = 299 not available is PRODUCTS table, Deleting Row For Sake of Avoiding #N/A Errors </a:t>
          </a:r>
          <a:r>
            <a:rPr lang="en-US" sz="1100" b="0" i="0" baseline="0">
              <a:solidFill>
                <a:schemeClr val="dk1"/>
              </a:solidFill>
              <a:effectLst/>
              <a:latin typeface="+mn-lt"/>
              <a:ea typeface="+mn-ea"/>
              <a:cs typeface="+mn-cs"/>
            </a:rPr>
            <a:t>During</a:t>
          </a:r>
          <a:r>
            <a:rPr lang="en-US" sz="1100" baseline="0"/>
            <a:t> Analysis</a:t>
          </a:r>
        </a:p>
      </xdr:txBody>
    </xdr:sp>
    <xdr:clientData/>
  </xdr:twoCellAnchor>
  <xdr:twoCellAnchor editAs="oneCell">
    <xdr:from>
      <xdr:col>1</xdr:col>
      <xdr:colOff>104776</xdr:colOff>
      <xdr:row>15</xdr:row>
      <xdr:rowOff>49939</xdr:rowOff>
    </xdr:from>
    <xdr:to>
      <xdr:col>7</xdr:col>
      <xdr:colOff>200026</xdr:colOff>
      <xdr:row>22</xdr:row>
      <xdr:rowOff>302</xdr:rowOff>
    </xdr:to>
    <xdr:pic>
      <xdr:nvPicPr>
        <xdr:cNvPr id="5" name="Picture 4">
          <a:extLst>
            <a:ext uri="{FF2B5EF4-FFF2-40B4-BE49-F238E27FC236}">
              <a16:creationId xmlns:a16="http://schemas.microsoft.com/office/drawing/2014/main" id="{E1A7ABC8-3162-A026-F357-0BA6960CD1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5751" y="2507389"/>
          <a:ext cx="3752850" cy="108383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Mepham" refreshedDate="45357.612168981483" createdVersion="8" refreshedVersion="8" minRefreshableVersion="3" recordCount="680" xr:uid="{DEDAFCF1-B19A-4CE8-BA5C-A3823F1EDC01}">
  <cacheSource type="worksheet">
    <worksheetSource ref="A1:K681" sheet="CUSTOMERS"/>
  </cacheSource>
  <cacheFields count="11">
    <cacheField name="Cust_Id" numFmtId="0">
      <sharedItems containsSemiMixedTypes="0" containsString="0" containsNumber="1" containsInteger="1" minValue="1" maxValue="685"/>
    </cacheField>
    <cacheField name="Cust_First_Name" numFmtId="0">
      <sharedItems/>
    </cacheField>
    <cacheField name="Cust_Last_Name" numFmtId="0">
      <sharedItems/>
    </cacheField>
    <cacheField name="Cust_Birthdate" numFmtId="14">
      <sharedItems containsSemiMixedTypes="0" containsNonDate="0" containsDate="1" containsString="0" minDate="1951-01-03T00:00:00" maxDate="2006-09-17T00:00:00"/>
    </cacheField>
    <cacheField name="Income_Bracket" numFmtId="0">
      <sharedItems containsSemiMixedTypes="0" containsString="0" containsNumber="1" containsInteger="1" minValue="1" maxValue="10" count="10">
        <n v="6"/>
        <n v="3"/>
        <n v="5"/>
        <n v="2"/>
        <n v="7"/>
        <n v="9"/>
        <n v="8"/>
        <n v="4"/>
        <n v="10"/>
        <n v="1"/>
      </sharedItems>
    </cacheField>
    <cacheField name="Income_Bracket_Name" numFmtId="0">
      <sharedItems count="10">
        <s v="$80000 - $89999"/>
        <s v="$40000 - $59999"/>
        <s v="$70000 - $79999"/>
        <s v="$20000 - $39999"/>
        <s v="$90000 - $99999"/>
        <s v="$200000 - $249999"/>
        <s v="$100000 - $199999"/>
        <s v="$60000 - $69999"/>
        <s v="$250000 +"/>
        <s v="$0 - $19999"/>
      </sharedItems>
    </cacheField>
    <cacheField name="Address" numFmtId="0">
      <sharedItems/>
    </cacheField>
    <cacheField name="Cust_City" numFmtId="0">
      <sharedItems/>
    </cacheField>
    <cacheField name="Cust_Region" numFmtId="0">
      <sharedItems count="11">
        <s v="North-East"/>
        <s v="England"/>
        <s v="South-East"/>
        <s v="North-West"/>
        <s v="South"/>
        <s v="Central"/>
        <s v="Mid-Atlantic"/>
        <s v="Canada"/>
        <s v="South-West"/>
        <s v="Germany"/>
        <s v="France"/>
      </sharedItems>
    </cacheField>
    <cacheField name="Age Bracket" numFmtId="164">
      <sharedItems count="7">
        <s v="40 - 50"/>
        <s v="60 - 70"/>
        <s v="30 - 40"/>
        <s v="50 - 60"/>
        <s v="70+"/>
        <s v="&lt; 20"/>
        <s v="20 - 30"/>
      </sharedItems>
    </cacheField>
    <cacheField name="Country" numFmtId="0">
      <sharedItems count="3">
        <s v="USA"/>
        <s v="Europe"/>
        <s v="Canada"/>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Mepham" refreshedDate="45360.515444444442" createdVersion="8" refreshedVersion="8" minRefreshableVersion="3" recordCount="680" xr:uid="{5CA1999B-7D60-4C87-9277-DECE5FADE07C}">
  <cacheSource type="worksheet">
    <worksheetSource ref="A1:L681" sheet="CUSTOMERS"/>
  </cacheSource>
  <cacheFields count="12">
    <cacheField name="Cust_Id" numFmtId="0">
      <sharedItems containsSemiMixedTypes="0" containsString="0" containsNumber="1" containsInteger="1" minValue="1" maxValue="685"/>
    </cacheField>
    <cacheField name="Cust_First_Name" numFmtId="0">
      <sharedItems/>
    </cacheField>
    <cacheField name="Cust_Last_Name" numFmtId="0">
      <sharedItems/>
    </cacheField>
    <cacheField name="Cust_Birthdate" numFmtId="14">
      <sharedItems containsSemiMixedTypes="0" containsNonDate="0" containsDate="1" containsString="0" minDate="1951-01-03T00:00:00" maxDate="2006-09-17T00:00:00"/>
    </cacheField>
    <cacheField name="Income_Bracket" numFmtId="0">
      <sharedItems containsSemiMixedTypes="0" containsString="0" containsNumber="1" containsInteger="1" minValue="1" maxValue="10" count="10">
        <n v="6"/>
        <n v="3"/>
        <n v="5"/>
        <n v="2"/>
        <n v="7"/>
        <n v="9"/>
        <n v="8"/>
        <n v="4"/>
        <n v="10"/>
        <n v="1"/>
      </sharedItems>
    </cacheField>
    <cacheField name="Income_Bracket_Name" numFmtId="0">
      <sharedItems/>
    </cacheField>
    <cacheField name="Address" numFmtId="0">
      <sharedItems/>
    </cacheField>
    <cacheField name="Cust_City" numFmtId="0">
      <sharedItems/>
    </cacheField>
    <cacheField name="Cust_Region" numFmtId="0">
      <sharedItems count="11">
        <s v="North-East"/>
        <s v="England"/>
        <s v="South-East"/>
        <s v="North-West"/>
        <s v="South"/>
        <s v="Central"/>
        <s v="Mid-Atlantic"/>
        <s v="Canada"/>
        <s v="South-West"/>
        <s v="Germany"/>
        <s v="France"/>
      </sharedItems>
    </cacheField>
    <cacheField name="Age Bracket" numFmtId="164">
      <sharedItems count="7">
        <s v="40 - 50"/>
        <s v="60 - 70"/>
        <s v="30 - 40"/>
        <s v="50 - 60"/>
        <s v="70+"/>
        <s v="&lt; 20"/>
        <s v="20 - 30"/>
      </sharedItems>
    </cacheField>
    <cacheField name="Country" numFmtId="0">
      <sharedItems count="3">
        <s v="USA"/>
        <s v="Europe"/>
        <s v="Canada"/>
      </sharedItems>
    </cacheField>
    <cacheField name="TOTAL_SPEND" numFmtId="44">
      <sharedItems containsSemiMixedTypes="0" containsString="0" containsNumber="1" containsInteger="1" minValue="13" maxValue="433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Mepham" refreshedDate="45360.61705439815" createdVersion="8" refreshedVersion="8" minRefreshableVersion="3" recordCount="2512" xr:uid="{B65C52AC-DC86-4917-B9C1-86D1C1320C5A}">
  <cacheSource type="worksheet">
    <worksheetSource ref="A1:R2513" sheet="ORDERLINES"/>
  </cacheSource>
  <cacheFields count="22">
    <cacheField name="Order_Id" numFmtId="0">
      <sharedItems containsSemiMixedTypes="0" containsString="0" containsNumber="1" containsInteger="1" minValue="1101" maxValue="2164"/>
    </cacheField>
    <cacheField name="Line_Item_Number" numFmtId="0">
      <sharedItems containsSemiMixedTypes="0" containsString="0" containsNumber="1" containsInteger="1" minValue="1" maxValue="6"/>
    </cacheField>
    <cacheField name="Order_Date" numFmtId="14">
      <sharedItems containsSemiMixedTypes="0" containsNonDate="0" containsDate="1" containsString="0" minDate="2022-01-01T00:00:00" maxDate="2023-12-31T00:00:00" count="562">
        <d v="2022-01-01T00:00:00"/>
        <d v="2022-01-02T00:00:00"/>
        <d v="2022-01-03T00:00:00"/>
        <d v="2022-01-06T00:00:00"/>
        <d v="2022-01-07T00:00:00"/>
        <d v="2022-01-09T00:00:00"/>
        <d v="2022-01-10T00:00:00"/>
        <d v="2022-01-13T00:00:00"/>
        <d v="2022-01-14T00:00:00"/>
        <d v="2022-01-15T00:00:00"/>
        <d v="2022-01-17T00:00:00"/>
        <d v="2022-01-20T00:00:00"/>
        <d v="2022-01-21T00:00:00"/>
        <d v="2022-01-22T00:00:00"/>
        <d v="2022-01-23T00:00:00"/>
        <d v="2022-01-27T00:00:00"/>
        <d v="2022-01-28T00:00:00"/>
        <d v="2022-01-29T00:00:00"/>
        <d v="2022-01-30T00:00:00"/>
        <d v="2022-01-31T00:00:00"/>
        <d v="2022-02-04T00:00:00"/>
        <d v="2022-02-05T00:00:00"/>
        <d v="2022-02-06T00:00:00"/>
        <d v="2022-02-07T00:00:00"/>
        <d v="2022-02-10T00:00:00"/>
        <d v="2022-02-12T00:00:00"/>
        <d v="2022-02-13T00:00:00"/>
        <d v="2022-02-14T00:00:00"/>
        <d v="2022-02-17T00:00:00"/>
        <d v="2022-02-18T00:00:00"/>
        <d v="2022-02-20T00:00:00"/>
        <d v="2022-02-21T00:00:00"/>
        <d v="2022-02-24T00:00:00"/>
        <d v="2022-02-25T00:00:00"/>
        <d v="2022-02-26T00:00:00"/>
        <d v="2022-02-27T00:00:00"/>
        <d v="2022-02-28T00:00:00"/>
        <d v="2022-03-03T00:00:00"/>
        <d v="2022-03-04T00:00:00"/>
        <d v="2022-03-05T00:00:00"/>
        <d v="2022-03-06T00:00:00"/>
        <d v="2022-03-07T00:00:00"/>
        <d v="2022-03-10T00:00:00"/>
        <d v="2022-03-11T00:00:00"/>
        <d v="2022-03-12T00:00:00"/>
        <d v="2022-03-13T00:00:00"/>
        <d v="2022-03-14T00:00:00"/>
        <d v="2022-03-17T00:00:00"/>
        <d v="2022-03-18T00:00:00"/>
        <d v="2022-03-19T00:00:00"/>
        <d v="2022-03-20T00:00:00"/>
        <d v="2022-03-21T00:00:00"/>
        <d v="2022-03-25T00:00:00"/>
        <d v="2022-03-26T00:00:00"/>
        <d v="2022-03-27T00:00:00"/>
        <d v="2022-03-28T00:00:00"/>
        <d v="2022-03-31T00:00:00"/>
        <d v="2022-04-01T00:00:00"/>
        <d v="2022-04-02T00:00:00"/>
        <d v="2022-04-03T00:00:00"/>
        <d v="2022-04-04T00:00:00"/>
        <d v="2022-04-07T00:00:00"/>
        <d v="2022-04-08T00:00:00"/>
        <d v="2022-04-09T00:00:00"/>
        <d v="2022-04-10T00:00:00"/>
        <d v="2022-04-11T00:00:00"/>
        <d v="2022-04-14T00:00:00"/>
        <d v="2022-04-15T00:00:00"/>
        <d v="2022-04-16T00:00:00"/>
        <d v="2022-04-17T00:00:00"/>
        <d v="2022-04-18T00:00:00"/>
        <d v="2022-04-21T00:00:00"/>
        <d v="2022-04-22T00:00:00"/>
        <d v="2022-04-23T00:00:00"/>
        <d v="2022-04-24T00:00:00"/>
        <d v="2022-04-25T00:00:00"/>
        <d v="2022-04-28T00:00:00"/>
        <d v="2022-04-29T00:00:00"/>
        <d v="2022-04-30T00:00:00"/>
        <d v="2022-05-01T00:00:00"/>
        <d v="2022-05-02T00:00:00"/>
        <d v="2022-05-05T00:00:00"/>
        <d v="2022-05-06T00:00:00"/>
        <d v="2022-05-07T00:00:00"/>
        <d v="2022-05-08T00:00:00"/>
        <d v="2022-05-09T00:00:00"/>
        <d v="2022-05-10T00:00:00"/>
        <d v="2022-05-12T00:00:00"/>
        <d v="2022-05-13T00:00:00"/>
        <d v="2022-05-14T00:00:00"/>
        <d v="2022-05-15T00:00:00"/>
        <d v="2022-05-16T00:00:00"/>
        <d v="2022-05-19T00:00:00"/>
        <d v="2022-05-20T00:00:00"/>
        <d v="2022-05-21T00:00:00"/>
        <d v="2022-05-22T00:00:00"/>
        <d v="2022-05-23T00:00:00"/>
        <d v="2022-05-24T00:00:00"/>
        <d v="2022-05-26T00:00:00"/>
        <d v="2022-05-27T00:00:00"/>
        <d v="2022-05-28T00:00:00"/>
        <d v="2022-05-29T00:00:00"/>
        <d v="2022-05-30T00:00:00"/>
        <d v="2022-05-31T00:00:00"/>
        <d v="2022-06-02T00:00:00"/>
        <d v="2022-06-03T00:00:00"/>
        <d v="2022-06-04T00:00:00"/>
        <d v="2022-06-05T00:00:00"/>
        <d v="2022-06-06T00:00:00"/>
        <d v="2022-06-07T00:00:00"/>
        <d v="2022-06-09T00:00:00"/>
        <d v="2022-06-10T00:00:00"/>
        <d v="2022-06-11T00:00:00"/>
        <d v="2022-06-12T00:00:00"/>
        <d v="2022-06-13T00:00:00"/>
        <d v="2022-06-14T00:00:00"/>
        <d v="2022-06-16T00:00:00"/>
        <d v="2022-06-17T00:00:00"/>
        <d v="2022-06-18T00:00:00"/>
        <d v="2022-06-19T00:00:00"/>
        <d v="2022-06-20T00:00:00"/>
        <d v="2022-06-21T00:00:00"/>
        <d v="2022-06-23T00:00:00"/>
        <d v="2022-06-24T00:00:00"/>
        <d v="2022-06-25T00:00:00"/>
        <d v="2022-06-26T00:00:00"/>
        <d v="2022-06-27T00:00:00"/>
        <d v="2022-06-30T00:00:00"/>
        <d v="2022-07-01T00:00:00"/>
        <d v="2022-07-02T00:00:00"/>
        <d v="2022-07-03T00:00:00"/>
        <d v="2022-07-04T00:00:00"/>
        <d v="2022-07-05T00:00:00"/>
        <d v="2022-07-07T00:00:00"/>
        <d v="2022-07-08T00:00:00"/>
        <d v="2022-07-09T00:00:00"/>
        <d v="2022-07-10T00:00:00"/>
        <d v="2022-07-11T00:00:00"/>
        <d v="2022-07-12T00:00:00"/>
        <d v="2022-07-14T00:00:00"/>
        <d v="2022-07-15T00:00:00"/>
        <d v="2022-07-16T00:00:00"/>
        <d v="2022-07-17T00:00:00"/>
        <d v="2022-07-18T00:00:00"/>
        <d v="2022-07-19T00:00:00"/>
        <d v="2022-07-21T00:00:00"/>
        <d v="2022-07-22T00:00:00"/>
        <d v="2022-07-23T00:00:00"/>
        <d v="2022-07-24T00:00:00"/>
        <d v="2022-07-25T00:00:00"/>
        <d v="2022-07-26T00:00:00"/>
        <d v="2022-07-28T00:00:00"/>
        <d v="2022-07-29T00:00:00"/>
        <d v="2022-07-30T00:00:00"/>
        <d v="2022-07-31T00:00:00"/>
        <d v="2022-08-01T00:00:00"/>
        <d v="2022-08-02T00:00:00"/>
        <d v="2022-08-04T00:00:00"/>
        <d v="2022-08-05T00:00:00"/>
        <d v="2022-08-06T00:00:00"/>
        <d v="2022-08-07T00:00:00"/>
        <d v="2022-08-08T00:00:00"/>
        <d v="2022-08-11T00:00:00"/>
        <d v="2022-08-12T00:00:00"/>
        <d v="2022-08-13T00:00:00"/>
        <d v="2022-08-14T00:00:00"/>
        <d v="2022-08-15T00:00:00"/>
        <d v="2022-08-16T00:00:00"/>
        <d v="2022-08-18T00:00:00"/>
        <d v="2022-08-19T00:00:00"/>
        <d v="2022-08-20T00:00:00"/>
        <d v="2022-08-21T00:00:00"/>
        <d v="2022-08-22T00:00:00"/>
        <d v="2022-08-23T00:00:00"/>
        <d v="2022-08-25T00:00:00"/>
        <d v="2022-08-26T00:00:00"/>
        <d v="2022-08-27T00:00:00"/>
        <d v="2022-08-28T00:00:00"/>
        <d v="2022-08-29T00:00:00"/>
        <d v="2022-08-30T00:00:00"/>
        <d v="2022-09-01T00:00:00"/>
        <d v="2022-09-02T00:00:00"/>
        <d v="2022-09-03T00:00:00"/>
        <d v="2022-09-04T00:00:00"/>
        <d v="2022-09-05T00:00:00"/>
        <d v="2022-09-06T00:00:00"/>
        <d v="2022-09-08T00:00:00"/>
        <d v="2022-09-09T00:00:00"/>
        <d v="2022-09-10T00:00:00"/>
        <d v="2022-09-11T00:00:00"/>
        <d v="2022-09-12T00:00:00"/>
        <d v="2022-09-13T00:00:00"/>
        <d v="2022-09-15T00:00:00"/>
        <d v="2022-09-16T00:00:00"/>
        <d v="2022-09-17T00:00:00"/>
        <d v="2022-09-18T00:00:00"/>
        <d v="2022-09-19T00:00:00"/>
        <d v="2022-09-22T00:00:00"/>
        <d v="2022-09-23T00:00:00"/>
        <d v="2022-09-24T00:00:00"/>
        <d v="2022-09-25T00:00:00"/>
        <d v="2022-09-26T00:00:00"/>
        <d v="2022-09-27T00:00:00"/>
        <d v="2022-09-29T00:00:00"/>
        <d v="2022-09-30T00:00:00"/>
        <d v="2022-10-01T00:00:00"/>
        <d v="2022-10-02T00:00:00"/>
        <d v="2022-10-03T00:00:00"/>
        <d v="2022-10-04T00:00:00"/>
        <d v="2022-10-06T00:00:00"/>
        <d v="2022-10-07T00:00:00"/>
        <d v="2022-10-08T00:00:00"/>
        <d v="2022-10-09T00:00:00"/>
        <d v="2022-10-10T00:00:00"/>
        <d v="2022-10-11T00:00:00"/>
        <d v="2022-10-13T00:00:00"/>
        <d v="2022-10-14T00:00:00"/>
        <d v="2022-10-15T00:00:00"/>
        <d v="2022-10-16T00:00:00"/>
        <d v="2022-10-17T00:00:00"/>
        <d v="2022-10-18T00:00:00"/>
        <d v="2022-10-20T00:00:00"/>
        <d v="2022-10-21T00:00:00"/>
        <d v="2022-10-22T00:00:00"/>
        <d v="2022-10-23T00:00:00"/>
        <d v="2022-10-24T00:00:00"/>
        <d v="2022-10-25T00:00:00"/>
        <d v="2022-10-27T00:00:00"/>
        <d v="2022-10-28T00:00:00"/>
        <d v="2022-10-29T00:00:00"/>
        <d v="2022-10-30T00:00:00"/>
        <d v="2022-10-31T00:00:00"/>
        <d v="2022-11-03T00:00:00"/>
        <d v="2022-11-04T00:00:00"/>
        <d v="2022-11-05T00:00:00"/>
        <d v="2022-11-06T00:00:00"/>
        <d v="2022-11-07T00:00:00"/>
        <d v="2022-11-08T00:00:00"/>
        <d v="2022-11-10T00:00:00"/>
        <d v="2022-11-11T00:00:00"/>
        <d v="2022-11-12T00:00:00"/>
        <d v="2022-11-13T00:00:00"/>
        <d v="2022-11-14T00:00:00"/>
        <d v="2022-11-15T00:00:00"/>
        <d v="2022-11-17T00:00:00"/>
        <d v="2022-11-18T00:00:00"/>
        <d v="2022-11-19T00:00:00"/>
        <d v="2022-11-20T00:00:00"/>
        <d v="2022-11-21T00:00:00"/>
        <d v="2022-11-22T00:00:00"/>
        <d v="2022-11-24T00:00:00"/>
        <d v="2022-11-25T00:00:00"/>
        <d v="2022-11-26T00:00:00"/>
        <d v="2022-11-27T00:00:00"/>
        <d v="2022-11-28T00:00:00"/>
        <d v="2022-11-29T00:00:00"/>
        <d v="2022-12-01T00:00:00"/>
        <d v="2022-12-02T00:00:00"/>
        <d v="2022-12-03T00:00:00"/>
        <d v="2022-12-04T00:00:00"/>
        <d v="2022-12-05T00:00:00"/>
        <d v="2022-12-06T00:00:00"/>
        <d v="2022-12-08T00:00:00"/>
        <d v="2022-12-09T00:00:00"/>
        <d v="2022-12-10T00:00:00"/>
        <d v="2022-12-11T00:00:00"/>
        <d v="2022-12-12T00:00:00"/>
        <d v="2022-12-15T00:00:00"/>
        <d v="2022-12-16T00:00:00"/>
        <d v="2022-12-17T00:00:00"/>
        <d v="2022-12-18T00:00:00"/>
        <d v="2022-12-19T00:00:00"/>
        <d v="2022-12-20T00:00:00"/>
        <d v="2022-12-21T00:00:00"/>
        <d v="2022-12-22T00:00:00"/>
        <d v="2022-12-23T00:00:00"/>
        <d v="2022-12-24T00:00:00"/>
        <d v="2022-12-25T00:00:00"/>
        <d v="2022-12-26T00:00:00"/>
        <d v="2022-12-27T00:00:00"/>
        <d v="2022-12-29T00:00:00"/>
        <d v="2022-12-30T00:00:00"/>
        <d v="2022-12-31T00:00:00"/>
        <d v="2023-01-01T00:00:00"/>
        <d v="2023-01-02T00:00:00"/>
        <d v="2023-01-03T00:00:00"/>
        <d v="2023-01-04T00:00:00"/>
        <d v="2023-01-05T00:00:00"/>
        <d v="2023-01-06T00:00:00"/>
        <d v="2023-01-07T00:00:00"/>
        <d v="2023-01-08T00:00:00"/>
        <d v="2023-01-09T00:00:00"/>
        <d v="2023-01-10T00:00:00"/>
        <d v="2023-01-12T00:00:00"/>
        <d v="2023-01-13T00:00:00"/>
        <d v="2023-01-14T00:00:00"/>
        <d v="2023-01-15T00:00:00"/>
        <d v="2023-01-16T00:00:00"/>
        <d v="2023-01-17T00:00:00"/>
        <d v="2023-01-18T00:00:00"/>
        <d v="2023-01-19T00:00:00"/>
        <d v="2023-01-20T00:00:00"/>
        <d v="2023-01-21T00:00:00"/>
        <d v="2023-01-22T00:00:00"/>
        <d v="2023-01-23T00:00:00"/>
        <d v="2023-01-26T00:00:00"/>
        <d v="2023-01-27T00:00:00"/>
        <d v="2023-01-28T00:00:00"/>
        <d v="2023-01-29T00:00:00"/>
        <d v="2023-01-30T00:00:00"/>
        <d v="2023-01-31T00:00:00"/>
        <d v="2023-02-01T00:00:00"/>
        <d v="2023-02-02T00:00:00"/>
        <d v="2023-02-03T00:00:00"/>
        <d v="2023-02-04T00:00:00"/>
        <d v="2023-02-05T00:00:00"/>
        <d v="2023-02-06T00:00:00"/>
        <d v="2023-02-09T00:00:00"/>
        <d v="2023-02-10T00:00:00"/>
        <d v="2023-02-11T00:00:00"/>
        <d v="2023-02-12T00:00:00"/>
        <d v="2023-02-13T00:00:00"/>
        <d v="2023-02-14T00:00:00"/>
        <d v="2023-02-16T00:00:00"/>
        <d v="2023-02-17T00:00:00"/>
        <d v="2023-02-18T00:00:00"/>
        <d v="2023-02-19T00:00:00"/>
        <d v="2023-02-20T00:00:00"/>
        <d v="2023-02-23T00:00:00"/>
        <d v="2023-02-24T00:00:00"/>
        <d v="2023-02-25T00:00:00"/>
        <d v="2023-02-26T00:00:00"/>
        <d v="2023-02-27T00:00:00"/>
        <d v="2023-02-28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7T00:00:00"/>
        <d v="2023-04-08T00:00:00"/>
        <d v="2023-04-09T00:00:00"/>
        <d v="2023-04-10T00:00:00"/>
        <d v="2023-04-11T00:00:00"/>
        <d v="2023-04-14T00:00:00"/>
        <d v="2023-04-15T00:00:00"/>
        <d v="2023-04-16T00:00:00"/>
        <d v="2023-04-17T00:00:00"/>
        <d v="2023-04-18T00:00:00"/>
        <d v="2023-04-21T00:00:00"/>
        <d v="2023-04-22T00:00:00"/>
        <d v="2023-04-23T00:00:00"/>
        <d v="2023-04-24T00:00:00"/>
        <d v="2023-04-25T00:00:00"/>
        <d v="2023-04-28T00:00:00"/>
        <d v="2023-04-29T00:00:00"/>
        <d v="2023-04-30T00:00:00"/>
        <d v="2023-05-01T00:00:00"/>
        <d v="2023-05-02T00:00:00"/>
        <d v="2023-05-05T00:00:00"/>
        <d v="2023-05-06T00:00:00"/>
        <d v="2023-05-07T00:00:00"/>
        <d v="2023-05-08T00:00:00"/>
        <d v="2023-05-09T00:00:00"/>
        <d v="2023-05-12T00:00:00"/>
        <d v="2023-05-13T00:00:00"/>
        <d v="2023-05-14T00:00:00"/>
        <d v="2023-05-15T00:00:00"/>
        <d v="2023-05-16T00:00:00"/>
        <d v="2023-05-18T00:00:00"/>
        <d v="2023-05-19T00:00:00"/>
        <d v="2023-05-20T00:00:00"/>
        <d v="2023-05-21T00:00:00"/>
        <d v="2023-05-22T00:00:00"/>
        <d v="2023-05-23T00:00:00"/>
        <d v="2023-05-26T00:00:00"/>
        <d v="2023-05-27T00:00:00"/>
        <d v="2023-05-28T00:00:00"/>
        <d v="2023-05-29T00:00:00"/>
        <d v="2023-05-30T00:00:00"/>
        <d v="2023-06-02T00:00:00"/>
        <d v="2023-06-03T00:00:00"/>
        <d v="2023-06-04T00:00:00"/>
        <d v="2023-06-05T00:00:00"/>
        <d v="2023-06-06T00:00:00"/>
        <d v="2023-06-09T00:00:00"/>
        <d v="2023-06-10T00:00:00"/>
        <d v="2023-06-11T00:00:00"/>
        <d v="2023-06-13T00:00:00"/>
        <d v="2023-06-15T00:00:00"/>
        <d v="2023-06-16T00:00:00"/>
        <d v="2023-06-17T00:00:00"/>
        <d v="2023-06-18T00:00:00"/>
        <d v="2023-06-19T00:00:00"/>
        <d v="2023-06-20T00:00:00"/>
        <d v="2023-06-23T00:00:00"/>
        <d v="2023-06-24T00:00:00"/>
        <d v="2023-06-25T00:00:00"/>
        <d v="2023-06-26T00:00:00"/>
        <d v="2023-06-27T00:00:00"/>
        <d v="2023-06-30T00:00:00"/>
        <d v="2023-07-01T00:00:00"/>
        <d v="2023-07-03T00:00:00"/>
        <d v="2023-07-04T00:00:00"/>
        <d v="2023-07-07T00:00:00"/>
        <d v="2023-07-08T00:00:00"/>
        <d v="2023-07-09T00:00:00"/>
        <d v="2023-07-10T00:00:00"/>
        <d v="2023-07-11T00:00:00"/>
        <d v="2023-07-14T00:00:00"/>
        <d v="2023-07-15T00:00:00"/>
        <d v="2023-07-16T00:00:00"/>
        <d v="2023-07-17T00:00:00"/>
        <d v="2023-07-18T00:00:00"/>
        <d v="2023-07-21T00:00:00"/>
        <d v="2023-07-22T00:00:00"/>
        <d v="2023-07-23T00:00:00"/>
        <d v="2023-07-24T00:00:00"/>
        <d v="2023-07-25T00:00:00"/>
        <d v="2023-07-28T00:00:00"/>
        <d v="2023-07-29T00:00:00"/>
        <d v="2023-07-30T00:00:00"/>
        <d v="2023-07-31T00:00:00"/>
        <d v="2023-08-01T00:00:00"/>
        <d v="2023-08-04T00:00:00"/>
        <d v="2023-08-05T00:00:00"/>
        <d v="2023-08-06T00:00:00"/>
        <d v="2023-08-07T00:00:00"/>
        <d v="2023-08-08T00:00:00"/>
        <d v="2023-08-11T00:00:00"/>
        <d v="2023-08-12T00:00:00"/>
        <d v="2023-08-13T00:00:00"/>
        <d v="2023-08-14T00:00:00"/>
        <d v="2023-08-15T00:00:00"/>
        <d v="2023-08-18T00:00:00"/>
        <d v="2023-08-19T00:00:00"/>
        <d v="2023-08-20T00:00:00"/>
        <d v="2023-08-21T00:00:00"/>
        <d v="2023-08-22T00:00:00"/>
        <d v="2023-08-25T00:00:00"/>
        <d v="2023-08-26T00:00:00"/>
        <d v="2023-08-27T00:00:00"/>
        <d v="2023-08-28T00:00:00"/>
        <d v="2023-08-29T00:00:00"/>
        <d v="2023-08-31T00:00:00"/>
        <d v="2023-09-01T00:00:00"/>
        <d v="2023-09-02T00:00:00"/>
        <d v="2023-09-03T00:00:00"/>
        <d v="2023-09-04T00:00:00"/>
        <d v="2023-09-05T00:00:00"/>
        <d v="2023-09-08T00:00:00"/>
        <d v="2023-09-09T00:00:00"/>
        <d v="2023-09-10T00:00:00"/>
        <d v="2023-09-11T00:00:00"/>
        <d v="2023-09-12T00:00:00"/>
        <d v="2023-09-15T00:00:00"/>
        <d v="2023-09-16T00:00:00"/>
        <d v="2023-09-17T00:00:00"/>
        <d v="2023-09-18T00:00:00"/>
        <d v="2023-09-19T00:00:00"/>
        <d v="2023-09-22T00:00:00"/>
        <d v="2023-09-23T00:00:00"/>
        <d v="2023-09-24T00:00:00"/>
        <d v="2023-09-25T00:00:00"/>
        <d v="2023-09-26T00:00:00"/>
        <d v="2023-09-29T00:00:00"/>
        <d v="2023-09-30T00:00:00"/>
        <d v="2023-10-01T00:00:00"/>
        <d v="2023-10-02T00:00:00"/>
        <d v="2023-10-03T00:00:00"/>
        <d v="2023-10-06T00:00:00"/>
        <d v="2023-10-07T00:00:00"/>
        <d v="2023-10-08T00:00:00"/>
        <d v="2023-10-09T00:00:00"/>
        <d v="2023-10-10T00:00:00"/>
        <d v="2023-10-13T00:00:00"/>
        <d v="2023-10-14T00:00:00"/>
        <d v="2023-10-15T00:00:00"/>
        <d v="2023-10-16T00:00:00"/>
        <d v="2023-10-17T00:00:00"/>
        <d v="2023-10-20T00:00:00"/>
        <d v="2023-10-21T00:00:00"/>
        <d v="2023-10-22T00:00:00"/>
        <d v="2023-10-23T00:00:00"/>
        <d v="2023-10-24T00:00:00"/>
        <d v="2023-10-27T00:00:00"/>
        <d v="2023-10-28T00:00:00"/>
        <d v="2023-10-29T00:00:00"/>
        <d v="2023-10-30T00:00:00"/>
        <d v="2023-10-31T00:00:00"/>
        <d v="2023-11-03T00:00:00"/>
        <d v="2023-11-04T00:00:00"/>
        <d v="2023-11-05T00:00:00"/>
        <d v="2023-11-06T00:00:00"/>
        <d v="2023-11-10T00:00:00"/>
        <d v="2023-11-11T00:00:00"/>
        <d v="2023-11-12T00:00:00"/>
        <d v="2023-11-13T00:00:00"/>
        <d v="2023-11-14T00:00:00"/>
        <d v="2023-11-16T00:00:00"/>
        <d v="2023-11-17T00:00:00"/>
        <d v="2023-11-18T00:00:00"/>
        <d v="2023-11-19T00:00:00"/>
        <d v="2023-11-20T00:00:00"/>
        <d v="2023-11-21T00:00:00"/>
        <d v="2023-11-24T00:00:00"/>
        <d v="2023-11-25T00:00:00"/>
        <d v="2023-11-26T00:00:00"/>
        <d v="2023-11-27T00:00:00"/>
        <d v="2023-11-28T00:00:00"/>
        <d v="2023-11-29T00:00:00"/>
        <d v="2023-12-01T00:00:00"/>
        <d v="2023-12-02T00:00:00"/>
        <d v="2023-12-03T00:00:00"/>
        <d v="2023-12-04T00:00:00"/>
        <d v="2023-12-05T00:00:00"/>
        <d v="2023-12-08T00:00:00"/>
        <d v="2023-12-09T00:00:00"/>
        <d v="2023-12-10T00:00:00"/>
        <d v="2023-12-11T00:00:00"/>
        <d v="2023-12-12T00:00:00"/>
        <d v="2023-12-15T00:00:00"/>
        <d v="2023-12-16T00:00:00"/>
        <d v="2023-12-17T00:00:00"/>
        <d v="2023-12-18T00:00:00"/>
        <d v="2023-12-19T00:00:00"/>
        <d v="2023-12-22T00:00:00"/>
        <d v="2023-12-23T00:00:00"/>
        <d v="2023-12-24T00:00:00"/>
        <d v="2023-12-25T00:00:00"/>
        <d v="2023-12-26T00:00:00"/>
        <d v="2023-12-27T00:00:00"/>
        <d v="2023-12-30T00:00:00"/>
      </sharedItems>
      <fieldGroup par="20"/>
    </cacheField>
    <cacheField name="Cust_Id" numFmtId="0">
      <sharedItems containsSemiMixedTypes="0" containsString="0" containsNumber="1" containsInteger="1" minValue="1" maxValue="685"/>
    </cacheField>
    <cacheField name="Product_Id" numFmtId="0">
      <sharedItems containsSemiMixedTypes="0" containsString="0" containsNumber="1" containsInteger="1" minValue="1" maxValue="214"/>
    </cacheField>
    <cacheField name="PRODUCT NAME" numFmtId="0">
      <sharedItems count="214">
        <s v="LED Headlamp"/>
        <s v="Guardian Plus Purifier"/>
        <s v="Cat Condo - Two-level"/>
        <s v="Kissing Ball"/>
        <s v="Office Goody Basket"/>
        <s v="Cascade Travel Pillow"/>
        <s v="Slinky"/>
        <s v="Bone-In Vermont Ham"/>
        <s v="Lone Star Fiesta"/>
        <s v="Reading Light"/>
        <s v="French Bucket Vase Pin"/>
        <s v="Silver Locket and Chain"/>
        <s v="Tiverton Wren House"/>
        <s v="Ice Cream Parlor Bowl Set"/>
        <s v="Pocket Rocket Racer"/>
        <s v="Bison Burgers &amp; Steak (10 Lb.)"/>
        <s v="Personalized Sundial"/>
        <s v="Terra Cotta Garlic Roaster"/>
        <s v="Chocolate-covered Oreos"/>
        <s v="Juniper Bonsai"/>
        <s v="San Francisco Trolley 3-D Puzzle"/>
        <s v="Slimline Laser Pointer"/>
        <s v="Exotic Flower Arrangement"/>
        <s v="Hand Warmers"/>
        <s v="Wine Country Sampler Set"/>
        <s v="Relaxing Eye Pillow"/>
        <s v="Chinese Survival Tool"/>
        <s v="Handsfree Head Massage"/>
        <s v="Hoberman Sphere"/>
        <s v="Amish Horse Pull-toy"/>
        <s v="Natural Cold Defense Kit"/>
        <s v="Microbrew Gift Basket"/>
        <s v="Solar Power Kit"/>
        <s v="100% Wool Victorian Carpet"/>
        <s v="Executive Yo Yo"/>
        <s v="Nothing But Roses"/>
        <s v="Notre Dame 3-D Puzzle"/>
        <s v="Silverplated Hip Flask"/>
        <s v="Incredible Chiller"/>
        <s v="Lucious Nuggets"/>
        <s v="Thermal Lumbar Support"/>
        <s v="Carnivorous Plant Collection"/>
        <s v="Aromatherapy Clove Candle"/>
        <s v="Crystal Flowers and Vase"/>
        <s v="Cat Sweater Vest"/>
        <s v="Fragrant Flower Arrangement"/>
        <s v="Shower Companion Organizer"/>
        <s v="Brass Match Holder"/>
        <s v="Custom Cellar Plaque"/>
        <s v="Executive Writing Set"/>
        <s v="Volcano Kit"/>
        <s v="Ladybug Saver Hutch "/>
        <s v="Thank You Flower Bouquet"/>
        <s v="Car Diffuser"/>
        <s v="Perky-Pet Copper Bird Feeder"/>
        <s v="Sonic Molechaser"/>
        <s v="Australia Sampler"/>
        <s v="Dragonfly Pin"/>
        <s v="Fruit Collection Christmas Ornaments"/>
        <s v="Bon Appetite"/>
        <s v="Queen Fencerail Quilt"/>
        <s v="House Blend Coffee"/>
        <s v="Schmidt Truffles"/>
        <s v="Eatable Delights Flower Basket"/>
        <s v="Slate Tranquility Fountain"/>
        <s v="Candle-powered Boat"/>
        <s v="Truth Seeker"/>
        <s v="Bed Lounger"/>
        <s v="Promise Ring"/>
        <s v="Mahogany Steamer Trunk"/>
        <s v="Champagne Opener"/>
        <s v="Spicy Delights"/>
        <s v="Dog Biker Jacket"/>
        <s v="Air Fryer"/>
        <s v="Bay Rum Shaving Kit"/>
        <s v="Beer-Making Kit"/>
        <s v="Cheese Board"/>
        <s v="Car-Shaped Glasses Case"/>
        <s v="Chocolate Roses"/>
        <s v="UT Bottle Opener"/>
        <s v="Queen Log Cabin Quilt"/>
        <s v="Label Saver (box of 20)"/>
        <s v="Weather Alert Radio"/>
        <s v="Chocolate Spoons"/>
        <s v="Tapestry 100% Wool Carpet"/>
        <s v="Italian Trattoria"/>
        <s v="Lucky Golden Clover"/>
        <s v="Decadent Chocolate Torte"/>
        <s v="Golf Club Cleaner"/>
        <s v="WWI Trench Lighter"/>
        <s v="Classic Pink Flamingos"/>
        <s v="Delco's Lock-Up"/>
        <s v="Aroma Wrap"/>
        <s v="Invisible Wreath Hanger"/>
        <s v="Godiva Christmas Ballotin"/>
        <s v="Madison Blend Espresso"/>
        <s v="Cork Board"/>
        <s v="Cedar Buccaneer Chest"/>
        <s v="Executive Massage Chair"/>
        <s v="Sharp Vermont Cheddar (3Lb)"/>
        <s v="Electric Litter Maid"/>
        <s v="Pewter Letter Opener"/>
        <s v="Cedar Hope Chest"/>
        <s v="Seal Pack Refill Kit"/>
        <s v="Pewter Cat Frame"/>
        <s v="Travel Companion"/>
        <s v="Log and Kindling Rack"/>
        <s v="RFID Credit Card Wallet"/>
        <s v="Solar Emergency Radio"/>
        <s v="Mr. Snippet"/>
        <s v="Sleigh Bells Doorknob"/>
        <s v="Celebration"/>
        <s v="Italian Herb Garden"/>
        <s v="St. Basil's 3-D Puzzle"/>
        <s v="Ghirardelli Square Gift Box"/>
        <s v="Queen Double Irish Chain Quilt"/>
        <s v="Freezable Ice Relief Pack"/>
        <s v="Safari Helmet"/>
        <s v="Invigorating Tub Tonic"/>
        <s v="Copper Snow Gauge"/>
        <s v="Mocha Java Blend Coffee"/>
        <s v="Casablanca"/>
        <s v="Majestic Truffle Collection"/>
        <s v="Lighted Inn"/>
        <s v="Personal Air Purifier"/>
        <s v="Swiss Army Watch"/>
        <s v="Root Beer Kit"/>
        <s v="Leaning Man Silhouette"/>
        <s v="Cocoa Mug"/>
        <s v="Navy SEAL Watch"/>
        <s v="Earth Orbiter with Stack"/>
        <s v="Office Party Pack"/>
        <s v="Portable Light Box"/>
        <s v="Digital Golf Score Card"/>
        <s v="Bubble Gum Kit"/>
        <s v="Dog Bomber Jacket"/>
        <s v="Bonsai Gift Set"/>
        <s v="Champagne and Truffles"/>
        <s v="Fire Cone Trees"/>
        <s v="Deer Repellent"/>
        <s v="Flex-neck Halogen Floor Lamp"/>
        <s v="Love Potion Amulet"/>
        <s v="Plant Sitter"/>
        <s v="Bougainvillea Bonsai"/>
        <s v="Cashmere Blend Espresso"/>
        <s v="Planter Pot Feet"/>
        <s v="Ceramic Mixing Bowls"/>
        <s v="Fisherman's Reel Clock"/>
        <s v="Jolly Ball Horse Toy"/>
        <s v="Model of Atlantis"/>
        <s v="Boomerang"/>
        <s v="Stagg EKG Electric Kettle"/>
        <s v="Mancala"/>
        <s v="Winged Fairy"/>
        <s v="Butterfly Hutch"/>
        <s v="Star Gazer Flower Basket"/>
        <s v="Exotic Meat Lover"/>
        <s v="Singing Bird Clock"/>
        <s v="Luxurious Bath Pack"/>
        <s v="Peppermint Pig"/>
        <s v="Silk Flower Arrangement"/>
        <s v="Amish Children Silhouettes"/>
        <s v="Portable 12 volt cooler/warmer"/>
        <s v="Gardener's Journal"/>
        <s v="Root Beer Lovers Basket"/>
        <s v="Garden Gnome Set"/>
        <s v="Exotic Chocolates Collection"/>
        <s v="Brass Cigar Cutter"/>
        <s v="Peaberry Blend Espresso"/>
        <s v="Micro FM Radio"/>
        <s v="Amish Heritage Armoire"/>
        <s v="Keytog Laser Pointer"/>
        <s v="Virtual Reality Vest"/>
        <s v="Superb Bacon (3 Lb.)"/>
        <s v="Candlelit Forest Screen"/>
        <s v="Potatoes Spud Shooter"/>
        <s v="Birthday Flower Basket"/>
        <s v="Oak Steamer Trunk"/>
        <s v="Barking Treat Jar"/>
        <s v="Peppermint Foot Lotion"/>
        <s v="Elmo Market Basket"/>
        <s v="Crema Rica Blend Espresso"/>
        <s v="Whirlagig Pig"/>
        <s v="Great Skin Pack"/>
        <s v="F/X Shuttle"/>
        <s v="Smoked Vermont Turkey Breast"/>
        <s v="Tree Frog Fountain"/>
        <s v="Pet Portrait"/>
        <s v="Hadley's Blend Coffee"/>
        <s v="Moisturizing Lip Balms (12 Flavor set)"/>
        <s v="Cascade Travel Mattress"/>
        <s v="Pocket Neck Pillow"/>
        <s v="Cherry Linen Chest"/>
        <s v="Fiber Optics Kit"/>
        <s v="Cat's Palace"/>
        <s v="Peppermint Twist Candle"/>
        <s v="Cat's Dream Kit"/>
        <s v="Amish Pine Napkin Holder"/>
        <s v="Portable Beverage cooler/warmer"/>
        <s v="Golfer's Mousepad"/>
        <s v="Pocket Talk Voice Translator"/>
        <s v="Travelling Cigar Humidor"/>
        <s v="Moveable Feast"/>
        <s v="Vermont Breakfast Gift Basket"/>
        <s v="Levitron World Globe"/>
        <s v="Pedaling Pachyderm"/>
        <s v="Golf Ball Monogrammer"/>
        <s v="Cat Safety Leash"/>
        <s v="Chocolate Buttercrunch"/>
        <s v="Shiitake Mushroom Kit"/>
        <s v="Ant Zoom Farm"/>
        <s v="Godiva Halloween Ballotin"/>
        <s v="Annie's Zoo Doo"/>
        <s v="Zither in Mahogany Case"/>
      </sharedItems>
    </cacheField>
    <cacheField name="Qty_Sold" numFmtId="0">
      <sharedItems containsSemiMixedTypes="0" containsString="0" containsNumber="1" containsInteger="1" minValue="1" maxValue="25"/>
    </cacheField>
    <cacheField name="Unit Price" numFmtId="44">
      <sharedItems containsSemiMixedTypes="0" containsString="0" containsNumber="1" containsInteger="1" minValue="9" maxValue="1500"/>
    </cacheField>
    <cacheField name="Unit Cost" numFmtId="44">
      <sharedItems containsSemiMixedTypes="0" containsString="0" containsNumber="1" minValue="6" maxValue="752"/>
    </cacheField>
    <cacheField name="Total Price" numFmtId="44">
      <sharedItems containsSemiMixedTypes="0" containsString="0" containsNumber="1" containsInteger="1" minValue="9" maxValue="3000"/>
    </cacheField>
    <cacheField name="Total Cost" numFmtId="44">
      <sharedItems containsSemiMixedTypes="0" containsString="0" containsNumber="1" minValue="6" maxValue="1506"/>
    </cacheField>
    <cacheField name="Total Profit" numFmtId="44">
      <sharedItems containsSemiMixedTypes="0" containsString="0" containsNumber="1" minValue="1.5" maxValue="1496"/>
    </cacheField>
    <cacheField name="Income_Bracket" numFmtId="0">
      <sharedItems containsSemiMixedTypes="0" containsString="0" containsNumber="1" containsInteger="1" minValue="1" maxValue="10" count="10">
        <n v="3"/>
        <n v="6"/>
        <n v="5"/>
        <n v="4"/>
        <n v="2"/>
        <n v="10"/>
        <n v="7"/>
        <n v="8"/>
        <n v="1"/>
        <n v="9"/>
      </sharedItems>
    </cacheField>
    <cacheField name="SUBCAT_ID" numFmtId="0">
      <sharedItems containsSemiMixedTypes="0" containsString="0" containsNumber="1" containsInteger="1" minValue="1" maxValue="26"/>
    </cacheField>
    <cacheField name="SUBCAT_NAME" numFmtId="0">
      <sharedItems count="7">
        <s v="Travel"/>
        <s v="Household"/>
        <s v="Gifts"/>
        <s v="Children"/>
        <s v="Food"/>
        <s v="Health &amp; Beauty"/>
        <s v="Electronics"/>
      </sharedItems>
    </cacheField>
    <cacheField name="Age_Bracket" numFmtId="0">
      <sharedItems count="7">
        <s v="30 - 40"/>
        <s v="70+"/>
        <s v="60 - 70"/>
        <s v="50 - 60"/>
        <s v="20 - 30"/>
        <s v="40 - 50"/>
        <s v="&lt; 20"/>
      </sharedItems>
    </cacheField>
    <cacheField name="Cust_Region" numFmtId="0">
      <sharedItems count="11">
        <s v="Mid-Atlantic"/>
        <s v="Central"/>
        <s v="North-East"/>
        <s v="Canada"/>
        <s v="South-West"/>
        <s v="South-East"/>
        <s v="Germany"/>
        <s v="North-West"/>
        <s v="South"/>
        <s v="England"/>
        <s v="France"/>
      </sharedItems>
    </cacheField>
    <cacheField name="Country" numFmtId="0">
      <sharedItems count="3">
        <s v="USA"/>
        <s v="Canada"/>
        <s v="Europe"/>
      </sharedItems>
    </cacheField>
    <cacheField name="Months (Order_Date)" numFmtId="0" databaseField="0">
      <fieldGroup base="2">
        <rangePr groupBy="months" startDate="2022-01-01T00:00:00" endDate="2023-12-31T00:00:00"/>
        <groupItems count="14">
          <s v="&lt;1/1/2022"/>
          <s v="Jan"/>
          <s v="Feb"/>
          <s v="Mar"/>
          <s v="Apr"/>
          <s v="May"/>
          <s v="Jun"/>
          <s v="Jul"/>
          <s v="Aug"/>
          <s v="Sep"/>
          <s v="Oct"/>
          <s v="Nov"/>
          <s v="Dec"/>
          <s v="&gt;12/31/2023"/>
        </groupItems>
      </fieldGroup>
    </cacheField>
    <cacheField name="Quarters (Order_Date)" numFmtId="0" databaseField="0">
      <fieldGroup base="2">
        <rangePr groupBy="quarters" startDate="2022-01-01T00:00:00" endDate="2023-12-31T00:00:00"/>
        <groupItems count="6">
          <s v="&lt;1/1/2022"/>
          <s v="Qtr1"/>
          <s v="Qtr2"/>
          <s v="Qtr3"/>
          <s v="Qtr4"/>
          <s v="&gt;12/31/2023"/>
        </groupItems>
      </fieldGroup>
    </cacheField>
    <cacheField name="Years (Order_Date)" numFmtId="0" databaseField="0">
      <fieldGroup base="2">
        <rangePr groupBy="years" startDate="2022-01-01T00:00:00" endDate="2023-12-31T00:00:00"/>
        <groupItems count="4">
          <s v="&lt;1/1/2022"/>
          <s v="2022"/>
          <s v="2023"/>
          <s v="&gt;12/31/2023"/>
        </groupItems>
      </fieldGroup>
    </cacheField>
    <cacheField name="PCT_OF_TOTAL_SALES" numFmtId="0" formula="'Total Profit'/ 259648" databaseField="0"/>
  </cacheFields>
  <extLst>
    <ext xmlns:x14="http://schemas.microsoft.com/office/spreadsheetml/2009/9/main" uri="{725AE2AE-9491-48be-B2B4-4EB974FC3084}">
      <x14:pivotCacheDefinition pivotCacheId="171781280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Mepham" refreshedDate="45360.650847569443" createdVersion="8" refreshedVersion="8" minRefreshableVersion="3" recordCount="1062" xr:uid="{7D69B9EE-B3C8-4AF2-8A11-9D5B9A42149A}">
  <cacheSource type="worksheet">
    <worksheetSource ref="A1:I1063" sheet="CUSTOMER_ORDERS"/>
  </cacheSource>
  <cacheFields count="10">
    <cacheField name="Order_Id" numFmtId="0">
      <sharedItems containsSemiMixedTypes="0" containsString="0" containsNumber="1" containsInteger="1" minValue="1101" maxValue="2164"/>
    </cacheField>
    <cacheField name="Line_Item_Number" numFmtId="0">
      <sharedItems containsSemiMixedTypes="0" containsString="0" containsNumber="1" containsInteger="1" minValue="1" maxValue="3"/>
    </cacheField>
    <cacheField name="Order_Date" numFmtId="14">
      <sharedItems containsSemiMixedTypes="0" containsNonDate="0" containsDate="1" containsString="0" minDate="2022-01-01T00:00:00" maxDate="2023-12-31T00:00:00"/>
    </cacheField>
    <cacheField name="Cust_Id" numFmtId="0">
      <sharedItems containsSemiMixedTypes="0" containsString="0" containsNumber="1" containsInteger="1" minValue="1" maxValue="685"/>
    </cacheField>
    <cacheField name="Income_Bracket" numFmtId="0">
      <sharedItems containsSemiMixedTypes="0" containsString="0" containsNumber="1" containsInteger="1" minValue="1" maxValue="10" count="10">
        <n v="3"/>
        <n v="6"/>
        <n v="5"/>
        <n v="4"/>
        <n v="2"/>
        <n v="10"/>
        <n v="7"/>
        <n v="8"/>
        <n v="1"/>
        <n v="9"/>
      </sharedItems>
    </cacheField>
    <cacheField name="Age_Bracket" numFmtId="0">
      <sharedItems count="7">
        <s v="30 - 40"/>
        <s v="70+"/>
        <s v="60 - 70"/>
        <s v="50 - 60"/>
        <s v="20 - 30"/>
        <s v="40 - 50"/>
        <s v="&lt; 20"/>
      </sharedItems>
    </cacheField>
    <cacheField name="Cust_Region" numFmtId="0">
      <sharedItems count="11">
        <s v="Mid-Atlantic"/>
        <s v="Central"/>
        <s v="North-East"/>
        <s v="Canada"/>
        <s v="South-West"/>
        <s v="South-East"/>
        <s v="Germany"/>
        <s v="North-West"/>
        <s v="South"/>
        <s v="England"/>
        <s v="France"/>
      </sharedItems>
    </cacheField>
    <cacheField name="Country" numFmtId="0">
      <sharedItems count="3">
        <s v="USA"/>
        <s v="Canada"/>
        <s v="Europe"/>
      </sharedItems>
    </cacheField>
    <cacheField name="RETURNING_CUSTOMER" numFmtId="0">
      <sharedItems containsSemiMixedTypes="0" containsString="0" containsNumber="1" containsInteger="1" minValue="0" maxValue="1"/>
    </cacheField>
    <cacheField name="PCT_RETURNING_CUSTOMERS" numFmtId="0" formula=" COUNT(Cust_Id)/SUM(RETURNING_CUSTOMER)" databaseField="0"/>
  </cacheFields>
  <extLst>
    <ext xmlns:x14="http://schemas.microsoft.com/office/spreadsheetml/2009/9/main" uri="{725AE2AE-9491-48be-B2B4-4EB974FC3084}">
      <x14:pivotCacheDefinition pivotCacheId="18854950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0">
  <r>
    <n v="1"/>
    <s v="Maxwell"/>
    <s v="Aaronson"/>
    <d v="1981-07-09T00:00:00"/>
    <x v="0"/>
    <x v="0"/>
    <s v="9865 Marion Place Apt."/>
    <s v="Beckford"/>
    <x v="0"/>
    <x v="0"/>
    <x v="0"/>
  </r>
  <r>
    <n v="2"/>
    <s v="Hugh"/>
    <s v="Abarca"/>
    <d v="1954-09-16T00:00:00"/>
    <x v="1"/>
    <x v="1"/>
    <s v="1660 Park Ave."/>
    <s v="Bath"/>
    <x v="1"/>
    <x v="1"/>
    <x v="1"/>
  </r>
  <r>
    <n v="3"/>
    <s v="Hazel"/>
    <s v="Abelson"/>
    <d v="1963-04-07T00:00:00"/>
    <x v="1"/>
    <x v="1"/>
    <s v="1882 St. Johns"/>
    <s v="Fort Lauderdale"/>
    <x v="2"/>
    <x v="1"/>
    <x v="0"/>
  </r>
  <r>
    <n v="4"/>
    <s v="Brooks"/>
    <s v="Abern"/>
    <d v="1957-12-03T00:00:00"/>
    <x v="1"/>
    <x v="1"/>
    <s v="245 Eastwood"/>
    <s v="Glen Rose"/>
    <x v="0"/>
    <x v="1"/>
    <x v="0"/>
  </r>
  <r>
    <n v="5"/>
    <s v="Ross"/>
    <s v="Abram"/>
    <d v="1959-02-27T00:00:00"/>
    <x v="1"/>
    <x v="1"/>
    <s v="45 South Deer Creek Drive"/>
    <s v="Lima"/>
    <x v="3"/>
    <x v="1"/>
    <x v="0"/>
  </r>
  <r>
    <n v="6"/>
    <s v="Wylie"/>
    <s v="Abrams"/>
    <d v="1988-12-30T00:00:00"/>
    <x v="2"/>
    <x v="2"/>
    <s v="5628 Orwenstensia"/>
    <s v="Caracton"/>
    <x v="4"/>
    <x v="2"/>
    <x v="0"/>
  </r>
  <r>
    <n v="7"/>
    <s v="Don"/>
    <s v="Addison"/>
    <d v="1971-01-02T00:00:00"/>
    <x v="3"/>
    <x v="3"/>
    <s v="9433 Burton Ave."/>
    <s v="Canton"/>
    <x v="5"/>
    <x v="3"/>
    <x v="0"/>
  </r>
  <r>
    <n v="8"/>
    <s v="Merrell"/>
    <s v="Adess"/>
    <d v="1971-12-04T00:00:00"/>
    <x v="1"/>
    <x v="1"/>
    <s v="310 Marquette Rd."/>
    <s v="Vinton"/>
    <x v="2"/>
    <x v="3"/>
    <x v="0"/>
  </r>
  <r>
    <n v="9"/>
    <s v="Keith"/>
    <s v="Adler"/>
    <d v="1986-01-10T00:00:00"/>
    <x v="0"/>
    <x v="0"/>
    <s v="150 Harding Ave."/>
    <s v="Altoola"/>
    <x v="3"/>
    <x v="2"/>
    <x v="0"/>
  </r>
  <r>
    <n v="10"/>
    <s v="Daniel"/>
    <s v="Aguilar"/>
    <d v="1987-02-23T00:00:00"/>
    <x v="1"/>
    <x v="1"/>
    <s v="125 Eastwood"/>
    <s v="Rackton"/>
    <x v="2"/>
    <x v="2"/>
    <x v="0"/>
  </r>
  <r>
    <n v="11"/>
    <s v="Deborah"/>
    <s v="Aguirre"/>
    <d v="1970-11-12T00:00:00"/>
    <x v="4"/>
    <x v="4"/>
    <s v="4259 W. Lake Ave."/>
    <s v="Madrid Heights"/>
    <x v="4"/>
    <x v="3"/>
    <x v="0"/>
  </r>
  <r>
    <n v="12"/>
    <s v="Dean"/>
    <s v="Ahern"/>
    <d v="1969-10-13T00:00:00"/>
    <x v="2"/>
    <x v="2"/>
    <s v="33 University Ave."/>
    <s v="Bandon"/>
    <x v="2"/>
    <x v="3"/>
    <x v="0"/>
  </r>
  <r>
    <n v="13"/>
    <s v="Elton"/>
    <s v="Al-Timinu"/>
    <d v="1968-09-08T00:00:00"/>
    <x v="4"/>
    <x v="4"/>
    <s v="22 Ashland Ave."/>
    <s v="Lafayettee"/>
    <x v="0"/>
    <x v="3"/>
    <x v="0"/>
  </r>
  <r>
    <n v="14"/>
    <s v="Dorthy"/>
    <s v="Alcaraz"/>
    <d v="1988-03-05T00:00:00"/>
    <x v="1"/>
    <x v="1"/>
    <s v="54 Lakeview Terrace"/>
    <s v="Martinville"/>
    <x v="2"/>
    <x v="2"/>
    <x v="0"/>
  </r>
  <r>
    <n v="15"/>
    <s v="Sarah"/>
    <s v="Aldo"/>
    <d v="1991-03-28T00:00:00"/>
    <x v="2"/>
    <x v="2"/>
    <s v="3901 Chester Ave. Apt. 3C"/>
    <s v="Eagle River"/>
    <x v="5"/>
    <x v="2"/>
    <x v="0"/>
  </r>
  <r>
    <n v="16"/>
    <s v="Peggy"/>
    <s v="Alein"/>
    <d v="1952-07-29T00:00:00"/>
    <x v="3"/>
    <x v="3"/>
    <s v="1029 Marvel Way"/>
    <s v="Arpin"/>
    <x v="3"/>
    <x v="4"/>
    <x v="0"/>
  </r>
  <r>
    <n v="17"/>
    <s v="Maxwell"/>
    <s v="Alexander"/>
    <d v="1967-08-29T00:00:00"/>
    <x v="2"/>
    <x v="2"/>
    <s v="175 Lily Court"/>
    <s v="Camden"/>
    <x v="5"/>
    <x v="3"/>
    <x v="0"/>
  </r>
  <r>
    <n v="18"/>
    <s v="Selene"/>
    <s v="Allen"/>
    <d v="2004-12-30T00:00:00"/>
    <x v="3"/>
    <x v="3"/>
    <s v="152 Clinton Ave."/>
    <s v="Forest"/>
    <x v="6"/>
    <x v="5"/>
    <x v="0"/>
  </r>
  <r>
    <n v="19"/>
    <s v="Mario"/>
    <s v="Alonso"/>
    <d v="1989-04-28T00:00:00"/>
    <x v="5"/>
    <x v="5"/>
    <s v="1815 Judson Rd."/>
    <s v="Blue Hill "/>
    <x v="3"/>
    <x v="2"/>
    <x v="0"/>
  </r>
  <r>
    <n v="20"/>
    <s v="Calbert"/>
    <s v="Alvarado"/>
    <d v="1983-02-06T00:00:00"/>
    <x v="1"/>
    <x v="1"/>
    <s v="3618 Woodland Rd."/>
    <s v="London"/>
    <x v="1"/>
    <x v="0"/>
    <x v="1"/>
  </r>
  <r>
    <n v="21"/>
    <s v="Xavier"/>
    <s v="Alyea-Burkell"/>
    <d v="1972-02-15T00:00:00"/>
    <x v="6"/>
    <x v="6"/>
    <s v="1109 Marvel Way"/>
    <s v="White Cape"/>
    <x v="0"/>
    <x v="3"/>
    <x v="0"/>
  </r>
  <r>
    <n v="22"/>
    <s v="Belinda"/>
    <s v="Amsov"/>
    <d v="1984-03-02T00:00:00"/>
    <x v="4"/>
    <x v="4"/>
    <s v="17 Cavell Ave."/>
    <s v="Valencia"/>
    <x v="4"/>
    <x v="0"/>
    <x v="0"/>
  </r>
  <r>
    <n v="23"/>
    <s v="Kent"/>
    <s v="Angelina"/>
    <d v="1985-04-22T00:00:00"/>
    <x v="5"/>
    <x v="5"/>
    <s v="4530 Oakland Drive"/>
    <s v="Lake Arrowhead"/>
    <x v="6"/>
    <x v="2"/>
    <x v="0"/>
  </r>
  <r>
    <n v="24"/>
    <s v="Brent"/>
    <s v="Anovitz"/>
    <d v="1990-05-11T00:00:00"/>
    <x v="2"/>
    <x v="2"/>
    <s v="222 Clay Rd."/>
    <s v="London"/>
    <x v="1"/>
    <x v="2"/>
    <x v="1"/>
  </r>
  <r>
    <n v="25"/>
    <s v="Nicholas"/>
    <s v="Anthony"/>
    <d v="1991-06-17T00:00:00"/>
    <x v="1"/>
    <x v="1"/>
    <s v="1539 Bay Colony Dr."/>
    <s v="Avery Heights"/>
    <x v="3"/>
    <x v="2"/>
    <x v="0"/>
  </r>
  <r>
    <n v="26"/>
    <s v="Jules"/>
    <s v="Apert"/>
    <d v="1986-05-14T00:00:00"/>
    <x v="7"/>
    <x v="7"/>
    <s v="1215 Judson Rd."/>
    <s v="Toronto"/>
    <x v="7"/>
    <x v="2"/>
    <x v="2"/>
  </r>
  <r>
    <n v="27"/>
    <s v="Brock"/>
    <s v="Applebaum"/>
    <d v="1987-06-12T00:00:00"/>
    <x v="3"/>
    <x v="3"/>
    <s v="6228 Orwenstensia"/>
    <s v="Black Earth"/>
    <x v="8"/>
    <x v="2"/>
    <x v="0"/>
  </r>
  <r>
    <n v="28"/>
    <s v="Laurell"/>
    <s v="Ardini"/>
    <d v="1970-01-29T00:00:00"/>
    <x v="0"/>
    <x v="0"/>
    <s v="644 Princeton Ln."/>
    <s v="Bolton Valley"/>
    <x v="3"/>
    <x v="3"/>
    <x v="0"/>
  </r>
  <r>
    <n v="29"/>
    <s v="Saul"/>
    <s v="Arenburg"/>
    <d v="1973-03-02T00:00:00"/>
    <x v="4"/>
    <x v="4"/>
    <s v="171 Clifton Rd."/>
    <s v="Cripple Creek"/>
    <x v="5"/>
    <x v="3"/>
    <x v="0"/>
  </r>
  <r>
    <n v="30"/>
    <s v="Jean"/>
    <s v="Armstrong"/>
    <d v="1980-06-06T00:00:00"/>
    <x v="4"/>
    <x v="4"/>
    <s v="1365 Hillcrest Circle"/>
    <s v="Afton"/>
    <x v="4"/>
    <x v="0"/>
    <x v="0"/>
  </r>
  <r>
    <n v="31"/>
    <s v="Tess"/>
    <s v="Aronoff"/>
    <d v="1993-06-10T00:00:00"/>
    <x v="2"/>
    <x v="2"/>
    <s v="551 Madison St."/>
    <s v="St. Martinsville"/>
    <x v="8"/>
    <x v="2"/>
    <x v="0"/>
  </r>
  <r>
    <n v="32"/>
    <s v="Veda"/>
    <s v="Arrezola"/>
    <d v="1994-07-02T00:00:00"/>
    <x v="0"/>
    <x v="0"/>
    <s v="7261 White Oaks Ave."/>
    <s v="Emerald Bay"/>
    <x v="5"/>
    <x v="6"/>
    <x v="0"/>
  </r>
  <r>
    <n v="33"/>
    <s v="Sue"/>
    <s v="Artemis"/>
    <d v="2003-10-02T00:00:00"/>
    <x v="7"/>
    <x v="7"/>
    <s v="34 Lynn Terrace"/>
    <s v="Philadelphia"/>
    <x v="6"/>
    <x v="6"/>
    <x v="0"/>
  </r>
  <r>
    <n v="34"/>
    <s v="Mara"/>
    <s v="Ascher"/>
    <d v="1963-01-07T00:00:00"/>
    <x v="7"/>
    <x v="7"/>
    <s v="1750 Lily Court"/>
    <s v="Lake George"/>
    <x v="2"/>
    <x v="1"/>
    <x v="0"/>
  </r>
  <r>
    <n v="35"/>
    <s v="Gilbert"/>
    <s v="Astorino"/>
    <d v="1974-04-24T00:00:00"/>
    <x v="6"/>
    <x v="6"/>
    <s v="1701 W. Mellody Rd."/>
    <s v="Garrison"/>
    <x v="0"/>
    <x v="0"/>
    <x v="0"/>
  </r>
  <r>
    <n v="36"/>
    <s v="Roger"/>
    <s v="Aufox"/>
    <d v="1958-08-11T00:00:00"/>
    <x v="7"/>
    <x v="7"/>
    <s v="1585 County line Rd."/>
    <s v="Berlin"/>
    <x v="9"/>
    <x v="1"/>
    <x v="1"/>
  </r>
  <r>
    <n v="37"/>
    <s v="Rebecca"/>
    <s v="Aya"/>
    <d v="1975-05-16T00:00:00"/>
    <x v="8"/>
    <x v="8"/>
    <s v="224 Sherman Rd."/>
    <s v="Alcameda"/>
    <x v="5"/>
    <x v="0"/>
    <x v="0"/>
  </r>
  <r>
    <n v="38"/>
    <s v="Stacy"/>
    <s v="Azzi"/>
    <d v="1982-09-30T00:00:00"/>
    <x v="0"/>
    <x v="0"/>
    <s v="9365 Marion Place Apt."/>
    <s v="Rapid City"/>
    <x v="0"/>
    <x v="0"/>
    <x v="0"/>
  </r>
  <r>
    <n v="39"/>
    <s v="Sherwood"/>
    <s v="Bagleman"/>
    <d v="1976-06-10T00:00:00"/>
    <x v="5"/>
    <x v="5"/>
    <s v="763 Blackhawk Rd."/>
    <s v="Philadelphia"/>
    <x v="6"/>
    <x v="0"/>
    <x v="0"/>
  </r>
  <r>
    <n v="40"/>
    <s v="Isaiah"/>
    <s v="Bahr"/>
    <d v="1992-07-06T00:00:00"/>
    <x v="7"/>
    <x v="7"/>
    <s v="1233 Arbor Rd."/>
    <s v="Blue River"/>
    <x v="5"/>
    <x v="2"/>
    <x v="0"/>
  </r>
  <r>
    <n v="41"/>
    <s v="Mario"/>
    <s v="Baker"/>
    <d v="1953-01-15T00:00:00"/>
    <x v="9"/>
    <x v="9"/>
    <s v="1858 Balsam Way"/>
    <s v="Lahiana"/>
    <x v="4"/>
    <x v="4"/>
    <x v="0"/>
  </r>
  <r>
    <n v="42"/>
    <s v="Dolly"/>
    <s v="Bakhitari"/>
    <d v="1988-06-21T00:00:00"/>
    <x v="0"/>
    <x v="0"/>
    <s v="8542 Sumac Rd."/>
    <s v="Mt. Hood"/>
    <x v="3"/>
    <x v="2"/>
    <x v="0"/>
  </r>
  <r>
    <n v="43"/>
    <s v="Wenda"/>
    <s v="Bales"/>
    <d v="1977-07-16T00:00:00"/>
    <x v="0"/>
    <x v="0"/>
    <s v="202 St.Johns Ave."/>
    <s v="Burton"/>
    <x v="5"/>
    <x v="0"/>
    <x v="0"/>
  </r>
  <r>
    <n v="44"/>
    <s v="Eli"/>
    <s v="Ball"/>
    <d v="1960-09-30T00:00:00"/>
    <x v="3"/>
    <x v="3"/>
    <s v="1839 McCraren Rd."/>
    <s v="Tahoe City"/>
    <x v="3"/>
    <x v="1"/>
    <x v="0"/>
  </r>
  <r>
    <n v="45"/>
    <s v="Wylie"/>
    <s v="Ballatini"/>
    <d v="1958-08-13T00:00:00"/>
    <x v="0"/>
    <x v="0"/>
    <s v="3255 Golf Rd."/>
    <s v="Westin"/>
    <x v="2"/>
    <x v="1"/>
    <x v="0"/>
  </r>
  <r>
    <n v="46"/>
    <s v="Stephen"/>
    <s v="Ballin"/>
    <d v="1978-08-22T00:00:00"/>
    <x v="1"/>
    <x v="1"/>
    <s v="12 Eastwood"/>
    <s v="San Fransisco"/>
    <x v="3"/>
    <x v="0"/>
    <x v="0"/>
  </r>
  <r>
    <n v="47"/>
    <s v="Bridget"/>
    <s v="Bao"/>
    <d v="1979-09-13T00:00:00"/>
    <x v="9"/>
    <x v="9"/>
    <s v="1714 Clifton Rd."/>
    <s v="Glen Rose"/>
    <x v="0"/>
    <x v="0"/>
    <x v="0"/>
  </r>
  <r>
    <n v="48"/>
    <s v="Ruby"/>
    <s v="Barack"/>
    <d v="1993-08-29T00:00:00"/>
    <x v="2"/>
    <x v="2"/>
    <s v="1715 Chicago Ave."/>
    <s v="New Haven"/>
    <x v="0"/>
    <x v="2"/>
    <x v="0"/>
  </r>
  <r>
    <n v="49"/>
    <s v="Luther"/>
    <s v="Barcani"/>
    <d v="1994-09-01T00:00:00"/>
    <x v="2"/>
    <x v="2"/>
    <s v="8172 Virginia Rd."/>
    <s v="Prince Williams "/>
    <x v="2"/>
    <x v="6"/>
    <x v="0"/>
  </r>
  <r>
    <n v="50"/>
    <s v="Tabitha"/>
    <s v="Barker"/>
    <d v="1995-10-21T00:00:00"/>
    <x v="4"/>
    <x v="4"/>
    <s v="922 Twin Oaks Drive"/>
    <s v="Aspen"/>
    <x v="8"/>
    <x v="6"/>
    <x v="0"/>
  </r>
  <r>
    <n v="51"/>
    <s v="Patty"/>
    <s v="Barlow"/>
    <d v="1980-09-30T00:00:00"/>
    <x v="7"/>
    <x v="7"/>
    <s v="280 Skokie Rd."/>
    <s v="La Quinta"/>
    <x v="2"/>
    <x v="0"/>
    <x v="0"/>
  </r>
  <r>
    <n v="52"/>
    <s v="John"/>
    <s v="Barnett"/>
    <d v="1976-12-04T00:00:00"/>
    <x v="3"/>
    <x v="3"/>
    <s v="191 Old Briar Lane"/>
    <s v="Beaver Lake"/>
    <x v="3"/>
    <x v="0"/>
    <x v="0"/>
  </r>
  <r>
    <n v="53"/>
    <s v="Ralph"/>
    <s v="Baron"/>
    <d v="1979-07-30T00:00:00"/>
    <x v="1"/>
    <x v="1"/>
    <s v="335 University Ave."/>
    <s v="St. Paul"/>
    <x v="5"/>
    <x v="0"/>
    <x v="0"/>
  </r>
  <r>
    <n v="54"/>
    <s v="Deborah"/>
    <s v="Barris"/>
    <d v="1996-11-11T00:00:00"/>
    <x v="0"/>
    <x v="0"/>
    <s v="190 Sunnyside Ave."/>
    <s v="Armstrong"/>
    <x v="3"/>
    <x v="6"/>
    <x v="0"/>
  </r>
  <r>
    <n v="55"/>
    <s v="Jonathon"/>
    <s v="Barrow"/>
    <d v="1978-08-21T00:00:00"/>
    <x v="7"/>
    <x v="7"/>
    <s v="8122 North Ave."/>
    <s v="Washville"/>
    <x v="6"/>
    <x v="0"/>
    <x v="0"/>
  </r>
  <r>
    <n v="56"/>
    <s v="Barry"/>
    <s v="Baruffi"/>
    <d v="1979-06-23T00:00:00"/>
    <x v="7"/>
    <x v="7"/>
    <s v="539 Cordon Terr."/>
    <s v="Willderville"/>
    <x v="3"/>
    <x v="0"/>
    <x v="0"/>
  </r>
  <r>
    <n v="57"/>
    <s v="Nell"/>
    <s v="Basillos"/>
    <d v="1980-10-08T00:00:00"/>
    <x v="7"/>
    <x v="7"/>
    <s v="456 Groverland Ave."/>
    <s v="Arcala"/>
    <x v="2"/>
    <x v="0"/>
    <x v="0"/>
  </r>
  <r>
    <n v="58"/>
    <s v="Pamela"/>
    <s v="Bauden"/>
    <d v="1971-01-30T00:00:00"/>
    <x v="1"/>
    <x v="1"/>
    <s v="2644 Princeton Ln."/>
    <s v="Columbia"/>
    <x v="5"/>
    <x v="3"/>
    <x v="0"/>
  </r>
  <r>
    <n v="59"/>
    <s v="Louis"/>
    <s v="Baum"/>
    <d v="1982-12-25T00:00:00"/>
    <x v="9"/>
    <x v="9"/>
    <s v="25 Oakridge Ave."/>
    <s v="Breckford"/>
    <x v="8"/>
    <x v="0"/>
    <x v="0"/>
  </r>
  <r>
    <n v="60"/>
    <s v="Milton"/>
    <s v="Baumrick"/>
    <d v="1982-04-16T00:00:00"/>
    <x v="5"/>
    <x v="5"/>
    <s v="594 Cordon Terr."/>
    <s v="Eagle River"/>
    <x v="5"/>
    <x v="0"/>
    <x v="0"/>
  </r>
  <r>
    <n v="61"/>
    <s v="Alan"/>
    <s v="Bayanie"/>
    <d v="1981-11-05T00:00:00"/>
    <x v="4"/>
    <x v="4"/>
    <s v="1787 Balsamic Ave."/>
    <s v="Telluride"/>
    <x v="8"/>
    <x v="0"/>
    <x v="0"/>
  </r>
  <r>
    <n v="62"/>
    <s v="Serge"/>
    <s v="Bayer"/>
    <d v="1986-04-18T00:00:00"/>
    <x v="1"/>
    <x v="1"/>
    <s v="1752 Clinton Ave."/>
    <s v="Philadelphia"/>
    <x v="6"/>
    <x v="2"/>
    <x v="0"/>
  </r>
  <r>
    <n v="63"/>
    <s v="Randolph"/>
    <s v="Bazzoni"/>
    <d v="1958-01-30T00:00:00"/>
    <x v="2"/>
    <x v="2"/>
    <s v="2878 Sheridan Rd."/>
    <s v="Afton"/>
    <x v="4"/>
    <x v="1"/>
    <x v="0"/>
  </r>
  <r>
    <n v="64"/>
    <s v="Dwight"/>
    <s v="Bear"/>
    <d v="1972-12-03T00:00:00"/>
    <x v="4"/>
    <x v="4"/>
    <s v="224  Highwood Ave."/>
    <s v="Westin"/>
    <x v="2"/>
    <x v="3"/>
    <x v="0"/>
  </r>
  <r>
    <n v="66"/>
    <s v="Regan"/>
    <s v="Becerra"/>
    <d v="1982-12-04T00:00:00"/>
    <x v="1"/>
    <x v="1"/>
    <s v="2148 Oakridge Ave."/>
    <s v="Chappel Hill"/>
    <x v="2"/>
    <x v="0"/>
    <x v="0"/>
  </r>
  <r>
    <n v="67"/>
    <s v="Carrie"/>
    <s v="Becker"/>
    <d v="1963-03-28T00:00:00"/>
    <x v="0"/>
    <x v="0"/>
    <s v="2378 Sheridan Rd."/>
    <s v="Columbus"/>
    <x v="5"/>
    <x v="1"/>
    <x v="0"/>
  </r>
  <r>
    <n v="68"/>
    <s v="Theo"/>
    <s v="Bederman"/>
    <d v="1986-12-04T00:00:00"/>
    <x v="0"/>
    <x v="0"/>
    <s v="171 Chicago Ave."/>
    <s v="Lake Barkley"/>
    <x v="6"/>
    <x v="2"/>
    <x v="0"/>
  </r>
  <r>
    <n v="69"/>
    <s v="Carey"/>
    <s v="Belmonti"/>
    <d v="1964-04-14T00:00:00"/>
    <x v="7"/>
    <x v="7"/>
    <s v="4586 Groverland Ave."/>
    <s v="Mainz"/>
    <x v="9"/>
    <x v="3"/>
    <x v="1"/>
  </r>
  <r>
    <n v="70"/>
    <s v="Pierre"/>
    <s v="Belster"/>
    <d v="1965-05-10T00:00:00"/>
    <x v="0"/>
    <x v="0"/>
    <s v="550 Sheridan"/>
    <s v="Riverwoods"/>
    <x v="8"/>
    <x v="3"/>
    <x v="0"/>
  </r>
  <r>
    <n v="71"/>
    <s v="Trent"/>
    <s v="Benbaum"/>
    <d v="1983-01-28T00:00:00"/>
    <x v="2"/>
    <x v="2"/>
    <s v="3970 Vilas Circle"/>
    <s v="Rockford"/>
    <x v="0"/>
    <x v="0"/>
    <x v="0"/>
  </r>
  <r>
    <n v="72"/>
    <s v="Nathan"/>
    <s v="Benberg"/>
    <d v="1966-06-10T00:00:00"/>
    <x v="7"/>
    <x v="7"/>
    <s v="24 Ashland Ave."/>
    <s v="Newport"/>
    <x v="0"/>
    <x v="3"/>
    <x v="0"/>
  </r>
  <r>
    <n v="73"/>
    <s v="Ben"/>
    <s v="Benjamin"/>
    <d v="1984-02-12T00:00:00"/>
    <x v="8"/>
    <x v="8"/>
    <s v="2219 Hillcrest Ave"/>
    <s v="Paris"/>
    <x v="10"/>
    <x v="0"/>
    <x v="1"/>
  </r>
  <r>
    <n v="74"/>
    <s v="Mercedes"/>
    <s v="Berber"/>
    <d v="1968-08-17T00:00:00"/>
    <x v="1"/>
    <x v="1"/>
    <s v="77 Blackhawk Rd"/>
    <s v="Stowe"/>
    <x v="0"/>
    <x v="3"/>
    <x v="0"/>
  </r>
  <r>
    <n v="75"/>
    <s v="Marcus"/>
    <s v="Berhoff"/>
    <d v="1987-01-15T00:00:00"/>
    <x v="2"/>
    <x v="2"/>
    <s v="2188 Oakridge Ave."/>
    <s v="Beaver Lake"/>
    <x v="3"/>
    <x v="2"/>
    <x v="0"/>
  </r>
  <r>
    <n v="76"/>
    <s v="Galvin"/>
    <s v="Beris"/>
    <d v="1980-02-08T00:00:00"/>
    <x v="5"/>
    <x v="5"/>
    <s v="67 Sheridan Rd."/>
    <s v="Virginia Beach"/>
    <x v="6"/>
    <x v="0"/>
    <x v="0"/>
  </r>
  <r>
    <n v="77"/>
    <s v="Clarinda"/>
    <s v="Berk"/>
    <d v="1957-03-12T00:00:00"/>
    <x v="0"/>
    <x v="0"/>
    <s v="6626 Lyons Circle"/>
    <s v="Scranton"/>
    <x v="5"/>
    <x v="1"/>
    <x v="0"/>
  </r>
  <r>
    <n v="78"/>
    <s v="Christie"/>
    <s v="Berkenhiemer"/>
    <d v="1963-09-17T00:00:00"/>
    <x v="3"/>
    <x v="3"/>
    <s v="154 Vine"/>
    <s v="Berlin"/>
    <x v="9"/>
    <x v="1"/>
    <x v="1"/>
  </r>
  <r>
    <n v="79"/>
    <s v="Reed"/>
    <s v="Berkson"/>
    <d v="1972-06-16T00:00:00"/>
    <x v="9"/>
    <x v="9"/>
    <s v="5212 Hill"/>
    <s v="Middleton"/>
    <x v="2"/>
    <x v="3"/>
    <x v="0"/>
  </r>
  <r>
    <n v="80"/>
    <s v="Max"/>
    <s v="Berman"/>
    <d v="1975-09-10T00:00:00"/>
    <x v="7"/>
    <x v="7"/>
    <s v="302-A Crestwood Village Rd."/>
    <s v="Chiappas"/>
    <x v="4"/>
    <x v="0"/>
    <x v="0"/>
  </r>
  <r>
    <n v="81"/>
    <s v="Fletcher"/>
    <s v="bernadi"/>
    <d v="1988-02-12T00:00:00"/>
    <x v="0"/>
    <x v="0"/>
    <s v="8599 Harvard Ct"/>
    <s v="Lake Forest"/>
    <x v="6"/>
    <x v="2"/>
    <x v="0"/>
  </r>
  <r>
    <n v="82"/>
    <s v="Jonathon"/>
    <s v="Berrity"/>
    <d v="1985-03-24T00:00:00"/>
    <x v="1"/>
    <x v="1"/>
    <s v="9187 Fairview Ave."/>
    <s v="Tokosburg"/>
    <x v="4"/>
    <x v="2"/>
    <x v="0"/>
  </r>
  <r>
    <n v="83"/>
    <s v="Jonathon"/>
    <s v="Bertam"/>
    <d v="1981-03-04T00:00:00"/>
    <x v="1"/>
    <x v="1"/>
    <s v="872 Virginia Rd."/>
    <s v="Lima"/>
    <x v="3"/>
    <x v="0"/>
    <x v="0"/>
  </r>
  <r>
    <n v="84"/>
    <s v="Merrell"/>
    <s v="Bickmore"/>
    <d v="1986-04-20T00:00:00"/>
    <x v="7"/>
    <x v="7"/>
    <s v="7530 Homewood Ave."/>
    <s v="Albon"/>
    <x v="8"/>
    <x v="2"/>
    <x v="0"/>
  </r>
  <r>
    <n v="85"/>
    <s v="Zabrina"/>
    <s v="Biley"/>
    <d v="1973-01-07T00:00:00"/>
    <x v="3"/>
    <x v="3"/>
    <s v="267 Anderson Lane"/>
    <s v="Mainz"/>
    <x v="9"/>
    <x v="3"/>
    <x v="1"/>
  </r>
  <r>
    <n v="86"/>
    <s v="Geoffery"/>
    <s v="Birkenstein"/>
    <d v="1988-02-27T00:00:00"/>
    <x v="7"/>
    <x v="7"/>
    <s v="195 First St."/>
    <s v="Scranton Heights"/>
    <x v="3"/>
    <x v="2"/>
    <x v="0"/>
  </r>
  <r>
    <n v="87"/>
    <s v="Abner"/>
    <s v="Bishop"/>
    <d v="1989-05-29T00:00:00"/>
    <x v="7"/>
    <x v="7"/>
    <s v="22 Vine Ave."/>
    <s v="White Cape"/>
    <x v="0"/>
    <x v="2"/>
    <x v="0"/>
  </r>
  <r>
    <n v="88"/>
    <s v="Elaine"/>
    <s v="Bishop"/>
    <d v="1971-05-05T00:00:00"/>
    <x v="2"/>
    <x v="2"/>
    <s v="222 Sherman Rd."/>
    <s v="Mt. Rose"/>
    <x v="5"/>
    <x v="3"/>
    <x v="0"/>
  </r>
  <r>
    <n v="89"/>
    <s v="Bartlett"/>
    <s v="Black"/>
    <d v="1981-09-12T00:00:00"/>
    <x v="2"/>
    <x v="2"/>
    <s v="3513 Grove Ave."/>
    <s v="Williamsburg"/>
    <x v="6"/>
    <x v="0"/>
    <x v="0"/>
  </r>
  <r>
    <n v="90"/>
    <s v="Craig"/>
    <s v="Black"/>
    <d v="1981-11-11T00:00:00"/>
    <x v="1"/>
    <x v="1"/>
    <s v="54 Chicago Ave."/>
    <s v="Lahanta"/>
    <x v="2"/>
    <x v="0"/>
    <x v="0"/>
  </r>
  <r>
    <n v="91"/>
    <s v="Libby"/>
    <s v="Black"/>
    <d v="1972-06-16T00:00:00"/>
    <x v="0"/>
    <x v="0"/>
    <s v="629 Kincaid Ave."/>
    <s v="Tolston"/>
    <x v="6"/>
    <x v="3"/>
    <x v="0"/>
  </r>
  <r>
    <n v="92"/>
    <s v="Amber"/>
    <s v="Blackard"/>
    <d v="1963-11-11T00:00:00"/>
    <x v="1"/>
    <x v="1"/>
    <s v="251 Crain"/>
    <s v="San Pedro"/>
    <x v="8"/>
    <x v="1"/>
    <x v="0"/>
  </r>
  <r>
    <n v="93"/>
    <s v="Megan"/>
    <s v="Blair"/>
    <d v="1991-07-07T00:00:00"/>
    <x v="6"/>
    <x v="6"/>
    <s v="1393 Bay Colony Dr."/>
    <s v="Pebble Beach"/>
    <x v="2"/>
    <x v="2"/>
    <x v="0"/>
  </r>
  <r>
    <n v="94"/>
    <s v="Stefan"/>
    <s v="Blair"/>
    <d v="1989-03-07T00:00:00"/>
    <x v="3"/>
    <x v="3"/>
    <s v="3565 Golf Rd."/>
    <s v="Burrus"/>
    <x v="8"/>
    <x v="2"/>
    <x v="0"/>
  </r>
  <r>
    <n v="95"/>
    <s v="Ted"/>
    <s v="Blechman"/>
    <d v="1970-08-12T00:00:00"/>
    <x v="7"/>
    <x v="7"/>
    <s v="1126 Hillcrest Ave"/>
    <s v="Teton Village"/>
    <x v="0"/>
    <x v="3"/>
    <x v="0"/>
  </r>
  <r>
    <n v="96"/>
    <s v="Taylor"/>
    <s v="Blitstein"/>
    <d v="1962-12-12T00:00:00"/>
    <x v="1"/>
    <x v="1"/>
    <s v="1556 Ridge Rd."/>
    <s v="Berlin"/>
    <x v="9"/>
    <x v="1"/>
    <x v="1"/>
  </r>
  <r>
    <n v="97"/>
    <s v="Jacob"/>
    <s v="Blondi"/>
    <d v="1990-04-09T00:00:00"/>
    <x v="0"/>
    <x v="0"/>
    <s v="4343 Burton Ave."/>
    <s v="Des Plaines"/>
    <x v="4"/>
    <x v="2"/>
    <x v="0"/>
  </r>
  <r>
    <n v="98"/>
    <s v="Jed"/>
    <s v="Bloomberg"/>
    <d v="1997-10-01T00:00:00"/>
    <x v="5"/>
    <x v="5"/>
    <s v="1715 Judson Rd."/>
    <s v="Caracton"/>
    <x v="4"/>
    <x v="6"/>
    <x v="0"/>
  </r>
  <r>
    <n v="99"/>
    <s v="Jed"/>
    <s v="Bloomgarden"/>
    <d v="1971-07-21T00:00:00"/>
    <x v="8"/>
    <x v="8"/>
    <s v="442 Valley Rd."/>
    <s v="Fingers Lake"/>
    <x v="4"/>
    <x v="3"/>
    <x v="0"/>
  </r>
  <r>
    <n v="100"/>
    <s v="Darrick"/>
    <s v="Blum"/>
    <d v="1951-11-05T00:00:00"/>
    <x v="3"/>
    <x v="3"/>
    <s v="899 Harvard Ct"/>
    <s v="Nashville"/>
    <x v="2"/>
    <x v="4"/>
    <x v="0"/>
  </r>
  <r>
    <n v="101"/>
    <s v="regan"/>
    <s v="Bolender"/>
    <d v="1985-09-22T00:00:00"/>
    <x v="3"/>
    <x v="3"/>
    <s v="262 Prarie Ln."/>
    <s v="Forest"/>
    <x v="6"/>
    <x v="2"/>
    <x v="0"/>
  </r>
  <r>
    <n v="102"/>
    <s v="Selene"/>
    <s v="Bommario"/>
    <d v="1966-02-11T00:00:00"/>
    <x v="3"/>
    <x v="3"/>
    <s v="3367 Bluebird Terr."/>
    <s v="Springfield"/>
    <x v="0"/>
    <x v="3"/>
    <x v="0"/>
  </r>
  <r>
    <n v="104"/>
    <s v="Eugene"/>
    <s v="Bonelli"/>
    <d v="1979-03-14T00:00:00"/>
    <x v="2"/>
    <x v="2"/>
    <s v="770 Exmoor Rd."/>
    <s v="Montreal"/>
    <x v="7"/>
    <x v="0"/>
    <x v="2"/>
  </r>
  <r>
    <n v="105"/>
    <s v="Waldo"/>
    <s v="Borden"/>
    <d v="1975-11-12T00:00:00"/>
    <x v="5"/>
    <x v="5"/>
    <s v="377 Blackhawk Rd"/>
    <s v="Fort Mirth"/>
    <x v="0"/>
    <x v="0"/>
    <x v="0"/>
  </r>
  <r>
    <n v="106"/>
    <s v="Cary"/>
    <s v="Bowden"/>
    <d v="1974-10-15T00:00:00"/>
    <x v="6"/>
    <x v="6"/>
    <s v="2479 Woodridge Drive"/>
    <s v="Stirling"/>
    <x v="3"/>
    <x v="0"/>
    <x v="0"/>
  </r>
  <r>
    <n v="107"/>
    <s v="Fernanda"/>
    <s v="Bowden"/>
    <d v="1973-09-18T00:00:00"/>
    <x v="1"/>
    <x v="1"/>
    <s v="715 Chicago Ave."/>
    <s v="Arch Cape"/>
    <x v="0"/>
    <x v="3"/>
    <x v="0"/>
  </r>
  <r>
    <n v="108"/>
    <s v="Erwin"/>
    <s v="Brickstone"/>
    <d v="1991-05-19T00:00:00"/>
    <x v="7"/>
    <x v="7"/>
    <s v="4635 Stratford Rd."/>
    <s v="Buenos Aires"/>
    <x v="3"/>
    <x v="2"/>
    <x v="0"/>
  </r>
  <r>
    <n v="109"/>
    <s v="Moses"/>
    <s v="Brickstone"/>
    <d v="1987-05-11T00:00:00"/>
    <x v="2"/>
    <x v="2"/>
    <s v="662 Lyons Circle"/>
    <s v="Andersonville"/>
    <x v="3"/>
    <x v="2"/>
    <x v="0"/>
  </r>
  <r>
    <n v="110"/>
    <s v="Wendy"/>
    <s v="Brinkman"/>
    <d v="1973-07-12T00:00:00"/>
    <x v="9"/>
    <x v="9"/>
    <s v="169 Judson Ave."/>
    <s v="Newburg"/>
    <x v="4"/>
    <x v="3"/>
    <x v="0"/>
  </r>
  <r>
    <n v="111"/>
    <s v="Daphne"/>
    <s v="Brooks"/>
    <d v="1984-02-08T00:00:00"/>
    <x v="7"/>
    <x v="7"/>
    <s v="2445 Oakridge Ave."/>
    <s v="Mt. Hood"/>
    <x v="3"/>
    <x v="0"/>
    <x v="0"/>
  </r>
  <r>
    <n v="112"/>
    <s v="Jessica"/>
    <s v="Brooks"/>
    <d v="1974-08-28T00:00:00"/>
    <x v="7"/>
    <x v="7"/>
    <s v="33976 Forest View Rd."/>
    <s v="Alka"/>
    <x v="8"/>
    <x v="0"/>
    <x v="0"/>
  </r>
  <r>
    <n v="113"/>
    <s v="Otto"/>
    <s v="Brown"/>
    <d v="1983-01-17T00:00:00"/>
    <x v="0"/>
    <x v="0"/>
    <s v="1455 Ridgewood Drive"/>
    <s v="Bruceville"/>
    <x v="0"/>
    <x v="0"/>
    <x v="0"/>
  </r>
  <r>
    <n v="114"/>
    <s v="Rita"/>
    <s v="Brown"/>
    <d v="1976-06-25T00:00:00"/>
    <x v="0"/>
    <x v="0"/>
    <s v="311 Barkwood Ct."/>
    <s v="Janesville"/>
    <x v="3"/>
    <x v="0"/>
    <x v="0"/>
  </r>
  <r>
    <n v="115"/>
    <s v="Judy"/>
    <s v="Brugioni"/>
    <d v="1992-06-10T00:00:00"/>
    <x v="1"/>
    <x v="1"/>
    <s v="1957 Huntington Ave."/>
    <s v="Vinton"/>
    <x v="2"/>
    <x v="2"/>
    <x v="0"/>
  </r>
  <r>
    <n v="116"/>
    <s v="Iona"/>
    <s v="Bruns"/>
    <d v="1975-05-11T00:00:00"/>
    <x v="2"/>
    <x v="2"/>
    <s v="3555 Golf Rd."/>
    <s v="Teton Village"/>
    <x v="0"/>
    <x v="0"/>
    <x v="0"/>
  </r>
  <r>
    <n v="117"/>
    <s v="Mercedes"/>
    <s v="Bush"/>
    <d v="1975-09-08T00:00:00"/>
    <x v="1"/>
    <x v="1"/>
    <s v="600 Winsor Mall"/>
    <s v="Lancaster"/>
    <x v="6"/>
    <x v="0"/>
    <x v="0"/>
  </r>
  <r>
    <n v="118"/>
    <s v="Clarinda"/>
    <s v="Butler"/>
    <d v="1974-04-17T00:00:00"/>
    <x v="2"/>
    <x v="2"/>
    <s v="318 Barkwood Ct."/>
    <s v="Beaver Heights"/>
    <x v="6"/>
    <x v="0"/>
    <x v="0"/>
  </r>
  <r>
    <n v="119"/>
    <s v="George"/>
    <s v="Butler"/>
    <d v="1973-03-14T00:00:00"/>
    <x v="7"/>
    <x v="7"/>
    <s v="614 Green bay Rd."/>
    <s v="Mainz"/>
    <x v="9"/>
    <x v="3"/>
    <x v="1"/>
  </r>
  <r>
    <n v="120"/>
    <s v="Harvey"/>
    <s v="Campaigni"/>
    <d v="1993-07-12T00:00:00"/>
    <x v="3"/>
    <x v="3"/>
    <s v="475 Roger Williams Ave."/>
    <s v="Rockford"/>
    <x v="0"/>
    <x v="2"/>
    <x v="0"/>
  </r>
  <r>
    <n v="121"/>
    <s v="Dion"/>
    <s v="Candeni"/>
    <d v="1968-04-14T00:00:00"/>
    <x v="2"/>
    <x v="2"/>
    <s v="124 Eastwood"/>
    <s v="Pilloville"/>
    <x v="0"/>
    <x v="3"/>
    <x v="0"/>
  </r>
  <r>
    <n v="122"/>
    <s v="Jesse"/>
    <s v="Canel"/>
    <d v="1994-08-25T00:00:00"/>
    <x v="7"/>
    <x v="7"/>
    <s v="6843 De Temple Rd."/>
    <s v="Armstrong"/>
    <x v="3"/>
    <x v="6"/>
    <x v="0"/>
  </r>
  <r>
    <n v="123"/>
    <s v="Judith"/>
    <s v="Cao"/>
    <d v="1979-09-10T00:00:00"/>
    <x v="3"/>
    <x v="3"/>
    <s v="2870 Skokie Rd."/>
    <s v="Toronto"/>
    <x v="7"/>
    <x v="0"/>
    <x v="2"/>
  </r>
  <r>
    <n v="124"/>
    <s v="Serge"/>
    <s v="Cao"/>
    <d v="1976-10-18T00:00:00"/>
    <x v="1"/>
    <x v="1"/>
    <s v="8441 Spruce St."/>
    <s v="Breckenridge"/>
    <x v="8"/>
    <x v="0"/>
    <x v="0"/>
  </r>
  <r>
    <n v="125"/>
    <s v="Nevin"/>
    <s v="Capian"/>
    <d v="1995-09-13T00:00:00"/>
    <x v="6"/>
    <x v="6"/>
    <s v="795 Lake Cook Rd."/>
    <s v="Birmingham"/>
    <x v="5"/>
    <x v="6"/>
    <x v="0"/>
  </r>
  <r>
    <n v="126"/>
    <s v="Leroy"/>
    <s v="Carani"/>
    <d v="1969-05-21T00:00:00"/>
    <x v="1"/>
    <x v="1"/>
    <s v="8615 Old Tall Tree Lane"/>
    <s v="Paris"/>
    <x v="10"/>
    <x v="3"/>
    <x v="1"/>
  </r>
  <r>
    <n v="127"/>
    <s v="Zabrina"/>
    <s v="Carmel"/>
    <d v="1982-11-11T00:00:00"/>
    <x v="1"/>
    <x v="1"/>
    <s v="31976 Forest View Rd."/>
    <s v="Montrose"/>
    <x v="6"/>
    <x v="0"/>
    <x v="0"/>
  </r>
  <r>
    <n v="128"/>
    <s v="Blossom"/>
    <s v="Carper"/>
    <d v="1996-10-03T00:00:00"/>
    <x v="0"/>
    <x v="0"/>
    <s v="632 Prarie Ln."/>
    <s v="Tolston"/>
    <x v="6"/>
    <x v="6"/>
    <x v="0"/>
  </r>
  <r>
    <n v="129"/>
    <s v="Felix"/>
    <s v="Cawn"/>
    <d v="1973-02-01T00:00:00"/>
    <x v="3"/>
    <x v="3"/>
    <s v="6433 De Temple Rd."/>
    <s v="White Cape"/>
    <x v="0"/>
    <x v="3"/>
    <x v="0"/>
  </r>
  <r>
    <n v="130"/>
    <s v="Frances"/>
    <s v="Chi-Lin"/>
    <d v="1980-09-28T00:00:00"/>
    <x v="9"/>
    <x v="9"/>
    <s v="292 Twin Oaks Drive"/>
    <s v="Santa Fe"/>
    <x v="4"/>
    <x v="0"/>
    <x v="0"/>
  </r>
  <r>
    <n v="131"/>
    <s v="Julie"/>
    <s v="Chio"/>
    <d v="1988-04-30T00:00:00"/>
    <x v="0"/>
    <x v="0"/>
    <s v="445 Park Ave."/>
    <s v="Caracton"/>
    <x v="4"/>
    <x v="2"/>
    <x v="0"/>
  </r>
  <r>
    <n v="132"/>
    <s v="Weston"/>
    <s v="Christopher"/>
    <d v="1977-06-18T00:00:00"/>
    <x v="1"/>
    <x v="1"/>
    <s v="6004 Central Ave."/>
    <s v="Antietam Creek"/>
    <x v="6"/>
    <x v="0"/>
    <x v="0"/>
  </r>
  <r>
    <n v="133"/>
    <s v="Spencer"/>
    <s v="Chubin"/>
    <d v="1975-04-16T00:00:00"/>
    <x v="7"/>
    <x v="7"/>
    <s v="9065 Marion Place Apt."/>
    <s v="Kent"/>
    <x v="2"/>
    <x v="0"/>
    <x v="0"/>
  </r>
  <r>
    <n v="134"/>
    <s v="Ira"/>
    <s v="Churchill"/>
    <d v="1970-06-18T00:00:00"/>
    <x v="0"/>
    <x v="0"/>
    <s v="22 Clay Rd."/>
    <s v="London"/>
    <x v="1"/>
    <x v="3"/>
    <x v="1"/>
  </r>
  <r>
    <n v="135"/>
    <s v="Darcy"/>
    <s v="Cohen"/>
    <d v="1981-10-09T00:00:00"/>
    <x v="2"/>
    <x v="2"/>
    <s v="486 Old Deerfield Rd."/>
    <s v="Baton Rouge"/>
    <x v="4"/>
    <x v="0"/>
    <x v="0"/>
  </r>
  <r>
    <n v="136"/>
    <s v="Stanley"/>
    <s v="Coretti"/>
    <d v="1976-12-07T00:00:00"/>
    <x v="9"/>
    <x v="9"/>
    <s v="129 Broadview Lane"/>
    <s v="Moorestown"/>
    <x v="8"/>
    <x v="0"/>
    <x v="0"/>
  </r>
  <r>
    <n v="137"/>
    <s v="Forrest"/>
    <s v="Crane"/>
    <d v="1982-06-20T00:00:00"/>
    <x v="5"/>
    <x v="5"/>
    <s v="1375 Beech St."/>
    <s v="Amestra"/>
    <x v="0"/>
    <x v="0"/>
    <x v="0"/>
  </r>
  <r>
    <n v="138"/>
    <s v="Cherry"/>
    <s v="Cross"/>
    <d v="1984-08-17T00:00:00"/>
    <x v="6"/>
    <x v="6"/>
    <s v="422 Valley Rd."/>
    <s v="Martinsville"/>
    <x v="6"/>
    <x v="2"/>
    <x v="0"/>
  </r>
  <r>
    <n v="139"/>
    <s v="Aldora"/>
    <s v="Dahl"/>
    <d v="1962-12-12T00:00:00"/>
    <x v="1"/>
    <x v="1"/>
    <s v="4335 Burton Ave."/>
    <s v="Sterling"/>
    <x v="6"/>
    <x v="1"/>
    <x v="0"/>
  </r>
  <r>
    <n v="140"/>
    <s v="Lilly"/>
    <s v="Davis"/>
    <d v="1965-06-10T00:00:00"/>
    <x v="5"/>
    <x v="5"/>
    <s v="2922 Twin Oaks Drive"/>
    <s v="Newburg"/>
    <x v="4"/>
    <x v="3"/>
    <x v="0"/>
  </r>
  <r>
    <n v="141"/>
    <s v="Travis"/>
    <s v="De Bolsky"/>
    <d v="1977-11-10T00:00:00"/>
    <x v="7"/>
    <x v="7"/>
    <s v="120 Linden Ave."/>
    <s v="Juneau"/>
    <x v="3"/>
    <x v="0"/>
    <x v="0"/>
  </r>
  <r>
    <n v="142"/>
    <s v="Nelson"/>
    <s v="DeFillipos"/>
    <d v="1978-12-12T00:00:00"/>
    <x v="0"/>
    <x v="0"/>
    <s v="1859 Green Bay Rd."/>
    <s v="Alta"/>
    <x v="3"/>
    <x v="0"/>
    <x v="0"/>
  </r>
  <r>
    <n v="143"/>
    <s v="Perry"/>
    <s v="Delrahim"/>
    <d v="1979-08-24T00:00:00"/>
    <x v="1"/>
    <x v="1"/>
    <s v="1355 Ridgewood Drive"/>
    <s v="Quito"/>
    <x v="2"/>
    <x v="0"/>
    <x v="0"/>
  </r>
  <r>
    <n v="144"/>
    <s v="Gerald"/>
    <s v="Denver"/>
    <d v="1953-06-13T00:00:00"/>
    <x v="2"/>
    <x v="2"/>
    <s v="507 S. Prospect Ave."/>
    <s v="Hongston"/>
    <x v="8"/>
    <x v="4"/>
    <x v="0"/>
  </r>
  <r>
    <n v="145"/>
    <s v="Leslie"/>
    <s v="Deutsch"/>
    <d v="1979-01-15T00:00:00"/>
    <x v="1"/>
    <x v="1"/>
    <s v="45 Oakridge Ave."/>
    <s v="Amestra"/>
    <x v="0"/>
    <x v="0"/>
    <x v="0"/>
  </r>
  <r>
    <n v="146"/>
    <s v="Abner"/>
    <s v="Devora"/>
    <d v="1980-02-12T00:00:00"/>
    <x v="7"/>
    <x v="7"/>
    <s v="225 Jeffrys Place"/>
    <s v="Capeton"/>
    <x v="8"/>
    <x v="0"/>
    <x v="0"/>
  </r>
  <r>
    <n v="147"/>
    <s v="Lynn"/>
    <s v="Diaz"/>
    <d v="1981-03-21T00:00:00"/>
    <x v="6"/>
    <x v="6"/>
    <s v="2015 Pleasent Ave."/>
    <s v="Annapolis"/>
    <x v="6"/>
    <x v="0"/>
    <x v="0"/>
  </r>
  <r>
    <n v="148"/>
    <s v="Aldora"/>
    <s v="Dim"/>
    <d v="1951-04-26T00:00:00"/>
    <x v="3"/>
    <x v="3"/>
    <s v="5518 Madison St."/>
    <s v="Stirling"/>
    <x v="3"/>
    <x v="4"/>
    <x v="0"/>
  </r>
  <r>
    <n v="149"/>
    <s v="Barrett"/>
    <s v="DiVenanzo"/>
    <d v="1986-11-16T00:00:00"/>
    <x v="7"/>
    <x v="7"/>
    <s v="175 Roger Williams Ave."/>
    <s v="Springfield"/>
    <x v="5"/>
    <x v="2"/>
    <x v="0"/>
  </r>
  <r>
    <n v="150"/>
    <s v="Margaret"/>
    <s v="Divinci"/>
    <d v="1982-05-24T00:00:00"/>
    <x v="2"/>
    <x v="2"/>
    <s v="1954 First St."/>
    <s v="Zurstown"/>
    <x v="6"/>
    <x v="0"/>
    <x v="0"/>
  </r>
  <r>
    <n v="151"/>
    <s v="Alexandria"/>
    <s v="Dixon"/>
    <d v="1960-03-12T00:00:00"/>
    <x v="7"/>
    <x v="7"/>
    <s v="3455 Golf Rd."/>
    <s v="Panama City"/>
    <x v="2"/>
    <x v="1"/>
    <x v="0"/>
  </r>
  <r>
    <n v="152"/>
    <s v="Amber"/>
    <s v="Dixon"/>
    <d v="1982-04-14T00:00:00"/>
    <x v="1"/>
    <x v="1"/>
    <s v="387 Green Bay Rd."/>
    <s v="Montreal"/>
    <x v="7"/>
    <x v="0"/>
    <x v="2"/>
  </r>
  <r>
    <n v="153"/>
    <s v="Lester"/>
    <s v="Donovan"/>
    <d v="1951-06-03T00:00:00"/>
    <x v="2"/>
    <x v="2"/>
    <s v="4750 Homewood Ave."/>
    <s v="Valley Forge"/>
    <x v="6"/>
    <x v="4"/>
    <x v="0"/>
  </r>
  <r>
    <n v="154"/>
    <s v="Wenda"/>
    <s v="Dranove"/>
    <d v="1987-12-06T00:00:00"/>
    <x v="0"/>
    <x v="0"/>
    <s v="4304 Oakland Drive"/>
    <s v="San Fransisco"/>
    <x v="3"/>
    <x v="2"/>
    <x v="0"/>
  </r>
  <r>
    <n v="155"/>
    <s v="Edana"/>
    <s v="Duenow"/>
    <d v="1956-09-02T00:00:00"/>
    <x v="9"/>
    <x v="9"/>
    <s v="4656 Grossman Ln."/>
    <s v="Lahanta"/>
    <x v="2"/>
    <x v="1"/>
    <x v="0"/>
  </r>
  <r>
    <n v="156"/>
    <s v="Alison"/>
    <s v="Eichner"/>
    <d v="1981-04-03T00:00:00"/>
    <x v="6"/>
    <x v="6"/>
    <s v="263 Prarie Ln."/>
    <s v="Breckenridge"/>
    <x v="8"/>
    <x v="0"/>
    <x v="0"/>
  </r>
  <r>
    <n v="157"/>
    <s v="Natalie"/>
    <s v="Ellman"/>
    <d v="1986-10-12T00:00:00"/>
    <x v="1"/>
    <x v="1"/>
    <s v="9167 Fairview Ave."/>
    <s v="Miaville"/>
    <x v="0"/>
    <x v="2"/>
    <x v="0"/>
  </r>
  <r>
    <n v="158"/>
    <s v="Jason"/>
    <s v="Erwin"/>
    <d v="1985-09-05T00:00:00"/>
    <x v="1"/>
    <x v="1"/>
    <s v="146 Old Deerfield Rd."/>
    <s v="Lake Chamberlain"/>
    <x v="5"/>
    <x v="2"/>
    <x v="0"/>
  </r>
  <r>
    <n v="159"/>
    <s v="Paul"/>
    <s v="Evans"/>
    <d v="1984-08-01T00:00:00"/>
    <x v="2"/>
    <x v="2"/>
    <s v="110 Marquette Rd."/>
    <s v="Black Earth"/>
    <x v="8"/>
    <x v="2"/>
    <x v="0"/>
  </r>
  <r>
    <n v="160"/>
    <s v="Taylor"/>
    <s v="Evans"/>
    <d v="1983-05-26T00:00:00"/>
    <x v="1"/>
    <x v="1"/>
    <s v="1704 Ridgelee Rd"/>
    <s v="Lyons"/>
    <x v="10"/>
    <x v="0"/>
    <x v="1"/>
  </r>
  <r>
    <n v="161"/>
    <s v="Libby"/>
    <s v="Ewing"/>
    <d v="1988-01-02T00:00:00"/>
    <x v="6"/>
    <x v="6"/>
    <s v="185 Balsam Way"/>
    <s v="London"/>
    <x v="1"/>
    <x v="2"/>
    <x v="1"/>
  </r>
  <r>
    <n v="162"/>
    <s v="James"/>
    <s v="Extov"/>
    <d v="1979-03-02T00:00:00"/>
    <x v="6"/>
    <x v="6"/>
    <s v="9291 Brittany Ave."/>
    <s v="Montreal"/>
    <x v="7"/>
    <x v="0"/>
    <x v="2"/>
  </r>
  <r>
    <n v="163"/>
    <s v="Marilyn"/>
    <s v="Fabbi"/>
    <d v="1976-12-11T00:00:00"/>
    <x v="4"/>
    <x v="4"/>
    <s v="564 Lakeview Terrace"/>
    <s v="Kobe"/>
    <x v="3"/>
    <x v="0"/>
    <x v="0"/>
  </r>
  <r>
    <n v="164"/>
    <s v="Jules"/>
    <s v="Feight"/>
    <d v="1975-11-24T00:00:00"/>
    <x v="7"/>
    <x v="7"/>
    <s v="264 Princeton Ln."/>
    <s v="Arcala"/>
    <x v="2"/>
    <x v="0"/>
    <x v="0"/>
  </r>
  <r>
    <n v="165"/>
    <s v="Gladys"/>
    <s v="Feldman"/>
    <d v="1989-04-25T00:00:00"/>
    <x v="5"/>
    <x v="5"/>
    <s v="158 Balsam Way"/>
    <s v="Yellow Springs"/>
    <x v="4"/>
    <x v="2"/>
    <x v="0"/>
  </r>
  <r>
    <n v="166"/>
    <s v="Jules"/>
    <s v="Ferratti"/>
    <d v="1978-02-21T00:00:00"/>
    <x v="2"/>
    <x v="2"/>
    <s v="406 Trinity Ct."/>
    <s v="Williamstown"/>
    <x v="8"/>
    <x v="0"/>
    <x v="0"/>
  </r>
  <r>
    <n v="167"/>
    <s v="Brett"/>
    <s v="Fieldman"/>
    <d v="1984-06-12T00:00:00"/>
    <x v="2"/>
    <x v="2"/>
    <s v="76 Judson Place"/>
    <s v="Naples"/>
    <x v="2"/>
    <x v="2"/>
    <x v="0"/>
  </r>
  <r>
    <n v="168"/>
    <s v="Emily"/>
    <s v="Filipowski"/>
    <d v="1985-07-16T00:00:00"/>
    <x v="9"/>
    <x v="9"/>
    <s v="643 De Temple Rd."/>
    <s v="Breckenridge"/>
    <x v="8"/>
    <x v="2"/>
    <x v="0"/>
  </r>
  <r>
    <n v="169"/>
    <s v="Prior"/>
    <s v="Finger"/>
    <d v="1980-04-02T00:00:00"/>
    <x v="1"/>
    <x v="1"/>
    <s v="2220 Grant Blvd."/>
    <s v="Astron"/>
    <x v="0"/>
    <x v="0"/>
    <x v="0"/>
  </r>
  <r>
    <n v="170"/>
    <s v="Cecelia"/>
    <s v="Fish"/>
    <d v="1977-03-24T00:00:00"/>
    <x v="7"/>
    <x v="7"/>
    <s v="119 Twin Oaks Place"/>
    <s v="Camdon"/>
    <x v="6"/>
    <x v="0"/>
    <x v="0"/>
  </r>
  <r>
    <n v="171"/>
    <s v="Tara"/>
    <s v="Fish"/>
    <d v="1976-02-21T00:00:00"/>
    <x v="3"/>
    <x v="3"/>
    <s v="3575 Golf Rd."/>
    <s v="Gold Beach"/>
    <x v="3"/>
    <x v="0"/>
    <x v="0"/>
  </r>
  <r>
    <n v="172"/>
    <s v="Travis"/>
    <s v="Fish"/>
    <d v="1974-12-06T00:00:00"/>
    <x v="1"/>
    <x v="1"/>
    <s v="157 Oakwood Ave."/>
    <s v="Tokosburg"/>
    <x v="4"/>
    <x v="0"/>
    <x v="0"/>
  </r>
  <r>
    <n v="173"/>
    <s v="Ross"/>
    <s v="Fisher"/>
    <d v="1973-11-16T00:00:00"/>
    <x v="1"/>
    <x v="1"/>
    <s v="347 Green Bay Rd."/>
    <s v="Afton"/>
    <x v="4"/>
    <x v="3"/>
    <x v="0"/>
  </r>
  <r>
    <n v="174"/>
    <s v="Stacy"/>
    <s v="Fleishman"/>
    <d v="1961-11-10T00:00:00"/>
    <x v="2"/>
    <x v="2"/>
    <s v="671 Blackstone Ave."/>
    <s v="Pecos"/>
    <x v="4"/>
    <x v="1"/>
    <x v="0"/>
  </r>
  <r>
    <n v="175"/>
    <s v="Marcus"/>
    <s v="Fligel"/>
    <d v="1967-05-26T00:00:00"/>
    <x v="7"/>
    <x v="7"/>
    <s v="135 Lakewood place"/>
    <s v="Santa Fe"/>
    <x v="4"/>
    <x v="3"/>
    <x v="0"/>
  </r>
  <r>
    <n v="176"/>
    <s v="Colby"/>
    <s v="Flinn"/>
    <d v="1995-08-18T00:00:00"/>
    <x v="3"/>
    <x v="3"/>
    <s v="15 Chicago Ave."/>
    <s v="Cape Blanco"/>
    <x v="4"/>
    <x v="6"/>
    <x v="0"/>
  </r>
  <r>
    <n v="177"/>
    <s v="Katharine"/>
    <s v="Flinn"/>
    <d v="1989-02-12T00:00:00"/>
    <x v="7"/>
    <x v="7"/>
    <s v="3644 Princeton Ln."/>
    <s v="Glen Canyon"/>
    <x v="6"/>
    <x v="2"/>
    <x v="0"/>
  </r>
  <r>
    <n v="178"/>
    <s v="Abraham"/>
    <s v="Flore"/>
    <d v="1955-10-02T00:00:00"/>
    <x v="2"/>
    <x v="2"/>
    <s v="1658 Second St."/>
    <s v="Milltown"/>
    <x v="4"/>
    <x v="1"/>
    <x v="0"/>
  </r>
  <r>
    <n v="179"/>
    <s v="Ara"/>
    <s v="Foreman"/>
    <d v="1988-12-01T00:00:00"/>
    <x v="0"/>
    <x v="0"/>
    <s v="310-C Crestwood Village Rd."/>
    <s v="Iowa City"/>
    <x v="5"/>
    <x v="2"/>
    <x v="0"/>
  </r>
  <r>
    <n v="180"/>
    <s v="Dalton"/>
    <s v="Foreman"/>
    <d v="1990-03-17T00:00:00"/>
    <x v="3"/>
    <x v="3"/>
    <s v="518 Madison St."/>
    <s v="Middleton"/>
    <x v="0"/>
    <x v="2"/>
    <x v="0"/>
  </r>
  <r>
    <n v="181"/>
    <s v="Ted"/>
    <s v="Fox"/>
    <d v="1990-05-02T00:00:00"/>
    <x v="7"/>
    <x v="7"/>
    <s v="21 Callan Rd."/>
    <s v="Baton Rouge"/>
    <x v="4"/>
    <x v="2"/>
    <x v="0"/>
  </r>
  <r>
    <n v="182"/>
    <s v="Ward"/>
    <s v="Fox"/>
    <d v="1991-04-14T00:00:00"/>
    <x v="7"/>
    <x v="7"/>
    <s v="385 University Ave."/>
    <s v="Tahoe City"/>
    <x v="3"/>
    <x v="2"/>
    <x v="0"/>
  </r>
  <r>
    <n v="183"/>
    <s v="Dustin"/>
    <s v="Frump"/>
    <d v="1986-08-06T00:00:00"/>
    <x v="0"/>
    <x v="0"/>
    <s v="1619 Judson Ave. Apt #34B"/>
    <s v="Castle"/>
    <x v="6"/>
    <x v="2"/>
    <x v="0"/>
  </r>
  <r>
    <n v="184"/>
    <s v="Henry"/>
    <s v="Funk"/>
    <d v="1980-06-25T00:00:00"/>
    <x v="2"/>
    <x v="2"/>
    <s v="122 Fort Sheriden Ave."/>
    <s v="Arlington Heights"/>
    <x v="3"/>
    <x v="0"/>
    <x v="0"/>
  </r>
  <r>
    <n v="185"/>
    <s v="Lucy"/>
    <s v="Furgatch"/>
    <d v="1988-03-12T00:00:00"/>
    <x v="7"/>
    <x v="7"/>
    <s v="2345 Oakridge Ave."/>
    <s v="Mt. Rose"/>
    <x v="5"/>
    <x v="2"/>
    <x v="0"/>
  </r>
  <r>
    <n v="186"/>
    <s v="Tabitha"/>
    <s v="Furla"/>
    <d v="1992-05-25T00:00:00"/>
    <x v="0"/>
    <x v="0"/>
    <s v="214 Eastview Dr."/>
    <s v="Berlin"/>
    <x v="9"/>
    <x v="2"/>
    <x v="1"/>
  </r>
  <r>
    <n v="187"/>
    <s v="Nelson"/>
    <s v="Furner"/>
    <d v="1993-06-12T00:00:00"/>
    <x v="0"/>
    <x v="0"/>
    <s v="160 Park Ave."/>
    <s v="Toronto"/>
    <x v="7"/>
    <x v="2"/>
    <x v="2"/>
  </r>
  <r>
    <n v="188"/>
    <s v="Selby"/>
    <s v="Fyk"/>
    <d v="1971-09-21T00:00:00"/>
    <x v="5"/>
    <x v="5"/>
    <s v="425 Lake Ave."/>
    <s v="Waupaca"/>
    <x v="4"/>
    <x v="3"/>
    <x v="0"/>
  </r>
  <r>
    <n v="189"/>
    <s v="Laggie"/>
    <s v="Galassani"/>
    <d v="1994-07-22T00:00:00"/>
    <x v="1"/>
    <x v="1"/>
    <s v="1550 Ridge Rd."/>
    <s v="Mainz"/>
    <x v="9"/>
    <x v="6"/>
    <x v="1"/>
  </r>
  <r>
    <n v="190"/>
    <s v="Susan"/>
    <s v="Gallen"/>
    <d v="1990-02-11T00:00:00"/>
    <x v="2"/>
    <x v="2"/>
    <s v="917 Fairview Ave.  Apt. 982"/>
    <s v="New Cannan"/>
    <x v="8"/>
    <x v="2"/>
    <x v="0"/>
  </r>
  <r>
    <n v="191"/>
    <s v="Connie"/>
    <s v="Gant"/>
    <d v="1985-11-23T00:00:00"/>
    <x v="7"/>
    <x v="7"/>
    <s v="1515 Judson Rd."/>
    <s v="Bolton Valley"/>
    <x v="3"/>
    <x v="2"/>
    <x v="0"/>
  </r>
  <r>
    <n v="192"/>
    <s v="Stacy"/>
    <s v="Gant"/>
    <d v="1972-10-11T00:00:00"/>
    <x v="2"/>
    <x v="2"/>
    <s v="6716 Cobblestone Cir."/>
    <s v="Havana"/>
    <x v="4"/>
    <x v="3"/>
    <x v="0"/>
  </r>
  <r>
    <n v="193"/>
    <s v="Brandon"/>
    <s v="Garland"/>
    <d v="1982-08-13T00:00:00"/>
    <x v="1"/>
    <x v="1"/>
    <s v="467 Sheridan Rd."/>
    <s v="Birmingham"/>
    <x v="5"/>
    <x v="0"/>
    <x v="0"/>
  </r>
  <r>
    <n v="194"/>
    <s v="Tara"/>
    <s v="Garland"/>
    <d v="1973-11-10T00:00:00"/>
    <x v="6"/>
    <x v="6"/>
    <s v="310 Summit Ave."/>
    <s v="Arpin"/>
    <x v="3"/>
    <x v="3"/>
    <x v="0"/>
  </r>
  <r>
    <n v="195"/>
    <s v="Morris"/>
    <s v="Gellar"/>
    <d v="1988-07-17T00:00:00"/>
    <x v="7"/>
    <x v="7"/>
    <s v="3876 Forest View Rd."/>
    <s v="Brownsville"/>
    <x v="3"/>
    <x v="2"/>
    <x v="0"/>
  </r>
  <r>
    <n v="196"/>
    <s v="Roxanne"/>
    <s v="Gelling"/>
    <d v="1989-08-19T00:00:00"/>
    <x v="7"/>
    <x v="7"/>
    <s v="6218 Sheriden Rd."/>
    <s v="Blue Hill "/>
    <x v="3"/>
    <x v="2"/>
    <x v="0"/>
  </r>
  <r>
    <n v="197"/>
    <s v="Agna"/>
    <s v="Gerdes"/>
    <d v="1987-09-22T00:00:00"/>
    <x v="0"/>
    <x v="0"/>
    <s v="185 Green Bay Rd."/>
    <s v="Chiappas"/>
    <x v="4"/>
    <x v="2"/>
    <x v="0"/>
  </r>
  <r>
    <n v="198"/>
    <s v="Meryl"/>
    <s v="Gertler"/>
    <d v="1991-10-27T00:00:00"/>
    <x v="2"/>
    <x v="2"/>
    <s v="487 Green Bay Rd."/>
    <s v="Fort Lauderdale"/>
    <x v="2"/>
    <x v="2"/>
    <x v="0"/>
  </r>
  <r>
    <n v="199"/>
    <s v="Vern"/>
    <s v="Gill"/>
    <d v="1966-07-28T00:00:00"/>
    <x v="5"/>
    <x v="5"/>
    <s v="886 Yale Lane"/>
    <s v="Berlin"/>
    <x v="9"/>
    <x v="3"/>
    <x v="1"/>
  </r>
  <r>
    <n v="200"/>
    <s v="Douglas"/>
    <s v="Gimelferd"/>
    <d v="1995-08-10T00:00:00"/>
    <x v="7"/>
    <x v="7"/>
    <s v="4536 Grossman Ln."/>
    <s v="Tahoe City"/>
    <x v="3"/>
    <x v="6"/>
    <x v="0"/>
  </r>
  <r>
    <n v="201"/>
    <s v="Bartlett"/>
    <s v="Ginnely"/>
    <d v="1996-09-03T00:00:00"/>
    <x v="0"/>
    <x v="0"/>
    <s v="3181 Barkwood Ct."/>
    <s v="Mainz"/>
    <x v="9"/>
    <x v="6"/>
    <x v="1"/>
  </r>
  <r>
    <n v="202"/>
    <s v="Val"/>
    <s v="Ginrich"/>
    <d v="1957-10-17T00:00:00"/>
    <x v="2"/>
    <x v="2"/>
    <s v="18 Madison St."/>
    <s v="Blue Hill "/>
    <x v="3"/>
    <x v="1"/>
    <x v="0"/>
  </r>
  <r>
    <n v="203"/>
    <s v="Marilyn"/>
    <s v="Glantz"/>
    <d v="1964-05-22T00:00:00"/>
    <x v="0"/>
    <x v="0"/>
    <s v="901 Chester Ave. Apt."/>
    <s v="Burnt Harbor"/>
    <x v="2"/>
    <x v="3"/>
    <x v="0"/>
  </r>
  <r>
    <n v="204"/>
    <s v="Mario"/>
    <s v="Glazier"/>
    <d v="1980-11-11T00:00:00"/>
    <x v="8"/>
    <x v="8"/>
    <s v="267 Sheridan Rd."/>
    <s v="Westin"/>
    <x v="2"/>
    <x v="0"/>
    <x v="0"/>
  </r>
  <r>
    <n v="205"/>
    <s v="Elena"/>
    <s v="Glenwood"/>
    <d v="1972-01-06T00:00:00"/>
    <x v="9"/>
    <x v="9"/>
    <s v="135 Knollwood Drive"/>
    <s v="Montreal"/>
    <x v="7"/>
    <x v="3"/>
    <x v="2"/>
  </r>
  <r>
    <n v="206"/>
    <s v="Rosalie"/>
    <s v="Glenwood"/>
    <d v="1974-12-26T00:00:00"/>
    <x v="0"/>
    <x v="0"/>
    <s v="6020 Central Ave"/>
    <s v="West Dover"/>
    <x v="0"/>
    <x v="0"/>
    <x v="0"/>
  </r>
  <r>
    <n v="207"/>
    <s v="Ray"/>
    <s v="Gluterman"/>
    <d v="1962-03-13T00:00:00"/>
    <x v="4"/>
    <x v="4"/>
    <s v="8812 North Ave."/>
    <s v="Middleton"/>
    <x v="0"/>
    <x v="1"/>
    <x v="0"/>
  </r>
  <r>
    <n v="208"/>
    <s v="Blair"/>
    <s v="Goldstein"/>
    <d v="1961-02-09T00:00:00"/>
    <x v="7"/>
    <x v="7"/>
    <s v="1155 Ridgewood Drive"/>
    <s v="Toronto"/>
    <x v="7"/>
    <x v="1"/>
    <x v="2"/>
  </r>
  <r>
    <n v="209"/>
    <s v="Jennifer"/>
    <s v="Gould"/>
    <d v="1975-01-30T00:00:00"/>
    <x v="1"/>
    <x v="1"/>
    <s v="12 Craven Way"/>
    <s v="Montreal"/>
    <x v="7"/>
    <x v="0"/>
    <x v="2"/>
  </r>
  <r>
    <n v="210"/>
    <s v="Ira"/>
    <s v="Graham"/>
    <d v="1960-01-08T00:00:00"/>
    <x v="0"/>
    <x v="0"/>
    <s v="42 Valley Rd."/>
    <s v="Tokosburg"/>
    <x v="4"/>
    <x v="1"/>
    <x v="0"/>
  </r>
  <r>
    <n v="211"/>
    <s v="Don"/>
    <s v="Gray"/>
    <d v="1983-09-10T00:00:00"/>
    <x v="3"/>
    <x v="3"/>
    <s v="9270 Vilas Circle"/>
    <s v="Batesville"/>
    <x v="2"/>
    <x v="0"/>
    <x v="0"/>
  </r>
  <r>
    <n v="212"/>
    <s v="Laura"/>
    <s v="Gray"/>
    <d v="1976-02-27T00:00:00"/>
    <x v="2"/>
    <x v="2"/>
    <s v="239 Sheriden Rd."/>
    <s v="Miami"/>
    <x v="2"/>
    <x v="0"/>
    <x v="0"/>
  </r>
  <r>
    <n v="213"/>
    <s v="Corey"/>
    <s v="Greco"/>
    <d v="1977-03-08T00:00:00"/>
    <x v="0"/>
    <x v="0"/>
    <s v="660 Park Ave."/>
    <s v="Baine"/>
    <x v="3"/>
    <x v="0"/>
    <x v="0"/>
  </r>
  <r>
    <n v="214"/>
    <s v="Jonathon"/>
    <s v="Grey"/>
    <d v="1986-10-05T00:00:00"/>
    <x v="7"/>
    <x v="7"/>
    <s v="175 Lake Cook Rd."/>
    <s v="Mt. Everest"/>
    <x v="3"/>
    <x v="2"/>
    <x v="0"/>
  </r>
  <r>
    <n v="215"/>
    <s v="Charles"/>
    <s v="Gross"/>
    <d v="1990-04-17T00:00:00"/>
    <x v="1"/>
    <x v="1"/>
    <s v="1575 Oakwood Ave."/>
    <s v="Altoola"/>
    <x v="3"/>
    <x v="2"/>
    <x v="0"/>
  </r>
  <r>
    <n v="216"/>
    <s v="Wane"/>
    <s v="Guzman"/>
    <d v="1959-12-09T00:00:00"/>
    <x v="3"/>
    <x v="3"/>
    <s v="852 Sumac Rd."/>
    <s v="Birmingham"/>
    <x v="5"/>
    <x v="1"/>
    <x v="0"/>
  </r>
  <r>
    <n v="217"/>
    <s v="Timothy"/>
    <s v="Haines"/>
    <d v="1988-02-22T00:00:00"/>
    <x v="3"/>
    <x v="3"/>
    <s v="268 Sheridan Rd."/>
    <s v="Block Island"/>
    <x v="6"/>
    <x v="2"/>
    <x v="0"/>
  </r>
  <r>
    <n v="218"/>
    <s v="Conroy"/>
    <s v="Hallsten"/>
    <d v="1987-01-11T00:00:00"/>
    <x v="2"/>
    <x v="2"/>
    <s v="122 Craven Way"/>
    <s v="Kent"/>
    <x v="2"/>
    <x v="2"/>
    <x v="0"/>
  </r>
  <r>
    <n v="219"/>
    <s v="Caesar"/>
    <s v="Halverson"/>
    <d v="1986-12-09T00:00:00"/>
    <x v="9"/>
    <x v="9"/>
    <s v="432 Valley Rd."/>
    <s v="Budston"/>
    <x v="4"/>
    <x v="2"/>
    <x v="0"/>
  </r>
  <r>
    <n v="220"/>
    <s v="Quinn"/>
    <s v="Hambrick"/>
    <d v="1985-11-27T00:00:00"/>
    <x v="6"/>
    <x v="6"/>
    <s v="42 Ashland Ave."/>
    <s v="Allagash"/>
    <x v="5"/>
    <x v="2"/>
    <x v="0"/>
  </r>
  <r>
    <n v="221"/>
    <s v="Yvonne"/>
    <s v="Happ"/>
    <d v="1987-11-03T00:00:00"/>
    <x v="3"/>
    <x v="3"/>
    <s v="232 Northbrook Ct."/>
    <s v="Block Island"/>
    <x v="6"/>
    <x v="2"/>
    <x v="0"/>
  </r>
  <r>
    <n v="222"/>
    <s v="Claude"/>
    <s v="Hardy"/>
    <d v="1978-03-31T00:00:00"/>
    <x v="3"/>
    <x v="3"/>
    <s v="8126 North Ave."/>
    <s v="Iowa City"/>
    <x v="5"/>
    <x v="0"/>
    <x v="0"/>
  </r>
  <r>
    <n v="223"/>
    <s v="Newton"/>
    <s v="Harris"/>
    <d v="1979-05-07T00:00:00"/>
    <x v="8"/>
    <x v="8"/>
    <s v="177 Balsamic Ave."/>
    <s v="West Dover"/>
    <x v="0"/>
    <x v="0"/>
    <x v="0"/>
  </r>
  <r>
    <n v="224"/>
    <s v="Barry"/>
    <s v="Hartman"/>
    <d v="1988-12-23T00:00:00"/>
    <x v="2"/>
    <x v="2"/>
    <s v="12 Broadview Lane"/>
    <s v="Cape Blanco"/>
    <x v="4"/>
    <x v="2"/>
    <x v="0"/>
  </r>
  <r>
    <n v="225"/>
    <s v="Moses"/>
    <s v="Hearn"/>
    <d v="1989-01-14T00:00:00"/>
    <x v="0"/>
    <x v="0"/>
    <s v="24 Briar Ln"/>
    <s v="Alcameda"/>
    <x v="5"/>
    <x v="2"/>
    <x v="0"/>
  </r>
  <r>
    <n v="226"/>
    <s v="Juliet"/>
    <s v="Hehner"/>
    <d v="1987-11-22T00:00:00"/>
    <x v="4"/>
    <x v="4"/>
    <s v="170 Linden Ave."/>
    <s v="Stowe"/>
    <x v="0"/>
    <x v="2"/>
    <x v="0"/>
  </r>
  <r>
    <n v="227"/>
    <s v="Deloris"/>
    <s v="Heller"/>
    <d v="1989-03-12T00:00:00"/>
    <x v="5"/>
    <x v="5"/>
    <s v="6700 Central Ave."/>
    <s v="Kohler"/>
    <x v="2"/>
    <x v="2"/>
    <x v="0"/>
  </r>
  <r>
    <n v="228"/>
    <s v="Harry"/>
    <s v="Heller"/>
    <d v="1980-06-14T00:00:00"/>
    <x v="3"/>
    <x v="3"/>
    <s v="4836 W. River Oaks Dr."/>
    <s v="Labiansa"/>
    <x v="2"/>
    <x v="0"/>
    <x v="0"/>
  </r>
  <r>
    <n v="229"/>
    <s v="Priscilla"/>
    <s v="Heritage"/>
    <d v="1990-02-13T00:00:00"/>
    <x v="2"/>
    <x v="2"/>
    <s v="139 Bay Colony Dr."/>
    <s v="Sterling"/>
    <x v="6"/>
    <x v="2"/>
    <x v="0"/>
  </r>
  <r>
    <n v="230"/>
    <s v="Kay"/>
    <s v="Hershenson"/>
    <d v="1982-08-18T00:00:00"/>
    <x v="2"/>
    <x v="2"/>
    <s v="1920 Sunnyside Ave."/>
    <s v="Emerald Bay"/>
    <x v="5"/>
    <x v="0"/>
    <x v="0"/>
  </r>
  <r>
    <n v="231"/>
    <s v="Theo"/>
    <s v="Heyman"/>
    <d v="1981-07-05T00:00:00"/>
    <x v="0"/>
    <x v="0"/>
    <s v="38 University Ave."/>
    <s v="Michiana"/>
    <x v="6"/>
    <x v="0"/>
    <x v="0"/>
  </r>
  <r>
    <n v="232"/>
    <s v="Wayne"/>
    <s v="Highlander"/>
    <d v="1991-05-19T00:00:00"/>
    <x v="1"/>
    <x v="1"/>
    <s v="3487 Green Bay Rd.  "/>
    <s v="Lake Arrowhead"/>
    <x v="6"/>
    <x v="2"/>
    <x v="0"/>
  </r>
  <r>
    <n v="233"/>
    <s v="Carla"/>
    <s v="Hill"/>
    <d v="1991-03-27T00:00:00"/>
    <x v="2"/>
    <x v="2"/>
    <s v="2313 Grove Ave."/>
    <s v="Williamsburg"/>
    <x v="6"/>
    <x v="2"/>
    <x v="0"/>
  </r>
  <r>
    <n v="234"/>
    <s v="Rebecca"/>
    <s v="Hill"/>
    <d v="1983-09-19T00:00:00"/>
    <x v="6"/>
    <x v="6"/>
    <s v="168 Second St."/>
    <s v="Toronto"/>
    <x v="7"/>
    <x v="0"/>
    <x v="2"/>
  </r>
  <r>
    <n v="235"/>
    <s v="Wade"/>
    <s v="Hirsh"/>
    <d v="1952-06-30T00:00:00"/>
    <x v="0"/>
    <x v="0"/>
    <s v="35 University Ave."/>
    <s v="Forest Heights"/>
    <x v="2"/>
    <x v="4"/>
    <x v="0"/>
  </r>
  <r>
    <n v="236"/>
    <s v="Judy"/>
    <s v="Hoffmann"/>
    <d v="1990-07-11T00:00:00"/>
    <x v="3"/>
    <x v="3"/>
    <s v="244 Briar Ln"/>
    <s v="Madrid Heights"/>
    <x v="4"/>
    <x v="2"/>
    <x v="0"/>
  </r>
  <r>
    <n v="237"/>
    <s v="Dale"/>
    <s v="Holmes"/>
    <d v="1986-10-27T00:00:00"/>
    <x v="0"/>
    <x v="0"/>
    <s v="8244 Spruce St."/>
    <s v="Capeton"/>
    <x v="8"/>
    <x v="2"/>
    <x v="0"/>
  </r>
  <r>
    <n v="238"/>
    <s v="Perry"/>
    <s v="Holmes"/>
    <d v="1992-04-11T00:00:00"/>
    <x v="1"/>
    <x v="1"/>
    <s v="1077 Court Ave."/>
    <s v="Beaver Heights"/>
    <x v="6"/>
    <x v="2"/>
    <x v="0"/>
  </r>
  <r>
    <n v="239"/>
    <s v="Homer"/>
    <s v="Holstein"/>
    <d v="1983-07-12T00:00:00"/>
    <x v="9"/>
    <x v="9"/>
    <s v="316 Summit Ave."/>
    <s v="Arch Cape"/>
    <x v="0"/>
    <x v="0"/>
    <x v="0"/>
  </r>
  <r>
    <n v="240"/>
    <s v="Bela"/>
    <s v="Howard"/>
    <d v="1993-05-10T00:00:00"/>
    <x v="0"/>
    <x v="0"/>
    <s v="147 Vine"/>
    <s v="Jersey City"/>
    <x v="6"/>
    <x v="2"/>
    <x v="0"/>
  </r>
  <r>
    <n v="241"/>
    <s v="Hans"/>
    <s v="Hurst"/>
    <d v="1984-09-30T00:00:00"/>
    <x v="0"/>
    <x v="0"/>
    <s v="750 Lily Court"/>
    <s v="Springfield"/>
    <x v="5"/>
    <x v="2"/>
    <x v="0"/>
  </r>
  <r>
    <n v="242"/>
    <s v="Eunice"/>
    <s v="Husher"/>
    <d v="1981-05-10T00:00:00"/>
    <x v="0"/>
    <x v="0"/>
    <s v="1912 Old Briar Lane #2"/>
    <s v="Labiansa"/>
    <x v="2"/>
    <x v="0"/>
    <x v="0"/>
  </r>
  <r>
    <n v="243"/>
    <s v="Tilda"/>
    <s v="Ingres"/>
    <d v="1976-02-03T00:00:00"/>
    <x v="8"/>
    <x v="8"/>
    <s v="1253 Arbor Rd."/>
    <s v="Lake Wachuka"/>
    <x v="2"/>
    <x v="0"/>
    <x v="0"/>
  </r>
  <r>
    <n v="244"/>
    <s v="Shirley"/>
    <s v="Irvince"/>
    <d v="1966-09-22T00:00:00"/>
    <x v="3"/>
    <x v="3"/>
    <s v="1220 Heather Lane"/>
    <s v="Bandon"/>
    <x v="2"/>
    <x v="3"/>
    <x v="0"/>
  </r>
  <r>
    <n v="245"/>
    <s v="Frank"/>
    <s v="Isacc"/>
    <d v="1964-07-16T00:00:00"/>
    <x v="3"/>
    <x v="3"/>
    <s v="1420 High St."/>
    <s v="Mannatowa"/>
    <x v="0"/>
    <x v="3"/>
    <x v="0"/>
  </r>
  <r>
    <n v="246"/>
    <s v="Daniel"/>
    <s v="Isenberg"/>
    <d v="1977-01-01T00:00:00"/>
    <x v="1"/>
    <x v="1"/>
    <s v="4564 Grossman Ln."/>
    <s v="Maddon"/>
    <x v="4"/>
    <x v="0"/>
    <x v="0"/>
  </r>
  <r>
    <n v="247"/>
    <s v="Pedro"/>
    <s v="Isreal"/>
    <d v="1953-08-01T00:00:00"/>
    <x v="0"/>
    <x v="0"/>
    <s v="232 Clay Rd."/>
    <s v="Bethel"/>
    <x v="5"/>
    <x v="4"/>
    <x v="0"/>
  </r>
  <r>
    <n v="248"/>
    <s v="James"/>
    <s v="Izotafor"/>
    <d v="1954-09-13T00:00:00"/>
    <x v="4"/>
    <x v="4"/>
    <s v="4633 Burton Ave."/>
    <s v="Baton Rouge"/>
    <x v="4"/>
    <x v="1"/>
    <x v="0"/>
  </r>
  <r>
    <n v="249"/>
    <s v="Cherry"/>
    <s v="Jackson"/>
    <d v="1985-10-31T00:00:00"/>
    <x v="0"/>
    <x v="0"/>
    <s v="2148 Eastview Dr."/>
    <s v="Kingston"/>
    <x v="6"/>
    <x v="2"/>
    <x v="0"/>
  </r>
  <r>
    <n v="250"/>
    <s v="Douglas"/>
    <s v="Johnson"/>
    <d v="1986-12-15T00:00:00"/>
    <x v="7"/>
    <x v="7"/>
    <s v="174 Ridgelee Rd"/>
    <s v="Arlin"/>
    <x v="4"/>
    <x v="2"/>
    <x v="0"/>
  </r>
  <r>
    <n v="251"/>
    <s v="Peter"/>
    <s v="Johnson"/>
    <d v="1955-10-08T00:00:00"/>
    <x v="7"/>
    <x v="7"/>
    <s v="812 North Ave."/>
    <s v="Vinton"/>
    <x v="2"/>
    <x v="1"/>
    <x v="0"/>
  </r>
  <r>
    <n v="252"/>
    <s v="Emmanual"/>
    <s v="Joseph"/>
    <d v="1956-11-11T00:00:00"/>
    <x v="3"/>
    <x v="3"/>
    <s v="10 Crain"/>
    <s v="Burrus"/>
    <x v="8"/>
    <x v="1"/>
    <x v="0"/>
  </r>
  <r>
    <n v="253"/>
    <s v="Darnell"/>
    <s v="Juul"/>
    <d v="1957-12-16T00:00:00"/>
    <x v="0"/>
    <x v="0"/>
    <s v="43 Blackhawk Rd."/>
    <s v="St. Paul"/>
    <x v="5"/>
    <x v="1"/>
    <x v="0"/>
  </r>
  <r>
    <n v="254"/>
    <s v="Sloan"/>
    <s v="kafenshock"/>
    <d v="1994-06-25T00:00:00"/>
    <x v="3"/>
    <x v="3"/>
    <s v="101 W. Mellody Rd."/>
    <s v="Keystone"/>
    <x v="5"/>
    <x v="6"/>
    <x v="0"/>
  </r>
  <r>
    <n v="255"/>
    <s v="Hilary"/>
    <s v="Kagan"/>
    <d v="1965-01-07T00:00:00"/>
    <x v="0"/>
    <x v="0"/>
    <s v="32 Northbrook Ct."/>
    <s v="Bothe"/>
    <x v="5"/>
    <x v="3"/>
    <x v="0"/>
  </r>
  <r>
    <n v="256"/>
    <s v="Jordan"/>
    <s v="Kahn"/>
    <d v="1952-02-12T00:00:00"/>
    <x v="0"/>
    <x v="0"/>
    <s v="338 University Ave."/>
    <s v="Canyon Village"/>
    <x v="6"/>
    <x v="4"/>
    <x v="0"/>
  </r>
  <r>
    <n v="257"/>
    <s v="Irvin"/>
    <s v="Kallick"/>
    <d v="1984-10-15T00:00:00"/>
    <x v="5"/>
    <x v="5"/>
    <s v="4763 Blackhawk Rd."/>
    <s v="Altoola"/>
    <x v="3"/>
    <x v="2"/>
    <x v="0"/>
  </r>
  <r>
    <n v="258"/>
    <s v="Curt"/>
    <s v="Kane"/>
    <d v="1954-02-11T00:00:00"/>
    <x v="2"/>
    <x v="2"/>
    <s v="1949 Cloverdale Rd."/>
    <s v="Breckenridge"/>
    <x v="8"/>
    <x v="4"/>
    <x v="0"/>
  </r>
  <r>
    <n v="259"/>
    <s v="Reuben"/>
    <s v="Kane"/>
    <d v="1953-01-14T00:00:00"/>
    <x v="1"/>
    <x v="1"/>
    <s v="452 Valley Rd."/>
    <s v="Chelston"/>
    <x v="4"/>
    <x v="4"/>
    <x v="0"/>
  </r>
  <r>
    <n v="260"/>
    <s v="Sophia"/>
    <s v="Kanter"/>
    <d v="1971-07-06T00:00:00"/>
    <x v="1"/>
    <x v="1"/>
    <s v="107 S. Prospect Ave."/>
    <s v="Montreal"/>
    <x v="7"/>
    <x v="3"/>
    <x v="2"/>
  </r>
  <r>
    <n v="261"/>
    <s v="Diana"/>
    <s v="Kaplan"/>
    <d v="1952-12-12T00:00:00"/>
    <x v="7"/>
    <x v="7"/>
    <s v="232 Prarie Ln."/>
    <s v="Brusselsburg"/>
    <x v="3"/>
    <x v="4"/>
    <x v="0"/>
  </r>
  <r>
    <n v="262"/>
    <s v="Rosa"/>
    <s v="Karen"/>
    <d v="1972-08-12T00:00:00"/>
    <x v="2"/>
    <x v="2"/>
    <s v="44 Chantilly Ln."/>
    <s v="Janesville"/>
    <x v="3"/>
    <x v="3"/>
    <x v="0"/>
  </r>
  <r>
    <n v="263"/>
    <s v="Mercedes"/>
    <s v="Kay"/>
    <d v="1973-09-24T00:00:00"/>
    <x v="3"/>
    <x v="3"/>
    <s v="3059 Priscilla Court"/>
    <s v="Knoxville"/>
    <x v="2"/>
    <x v="3"/>
    <x v="0"/>
  </r>
  <r>
    <n v="264"/>
    <s v="Alexis"/>
    <s v="Kellner"/>
    <d v="1995-07-17T00:00:00"/>
    <x v="2"/>
    <x v="2"/>
    <s v="67 Calais Drive"/>
    <s v="Beckford"/>
    <x v="0"/>
    <x v="6"/>
    <x v="0"/>
  </r>
  <r>
    <n v="265"/>
    <s v="Claarence"/>
    <s v="Kelly"/>
    <d v="1951-11-29T00:00:00"/>
    <x v="1"/>
    <x v="1"/>
    <s v="6070 Central Ave."/>
    <s v="Joliet"/>
    <x v="2"/>
    <x v="4"/>
    <x v="0"/>
  </r>
  <r>
    <n v="266"/>
    <s v="Roger"/>
    <s v="Kelly"/>
    <d v="1961-10-02T00:00:00"/>
    <x v="1"/>
    <x v="1"/>
    <s v="171 W. Mellody Rd."/>
    <s v="Rockport"/>
    <x v="0"/>
    <x v="1"/>
    <x v="0"/>
  </r>
  <r>
    <n v="267"/>
    <s v="Curt"/>
    <s v="Kern"/>
    <d v="1951-01-16T00:00:00"/>
    <x v="2"/>
    <x v="2"/>
    <s v="2510 Crain"/>
    <s v="Phoenix"/>
    <x v="8"/>
    <x v="4"/>
    <x v="0"/>
  </r>
  <r>
    <n v="268"/>
    <s v="Dallas"/>
    <s v="Kern"/>
    <d v="1958-08-14T00:00:00"/>
    <x v="5"/>
    <x v="5"/>
    <s v="541 Callan Rd."/>
    <s v="Berlin"/>
    <x v="9"/>
    <x v="1"/>
    <x v="1"/>
  </r>
  <r>
    <n v="269"/>
    <s v="Eugene"/>
    <s v="Kern"/>
    <d v="1956-04-17T00:00:00"/>
    <x v="2"/>
    <x v="2"/>
    <s v="391 Chester Ave. Apt."/>
    <s v="Crystal Mountain"/>
    <x v="0"/>
    <x v="1"/>
    <x v="0"/>
  </r>
  <r>
    <n v="270"/>
    <s v="Val"/>
    <s v="Kessler"/>
    <d v="1974-10-11T00:00:00"/>
    <x v="2"/>
    <x v="2"/>
    <s v="1019 Deerfield Rd."/>
    <s v="New Haven"/>
    <x v="0"/>
    <x v="0"/>
    <x v="0"/>
  </r>
  <r>
    <n v="271"/>
    <s v="Colin"/>
    <s v="Kestin"/>
    <d v="1956-06-25T00:00:00"/>
    <x v="1"/>
    <x v="1"/>
    <s v="426 Valley Rd."/>
    <s v="Burton"/>
    <x v="5"/>
    <x v="1"/>
    <x v="0"/>
  </r>
  <r>
    <n v="272"/>
    <s v="Edana"/>
    <s v="Kim"/>
    <d v="1955-05-13T00:00:00"/>
    <x v="3"/>
    <x v="3"/>
    <s v="170 Ridgelee Rd"/>
    <s v="Havana"/>
    <x v="4"/>
    <x v="1"/>
    <x v="0"/>
  </r>
  <r>
    <n v="273"/>
    <s v="Johanna"/>
    <s v="Kite"/>
    <d v="1975-11-17T00:00:00"/>
    <x v="5"/>
    <x v="5"/>
    <s v="192 Sunnyside Ave."/>
    <s v="La Paz"/>
    <x v="3"/>
    <x v="0"/>
    <x v="0"/>
  </r>
  <r>
    <n v="274"/>
    <s v="Kenneth"/>
    <s v="Kivi"/>
    <d v="1954-04-29T00:00:00"/>
    <x v="6"/>
    <x v="6"/>
    <s v="954 First St."/>
    <s v="Black Earth"/>
    <x v="8"/>
    <x v="1"/>
    <x v="0"/>
  </r>
  <r>
    <n v="276"/>
    <s v="Charles"/>
    <s v="Klein"/>
    <d v="1996-08-21T00:00:00"/>
    <x v="1"/>
    <x v="1"/>
    <s v="20 Vine Ave."/>
    <s v="Forest"/>
    <x v="6"/>
    <x v="6"/>
    <x v="0"/>
  </r>
  <r>
    <n v="277"/>
    <s v="Norman"/>
    <s v="Klein"/>
    <d v="2006-09-16T00:00:00"/>
    <x v="4"/>
    <x v="4"/>
    <s v="1777 Balsamic Ave."/>
    <s v="Kingston"/>
    <x v="6"/>
    <x v="5"/>
    <x v="0"/>
  </r>
  <r>
    <n v="278"/>
    <s v="Alexandria"/>
    <s v="Klipowiski"/>
    <d v="1987-10-11T00:00:00"/>
    <x v="1"/>
    <x v="1"/>
    <s v="185 Roger Williams Ave."/>
    <s v="Amestra"/>
    <x v="0"/>
    <x v="2"/>
    <x v="0"/>
  </r>
  <r>
    <n v="279"/>
    <s v="Adam"/>
    <s v="Knaff"/>
    <d v="1988-11-12T00:00:00"/>
    <x v="6"/>
    <x v="6"/>
    <s v="8999 Harvard Ct"/>
    <s v="Martinsville"/>
    <x v="6"/>
    <x v="2"/>
    <x v="0"/>
  </r>
  <r>
    <n v="280"/>
    <s v="Clara"/>
    <s v="Koplec"/>
    <d v="1953-03-24T00:00:00"/>
    <x v="7"/>
    <x v="7"/>
    <s v="511 Hill"/>
    <s v="Camden"/>
    <x v="5"/>
    <x v="4"/>
    <x v="0"/>
  </r>
  <r>
    <n v="281"/>
    <s v="Brooks"/>
    <s v="Kordick"/>
    <d v="1976-12-16T00:00:00"/>
    <x v="1"/>
    <x v="1"/>
    <s v="458 Balsam Way"/>
    <s v="Lake Arrowhead"/>
    <x v="6"/>
    <x v="0"/>
    <x v="0"/>
  </r>
  <r>
    <n v="282"/>
    <s v="Turk"/>
    <s v="Kowalski"/>
    <d v="1963-11-03T00:00:00"/>
    <x v="6"/>
    <x v="6"/>
    <s v="5161 Maple Ave.  Apt."/>
    <s v="Armstrong"/>
    <x v="3"/>
    <x v="1"/>
    <x v="0"/>
  </r>
  <r>
    <n v="283"/>
    <s v="Celena"/>
    <s v="Kraut"/>
    <d v="1977-01-13T00:00:00"/>
    <x v="2"/>
    <x v="2"/>
    <s v="969 Saxony Drive"/>
    <s v="Black Earth"/>
    <x v="8"/>
    <x v="0"/>
    <x v="0"/>
  </r>
  <r>
    <n v="284"/>
    <s v="Norma"/>
    <s v="Kropp"/>
    <d v="1978-02-11T00:00:00"/>
    <x v="0"/>
    <x v="0"/>
    <s v="9710 Vilas Circle"/>
    <s v="Fall River"/>
    <x v="6"/>
    <x v="0"/>
    <x v="0"/>
  </r>
  <r>
    <n v="285"/>
    <s v="Franklin"/>
    <s v="Krunbein"/>
    <d v="1989-12-16T00:00:00"/>
    <x v="1"/>
    <x v="1"/>
    <s v="1975 Elmwood Circle"/>
    <s v="Mainz"/>
    <x v="9"/>
    <x v="2"/>
    <x v="1"/>
  </r>
  <r>
    <n v="286"/>
    <s v="Allister"/>
    <s v="Kurtz"/>
    <d v="1989-12-30T00:00:00"/>
    <x v="5"/>
    <x v="5"/>
    <s v="175 Beech St."/>
    <s v="Bagad"/>
    <x v="5"/>
    <x v="2"/>
    <x v="0"/>
  </r>
  <r>
    <n v="287"/>
    <s v="Elaine"/>
    <s v="Kurtz"/>
    <d v="1979-03-16T00:00:00"/>
    <x v="0"/>
    <x v="0"/>
    <s v="180 Parkside Ln."/>
    <s v="La Paz"/>
    <x v="3"/>
    <x v="0"/>
    <x v="0"/>
  </r>
  <r>
    <n v="288"/>
    <s v="Elena"/>
    <s v="Kust"/>
    <d v="1957-06-30T00:00:00"/>
    <x v="5"/>
    <x v="5"/>
    <s v="287 Glencoe Ave."/>
    <s v="Berlin"/>
    <x v="9"/>
    <x v="1"/>
    <x v="1"/>
  </r>
  <r>
    <n v="289"/>
    <s v="Peggy"/>
    <s v="Kuznowicz"/>
    <d v="1991-02-13T00:00:00"/>
    <x v="9"/>
    <x v="9"/>
    <s v="8352 Sumac Rd."/>
    <s v="Beaver Heights"/>
    <x v="6"/>
    <x v="2"/>
    <x v="0"/>
  </r>
  <r>
    <n v="290"/>
    <s v="Ara"/>
    <s v="Ladin"/>
    <d v="1959-09-10T00:00:00"/>
    <x v="0"/>
    <x v="0"/>
    <s v="222 Twin Oaks Drive"/>
    <s v="Bagad"/>
    <x v="5"/>
    <x v="1"/>
    <x v="0"/>
  </r>
  <r>
    <n v="291"/>
    <s v="Nicolette"/>
    <s v="Lamer"/>
    <d v="1981-07-07T00:00:00"/>
    <x v="1"/>
    <x v="1"/>
    <s v="75 Elmwood Circle"/>
    <s v="Fingers Lake"/>
    <x v="4"/>
    <x v="0"/>
    <x v="0"/>
  </r>
  <r>
    <n v="292"/>
    <s v="Dara"/>
    <s v="Lang"/>
    <d v="1992-03-15T00:00:00"/>
    <x v="7"/>
    <x v="7"/>
    <s v="632 Florence Dr."/>
    <s v="Black Earth"/>
    <x v="8"/>
    <x v="2"/>
    <x v="0"/>
  </r>
  <r>
    <n v="293"/>
    <s v="Jerome"/>
    <s v="Langer"/>
    <d v="1982-06-02T00:00:00"/>
    <x v="1"/>
    <x v="1"/>
    <s v="5917 Fairview Ave."/>
    <s v="Newport Heights"/>
    <x v="3"/>
    <x v="0"/>
    <x v="0"/>
  </r>
  <r>
    <n v="294"/>
    <s v="Phillip"/>
    <s v="Langerman"/>
    <d v="1979-05-29T00:00:00"/>
    <x v="2"/>
    <x v="2"/>
    <s v="301 Chester Ave. Apt."/>
    <s v="Moorestown"/>
    <x v="8"/>
    <x v="0"/>
    <x v="0"/>
  </r>
  <r>
    <n v="295"/>
    <s v="Sarah"/>
    <s v="Lantz"/>
    <d v="1980-04-15T00:00:00"/>
    <x v="0"/>
    <x v="0"/>
    <s v="6741 Blackstone Ave."/>
    <s v="Rapid City"/>
    <x v="0"/>
    <x v="0"/>
    <x v="0"/>
  </r>
  <r>
    <n v="296"/>
    <s v="Brenda"/>
    <s v="Larson"/>
    <d v="1978-04-26T00:00:00"/>
    <x v="7"/>
    <x v="7"/>
    <s v="1433 Arbor Rd."/>
    <s v="Bothe"/>
    <x v="5"/>
    <x v="0"/>
    <x v="0"/>
  </r>
  <r>
    <n v="297"/>
    <s v="Pierre"/>
    <s v="LaRussa"/>
    <d v="1967-03-29T00:00:00"/>
    <x v="6"/>
    <x v="6"/>
    <s v="132 Fort Sheriden Ave."/>
    <s v="Paris"/>
    <x v="10"/>
    <x v="3"/>
    <x v="1"/>
  </r>
  <r>
    <n v="298"/>
    <s v="Darnell"/>
    <s v="Lasky"/>
    <d v="1966-02-14T00:00:00"/>
    <x v="0"/>
    <x v="0"/>
    <s v="4 Kikaid"/>
    <s v="St. Edward"/>
    <x v="2"/>
    <x v="3"/>
    <x v="0"/>
  </r>
  <r>
    <n v="299"/>
    <s v="Chad"/>
    <s v="Laurie"/>
    <d v="1993-04-18T00:00:00"/>
    <x v="4"/>
    <x v="4"/>
    <s v="24 St.Johns Ave."/>
    <s v="Paris"/>
    <x v="10"/>
    <x v="2"/>
    <x v="1"/>
  </r>
  <r>
    <n v="300"/>
    <s v="Richard"/>
    <s v="Lawerence"/>
    <d v="1994-05-11T00:00:00"/>
    <x v="7"/>
    <x v="7"/>
    <s v="124 Devonshire Court"/>
    <s v="Mt. Washington"/>
    <x v="3"/>
    <x v="6"/>
    <x v="0"/>
  </r>
  <r>
    <n v="301"/>
    <s v="Caesar"/>
    <s v="Leech"/>
    <d v="1957-05-20T00:00:00"/>
    <x v="5"/>
    <x v="5"/>
    <s v="2189 Oakridge Ave."/>
    <s v="Bath"/>
    <x v="1"/>
    <x v="1"/>
    <x v="1"/>
  </r>
  <r>
    <n v="302"/>
    <s v="Graham"/>
    <s v="Lencinoni"/>
    <d v="1964-12-04T00:00:00"/>
    <x v="3"/>
    <x v="3"/>
    <s v="7250 Homewood Ave."/>
    <s v="Brownsville"/>
    <x v="3"/>
    <x v="3"/>
    <x v="0"/>
  </r>
  <r>
    <n v="303"/>
    <s v="Daryl"/>
    <s v="Lenzi"/>
    <d v="1981-05-04T00:00:00"/>
    <x v="1"/>
    <x v="1"/>
    <s v="248 Eastview Dr."/>
    <s v="Toronto"/>
    <x v="7"/>
    <x v="0"/>
    <x v="2"/>
  </r>
  <r>
    <n v="304"/>
    <s v="Parker"/>
    <s v="Leonard"/>
    <d v="1982-08-08T00:00:00"/>
    <x v="7"/>
    <x v="7"/>
    <s v="188 Balsam Way"/>
    <s v="Batesville"/>
    <x v="2"/>
    <x v="0"/>
    <x v="0"/>
  </r>
  <r>
    <n v="305"/>
    <s v="Isaiah"/>
    <s v="Less"/>
    <d v="1962-10-01T00:00:00"/>
    <x v="1"/>
    <x v="1"/>
    <s v="59 Cordon Terr."/>
    <s v="Mint Beach"/>
    <x v="2"/>
    <x v="1"/>
    <x v="0"/>
  </r>
  <r>
    <n v="306"/>
    <s v="Arthur"/>
    <s v="Levin"/>
    <d v="1961-09-27T00:00:00"/>
    <x v="6"/>
    <x v="6"/>
    <s v="3900 Chester Ave. Apt."/>
    <s v="Columbus"/>
    <x v="5"/>
    <x v="1"/>
    <x v="0"/>
  </r>
  <r>
    <n v="307"/>
    <s v="Jared"/>
    <s v="Lewitz"/>
    <d v="1960-08-19T00:00:00"/>
    <x v="3"/>
    <x v="3"/>
    <s v="1831 Beverly Place #9D"/>
    <s v="Rackton"/>
    <x v="2"/>
    <x v="1"/>
    <x v="0"/>
  </r>
  <r>
    <n v="308"/>
    <s v="Derrick"/>
    <s v="Lidholm"/>
    <d v="1982-06-17T00:00:00"/>
    <x v="3"/>
    <x v="3"/>
    <s v="925 Jeffrys Place"/>
    <s v="Madrid Heights"/>
    <x v="4"/>
    <x v="0"/>
    <x v="0"/>
  </r>
  <r>
    <n v="309"/>
    <s v="Leroy"/>
    <s v="Lieber"/>
    <d v="1959-07-12T00:00:00"/>
    <x v="3"/>
    <x v="3"/>
    <s v="505 N. Frances St."/>
    <s v="Prockton"/>
    <x v="0"/>
    <x v="1"/>
    <x v="0"/>
  </r>
  <r>
    <n v="310"/>
    <s v="Veronica"/>
    <s v="Lieber"/>
    <d v="1995-06-11T00:00:00"/>
    <x v="9"/>
    <x v="9"/>
    <s v="3062 Lindenwood Ln."/>
    <s v="Maddon"/>
    <x v="4"/>
    <x v="6"/>
    <x v="0"/>
  </r>
  <r>
    <n v="311"/>
    <s v="Hal"/>
    <s v="Lipper"/>
    <d v="1958-06-27T00:00:00"/>
    <x v="7"/>
    <x v="7"/>
    <s v="6218 Oakridge Ave."/>
    <s v="Garrison"/>
    <x v="0"/>
    <x v="1"/>
    <x v="0"/>
  </r>
  <r>
    <n v="312"/>
    <s v="Rosalie"/>
    <s v="Liska"/>
    <d v="1996-07-06T00:00:00"/>
    <x v="2"/>
    <x v="2"/>
    <s v="701 W. Mellody Rd."/>
    <s v="Bath"/>
    <x v="1"/>
    <x v="6"/>
    <x v="1"/>
  </r>
  <r>
    <n v="313"/>
    <s v="Fiona"/>
    <s v="Lissner"/>
    <d v="1986-08-06T00:00:00"/>
    <x v="2"/>
    <x v="2"/>
    <s v="134 Devonshire Court"/>
    <s v="New Cannan"/>
    <x v="8"/>
    <x v="2"/>
    <x v="0"/>
  </r>
  <r>
    <n v="314"/>
    <s v="Kate"/>
    <s v="Littleman"/>
    <d v="1958-01-02T00:00:00"/>
    <x v="1"/>
    <x v="1"/>
    <s v="236 Arlington Ave."/>
    <s v="Fort Lauderdale"/>
    <x v="2"/>
    <x v="1"/>
    <x v="0"/>
  </r>
  <r>
    <n v="315"/>
    <s v="Homer"/>
    <s v="Lucas"/>
    <d v="1959-02-08T00:00:00"/>
    <x v="3"/>
    <x v="3"/>
    <s v="7450 Homewood Ave."/>
    <s v="Lafayettee"/>
    <x v="0"/>
    <x v="1"/>
    <x v="0"/>
  </r>
  <r>
    <n v="316"/>
    <s v="June"/>
    <s v="Ludwig"/>
    <d v="1960-03-11T00:00:00"/>
    <x v="6"/>
    <x v="6"/>
    <s v="4206 Trinity Ct."/>
    <s v="Willderville"/>
    <x v="3"/>
    <x v="1"/>
    <x v="0"/>
  </r>
  <r>
    <n v="317"/>
    <s v="Peter"/>
    <s v="Luke"/>
    <d v="1987-09-16T00:00:00"/>
    <x v="7"/>
    <x v="7"/>
    <s v="220 Grant Blvd."/>
    <s v="Lane"/>
    <x v="3"/>
    <x v="2"/>
    <x v="0"/>
  </r>
  <r>
    <n v="318"/>
    <s v="Weston"/>
    <s v="Lurie"/>
    <d v="1983-07-25T00:00:00"/>
    <x v="3"/>
    <x v="3"/>
    <s v="3618 Sheriden Rd."/>
    <s v="Arcala"/>
    <x v="2"/>
    <x v="0"/>
    <x v="0"/>
  </r>
  <r>
    <n v="319"/>
    <s v="Ida"/>
    <s v="Lynman"/>
    <d v="1961-04-17T00:00:00"/>
    <x v="7"/>
    <x v="7"/>
    <s v="4345 Park Ave."/>
    <s v="Lafayettee"/>
    <x v="0"/>
    <x v="1"/>
    <x v="0"/>
  </r>
  <r>
    <n v="320"/>
    <s v="Rex"/>
    <s v="Magani"/>
    <d v="1962-05-07T00:00:00"/>
    <x v="1"/>
    <x v="1"/>
    <s v="186 Oakwood"/>
    <s v="Catskill"/>
    <x v="0"/>
    <x v="1"/>
    <x v="0"/>
  </r>
  <r>
    <n v="321"/>
    <s v="Dion"/>
    <s v="Mahoney"/>
    <d v="1988-10-24T00:00:00"/>
    <x v="2"/>
    <x v="2"/>
    <s v="920 Sunnyside Ave."/>
    <s v="Westin"/>
    <x v="2"/>
    <x v="2"/>
    <x v="0"/>
  </r>
  <r>
    <n v="322"/>
    <s v="Dana"/>
    <s v="Maki"/>
    <d v="1984-08-29T00:00:00"/>
    <x v="3"/>
    <x v="3"/>
    <s v="206-A Frontage Rd."/>
    <s v="Birmingham"/>
    <x v="5"/>
    <x v="2"/>
    <x v="0"/>
  </r>
  <r>
    <n v="323"/>
    <s v="Jill"/>
    <s v="Maletsky"/>
    <d v="1985-09-01T00:00:00"/>
    <x v="2"/>
    <x v="2"/>
    <s v="600 Central Ave"/>
    <s v="West Dover"/>
    <x v="0"/>
    <x v="2"/>
    <x v="0"/>
  </r>
  <r>
    <n v="324"/>
    <s v="Jeffrey"/>
    <s v="Malick"/>
    <d v="1985-09-04T00:00:00"/>
    <x v="3"/>
    <x v="3"/>
    <s v="704 Ridgelee Rd"/>
    <s v="Willderville"/>
    <x v="3"/>
    <x v="2"/>
    <x v="0"/>
  </r>
  <r>
    <n v="325"/>
    <s v="Wendy"/>
    <s v="Malone"/>
    <d v="1986-10-11T00:00:00"/>
    <x v="8"/>
    <x v="8"/>
    <s v="21 Frontage Rd."/>
    <s v="London"/>
    <x v="1"/>
    <x v="2"/>
    <x v="1"/>
  </r>
  <r>
    <n v="326"/>
    <s v="Hilary"/>
    <s v="Mandel"/>
    <d v="1986-11-26T00:00:00"/>
    <x v="4"/>
    <x v="4"/>
    <s v="844 Spruce St."/>
    <s v="Berlin"/>
    <x v="9"/>
    <x v="2"/>
    <x v="1"/>
  </r>
  <r>
    <n v="327"/>
    <s v="Mario"/>
    <s v="Manfredini"/>
    <d v="1989-11-28T00:00:00"/>
    <x v="3"/>
    <x v="3"/>
    <s v="313 Grove Ave."/>
    <s v="Budston"/>
    <x v="4"/>
    <x v="2"/>
    <x v="0"/>
  </r>
  <r>
    <n v="328"/>
    <s v="Christie"/>
    <s v="Mantle"/>
    <d v="1963-06-12T00:00:00"/>
    <x v="3"/>
    <x v="3"/>
    <s v="2664 Princeton Ln."/>
    <s v="Yellow Springs"/>
    <x v="4"/>
    <x v="1"/>
    <x v="0"/>
  </r>
  <r>
    <n v="329"/>
    <s v="Milton"/>
    <s v="Margolis"/>
    <d v="1971-12-12T00:00:00"/>
    <x v="9"/>
    <x v="9"/>
    <s v="746 Judson Place"/>
    <s v="Lyons"/>
    <x v="10"/>
    <x v="3"/>
    <x v="1"/>
  </r>
  <r>
    <n v="330"/>
    <s v="Shelby"/>
    <s v="Marko"/>
    <d v="1979-10-01T00:00:00"/>
    <x v="2"/>
    <x v="2"/>
    <s v="574 Chicago Ave."/>
    <s v="Tokosburg"/>
    <x v="4"/>
    <x v="0"/>
    <x v="0"/>
  </r>
  <r>
    <n v="331"/>
    <s v="Blake"/>
    <s v="Marks"/>
    <d v="1965-08-20T00:00:00"/>
    <x v="2"/>
    <x v="2"/>
    <s v="2505 Allison ct."/>
    <s v="Eggleston"/>
    <x v="6"/>
    <x v="3"/>
    <x v="0"/>
  </r>
  <r>
    <n v="332"/>
    <s v="Cecil"/>
    <s v="Marshall"/>
    <d v="1951-06-29T00:00:00"/>
    <x v="7"/>
    <x v="7"/>
    <s v="1819 Deerfield Rd."/>
    <s v="Pebble Beach"/>
    <x v="2"/>
    <x v="4"/>
    <x v="0"/>
  </r>
  <r>
    <n v="333"/>
    <s v="Hazel"/>
    <s v="Mason"/>
    <d v="1972-01-12T00:00:00"/>
    <x v="1"/>
    <x v="1"/>
    <s v="1923 Sunnyside Ave."/>
    <s v="Bandon"/>
    <x v="2"/>
    <x v="3"/>
    <x v="0"/>
  </r>
  <r>
    <n v="334"/>
    <s v="Fred"/>
    <s v="Matensky"/>
    <d v="1990-12-30T00:00:00"/>
    <x v="1"/>
    <x v="1"/>
    <s v="359 Priscilla Court"/>
    <s v="London"/>
    <x v="1"/>
    <x v="2"/>
    <x v="1"/>
  </r>
  <r>
    <n v="335"/>
    <s v="Ben"/>
    <s v="McCarthy"/>
    <d v="1991-01-17T00:00:00"/>
    <x v="3"/>
    <x v="3"/>
    <s v="1320 High St."/>
    <s v="Lane"/>
    <x v="3"/>
    <x v="2"/>
    <x v="0"/>
  </r>
  <r>
    <n v="336"/>
    <s v="Dalton"/>
    <s v="McColley"/>
    <d v="1973-02-22T00:00:00"/>
    <x v="9"/>
    <x v="9"/>
    <s v="1220 High St."/>
    <s v="New Haven"/>
    <x v="0"/>
    <x v="3"/>
    <x v="0"/>
  </r>
  <r>
    <n v="337"/>
    <s v="Sherlock"/>
    <s v="McMillan"/>
    <d v="1992-02-17T00:00:00"/>
    <x v="0"/>
    <x v="0"/>
    <s v="85 University Ave."/>
    <s v="Zelston"/>
    <x v="4"/>
    <x v="2"/>
    <x v="0"/>
  </r>
  <r>
    <n v="338"/>
    <s v="Daryl"/>
    <s v="Medici"/>
    <d v="1967-10-29T00:00:00"/>
    <x v="1"/>
    <x v="1"/>
    <s v="3355 Golf Rd."/>
    <s v="Waikkiki"/>
    <x v="8"/>
    <x v="3"/>
    <x v="0"/>
  </r>
  <r>
    <n v="339"/>
    <s v="Joy"/>
    <s v="Menaker"/>
    <d v="1968-11-27T00:00:00"/>
    <x v="9"/>
    <x v="9"/>
    <s v="5456 Grossman Ln."/>
    <s v="Rockport"/>
    <x v="0"/>
    <x v="3"/>
    <x v="0"/>
  </r>
  <r>
    <n v="340"/>
    <s v="Lynn"/>
    <s v="Mendoza"/>
    <d v="1969-12-28T00:00:00"/>
    <x v="0"/>
    <x v="0"/>
    <s v="1633 McGovern place"/>
    <s v="Washville"/>
    <x v="6"/>
    <x v="3"/>
    <x v="0"/>
  </r>
  <r>
    <n v="341"/>
    <s v="Betsy"/>
    <s v="Merritt"/>
    <d v="1993-03-02T00:00:00"/>
    <x v="1"/>
    <x v="1"/>
    <s v="44 Briar Ln"/>
    <s v="Vicksburg"/>
    <x v="0"/>
    <x v="2"/>
    <x v="0"/>
  </r>
  <r>
    <n v="342"/>
    <s v="Joshua"/>
    <s v="Meyers"/>
    <d v="1971-02-25T00:00:00"/>
    <x v="0"/>
    <x v="0"/>
    <s v="3478 Bryn Mawr St."/>
    <s v="Wickenburg"/>
    <x v="5"/>
    <x v="3"/>
    <x v="0"/>
  </r>
  <r>
    <n v="343"/>
    <s v="Christopher"/>
    <s v="Michaels"/>
    <d v="1994-04-08T00:00:00"/>
    <x v="1"/>
    <x v="1"/>
    <s v="5053 N. Frances St."/>
    <s v="Forest"/>
    <x v="6"/>
    <x v="6"/>
    <x v="0"/>
  </r>
  <r>
    <n v="344"/>
    <s v="Edwin"/>
    <s v="Michalek"/>
    <d v="1989-06-11T00:00:00"/>
    <x v="7"/>
    <x v="7"/>
    <s v="127 Glencoe Ave."/>
    <s v="Arch Cape"/>
    <x v="0"/>
    <x v="2"/>
    <x v="0"/>
  </r>
  <r>
    <n v="345"/>
    <s v="Ferris"/>
    <s v="Miligori"/>
    <d v="1972-03-15T00:00:00"/>
    <x v="7"/>
    <x v="7"/>
    <s v="255 Allison ct."/>
    <s v="Kingston"/>
    <x v="6"/>
    <x v="3"/>
    <x v="0"/>
  </r>
  <r>
    <n v="346"/>
    <s v="Barry"/>
    <s v="Miltenberg"/>
    <d v="1973-04-18T00:00:00"/>
    <x v="7"/>
    <x v="7"/>
    <s v="12 Fort Sheriden Ave."/>
    <s v="Montreal"/>
    <x v="7"/>
    <x v="3"/>
    <x v="2"/>
  </r>
  <r>
    <n v="347"/>
    <s v="Conroy"/>
    <s v="Mintz"/>
    <d v="1974-05-20T00:00:00"/>
    <x v="0"/>
    <x v="0"/>
    <s v="799 Rosemary Way"/>
    <s v="Keystone"/>
    <x v="5"/>
    <x v="0"/>
    <x v="0"/>
  </r>
  <r>
    <n v="348"/>
    <s v="Brett"/>
    <s v="Morales"/>
    <d v="1975-06-27T00:00:00"/>
    <x v="0"/>
    <x v="0"/>
    <s v="19 Judson Ave."/>
    <s v="Chiappas"/>
    <x v="4"/>
    <x v="0"/>
    <x v="0"/>
  </r>
  <r>
    <n v="349"/>
    <s v="Faith"/>
    <s v="Moreno"/>
    <d v="1974-03-29T00:00:00"/>
    <x v="5"/>
    <x v="5"/>
    <s v="1734 Balsamic Ave."/>
    <s v="Mainz"/>
    <x v="9"/>
    <x v="0"/>
    <x v="1"/>
  </r>
  <r>
    <n v="350"/>
    <s v="Lynn"/>
    <s v="Morin"/>
    <d v="1995-05-09T00:00:00"/>
    <x v="4"/>
    <x v="4"/>
    <s v="1535 Knollwood Drive"/>
    <s v="Maddon"/>
    <x v="4"/>
    <x v="6"/>
    <x v="0"/>
  </r>
  <r>
    <n v="351"/>
    <s v="Louis"/>
    <s v="Moss"/>
    <d v="1976-07-15T00:00:00"/>
    <x v="1"/>
    <x v="1"/>
    <s v="463 Blackhawk Rd."/>
    <s v="Warsaw"/>
    <x v="4"/>
    <x v="0"/>
    <x v="0"/>
  </r>
  <r>
    <n v="352"/>
    <s v="Cynthia"/>
    <s v="Muchin"/>
    <d v="1977-08-10T00:00:00"/>
    <x v="0"/>
    <x v="0"/>
    <s v="44 Sheridan Rd."/>
    <s v="Canton"/>
    <x v="5"/>
    <x v="0"/>
    <x v="0"/>
  </r>
  <r>
    <n v="353"/>
    <s v="Oliver"/>
    <s v="Mullen"/>
    <d v="1975-04-24T00:00:00"/>
    <x v="3"/>
    <x v="3"/>
    <s v="1436 W. River Oaks Dr."/>
    <s v="Avery Island"/>
    <x v="8"/>
    <x v="0"/>
    <x v="0"/>
  </r>
  <r>
    <n v="354"/>
    <s v="Benjamin"/>
    <s v="Mullick"/>
    <d v="1978-09-15T00:00:00"/>
    <x v="3"/>
    <x v="3"/>
    <s v="2632 Prarie Ln."/>
    <s v="Lane Heights"/>
    <x v="4"/>
    <x v="0"/>
    <x v="0"/>
  </r>
  <r>
    <n v="355"/>
    <s v="Johanna"/>
    <s v="Munski"/>
    <d v="1988-12-10T00:00:00"/>
    <x v="8"/>
    <x v="8"/>
    <s v="1575 Oak Ave.  Apt. 2C"/>
    <s v="New Haven"/>
    <x v="0"/>
    <x v="2"/>
    <x v="0"/>
  </r>
  <r>
    <n v="356"/>
    <s v="Taylor"/>
    <s v="Nachenberg"/>
    <d v="1991-02-02T00:00:00"/>
    <x v="1"/>
    <x v="1"/>
    <s v="3385 University Ave."/>
    <s v="Riverwoods"/>
    <x v="8"/>
    <x v="2"/>
    <x v="0"/>
  </r>
  <r>
    <n v="357"/>
    <s v="Walt"/>
    <s v="Nastier"/>
    <d v="1976-05-24T00:00:00"/>
    <x v="8"/>
    <x v="8"/>
    <s v="347 Bryn Mawr St."/>
    <s v="Waikkiki"/>
    <x v="8"/>
    <x v="0"/>
    <x v="0"/>
  </r>
  <r>
    <n v="358"/>
    <s v="Molly"/>
    <s v="Nathan"/>
    <d v="1977-06-26T00:00:00"/>
    <x v="7"/>
    <x v="7"/>
    <s v="137 Cavell Ave."/>
    <s v="Berlin"/>
    <x v="9"/>
    <x v="0"/>
    <x v="1"/>
  </r>
  <r>
    <n v="359"/>
    <s v="Micah"/>
    <s v="Navarro"/>
    <d v="1952-02-03T00:00:00"/>
    <x v="0"/>
    <x v="0"/>
    <s v="447 Sheridan Rd."/>
    <s v="Beaver Lake"/>
    <x v="3"/>
    <x v="4"/>
    <x v="0"/>
  </r>
  <r>
    <n v="360"/>
    <s v="Emily"/>
    <s v="Nedved"/>
    <d v="1996-06-04T00:00:00"/>
    <x v="3"/>
    <x v="3"/>
    <s v="155 Oak Ave.  Apt. 2C"/>
    <s v="Woodstock"/>
    <x v="6"/>
    <x v="6"/>
    <x v="0"/>
  </r>
  <r>
    <n v="361"/>
    <s v="Dominico"/>
    <s v="Noonan"/>
    <d v="1986-06-30T00:00:00"/>
    <x v="6"/>
    <x v="6"/>
    <s v="194 Cloverdale Rd."/>
    <s v="Paris"/>
    <x v="10"/>
    <x v="2"/>
    <x v="1"/>
  </r>
  <r>
    <n v="362"/>
    <s v="Calvin"/>
    <s v="Nowacku"/>
    <d v="1964-12-14T00:00:00"/>
    <x v="1"/>
    <x v="1"/>
    <s v="8545 Woodbine"/>
    <s v="Mainz"/>
    <x v="9"/>
    <x v="3"/>
    <x v="1"/>
  </r>
  <r>
    <n v="363"/>
    <s v="Rosanna"/>
    <s v="Nyberg"/>
    <d v="1977-09-02T00:00:00"/>
    <x v="4"/>
    <x v="4"/>
    <s v="726 White Oaks Ave."/>
    <s v="Lahiana"/>
    <x v="4"/>
    <x v="0"/>
    <x v="0"/>
  </r>
  <r>
    <n v="364"/>
    <s v="Palmer"/>
    <s v="Nye"/>
    <d v="1995-08-06T00:00:00"/>
    <x v="3"/>
    <x v="3"/>
    <s v="6793 Calais Drive"/>
    <s v="Waikkiki"/>
    <x v="8"/>
    <x v="6"/>
    <x v="0"/>
  </r>
  <r>
    <n v="365"/>
    <s v="Grace"/>
    <s v="O' Malley"/>
    <d v="1978-07-11T00:00:00"/>
    <x v="8"/>
    <x v="8"/>
    <s v="226 Anderson Lane"/>
    <s v="Paris"/>
    <x v="10"/>
    <x v="0"/>
    <x v="1"/>
  </r>
  <r>
    <n v="366"/>
    <s v="Jane"/>
    <s v="O'Campo"/>
    <d v="2004-11-06T00:00:00"/>
    <x v="3"/>
    <x v="3"/>
    <s v="854 Woodbine"/>
    <s v="Valdena"/>
    <x v="6"/>
    <x v="5"/>
    <x v="0"/>
  </r>
  <r>
    <n v="367"/>
    <s v="Erin"/>
    <s v="O'Rourke"/>
    <d v="2004-12-06T00:00:00"/>
    <x v="7"/>
    <x v="7"/>
    <s v="175 Oak Ave.  Apt. 2C"/>
    <s v="Iowa City"/>
    <x v="5"/>
    <x v="5"/>
    <x v="0"/>
  </r>
  <r>
    <n v="368"/>
    <s v="Karl"/>
    <s v="O'Rourke"/>
    <d v="1956-06-21T00:00:00"/>
    <x v="1"/>
    <x v="1"/>
    <s v="581 Hill St. Apt. 234"/>
    <s v="Beaver Lake"/>
    <x v="3"/>
    <x v="1"/>
    <x v="0"/>
  </r>
  <r>
    <n v="369"/>
    <s v="Libby"/>
    <s v="O'Toole"/>
    <d v="1979-08-20T00:00:00"/>
    <x v="0"/>
    <x v="0"/>
    <s v="6516 Cobblestone Cir."/>
    <s v="Miliville"/>
    <x v="2"/>
    <x v="0"/>
    <x v="0"/>
  </r>
  <r>
    <n v="370"/>
    <s v="Hugh"/>
    <s v="Oakey"/>
    <d v="1961-11-15T00:00:00"/>
    <x v="1"/>
    <x v="1"/>
    <s v="320 Vine Ave."/>
    <s v="Scranton Heights"/>
    <x v="3"/>
    <x v="1"/>
    <x v="0"/>
  </r>
  <r>
    <n v="371"/>
    <s v="Judy"/>
    <s v="Oakey"/>
    <d v="1987-08-01T00:00:00"/>
    <x v="1"/>
    <x v="1"/>
    <s v="865 Old Tall Tree Lane"/>
    <s v="Bolton Valley"/>
    <x v="3"/>
    <x v="2"/>
    <x v="0"/>
  </r>
  <r>
    <n v="372"/>
    <s v="Laura"/>
    <s v="Oberman"/>
    <d v="1966-04-19T00:00:00"/>
    <x v="7"/>
    <x v="7"/>
    <s v="1486 W. River Oaks Dr."/>
    <s v="Rockford"/>
    <x v="0"/>
    <x v="3"/>
    <x v="0"/>
  </r>
  <r>
    <n v="373"/>
    <s v="Robert"/>
    <s v="Oberman"/>
    <d v="1972-10-24T00:00:00"/>
    <x v="6"/>
    <x v="6"/>
    <s v="104 Ridgelee Rd"/>
    <s v="Lyons"/>
    <x v="10"/>
    <x v="3"/>
    <x v="1"/>
  </r>
  <r>
    <n v="374"/>
    <s v="Grant"/>
    <s v="Ocampo"/>
    <d v="1973-11-25T00:00:00"/>
    <x v="3"/>
    <x v="3"/>
    <s v="186 Old Deerfield Rd."/>
    <s v="Tucson"/>
    <x v="3"/>
    <x v="3"/>
    <x v="0"/>
  </r>
  <r>
    <n v="375"/>
    <s v="Cathleen"/>
    <s v="Olderman"/>
    <d v="1988-09-01T00:00:00"/>
    <x v="1"/>
    <x v="1"/>
    <s v="2224 Sherman Rd."/>
    <s v="Dynatown"/>
    <x v="6"/>
    <x v="2"/>
    <x v="0"/>
  </r>
  <r>
    <n v="376"/>
    <s v="Leslie"/>
    <s v="Olderman"/>
    <d v="1980-09-08T00:00:00"/>
    <x v="7"/>
    <x v="7"/>
    <s v="305-D Crestwood Village Rd."/>
    <s v="Vaughter"/>
    <x v="6"/>
    <x v="0"/>
    <x v="0"/>
  </r>
  <r>
    <n v="377"/>
    <s v="Rita"/>
    <s v="Olderman"/>
    <d v="1981-10-07T00:00:00"/>
    <x v="2"/>
    <x v="2"/>
    <s v="144 Chantilly Ln."/>
    <s v="Bobstown"/>
    <x v="8"/>
    <x v="0"/>
    <x v="0"/>
  </r>
  <r>
    <n v="378"/>
    <s v="Trude"/>
    <s v="Olin"/>
    <d v="1974-12-27T00:00:00"/>
    <x v="0"/>
    <x v="0"/>
    <s v="8655 Old Tall Tree Lane"/>
    <s v="Scranton Heights"/>
    <x v="3"/>
    <x v="0"/>
    <x v="0"/>
  </r>
  <r>
    <n v="379"/>
    <s v="Jordan"/>
    <s v="Olson"/>
    <d v="1975-01-06T00:00:00"/>
    <x v="2"/>
    <x v="2"/>
    <s v="262 Clay Rd."/>
    <s v="Andersonville"/>
    <x v="3"/>
    <x v="0"/>
    <x v="0"/>
  </r>
  <r>
    <n v="380"/>
    <s v="Newton"/>
    <s v="Olson"/>
    <d v="1988-09-12T00:00:00"/>
    <x v="9"/>
    <x v="9"/>
    <s v="195 Elmwood Circle"/>
    <s v="Cape Blanco"/>
    <x v="4"/>
    <x v="2"/>
    <x v="0"/>
  </r>
  <r>
    <n v="381"/>
    <s v="Nicholas"/>
    <s v="Olson"/>
    <d v="1962-02-01T00:00:00"/>
    <x v="1"/>
    <x v="1"/>
    <s v="245 St. Johns Ave."/>
    <s v="Marionne"/>
    <x v="2"/>
    <x v="1"/>
    <x v="0"/>
  </r>
  <r>
    <n v="382"/>
    <s v="Phoebe"/>
    <s v="Olson"/>
    <d v="1959-09-17T00:00:00"/>
    <x v="0"/>
    <x v="0"/>
    <s v="1486 Old Deerfield Rd."/>
    <s v="Toronto"/>
    <x v="7"/>
    <x v="1"/>
    <x v="2"/>
  </r>
  <r>
    <n v="383"/>
    <s v="Tara"/>
    <s v="Orsini"/>
    <d v="1982-11-11T00:00:00"/>
    <x v="3"/>
    <x v="3"/>
    <s v="3148 cottonwood Ct."/>
    <s v="Avery Heights"/>
    <x v="3"/>
    <x v="0"/>
    <x v="0"/>
  </r>
  <r>
    <n v="384"/>
    <s v="Kevin"/>
    <s v="Ortega"/>
    <d v="1984-12-05T00:00:00"/>
    <x v="2"/>
    <x v="2"/>
    <s v="4733 Burton Ave."/>
    <s v="Valencia"/>
    <x v="4"/>
    <x v="2"/>
    <x v="0"/>
  </r>
  <r>
    <n v="385"/>
    <s v="Morgan"/>
    <s v="Ortega"/>
    <d v="1983-11-01T00:00:00"/>
    <x v="7"/>
    <x v="7"/>
    <s v="430 Oakland Drive"/>
    <s v="Afton"/>
    <x v="4"/>
    <x v="0"/>
    <x v="0"/>
  </r>
  <r>
    <n v="386"/>
    <s v="Sophia"/>
    <s v="Ortiz"/>
    <d v="1989-10-26T00:00:00"/>
    <x v="1"/>
    <x v="1"/>
    <s v="147 Knolwood Rd."/>
    <s v="Camden"/>
    <x v="5"/>
    <x v="2"/>
    <x v="0"/>
  </r>
  <r>
    <n v="387"/>
    <s v="Yvonne"/>
    <s v="Otiri"/>
    <d v="1982-10-07T00:00:00"/>
    <x v="5"/>
    <x v="5"/>
    <s v="4630 Oakland Drive"/>
    <s v="Bruceville"/>
    <x v="0"/>
    <x v="0"/>
    <x v="0"/>
  </r>
  <r>
    <n v="388"/>
    <s v="Randall"/>
    <s v="Pagali"/>
    <d v="1981-09-23T00:00:00"/>
    <x v="7"/>
    <x v="7"/>
    <s v="2045 St. Johns Ave."/>
    <s v="Cincinnatti"/>
    <x v="5"/>
    <x v="0"/>
    <x v="0"/>
  </r>
  <r>
    <n v="389"/>
    <s v="Chad"/>
    <s v="Palmero"/>
    <d v="1980-08-29T00:00:00"/>
    <x v="0"/>
    <x v="0"/>
    <s v="275 Jeffrys Place"/>
    <s v="Washville"/>
    <x v="6"/>
    <x v="0"/>
    <x v="0"/>
  </r>
  <r>
    <n v="390"/>
    <s v="Gregory"/>
    <s v="Palmero"/>
    <d v="1983-12-04T00:00:00"/>
    <x v="1"/>
    <x v="1"/>
    <s v="1279 McCraren"/>
    <s v="Miliville"/>
    <x v="2"/>
    <x v="0"/>
    <x v="0"/>
  </r>
  <r>
    <n v="391"/>
    <s v="Abigail"/>
    <s v="Paoletti"/>
    <d v="1979-07-20T00:00:00"/>
    <x v="1"/>
    <x v="1"/>
    <s v="146 Oakwood"/>
    <s v="Paris"/>
    <x v="10"/>
    <x v="0"/>
    <x v="1"/>
  </r>
  <r>
    <n v="392"/>
    <s v="Wanda"/>
    <s v="Pappolone"/>
    <d v="1978-06-19T00:00:00"/>
    <x v="3"/>
    <x v="3"/>
    <s v="154 Knolwood Rd."/>
    <s v="Mannatowa"/>
    <x v="0"/>
    <x v="0"/>
    <x v="0"/>
  </r>
  <r>
    <n v="393"/>
    <s v="Ella"/>
    <s v="Parsons"/>
    <d v="1977-05-15T00:00:00"/>
    <x v="2"/>
    <x v="2"/>
    <s v="678 Sheridan Rd."/>
    <s v="New Cannan"/>
    <x v="8"/>
    <x v="0"/>
    <x v="0"/>
  </r>
  <r>
    <n v="394"/>
    <s v="Aaron"/>
    <s v="Paschen"/>
    <d v="1976-04-02T00:00:00"/>
    <x v="3"/>
    <x v="3"/>
    <s v="459 W. Lake Ave."/>
    <s v="Kohler"/>
    <x v="2"/>
    <x v="0"/>
    <x v="0"/>
  </r>
  <r>
    <n v="395"/>
    <s v="Priscilla"/>
    <s v="Pasieka"/>
    <d v="1975-03-13T00:00:00"/>
    <x v="7"/>
    <x v="7"/>
    <s v="43078 Kennedy Dr."/>
    <s v="Bethel"/>
    <x v="5"/>
    <x v="0"/>
    <x v="0"/>
  </r>
  <r>
    <n v="396"/>
    <s v="Alisa"/>
    <s v="Passis"/>
    <d v="1967-01-03T00:00:00"/>
    <x v="2"/>
    <x v="2"/>
    <s v="1450 Harding Ave."/>
    <s v="Sipperville"/>
    <x v="2"/>
    <x v="3"/>
    <x v="0"/>
  </r>
  <r>
    <n v="397"/>
    <s v="Brad"/>
    <s v="Patrick"/>
    <d v="1968-02-02T00:00:00"/>
    <x v="5"/>
    <x v="5"/>
    <s v="450 Harding Ave."/>
    <s v="Martinsville"/>
    <x v="6"/>
    <x v="3"/>
    <x v="0"/>
  </r>
  <r>
    <n v="398"/>
    <s v="Miles"/>
    <s v="Paulessian"/>
    <d v="1969-04-06T00:00:00"/>
    <x v="6"/>
    <x v="6"/>
    <s v="616 Cobblestone Cir."/>
    <s v="Fort Lauderdale"/>
    <x v="2"/>
    <x v="3"/>
    <x v="0"/>
  </r>
  <r>
    <n v="399"/>
    <s v="Bradford"/>
    <s v="Pauly"/>
    <d v="1984-01-14T00:00:00"/>
    <x v="3"/>
    <x v="3"/>
    <s v="1950 Sunnyside Ave."/>
    <s v="Lake Wachuka"/>
    <x v="2"/>
    <x v="0"/>
    <x v="0"/>
  </r>
  <r>
    <n v="400"/>
    <s v="Kent"/>
    <s v="Pauly"/>
    <d v="1985-02-11T00:00:00"/>
    <x v="3"/>
    <x v="3"/>
    <s v="6500 Central Ave."/>
    <s v="Gold Beach"/>
    <x v="3"/>
    <x v="2"/>
    <x v="0"/>
  </r>
  <r>
    <n v="401"/>
    <s v="Belinda"/>
    <s v="Pawkov"/>
    <d v="1970-05-02T00:00:00"/>
    <x v="6"/>
    <x v="6"/>
    <s v="2718 Oakridge Ave."/>
    <s v="Miaville"/>
    <x v="0"/>
    <x v="3"/>
    <x v="0"/>
  </r>
  <r>
    <n v="402"/>
    <s v="May"/>
    <s v="Pawsquesi"/>
    <d v="1971-02-28T00:00:00"/>
    <x v="0"/>
    <x v="0"/>
    <s v="35 Glenlake Dr."/>
    <s v="Mannatowa"/>
    <x v="0"/>
    <x v="3"/>
    <x v="0"/>
  </r>
  <r>
    <n v="403"/>
    <s v="Sanders"/>
    <s v="Pederson"/>
    <d v="1961-01-05T00:00:00"/>
    <x v="7"/>
    <x v="7"/>
    <s v="81 Hill St. Apt."/>
    <s v="Peoria"/>
    <x v="5"/>
    <x v="1"/>
    <x v="0"/>
  </r>
  <r>
    <n v="404"/>
    <s v="Virgil"/>
    <s v="Pederson"/>
    <d v="1990-11-22T00:00:00"/>
    <x v="7"/>
    <x v="7"/>
    <s v="1639 Bay Colony Dr."/>
    <s v="Santa Fe"/>
    <x v="4"/>
    <x v="2"/>
    <x v="0"/>
  </r>
  <r>
    <n v="405"/>
    <s v="Emeline"/>
    <s v="Perkins"/>
    <d v="1957-07-16T00:00:00"/>
    <x v="6"/>
    <x v="6"/>
    <s v="390 Chester Ave. Apt."/>
    <s v="Madrid Heights"/>
    <x v="4"/>
    <x v="1"/>
    <x v="0"/>
  </r>
  <r>
    <n v="406"/>
    <s v="Mary"/>
    <s v="Perlstein"/>
    <d v="1986-03-27T00:00:00"/>
    <x v="1"/>
    <x v="1"/>
    <s v="310 Walker Ave."/>
    <s v="Sterling"/>
    <x v="6"/>
    <x v="2"/>
    <x v="0"/>
  </r>
  <r>
    <n v="407"/>
    <s v="Vivian"/>
    <s v="Perlstein"/>
    <d v="1973-07-13T00:00:00"/>
    <x v="2"/>
    <x v="2"/>
    <s v="306 Lindenwood Ln."/>
    <s v="Tucson"/>
    <x v="3"/>
    <x v="3"/>
    <x v="0"/>
  </r>
  <r>
    <n v="408"/>
    <s v="Edward"/>
    <s v="Perryman"/>
    <d v="1991-12-07T00:00:00"/>
    <x v="1"/>
    <x v="1"/>
    <s v="204 St.Johns Ave."/>
    <s v="Guatamala City"/>
    <x v="8"/>
    <x v="2"/>
    <x v="0"/>
  </r>
  <r>
    <n v="409"/>
    <s v="Corey"/>
    <s v="Pestine"/>
    <d v="1966-12-06T00:00:00"/>
    <x v="4"/>
    <x v="4"/>
    <s v="4830 Oakland Drive"/>
    <s v="Warren"/>
    <x v="6"/>
    <x v="3"/>
    <x v="0"/>
  </r>
  <r>
    <n v="410"/>
    <s v="Frances"/>
    <s v="Peters"/>
    <d v="1992-01-05T00:00:00"/>
    <x v="3"/>
    <x v="3"/>
    <s v="547 Vine"/>
    <s v="Chelsea"/>
    <x v="8"/>
    <x v="2"/>
    <x v="0"/>
  </r>
  <r>
    <n v="411"/>
    <s v="Jean"/>
    <s v="Pettorelli"/>
    <d v="1993-02-17T00:00:00"/>
    <x v="2"/>
    <x v="2"/>
    <s v="1185 County line Rd."/>
    <s v="Naples"/>
    <x v="2"/>
    <x v="2"/>
    <x v="0"/>
  </r>
  <r>
    <n v="412"/>
    <s v="Don"/>
    <s v="Phillips"/>
    <d v="1976-10-08T00:00:00"/>
    <x v="8"/>
    <x v="8"/>
    <s v="30 Walker Ave."/>
    <s v="Phoenix"/>
    <x v="8"/>
    <x v="0"/>
    <x v="0"/>
  </r>
  <r>
    <n v="413"/>
    <s v="Maxwell"/>
    <s v="Pieracci"/>
    <d v="1977-11-13T00:00:00"/>
    <x v="2"/>
    <x v="2"/>
    <s v="58 Madison St."/>
    <s v="Valley Heights"/>
    <x v="5"/>
    <x v="0"/>
    <x v="0"/>
  </r>
  <r>
    <n v="414"/>
    <s v="Dora"/>
    <s v="Pierce"/>
    <d v="1978-11-30T00:00:00"/>
    <x v="1"/>
    <x v="1"/>
    <s v="774 Blackhawk Rd"/>
    <s v="Mt. Hood"/>
    <x v="3"/>
    <x v="0"/>
    <x v="0"/>
  </r>
  <r>
    <n v="415"/>
    <s v="Murray"/>
    <s v="Plathe"/>
    <d v="1979-01-01T00:00:00"/>
    <x v="5"/>
    <x v="5"/>
    <s v="293 Arlington Ave."/>
    <s v="Nashville"/>
    <x v="2"/>
    <x v="0"/>
    <x v="0"/>
  </r>
  <r>
    <n v="416"/>
    <s v="Ellis"/>
    <s v="Podolony"/>
    <d v="1951-08-31T00:00:00"/>
    <x v="0"/>
    <x v="0"/>
    <s v="1255 Ridgewood Drive"/>
    <s v="Rackton"/>
    <x v="2"/>
    <x v="4"/>
    <x v="0"/>
  </r>
  <r>
    <n v="417"/>
    <s v="Rebecca"/>
    <s v="Pomerantz"/>
    <d v="1974-08-13T00:00:00"/>
    <x v="5"/>
    <x v="5"/>
    <s v="937 Judson Ave."/>
    <s v="Amsterdam"/>
    <x v="8"/>
    <x v="0"/>
    <x v="0"/>
  </r>
  <r>
    <n v="418"/>
    <s v="Wendell"/>
    <s v="Porges"/>
    <d v="1994-03-08T00:00:00"/>
    <x v="5"/>
    <x v="5"/>
    <s v="1120 Heather Lane"/>
    <s v="Berlin"/>
    <x v="9"/>
    <x v="6"/>
    <x v="1"/>
  </r>
  <r>
    <n v="419"/>
    <s v="Alexis"/>
    <s v="Powell"/>
    <d v="1964-09-30T00:00:00"/>
    <x v="7"/>
    <x v="7"/>
    <s v="1385 County line Rd."/>
    <s v="Bath"/>
    <x v="1"/>
    <x v="3"/>
    <x v="1"/>
  </r>
  <r>
    <n v="420"/>
    <s v="Kurt"/>
    <s v="Pratt"/>
    <d v="1995-04-21T00:00:00"/>
    <x v="3"/>
    <x v="3"/>
    <s v="1420 Sunnyside Ave."/>
    <s v="Bothe"/>
    <x v="5"/>
    <x v="6"/>
    <x v="0"/>
  </r>
  <r>
    <n v="421"/>
    <s v="Anna"/>
    <s v="Prior"/>
    <d v="1962-08-13T00:00:00"/>
    <x v="2"/>
    <x v="2"/>
    <s v="8512 North Ave."/>
    <s v="Havana"/>
    <x v="4"/>
    <x v="1"/>
    <x v="0"/>
  </r>
  <r>
    <n v="422"/>
    <s v="Clara"/>
    <s v="Pristav"/>
    <d v="1955-03-16T00:00:00"/>
    <x v="7"/>
    <x v="7"/>
    <s v="119 Judson Ave."/>
    <s v="Waukegan"/>
    <x v="8"/>
    <x v="1"/>
    <x v="0"/>
  </r>
  <r>
    <n v="423"/>
    <s v="Malcolm"/>
    <s v="Prokos"/>
    <d v="1961-07-29T00:00:00"/>
    <x v="1"/>
    <x v="1"/>
    <s v="1245 Eastwood"/>
    <s v="Martinville"/>
    <x v="2"/>
    <x v="1"/>
    <x v="0"/>
  </r>
  <r>
    <n v="424"/>
    <s v="Nina"/>
    <s v="Pulver"/>
    <d v="1960-06-28T00:00:00"/>
    <x v="7"/>
    <x v="7"/>
    <s v="511 Maple Ave.  Apt. 1B"/>
    <s v="Phoenix"/>
    <x v="8"/>
    <x v="1"/>
    <x v="0"/>
  </r>
  <r>
    <n v="425"/>
    <s v="Susan"/>
    <s v="Pyster"/>
    <d v="1971-04-29T00:00:00"/>
    <x v="2"/>
    <x v="2"/>
    <s v="245 Oakridge Ave."/>
    <s v="Pradington"/>
    <x v="6"/>
    <x v="3"/>
    <x v="0"/>
  </r>
  <r>
    <n v="426"/>
    <s v="Jane"/>
    <s v="Queary"/>
    <d v="1959-05-20T00:00:00"/>
    <x v="5"/>
    <x v="5"/>
    <s v="123 Broadview Lane"/>
    <s v="Jamestown"/>
    <x v="6"/>
    <x v="1"/>
    <x v="0"/>
  </r>
  <r>
    <n v="427"/>
    <s v="Julie"/>
    <s v="Quillman"/>
    <d v="1958-04-08T00:00:00"/>
    <x v="2"/>
    <x v="2"/>
    <s v="752 Clinton Ave."/>
    <s v="Fort Legion"/>
    <x v="0"/>
    <x v="1"/>
    <x v="0"/>
  </r>
  <r>
    <n v="428"/>
    <s v="Sabrina"/>
    <s v="Quintos"/>
    <d v="1996-05-09T00:00:00"/>
    <x v="1"/>
    <x v="1"/>
    <s v="6100 Central Ave"/>
    <s v="Bath"/>
    <x v="1"/>
    <x v="6"/>
    <x v="1"/>
  </r>
  <r>
    <n v="429"/>
    <s v="Calvin"/>
    <s v="Quirk"/>
    <d v="1956-02-15T00:00:00"/>
    <x v="1"/>
    <x v="1"/>
    <s v="807 Old Trail Rd."/>
    <s v="Montreal"/>
    <x v="7"/>
    <x v="1"/>
    <x v="2"/>
  </r>
  <r>
    <n v="430"/>
    <s v="Heather"/>
    <s v="Rabatinni"/>
    <d v="1955-01-03T00:00:00"/>
    <x v="7"/>
    <x v="7"/>
    <s v="154 First St."/>
    <s v="Avery Heights"/>
    <x v="3"/>
    <x v="1"/>
    <x v="0"/>
  </r>
  <r>
    <n v="431"/>
    <s v="Kara"/>
    <s v="Rabin"/>
    <d v="1954-12-17T00:00:00"/>
    <x v="3"/>
    <x v="3"/>
    <s v="545 Lakeview Terrace"/>
    <s v="Newport Heights"/>
    <x v="3"/>
    <x v="1"/>
    <x v="0"/>
  </r>
  <r>
    <n v="432"/>
    <s v="Charis"/>
    <s v="Rackland"/>
    <d v="1953-11-04T00:00:00"/>
    <x v="3"/>
    <x v="3"/>
    <s v="673 Calais Drive"/>
    <s v="Eagle River"/>
    <x v="5"/>
    <x v="4"/>
    <x v="0"/>
  </r>
  <r>
    <n v="433"/>
    <s v="Violette"/>
    <s v="Raden"/>
    <d v="1986-06-06T00:00:00"/>
    <x v="3"/>
    <x v="3"/>
    <s v="788 Tennyson Ave."/>
    <s v="Block Island"/>
    <x v="6"/>
    <x v="2"/>
    <x v="0"/>
  </r>
  <r>
    <n v="434"/>
    <s v="John"/>
    <s v="Radke"/>
    <d v="1972-05-18T00:00:00"/>
    <x v="3"/>
    <x v="3"/>
    <s v="1485 County line Rd."/>
    <s v="Mannatowa"/>
    <x v="0"/>
    <x v="3"/>
    <x v="0"/>
  </r>
  <r>
    <n v="435"/>
    <s v="Trent"/>
    <s v="Rafferty"/>
    <d v="1952-10-03T00:00:00"/>
    <x v="2"/>
    <x v="2"/>
    <s v="210 Crain"/>
    <s v="Paris"/>
    <x v="10"/>
    <x v="4"/>
    <x v="1"/>
  </r>
  <r>
    <n v="436"/>
    <s v="Alisa"/>
    <s v="Raisman"/>
    <d v="1983-05-13T00:00:00"/>
    <x v="0"/>
    <x v="0"/>
    <s v="227 Anderson Lane"/>
    <s v="Burnt Harbor"/>
    <x v="2"/>
    <x v="0"/>
    <x v="0"/>
  </r>
  <r>
    <n v="437"/>
    <s v="Megan"/>
    <s v="Rapaport"/>
    <d v="1986-02-08T00:00:00"/>
    <x v="4"/>
    <x v="4"/>
    <s v="8939 Harvard Ct"/>
    <s v="Crystal Mountain"/>
    <x v="0"/>
    <x v="2"/>
    <x v="0"/>
  </r>
  <r>
    <n v="438"/>
    <s v="Micah"/>
    <s v="Rapaport"/>
    <d v="1973-06-05T00:00:00"/>
    <x v="0"/>
    <x v="0"/>
    <s v="1860 Parkside Ln."/>
    <s v="Zurstown"/>
    <x v="6"/>
    <x v="3"/>
    <x v="0"/>
  </r>
  <r>
    <n v="439"/>
    <s v="Emmanual"/>
    <s v="Raupp"/>
    <d v="1974-07-07T00:00:00"/>
    <x v="1"/>
    <x v="1"/>
    <s v="1486 Oakwood"/>
    <s v="London"/>
    <x v="1"/>
    <x v="0"/>
    <x v="1"/>
  </r>
  <r>
    <n v="440"/>
    <s v="Tess"/>
    <s v="Redeemer"/>
    <d v="1987-07-18T00:00:00"/>
    <x v="2"/>
    <x v="2"/>
    <s v="2267 Anderson Lane"/>
    <s v="Juneau"/>
    <x v="3"/>
    <x v="2"/>
    <x v="0"/>
  </r>
  <r>
    <n v="441"/>
    <s v="Alanzo"/>
    <s v="Redman"/>
    <d v="1983-09-11T00:00:00"/>
    <x v="8"/>
    <x v="8"/>
    <s v="3515 Golf Rd."/>
    <s v="Scranburg"/>
    <x v="5"/>
    <x v="0"/>
    <x v="0"/>
  </r>
  <r>
    <n v="442"/>
    <s v="Rita"/>
    <s v="Reed"/>
    <d v="1984-10-02T00:00:00"/>
    <x v="2"/>
    <x v="2"/>
    <s v="3150 Skokie Valley Rd."/>
    <s v="Gainsville"/>
    <x v="2"/>
    <x v="2"/>
    <x v="0"/>
  </r>
  <r>
    <n v="443"/>
    <s v="Stewart"/>
    <s v="Reeder"/>
    <d v="1975-08-18T00:00:00"/>
    <x v="1"/>
    <x v="1"/>
    <s v="4126 Hillcrest Ave"/>
    <s v="Prockton"/>
    <x v="0"/>
    <x v="0"/>
    <x v="0"/>
  </r>
  <r>
    <n v="444"/>
    <s v="Charlton"/>
    <s v="Reese"/>
    <d v="1986-12-25T00:00:00"/>
    <x v="7"/>
    <x v="7"/>
    <s v="619 Judson Ave."/>
    <s v="Fall River"/>
    <x v="6"/>
    <x v="2"/>
    <x v="0"/>
  </r>
  <r>
    <n v="445"/>
    <s v="Cherry"/>
    <s v="Reese"/>
    <d v="1987-01-04T00:00:00"/>
    <x v="2"/>
    <x v="2"/>
    <s v="785 Highland place"/>
    <s v="Des Moines"/>
    <x v="5"/>
    <x v="2"/>
    <x v="0"/>
  </r>
  <r>
    <n v="446"/>
    <s v="Louis"/>
    <s v="Reich"/>
    <d v="1976-09-20T00:00:00"/>
    <x v="3"/>
    <x v="3"/>
    <s v="750 Homewood Ave."/>
    <s v="Kingston"/>
    <x v="6"/>
    <x v="0"/>
    <x v="0"/>
  </r>
  <r>
    <n v="447"/>
    <s v="Ivy"/>
    <s v="Reidda"/>
    <d v="1981-12-17T00:00:00"/>
    <x v="2"/>
    <x v="2"/>
    <s v="6259 Kincaid Ave."/>
    <s v="Lyons"/>
    <x v="10"/>
    <x v="0"/>
    <x v="1"/>
  </r>
  <r>
    <n v="448"/>
    <s v="Audrey"/>
    <s v="Reinhold"/>
    <d v="1988-08-21T00:00:00"/>
    <x v="3"/>
    <x v="3"/>
    <s v="4458 Park Ave."/>
    <s v="Mint Beach"/>
    <x v="2"/>
    <x v="2"/>
    <x v="0"/>
  </r>
  <r>
    <n v="449"/>
    <s v="Bradford"/>
    <s v="Reinhold"/>
    <d v="1977-10-09T00:00:00"/>
    <x v="3"/>
    <x v="3"/>
    <s v="9470 Vilas Circle"/>
    <s v="Kettle Falls"/>
    <x v="4"/>
    <x v="0"/>
    <x v="0"/>
  </r>
  <r>
    <n v="450"/>
    <s v="Hans"/>
    <s v="Reinhold"/>
    <d v="1991-06-08T00:00:00"/>
    <x v="2"/>
    <x v="2"/>
    <s v="10 Walker Ave."/>
    <s v="Amestra"/>
    <x v="0"/>
    <x v="2"/>
    <x v="0"/>
  </r>
  <r>
    <n v="451"/>
    <s v="Ursula"/>
    <s v="Rich"/>
    <d v="1972-08-19T00:00:00"/>
    <x v="7"/>
    <x v="7"/>
    <s v="9137 Judson Ave."/>
    <s v="Brookline"/>
    <x v="4"/>
    <x v="3"/>
    <x v="0"/>
  </r>
  <r>
    <n v="452"/>
    <s v="Ula"/>
    <s v="Richards"/>
    <d v="1971-11-05T00:00:00"/>
    <x v="3"/>
    <x v="3"/>
    <s v="24 Oakridge Ave."/>
    <s v="Mannatowa"/>
    <x v="0"/>
    <x v="3"/>
    <x v="0"/>
  </r>
  <r>
    <n v="453"/>
    <s v="Nola"/>
    <s v="Richmond"/>
    <d v="1989-09-23T00:00:00"/>
    <x v="0"/>
    <x v="0"/>
    <s v="47 Vine"/>
    <s v="Warrenton"/>
    <x v="6"/>
    <x v="2"/>
    <x v="0"/>
  </r>
  <r>
    <n v="454"/>
    <s v="Seth"/>
    <s v="Rickey"/>
    <d v="1978-11-14T00:00:00"/>
    <x v="1"/>
    <x v="1"/>
    <s v="6345 St. Johns Ave."/>
    <s v="Pyongyang"/>
    <x v="8"/>
    <x v="0"/>
    <x v="0"/>
  </r>
  <r>
    <n v="455"/>
    <s v="Accalia"/>
    <s v="Rifkin"/>
    <d v="1971-10-01T00:00:00"/>
    <x v="2"/>
    <x v="2"/>
    <s v="35 Lakewood place"/>
    <s v="Telosiv"/>
    <x v="5"/>
    <x v="3"/>
    <x v="0"/>
  </r>
  <r>
    <n v="456"/>
    <s v="Pedro"/>
    <s v="Rifkin"/>
    <d v="1969-09-08T00:00:00"/>
    <x v="4"/>
    <x v="4"/>
    <s v="1270 Linden Ave."/>
    <s v="London"/>
    <x v="1"/>
    <x v="3"/>
    <x v="1"/>
  </r>
  <r>
    <n v="457"/>
    <s v="Samson"/>
    <s v="Ritter"/>
    <d v="1970-08-01T00:00:00"/>
    <x v="1"/>
    <x v="1"/>
    <s v="3100 Trailer Way"/>
    <s v="Columbia"/>
    <x v="5"/>
    <x v="3"/>
    <x v="0"/>
  </r>
  <r>
    <n v="458"/>
    <s v="Willis"/>
    <s v="Ritter"/>
    <d v="1968-06-05T00:00:00"/>
    <x v="7"/>
    <x v="7"/>
    <s v="4567 Grossman Ln."/>
    <s v="Cincinnatti"/>
    <x v="5"/>
    <x v="3"/>
    <x v="0"/>
  </r>
  <r>
    <n v="459"/>
    <s v="Laurell"/>
    <s v="Rivi"/>
    <d v="1988-02-11T00:00:00"/>
    <x v="2"/>
    <x v="2"/>
    <s v="1221 Marvel Way"/>
    <s v="Garrison"/>
    <x v="0"/>
    <x v="2"/>
    <x v="0"/>
  </r>
  <r>
    <n v="460"/>
    <s v="Allister"/>
    <s v="Robbins"/>
    <d v="1963-01-25T00:00:00"/>
    <x v="9"/>
    <x v="9"/>
    <s v="57 Chicago Ave."/>
    <s v="Newburg"/>
    <x v="4"/>
    <x v="1"/>
    <x v="0"/>
  </r>
  <r>
    <n v="461"/>
    <s v="Elaine"/>
    <s v="Rodin"/>
    <d v="1964-02-25T00:00:00"/>
    <x v="2"/>
    <x v="2"/>
    <s v="142 Broadview Lane"/>
    <s v="Hongston"/>
    <x v="8"/>
    <x v="1"/>
    <x v="0"/>
  </r>
  <r>
    <n v="462"/>
    <s v="Beth"/>
    <s v="Roener"/>
    <d v="1979-12-26T00:00:00"/>
    <x v="1"/>
    <x v="1"/>
    <s v="179 Rosemary Way"/>
    <s v="Quito"/>
    <x v="2"/>
    <x v="0"/>
    <x v="0"/>
  </r>
  <r>
    <n v="463"/>
    <s v="Wayne"/>
    <s v="Roener"/>
    <d v="1965-03-23T00:00:00"/>
    <x v="2"/>
    <x v="2"/>
    <s v="4465 Stratford Rd."/>
    <s v="Lahiana"/>
    <x v="4"/>
    <x v="3"/>
    <x v="0"/>
  </r>
  <r>
    <n v="464"/>
    <s v="Isaac"/>
    <s v="Roenick"/>
    <d v="1966-04-11T00:00:00"/>
    <x v="3"/>
    <x v="3"/>
    <s v="38976 Forest View Rd."/>
    <s v="Teton Village"/>
    <x v="0"/>
    <x v="3"/>
    <x v="0"/>
  </r>
  <r>
    <n v="465"/>
    <s v="Faith"/>
    <s v="Rogalsky"/>
    <d v="1990-10-30T00:00:00"/>
    <x v="9"/>
    <x v="9"/>
    <s v="133 Cavell Ave."/>
    <s v="Baine"/>
    <x v="3"/>
    <x v="2"/>
    <x v="0"/>
  </r>
  <r>
    <n v="466"/>
    <s v="Rosanna"/>
    <s v="Rogers"/>
    <d v="1979-05-15T00:00:00"/>
    <x v="5"/>
    <x v="5"/>
    <s v="45 Eastwood"/>
    <s v="Waukegan"/>
    <x v="8"/>
    <x v="0"/>
    <x v="0"/>
  </r>
  <r>
    <n v="467"/>
    <s v="Dorthy"/>
    <s v="Rojas"/>
    <d v="1969-07-17T00:00:00"/>
    <x v="1"/>
    <x v="1"/>
    <s v="7815 Highland place"/>
    <s v="Gold Beach"/>
    <x v="3"/>
    <x v="3"/>
    <x v="0"/>
  </r>
  <r>
    <n v="468"/>
    <s v="Lester"/>
    <s v="Root"/>
    <d v="1980-01-19T00:00:00"/>
    <x v="2"/>
    <x v="2"/>
    <s v="1547 Knolwood Rd."/>
    <s v="Guatamala City"/>
    <x v="8"/>
    <x v="0"/>
    <x v="0"/>
  </r>
  <r>
    <n v="469"/>
    <s v="Desma"/>
    <s v="Rosenbrack"/>
    <d v="1971-09-01T00:00:00"/>
    <x v="1"/>
    <x v="1"/>
    <s v="2937 Judson Ave."/>
    <s v="Blockton"/>
    <x v="5"/>
    <x v="3"/>
    <x v="0"/>
  </r>
  <r>
    <n v="470"/>
    <s v="Jean"/>
    <s v="Rosendo"/>
    <d v="1972-10-12T00:00:00"/>
    <x v="0"/>
    <x v="0"/>
    <s v="150 Lily Court"/>
    <s v="Lake Forest"/>
    <x v="6"/>
    <x v="3"/>
    <x v="0"/>
  </r>
  <r>
    <n v="471"/>
    <s v="Sarah"/>
    <s v="Rosenzweig"/>
    <d v="1991-11-11T00:00:00"/>
    <x v="2"/>
    <x v="2"/>
    <s v="1320 Heather Lane"/>
    <s v="Des Moines"/>
    <x v="5"/>
    <x v="2"/>
    <x v="0"/>
  </r>
  <r>
    <n v="472"/>
    <s v="Nell"/>
    <s v="Rosie"/>
    <d v="1981-02-01T00:00:00"/>
    <x v="2"/>
    <x v="2"/>
    <s v="175 Clinton Ave."/>
    <s v="Blue Hill "/>
    <x v="3"/>
    <x v="0"/>
    <x v="0"/>
  </r>
  <r>
    <n v="473"/>
    <s v="Nina"/>
    <s v="Roth"/>
    <d v="1975-01-17T00:00:00"/>
    <x v="7"/>
    <x v="7"/>
    <s v="350 Skokie Valley Rd."/>
    <s v="Toronto"/>
    <x v="7"/>
    <x v="0"/>
    <x v="2"/>
  </r>
  <r>
    <n v="474"/>
    <s v="Darrell"/>
    <s v="Rothman"/>
    <d v="1982-03-13T00:00:00"/>
    <x v="9"/>
    <x v="9"/>
    <s v="1915 Pleasent Ave."/>
    <s v="Williamstown"/>
    <x v="8"/>
    <x v="0"/>
    <x v="0"/>
  </r>
  <r>
    <n v="475"/>
    <s v="Kara"/>
    <s v="Rowe"/>
    <d v="1992-12-11T00:00:00"/>
    <x v="3"/>
    <x v="3"/>
    <s v="235 Easton Rd."/>
    <s v="Kohler"/>
    <x v="2"/>
    <x v="2"/>
    <x v="0"/>
  </r>
  <r>
    <n v="476"/>
    <s v="Evan"/>
    <s v="Rozenfeld"/>
    <d v="1978-04-20T00:00:00"/>
    <x v="0"/>
    <x v="0"/>
    <s v="302 Lindenwood Ln."/>
    <s v="Blue Hills"/>
    <x v="6"/>
    <x v="0"/>
    <x v="0"/>
  </r>
  <r>
    <n v="477"/>
    <s v="Tyson"/>
    <s v="Rozino"/>
    <d v="1983-04-24T00:00:00"/>
    <x v="3"/>
    <x v="3"/>
    <s v="381 Barkwood Ct."/>
    <s v="Afton"/>
    <x v="4"/>
    <x v="0"/>
    <x v="0"/>
  </r>
  <r>
    <n v="478"/>
    <s v="Brice"/>
    <s v="Rozoff"/>
    <d v="1984-05-03T00:00:00"/>
    <x v="4"/>
    <x v="4"/>
    <s v="181 Beverly Place"/>
    <s v="Gold Beach"/>
    <x v="3"/>
    <x v="2"/>
    <x v="0"/>
  </r>
  <r>
    <n v="479"/>
    <s v="Quincy"/>
    <s v="Rubens"/>
    <d v="1993-01-01T00:00:00"/>
    <x v="0"/>
    <x v="0"/>
    <s v="1577 Balsamic Ave."/>
    <s v="White Cape"/>
    <x v="0"/>
    <x v="2"/>
    <x v="0"/>
  </r>
  <r>
    <n v="480"/>
    <s v="Arthur"/>
    <s v="Rubenstein"/>
    <d v="1967-07-12T00:00:00"/>
    <x v="5"/>
    <x v="5"/>
    <s v="446 Sheridan Rd."/>
    <s v="Bethel"/>
    <x v="5"/>
    <x v="3"/>
    <x v="0"/>
  </r>
  <r>
    <n v="481"/>
    <s v="Avery"/>
    <s v="Rubinoff"/>
    <d v="1973-09-18T00:00:00"/>
    <x v="1"/>
    <x v="1"/>
    <s v="1267 Balsamic Ave."/>
    <s v="Rockford"/>
    <x v="0"/>
    <x v="3"/>
    <x v="0"/>
  </r>
  <r>
    <n v="482"/>
    <s v="Brad"/>
    <s v="Rudman"/>
    <d v="1974-10-10T00:00:00"/>
    <x v="6"/>
    <x v="6"/>
    <s v="296 Arlington Ave."/>
    <s v="Havana"/>
    <x v="4"/>
    <x v="0"/>
    <x v="0"/>
  </r>
  <r>
    <n v="483"/>
    <s v="Lucy"/>
    <s v="Ruffer"/>
    <d v="1994-02-02T00:00:00"/>
    <x v="7"/>
    <x v="7"/>
    <s v="79 McCraren"/>
    <s v="Allagash"/>
    <x v="5"/>
    <x v="2"/>
    <x v="0"/>
  </r>
  <r>
    <n v="484"/>
    <s v="Darrick"/>
    <s v="Ruken"/>
    <d v="1985-06-25T00:00:00"/>
    <x v="3"/>
    <x v="3"/>
    <s v="218 Eastview Dr."/>
    <s v="Lahiana"/>
    <x v="4"/>
    <x v="2"/>
    <x v="0"/>
  </r>
  <r>
    <n v="485"/>
    <s v="Mac"/>
    <s v="Runn"/>
    <d v="1977-01-15T00:00:00"/>
    <x v="5"/>
    <x v="5"/>
    <s v="360 Summit Ave."/>
    <s v="Buenos Aires"/>
    <x v="3"/>
    <x v="0"/>
    <x v="0"/>
  </r>
  <r>
    <n v="486"/>
    <s v="Clarinda"/>
    <s v="Rusnack"/>
    <d v="1988-12-10T00:00:00"/>
    <x v="0"/>
    <x v="0"/>
    <s v="5126 Hill"/>
    <s v="Michiana"/>
    <x v="6"/>
    <x v="2"/>
    <x v="0"/>
  </r>
  <r>
    <n v="487"/>
    <s v="Kimberly"/>
    <s v="Russell"/>
    <d v="1995-03-16T00:00:00"/>
    <x v="0"/>
    <x v="0"/>
    <s v="1415 Judson Rd."/>
    <s v="Montrose"/>
    <x v="6"/>
    <x v="6"/>
    <x v="0"/>
  </r>
  <r>
    <n v="488"/>
    <s v="Ariana"/>
    <s v="Russian"/>
    <d v="1971-07-06T00:00:00"/>
    <x v="4"/>
    <x v="4"/>
    <s v="2698 Sheridan Rd."/>
    <s v="Springfield"/>
    <x v="5"/>
    <x v="3"/>
    <x v="0"/>
  </r>
  <r>
    <n v="489"/>
    <s v="Neville"/>
    <s v="Ruth"/>
    <d v="1981-05-03T00:00:00"/>
    <x v="4"/>
    <x v="4"/>
    <s v="2678 Sheridan Rd. "/>
    <s v="Guatamala City"/>
    <x v="8"/>
    <x v="0"/>
    <x v="0"/>
  </r>
  <r>
    <n v="490"/>
    <s v="Priscilla"/>
    <s v="Rychel"/>
    <d v="1982-06-05T00:00:00"/>
    <x v="2"/>
    <x v="2"/>
    <s v="5131 Hill"/>
    <s v="Buenos Aires"/>
    <x v="3"/>
    <x v="0"/>
    <x v="0"/>
  </r>
  <r>
    <n v="491"/>
    <s v="Jason"/>
    <s v="Rynor"/>
    <d v="1983-07-06T00:00:00"/>
    <x v="1"/>
    <x v="1"/>
    <s v="875 Roger Williams Ave."/>
    <s v="Bucrest"/>
    <x v="3"/>
    <x v="0"/>
    <x v="0"/>
  </r>
  <r>
    <n v="492"/>
    <s v="Molly"/>
    <s v="Saalfield"/>
    <d v="1984-08-06T00:00:00"/>
    <x v="1"/>
    <x v="1"/>
    <s v="5412 Hill"/>
    <s v="Avery Heights"/>
    <x v="3"/>
    <x v="2"/>
    <x v="0"/>
  </r>
  <r>
    <n v="493"/>
    <s v="Jessica"/>
    <s v="Sachman"/>
    <d v="1985-09-07T00:00:00"/>
    <x v="2"/>
    <x v="2"/>
    <s v="473 Blackhawk Rd."/>
    <s v="Batesville"/>
    <x v="2"/>
    <x v="2"/>
    <x v="0"/>
  </r>
  <r>
    <n v="494"/>
    <s v="page"/>
    <s v="Sachnoff"/>
    <d v="1986-10-09T00:00:00"/>
    <x v="8"/>
    <x v="8"/>
    <s v="38476 Forest View Rd."/>
    <s v="Cape Blanco"/>
    <x v="4"/>
    <x v="2"/>
    <x v="0"/>
  </r>
  <r>
    <n v="495"/>
    <s v="Henry"/>
    <s v="Sachs"/>
    <d v="1987-11-10T00:00:00"/>
    <x v="2"/>
    <x v="2"/>
    <s v="1754 Beech St."/>
    <s v="Beaver Heights"/>
    <x v="6"/>
    <x v="2"/>
    <x v="0"/>
  </r>
  <r>
    <n v="496"/>
    <s v="Oakey"/>
    <s v="Sadowsky"/>
    <d v="1986-07-17T00:00:00"/>
    <x v="5"/>
    <x v="5"/>
    <s v="1065 Hillcrest Circle"/>
    <s v="Annapolis"/>
    <x v="6"/>
    <x v="2"/>
    <x v="0"/>
  </r>
  <r>
    <n v="497"/>
    <s v="Emerson"/>
    <s v="Saed"/>
    <d v="1983-07-21T00:00:00"/>
    <x v="8"/>
    <x v="8"/>
    <s v="9117 Fairview Ave."/>
    <s v="Middleton"/>
    <x v="0"/>
    <x v="0"/>
    <x v="0"/>
  </r>
  <r>
    <n v="498"/>
    <s v="Yvonne"/>
    <s v="Saigh"/>
    <d v="1996-04-18T00:00:00"/>
    <x v="9"/>
    <x v="9"/>
    <s v="169 McCraren"/>
    <s v="Paris"/>
    <x v="10"/>
    <x v="6"/>
    <x v="1"/>
  </r>
  <r>
    <n v="499"/>
    <s v="Shaw"/>
    <s v="Salelli"/>
    <d v="1971-08-02T00:00:00"/>
    <x v="7"/>
    <x v="7"/>
    <s v="4516 Grossman Ln."/>
    <s v="Akron"/>
    <x v="5"/>
    <x v="3"/>
    <x v="0"/>
  </r>
  <r>
    <n v="500"/>
    <s v="Celena"/>
    <s v="Saliba"/>
    <d v="1972-09-12T00:00:00"/>
    <x v="0"/>
    <x v="0"/>
    <s v="309 Priscilla Court"/>
    <s v="Woodstock"/>
    <x v="6"/>
    <x v="3"/>
    <x v="0"/>
  </r>
  <r>
    <n v="501"/>
    <s v="Bert"/>
    <s v="Salomon"/>
    <d v="1987-11-16T00:00:00"/>
    <x v="1"/>
    <x v="1"/>
    <s v="2032 Northbrook Ct."/>
    <s v="Burrus"/>
    <x v="8"/>
    <x v="2"/>
    <x v="0"/>
  </r>
  <r>
    <n v="502"/>
    <s v="Samuel"/>
    <s v="Saltpeper"/>
    <d v="1953-08-11T00:00:00"/>
    <x v="1"/>
    <x v="1"/>
    <s v="558 Madison St."/>
    <s v="Amestra"/>
    <x v="0"/>
    <x v="4"/>
    <x v="0"/>
  </r>
  <r>
    <n v="503"/>
    <s v="Kirby"/>
    <s v="Saltzman"/>
    <d v="1989-01-05T00:00:00"/>
    <x v="5"/>
    <x v="5"/>
    <s v="4467 Sheridan Rd."/>
    <s v="Eggleston"/>
    <x v="6"/>
    <x v="2"/>
    <x v="0"/>
  </r>
  <r>
    <n v="504"/>
    <s v="Judy"/>
    <s v="Samson"/>
    <d v="1973-10-10T00:00:00"/>
    <x v="1"/>
    <x v="1"/>
    <s v="52 Clinton Ave."/>
    <s v="Bath"/>
    <x v="1"/>
    <x v="3"/>
    <x v="1"/>
  </r>
  <r>
    <n v="505"/>
    <s v="Kelsey"/>
    <s v="Samuelson"/>
    <d v="1991-03-06T00:00:00"/>
    <x v="0"/>
    <x v="0"/>
    <s v="6431 De Temple Rd."/>
    <s v="Zurstown"/>
    <x v="6"/>
    <x v="2"/>
    <x v="0"/>
  </r>
  <r>
    <n v="506"/>
    <s v="Stanley"/>
    <s v="Sanderas"/>
    <d v="1974-11-16T00:00:00"/>
    <x v="8"/>
    <x v="8"/>
    <s v="6136 Cobblestone Cir."/>
    <s v="Des Plaines"/>
    <x v="4"/>
    <x v="0"/>
    <x v="0"/>
  </r>
  <r>
    <n v="507"/>
    <s v="Pierre"/>
    <s v="Santucci"/>
    <d v="1956-11-06T00:00:00"/>
    <x v="9"/>
    <x v="9"/>
    <s v="15 Lakewood place"/>
    <s v="Scranton Heights"/>
    <x v="3"/>
    <x v="1"/>
    <x v="0"/>
  </r>
  <r>
    <n v="508"/>
    <s v="Shelby"/>
    <s v="Santucci"/>
    <d v="1986-05-29T00:00:00"/>
    <x v="7"/>
    <x v="7"/>
    <s v="254  Highwood Ave."/>
    <s v="Kohler"/>
    <x v="2"/>
    <x v="2"/>
    <x v="0"/>
  </r>
  <r>
    <n v="509"/>
    <s v="Amber"/>
    <s v="Sass"/>
    <d v="1958-01-10T00:00:00"/>
    <x v="7"/>
    <x v="7"/>
    <s v="120 Heather Lane"/>
    <s v="Kent"/>
    <x v="2"/>
    <x v="1"/>
    <x v="0"/>
  </r>
  <r>
    <n v="510"/>
    <s v="Peter"/>
    <s v="Sass"/>
    <d v="1975-12-21T00:00:00"/>
    <x v="7"/>
    <x v="7"/>
    <s v="1201 Deerfield Place"/>
    <s v="St. Martinsville"/>
    <x v="8"/>
    <x v="0"/>
    <x v="0"/>
  </r>
  <r>
    <n v="511"/>
    <s v="Cornelius"/>
    <s v="Savin"/>
    <d v="1976-01-19T00:00:00"/>
    <x v="9"/>
    <x v="9"/>
    <s v="6423 De Temple Rd."/>
    <s v="Bethel"/>
    <x v="5"/>
    <x v="0"/>
    <x v="0"/>
  </r>
  <r>
    <n v="512"/>
    <s v="Alan"/>
    <s v="Savocci"/>
    <d v="1977-02-11T00:00:00"/>
    <x v="6"/>
    <x v="6"/>
    <s v="18 St. Johns"/>
    <s v="West Dover"/>
    <x v="0"/>
    <x v="0"/>
    <x v="0"/>
  </r>
  <r>
    <n v="513"/>
    <s v="Deborah"/>
    <s v="Scava"/>
    <d v="1952-05-15T00:00:00"/>
    <x v="2"/>
    <x v="2"/>
    <s v="175 Elmwood Circle"/>
    <s v="Grafton"/>
    <x v="2"/>
    <x v="4"/>
    <x v="0"/>
  </r>
  <r>
    <n v="514"/>
    <s v="Wayne"/>
    <s v="Schack"/>
    <d v="1987-06-26T00:00:00"/>
    <x v="2"/>
    <x v="2"/>
    <s v="535 Knollwood Drive"/>
    <s v="London"/>
    <x v="1"/>
    <x v="2"/>
    <x v="1"/>
  </r>
  <r>
    <n v="515"/>
    <s v="Gail"/>
    <s v="Schad"/>
    <d v="1954-07-30T00:00:00"/>
    <x v="4"/>
    <x v="4"/>
    <s v="4233 Burton Ave."/>
    <s v="Buenos Aires"/>
    <x v="3"/>
    <x v="1"/>
    <x v="0"/>
  </r>
  <r>
    <n v="516"/>
    <s v="Jules"/>
    <s v="Schalfer"/>
    <d v="1955-07-31T00:00:00"/>
    <x v="7"/>
    <x v="7"/>
    <s v="8393 Burton Ave"/>
    <s v="Tinley Park"/>
    <x v="5"/>
    <x v="1"/>
    <x v="0"/>
  </r>
  <r>
    <n v="517"/>
    <s v="Duke"/>
    <s v="Schalps"/>
    <d v="1978-04-16T00:00:00"/>
    <x v="7"/>
    <x v="7"/>
    <s v="6443 De Temple Rd."/>
    <s v="Camdon"/>
    <x v="6"/>
    <x v="0"/>
    <x v="0"/>
  </r>
  <r>
    <n v="518"/>
    <s v="Alexandria"/>
    <s v="Schanks"/>
    <d v="1967-03-30T00:00:00"/>
    <x v="7"/>
    <x v="7"/>
    <s v="55 Madison St."/>
    <s v="Middleton"/>
    <x v="0"/>
    <x v="3"/>
    <x v="0"/>
  </r>
  <r>
    <n v="519"/>
    <s v="Jasper"/>
    <s v="Schecherman"/>
    <d v="1979-05-14T00:00:00"/>
    <x v="7"/>
    <x v="7"/>
    <s v="269 Winsor Mall"/>
    <s v="Astron"/>
    <x v="0"/>
    <x v="0"/>
    <x v="0"/>
  </r>
  <r>
    <n v="520"/>
    <s v="Tabitha"/>
    <s v="Schectman"/>
    <d v="1991-08-14T00:00:00"/>
    <x v="0"/>
    <x v="0"/>
    <s v="125 Broadview Lane"/>
    <s v="Astron"/>
    <x v="0"/>
    <x v="2"/>
    <x v="0"/>
  </r>
  <r>
    <n v="521"/>
    <s v="Milton"/>
    <s v="Scheff"/>
    <d v="1980-06-19T00:00:00"/>
    <x v="3"/>
    <x v="3"/>
    <s v="5311 Maple Ave.  Apt."/>
    <s v="Paris"/>
    <x v="10"/>
    <x v="0"/>
    <x v="1"/>
  </r>
  <r>
    <n v="522"/>
    <s v="Madeline"/>
    <s v="Schelbas"/>
    <d v="1990-12-15T00:00:00"/>
    <x v="3"/>
    <x v="3"/>
    <s v="50 Sheridan"/>
    <s v="Rapid City"/>
    <x v="0"/>
    <x v="2"/>
    <x v="0"/>
  </r>
  <r>
    <n v="523"/>
    <s v="Dean"/>
    <s v="Schelenger"/>
    <d v="1988-10-29T00:00:00"/>
    <x v="7"/>
    <x v="7"/>
    <s v="362 Lindenwood Ln."/>
    <s v="Canyon Village"/>
    <x v="6"/>
    <x v="2"/>
    <x v="0"/>
  </r>
  <r>
    <n v="524"/>
    <s v="Hector"/>
    <s v="Schessel"/>
    <d v="1987-03-17T00:00:00"/>
    <x v="7"/>
    <x v="7"/>
    <s v="212 Clay Rd."/>
    <s v="West Point"/>
    <x v="0"/>
    <x v="2"/>
    <x v="0"/>
  </r>
  <r>
    <n v="525"/>
    <s v="Kerry"/>
    <s v="Scheurzer"/>
    <d v="1988-07-15T00:00:00"/>
    <x v="7"/>
    <x v="7"/>
    <s v="2183 Oakridge Ave."/>
    <s v="Stowe"/>
    <x v="0"/>
    <x v="2"/>
    <x v="0"/>
  </r>
  <r>
    <n v="526"/>
    <s v="Jason"/>
    <s v="Schilling"/>
    <d v="1984-06-20T00:00:00"/>
    <x v="1"/>
    <x v="1"/>
    <s v="3267 Bluebird Terr."/>
    <s v="Pritchard"/>
    <x v="4"/>
    <x v="2"/>
    <x v="0"/>
  </r>
  <r>
    <n v="527"/>
    <s v="Hal"/>
    <s v="Schmidt"/>
    <d v="1985-07-23T00:00:00"/>
    <x v="7"/>
    <x v="7"/>
    <s v="179 Lake Cook Rd."/>
    <s v="Grafton"/>
    <x v="2"/>
    <x v="2"/>
    <x v="0"/>
  </r>
  <r>
    <n v="528"/>
    <s v="Duke"/>
    <s v="Schneider"/>
    <d v="1986-08-22T00:00:00"/>
    <x v="2"/>
    <x v="2"/>
    <s v="63 Blackhawk Rd."/>
    <s v="Janesville"/>
    <x v="3"/>
    <x v="2"/>
    <x v="0"/>
  </r>
  <r>
    <n v="529"/>
    <s v="Lara"/>
    <s v="Schoenberg"/>
    <d v="1987-09-27T00:00:00"/>
    <x v="7"/>
    <x v="7"/>
    <s v="73 Calais Drive"/>
    <s v="Havana"/>
    <x v="4"/>
    <x v="2"/>
    <x v="0"/>
  </r>
  <r>
    <n v="530"/>
    <s v="Earl"/>
    <s v="Schoenfeld"/>
    <d v="1986-02-17T00:00:00"/>
    <x v="8"/>
    <x v="8"/>
    <s v="1101 Deerfield Place"/>
    <s v="Keystone"/>
    <x v="5"/>
    <x v="2"/>
    <x v="0"/>
  </r>
  <r>
    <n v="531"/>
    <s v="Stacy"/>
    <s v="Schuman"/>
    <d v="1989-08-26T00:00:00"/>
    <x v="6"/>
    <x v="6"/>
    <s v="545 St. Johns Ave."/>
    <s v="Los Alamos"/>
    <x v="0"/>
    <x v="2"/>
    <x v="0"/>
  </r>
  <r>
    <n v="532"/>
    <s v="Martin"/>
    <s v="Schwartz"/>
    <d v="1989-11-10T00:00:00"/>
    <x v="3"/>
    <x v="3"/>
    <s v="1799 Rosemary Way"/>
    <s v="New Cannan"/>
    <x v="8"/>
    <x v="2"/>
    <x v="0"/>
  </r>
  <r>
    <n v="533"/>
    <s v="Darrell"/>
    <s v="Scoravacco"/>
    <d v="1990-09-01T00:00:00"/>
    <x v="5"/>
    <x v="5"/>
    <s v="436 Waverly Rd."/>
    <s v="Lyons"/>
    <x v="10"/>
    <x v="2"/>
    <x v="1"/>
  </r>
  <r>
    <n v="534"/>
    <s v="Oakey"/>
    <s v="Scotten"/>
    <d v="1991-10-03T00:00:00"/>
    <x v="9"/>
    <x v="9"/>
    <s v="120 Sunnyside Ave."/>
    <s v="Fort Legion"/>
    <x v="0"/>
    <x v="2"/>
    <x v="0"/>
  </r>
  <r>
    <n v="535"/>
    <s v="Leroy"/>
    <s v="Sedgewick"/>
    <d v="1990-01-31T00:00:00"/>
    <x v="3"/>
    <x v="3"/>
    <s v="3344 Beachwood Ln."/>
    <s v="Antietam Creek"/>
    <x v="6"/>
    <x v="2"/>
    <x v="0"/>
  </r>
  <r>
    <n v="536"/>
    <s v="Patty"/>
    <s v="Segel "/>
    <d v="1985-01-01T00:00:00"/>
    <x v="7"/>
    <x v="7"/>
    <s v="120 High St."/>
    <s v="Fort Legion"/>
    <x v="0"/>
    <x v="2"/>
    <x v="0"/>
  </r>
  <r>
    <n v="537"/>
    <s v="Minnie"/>
    <s v="Seibold"/>
    <d v="1974-03-07T00:00:00"/>
    <x v="3"/>
    <x v="3"/>
    <s v="148 Eastview Dr."/>
    <s v="Bruceville"/>
    <x v="0"/>
    <x v="0"/>
    <x v="0"/>
  </r>
  <r>
    <n v="538"/>
    <s v="Robin"/>
    <s v="Selan"/>
    <d v="1971-10-31T00:00:00"/>
    <x v="9"/>
    <x v="9"/>
    <s v="231 Sheriden Rd."/>
    <s v="Tokosburg"/>
    <x v="4"/>
    <x v="3"/>
    <x v="0"/>
  </r>
  <r>
    <n v="539"/>
    <s v="Trude"/>
    <s v="Seligman"/>
    <d v="1976-05-16T00:00:00"/>
    <x v="0"/>
    <x v="0"/>
    <s v="669 Kikaid"/>
    <s v="Prince Williams "/>
    <x v="2"/>
    <x v="0"/>
    <x v="0"/>
  </r>
  <r>
    <n v="540"/>
    <s v="Rodman"/>
    <s v="Sennett"/>
    <d v="1972-12-29T00:00:00"/>
    <x v="1"/>
    <x v="1"/>
    <s v="157 Vine"/>
    <s v="Rackton"/>
    <x v="2"/>
    <x v="3"/>
    <x v="0"/>
  </r>
  <r>
    <n v="541"/>
    <s v="Clifford"/>
    <s v="Shafer"/>
    <d v="1978-07-20T00:00:00"/>
    <x v="5"/>
    <x v="5"/>
    <s v="131 Beverly Place"/>
    <s v="Armstrong"/>
    <x v="3"/>
    <x v="0"/>
    <x v="0"/>
  </r>
  <r>
    <n v="542"/>
    <s v="Eve"/>
    <s v="Shafer"/>
    <d v="1989-08-21T00:00:00"/>
    <x v="4"/>
    <x v="4"/>
    <s v="6008 Central Ave."/>
    <s v="Warrenton"/>
    <x v="6"/>
    <x v="2"/>
    <x v="0"/>
  </r>
  <r>
    <n v="543"/>
    <s v="Ruby"/>
    <s v="Shafer"/>
    <d v="1973-01-03T00:00:00"/>
    <x v="0"/>
    <x v="0"/>
    <s v="547 Knolwood Rd."/>
    <s v="Kobe"/>
    <x v="3"/>
    <x v="3"/>
    <x v="0"/>
  </r>
  <r>
    <n v="544"/>
    <s v="Cecelia"/>
    <s v="Shah"/>
    <d v="1974-02-01T00:00:00"/>
    <x v="1"/>
    <x v="1"/>
    <s v="194 First St."/>
    <s v="Valdena"/>
    <x v="6"/>
    <x v="3"/>
    <x v="0"/>
  </r>
  <r>
    <n v="545"/>
    <s v="Nicolette"/>
    <s v="Shallow"/>
    <d v="1975-03-13T00:00:00"/>
    <x v="7"/>
    <x v="7"/>
    <s v="8439 Burton Ave"/>
    <s v="Eggleston"/>
    <x v="6"/>
    <x v="0"/>
    <x v="0"/>
  </r>
  <r>
    <n v="546"/>
    <s v="Crsby"/>
    <s v="Shelton"/>
    <d v="1983-12-13T00:00:00"/>
    <x v="1"/>
    <x v="1"/>
    <s v="4256 Grossman Ln."/>
    <s v="Los Alamos"/>
    <x v="0"/>
    <x v="0"/>
    <x v="0"/>
  </r>
  <r>
    <n v="547"/>
    <s v="Ferris"/>
    <s v="Sher"/>
    <d v="1984-01-08T00:00:00"/>
    <x v="7"/>
    <x v="7"/>
    <s v="337 Cavell Ave."/>
    <s v="Santa Cruz"/>
    <x v="8"/>
    <x v="0"/>
    <x v="0"/>
  </r>
  <r>
    <n v="548"/>
    <s v="Enos"/>
    <s v="Shorr"/>
    <d v="1985-02-15T00:00:00"/>
    <x v="1"/>
    <x v="1"/>
    <s v="30 Priscilla Court"/>
    <s v="Middleton"/>
    <x v="0"/>
    <x v="2"/>
    <x v="0"/>
  </r>
  <r>
    <n v="549"/>
    <s v="Timothy"/>
    <s v="Shutan"/>
    <d v="1986-03-18T00:00:00"/>
    <x v="9"/>
    <x v="9"/>
    <s v="9417 Fairview Ave."/>
    <s v="Montreal"/>
    <x v="7"/>
    <x v="2"/>
    <x v="2"/>
  </r>
  <r>
    <n v="550"/>
    <s v="Dwight"/>
    <s v="Siber"/>
    <d v="1987-04-17T00:00:00"/>
    <x v="6"/>
    <x v="6"/>
    <s v="8139 Burton Ave"/>
    <s v="Baton Rouge"/>
    <x v="4"/>
    <x v="2"/>
    <x v="0"/>
  </r>
  <r>
    <n v="551"/>
    <s v="Ivan"/>
    <s v="Siegal"/>
    <d v="1958-11-19T00:00:00"/>
    <x v="7"/>
    <x v="7"/>
    <s v="1231 Hillcrest Ave"/>
    <s v="Telosiv"/>
    <x v="5"/>
    <x v="1"/>
    <x v="0"/>
  </r>
  <r>
    <n v="552"/>
    <s v="Wade"/>
    <s v="Silberman"/>
    <d v="1984-12-07T00:00:00"/>
    <x v="2"/>
    <x v="2"/>
    <s v="6144 Green bay Rd."/>
    <s v="Marion"/>
    <x v="3"/>
    <x v="2"/>
    <x v="0"/>
  </r>
  <r>
    <n v="553"/>
    <s v="Ward"/>
    <s v="Silverman"/>
    <d v="1983-11-07T00:00:00"/>
    <x v="7"/>
    <x v="7"/>
    <s v="2518 Oakridge Ave."/>
    <s v="Berlin"/>
    <x v="9"/>
    <x v="0"/>
    <x v="1"/>
  </r>
  <r>
    <n v="554"/>
    <s v="Carla"/>
    <s v="Simon"/>
    <d v="1965-11-04T00:00:00"/>
    <x v="7"/>
    <x v="7"/>
    <s v="224 St.Johns Ave."/>
    <s v="Newburg"/>
    <x v="4"/>
    <x v="3"/>
    <x v="0"/>
  </r>
  <r>
    <n v="556"/>
    <s v="Dustin"/>
    <s v="Simon"/>
    <d v="1972-02-13T00:00:00"/>
    <x v="0"/>
    <x v="0"/>
    <s v="8949 Harvard Ct"/>
    <s v="Virginia Beach"/>
    <x v="6"/>
    <x v="3"/>
    <x v="0"/>
  </r>
  <r>
    <n v="557"/>
    <s v="Libby"/>
    <s v="Siskel"/>
    <d v="1990-09-13T00:00:00"/>
    <x v="4"/>
    <x v="4"/>
    <s v="175 Oakwood Ave."/>
    <s v="St. Paul"/>
    <x v="5"/>
    <x v="2"/>
    <x v="0"/>
  </r>
  <r>
    <n v="558"/>
    <s v="Betsy"/>
    <s v="Sizemore"/>
    <d v="1976-04-14T00:00:00"/>
    <x v="7"/>
    <x v="7"/>
    <s v="155 Knollwood Drive"/>
    <s v="Fort Mirth"/>
    <x v="0"/>
    <x v="0"/>
    <x v="0"/>
  </r>
  <r>
    <n v="559"/>
    <s v="Byron"/>
    <s v="Skae"/>
    <d v="1977-05-11T00:00:00"/>
    <x v="0"/>
    <x v="0"/>
    <s v="59 Priscilla Court"/>
    <s v="Paris"/>
    <x v="10"/>
    <x v="0"/>
    <x v="1"/>
  </r>
  <r>
    <n v="560"/>
    <s v="Elijah"/>
    <s v="Skikelmire"/>
    <d v="1987-03-13T00:00:00"/>
    <x v="1"/>
    <x v="1"/>
    <s v="4730 Oakland Drive"/>
    <s v="Rockport"/>
    <x v="0"/>
    <x v="2"/>
    <x v="0"/>
  </r>
  <r>
    <n v="561"/>
    <s v="Sabrina"/>
    <s v="sklyes"/>
    <d v="1991-10-21T00:00:00"/>
    <x v="3"/>
    <x v="3"/>
    <s v="14 Ridgelee Rd"/>
    <s v="Glen Canyon"/>
    <x v="6"/>
    <x v="2"/>
    <x v="0"/>
  </r>
  <r>
    <n v="562"/>
    <s v="Fred"/>
    <s v="Small"/>
    <d v="1985-03-12T00:00:00"/>
    <x v="1"/>
    <x v="1"/>
    <s v="4777 Balsamic Ave."/>
    <s v="Valley Heights"/>
    <x v="5"/>
    <x v="2"/>
    <x v="0"/>
  </r>
  <r>
    <n v="563"/>
    <s v="Roger"/>
    <s v="Small"/>
    <d v="1992-11-10T00:00:00"/>
    <x v="1"/>
    <x v="1"/>
    <s v="186 Parkside Ln."/>
    <s v="Fingers Lake"/>
    <x v="4"/>
    <x v="2"/>
    <x v="0"/>
  </r>
  <r>
    <n v="564"/>
    <s v="Stephen"/>
    <s v="Small"/>
    <d v="1978-06-16T00:00:00"/>
    <x v="3"/>
    <x v="3"/>
    <s v="234 Devonshire Court"/>
    <s v="Milltown"/>
    <x v="4"/>
    <x v="0"/>
    <x v="0"/>
  </r>
  <r>
    <n v="565"/>
    <s v="Adela"/>
    <s v="Smalls"/>
    <d v="1993-12-05T00:00:00"/>
    <x v="1"/>
    <x v="1"/>
    <s v="161 Judson Ave."/>
    <s v="Valley Heights"/>
    <x v="5"/>
    <x v="2"/>
    <x v="0"/>
  </r>
  <r>
    <n v="566"/>
    <s v="Gabe"/>
    <s v="Smiley"/>
    <d v="1995-11-27T00:00:00"/>
    <x v="7"/>
    <x v="7"/>
    <s v="355 Golf Rd."/>
    <s v="Allagash"/>
    <x v="5"/>
    <x v="6"/>
    <x v="0"/>
  </r>
  <r>
    <n v="567"/>
    <s v="Rosanna"/>
    <s v="Smiley"/>
    <d v="1994-10-29T00:00:00"/>
    <x v="8"/>
    <x v="8"/>
    <s v="3412 Hillcrest Ave"/>
    <s v="Toronto"/>
    <x v="7"/>
    <x v="6"/>
    <x v="2"/>
  </r>
  <r>
    <n v="568"/>
    <s v="Laurell"/>
    <s v="Smith"/>
    <d v="1993-09-27T00:00:00"/>
    <x v="0"/>
    <x v="0"/>
    <s v="6 Cobblestone Cir."/>
    <s v="Guatamala City"/>
    <x v="8"/>
    <x v="2"/>
    <x v="0"/>
  </r>
  <r>
    <n v="569"/>
    <s v="Sarah"/>
    <s v="Smith"/>
    <d v="1992-08-11T00:00:00"/>
    <x v="0"/>
    <x v="0"/>
    <s v="201-C Frontage Rd."/>
    <s v="Lane Heights"/>
    <x v="4"/>
    <x v="2"/>
    <x v="0"/>
  </r>
  <r>
    <n v="570"/>
    <s v="Gail"/>
    <s v="Solomon"/>
    <d v="1991-06-30T00:00:00"/>
    <x v="6"/>
    <x v="6"/>
    <s v="312-A Crestwood Village Rd."/>
    <s v="Philadelphia"/>
    <x v="6"/>
    <x v="2"/>
    <x v="0"/>
  </r>
  <r>
    <n v="571"/>
    <s v="Johanna"/>
    <s v="Somner"/>
    <d v="1990-06-13T00:00:00"/>
    <x v="9"/>
    <x v="9"/>
    <s v="172 Clinton Ave."/>
    <s v="Hongston"/>
    <x v="8"/>
    <x v="2"/>
    <x v="0"/>
  </r>
  <r>
    <n v="572"/>
    <s v="Rachel"/>
    <s v="Soth"/>
    <d v="1979-07-11T00:00:00"/>
    <x v="3"/>
    <x v="3"/>
    <s v="4333 Burton Ave."/>
    <s v="Bucrest"/>
    <x v="3"/>
    <x v="0"/>
    <x v="0"/>
  </r>
  <r>
    <n v="573"/>
    <s v="Hubert"/>
    <s v="Soto"/>
    <d v="1994-01-16T00:00:00"/>
    <x v="3"/>
    <x v="3"/>
    <s v="112 Old Briar Lane"/>
    <s v="London"/>
    <x v="1"/>
    <x v="2"/>
    <x v="1"/>
  </r>
  <r>
    <n v="574"/>
    <s v="Ray"/>
    <s v="Spanier"/>
    <d v="1995-02-12T00:00:00"/>
    <x v="0"/>
    <x v="0"/>
    <s v="43588 Kennedy Dr."/>
    <s v="Armstrong"/>
    <x v="3"/>
    <x v="6"/>
    <x v="0"/>
  </r>
  <r>
    <n v="575"/>
    <s v="Chandler"/>
    <s v="Sporadin"/>
    <d v="1989-05-17T00:00:00"/>
    <x v="6"/>
    <x v="6"/>
    <s v="136 Waverly Rd."/>
    <s v="St. Edward"/>
    <x v="2"/>
    <x v="2"/>
    <x v="0"/>
  </r>
  <r>
    <n v="576"/>
    <s v="Cecil"/>
    <s v="Sproat"/>
    <d v="1988-04-16T00:00:00"/>
    <x v="7"/>
    <x v="7"/>
    <s v="135 Easton Rd."/>
    <s v="Telluride"/>
    <x v="8"/>
    <x v="2"/>
    <x v="0"/>
  </r>
  <r>
    <n v="577"/>
    <s v="Kermit"/>
    <s v="Sraneck"/>
    <d v="1980-08-12T00:00:00"/>
    <x v="1"/>
    <x v="1"/>
    <s v="145 Eastwood"/>
    <s v="Gainsville"/>
    <x v="2"/>
    <x v="0"/>
    <x v="0"/>
  </r>
  <r>
    <n v="578"/>
    <s v="Adam"/>
    <s v="Srungin"/>
    <d v="1985-01-07T00:00:00"/>
    <x v="4"/>
    <x v="4"/>
    <s v="14836 W. River Oaks Dr."/>
    <s v="Edgartown"/>
    <x v="6"/>
    <x v="2"/>
    <x v="0"/>
  </r>
  <r>
    <n v="579"/>
    <s v="Elaine"/>
    <s v="Starr"/>
    <d v="1989-01-07T00:00:00"/>
    <x v="0"/>
    <x v="0"/>
    <s v="278 Sheridan Rd."/>
    <s v="Arlin"/>
    <x v="4"/>
    <x v="2"/>
    <x v="0"/>
  </r>
  <r>
    <n v="580"/>
    <s v="Wendy"/>
    <s v="Stefani"/>
    <d v="1996-03-17T00:00:00"/>
    <x v="3"/>
    <x v="3"/>
    <s v="425 W. Lake Ave."/>
    <s v="Phoenix"/>
    <x v="8"/>
    <x v="6"/>
    <x v="0"/>
  </r>
  <r>
    <n v="581"/>
    <s v="George"/>
    <s v="Steibel"/>
    <d v="1986-04-07T00:00:00"/>
    <x v="7"/>
    <x v="7"/>
    <s v="1615 Judson Rd."/>
    <s v="Castle"/>
    <x v="6"/>
    <x v="2"/>
    <x v="0"/>
  </r>
  <r>
    <n v="582"/>
    <s v="Frederick"/>
    <s v="Steiger"/>
    <d v="1988-04-10T00:00:00"/>
    <x v="7"/>
    <x v="7"/>
    <s v="6703 Calais Drive"/>
    <s v="Knoxville"/>
    <x v="2"/>
    <x v="2"/>
    <x v="0"/>
  </r>
  <r>
    <n v="583"/>
    <s v="Felix"/>
    <s v="Stein"/>
    <d v="1990-06-03T00:00:00"/>
    <x v="3"/>
    <x v="3"/>
    <s v="2844 Princeton Ln."/>
    <s v="Michiana"/>
    <x v="6"/>
    <x v="2"/>
    <x v="0"/>
  </r>
  <r>
    <n v="584"/>
    <s v="Jessica"/>
    <s v="Stein"/>
    <d v="1954-02-02T00:00:00"/>
    <x v="7"/>
    <x v="7"/>
    <s v="3134 Grove Ave."/>
    <s v="Breckford"/>
    <x v="8"/>
    <x v="4"/>
    <x v="0"/>
  </r>
  <r>
    <n v="585"/>
    <s v="Dara"/>
    <s v="Steinberg"/>
    <d v="1980-04-03T00:00:00"/>
    <x v="2"/>
    <x v="2"/>
    <s v="6435 De Temple Rd."/>
    <s v="Moscow"/>
    <x v="2"/>
    <x v="0"/>
    <x v="0"/>
  </r>
  <r>
    <n v="586"/>
    <s v="Umma"/>
    <s v="Stickdale"/>
    <d v="1981-09-08T00:00:00"/>
    <x v="1"/>
    <x v="1"/>
    <s v="227 Clay Rd."/>
    <s v="Albon"/>
    <x v="8"/>
    <x v="0"/>
    <x v="0"/>
  </r>
  <r>
    <n v="587"/>
    <s v="Moses"/>
    <s v="Stine"/>
    <d v="1978-02-05T00:00:00"/>
    <x v="4"/>
    <x v="4"/>
    <s v="4 Lakeview Terrace"/>
    <s v="Derring"/>
    <x v="4"/>
    <x v="0"/>
    <x v="0"/>
  </r>
  <r>
    <n v="588"/>
    <s v="Christie"/>
    <s v="Stirrat"/>
    <d v="1987-05-05T00:00:00"/>
    <x v="1"/>
    <x v="1"/>
    <s v="315 Skokie Valley Rd."/>
    <s v="New Cannan"/>
    <x v="8"/>
    <x v="2"/>
    <x v="0"/>
  </r>
  <r>
    <n v="589"/>
    <s v="Lena"/>
    <s v="Stone"/>
    <d v="1982-10-02T00:00:00"/>
    <x v="8"/>
    <x v="8"/>
    <s v="522 N. Greenview Apt."/>
    <s v="Blue Hills"/>
    <x v="6"/>
    <x v="0"/>
    <x v="0"/>
  </r>
  <r>
    <n v="590"/>
    <s v="Chenet"/>
    <s v="Storck"/>
    <d v="1953-03-06T00:00:00"/>
    <x v="7"/>
    <x v="7"/>
    <s v="31876 Forest View Rd."/>
    <s v="La Paz"/>
    <x v="3"/>
    <x v="4"/>
    <x v="0"/>
  </r>
  <r>
    <n v="591"/>
    <s v="Nathan"/>
    <s v="Stuart"/>
    <d v="1988-06-25T00:00:00"/>
    <x v="7"/>
    <x v="7"/>
    <s v="1315 Judson Rd."/>
    <s v="London"/>
    <x v="1"/>
    <x v="2"/>
    <x v="1"/>
  </r>
  <r>
    <n v="592"/>
    <s v="Charles"/>
    <s v="Stukkle"/>
    <d v="1983-11-01T00:00:00"/>
    <x v="1"/>
    <x v="1"/>
    <s v="510 Crain"/>
    <s v="Lahiana"/>
    <x v="4"/>
    <x v="0"/>
    <x v="0"/>
  </r>
  <r>
    <n v="593"/>
    <s v="Sheldon"/>
    <s v="Sutherland"/>
    <d v="1990-07-29T00:00:00"/>
    <x v="2"/>
    <x v="2"/>
    <s v="9173 Fairview Ave."/>
    <s v="Akron"/>
    <x v="5"/>
    <x v="2"/>
    <x v="0"/>
  </r>
  <r>
    <n v="594"/>
    <s v="Prescott"/>
    <s v="Swanson"/>
    <d v="1989-07-11T00:00:00"/>
    <x v="3"/>
    <x v="3"/>
    <s v="62 Lindenwood Ln."/>
    <s v="Cape Blanco"/>
    <x v="4"/>
    <x v="2"/>
    <x v="0"/>
  </r>
  <r>
    <n v="595"/>
    <s v="Stacy"/>
    <s v="Swanson"/>
    <d v="1954-04-06T00:00:00"/>
    <x v="7"/>
    <x v="7"/>
    <s v="6743 De Temple Rd."/>
    <s v="Beaver Lake"/>
    <x v="3"/>
    <x v="1"/>
    <x v="0"/>
  </r>
  <r>
    <n v="596"/>
    <s v="Carter"/>
    <s v="Sweig"/>
    <d v="1955-05-15T00:00:00"/>
    <x v="4"/>
    <x v="4"/>
    <s v="12 Walker Ave."/>
    <s v="Burrus"/>
    <x v="8"/>
    <x v="1"/>
    <x v="0"/>
  </r>
  <r>
    <n v="598"/>
    <s v="Susan"/>
    <s v="Swislow"/>
    <d v="1991-04-07T00:00:00"/>
    <x v="7"/>
    <x v="7"/>
    <s v="3844 Spruce St."/>
    <s v="Kent"/>
    <x v="2"/>
    <x v="2"/>
    <x v="0"/>
  </r>
  <r>
    <n v="599"/>
    <s v="Brad"/>
    <s v="Szanto"/>
    <d v="1984-12-14T00:00:00"/>
    <x v="0"/>
    <x v="0"/>
    <s v="839 Burton Ave"/>
    <s v="Arlin"/>
    <x v="4"/>
    <x v="2"/>
    <x v="0"/>
  </r>
  <r>
    <n v="600"/>
    <s v="Ted"/>
    <s v="Szokol"/>
    <d v="1956-06-17T00:00:00"/>
    <x v="7"/>
    <x v="7"/>
    <s v="202 Northbrook Ct."/>
    <s v="Janesville"/>
    <x v="3"/>
    <x v="1"/>
    <x v="0"/>
  </r>
  <r>
    <n v="601"/>
    <s v="Holly"/>
    <s v="Talman"/>
    <d v="1954-06-30T00:00:00"/>
    <x v="8"/>
    <x v="8"/>
    <s v="1679 McCraren"/>
    <s v="Grierville"/>
    <x v="6"/>
    <x v="1"/>
    <x v="0"/>
  </r>
  <r>
    <n v="602"/>
    <s v="Violette"/>
    <s v="Taubner"/>
    <d v="1990-08-02T00:00:00"/>
    <x v="3"/>
    <x v="3"/>
    <s v="1836 W. River Oaks Dr."/>
    <s v="Breckford"/>
    <x v="8"/>
    <x v="2"/>
    <x v="0"/>
  </r>
  <r>
    <n v="603"/>
    <s v="Katharine"/>
    <s v="Taxy"/>
    <d v="1985-01-10T00:00:00"/>
    <x v="7"/>
    <x v="7"/>
    <s v="32 Prarie Ln."/>
    <s v="Fort Lauderdale"/>
    <x v="2"/>
    <x v="2"/>
    <x v="0"/>
  </r>
  <r>
    <n v="604"/>
    <s v="Mara"/>
    <s v="Teitbaum"/>
    <d v="1959-09-29T00:00:00"/>
    <x v="7"/>
    <x v="7"/>
    <s v="74 Judson Place"/>
    <s v="Emerald Bay"/>
    <x v="5"/>
    <x v="1"/>
    <x v="0"/>
  </r>
  <r>
    <n v="605"/>
    <s v="Elbert"/>
    <s v="Terry"/>
    <d v="1991-09-23T00:00:00"/>
    <x v="6"/>
    <x v="6"/>
    <s v="452 N. Greenview Apt."/>
    <s v="Camdon"/>
    <x v="6"/>
    <x v="2"/>
    <x v="0"/>
  </r>
  <r>
    <n v="606"/>
    <s v="Edward"/>
    <s v="Thomas"/>
    <d v="1991-08-16T00:00:00"/>
    <x v="1"/>
    <x v="1"/>
    <s v="965 Marion Place Apt. 65C"/>
    <s v="Bobstown"/>
    <x v="8"/>
    <x v="2"/>
    <x v="0"/>
  </r>
  <r>
    <n v="607"/>
    <s v="Isaac"/>
    <s v="Thuente"/>
    <d v="1986-02-11T00:00:00"/>
    <x v="1"/>
    <x v="1"/>
    <s v="1287 Glencoe Ave."/>
    <s v="Breckford"/>
    <x v="8"/>
    <x v="2"/>
    <x v="0"/>
  </r>
  <r>
    <n v="608"/>
    <s v="Aaron"/>
    <s v="Tilmon"/>
    <d v="1992-10-24T00:00:00"/>
    <x v="3"/>
    <x v="3"/>
    <s v="6652 Lyons Circle"/>
    <s v="Alta"/>
    <x v="3"/>
    <x v="2"/>
    <x v="0"/>
  </r>
  <r>
    <n v="609"/>
    <s v="Amber"/>
    <s v="Timber"/>
    <d v="1965-01-04T00:00:00"/>
    <x v="1"/>
    <x v="1"/>
    <s v="175 Chicago Ave."/>
    <s v="Sipperville"/>
    <x v="2"/>
    <x v="3"/>
    <x v="0"/>
  </r>
  <r>
    <n v="610"/>
    <s v="Chloris"/>
    <s v="Timber"/>
    <d v="1993-11-21T00:00:00"/>
    <x v="8"/>
    <x v="8"/>
    <s v="21 Lakeview Terrace #2312"/>
    <s v="Grafton"/>
    <x v="2"/>
    <x v="2"/>
    <x v="0"/>
  </r>
  <r>
    <n v="611"/>
    <s v="Hugh"/>
    <s v="Tiran"/>
    <d v="1994-12-15T00:00:00"/>
    <x v="7"/>
    <x v="7"/>
    <s v="1040 Marvel Way"/>
    <s v="Columbia"/>
    <x v="5"/>
    <x v="6"/>
    <x v="0"/>
  </r>
  <r>
    <n v="612"/>
    <s v="Lucy"/>
    <s v="Tisch"/>
    <d v="1971-03-13T00:00:00"/>
    <x v="7"/>
    <x v="7"/>
    <s v="6783 Calais Drive"/>
    <s v="Zelston"/>
    <x v="4"/>
    <x v="3"/>
    <x v="0"/>
  </r>
  <r>
    <n v="613"/>
    <s v="Brice"/>
    <s v="Tobiason"/>
    <d v="1951-01-06T00:00:00"/>
    <x v="0"/>
    <x v="0"/>
    <s v="8433 Burton Ave."/>
    <s v="Peoria"/>
    <x v="5"/>
    <x v="4"/>
    <x v="0"/>
  </r>
  <r>
    <n v="614"/>
    <s v="Merrell"/>
    <s v="Tobin"/>
    <d v="1995-01-06T00:00:00"/>
    <x v="2"/>
    <x v="2"/>
    <s v="1875 Roger Williams Ave."/>
    <s v="Castle Rock"/>
    <x v="0"/>
    <x v="6"/>
    <x v="0"/>
  </r>
  <r>
    <n v="615"/>
    <s v="Forrest"/>
    <s v="Tomei"/>
    <d v="1972-04-15T00:00:00"/>
    <x v="6"/>
    <x v="6"/>
    <s v="4522 N. Greenview Apt. 1B "/>
    <s v="Zurstown"/>
    <x v="6"/>
    <x v="3"/>
    <x v="0"/>
  </r>
  <r>
    <n v="616"/>
    <s v="Connie"/>
    <s v="Tondi"/>
    <d v="1955-03-06T00:00:00"/>
    <x v="7"/>
    <x v="7"/>
    <s v="4628 Orwenstensia"/>
    <s v="Kobe"/>
    <x v="3"/>
    <x v="1"/>
    <x v="0"/>
  </r>
  <r>
    <n v="617"/>
    <s v="Wendell"/>
    <s v="Towain"/>
    <d v="1956-04-14T00:00:00"/>
    <x v="4"/>
    <x v="4"/>
    <s v="2936 Arlington Ave."/>
    <s v="Arlin"/>
    <x v="4"/>
    <x v="1"/>
    <x v="0"/>
  </r>
  <r>
    <n v="618"/>
    <s v="Harry"/>
    <s v="Treviarius"/>
    <d v="1973-05-23T00:00:00"/>
    <x v="9"/>
    <x v="9"/>
    <s v="1547 Vine"/>
    <s v="London"/>
    <x v="1"/>
    <x v="3"/>
    <x v="1"/>
  </r>
  <r>
    <n v="619"/>
    <s v="Ivan"/>
    <s v="Triefu"/>
    <d v="1957-05-15T00:00:00"/>
    <x v="7"/>
    <x v="7"/>
    <s v="21 Twin Oaks Place"/>
    <s v="Mainz"/>
    <x v="9"/>
    <x v="1"/>
    <x v="1"/>
  </r>
  <r>
    <n v="620"/>
    <s v="Gabrielle"/>
    <s v="Triffler"/>
    <d v="1958-06-18T00:00:00"/>
    <x v="0"/>
    <x v="0"/>
    <s v="205 St. Johns Ave."/>
    <s v="Emerald Bay"/>
    <x v="5"/>
    <x v="1"/>
    <x v="0"/>
  </r>
  <r>
    <n v="621"/>
    <s v="Murray"/>
    <s v="Troji"/>
    <d v="1959-07-21T00:00:00"/>
    <x v="6"/>
    <x v="6"/>
    <s v="25 Jeffrys Place"/>
    <s v="Catskill"/>
    <x v="0"/>
    <x v="1"/>
    <x v="0"/>
  </r>
  <r>
    <n v="622"/>
    <s v="Joshua"/>
    <s v="Trudell"/>
    <d v="1960-08-23T00:00:00"/>
    <x v="6"/>
    <x v="6"/>
    <s v="60 Central Ave."/>
    <s v="Beaver Lake"/>
    <x v="3"/>
    <x v="1"/>
    <x v="0"/>
  </r>
  <r>
    <n v="623"/>
    <s v="Charlton"/>
    <s v="Trull"/>
    <d v="1961-09-11T00:00:00"/>
    <x v="7"/>
    <x v="7"/>
    <s v="183 McCraren Rd."/>
    <s v="Berlin"/>
    <x v="9"/>
    <x v="1"/>
    <x v="1"/>
  </r>
  <r>
    <n v="624"/>
    <s v="Agatha"/>
    <s v="Trunbar"/>
    <d v="1962-10-15T00:00:00"/>
    <x v="7"/>
    <x v="7"/>
    <s v="8329 Burton Ave"/>
    <s v="Altoola"/>
    <x v="3"/>
    <x v="1"/>
    <x v="0"/>
  </r>
  <r>
    <n v="625"/>
    <s v="Jean"/>
    <s v="Tschudy"/>
    <d v="1974-06-25T00:00:00"/>
    <x v="0"/>
    <x v="0"/>
    <s v="199 Rosemary Way"/>
    <s v="Paris"/>
    <x v="10"/>
    <x v="0"/>
    <x v="1"/>
  </r>
  <r>
    <n v="626"/>
    <s v="Tyler"/>
    <s v="Tunick"/>
    <d v="1996-02-03T00:00:00"/>
    <x v="9"/>
    <x v="9"/>
    <s v="125 Easton Rd."/>
    <s v="Edgartown"/>
    <x v="6"/>
    <x v="6"/>
    <x v="0"/>
  </r>
  <r>
    <n v="627"/>
    <s v="Prescott"/>
    <s v="Turban"/>
    <d v="1986-03-07T00:00:00"/>
    <x v="1"/>
    <x v="1"/>
    <s v="1383 Cavell Ave."/>
    <s v="Bath"/>
    <x v="1"/>
    <x v="2"/>
    <x v="1"/>
  </r>
  <r>
    <n v="628"/>
    <s v="Crystal"/>
    <s v="Turner"/>
    <d v="1975-07-07T00:00:00"/>
    <x v="7"/>
    <x v="7"/>
    <s v="476 Blackhawk Rd."/>
    <s v="Lyons"/>
    <x v="10"/>
    <x v="0"/>
    <x v="1"/>
  </r>
  <r>
    <n v="629"/>
    <s v="Margaret"/>
    <s v="Turner"/>
    <d v="1987-04-07T00:00:00"/>
    <x v="0"/>
    <x v="0"/>
    <s v="17 Chicago Ave."/>
    <s v="Canyon Village"/>
    <x v="6"/>
    <x v="2"/>
    <x v="0"/>
  </r>
  <r>
    <n v="630"/>
    <s v="Harris"/>
    <s v="Uhlman"/>
    <d v="1965-01-03T00:00:00"/>
    <x v="5"/>
    <x v="5"/>
    <s v="241 Callan Rd."/>
    <s v="Amestra"/>
    <x v="0"/>
    <x v="3"/>
    <x v="0"/>
  </r>
  <r>
    <n v="631"/>
    <s v="Lynn"/>
    <s v="Umbach"/>
    <d v="1952-12-11T00:00:00"/>
    <x v="0"/>
    <x v="0"/>
    <s v="403 Marquette Rd."/>
    <s v="Caracton"/>
    <x v="4"/>
    <x v="4"/>
    <x v="0"/>
  </r>
  <r>
    <n v="632"/>
    <s v="Chloris"/>
    <s v="Underwood"/>
    <d v="1971-09-24T00:00:00"/>
    <x v="5"/>
    <x v="5"/>
    <s v="87 Old Trail Rd."/>
    <s v="Tucson"/>
    <x v="3"/>
    <x v="3"/>
    <x v="0"/>
  </r>
  <r>
    <n v="633"/>
    <s v="Conroy"/>
    <s v="Underwood"/>
    <d v="1988-05-17T00:00:00"/>
    <x v="2"/>
    <x v="2"/>
    <s v="201 Callan Rd."/>
    <s v="Bloomington"/>
    <x v="8"/>
    <x v="2"/>
    <x v="0"/>
  </r>
  <r>
    <n v="634"/>
    <s v="Bruce"/>
    <s v="Urban"/>
    <d v="1976-08-21T00:00:00"/>
    <x v="1"/>
    <x v="1"/>
    <s v="1520 Heather Lane"/>
    <s v="Cripple Creek"/>
    <x v="5"/>
    <x v="0"/>
    <x v="0"/>
  </r>
  <r>
    <n v="635"/>
    <s v="Grace"/>
    <s v="Ury"/>
    <d v="1970-08-23T00:00:00"/>
    <x v="9"/>
    <x v="9"/>
    <s v="199 Cloverdale Rd."/>
    <s v="Valdena"/>
    <x v="6"/>
    <x v="3"/>
    <x v="0"/>
  </r>
  <r>
    <n v="636"/>
    <s v="Daphne"/>
    <s v="Utep"/>
    <d v="1977-09-08T00:00:00"/>
    <x v="7"/>
    <x v="7"/>
    <s v="155 Oakwood Ave."/>
    <s v="Paris"/>
    <x v="10"/>
    <x v="0"/>
    <x v="1"/>
  </r>
  <r>
    <n v="637"/>
    <s v="Brandon"/>
    <s v="Utler"/>
    <d v="1969-07-21T00:00:00"/>
    <x v="7"/>
    <x v="7"/>
    <s v="244 Princeton Ln."/>
    <s v="Lane Heights"/>
    <x v="4"/>
    <x v="3"/>
    <x v="0"/>
  </r>
  <r>
    <n v="638"/>
    <s v="Vern"/>
    <s v="Vahlcamp"/>
    <d v="1968-06-20T00:00:00"/>
    <x v="6"/>
    <x v="6"/>
    <s v="6118 Sheriden Rd."/>
    <s v="San Fransisco"/>
    <x v="3"/>
    <x v="3"/>
    <x v="0"/>
  </r>
  <r>
    <n v="639"/>
    <s v="Jordan"/>
    <s v="Vai"/>
    <d v="1967-05-20T00:00:00"/>
    <x v="2"/>
    <x v="2"/>
    <s v="250 Crain"/>
    <s v="Buenos Aires"/>
    <x v="3"/>
    <x v="3"/>
    <x v="0"/>
  </r>
  <r>
    <n v="640"/>
    <s v="Dominico"/>
    <s v="Valdez"/>
    <d v="1978-11-16T00:00:00"/>
    <x v="5"/>
    <x v="5"/>
    <s v="368 Woodland Rd."/>
    <s v="Prockton"/>
    <x v="0"/>
    <x v="0"/>
    <x v="0"/>
  </r>
  <r>
    <n v="641"/>
    <s v="Malcolm"/>
    <s v="Vale"/>
    <d v="1951-01-03T00:00:00"/>
    <x v="1"/>
    <x v="1"/>
    <s v="2917 Fairview Ave."/>
    <s v="Madula"/>
    <x v="4"/>
    <x v="4"/>
    <x v="0"/>
  </r>
  <r>
    <n v="642"/>
    <s v="Sherlock"/>
    <s v="Vale"/>
    <d v="1979-12-12T00:00:00"/>
    <x v="4"/>
    <x v="4"/>
    <s v="522 Clay Rd."/>
    <s v="Gainsville"/>
    <x v="2"/>
    <x v="0"/>
    <x v="0"/>
  </r>
  <r>
    <n v="643"/>
    <s v="Randall"/>
    <s v="Valia"/>
    <d v="1964-02-06T00:00:00"/>
    <x v="7"/>
    <x v="7"/>
    <s v="334 Lynn Terrace"/>
    <s v="Riverwoods"/>
    <x v="8"/>
    <x v="1"/>
    <x v="0"/>
  </r>
  <r>
    <n v="644"/>
    <s v="Gertrude"/>
    <s v="Van Ellen"/>
    <d v="1977-07-01T00:00:00"/>
    <x v="0"/>
    <x v="0"/>
    <s v="356 Glenlake Dr."/>
    <s v="Emerald Bay"/>
    <x v="5"/>
    <x v="0"/>
    <x v="0"/>
  </r>
  <r>
    <n v="645"/>
    <s v="Calvin"/>
    <s v="Van Epps"/>
    <d v="1980-01-06T00:00:00"/>
    <x v="7"/>
    <x v="7"/>
    <s v="204 St. Johns Ave."/>
    <s v="Chappel Hill"/>
    <x v="2"/>
    <x v="0"/>
    <x v="0"/>
  </r>
  <r>
    <n v="646"/>
    <s v="Norris"/>
    <s v="Vanderflute"/>
    <d v="1981-02-16T00:00:00"/>
    <x v="6"/>
    <x v="6"/>
    <s v="1349 Bay Colony Dr."/>
    <s v="Toronto"/>
    <x v="7"/>
    <x v="0"/>
    <x v="2"/>
  </r>
  <r>
    <n v="647"/>
    <s v="Katharine"/>
    <s v="Vanni"/>
    <d v="1960-10-10T00:00:00"/>
    <x v="2"/>
    <x v="2"/>
    <s v="5152 Hill"/>
    <s v="Mt. Everest"/>
    <x v="3"/>
    <x v="1"/>
    <x v="0"/>
  </r>
  <r>
    <n v="648"/>
    <s v="Julie"/>
    <s v="Vanonni"/>
    <d v="1954-07-04T00:00:00"/>
    <x v="0"/>
    <x v="0"/>
    <s v="5141 Hill"/>
    <s v="Guatamala City"/>
    <x v="8"/>
    <x v="1"/>
    <x v="0"/>
  </r>
  <r>
    <n v="649"/>
    <s v="Curt"/>
    <s v="Varon"/>
    <d v="1989-06-15T00:00:00"/>
    <x v="7"/>
    <x v="7"/>
    <s v="45 St. Johns Ave."/>
    <s v="Baine"/>
    <x v="3"/>
    <x v="2"/>
    <x v="0"/>
  </r>
  <r>
    <n v="650"/>
    <s v="Newton"/>
    <s v="Velk"/>
    <d v="1965-03-17T00:00:00"/>
    <x v="5"/>
    <x v="5"/>
    <s v="929 Brittany Ave."/>
    <s v="Tucson"/>
    <x v="3"/>
    <x v="3"/>
    <x v="0"/>
  </r>
  <r>
    <n v="651"/>
    <s v="Garrett"/>
    <s v="Vena"/>
    <d v="1990-07-11T00:00:00"/>
    <x v="1"/>
    <x v="1"/>
    <s v="6281 Orwenstensia"/>
    <s v="Batesville"/>
    <x v="2"/>
    <x v="2"/>
    <x v="0"/>
  </r>
  <r>
    <n v="652"/>
    <s v="Avery"/>
    <s v="Venturi"/>
    <d v="1955-05-16T00:00:00"/>
    <x v="3"/>
    <x v="3"/>
    <s v="220 Vine Ave."/>
    <s v="Columbia"/>
    <x v="5"/>
    <x v="1"/>
    <x v="0"/>
  </r>
  <r>
    <n v="653"/>
    <s v="Natalie"/>
    <s v="Venturini"/>
    <d v="1954-04-11T00:00:00"/>
    <x v="1"/>
    <x v="1"/>
    <s v="260 Winsor Mall"/>
    <s v="West Dover"/>
    <x v="0"/>
    <x v="1"/>
    <x v="0"/>
  </r>
  <r>
    <n v="654"/>
    <s v="Connie"/>
    <s v="Vickman"/>
    <d v="1953-03-06T00:00:00"/>
    <x v="7"/>
    <x v="7"/>
    <s v="80 Old Trail Rd."/>
    <s v="Rapid City"/>
    <x v="0"/>
    <x v="4"/>
    <x v="0"/>
  </r>
  <r>
    <n v="655"/>
    <s v="Leslie"/>
    <s v="Vignocchi"/>
    <d v="1952-02-05T00:00:00"/>
    <x v="7"/>
    <x v="7"/>
    <s v="1770 First St."/>
    <s v="Zelston"/>
    <x v="4"/>
    <x v="4"/>
    <x v="0"/>
  </r>
  <r>
    <n v="656"/>
    <s v="Sherlock"/>
    <s v="Vingrad"/>
    <d v="1991-08-16T00:00:00"/>
    <x v="0"/>
    <x v="0"/>
    <s v="7510 Homewood Ave."/>
    <s v="Rockford"/>
    <x v="0"/>
    <x v="2"/>
    <x v="0"/>
  </r>
  <r>
    <n v="657"/>
    <s v="Carrie"/>
    <s v="Vista"/>
    <d v="1991-01-11T00:00:00"/>
    <x v="2"/>
    <x v="2"/>
    <s v="2872 Virginia Rd."/>
    <s v="Antietam Creek"/>
    <x v="6"/>
    <x v="2"/>
    <x v="0"/>
  </r>
  <r>
    <n v="658"/>
    <s v="Kevin"/>
    <s v="Vista"/>
    <d v="1971-01-14T00:00:00"/>
    <x v="7"/>
    <x v="7"/>
    <s v="249 Woodridge Drive"/>
    <s v="Capeton"/>
    <x v="8"/>
    <x v="3"/>
    <x v="0"/>
  </r>
  <r>
    <n v="659"/>
    <s v="Phillip"/>
    <s v="Viti"/>
    <d v="1972-02-12T00:00:00"/>
    <x v="2"/>
    <x v="2"/>
    <s v="195 Lake Cook Rd."/>
    <s v="Arlington Springs"/>
    <x v="3"/>
    <x v="3"/>
    <x v="0"/>
  </r>
  <r>
    <n v="660"/>
    <s v="Tara"/>
    <s v="Vognaroli"/>
    <d v="1973-03-24T00:00:00"/>
    <x v="9"/>
    <x v="9"/>
    <s v="345 Glenlake Dr."/>
    <s v="Paris"/>
    <x v="10"/>
    <x v="3"/>
    <x v="1"/>
  </r>
  <r>
    <n v="661"/>
    <s v="Garrett"/>
    <s v="Vole"/>
    <d v="1990-07-17T00:00:00"/>
    <x v="1"/>
    <x v="1"/>
    <s v="1907 S. Prospect Ave."/>
    <s v="Lyons"/>
    <x v="10"/>
    <x v="2"/>
    <x v="1"/>
  </r>
  <r>
    <n v="662"/>
    <s v="Roy"/>
    <s v="Volpe"/>
    <d v="1999-01-11T00:00:00"/>
    <x v="2"/>
    <x v="2"/>
    <s v="4930 Oakland Drive"/>
    <s v="Blue Hills"/>
    <x v="6"/>
    <x v="6"/>
    <x v="0"/>
  </r>
  <r>
    <n v="663"/>
    <s v="Molly"/>
    <s v="Vyas"/>
    <d v="1974-04-28T00:00:00"/>
    <x v="1"/>
    <x v="1"/>
    <s v="210 Cresant Rd."/>
    <s v="Santa Cruz"/>
    <x v="8"/>
    <x v="0"/>
    <x v="0"/>
  </r>
  <r>
    <n v="664"/>
    <s v="Calbert"/>
    <s v="Wade"/>
    <d v="1975-05-05T00:00:00"/>
    <x v="3"/>
    <x v="3"/>
    <s v="465 Stratford Rd."/>
    <s v="London"/>
    <x v="1"/>
    <x v="0"/>
    <x v="1"/>
  </r>
  <r>
    <n v="665"/>
    <s v="Kerry"/>
    <s v="Wagner"/>
    <d v="2005-03-04T00:00:00"/>
    <x v="7"/>
    <x v="7"/>
    <s v="6146 Cobblestone Cir."/>
    <s v="Berlin"/>
    <x v="9"/>
    <x v="5"/>
    <x v="1"/>
  </r>
  <r>
    <n v="666"/>
    <s v="Jay"/>
    <s v="Walich"/>
    <d v="1997-12-30T00:00:00"/>
    <x v="7"/>
    <x v="7"/>
    <s v="7828 Tennyson Ave."/>
    <s v="Fort Sumter"/>
    <x v="2"/>
    <x v="6"/>
    <x v="0"/>
  </r>
  <r>
    <n v="667"/>
    <s v="Charis"/>
    <s v="Walker"/>
    <d v="1998-12-08T00:00:00"/>
    <x v="3"/>
    <x v="3"/>
    <s v="12 Twin Oaks Place"/>
    <s v="Waukegan"/>
    <x v="8"/>
    <x v="6"/>
    <x v="0"/>
  </r>
  <r>
    <n v="668"/>
    <s v="Mirian"/>
    <s v="Waller"/>
    <d v="1976-06-05T00:00:00"/>
    <x v="1"/>
    <x v="1"/>
    <s v="422 Clay Rd."/>
    <s v="Castle Rock"/>
    <x v="0"/>
    <x v="0"/>
    <x v="0"/>
  </r>
  <r>
    <n v="669"/>
    <s v="Rupert"/>
    <s v="Waller"/>
    <d v="1998-11-11T00:00:00"/>
    <x v="4"/>
    <x v="4"/>
    <s v="30 Lindenwood Ln."/>
    <s v="Kettle Falls"/>
    <x v="4"/>
    <x v="6"/>
    <x v="0"/>
  </r>
  <r>
    <n v="670"/>
    <s v="Bradford"/>
    <s v="Walters"/>
    <d v="1977-07-22T00:00:00"/>
    <x v="1"/>
    <x v="1"/>
    <s v="1795 Lake Cook Rd."/>
    <s v="Santa Fe"/>
    <x v="4"/>
    <x v="0"/>
    <x v="0"/>
  </r>
  <r>
    <n v="671"/>
    <s v="Isaac"/>
    <s v="Walters"/>
    <d v="1996-09-10T00:00:00"/>
    <x v="1"/>
    <x v="1"/>
    <s v="6600 Central Ave."/>
    <s v="Newburg"/>
    <x v="4"/>
    <x v="6"/>
    <x v="0"/>
  </r>
  <r>
    <n v="672"/>
    <s v="Leslie"/>
    <s v="Walters"/>
    <d v="1978-08-02T00:00:00"/>
    <x v="7"/>
    <x v="7"/>
    <s v="109 Marquette Rd."/>
    <s v="Snake River"/>
    <x v="8"/>
    <x v="0"/>
    <x v="0"/>
  </r>
  <r>
    <n v="673"/>
    <s v="Dustin"/>
    <s v="Wanger"/>
    <d v="1991-08-07T00:00:00"/>
    <x v="2"/>
    <x v="2"/>
    <s v="395 Lake Cook Rd."/>
    <s v="Avery Heights"/>
    <x v="3"/>
    <x v="2"/>
    <x v="0"/>
  </r>
  <r>
    <n v="674"/>
    <s v="Hubert"/>
    <s v="Waxews"/>
    <d v="1992-09-01T00:00:00"/>
    <x v="1"/>
    <x v="1"/>
    <s v="305 Priscilla Court"/>
    <s v="Warren"/>
    <x v="6"/>
    <x v="2"/>
    <x v="0"/>
  </r>
  <r>
    <n v="675"/>
    <s v="Wilson"/>
    <s v="Wayne"/>
    <d v="1992-03-03T00:00:00"/>
    <x v="7"/>
    <x v="7"/>
    <s v="6328 Orwenstensia"/>
    <s v="Knoxville"/>
    <x v="2"/>
    <x v="2"/>
    <x v="0"/>
  </r>
  <r>
    <n v="676"/>
    <s v="Kelsey"/>
    <s v="Weicker"/>
    <d v="1977-03-07T00:00:00"/>
    <x v="4"/>
    <x v="4"/>
    <s v="277 Balsamic Ave."/>
    <s v="Avery Island"/>
    <x v="8"/>
    <x v="0"/>
    <x v="0"/>
  </r>
  <r>
    <n v="677"/>
    <s v="Katharine"/>
    <s v="Weinstein"/>
    <d v="1979-10-04T00:00:00"/>
    <x v="7"/>
    <x v="7"/>
    <s v="1915 Lewis Ln.  Apt 13"/>
    <s v="Brooklyn"/>
    <x v="0"/>
    <x v="0"/>
    <x v="0"/>
  </r>
  <r>
    <n v="678"/>
    <s v="Gabe"/>
    <s v="Weintraub"/>
    <d v="1993-09-30T00:00:00"/>
    <x v="2"/>
    <x v="2"/>
    <s v="149 Cloverdale Rd."/>
    <s v="Newport Heights"/>
    <x v="3"/>
    <x v="2"/>
    <x v="0"/>
  </r>
  <r>
    <n v="679"/>
    <s v="Orville"/>
    <s v="Weisel"/>
    <d v="1981-03-10T00:00:00"/>
    <x v="7"/>
    <x v="7"/>
    <s v="3647 Bluebird Terr."/>
    <s v="Arcadia"/>
    <x v="5"/>
    <x v="0"/>
    <x v="0"/>
  </r>
  <r>
    <n v="680"/>
    <s v="Alvin"/>
    <s v="Wender"/>
    <d v="1981-10-30T00:00:00"/>
    <x v="3"/>
    <x v="3"/>
    <s v="170 Lily Court"/>
    <s v="Wickenburg"/>
    <x v="5"/>
    <x v="0"/>
    <x v="0"/>
  </r>
  <r>
    <n v="681"/>
    <s v="Tyler"/>
    <s v="Wender"/>
    <d v="1979-05-18T00:00:00"/>
    <x v="5"/>
    <x v="5"/>
    <s v="3160 Summit Ave."/>
    <s v="San Antonio"/>
    <x v="4"/>
    <x v="0"/>
    <x v="0"/>
  </r>
  <r>
    <n v="682"/>
    <s v="Crsby"/>
    <s v="West"/>
    <d v="1978-04-12T00:00:00"/>
    <x v="7"/>
    <x v="7"/>
    <s v="266 Green Bay Rd."/>
    <s v="Warren"/>
    <x v="6"/>
    <x v="0"/>
    <x v="0"/>
  </r>
  <r>
    <n v="683"/>
    <s v="Miles"/>
    <s v="Whittenberg"/>
    <d v="1994-11-04T00:00:00"/>
    <x v="4"/>
    <x v="4"/>
    <s v="115 Chicago Ave."/>
    <s v="Montreal"/>
    <x v="7"/>
    <x v="6"/>
    <x v="2"/>
  </r>
  <r>
    <n v="684"/>
    <s v="Jill"/>
    <s v="Widen"/>
    <d v="1995-12-02T00:00:00"/>
    <x v="0"/>
    <x v="0"/>
    <s v="187 Roger Williams Ave."/>
    <s v="Cincinnatti"/>
    <x v="5"/>
    <x v="6"/>
    <x v="0"/>
  </r>
  <r>
    <n v="685"/>
    <s v="Agnes"/>
    <s v="Wilson"/>
    <d v="1995-04-11T00:00:00"/>
    <x v="6"/>
    <x v="6"/>
    <s v="5296 Wooddale Blvd."/>
    <s v="BoothBay Harbor"/>
    <x v="0"/>
    <x v="6"/>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0">
  <r>
    <n v="1"/>
    <s v="Maxwell"/>
    <s v="Aaronson"/>
    <d v="1981-07-09T00:00:00"/>
    <x v="0"/>
    <s v="$80000 - $89999"/>
    <s v="9865 Marion Place Apt."/>
    <s v="Beckford"/>
    <x v="0"/>
    <x v="0"/>
    <x v="0"/>
    <n v="17"/>
  </r>
  <r>
    <n v="2"/>
    <s v="Hugh"/>
    <s v="Abarca"/>
    <d v="1954-09-16T00:00:00"/>
    <x v="1"/>
    <s v="$40000 - $59999"/>
    <s v="1660 Park Ave."/>
    <s v="Bath"/>
    <x v="1"/>
    <x v="1"/>
    <x v="1"/>
    <n v="174"/>
  </r>
  <r>
    <n v="3"/>
    <s v="Hazel"/>
    <s v="Abelson"/>
    <d v="1963-04-07T00:00:00"/>
    <x v="1"/>
    <s v="$40000 - $59999"/>
    <s v="1882 St. Johns"/>
    <s v="Fort Lauderdale"/>
    <x v="2"/>
    <x v="1"/>
    <x v="0"/>
    <n v="35"/>
  </r>
  <r>
    <n v="4"/>
    <s v="Brooks"/>
    <s v="Abern"/>
    <d v="1957-12-03T00:00:00"/>
    <x v="1"/>
    <s v="$40000 - $59999"/>
    <s v="245 Eastwood"/>
    <s v="Glen Rose"/>
    <x v="0"/>
    <x v="1"/>
    <x v="0"/>
    <n v="450"/>
  </r>
  <r>
    <n v="5"/>
    <s v="Ross"/>
    <s v="Abram"/>
    <d v="1959-02-27T00:00:00"/>
    <x v="1"/>
    <s v="$40000 - $59999"/>
    <s v="45 South Deer Creek Drive"/>
    <s v="Lima"/>
    <x v="3"/>
    <x v="1"/>
    <x v="0"/>
    <n v="25"/>
  </r>
  <r>
    <n v="6"/>
    <s v="Wylie"/>
    <s v="Abrams"/>
    <d v="1988-12-30T00:00:00"/>
    <x v="2"/>
    <s v="$70000 - $79999"/>
    <s v="5628 Orwenstensia"/>
    <s v="Caracton"/>
    <x v="4"/>
    <x v="2"/>
    <x v="0"/>
    <n v="120"/>
  </r>
  <r>
    <n v="7"/>
    <s v="Don"/>
    <s v="Addison"/>
    <d v="1971-01-02T00:00:00"/>
    <x v="3"/>
    <s v="$20000 - $39999"/>
    <s v="9433 Burton Ave."/>
    <s v="Canton"/>
    <x v="5"/>
    <x v="3"/>
    <x v="0"/>
    <n v="153"/>
  </r>
  <r>
    <n v="8"/>
    <s v="Merrell"/>
    <s v="Adess"/>
    <d v="1971-12-04T00:00:00"/>
    <x v="1"/>
    <s v="$40000 - $59999"/>
    <s v="310 Marquette Rd."/>
    <s v="Vinton"/>
    <x v="2"/>
    <x v="3"/>
    <x v="0"/>
    <n v="48"/>
  </r>
  <r>
    <n v="9"/>
    <s v="Keith"/>
    <s v="Adler"/>
    <d v="1986-01-10T00:00:00"/>
    <x v="0"/>
    <s v="$80000 - $89999"/>
    <s v="150 Harding Ave."/>
    <s v="Altoola"/>
    <x v="3"/>
    <x v="2"/>
    <x v="0"/>
    <n v="349"/>
  </r>
  <r>
    <n v="10"/>
    <s v="Daniel"/>
    <s v="Aguilar"/>
    <d v="1987-02-23T00:00:00"/>
    <x v="1"/>
    <s v="$40000 - $59999"/>
    <s v="125 Eastwood"/>
    <s v="Rackton"/>
    <x v="2"/>
    <x v="2"/>
    <x v="0"/>
    <n v="909"/>
  </r>
  <r>
    <n v="11"/>
    <s v="Deborah"/>
    <s v="Aguirre"/>
    <d v="1970-11-12T00:00:00"/>
    <x v="4"/>
    <s v="$90000 - $99999"/>
    <s v="4259 W. Lake Ave."/>
    <s v="Madrid Heights"/>
    <x v="4"/>
    <x v="3"/>
    <x v="0"/>
    <n v="134"/>
  </r>
  <r>
    <n v="12"/>
    <s v="Dean"/>
    <s v="Ahern"/>
    <d v="1969-10-13T00:00:00"/>
    <x v="2"/>
    <s v="$70000 - $79999"/>
    <s v="33 University Ave."/>
    <s v="Bandon"/>
    <x v="2"/>
    <x v="3"/>
    <x v="0"/>
    <n v="75"/>
  </r>
  <r>
    <n v="13"/>
    <s v="Elton"/>
    <s v="Al-Timinu"/>
    <d v="1968-09-08T00:00:00"/>
    <x v="4"/>
    <s v="$90000 - $99999"/>
    <s v="22 Ashland Ave."/>
    <s v="Lafayettee"/>
    <x v="0"/>
    <x v="3"/>
    <x v="0"/>
    <n v="161"/>
  </r>
  <r>
    <n v="14"/>
    <s v="Dorthy"/>
    <s v="Alcaraz"/>
    <d v="1988-03-05T00:00:00"/>
    <x v="1"/>
    <s v="$40000 - $59999"/>
    <s v="54 Lakeview Terrace"/>
    <s v="Martinville"/>
    <x v="2"/>
    <x v="2"/>
    <x v="0"/>
    <n v="522"/>
  </r>
  <r>
    <n v="15"/>
    <s v="Sarah"/>
    <s v="Aldo"/>
    <d v="1991-03-28T00:00:00"/>
    <x v="2"/>
    <s v="$70000 - $79999"/>
    <s v="3901 Chester Ave. Apt. 3C"/>
    <s v="Eagle River"/>
    <x v="5"/>
    <x v="2"/>
    <x v="0"/>
    <n v="154"/>
  </r>
  <r>
    <n v="16"/>
    <s v="Peggy"/>
    <s v="Alein"/>
    <d v="1952-07-29T00:00:00"/>
    <x v="3"/>
    <s v="$20000 - $39999"/>
    <s v="1029 Marvel Way"/>
    <s v="Arpin"/>
    <x v="3"/>
    <x v="4"/>
    <x v="0"/>
    <n v="180"/>
  </r>
  <r>
    <n v="17"/>
    <s v="Maxwell"/>
    <s v="Alexander"/>
    <d v="1967-08-29T00:00:00"/>
    <x v="2"/>
    <s v="$70000 - $79999"/>
    <s v="175 Lily Court"/>
    <s v="Camden"/>
    <x v="5"/>
    <x v="3"/>
    <x v="0"/>
    <n v="201"/>
  </r>
  <r>
    <n v="18"/>
    <s v="Selene"/>
    <s v="Allen"/>
    <d v="2004-12-30T00:00:00"/>
    <x v="3"/>
    <s v="$20000 - $39999"/>
    <s v="152 Clinton Ave."/>
    <s v="Forest"/>
    <x v="6"/>
    <x v="5"/>
    <x v="0"/>
    <n v="788"/>
  </r>
  <r>
    <n v="19"/>
    <s v="Mario"/>
    <s v="Alonso"/>
    <d v="1989-04-28T00:00:00"/>
    <x v="5"/>
    <s v="$200000 - $249999"/>
    <s v="1815 Judson Rd."/>
    <s v="Blue Hill "/>
    <x v="3"/>
    <x v="2"/>
    <x v="0"/>
    <n v="50"/>
  </r>
  <r>
    <n v="20"/>
    <s v="Calbert"/>
    <s v="Alvarado"/>
    <d v="1983-02-06T00:00:00"/>
    <x v="1"/>
    <s v="$40000 - $59999"/>
    <s v="3618 Woodland Rd."/>
    <s v="London"/>
    <x v="1"/>
    <x v="0"/>
    <x v="1"/>
    <n v="327"/>
  </r>
  <r>
    <n v="21"/>
    <s v="Xavier"/>
    <s v="Alyea-Burkell"/>
    <d v="1972-02-15T00:00:00"/>
    <x v="6"/>
    <s v="$100000 - $199999"/>
    <s v="1109 Marvel Way"/>
    <s v="White Cape"/>
    <x v="0"/>
    <x v="3"/>
    <x v="0"/>
    <n v="650"/>
  </r>
  <r>
    <n v="22"/>
    <s v="Belinda"/>
    <s v="Amsov"/>
    <d v="1984-03-02T00:00:00"/>
    <x v="4"/>
    <s v="$90000 - $99999"/>
    <s v="17 Cavell Ave."/>
    <s v="Valencia"/>
    <x v="4"/>
    <x v="0"/>
    <x v="0"/>
    <n v="130"/>
  </r>
  <r>
    <n v="23"/>
    <s v="Kent"/>
    <s v="Angelina"/>
    <d v="1985-04-22T00:00:00"/>
    <x v="5"/>
    <s v="$200000 - $249999"/>
    <s v="4530 Oakland Drive"/>
    <s v="Lake Arrowhead"/>
    <x v="6"/>
    <x v="2"/>
    <x v="0"/>
    <n v="67"/>
  </r>
  <r>
    <n v="24"/>
    <s v="Brent"/>
    <s v="Anovitz"/>
    <d v="1990-05-11T00:00:00"/>
    <x v="2"/>
    <s v="$70000 - $79999"/>
    <s v="222 Clay Rd."/>
    <s v="London"/>
    <x v="1"/>
    <x v="2"/>
    <x v="1"/>
    <n v="559"/>
  </r>
  <r>
    <n v="25"/>
    <s v="Nicholas"/>
    <s v="Anthony"/>
    <d v="1991-06-17T00:00:00"/>
    <x v="1"/>
    <s v="$40000 - $59999"/>
    <s v="1539 Bay Colony Dr."/>
    <s v="Avery Heights"/>
    <x v="3"/>
    <x v="2"/>
    <x v="0"/>
    <n v="595"/>
  </r>
  <r>
    <n v="26"/>
    <s v="Jules"/>
    <s v="Apert"/>
    <d v="1986-05-14T00:00:00"/>
    <x v="7"/>
    <s v="$60000 - $69999"/>
    <s v="1215 Judson Rd."/>
    <s v="Toronto"/>
    <x v="7"/>
    <x v="2"/>
    <x v="2"/>
    <n v="260"/>
  </r>
  <r>
    <n v="27"/>
    <s v="Brock"/>
    <s v="Applebaum"/>
    <d v="1987-06-12T00:00:00"/>
    <x v="3"/>
    <s v="$20000 - $39999"/>
    <s v="6228 Orwenstensia"/>
    <s v="Black Earth"/>
    <x v="8"/>
    <x v="2"/>
    <x v="0"/>
    <n v="138"/>
  </r>
  <r>
    <n v="28"/>
    <s v="Laurell"/>
    <s v="Ardini"/>
    <d v="1970-01-29T00:00:00"/>
    <x v="0"/>
    <s v="$80000 - $89999"/>
    <s v="644 Princeton Ln."/>
    <s v="Bolton Valley"/>
    <x v="3"/>
    <x v="3"/>
    <x v="0"/>
    <n v="105"/>
  </r>
  <r>
    <n v="29"/>
    <s v="Saul"/>
    <s v="Arenburg"/>
    <d v="1973-03-02T00:00:00"/>
    <x v="4"/>
    <s v="$90000 - $99999"/>
    <s v="171 Clifton Rd."/>
    <s v="Cripple Creek"/>
    <x v="5"/>
    <x v="3"/>
    <x v="0"/>
    <n v="1104"/>
  </r>
  <r>
    <n v="30"/>
    <s v="Jean"/>
    <s v="Armstrong"/>
    <d v="1980-06-06T00:00:00"/>
    <x v="4"/>
    <s v="$90000 - $99999"/>
    <s v="1365 Hillcrest Circle"/>
    <s v="Afton"/>
    <x v="4"/>
    <x v="0"/>
    <x v="0"/>
    <n v="151"/>
  </r>
  <r>
    <n v="31"/>
    <s v="Tess"/>
    <s v="Aronoff"/>
    <d v="1993-06-10T00:00:00"/>
    <x v="2"/>
    <s v="$70000 - $79999"/>
    <s v="551 Madison St."/>
    <s v="St. Martinsville"/>
    <x v="8"/>
    <x v="2"/>
    <x v="0"/>
    <n v="29"/>
  </r>
  <r>
    <n v="32"/>
    <s v="Veda"/>
    <s v="Arrezola"/>
    <d v="1994-07-02T00:00:00"/>
    <x v="0"/>
    <s v="$80000 - $89999"/>
    <s v="7261 White Oaks Ave."/>
    <s v="Emerald Bay"/>
    <x v="5"/>
    <x v="6"/>
    <x v="0"/>
    <n v="98"/>
  </r>
  <r>
    <n v="33"/>
    <s v="Sue"/>
    <s v="Artemis"/>
    <d v="2003-10-02T00:00:00"/>
    <x v="7"/>
    <s v="$60000 - $69999"/>
    <s v="34 Lynn Terrace"/>
    <s v="Philadelphia"/>
    <x v="6"/>
    <x v="6"/>
    <x v="0"/>
    <n v="201"/>
  </r>
  <r>
    <n v="34"/>
    <s v="Mara"/>
    <s v="Ascher"/>
    <d v="1963-01-07T00:00:00"/>
    <x v="7"/>
    <s v="$60000 - $69999"/>
    <s v="1750 Lily Court"/>
    <s v="Lake George"/>
    <x v="2"/>
    <x v="1"/>
    <x v="0"/>
    <n v="45"/>
  </r>
  <r>
    <n v="35"/>
    <s v="Gilbert"/>
    <s v="Astorino"/>
    <d v="1974-04-24T00:00:00"/>
    <x v="6"/>
    <s v="$100000 - $199999"/>
    <s v="1701 W. Mellody Rd."/>
    <s v="Garrison"/>
    <x v="0"/>
    <x v="0"/>
    <x v="0"/>
    <n v="276"/>
  </r>
  <r>
    <n v="36"/>
    <s v="Roger"/>
    <s v="Aufox"/>
    <d v="1958-08-11T00:00:00"/>
    <x v="7"/>
    <s v="$60000 - $69999"/>
    <s v="1585 County line Rd."/>
    <s v="Berlin"/>
    <x v="9"/>
    <x v="1"/>
    <x v="1"/>
    <n v="34"/>
  </r>
  <r>
    <n v="37"/>
    <s v="Rebecca"/>
    <s v="Aya"/>
    <d v="1975-05-16T00:00:00"/>
    <x v="8"/>
    <s v="$250000 +"/>
    <s v="224 Sherman Rd."/>
    <s v="Alcameda"/>
    <x v="5"/>
    <x v="0"/>
    <x v="0"/>
    <n v="761"/>
  </r>
  <r>
    <n v="38"/>
    <s v="Stacy"/>
    <s v="Azzi"/>
    <d v="1982-09-30T00:00:00"/>
    <x v="0"/>
    <s v="$80000 - $89999"/>
    <s v="9365 Marion Place Apt."/>
    <s v="Rapid City"/>
    <x v="0"/>
    <x v="0"/>
    <x v="0"/>
    <n v="175"/>
  </r>
  <r>
    <n v="39"/>
    <s v="Sherwood"/>
    <s v="Bagleman"/>
    <d v="1976-06-10T00:00:00"/>
    <x v="5"/>
    <s v="$200000 - $249999"/>
    <s v="763 Blackhawk Rd."/>
    <s v="Philadelphia"/>
    <x v="6"/>
    <x v="0"/>
    <x v="0"/>
    <n v="193"/>
  </r>
  <r>
    <n v="40"/>
    <s v="Isaiah"/>
    <s v="Bahr"/>
    <d v="1992-07-06T00:00:00"/>
    <x v="7"/>
    <s v="$60000 - $69999"/>
    <s v="1233 Arbor Rd."/>
    <s v="Blue River"/>
    <x v="5"/>
    <x v="2"/>
    <x v="0"/>
    <n v="1465"/>
  </r>
  <r>
    <n v="41"/>
    <s v="Mario"/>
    <s v="Baker"/>
    <d v="1953-01-15T00:00:00"/>
    <x v="9"/>
    <s v="$0 - $19999"/>
    <s v="1858 Balsam Way"/>
    <s v="Lahiana"/>
    <x v="4"/>
    <x v="4"/>
    <x v="0"/>
    <n v="740"/>
  </r>
  <r>
    <n v="42"/>
    <s v="Dolly"/>
    <s v="Bakhitari"/>
    <d v="1988-06-21T00:00:00"/>
    <x v="0"/>
    <s v="$80000 - $89999"/>
    <s v="8542 Sumac Rd."/>
    <s v="Mt. Hood"/>
    <x v="3"/>
    <x v="2"/>
    <x v="0"/>
    <n v="82"/>
  </r>
  <r>
    <n v="43"/>
    <s v="Wenda"/>
    <s v="Bales"/>
    <d v="1977-07-16T00:00:00"/>
    <x v="0"/>
    <s v="$80000 - $89999"/>
    <s v="202 St.Johns Ave."/>
    <s v="Burton"/>
    <x v="5"/>
    <x v="0"/>
    <x v="0"/>
    <n v="263"/>
  </r>
  <r>
    <n v="44"/>
    <s v="Eli"/>
    <s v="Ball"/>
    <d v="1960-09-30T00:00:00"/>
    <x v="3"/>
    <s v="$20000 - $39999"/>
    <s v="1839 McCraren Rd."/>
    <s v="Tahoe City"/>
    <x v="3"/>
    <x v="1"/>
    <x v="0"/>
    <n v="132"/>
  </r>
  <r>
    <n v="45"/>
    <s v="Wylie"/>
    <s v="Ballatini"/>
    <d v="1958-08-13T00:00:00"/>
    <x v="0"/>
    <s v="$80000 - $89999"/>
    <s v="3255 Golf Rd."/>
    <s v="Westin"/>
    <x v="2"/>
    <x v="1"/>
    <x v="0"/>
    <n v="209"/>
  </r>
  <r>
    <n v="46"/>
    <s v="Stephen"/>
    <s v="Ballin"/>
    <d v="1978-08-22T00:00:00"/>
    <x v="1"/>
    <s v="$40000 - $59999"/>
    <s v="12 Eastwood"/>
    <s v="San Fransisco"/>
    <x v="3"/>
    <x v="0"/>
    <x v="0"/>
    <n v="522"/>
  </r>
  <r>
    <n v="47"/>
    <s v="Bridget"/>
    <s v="Bao"/>
    <d v="1979-09-13T00:00:00"/>
    <x v="9"/>
    <s v="$0 - $19999"/>
    <s v="1714 Clifton Rd."/>
    <s v="Glen Rose"/>
    <x v="0"/>
    <x v="0"/>
    <x v="0"/>
    <n v="209"/>
  </r>
  <r>
    <n v="48"/>
    <s v="Ruby"/>
    <s v="Barack"/>
    <d v="1993-08-29T00:00:00"/>
    <x v="2"/>
    <s v="$70000 - $79999"/>
    <s v="1715 Chicago Ave."/>
    <s v="New Haven"/>
    <x v="0"/>
    <x v="2"/>
    <x v="0"/>
    <n v="1114"/>
  </r>
  <r>
    <n v="49"/>
    <s v="Luther"/>
    <s v="Barcani"/>
    <d v="1994-09-01T00:00:00"/>
    <x v="2"/>
    <s v="$70000 - $79999"/>
    <s v="8172 Virginia Rd."/>
    <s v="Prince Williams "/>
    <x v="2"/>
    <x v="6"/>
    <x v="0"/>
    <n v="226"/>
  </r>
  <r>
    <n v="50"/>
    <s v="Tabitha"/>
    <s v="Barker"/>
    <d v="1995-10-21T00:00:00"/>
    <x v="4"/>
    <s v="$90000 - $99999"/>
    <s v="922 Twin Oaks Drive"/>
    <s v="Aspen"/>
    <x v="8"/>
    <x v="6"/>
    <x v="0"/>
    <n v="465"/>
  </r>
  <r>
    <n v="51"/>
    <s v="Patty"/>
    <s v="Barlow"/>
    <d v="1980-09-30T00:00:00"/>
    <x v="7"/>
    <s v="$60000 - $69999"/>
    <s v="280 Skokie Rd."/>
    <s v="La Quinta"/>
    <x v="2"/>
    <x v="0"/>
    <x v="0"/>
    <n v="186"/>
  </r>
  <r>
    <n v="52"/>
    <s v="John"/>
    <s v="Barnett"/>
    <d v="1976-12-04T00:00:00"/>
    <x v="3"/>
    <s v="$20000 - $39999"/>
    <s v="191 Old Briar Lane"/>
    <s v="Beaver Lake"/>
    <x v="3"/>
    <x v="0"/>
    <x v="0"/>
    <n v="1104"/>
  </r>
  <r>
    <n v="53"/>
    <s v="Ralph"/>
    <s v="Baron"/>
    <d v="1979-07-30T00:00:00"/>
    <x v="1"/>
    <s v="$40000 - $59999"/>
    <s v="335 University Ave."/>
    <s v="St. Paul"/>
    <x v="5"/>
    <x v="0"/>
    <x v="0"/>
    <n v="200"/>
  </r>
  <r>
    <n v="54"/>
    <s v="Deborah"/>
    <s v="Barris"/>
    <d v="1996-11-11T00:00:00"/>
    <x v="0"/>
    <s v="$80000 - $89999"/>
    <s v="190 Sunnyside Ave."/>
    <s v="Armstrong"/>
    <x v="3"/>
    <x v="6"/>
    <x v="0"/>
    <n v="1058"/>
  </r>
  <r>
    <n v="55"/>
    <s v="Jonathon"/>
    <s v="Barrow"/>
    <d v="1978-08-21T00:00:00"/>
    <x v="7"/>
    <s v="$60000 - $69999"/>
    <s v="8122 North Ave."/>
    <s v="Washville"/>
    <x v="6"/>
    <x v="0"/>
    <x v="0"/>
    <n v="45"/>
  </r>
  <r>
    <n v="56"/>
    <s v="Barry"/>
    <s v="Baruffi"/>
    <d v="1979-06-23T00:00:00"/>
    <x v="7"/>
    <s v="$60000 - $69999"/>
    <s v="539 Cordon Terr."/>
    <s v="Willderville"/>
    <x v="3"/>
    <x v="0"/>
    <x v="0"/>
    <n v="601"/>
  </r>
  <r>
    <n v="57"/>
    <s v="Nell"/>
    <s v="Basillos"/>
    <d v="1980-10-08T00:00:00"/>
    <x v="7"/>
    <s v="$60000 - $69999"/>
    <s v="456 Groverland Ave."/>
    <s v="Arcala"/>
    <x v="2"/>
    <x v="0"/>
    <x v="0"/>
    <n v="194"/>
  </r>
  <r>
    <n v="58"/>
    <s v="Pamela"/>
    <s v="Bauden"/>
    <d v="1971-01-30T00:00:00"/>
    <x v="1"/>
    <s v="$40000 - $59999"/>
    <s v="2644 Princeton Ln."/>
    <s v="Columbia"/>
    <x v="5"/>
    <x v="3"/>
    <x v="0"/>
    <n v="221"/>
  </r>
  <r>
    <n v="59"/>
    <s v="Louis"/>
    <s v="Baum"/>
    <d v="1982-12-25T00:00:00"/>
    <x v="9"/>
    <s v="$0 - $19999"/>
    <s v="25 Oakridge Ave."/>
    <s v="Breckford"/>
    <x v="8"/>
    <x v="0"/>
    <x v="0"/>
    <n v="177"/>
  </r>
  <r>
    <n v="60"/>
    <s v="Milton"/>
    <s v="Baumrick"/>
    <d v="1982-04-16T00:00:00"/>
    <x v="5"/>
    <s v="$200000 - $249999"/>
    <s v="594 Cordon Terr."/>
    <s v="Eagle River"/>
    <x v="5"/>
    <x v="0"/>
    <x v="0"/>
    <n v="40"/>
  </r>
  <r>
    <n v="61"/>
    <s v="Alan"/>
    <s v="Bayanie"/>
    <d v="1981-11-05T00:00:00"/>
    <x v="4"/>
    <s v="$90000 - $99999"/>
    <s v="1787 Balsamic Ave."/>
    <s v="Telluride"/>
    <x v="8"/>
    <x v="0"/>
    <x v="0"/>
    <n v="153"/>
  </r>
  <r>
    <n v="62"/>
    <s v="Serge"/>
    <s v="Bayer"/>
    <d v="1986-04-18T00:00:00"/>
    <x v="1"/>
    <s v="$40000 - $59999"/>
    <s v="1752 Clinton Ave."/>
    <s v="Philadelphia"/>
    <x v="6"/>
    <x v="2"/>
    <x v="0"/>
    <n v="25"/>
  </r>
  <r>
    <n v="63"/>
    <s v="Randolph"/>
    <s v="Bazzoni"/>
    <d v="1958-01-30T00:00:00"/>
    <x v="2"/>
    <s v="$70000 - $79999"/>
    <s v="2878 Sheridan Rd."/>
    <s v="Afton"/>
    <x v="4"/>
    <x v="1"/>
    <x v="0"/>
    <n v="292"/>
  </r>
  <r>
    <n v="64"/>
    <s v="Dwight"/>
    <s v="Bear"/>
    <d v="1972-12-03T00:00:00"/>
    <x v="4"/>
    <s v="$90000 - $99999"/>
    <s v="224  Highwood Ave."/>
    <s v="Westin"/>
    <x v="2"/>
    <x v="3"/>
    <x v="0"/>
    <n v="70"/>
  </r>
  <r>
    <n v="66"/>
    <s v="Regan"/>
    <s v="Becerra"/>
    <d v="1982-12-04T00:00:00"/>
    <x v="1"/>
    <s v="$40000 - $59999"/>
    <s v="2148 Oakridge Ave."/>
    <s v="Chappel Hill"/>
    <x v="2"/>
    <x v="0"/>
    <x v="0"/>
    <n v="270"/>
  </r>
  <r>
    <n v="67"/>
    <s v="Carrie"/>
    <s v="Becker"/>
    <d v="1963-03-28T00:00:00"/>
    <x v="0"/>
    <s v="$80000 - $89999"/>
    <s v="2378 Sheridan Rd."/>
    <s v="Columbus"/>
    <x v="5"/>
    <x v="1"/>
    <x v="0"/>
    <n v="350"/>
  </r>
  <r>
    <n v="68"/>
    <s v="Theo"/>
    <s v="Bederman"/>
    <d v="1986-12-04T00:00:00"/>
    <x v="0"/>
    <s v="$80000 - $89999"/>
    <s v="171 Chicago Ave."/>
    <s v="Lake Barkley"/>
    <x v="6"/>
    <x v="2"/>
    <x v="0"/>
    <n v="80"/>
  </r>
  <r>
    <n v="69"/>
    <s v="Carey"/>
    <s v="Belmonti"/>
    <d v="1964-04-14T00:00:00"/>
    <x v="7"/>
    <s v="$60000 - $69999"/>
    <s v="4586 Groverland Ave."/>
    <s v="Mainz"/>
    <x v="9"/>
    <x v="3"/>
    <x v="1"/>
    <n v="29"/>
  </r>
  <r>
    <n v="70"/>
    <s v="Pierre"/>
    <s v="Belster"/>
    <d v="1965-05-10T00:00:00"/>
    <x v="0"/>
    <s v="$80000 - $89999"/>
    <s v="550 Sheridan"/>
    <s v="Riverwoods"/>
    <x v="8"/>
    <x v="3"/>
    <x v="0"/>
    <n v="428"/>
  </r>
  <r>
    <n v="71"/>
    <s v="Trent"/>
    <s v="Benbaum"/>
    <d v="1983-01-28T00:00:00"/>
    <x v="2"/>
    <s v="$70000 - $79999"/>
    <s v="3970 Vilas Circle"/>
    <s v="Rockford"/>
    <x v="0"/>
    <x v="0"/>
    <x v="0"/>
    <n v="98"/>
  </r>
  <r>
    <n v="72"/>
    <s v="Nathan"/>
    <s v="Benberg"/>
    <d v="1966-06-10T00:00:00"/>
    <x v="7"/>
    <s v="$60000 - $69999"/>
    <s v="24 Ashland Ave."/>
    <s v="Newport"/>
    <x v="0"/>
    <x v="3"/>
    <x v="0"/>
    <n v="1163"/>
  </r>
  <r>
    <n v="73"/>
    <s v="Ben"/>
    <s v="Benjamin"/>
    <d v="1984-02-12T00:00:00"/>
    <x v="8"/>
    <s v="$250000 +"/>
    <s v="2219 Hillcrest Ave"/>
    <s v="Paris"/>
    <x v="10"/>
    <x v="0"/>
    <x v="1"/>
    <n v="525"/>
  </r>
  <r>
    <n v="74"/>
    <s v="Mercedes"/>
    <s v="Berber"/>
    <d v="1968-08-17T00:00:00"/>
    <x v="1"/>
    <s v="$40000 - $59999"/>
    <s v="77 Blackhawk Rd"/>
    <s v="Stowe"/>
    <x v="0"/>
    <x v="3"/>
    <x v="0"/>
    <n v="827"/>
  </r>
  <r>
    <n v="75"/>
    <s v="Marcus"/>
    <s v="Berhoff"/>
    <d v="1987-01-15T00:00:00"/>
    <x v="2"/>
    <s v="$70000 - $79999"/>
    <s v="2188 Oakridge Ave."/>
    <s v="Beaver Lake"/>
    <x v="3"/>
    <x v="2"/>
    <x v="0"/>
    <n v="81"/>
  </r>
  <r>
    <n v="76"/>
    <s v="Galvin"/>
    <s v="Beris"/>
    <d v="1980-02-08T00:00:00"/>
    <x v="5"/>
    <s v="$200000 - $249999"/>
    <s v="67 Sheridan Rd."/>
    <s v="Virginia Beach"/>
    <x v="6"/>
    <x v="0"/>
    <x v="0"/>
    <n v="179"/>
  </r>
  <r>
    <n v="77"/>
    <s v="Clarinda"/>
    <s v="Berk"/>
    <d v="1957-03-12T00:00:00"/>
    <x v="0"/>
    <s v="$80000 - $89999"/>
    <s v="6626 Lyons Circle"/>
    <s v="Scranton"/>
    <x v="5"/>
    <x v="1"/>
    <x v="0"/>
    <n v="205"/>
  </r>
  <r>
    <n v="78"/>
    <s v="Christie"/>
    <s v="Berkenhiemer"/>
    <d v="1963-09-17T00:00:00"/>
    <x v="3"/>
    <s v="$20000 - $39999"/>
    <s v="154 Vine"/>
    <s v="Berlin"/>
    <x v="9"/>
    <x v="1"/>
    <x v="1"/>
    <n v="55"/>
  </r>
  <r>
    <n v="79"/>
    <s v="Reed"/>
    <s v="Berkson"/>
    <d v="1972-06-16T00:00:00"/>
    <x v="9"/>
    <s v="$0 - $19999"/>
    <s v="5212 Hill"/>
    <s v="Middleton"/>
    <x v="2"/>
    <x v="3"/>
    <x v="0"/>
    <n v="1087"/>
  </r>
  <r>
    <n v="80"/>
    <s v="Max"/>
    <s v="Berman"/>
    <d v="1975-09-10T00:00:00"/>
    <x v="7"/>
    <s v="$60000 - $69999"/>
    <s v="302-A Crestwood Village Rd."/>
    <s v="Chiappas"/>
    <x v="4"/>
    <x v="0"/>
    <x v="0"/>
    <n v="293"/>
  </r>
  <r>
    <n v="81"/>
    <s v="Fletcher"/>
    <s v="bernadi"/>
    <d v="1988-02-12T00:00:00"/>
    <x v="0"/>
    <s v="$80000 - $89999"/>
    <s v="8599 Harvard Ct"/>
    <s v="Lake Forest"/>
    <x v="6"/>
    <x v="2"/>
    <x v="0"/>
    <n v="105"/>
  </r>
  <r>
    <n v="82"/>
    <s v="Jonathon"/>
    <s v="Berrity"/>
    <d v="1985-03-24T00:00:00"/>
    <x v="1"/>
    <s v="$40000 - $59999"/>
    <s v="9187 Fairview Ave."/>
    <s v="Tokosburg"/>
    <x v="4"/>
    <x v="2"/>
    <x v="0"/>
    <n v="52"/>
  </r>
  <r>
    <n v="83"/>
    <s v="Jonathon"/>
    <s v="Bertam"/>
    <d v="1981-03-04T00:00:00"/>
    <x v="1"/>
    <s v="$40000 - $59999"/>
    <s v="872 Virginia Rd."/>
    <s v="Lima"/>
    <x v="3"/>
    <x v="0"/>
    <x v="0"/>
    <n v="505"/>
  </r>
  <r>
    <n v="84"/>
    <s v="Merrell"/>
    <s v="Bickmore"/>
    <d v="1986-04-20T00:00:00"/>
    <x v="7"/>
    <s v="$60000 - $69999"/>
    <s v="7530 Homewood Ave."/>
    <s v="Albon"/>
    <x v="8"/>
    <x v="2"/>
    <x v="0"/>
    <n v="1149"/>
  </r>
  <r>
    <n v="85"/>
    <s v="Zabrina"/>
    <s v="Biley"/>
    <d v="1973-01-07T00:00:00"/>
    <x v="3"/>
    <s v="$20000 - $39999"/>
    <s v="267 Anderson Lane"/>
    <s v="Mainz"/>
    <x v="9"/>
    <x v="3"/>
    <x v="1"/>
    <n v="536"/>
  </r>
  <r>
    <n v="86"/>
    <s v="Geoffery"/>
    <s v="Birkenstein"/>
    <d v="1988-02-27T00:00:00"/>
    <x v="7"/>
    <s v="$60000 - $69999"/>
    <s v="195 First St."/>
    <s v="Scranton Heights"/>
    <x v="3"/>
    <x v="2"/>
    <x v="0"/>
    <n v="48"/>
  </r>
  <r>
    <n v="87"/>
    <s v="Abner"/>
    <s v="Bishop"/>
    <d v="1989-05-29T00:00:00"/>
    <x v="7"/>
    <s v="$60000 - $69999"/>
    <s v="22 Vine Ave."/>
    <s v="White Cape"/>
    <x v="0"/>
    <x v="2"/>
    <x v="0"/>
    <n v="235"/>
  </r>
  <r>
    <n v="88"/>
    <s v="Elaine"/>
    <s v="Bishop"/>
    <d v="1971-05-05T00:00:00"/>
    <x v="2"/>
    <s v="$70000 - $79999"/>
    <s v="222 Sherman Rd."/>
    <s v="Mt. Rose"/>
    <x v="5"/>
    <x v="3"/>
    <x v="0"/>
    <n v="65"/>
  </r>
  <r>
    <n v="89"/>
    <s v="Bartlett"/>
    <s v="Black"/>
    <d v="1981-09-12T00:00:00"/>
    <x v="2"/>
    <s v="$70000 - $79999"/>
    <s v="3513 Grove Ave."/>
    <s v="Williamsburg"/>
    <x v="6"/>
    <x v="0"/>
    <x v="0"/>
    <n v="66"/>
  </r>
  <r>
    <n v="90"/>
    <s v="Craig"/>
    <s v="Black"/>
    <d v="1981-11-11T00:00:00"/>
    <x v="1"/>
    <s v="$40000 - $59999"/>
    <s v="54 Chicago Ave."/>
    <s v="Lahanta"/>
    <x v="2"/>
    <x v="0"/>
    <x v="0"/>
    <n v="271"/>
  </r>
  <r>
    <n v="91"/>
    <s v="Libby"/>
    <s v="Black"/>
    <d v="1972-06-16T00:00:00"/>
    <x v="0"/>
    <s v="$80000 - $89999"/>
    <s v="629 Kincaid Ave."/>
    <s v="Tolston"/>
    <x v="6"/>
    <x v="3"/>
    <x v="0"/>
    <n v="113"/>
  </r>
  <r>
    <n v="92"/>
    <s v="Amber"/>
    <s v="Blackard"/>
    <d v="1963-11-11T00:00:00"/>
    <x v="1"/>
    <s v="$40000 - $59999"/>
    <s v="251 Crain"/>
    <s v="San Pedro"/>
    <x v="8"/>
    <x v="1"/>
    <x v="0"/>
    <n v="70"/>
  </r>
  <r>
    <n v="93"/>
    <s v="Megan"/>
    <s v="Blair"/>
    <d v="1991-07-07T00:00:00"/>
    <x v="6"/>
    <s v="$100000 - $199999"/>
    <s v="1393 Bay Colony Dr."/>
    <s v="Pebble Beach"/>
    <x v="2"/>
    <x v="2"/>
    <x v="0"/>
    <n v="91"/>
  </r>
  <r>
    <n v="94"/>
    <s v="Stefan"/>
    <s v="Blair"/>
    <d v="1989-03-07T00:00:00"/>
    <x v="3"/>
    <s v="$20000 - $39999"/>
    <s v="3565 Golf Rd."/>
    <s v="Burrus"/>
    <x v="8"/>
    <x v="2"/>
    <x v="0"/>
    <n v="90"/>
  </r>
  <r>
    <n v="95"/>
    <s v="Ted"/>
    <s v="Blechman"/>
    <d v="1970-08-12T00:00:00"/>
    <x v="7"/>
    <s v="$60000 - $69999"/>
    <s v="1126 Hillcrest Ave"/>
    <s v="Teton Village"/>
    <x v="0"/>
    <x v="3"/>
    <x v="0"/>
    <n v="155"/>
  </r>
  <r>
    <n v="96"/>
    <s v="Taylor"/>
    <s v="Blitstein"/>
    <d v="1962-12-12T00:00:00"/>
    <x v="1"/>
    <s v="$40000 - $59999"/>
    <s v="1556 Ridge Rd."/>
    <s v="Berlin"/>
    <x v="9"/>
    <x v="1"/>
    <x v="1"/>
    <n v="32"/>
  </r>
  <r>
    <n v="97"/>
    <s v="Jacob"/>
    <s v="Blondi"/>
    <d v="1990-04-09T00:00:00"/>
    <x v="0"/>
    <s v="$80000 - $89999"/>
    <s v="4343 Burton Ave."/>
    <s v="Des Plaines"/>
    <x v="4"/>
    <x v="2"/>
    <x v="0"/>
    <n v="140"/>
  </r>
  <r>
    <n v="98"/>
    <s v="Jed"/>
    <s v="Bloomberg"/>
    <d v="1997-10-01T00:00:00"/>
    <x v="5"/>
    <s v="$200000 - $249999"/>
    <s v="1715 Judson Rd."/>
    <s v="Caracton"/>
    <x v="4"/>
    <x v="6"/>
    <x v="0"/>
    <n v="186"/>
  </r>
  <r>
    <n v="99"/>
    <s v="Jed"/>
    <s v="Bloomgarden"/>
    <d v="1971-07-21T00:00:00"/>
    <x v="8"/>
    <s v="$250000 +"/>
    <s v="442 Valley Rd."/>
    <s v="Fingers Lake"/>
    <x v="4"/>
    <x v="3"/>
    <x v="0"/>
    <n v="630"/>
  </r>
  <r>
    <n v="100"/>
    <s v="Darrick"/>
    <s v="Blum"/>
    <d v="1951-11-05T00:00:00"/>
    <x v="3"/>
    <s v="$20000 - $39999"/>
    <s v="899 Harvard Ct"/>
    <s v="Nashville"/>
    <x v="2"/>
    <x v="4"/>
    <x v="0"/>
    <n v="113"/>
  </r>
  <r>
    <n v="101"/>
    <s v="regan"/>
    <s v="Bolender"/>
    <d v="1985-09-22T00:00:00"/>
    <x v="3"/>
    <s v="$20000 - $39999"/>
    <s v="262 Prarie Ln."/>
    <s v="Forest"/>
    <x v="6"/>
    <x v="2"/>
    <x v="0"/>
    <n v="139"/>
  </r>
  <r>
    <n v="102"/>
    <s v="Selene"/>
    <s v="Bommario"/>
    <d v="1966-02-11T00:00:00"/>
    <x v="3"/>
    <s v="$20000 - $39999"/>
    <s v="3367 Bluebird Terr."/>
    <s v="Springfield"/>
    <x v="0"/>
    <x v="3"/>
    <x v="0"/>
    <n v="705"/>
  </r>
  <r>
    <n v="104"/>
    <s v="Eugene"/>
    <s v="Bonelli"/>
    <d v="1979-03-14T00:00:00"/>
    <x v="2"/>
    <s v="$70000 - $79999"/>
    <s v="770 Exmoor Rd."/>
    <s v="Montreal"/>
    <x v="7"/>
    <x v="0"/>
    <x v="2"/>
    <n v="284"/>
  </r>
  <r>
    <n v="105"/>
    <s v="Waldo"/>
    <s v="Borden"/>
    <d v="1975-11-12T00:00:00"/>
    <x v="5"/>
    <s v="$200000 - $249999"/>
    <s v="377 Blackhawk Rd"/>
    <s v="Fort Mirth"/>
    <x v="0"/>
    <x v="0"/>
    <x v="0"/>
    <n v="374"/>
  </r>
  <r>
    <n v="106"/>
    <s v="Cary"/>
    <s v="Bowden"/>
    <d v="1974-10-15T00:00:00"/>
    <x v="6"/>
    <s v="$100000 - $199999"/>
    <s v="2479 Woodridge Drive"/>
    <s v="Stirling"/>
    <x v="3"/>
    <x v="0"/>
    <x v="0"/>
    <n v="568"/>
  </r>
  <r>
    <n v="107"/>
    <s v="Fernanda"/>
    <s v="Bowden"/>
    <d v="1973-09-18T00:00:00"/>
    <x v="1"/>
    <s v="$40000 - $59999"/>
    <s v="715 Chicago Ave."/>
    <s v="Arch Cape"/>
    <x v="0"/>
    <x v="3"/>
    <x v="0"/>
    <n v="59"/>
  </r>
  <r>
    <n v="108"/>
    <s v="Erwin"/>
    <s v="Brickstone"/>
    <d v="1991-05-19T00:00:00"/>
    <x v="7"/>
    <s v="$60000 - $69999"/>
    <s v="4635 Stratford Rd."/>
    <s v="Buenos Aires"/>
    <x v="3"/>
    <x v="2"/>
    <x v="0"/>
    <n v="109"/>
  </r>
  <r>
    <n v="109"/>
    <s v="Moses"/>
    <s v="Brickstone"/>
    <d v="1987-05-11T00:00:00"/>
    <x v="2"/>
    <s v="$70000 - $79999"/>
    <s v="662 Lyons Circle"/>
    <s v="Andersonville"/>
    <x v="3"/>
    <x v="2"/>
    <x v="0"/>
    <n v="100"/>
  </r>
  <r>
    <n v="110"/>
    <s v="Wendy"/>
    <s v="Brinkman"/>
    <d v="1973-07-12T00:00:00"/>
    <x v="9"/>
    <s v="$0 - $19999"/>
    <s v="169 Judson Ave."/>
    <s v="Newburg"/>
    <x v="4"/>
    <x v="3"/>
    <x v="0"/>
    <n v="215"/>
  </r>
  <r>
    <n v="111"/>
    <s v="Daphne"/>
    <s v="Brooks"/>
    <d v="1984-02-08T00:00:00"/>
    <x v="7"/>
    <s v="$60000 - $69999"/>
    <s v="2445 Oakridge Ave."/>
    <s v="Mt. Hood"/>
    <x v="3"/>
    <x v="0"/>
    <x v="0"/>
    <n v="268"/>
  </r>
  <r>
    <n v="112"/>
    <s v="Jessica"/>
    <s v="Brooks"/>
    <d v="1974-08-28T00:00:00"/>
    <x v="7"/>
    <s v="$60000 - $69999"/>
    <s v="33976 Forest View Rd."/>
    <s v="Alka"/>
    <x v="8"/>
    <x v="0"/>
    <x v="0"/>
    <n v="229"/>
  </r>
  <r>
    <n v="113"/>
    <s v="Otto"/>
    <s v="Brown"/>
    <d v="1983-01-17T00:00:00"/>
    <x v="0"/>
    <s v="$80000 - $89999"/>
    <s v="1455 Ridgewood Drive"/>
    <s v="Bruceville"/>
    <x v="0"/>
    <x v="0"/>
    <x v="0"/>
    <n v="840"/>
  </r>
  <r>
    <n v="114"/>
    <s v="Rita"/>
    <s v="Brown"/>
    <d v="1976-06-25T00:00:00"/>
    <x v="0"/>
    <s v="$80000 - $89999"/>
    <s v="311 Barkwood Ct."/>
    <s v="Janesville"/>
    <x v="3"/>
    <x v="0"/>
    <x v="0"/>
    <n v="30"/>
  </r>
  <r>
    <n v="115"/>
    <s v="Judy"/>
    <s v="Brugioni"/>
    <d v="1992-06-10T00:00:00"/>
    <x v="1"/>
    <s v="$40000 - $59999"/>
    <s v="1957 Huntington Ave."/>
    <s v="Vinton"/>
    <x v="2"/>
    <x v="2"/>
    <x v="0"/>
    <n v="225"/>
  </r>
  <r>
    <n v="116"/>
    <s v="Iona"/>
    <s v="Bruns"/>
    <d v="1975-05-11T00:00:00"/>
    <x v="2"/>
    <s v="$70000 - $79999"/>
    <s v="3555 Golf Rd."/>
    <s v="Teton Village"/>
    <x v="0"/>
    <x v="0"/>
    <x v="0"/>
    <n v="75"/>
  </r>
  <r>
    <n v="117"/>
    <s v="Mercedes"/>
    <s v="Bush"/>
    <d v="1975-09-08T00:00:00"/>
    <x v="1"/>
    <s v="$40000 - $59999"/>
    <s v="600 Winsor Mall"/>
    <s v="Lancaster"/>
    <x v="6"/>
    <x v="0"/>
    <x v="0"/>
    <n v="715"/>
  </r>
  <r>
    <n v="118"/>
    <s v="Clarinda"/>
    <s v="Butler"/>
    <d v="1974-04-17T00:00:00"/>
    <x v="2"/>
    <s v="$70000 - $79999"/>
    <s v="318 Barkwood Ct."/>
    <s v="Beaver Heights"/>
    <x v="6"/>
    <x v="0"/>
    <x v="0"/>
    <n v="420"/>
  </r>
  <r>
    <n v="119"/>
    <s v="George"/>
    <s v="Butler"/>
    <d v="1973-03-14T00:00:00"/>
    <x v="7"/>
    <s v="$60000 - $69999"/>
    <s v="614 Green bay Rd."/>
    <s v="Mainz"/>
    <x v="9"/>
    <x v="3"/>
    <x v="1"/>
    <n v="304"/>
  </r>
  <r>
    <n v="120"/>
    <s v="Harvey"/>
    <s v="Campaigni"/>
    <d v="1993-07-12T00:00:00"/>
    <x v="3"/>
    <s v="$20000 - $39999"/>
    <s v="475 Roger Williams Ave."/>
    <s v="Rockford"/>
    <x v="0"/>
    <x v="2"/>
    <x v="0"/>
    <n v="654"/>
  </r>
  <r>
    <n v="121"/>
    <s v="Dion"/>
    <s v="Candeni"/>
    <d v="1968-04-14T00:00:00"/>
    <x v="2"/>
    <s v="$70000 - $79999"/>
    <s v="124 Eastwood"/>
    <s v="Pilloville"/>
    <x v="0"/>
    <x v="3"/>
    <x v="0"/>
    <n v="130"/>
  </r>
  <r>
    <n v="122"/>
    <s v="Jesse"/>
    <s v="Canel"/>
    <d v="1994-08-25T00:00:00"/>
    <x v="7"/>
    <s v="$60000 - $69999"/>
    <s v="6843 De Temple Rd."/>
    <s v="Armstrong"/>
    <x v="3"/>
    <x v="6"/>
    <x v="0"/>
    <n v="103"/>
  </r>
  <r>
    <n v="123"/>
    <s v="Judith"/>
    <s v="Cao"/>
    <d v="1979-09-10T00:00:00"/>
    <x v="3"/>
    <s v="$20000 - $39999"/>
    <s v="2870 Skokie Rd."/>
    <s v="Toronto"/>
    <x v="7"/>
    <x v="0"/>
    <x v="2"/>
    <n v="887"/>
  </r>
  <r>
    <n v="124"/>
    <s v="Serge"/>
    <s v="Cao"/>
    <d v="1976-10-18T00:00:00"/>
    <x v="1"/>
    <s v="$40000 - $59999"/>
    <s v="8441 Spruce St."/>
    <s v="Breckenridge"/>
    <x v="8"/>
    <x v="0"/>
    <x v="0"/>
    <n v="155"/>
  </r>
  <r>
    <n v="125"/>
    <s v="Nevin"/>
    <s v="Capian"/>
    <d v="1995-09-13T00:00:00"/>
    <x v="6"/>
    <s v="$100000 - $199999"/>
    <s v="795 Lake Cook Rd."/>
    <s v="Birmingham"/>
    <x v="5"/>
    <x v="6"/>
    <x v="0"/>
    <n v="307"/>
  </r>
  <r>
    <n v="126"/>
    <s v="Leroy"/>
    <s v="Carani"/>
    <d v="1969-05-21T00:00:00"/>
    <x v="1"/>
    <s v="$40000 - $59999"/>
    <s v="8615 Old Tall Tree Lane"/>
    <s v="Paris"/>
    <x v="10"/>
    <x v="3"/>
    <x v="1"/>
    <n v="71"/>
  </r>
  <r>
    <n v="127"/>
    <s v="Zabrina"/>
    <s v="Carmel"/>
    <d v="1982-11-11T00:00:00"/>
    <x v="1"/>
    <s v="$40000 - $59999"/>
    <s v="31976 Forest View Rd."/>
    <s v="Montrose"/>
    <x v="6"/>
    <x v="0"/>
    <x v="0"/>
    <n v="41"/>
  </r>
  <r>
    <n v="128"/>
    <s v="Blossom"/>
    <s v="Carper"/>
    <d v="1996-10-03T00:00:00"/>
    <x v="0"/>
    <s v="$80000 - $89999"/>
    <s v="632 Prarie Ln."/>
    <s v="Tolston"/>
    <x v="6"/>
    <x v="6"/>
    <x v="0"/>
    <n v="13"/>
  </r>
  <r>
    <n v="129"/>
    <s v="Felix"/>
    <s v="Cawn"/>
    <d v="1973-02-01T00:00:00"/>
    <x v="3"/>
    <s v="$20000 - $39999"/>
    <s v="6433 De Temple Rd."/>
    <s v="White Cape"/>
    <x v="0"/>
    <x v="3"/>
    <x v="0"/>
    <n v="137"/>
  </r>
  <r>
    <n v="130"/>
    <s v="Frances"/>
    <s v="Chi-Lin"/>
    <d v="1980-09-28T00:00:00"/>
    <x v="9"/>
    <s v="$0 - $19999"/>
    <s v="292 Twin Oaks Drive"/>
    <s v="Santa Fe"/>
    <x v="4"/>
    <x v="0"/>
    <x v="0"/>
    <n v="50"/>
  </r>
  <r>
    <n v="131"/>
    <s v="Julie"/>
    <s v="Chio"/>
    <d v="1988-04-30T00:00:00"/>
    <x v="0"/>
    <s v="$80000 - $89999"/>
    <s v="445 Park Ave."/>
    <s v="Caracton"/>
    <x v="4"/>
    <x v="2"/>
    <x v="0"/>
    <n v="133"/>
  </r>
  <r>
    <n v="132"/>
    <s v="Weston"/>
    <s v="Christopher"/>
    <d v="1977-06-18T00:00:00"/>
    <x v="1"/>
    <s v="$40000 - $59999"/>
    <s v="6004 Central Ave."/>
    <s v="Antietam Creek"/>
    <x v="6"/>
    <x v="0"/>
    <x v="0"/>
    <n v="1060"/>
  </r>
  <r>
    <n v="133"/>
    <s v="Spencer"/>
    <s v="Chubin"/>
    <d v="1975-04-16T00:00:00"/>
    <x v="7"/>
    <s v="$60000 - $69999"/>
    <s v="9065 Marion Place Apt."/>
    <s v="Kent"/>
    <x v="2"/>
    <x v="0"/>
    <x v="0"/>
    <n v="914"/>
  </r>
  <r>
    <n v="134"/>
    <s v="Ira"/>
    <s v="Churchill"/>
    <d v="1970-06-18T00:00:00"/>
    <x v="0"/>
    <s v="$80000 - $89999"/>
    <s v="22 Clay Rd."/>
    <s v="London"/>
    <x v="1"/>
    <x v="3"/>
    <x v="1"/>
    <n v="14"/>
  </r>
  <r>
    <n v="135"/>
    <s v="Darcy"/>
    <s v="Cohen"/>
    <d v="1981-10-09T00:00:00"/>
    <x v="2"/>
    <s v="$70000 - $79999"/>
    <s v="486 Old Deerfield Rd."/>
    <s v="Baton Rouge"/>
    <x v="4"/>
    <x v="0"/>
    <x v="0"/>
    <n v="35"/>
  </r>
  <r>
    <n v="136"/>
    <s v="Stanley"/>
    <s v="Coretti"/>
    <d v="1976-12-07T00:00:00"/>
    <x v="9"/>
    <s v="$0 - $19999"/>
    <s v="129 Broadview Lane"/>
    <s v="Moorestown"/>
    <x v="8"/>
    <x v="0"/>
    <x v="0"/>
    <n v="231"/>
  </r>
  <r>
    <n v="137"/>
    <s v="Forrest"/>
    <s v="Crane"/>
    <d v="1982-06-20T00:00:00"/>
    <x v="5"/>
    <s v="$200000 - $249999"/>
    <s v="1375 Beech St."/>
    <s v="Amestra"/>
    <x v="0"/>
    <x v="0"/>
    <x v="0"/>
    <n v="254"/>
  </r>
  <r>
    <n v="138"/>
    <s v="Cherry"/>
    <s v="Cross"/>
    <d v="1984-08-17T00:00:00"/>
    <x v="6"/>
    <s v="$100000 - $199999"/>
    <s v="422 Valley Rd."/>
    <s v="Martinsville"/>
    <x v="6"/>
    <x v="2"/>
    <x v="0"/>
    <n v="185"/>
  </r>
  <r>
    <n v="139"/>
    <s v="Aldora"/>
    <s v="Dahl"/>
    <d v="1962-12-12T00:00:00"/>
    <x v="1"/>
    <s v="$40000 - $59999"/>
    <s v="4335 Burton Ave."/>
    <s v="Sterling"/>
    <x v="6"/>
    <x v="1"/>
    <x v="0"/>
    <n v="349"/>
  </r>
  <r>
    <n v="140"/>
    <s v="Lilly"/>
    <s v="Davis"/>
    <d v="1965-06-10T00:00:00"/>
    <x v="5"/>
    <s v="$200000 - $249999"/>
    <s v="2922 Twin Oaks Drive"/>
    <s v="Newburg"/>
    <x v="4"/>
    <x v="3"/>
    <x v="0"/>
    <n v="1261"/>
  </r>
  <r>
    <n v="141"/>
    <s v="Travis"/>
    <s v="De Bolsky"/>
    <d v="1977-11-10T00:00:00"/>
    <x v="7"/>
    <s v="$60000 - $69999"/>
    <s v="120 Linden Ave."/>
    <s v="Juneau"/>
    <x v="3"/>
    <x v="0"/>
    <x v="0"/>
    <n v="998"/>
  </r>
  <r>
    <n v="142"/>
    <s v="Nelson"/>
    <s v="DeFillipos"/>
    <d v="1978-12-12T00:00:00"/>
    <x v="0"/>
    <s v="$80000 - $89999"/>
    <s v="1859 Green Bay Rd."/>
    <s v="Alta"/>
    <x v="3"/>
    <x v="0"/>
    <x v="0"/>
    <n v="173"/>
  </r>
  <r>
    <n v="143"/>
    <s v="Perry"/>
    <s v="Delrahim"/>
    <d v="1979-08-24T00:00:00"/>
    <x v="1"/>
    <s v="$40000 - $59999"/>
    <s v="1355 Ridgewood Drive"/>
    <s v="Quito"/>
    <x v="2"/>
    <x v="0"/>
    <x v="0"/>
    <n v="142"/>
  </r>
  <r>
    <n v="144"/>
    <s v="Gerald"/>
    <s v="Denver"/>
    <d v="1953-06-13T00:00:00"/>
    <x v="2"/>
    <s v="$70000 - $79999"/>
    <s v="507 S. Prospect Ave."/>
    <s v="Hongston"/>
    <x v="8"/>
    <x v="4"/>
    <x v="0"/>
    <n v="115"/>
  </r>
  <r>
    <n v="145"/>
    <s v="Leslie"/>
    <s v="Deutsch"/>
    <d v="1979-01-15T00:00:00"/>
    <x v="1"/>
    <s v="$40000 - $59999"/>
    <s v="45 Oakridge Ave."/>
    <s v="Amestra"/>
    <x v="0"/>
    <x v="0"/>
    <x v="0"/>
    <n v="521"/>
  </r>
  <r>
    <n v="146"/>
    <s v="Abner"/>
    <s v="Devora"/>
    <d v="1980-02-12T00:00:00"/>
    <x v="7"/>
    <s v="$60000 - $69999"/>
    <s v="225 Jeffrys Place"/>
    <s v="Capeton"/>
    <x v="8"/>
    <x v="0"/>
    <x v="0"/>
    <n v="27"/>
  </r>
  <r>
    <n v="147"/>
    <s v="Lynn"/>
    <s v="Diaz"/>
    <d v="1981-03-21T00:00:00"/>
    <x v="6"/>
    <s v="$100000 - $199999"/>
    <s v="2015 Pleasent Ave."/>
    <s v="Annapolis"/>
    <x v="6"/>
    <x v="0"/>
    <x v="0"/>
    <n v="904"/>
  </r>
  <r>
    <n v="148"/>
    <s v="Aldora"/>
    <s v="Dim"/>
    <d v="1951-04-26T00:00:00"/>
    <x v="3"/>
    <s v="$20000 - $39999"/>
    <s v="5518 Madison St."/>
    <s v="Stirling"/>
    <x v="3"/>
    <x v="4"/>
    <x v="0"/>
    <n v="232"/>
  </r>
  <r>
    <n v="149"/>
    <s v="Barrett"/>
    <s v="DiVenanzo"/>
    <d v="1986-11-16T00:00:00"/>
    <x v="7"/>
    <s v="$60000 - $69999"/>
    <s v="175 Roger Williams Ave."/>
    <s v="Springfield"/>
    <x v="5"/>
    <x v="2"/>
    <x v="0"/>
    <n v="65"/>
  </r>
  <r>
    <n v="150"/>
    <s v="Margaret"/>
    <s v="Divinci"/>
    <d v="1982-05-24T00:00:00"/>
    <x v="2"/>
    <s v="$70000 - $79999"/>
    <s v="1954 First St."/>
    <s v="Zurstown"/>
    <x v="6"/>
    <x v="0"/>
    <x v="0"/>
    <n v="410"/>
  </r>
  <r>
    <n v="151"/>
    <s v="Alexandria"/>
    <s v="Dixon"/>
    <d v="1960-03-12T00:00:00"/>
    <x v="7"/>
    <s v="$60000 - $69999"/>
    <s v="3455 Golf Rd."/>
    <s v="Panama City"/>
    <x v="2"/>
    <x v="1"/>
    <x v="0"/>
    <n v="195"/>
  </r>
  <r>
    <n v="152"/>
    <s v="Amber"/>
    <s v="Dixon"/>
    <d v="1982-04-14T00:00:00"/>
    <x v="1"/>
    <s v="$40000 - $59999"/>
    <s v="387 Green Bay Rd."/>
    <s v="Montreal"/>
    <x v="7"/>
    <x v="0"/>
    <x v="2"/>
    <n v="604"/>
  </r>
  <r>
    <n v="153"/>
    <s v="Lester"/>
    <s v="Donovan"/>
    <d v="1951-06-03T00:00:00"/>
    <x v="2"/>
    <s v="$70000 - $79999"/>
    <s v="4750 Homewood Ave."/>
    <s v="Valley Forge"/>
    <x v="6"/>
    <x v="4"/>
    <x v="0"/>
    <n v="280"/>
  </r>
  <r>
    <n v="154"/>
    <s v="Wenda"/>
    <s v="Dranove"/>
    <d v="1987-12-06T00:00:00"/>
    <x v="0"/>
    <s v="$80000 - $89999"/>
    <s v="4304 Oakland Drive"/>
    <s v="San Fransisco"/>
    <x v="3"/>
    <x v="2"/>
    <x v="0"/>
    <n v="27"/>
  </r>
  <r>
    <n v="155"/>
    <s v="Edana"/>
    <s v="Duenow"/>
    <d v="1956-09-02T00:00:00"/>
    <x v="9"/>
    <s v="$0 - $19999"/>
    <s v="4656 Grossman Ln."/>
    <s v="Lahanta"/>
    <x v="2"/>
    <x v="1"/>
    <x v="0"/>
    <n v="110"/>
  </r>
  <r>
    <n v="156"/>
    <s v="Alison"/>
    <s v="Eichner"/>
    <d v="1981-04-03T00:00:00"/>
    <x v="6"/>
    <s v="$100000 - $199999"/>
    <s v="263 Prarie Ln."/>
    <s v="Breckenridge"/>
    <x v="8"/>
    <x v="0"/>
    <x v="0"/>
    <n v="106"/>
  </r>
  <r>
    <n v="157"/>
    <s v="Natalie"/>
    <s v="Ellman"/>
    <d v="1986-10-12T00:00:00"/>
    <x v="1"/>
    <s v="$40000 - $59999"/>
    <s v="9167 Fairview Ave."/>
    <s v="Miaville"/>
    <x v="0"/>
    <x v="2"/>
    <x v="0"/>
    <n v="304"/>
  </r>
  <r>
    <n v="158"/>
    <s v="Jason"/>
    <s v="Erwin"/>
    <d v="1985-09-05T00:00:00"/>
    <x v="1"/>
    <s v="$40000 - $59999"/>
    <s v="146 Old Deerfield Rd."/>
    <s v="Lake Chamberlain"/>
    <x v="5"/>
    <x v="2"/>
    <x v="0"/>
    <n v="236"/>
  </r>
  <r>
    <n v="159"/>
    <s v="Paul"/>
    <s v="Evans"/>
    <d v="1984-08-01T00:00:00"/>
    <x v="2"/>
    <s v="$70000 - $79999"/>
    <s v="110 Marquette Rd."/>
    <s v="Black Earth"/>
    <x v="8"/>
    <x v="2"/>
    <x v="0"/>
    <n v="524"/>
  </r>
  <r>
    <n v="160"/>
    <s v="Taylor"/>
    <s v="Evans"/>
    <d v="1983-05-26T00:00:00"/>
    <x v="1"/>
    <s v="$40000 - $59999"/>
    <s v="1704 Ridgelee Rd"/>
    <s v="Lyons"/>
    <x v="10"/>
    <x v="0"/>
    <x v="1"/>
    <n v="22"/>
  </r>
  <r>
    <n v="161"/>
    <s v="Libby"/>
    <s v="Ewing"/>
    <d v="1988-01-02T00:00:00"/>
    <x v="6"/>
    <s v="$100000 - $199999"/>
    <s v="185 Balsam Way"/>
    <s v="London"/>
    <x v="1"/>
    <x v="2"/>
    <x v="1"/>
    <n v="205"/>
  </r>
  <r>
    <n v="162"/>
    <s v="James"/>
    <s v="Extov"/>
    <d v="1979-03-02T00:00:00"/>
    <x v="6"/>
    <s v="$100000 - $199999"/>
    <s v="9291 Brittany Ave."/>
    <s v="Montreal"/>
    <x v="7"/>
    <x v="0"/>
    <x v="2"/>
    <n v="77"/>
  </r>
  <r>
    <n v="163"/>
    <s v="Marilyn"/>
    <s v="Fabbi"/>
    <d v="1976-12-11T00:00:00"/>
    <x v="4"/>
    <s v="$90000 - $99999"/>
    <s v="564 Lakeview Terrace"/>
    <s v="Kobe"/>
    <x v="3"/>
    <x v="0"/>
    <x v="0"/>
    <n v="579"/>
  </r>
  <r>
    <n v="164"/>
    <s v="Jules"/>
    <s v="Feight"/>
    <d v="1975-11-24T00:00:00"/>
    <x v="7"/>
    <s v="$60000 - $69999"/>
    <s v="264 Princeton Ln."/>
    <s v="Arcala"/>
    <x v="2"/>
    <x v="0"/>
    <x v="0"/>
    <n v="204"/>
  </r>
  <r>
    <n v="165"/>
    <s v="Gladys"/>
    <s v="Feldman"/>
    <d v="1989-04-25T00:00:00"/>
    <x v="5"/>
    <s v="$200000 - $249999"/>
    <s v="158 Balsam Way"/>
    <s v="Yellow Springs"/>
    <x v="4"/>
    <x v="2"/>
    <x v="0"/>
    <n v="47"/>
  </r>
  <r>
    <n v="166"/>
    <s v="Jules"/>
    <s v="Ferratti"/>
    <d v="1978-02-21T00:00:00"/>
    <x v="2"/>
    <s v="$70000 - $79999"/>
    <s v="406 Trinity Ct."/>
    <s v="Williamstown"/>
    <x v="8"/>
    <x v="0"/>
    <x v="0"/>
    <n v="112"/>
  </r>
  <r>
    <n v="167"/>
    <s v="Brett"/>
    <s v="Fieldman"/>
    <d v="1984-06-12T00:00:00"/>
    <x v="2"/>
    <s v="$70000 - $79999"/>
    <s v="76 Judson Place"/>
    <s v="Naples"/>
    <x v="2"/>
    <x v="2"/>
    <x v="0"/>
    <n v="104"/>
  </r>
  <r>
    <n v="168"/>
    <s v="Emily"/>
    <s v="Filipowski"/>
    <d v="1985-07-16T00:00:00"/>
    <x v="9"/>
    <s v="$0 - $19999"/>
    <s v="643 De Temple Rd."/>
    <s v="Breckenridge"/>
    <x v="8"/>
    <x v="2"/>
    <x v="0"/>
    <n v="125"/>
  </r>
  <r>
    <n v="169"/>
    <s v="Prior"/>
    <s v="Finger"/>
    <d v="1980-04-02T00:00:00"/>
    <x v="1"/>
    <s v="$40000 - $59999"/>
    <s v="2220 Grant Blvd."/>
    <s v="Astron"/>
    <x v="0"/>
    <x v="0"/>
    <x v="0"/>
    <n v="121"/>
  </r>
  <r>
    <n v="170"/>
    <s v="Cecelia"/>
    <s v="Fish"/>
    <d v="1977-03-24T00:00:00"/>
    <x v="7"/>
    <s v="$60000 - $69999"/>
    <s v="119 Twin Oaks Place"/>
    <s v="Camdon"/>
    <x v="6"/>
    <x v="0"/>
    <x v="0"/>
    <n v="18"/>
  </r>
  <r>
    <n v="171"/>
    <s v="Tara"/>
    <s v="Fish"/>
    <d v="1976-02-21T00:00:00"/>
    <x v="3"/>
    <s v="$20000 - $39999"/>
    <s v="3575 Golf Rd."/>
    <s v="Gold Beach"/>
    <x v="3"/>
    <x v="0"/>
    <x v="0"/>
    <n v="146"/>
  </r>
  <r>
    <n v="172"/>
    <s v="Travis"/>
    <s v="Fish"/>
    <d v="1974-12-06T00:00:00"/>
    <x v="1"/>
    <s v="$40000 - $59999"/>
    <s v="157 Oakwood Ave."/>
    <s v="Tokosburg"/>
    <x v="4"/>
    <x v="0"/>
    <x v="0"/>
    <n v="120"/>
  </r>
  <r>
    <n v="173"/>
    <s v="Ross"/>
    <s v="Fisher"/>
    <d v="1973-11-16T00:00:00"/>
    <x v="1"/>
    <s v="$40000 - $59999"/>
    <s v="347 Green Bay Rd."/>
    <s v="Afton"/>
    <x v="4"/>
    <x v="3"/>
    <x v="0"/>
    <n v="749"/>
  </r>
  <r>
    <n v="174"/>
    <s v="Stacy"/>
    <s v="Fleishman"/>
    <d v="1961-11-10T00:00:00"/>
    <x v="2"/>
    <s v="$70000 - $79999"/>
    <s v="671 Blackstone Ave."/>
    <s v="Pecos"/>
    <x v="4"/>
    <x v="1"/>
    <x v="0"/>
    <n v="985"/>
  </r>
  <r>
    <n v="175"/>
    <s v="Marcus"/>
    <s v="Fligel"/>
    <d v="1967-05-26T00:00:00"/>
    <x v="7"/>
    <s v="$60000 - $69999"/>
    <s v="135 Lakewood place"/>
    <s v="Santa Fe"/>
    <x v="4"/>
    <x v="3"/>
    <x v="0"/>
    <n v="739"/>
  </r>
  <r>
    <n v="176"/>
    <s v="Colby"/>
    <s v="Flinn"/>
    <d v="1995-08-18T00:00:00"/>
    <x v="3"/>
    <s v="$20000 - $39999"/>
    <s v="15 Chicago Ave."/>
    <s v="Cape Blanco"/>
    <x v="4"/>
    <x v="6"/>
    <x v="0"/>
    <n v="144"/>
  </r>
  <r>
    <n v="177"/>
    <s v="Katharine"/>
    <s v="Flinn"/>
    <d v="1989-02-12T00:00:00"/>
    <x v="7"/>
    <s v="$60000 - $69999"/>
    <s v="3644 Princeton Ln."/>
    <s v="Glen Canyon"/>
    <x v="6"/>
    <x v="2"/>
    <x v="0"/>
    <n v="93"/>
  </r>
  <r>
    <n v="178"/>
    <s v="Abraham"/>
    <s v="Flore"/>
    <d v="1955-10-02T00:00:00"/>
    <x v="2"/>
    <s v="$70000 - $79999"/>
    <s v="1658 Second St."/>
    <s v="Milltown"/>
    <x v="4"/>
    <x v="1"/>
    <x v="0"/>
    <n v="230"/>
  </r>
  <r>
    <n v="179"/>
    <s v="Ara"/>
    <s v="Foreman"/>
    <d v="1988-12-01T00:00:00"/>
    <x v="0"/>
    <s v="$80000 - $89999"/>
    <s v="310-C Crestwood Village Rd."/>
    <s v="Iowa City"/>
    <x v="5"/>
    <x v="2"/>
    <x v="0"/>
    <n v="20"/>
  </r>
  <r>
    <n v="180"/>
    <s v="Dalton"/>
    <s v="Foreman"/>
    <d v="1990-03-17T00:00:00"/>
    <x v="3"/>
    <s v="$20000 - $39999"/>
    <s v="518 Madison St."/>
    <s v="Middleton"/>
    <x v="0"/>
    <x v="2"/>
    <x v="0"/>
    <n v="317"/>
  </r>
  <r>
    <n v="181"/>
    <s v="Ted"/>
    <s v="Fox"/>
    <d v="1990-05-02T00:00:00"/>
    <x v="7"/>
    <s v="$60000 - $69999"/>
    <s v="21 Callan Rd."/>
    <s v="Baton Rouge"/>
    <x v="4"/>
    <x v="2"/>
    <x v="0"/>
    <n v="96"/>
  </r>
  <r>
    <n v="182"/>
    <s v="Ward"/>
    <s v="Fox"/>
    <d v="1991-04-14T00:00:00"/>
    <x v="7"/>
    <s v="$60000 - $69999"/>
    <s v="385 University Ave."/>
    <s v="Tahoe City"/>
    <x v="3"/>
    <x v="2"/>
    <x v="0"/>
    <n v="69"/>
  </r>
  <r>
    <n v="183"/>
    <s v="Dustin"/>
    <s v="Frump"/>
    <d v="1986-08-06T00:00:00"/>
    <x v="0"/>
    <s v="$80000 - $89999"/>
    <s v="1619 Judson Ave. Apt #34B"/>
    <s v="Castle"/>
    <x v="6"/>
    <x v="2"/>
    <x v="0"/>
    <n v="197"/>
  </r>
  <r>
    <n v="184"/>
    <s v="Henry"/>
    <s v="Funk"/>
    <d v="1980-06-25T00:00:00"/>
    <x v="2"/>
    <s v="$70000 - $79999"/>
    <s v="122 Fort Sheriden Ave."/>
    <s v="Arlington Heights"/>
    <x v="3"/>
    <x v="0"/>
    <x v="0"/>
    <n v="893"/>
  </r>
  <r>
    <n v="185"/>
    <s v="Lucy"/>
    <s v="Furgatch"/>
    <d v="1988-03-12T00:00:00"/>
    <x v="7"/>
    <s v="$60000 - $69999"/>
    <s v="2345 Oakridge Ave."/>
    <s v="Mt. Rose"/>
    <x v="5"/>
    <x v="2"/>
    <x v="0"/>
    <n v="148"/>
  </r>
  <r>
    <n v="186"/>
    <s v="Tabitha"/>
    <s v="Furla"/>
    <d v="1992-05-25T00:00:00"/>
    <x v="0"/>
    <s v="$80000 - $89999"/>
    <s v="214 Eastview Dr."/>
    <s v="Berlin"/>
    <x v="9"/>
    <x v="2"/>
    <x v="1"/>
    <n v="256"/>
  </r>
  <r>
    <n v="187"/>
    <s v="Nelson"/>
    <s v="Furner"/>
    <d v="1993-06-12T00:00:00"/>
    <x v="0"/>
    <s v="$80000 - $89999"/>
    <s v="160 Park Ave."/>
    <s v="Toronto"/>
    <x v="7"/>
    <x v="2"/>
    <x v="2"/>
    <n v="259"/>
  </r>
  <r>
    <n v="188"/>
    <s v="Selby"/>
    <s v="Fyk"/>
    <d v="1971-09-21T00:00:00"/>
    <x v="5"/>
    <s v="$200000 - $249999"/>
    <s v="425 Lake Ave."/>
    <s v="Waupaca"/>
    <x v="4"/>
    <x v="3"/>
    <x v="0"/>
    <n v="55"/>
  </r>
  <r>
    <n v="189"/>
    <s v="Laggie"/>
    <s v="Galassani"/>
    <d v="1994-07-22T00:00:00"/>
    <x v="1"/>
    <s v="$40000 - $59999"/>
    <s v="1550 Ridge Rd."/>
    <s v="Mainz"/>
    <x v="9"/>
    <x v="6"/>
    <x v="1"/>
    <n v="775"/>
  </r>
  <r>
    <n v="190"/>
    <s v="Susan"/>
    <s v="Gallen"/>
    <d v="1990-02-11T00:00:00"/>
    <x v="2"/>
    <s v="$70000 - $79999"/>
    <s v="917 Fairview Ave.  Apt. 982"/>
    <s v="New Cannan"/>
    <x v="8"/>
    <x v="2"/>
    <x v="0"/>
    <n v="110"/>
  </r>
  <r>
    <n v="191"/>
    <s v="Connie"/>
    <s v="Gant"/>
    <d v="1985-11-23T00:00:00"/>
    <x v="7"/>
    <s v="$60000 - $69999"/>
    <s v="1515 Judson Rd."/>
    <s v="Bolton Valley"/>
    <x v="3"/>
    <x v="2"/>
    <x v="0"/>
    <n v="183"/>
  </r>
  <r>
    <n v="192"/>
    <s v="Stacy"/>
    <s v="Gant"/>
    <d v="1972-10-11T00:00:00"/>
    <x v="2"/>
    <s v="$70000 - $79999"/>
    <s v="6716 Cobblestone Cir."/>
    <s v="Havana"/>
    <x v="4"/>
    <x v="3"/>
    <x v="0"/>
    <n v="308"/>
  </r>
  <r>
    <n v="193"/>
    <s v="Brandon"/>
    <s v="Garland"/>
    <d v="1982-08-13T00:00:00"/>
    <x v="1"/>
    <s v="$40000 - $59999"/>
    <s v="467 Sheridan Rd."/>
    <s v="Birmingham"/>
    <x v="5"/>
    <x v="0"/>
    <x v="0"/>
    <n v="430"/>
  </r>
  <r>
    <n v="194"/>
    <s v="Tara"/>
    <s v="Garland"/>
    <d v="1973-11-10T00:00:00"/>
    <x v="6"/>
    <s v="$100000 - $199999"/>
    <s v="310 Summit Ave."/>
    <s v="Arpin"/>
    <x v="3"/>
    <x v="3"/>
    <x v="0"/>
    <n v="81"/>
  </r>
  <r>
    <n v="195"/>
    <s v="Morris"/>
    <s v="Gellar"/>
    <d v="1988-07-17T00:00:00"/>
    <x v="7"/>
    <s v="$60000 - $69999"/>
    <s v="3876 Forest View Rd."/>
    <s v="Brownsville"/>
    <x v="3"/>
    <x v="2"/>
    <x v="0"/>
    <n v="404"/>
  </r>
  <r>
    <n v="196"/>
    <s v="Roxanne"/>
    <s v="Gelling"/>
    <d v="1989-08-19T00:00:00"/>
    <x v="7"/>
    <s v="$60000 - $69999"/>
    <s v="6218 Sheriden Rd."/>
    <s v="Blue Hill "/>
    <x v="3"/>
    <x v="2"/>
    <x v="0"/>
    <n v="68"/>
  </r>
  <r>
    <n v="197"/>
    <s v="Agna"/>
    <s v="Gerdes"/>
    <d v="1987-09-22T00:00:00"/>
    <x v="0"/>
    <s v="$80000 - $89999"/>
    <s v="185 Green Bay Rd."/>
    <s v="Chiappas"/>
    <x v="4"/>
    <x v="2"/>
    <x v="0"/>
    <n v="520"/>
  </r>
  <r>
    <n v="198"/>
    <s v="Meryl"/>
    <s v="Gertler"/>
    <d v="1991-10-27T00:00:00"/>
    <x v="2"/>
    <s v="$70000 - $79999"/>
    <s v="487 Green Bay Rd."/>
    <s v="Fort Lauderdale"/>
    <x v="2"/>
    <x v="2"/>
    <x v="0"/>
    <n v="1209"/>
  </r>
  <r>
    <n v="199"/>
    <s v="Vern"/>
    <s v="Gill"/>
    <d v="1966-07-28T00:00:00"/>
    <x v="5"/>
    <s v="$200000 - $249999"/>
    <s v="886 Yale Lane"/>
    <s v="Berlin"/>
    <x v="9"/>
    <x v="3"/>
    <x v="1"/>
    <n v="272"/>
  </r>
  <r>
    <n v="200"/>
    <s v="Douglas"/>
    <s v="Gimelferd"/>
    <d v="1995-08-10T00:00:00"/>
    <x v="7"/>
    <s v="$60000 - $69999"/>
    <s v="4536 Grossman Ln."/>
    <s v="Tahoe City"/>
    <x v="3"/>
    <x v="6"/>
    <x v="0"/>
    <n v="103"/>
  </r>
  <r>
    <n v="201"/>
    <s v="Bartlett"/>
    <s v="Ginnely"/>
    <d v="1996-09-03T00:00:00"/>
    <x v="0"/>
    <s v="$80000 - $89999"/>
    <s v="3181 Barkwood Ct."/>
    <s v="Mainz"/>
    <x v="9"/>
    <x v="6"/>
    <x v="1"/>
    <n v="275"/>
  </r>
  <r>
    <n v="202"/>
    <s v="Val"/>
    <s v="Ginrich"/>
    <d v="1957-10-17T00:00:00"/>
    <x v="2"/>
    <s v="$70000 - $79999"/>
    <s v="18 Madison St."/>
    <s v="Blue Hill "/>
    <x v="3"/>
    <x v="1"/>
    <x v="0"/>
    <n v="151"/>
  </r>
  <r>
    <n v="203"/>
    <s v="Marilyn"/>
    <s v="Glantz"/>
    <d v="1964-05-22T00:00:00"/>
    <x v="0"/>
    <s v="$80000 - $89999"/>
    <s v="901 Chester Ave. Apt."/>
    <s v="Burnt Harbor"/>
    <x v="2"/>
    <x v="3"/>
    <x v="0"/>
    <n v="347"/>
  </r>
  <r>
    <n v="204"/>
    <s v="Mario"/>
    <s v="Glazier"/>
    <d v="1980-11-11T00:00:00"/>
    <x v="8"/>
    <s v="$250000 +"/>
    <s v="267 Sheridan Rd."/>
    <s v="Westin"/>
    <x v="2"/>
    <x v="0"/>
    <x v="0"/>
    <n v="34"/>
  </r>
  <r>
    <n v="205"/>
    <s v="Elena"/>
    <s v="Glenwood"/>
    <d v="1972-01-06T00:00:00"/>
    <x v="9"/>
    <s v="$0 - $19999"/>
    <s v="135 Knollwood Drive"/>
    <s v="Montreal"/>
    <x v="7"/>
    <x v="3"/>
    <x v="2"/>
    <n v="39"/>
  </r>
  <r>
    <n v="206"/>
    <s v="Rosalie"/>
    <s v="Glenwood"/>
    <d v="1974-12-26T00:00:00"/>
    <x v="0"/>
    <s v="$80000 - $89999"/>
    <s v="6020 Central Ave"/>
    <s v="West Dover"/>
    <x v="0"/>
    <x v="0"/>
    <x v="0"/>
    <n v="144"/>
  </r>
  <r>
    <n v="207"/>
    <s v="Ray"/>
    <s v="Gluterman"/>
    <d v="1962-03-13T00:00:00"/>
    <x v="4"/>
    <s v="$90000 - $99999"/>
    <s v="8812 North Ave."/>
    <s v="Middleton"/>
    <x v="0"/>
    <x v="1"/>
    <x v="0"/>
    <n v="313"/>
  </r>
  <r>
    <n v="208"/>
    <s v="Blair"/>
    <s v="Goldstein"/>
    <d v="1961-02-09T00:00:00"/>
    <x v="7"/>
    <s v="$60000 - $69999"/>
    <s v="1155 Ridgewood Drive"/>
    <s v="Toronto"/>
    <x v="7"/>
    <x v="1"/>
    <x v="2"/>
    <n v="95"/>
  </r>
  <r>
    <n v="209"/>
    <s v="Jennifer"/>
    <s v="Gould"/>
    <d v="1975-01-30T00:00:00"/>
    <x v="1"/>
    <s v="$40000 - $59999"/>
    <s v="12 Craven Way"/>
    <s v="Montreal"/>
    <x v="7"/>
    <x v="0"/>
    <x v="2"/>
    <n v="330"/>
  </r>
  <r>
    <n v="210"/>
    <s v="Ira"/>
    <s v="Graham"/>
    <d v="1960-01-08T00:00:00"/>
    <x v="0"/>
    <s v="$80000 - $89999"/>
    <s v="42 Valley Rd."/>
    <s v="Tokosburg"/>
    <x v="4"/>
    <x v="1"/>
    <x v="0"/>
    <n v="572"/>
  </r>
  <r>
    <n v="211"/>
    <s v="Don"/>
    <s v="Gray"/>
    <d v="1983-09-10T00:00:00"/>
    <x v="3"/>
    <s v="$20000 - $39999"/>
    <s v="9270 Vilas Circle"/>
    <s v="Batesville"/>
    <x v="2"/>
    <x v="0"/>
    <x v="0"/>
    <n v="197"/>
  </r>
  <r>
    <n v="212"/>
    <s v="Laura"/>
    <s v="Gray"/>
    <d v="1976-02-27T00:00:00"/>
    <x v="2"/>
    <s v="$70000 - $79999"/>
    <s v="239 Sheriden Rd."/>
    <s v="Miami"/>
    <x v="2"/>
    <x v="0"/>
    <x v="0"/>
    <n v="937"/>
  </r>
  <r>
    <n v="213"/>
    <s v="Corey"/>
    <s v="Greco"/>
    <d v="1977-03-08T00:00:00"/>
    <x v="0"/>
    <s v="$80000 - $89999"/>
    <s v="660 Park Ave."/>
    <s v="Baine"/>
    <x v="3"/>
    <x v="0"/>
    <x v="0"/>
    <n v="132"/>
  </r>
  <r>
    <n v="214"/>
    <s v="Jonathon"/>
    <s v="Grey"/>
    <d v="1986-10-05T00:00:00"/>
    <x v="7"/>
    <s v="$60000 - $69999"/>
    <s v="175 Lake Cook Rd."/>
    <s v="Mt. Everest"/>
    <x v="3"/>
    <x v="2"/>
    <x v="0"/>
    <n v="25"/>
  </r>
  <r>
    <n v="215"/>
    <s v="Charles"/>
    <s v="Gross"/>
    <d v="1990-04-17T00:00:00"/>
    <x v="1"/>
    <s v="$40000 - $59999"/>
    <s v="1575 Oakwood Ave."/>
    <s v="Altoola"/>
    <x v="3"/>
    <x v="2"/>
    <x v="0"/>
    <n v="39"/>
  </r>
  <r>
    <n v="216"/>
    <s v="Wane"/>
    <s v="Guzman"/>
    <d v="1959-12-09T00:00:00"/>
    <x v="3"/>
    <s v="$20000 - $39999"/>
    <s v="852 Sumac Rd."/>
    <s v="Birmingham"/>
    <x v="5"/>
    <x v="1"/>
    <x v="0"/>
    <n v="403"/>
  </r>
  <r>
    <n v="217"/>
    <s v="Timothy"/>
    <s v="Haines"/>
    <d v="1988-02-22T00:00:00"/>
    <x v="3"/>
    <s v="$20000 - $39999"/>
    <s v="268 Sheridan Rd."/>
    <s v="Block Island"/>
    <x v="6"/>
    <x v="2"/>
    <x v="0"/>
    <n v="70"/>
  </r>
  <r>
    <n v="218"/>
    <s v="Conroy"/>
    <s v="Hallsten"/>
    <d v="1987-01-11T00:00:00"/>
    <x v="2"/>
    <s v="$70000 - $79999"/>
    <s v="122 Craven Way"/>
    <s v="Kent"/>
    <x v="2"/>
    <x v="2"/>
    <x v="0"/>
    <n v="668"/>
  </r>
  <r>
    <n v="219"/>
    <s v="Caesar"/>
    <s v="Halverson"/>
    <d v="1986-12-09T00:00:00"/>
    <x v="9"/>
    <s v="$0 - $19999"/>
    <s v="432 Valley Rd."/>
    <s v="Budston"/>
    <x v="4"/>
    <x v="2"/>
    <x v="0"/>
    <n v="1062"/>
  </r>
  <r>
    <n v="220"/>
    <s v="Quinn"/>
    <s v="Hambrick"/>
    <d v="1985-11-27T00:00:00"/>
    <x v="6"/>
    <s v="$100000 - $199999"/>
    <s v="42 Ashland Ave."/>
    <s v="Allagash"/>
    <x v="5"/>
    <x v="2"/>
    <x v="0"/>
    <n v="223"/>
  </r>
  <r>
    <n v="221"/>
    <s v="Yvonne"/>
    <s v="Happ"/>
    <d v="1987-11-03T00:00:00"/>
    <x v="3"/>
    <s v="$20000 - $39999"/>
    <s v="232 Northbrook Ct."/>
    <s v="Block Island"/>
    <x v="6"/>
    <x v="2"/>
    <x v="0"/>
    <n v="356"/>
  </r>
  <r>
    <n v="222"/>
    <s v="Claude"/>
    <s v="Hardy"/>
    <d v="1978-03-31T00:00:00"/>
    <x v="3"/>
    <s v="$20000 - $39999"/>
    <s v="8126 North Ave."/>
    <s v="Iowa City"/>
    <x v="5"/>
    <x v="0"/>
    <x v="0"/>
    <n v="351"/>
  </r>
  <r>
    <n v="223"/>
    <s v="Newton"/>
    <s v="Harris"/>
    <d v="1979-05-07T00:00:00"/>
    <x v="8"/>
    <s v="$250000 +"/>
    <s v="177 Balsamic Ave."/>
    <s v="West Dover"/>
    <x v="0"/>
    <x v="0"/>
    <x v="0"/>
    <n v="52"/>
  </r>
  <r>
    <n v="224"/>
    <s v="Barry"/>
    <s v="Hartman"/>
    <d v="1988-12-23T00:00:00"/>
    <x v="2"/>
    <s v="$70000 - $79999"/>
    <s v="12 Broadview Lane"/>
    <s v="Cape Blanco"/>
    <x v="4"/>
    <x v="2"/>
    <x v="0"/>
    <n v="274"/>
  </r>
  <r>
    <n v="225"/>
    <s v="Moses"/>
    <s v="Hearn"/>
    <d v="1989-01-14T00:00:00"/>
    <x v="0"/>
    <s v="$80000 - $89999"/>
    <s v="24 Briar Ln"/>
    <s v="Alcameda"/>
    <x v="5"/>
    <x v="2"/>
    <x v="0"/>
    <n v="95"/>
  </r>
  <r>
    <n v="226"/>
    <s v="Juliet"/>
    <s v="Hehner"/>
    <d v="1987-11-22T00:00:00"/>
    <x v="4"/>
    <s v="$90000 - $99999"/>
    <s v="170 Linden Ave."/>
    <s v="Stowe"/>
    <x v="0"/>
    <x v="2"/>
    <x v="0"/>
    <n v="580"/>
  </r>
  <r>
    <n v="227"/>
    <s v="Deloris"/>
    <s v="Heller"/>
    <d v="1989-03-12T00:00:00"/>
    <x v="5"/>
    <s v="$200000 - $249999"/>
    <s v="6700 Central Ave."/>
    <s v="Kohler"/>
    <x v="2"/>
    <x v="2"/>
    <x v="0"/>
    <n v="660"/>
  </r>
  <r>
    <n v="228"/>
    <s v="Harry"/>
    <s v="Heller"/>
    <d v="1980-06-14T00:00:00"/>
    <x v="3"/>
    <s v="$20000 - $39999"/>
    <s v="4836 W. River Oaks Dr."/>
    <s v="Labiansa"/>
    <x v="2"/>
    <x v="0"/>
    <x v="0"/>
    <n v="651"/>
  </r>
  <r>
    <n v="229"/>
    <s v="Priscilla"/>
    <s v="Heritage"/>
    <d v="1990-02-13T00:00:00"/>
    <x v="2"/>
    <s v="$70000 - $79999"/>
    <s v="139 Bay Colony Dr."/>
    <s v="Sterling"/>
    <x v="6"/>
    <x v="2"/>
    <x v="0"/>
    <n v="163"/>
  </r>
  <r>
    <n v="230"/>
    <s v="Kay"/>
    <s v="Hershenson"/>
    <d v="1982-08-18T00:00:00"/>
    <x v="2"/>
    <s v="$70000 - $79999"/>
    <s v="1920 Sunnyside Ave."/>
    <s v="Emerald Bay"/>
    <x v="5"/>
    <x v="0"/>
    <x v="0"/>
    <n v="138"/>
  </r>
  <r>
    <n v="231"/>
    <s v="Theo"/>
    <s v="Heyman"/>
    <d v="1981-07-05T00:00:00"/>
    <x v="0"/>
    <s v="$80000 - $89999"/>
    <s v="38 University Ave."/>
    <s v="Michiana"/>
    <x v="6"/>
    <x v="0"/>
    <x v="0"/>
    <n v="412"/>
  </r>
  <r>
    <n v="232"/>
    <s v="Wayne"/>
    <s v="Highlander"/>
    <d v="1991-05-19T00:00:00"/>
    <x v="1"/>
    <s v="$40000 - $59999"/>
    <s v="3487 Green Bay Rd.  "/>
    <s v="Lake Arrowhead"/>
    <x v="6"/>
    <x v="2"/>
    <x v="0"/>
    <n v="862"/>
  </r>
  <r>
    <n v="233"/>
    <s v="Carla"/>
    <s v="Hill"/>
    <d v="1991-03-27T00:00:00"/>
    <x v="2"/>
    <s v="$70000 - $79999"/>
    <s v="2313 Grove Ave."/>
    <s v="Williamsburg"/>
    <x v="6"/>
    <x v="2"/>
    <x v="0"/>
    <n v="630"/>
  </r>
  <r>
    <n v="234"/>
    <s v="Rebecca"/>
    <s v="Hill"/>
    <d v="1983-09-19T00:00:00"/>
    <x v="6"/>
    <s v="$100000 - $199999"/>
    <s v="168 Second St."/>
    <s v="Toronto"/>
    <x v="7"/>
    <x v="0"/>
    <x v="2"/>
    <n v="71"/>
  </r>
  <r>
    <n v="235"/>
    <s v="Wade"/>
    <s v="Hirsh"/>
    <d v="1952-06-30T00:00:00"/>
    <x v="0"/>
    <s v="$80000 - $89999"/>
    <s v="35 University Ave."/>
    <s v="Forest Heights"/>
    <x v="2"/>
    <x v="4"/>
    <x v="0"/>
    <n v="105"/>
  </r>
  <r>
    <n v="236"/>
    <s v="Judy"/>
    <s v="Hoffmann"/>
    <d v="1990-07-11T00:00:00"/>
    <x v="3"/>
    <s v="$20000 - $39999"/>
    <s v="244 Briar Ln"/>
    <s v="Madrid Heights"/>
    <x v="4"/>
    <x v="2"/>
    <x v="0"/>
    <n v="285"/>
  </r>
  <r>
    <n v="237"/>
    <s v="Dale"/>
    <s v="Holmes"/>
    <d v="1986-10-27T00:00:00"/>
    <x v="0"/>
    <s v="$80000 - $89999"/>
    <s v="8244 Spruce St."/>
    <s v="Capeton"/>
    <x v="8"/>
    <x v="2"/>
    <x v="0"/>
    <n v="25"/>
  </r>
  <r>
    <n v="238"/>
    <s v="Perry"/>
    <s v="Holmes"/>
    <d v="1992-04-11T00:00:00"/>
    <x v="1"/>
    <s v="$40000 - $59999"/>
    <s v="1077 Court Ave."/>
    <s v="Beaver Heights"/>
    <x v="6"/>
    <x v="2"/>
    <x v="0"/>
    <n v="431"/>
  </r>
  <r>
    <n v="239"/>
    <s v="Homer"/>
    <s v="Holstein"/>
    <d v="1983-07-12T00:00:00"/>
    <x v="9"/>
    <s v="$0 - $19999"/>
    <s v="316 Summit Ave."/>
    <s v="Arch Cape"/>
    <x v="0"/>
    <x v="0"/>
    <x v="0"/>
    <n v="148"/>
  </r>
  <r>
    <n v="240"/>
    <s v="Bela"/>
    <s v="Howard"/>
    <d v="1993-05-10T00:00:00"/>
    <x v="0"/>
    <s v="$80000 - $89999"/>
    <s v="147 Vine"/>
    <s v="Jersey City"/>
    <x v="6"/>
    <x v="2"/>
    <x v="0"/>
    <n v="676"/>
  </r>
  <r>
    <n v="241"/>
    <s v="Hans"/>
    <s v="Hurst"/>
    <d v="1984-09-30T00:00:00"/>
    <x v="0"/>
    <s v="$80000 - $89999"/>
    <s v="750 Lily Court"/>
    <s v="Springfield"/>
    <x v="5"/>
    <x v="2"/>
    <x v="0"/>
    <n v="197"/>
  </r>
  <r>
    <n v="242"/>
    <s v="Eunice"/>
    <s v="Husher"/>
    <d v="1981-05-10T00:00:00"/>
    <x v="0"/>
    <s v="$80000 - $89999"/>
    <s v="1912 Old Briar Lane #2"/>
    <s v="Labiansa"/>
    <x v="2"/>
    <x v="0"/>
    <x v="0"/>
    <n v="124"/>
  </r>
  <r>
    <n v="243"/>
    <s v="Tilda"/>
    <s v="Ingres"/>
    <d v="1976-02-03T00:00:00"/>
    <x v="8"/>
    <s v="$250000 +"/>
    <s v="1253 Arbor Rd."/>
    <s v="Lake Wachuka"/>
    <x v="2"/>
    <x v="0"/>
    <x v="0"/>
    <n v="325"/>
  </r>
  <r>
    <n v="244"/>
    <s v="Shirley"/>
    <s v="Irvince"/>
    <d v="1966-09-22T00:00:00"/>
    <x v="3"/>
    <s v="$20000 - $39999"/>
    <s v="1220 Heather Lane"/>
    <s v="Bandon"/>
    <x v="2"/>
    <x v="3"/>
    <x v="0"/>
    <n v="34"/>
  </r>
  <r>
    <n v="245"/>
    <s v="Frank"/>
    <s v="Isacc"/>
    <d v="1964-07-16T00:00:00"/>
    <x v="3"/>
    <s v="$20000 - $39999"/>
    <s v="1420 High St."/>
    <s v="Mannatowa"/>
    <x v="0"/>
    <x v="3"/>
    <x v="0"/>
    <n v="160"/>
  </r>
  <r>
    <n v="246"/>
    <s v="Daniel"/>
    <s v="Isenberg"/>
    <d v="1977-01-01T00:00:00"/>
    <x v="1"/>
    <s v="$40000 - $59999"/>
    <s v="4564 Grossman Ln."/>
    <s v="Maddon"/>
    <x v="4"/>
    <x v="0"/>
    <x v="0"/>
    <n v="413"/>
  </r>
  <r>
    <n v="247"/>
    <s v="Pedro"/>
    <s v="Isreal"/>
    <d v="1953-08-01T00:00:00"/>
    <x v="0"/>
    <s v="$80000 - $89999"/>
    <s v="232 Clay Rd."/>
    <s v="Bethel"/>
    <x v="5"/>
    <x v="4"/>
    <x v="0"/>
    <n v="185"/>
  </r>
  <r>
    <n v="248"/>
    <s v="James"/>
    <s v="Izotafor"/>
    <d v="1954-09-13T00:00:00"/>
    <x v="4"/>
    <s v="$90000 - $99999"/>
    <s v="4633 Burton Ave."/>
    <s v="Baton Rouge"/>
    <x v="4"/>
    <x v="1"/>
    <x v="0"/>
    <n v="130"/>
  </r>
  <r>
    <n v="249"/>
    <s v="Cherry"/>
    <s v="Jackson"/>
    <d v="1985-10-31T00:00:00"/>
    <x v="0"/>
    <s v="$80000 - $89999"/>
    <s v="2148 Eastview Dr."/>
    <s v="Kingston"/>
    <x v="6"/>
    <x v="2"/>
    <x v="0"/>
    <n v="25"/>
  </r>
  <r>
    <n v="250"/>
    <s v="Douglas"/>
    <s v="Johnson"/>
    <d v="1986-12-15T00:00:00"/>
    <x v="7"/>
    <s v="$60000 - $69999"/>
    <s v="174 Ridgelee Rd"/>
    <s v="Arlin"/>
    <x v="4"/>
    <x v="2"/>
    <x v="0"/>
    <n v="195"/>
  </r>
  <r>
    <n v="251"/>
    <s v="Peter"/>
    <s v="Johnson"/>
    <d v="1955-10-08T00:00:00"/>
    <x v="7"/>
    <s v="$60000 - $69999"/>
    <s v="812 North Ave."/>
    <s v="Vinton"/>
    <x v="2"/>
    <x v="1"/>
    <x v="0"/>
    <n v="170"/>
  </r>
  <r>
    <n v="252"/>
    <s v="Emmanual"/>
    <s v="Joseph"/>
    <d v="1956-11-11T00:00:00"/>
    <x v="3"/>
    <s v="$20000 - $39999"/>
    <s v="10 Crain"/>
    <s v="Burrus"/>
    <x v="8"/>
    <x v="1"/>
    <x v="0"/>
    <n v="604"/>
  </r>
  <r>
    <n v="253"/>
    <s v="Darnell"/>
    <s v="Juul"/>
    <d v="1957-12-16T00:00:00"/>
    <x v="0"/>
    <s v="$80000 - $89999"/>
    <s v="43 Blackhawk Rd."/>
    <s v="St. Paul"/>
    <x v="5"/>
    <x v="1"/>
    <x v="0"/>
    <n v="863"/>
  </r>
  <r>
    <n v="254"/>
    <s v="Sloan"/>
    <s v="kafenshock"/>
    <d v="1994-06-25T00:00:00"/>
    <x v="3"/>
    <s v="$20000 - $39999"/>
    <s v="101 W. Mellody Rd."/>
    <s v="Keystone"/>
    <x v="5"/>
    <x v="6"/>
    <x v="0"/>
    <n v="205"/>
  </r>
  <r>
    <n v="255"/>
    <s v="Hilary"/>
    <s v="Kagan"/>
    <d v="1965-01-07T00:00:00"/>
    <x v="0"/>
    <s v="$80000 - $89999"/>
    <s v="32 Northbrook Ct."/>
    <s v="Bothe"/>
    <x v="5"/>
    <x v="3"/>
    <x v="0"/>
    <n v="1228"/>
  </r>
  <r>
    <n v="256"/>
    <s v="Jordan"/>
    <s v="Kahn"/>
    <d v="1952-02-12T00:00:00"/>
    <x v="0"/>
    <s v="$80000 - $89999"/>
    <s v="338 University Ave."/>
    <s v="Canyon Village"/>
    <x v="6"/>
    <x v="4"/>
    <x v="0"/>
    <n v="114"/>
  </r>
  <r>
    <n v="257"/>
    <s v="Irvin"/>
    <s v="Kallick"/>
    <d v="1984-10-15T00:00:00"/>
    <x v="5"/>
    <s v="$200000 - $249999"/>
    <s v="4763 Blackhawk Rd."/>
    <s v="Altoola"/>
    <x v="3"/>
    <x v="2"/>
    <x v="0"/>
    <n v="25"/>
  </r>
  <r>
    <n v="258"/>
    <s v="Curt"/>
    <s v="Kane"/>
    <d v="1954-02-11T00:00:00"/>
    <x v="2"/>
    <s v="$70000 - $79999"/>
    <s v="1949 Cloverdale Rd."/>
    <s v="Breckenridge"/>
    <x v="8"/>
    <x v="4"/>
    <x v="0"/>
    <n v="310"/>
  </r>
  <r>
    <n v="259"/>
    <s v="Reuben"/>
    <s v="Kane"/>
    <d v="1953-01-14T00:00:00"/>
    <x v="1"/>
    <s v="$40000 - $59999"/>
    <s v="452 Valley Rd."/>
    <s v="Chelston"/>
    <x v="4"/>
    <x v="4"/>
    <x v="0"/>
    <n v="214"/>
  </r>
  <r>
    <n v="260"/>
    <s v="Sophia"/>
    <s v="Kanter"/>
    <d v="1971-07-06T00:00:00"/>
    <x v="1"/>
    <s v="$40000 - $59999"/>
    <s v="107 S. Prospect Ave."/>
    <s v="Montreal"/>
    <x v="7"/>
    <x v="3"/>
    <x v="2"/>
    <n v="2088"/>
  </r>
  <r>
    <n v="261"/>
    <s v="Diana"/>
    <s v="Kaplan"/>
    <d v="1952-12-12T00:00:00"/>
    <x v="7"/>
    <s v="$60000 - $69999"/>
    <s v="232 Prarie Ln."/>
    <s v="Brusselsburg"/>
    <x v="3"/>
    <x v="4"/>
    <x v="0"/>
    <n v="96"/>
  </r>
  <r>
    <n v="262"/>
    <s v="Rosa"/>
    <s v="Karen"/>
    <d v="1972-08-12T00:00:00"/>
    <x v="2"/>
    <s v="$70000 - $79999"/>
    <s v="44 Chantilly Ln."/>
    <s v="Janesville"/>
    <x v="3"/>
    <x v="3"/>
    <x v="0"/>
    <n v="44"/>
  </r>
  <r>
    <n v="263"/>
    <s v="Mercedes"/>
    <s v="Kay"/>
    <d v="1973-09-24T00:00:00"/>
    <x v="3"/>
    <s v="$20000 - $39999"/>
    <s v="3059 Priscilla Court"/>
    <s v="Knoxville"/>
    <x v="2"/>
    <x v="3"/>
    <x v="0"/>
    <n v="262"/>
  </r>
  <r>
    <n v="264"/>
    <s v="Alexis"/>
    <s v="Kellner"/>
    <d v="1995-07-17T00:00:00"/>
    <x v="2"/>
    <s v="$70000 - $79999"/>
    <s v="67 Calais Drive"/>
    <s v="Beckford"/>
    <x v="0"/>
    <x v="6"/>
    <x v="0"/>
    <n v="226"/>
  </r>
  <r>
    <n v="265"/>
    <s v="Claarence"/>
    <s v="Kelly"/>
    <d v="1951-11-29T00:00:00"/>
    <x v="1"/>
    <s v="$40000 - $59999"/>
    <s v="6070 Central Ave."/>
    <s v="Joliet"/>
    <x v="2"/>
    <x v="4"/>
    <x v="0"/>
    <n v="50"/>
  </r>
  <r>
    <n v="266"/>
    <s v="Roger"/>
    <s v="Kelly"/>
    <d v="1961-10-02T00:00:00"/>
    <x v="1"/>
    <s v="$40000 - $59999"/>
    <s v="171 W. Mellody Rd."/>
    <s v="Rockport"/>
    <x v="0"/>
    <x v="1"/>
    <x v="0"/>
    <n v="144"/>
  </r>
  <r>
    <n v="267"/>
    <s v="Curt"/>
    <s v="Kern"/>
    <d v="1951-01-16T00:00:00"/>
    <x v="2"/>
    <s v="$70000 - $79999"/>
    <s v="2510 Crain"/>
    <s v="Phoenix"/>
    <x v="8"/>
    <x v="4"/>
    <x v="0"/>
    <n v="19"/>
  </r>
  <r>
    <n v="268"/>
    <s v="Dallas"/>
    <s v="Kern"/>
    <d v="1958-08-14T00:00:00"/>
    <x v="5"/>
    <s v="$200000 - $249999"/>
    <s v="541 Callan Rd."/>
    <s v="Berlin"/>
    <x v="9"/>
    <x v="1"/>
    <x v="1"/>
    <n v="353"/>
  </r>
  <r>
    <n v="269"/>
    <s v="Eugene"/>
    <s v="Kern"/>
    <d v="1956-04-17T00:00:00"/>
    <x v="2"/>
    <s v="$70000 - $79999"/>
    <s v="391 Chester Ave. Apt."/>
    <s v="Crystal Mountain"/>
    <x v="0"/>
    <x v="1"/>
    <x v="0"/>
    <n v="30"/>
  </r>
  <r>
    <n v="270"/>
    <s v="Val"/>
    <s v="Kessler"/>
    <d v="1974-10-11T00:00:00"/>
    <x v="2"/>
    <s v="$70000 - $79999"/>
    <s v="1019 Deerfield Rd."/>
    <s v="New Haven"/>
    <x v="0"/>
    <x v="0"/>
    <x v="0"/>
    <n v="234"/>
  </r>
  <r>
    <n v="271"/>
    <s v="Colin"/>
    <s v="Kestin"/>
    <d v="1956-06-25T00:00:00"/>
    <x v="1"/>
    <s v="$40000 - $59999"/>
    <s v="426 Valley Rd."/>
    <s v="Burton"/>
    <x v="5"/>
    <x v="1"/>
    <x v="0"/>
    <n v="918"/>
  </r>
  <r>
    <n v="272"/>
    <s v="Edana"/>
    <s v="Kim"/>
    <d v="1955-05-13T00:00:00"/>
    <x v="3"/>
    <s v="$20000 - $39999"/>
    <s v="170 Ridgelee Rd"/>
    <s v="Havana"/>
    <x v="4"/>
    <x v="1"/>
    <x v="0"/>
    <n v="798"/>
  </r>
  <r>
    <n v="273"/>
    <s v="Johanna"/>
    <s v="Kite"/>
    <d v="1975-11-17T00:00:00"/>
    <x v="5"/>
    <s v="$200000 - $249999"/>
    <s v="192 Sunnyside Ave."/>
    <s v="La Paz"/>
    <x v="3"/>
    <x v="0"/>
    <x v="0"/>
    <n v="1155"/>
  </r>
  <r>
    <n v="274"/>
    <s v="Kenneth"/>
    <s v="Kivi"/>
    <d v="1954-04-29T00:00:00"/>
    <x v="6"/>
    <s v="$100000 - $199999"/>
    <s v="954 First St."/>
    <s v="Black Earth"/>
    <x v="8"/>
    <x v="1"/>
    <x v="0"/>
    <n v="263"/>
  </r>
  <r>
    <n v="276"/>
    <s v="Charles"/>
    <s v="Klein"/>
    <d v="1996-08-21T00:00:00"/>
    <x v="1"/>
    <s v="$40000 - $59999"/>
    <s v="20 Vine Ave."/>
    <s v="Forest"/>
    <x v="6"/>
    <x v="6"/>
    <x v="0"/>
    <n v="1290"/>
  </r>
  <r>
    <n v="277"/>
    <s v="Norman"/>
    <s v="Klein"/>
    <d v="2006-09-16T00:00:00"/>
    <x v="4"/>
    <s v="$90000 - $99999"/>
    <s v="1777 Balsamic Ave."/>
    <s v="Kingston"/>
    <x v="6"/>
    <x v="5"/>
    <x v="0"/>
    <n v="229"/>
  </r>
  <r>
    <n v="278"/>
    <s v="Alexandria"/>
    <s v="Klipowiski"/>
    <d v="1987-10-11T00:00:00"/>
    <x v="1"/>
    <s v="$40000 - $59999"/>
    <s v="185 Roger Williams Ave."/>
    <s v="Amestra"/>
    <x v="0"/>
    <x v="2"/>
    <x v="0"/>
    <n v="2570"/>
  </r>
  <r>
    <n v="279"/>
    <s v="Adam"/>
    <s v="Knaff"/>
    <d v="1988-11-12T00:00:00"/>
    <x v="6"/>
    <s v="$100000 - $199999"/>
    <s v="8999 Harvard Ct"/>
    <s v="Martinsville"/>
    <x v="6"/>
    <x v="2"/>
    <x v="0"/>
    <n v="849"/>
  </r>
  <r>
    <n v="280"/>
    <s v="Clara"/>
    <s v="Koplec"/>
    <d v="1953-03-24T00:00:00"/>
    <x v="7"/>
    <s v="$60000 - $69999"/>
    <s v="511 Hill"/>
    <s v="Camden"/>
    <x v="5"/>
    <x v="4"/>
    <x v="0"/>
    <n v="303"/>
  </r>
  <r>
    <n v="281"/>
    <s v="Brooks"/>
    <s v="Kordick"/>
    <d v="1976-12-16T00:00:00"/>
    <x v="1"/>
    <s v="$40000 - $59999"/>
    <s v="458 Balsam Way"/>
    <s v="Lake Arrowhead"/>
    <x v="6"/>
    <x v="0"/>
    <x v="0"/>
    <n v="727"/>
  </r>
  <r>
    <n v="282"/>
    <s v="Turk"/>
    <s v="Kowalski"/>
    <d v="1963-11-03T00:00:00"/>
    <x v="6"/>
    <s v="$100000 - $199999"/>
    <s v="5161 Maple Ave.  Apt."/>
    <s v="Armstrong"/>
    <x v="3"/>
    <x v="1"/>
    <x v="0"/>
    <n v="367"/>
  </r>
  <r>
    <n v="283"/>
    <s v="Celena"/>
    <s v="Kraut"/>
    <d v="1977-01-13T00:00:00"/>
    <x v="2"/>
    <s v="$70000 - $79999"/>
    <s v="969 Saxony Drive"/>
    <s v="Black Earth"/>
    <x v="8"/>
    <x v="0"/>
    <x v="0"/>
    <n v="1768"/>
  </r>
  <r>
    <n v="284"/>
    <s v="Norma"/>
    <s v="Kropp"/>
    <d v="1978-02-11T00:00:00"/>
    <x v="0"/>
    <s v="$80000 - $89999"/>
    <s v="9710 Vilas Circle"/>
    <s v="Fall River"/>
    <x v="6"/>
    <x v="0"/>
    <x v="0"/>
    <n v="428"/>
  </r>
  <r>
    <n v="285"/>
    <s v="Franklin"/>
    <s v="Krunbein"/>
    <d v="1989-12-16T00:00:00"/>
    <x v="1"/>
    <s v="$40000 - $59999"/>
    <s v="1975 Elmwood Circle"/>
    <s v="Mainz"/>
    <x v="9"/>
    <x v="2"/>
    <x v="1"/>
    <n v="160"/>
  </r>
  <r>
    <n v="286"/>
    <s v="Allister"/>
    <s v="Kurtz"/>
    <d v="1989-12-30T00:00:00"/>
    <x v="5"/>
    <s v="$200000 - $249999"/>
    <s v="175 Beech St."/>
    <s v="Bagad"/>
    <x v="5"/>
    <x v="2"/>
    <x v="0"/>
    <n v="134"/>
  </r>
  <r>
    <n v="287"/>
    <s v="Elaine"/>
    <s v="Kurtz"/>
    <d v="1979-03-16T00:00:00"/>
    <x v="0"/>
    <s v="$80000 - $89999"/>
    <s v="180 Parkside Ln."/>
    <s v="La Paz"/>
    <x v="3"/>
    <x v="0"/>
    <x v="0"/>
    <n v="77"/>
  </r>
  <r>
    <n v="288"/>
    <s v="Elena"/>
    <s v="Kust"/>
    <d v="1957-06-30T00:00:00"/>
    <x v="5"/>
    <s v="$200000 - $249999"/>
    <s v="287 Glencoe Ave."/>
    <s v="Berlin"/>
    <x v="9"/>
    <x v="1"/>
    <x v="1"/>
    <n v="153"/>
  </r>
  <r>
    <n v="289"/>
    <s v="Peggy"/>
    <s v="Kuznowicz"/>
    <d v="1991-02-13T00:00:00"/>
    <x v="9"/>
    <s v="$0 - $19999"/>
    <s v="8352 Sumac Rd."/>
    <s v="Beaver Heights"/>
    <x v="6"/>
    <x v="2"/>
    <x v="0"/>
    <n v="99"/>
  </r>
  <r>
    <n v="290"/>
    <s v="Ara"/>
    <s v="Ladin"/>
    <d v="1959-09-10T00:00:00"/>
    <x v="0"/>
    <s v="$80000 - $89999"/>
    <s v="222 Twin Oaks Drive"/>
    <s v="Bagad"/>
    <x v="5"/>
    <x v="1"/>
    <x v="0"/>
    <n v="162"/>
  </r>
  <r>
    <n v="291"/>
    <s v="Nicolette"/>
    <s v="Lamer"/>
    <d v="1981-07-07T00:00:00"/>
    <x v="1"/>
    <s v="$40000 - $59999"/>
    <s v="75 Elmwood Circle"/>
    <s v="Fingers Lake"/>
    <x v="4"/>
    <x v="0"/>
    <x v="0"/>
    <n v="643"/>
  </r>
  <r>
    <n v="292"/>
    <s v="Dara"/>
    <s v="Lang"/>
    <d v="1992-03-15T00:00:00"/>
    <x v="7"/>
    <s v="$60000 - $69999"/>
    <s v="632 Florence Dr."/>
    <s v="Black Earth"/>
    <x v="8"/>
    <x v="2"/>
    <x v="0"/>
    <n v="122"/>
  </r>
  <r>
    <n v="293"/>
    <s v="Jerome"/>
    <s v="Langer"/>
    <d v="1982-06-02T00:00:00"/>
    <x v="1"/>
    <s v="$40000 - $59999"/>
    <s v="5917 Fairview Ave."/>
    <s v="Newport Heights"/>
    <x v="3"/>
    <x v="0"/>
    <x v="0"/>
    <n v="543"/>
  </r>
  <r>
    <n v="294"/>
    <s v="Phillip"/>
    <s v="Langerman"/>
    <d v="1979-05-29T00:00:00"/>
    <x v="2"/>
    <s v="$70000 - $79999"/>
    <s v="301 Chester Ave. Apt."/>
    <s v="Moorestown"/>
    <x v="8"/>
    <x v="0"/>
    <x v="0"/>
    <n v="350"/>
  </r>
  <r>
    <n v="295"/>
    <s v="Sarah"/>
    <s v="Lantz"/>
    <d v="1980-04-15T00:00:00"/>
    <x v="0"/>
    <s v="$80000 - $89999"/>
    <s v="6741 Blackstone Ave."/>
    <s v="Rapid City"/>
    <x v="0"/>
    <x v="0"/>
    <x v="0"/>
    <n v="455"/>
  </r>
  <r>
    <n v="296"/>
    <s v="Brenda"/>
    <s v="Larson"/>
    <d v="1978-04-26T00:00:00"/>
    <x v="7"/>
    <s v="$60000 - $69999"/>
    <s v="1433 Arbor Rd."/>
    <s v="Bothe"/>
    <x v="5"/>
    <x v="0"/>
    <x v="0"/>
    <n v="1032"/>
  </r>
  <r>
    <n v="297"/>
    <s v="Pierre"/>
    <s v="LaRussa"/>
    <d v="1967-03-29T00:00:00"/>
    <x v="6"/>
    <s v="$100000 - $199999"/>
    <s v="132 Fort Sheriden Ave."/>
    <s v="Paris"/>
    <x v="10"/>
    <x v="3"/>
    <x v="1"/>
    <n v="321"/>
  </r>
  <r>
    <n v="298"/>
    <s v="Darnell"/>
    <s v="Lasky"/>
    <d v="1966-02-14T00:00:00"/>
    <x v="0"/>
    <s v="$80000 - $89999"/>
    <s v="4 Kikaid"/>
    <s v="St. Edward"/>
    <x v="2"/>
    <x v="3"/>
    <x v="0"/>
    <n v="1580"/>
  </r>
  <r>
    <n v="299"/>
    <s v="Chad"/>
    <s v="Laurie"/>
    <d v="1993-04-18T00:00:00"/>
    <x v="4"/>
    <s v="$90000 - $99999"/>
    <s v="24 St.Johns Ave."/>
    <s v="Paris"/>
    <x v="10"/>
    <x v="2"/>
    <x v="1"/>
    <n v="45"/>
  </r>
  <r>
    <n v="300"/>
    <s v="Richard"/>
    <s v="Lawerence"/>
    <d v="1994-05-11T00:00:00"/>
    <x v="7"/>
    <s v="$60000 - $69999"/>
    <s v="124 Devonshire Court"/>
    <s v="Mt. Washington"/>
    <x v="3"/>
    <x v="6"/>
    <x v="0"/>
    <n v="2080"/>
  </r>
  <r>
    <n v="301"/>
    <s v="Caesar"/>
    <s v="Leech"/>
    <d v="1957-05-20T00:00:00"/>
    <x v="5"/>
    <s v="$200000 - $249999"/>
    <s v="2189 Oakridge Ave."/>
    <s v="Bath"/>
    <x v="1"/>
    <x v="1"/>
    <x v="1"/>
    <n v="658"/>
  </r>
  <r>
    <n v="302"/>
    <s v="Graham"/>
    <s v="Lencinoni"/>
    <d v="1964-12-04T00:00:00"/>
    <x v="3"/>
    <s v="$20000 - $39999"/>
    <s v="7250 Homewood Ave."/>
    <s v="Brownsville"/>
    <x v="3"/>
    <x v="3"/>
    <x v="0"/>
    <n v="130"/>
  </r>
  <r>
    <n v="303"/>
    <s v="Daryl"/>
    <s v="Lenzi"/>
    <d v="1981-05-04T00:00:00"/>
    <x v="1"/>
    <s v="$40000 - $59999"/>
    <s v="248 Eastview Dr."/>
    <s v="Toronto"/>
    <x v="7"/>
    <x v="0"/>
    <x v="2"/>
    <n v="162"/>
  </r>
  <r>
    <n v="304"/>
    <s v="Parker"/>
    <s v="Leonard"/>
    <d v="1982-08-08T00:00:00"/>
    <x v="7"/>
    <s v="$60000 - $69999"/>
    <s v="188 Balsam Way"/>
    <s v="Batesville"/>
    <x v="2"/>
    <x v="0"/>
    <x v="0"/>
    <n v="1098"/>
  </r>
  <r>
    <n v="305"/>
    <s v="Isaiah"/>
    <s v="Less"/>
    <d v="1962-10-01T00:00:00"/>
    <x v="1"/>
    <s v="$40000 - $59999"/>
    <s v="59 Cordon Terr."/>
    <s v="Mint Beach"/>
    <x v="2"/>
    <x v="1"/>
    <x v="0"/>
    <n v="566"/>
  </r>
  <r>
    <n v="306"/>
    <s v="Arthur"/>
    <s v="Levin"/>
    <d v="1961-09-27T00:00:00"/>
    <x v="6"/>
    <s v="$100000 - $199999"/>
    <s v="3900 Chester Ave. Apt."/>
    <s v="Columbus"/>
    <x v="5"/>
    <x v="1"/>
    <x v="0"/>
    <n v="119"/>
  </r>
  <r>
    <n v="307"/>
    <s v="Jared"/>
    <s v="Lewitz"/>
    <d v="1960-08-19T00:00:00"/>
    <x v="3"/>
    <s v="$20000 - $39999"/>
    <s v="1831 Beverly Place #9D"/>
    <s v="Rackton"/>
    <x v="2"/>
    <x v="1"/>
    <x v="0"/>
    <n v="148"/>
  </r>
  <r>
    <n v="308"/>
    <s v="Derrick"/>
    <s v="Lidholm"/>
    <d v="1982-06-17T00:00:00"/>
    <x v="3"/>
    <s v="$20000 - $39999"/>
    <s v="925 Jeffrys Place"/>
    <s v="Madrid Heights"/>
    <x v="4"/>
    <x v="0"/>
    <x v="0"/>
    <n v="280"/>
  </r>
  <r>
    <n v="309"/>
    <s v="Leroy"/>
    <s v="Lieber"/>
    <d v="1959-07-12T00:00:00"/>
    <x v="3"/>
    <s v="$20000 - $39999"/>
    <s v="505 N. Frances St."/>
    <s v="Prockton"/>
    <x v="0"/>
    <x v="1"/>
    <x v="0"/>
    <n v="497"/>
  </r>
  <r>
    <n v="310"/>
    <s v="Veronica"/>
    <s v="Lieber"/>
    <d v="1995-06-11T00:00:00"/>
    <x v="9"/>
    <s v="$0 - $19999"/>
    <s v="3062 Lindenwood Ln."/>
    <s v="Maddon"/>
    <x v="4"/>
    <x v="6"/>
    <x v="0"/>
    <n v="889"/>
  </r>
  <r>
    <n v="311"/>
    <s v="Hal"/>
    <s v="Lipper"/>
    <d v="1958-06-27T00:00:00"/>
    <x v="7"/>
    <s v="$60000 - $69999"/>
    <s v="6218 Oakridge Ave."/>
    <s v="Garrison"/>
    <x v="0"/>
    <x v="1"/>
    <x v="0"/>
    <n v="618"/>
  </r>
  <r>
    <n v="312"/>
    <s v="Rosalie"/>
    <s v="Liska"/>
    <d v="1996-07-06T00:00:00"/>
    <x v="2"/>
    <s v="$70000 - $79999"/>
    <s v="701 W. Mellody Rd."/>
    <s v="Bath"/>
    <x v="1"/>
    <x v="6"/>
    <x v="1"/>
    <n v="120"/>
  </r>
  <r>
    <n v="313"/>
    <s v="Fiona"/>
    <s v="Lissner"/>
    <d v="1986-08-06T00:00:00"/>
    <x v="2"/>
    <s v="$70000 - $79999"/>
    <s v="134 Devonshire Court"/>
    <s v="New Cannan"/>
    <x v="8"/>
    <x v="2"/>
    <x v="0"/>
    <n v="20"/>
  </r>
  <r>
    <n v="314"/>
    <s v="Kate"/>
    <s v="Littleman"/>
    <d v="1958-01-02T00:00:00"/>
    <x v="1"/>
    <s v="$40000 - $59999"/>
    <s v="236 Arlington Ave."/>
    <s v="Fort Lauderdale"/>
    <x v="2"/>
    <x v="1"/>
    <x v="0"/>
    <n v="1319"/>
  </r>
  <r>
    <n v="315"/>
    <s v="Homer"/>
    <s v="Lucas"/>
    <d v="1959-02-08T00:00:00"/>
    <x v="3"/>
    <s v="$20000 - $39999"/>
    <s v="7450 Homewood Ave."/>
    <s v="Lafayettee"/>
    <x v="0"/>
    <x v="1"/>
    <x v="0"/>
    <n v="534"/>
  </r>
  <r>
    <n v="316"/>
    <s v="June"/>
    <s v="Ludwig"/>
    <d v="1960-03-11T00:00:00"/>
    <x v="6"/>
    <s v="$100000 - $199999"/>
    <s v="4206 Trinity Ct."/>
    <s v="Willderville"/>
    <x v="3"/>
    <x v="1"/>
    <x v="0"/>
    <n v="362"/>
  </r>
  <r>
    <n v="317"/>
    <s v="Peter"/>
    <s v="Luke"/>
    <d v="1987-09-16T00:00:00"/>
    <x v="7"/>
    <s v="$60000 - $69999"/>
    <s v="220 Grant Blvd."/>
    <s v="Lane"/>
    <x v="3"/>
    <x v="2"/>
    <x v="0"/>
    <n v="18"/>
  </r>
  <r>
    <n v="318"/>
    <s v="Weston"/>
    <s v="Lurie"/>
    <d v="1983-07-25T00:00:00"/>
    <x v="3"/>
    <s v="$20000 - $39999"/>
    <s v="3618 Sheriden Rd."/>
    <s v="Arcala"/>
    <x v="2"/>
    <x v="0"/>
    <x v="0"/>
    <n v="1066"/>
  </r>
  <r>
    <n v="319"/>
    <s v="Ida"/>
    <s v="Lynman"/>
    <d v="1961-04-17T00:00:00"/>
    <x v="7"/>
    <s v="$60000 - $69999"/>
    <s v="4345 Park Ave."/>
    <s v="Lafayettee"/>
    <x v="0"/>
    <x v="1"/>
    <x v="0"/>
    <n v="364"/>
  </r>
  <r>
    <n v="320"/>
    <s v="Rex"/>
    <s v="Magani"/>
    <d v="1962-05-07T00:00:00"/>
    <x v="1"/>
    <s v="$40000 - $59999"/>
    <s v="186 Oakwood"/>
    <s v="Catskill"/>
    <x v="0"/>
    <x v="1"/>
    <x v="0"/>
    <n v="104"/>
  </r>
  <r>
    <n v="321"/>
    <s v="Dion"/>
    <s v="Mahoney"/>
    <d v="1988-10-24T00:00:00"/>
    <x v="2"/>
    <s v="$70000 - $79999"/>
    <s v="920 Sunnyside Ave."/>
    <s v="Westin"/>
    <x v="2"/>
    <x v="2"/>
    <x v="0"/>
    <n v="281"/>
  </r>
  <r>
    <n v="322"/>
    <s v="Dana"/>
    <s v="Maki"/>
    <d v="1984-08-29T00:00:00"/>
    <x v="3"/>
    <s v="$20000 - $39999"/>
    <s v="206-A Frontage Rd."/>
    <s v="Birmingham"/>
    <x v="5"/>
    <x v="2"/>
    <x v="0"/>
    <n v="456"/>
  </r>
  <r>
    <n v="323"/>
    <s v="Jill"/>
    <s v="Maletsky"/>
    <d v="1985-09-01T00:00:00"/>
    <x v="2"/>
    <s v="$70000 - $79999"/>
    <s v="600 Central Ave"/>
    <s v="West Dover"/>
    <x v="0"/>
    <x v="2"/>
    <x v="0"/>
    <n v="241"/>
  </r>
  <r>
    <n v="324"/>
    <s v="Jeffrey"/>
    <s v="Malick"/>
    <d v="1985-09-04T00:00:00"/>
    <x v="3"/>
    <s v="$20000 - $39999"/>
    <s v="704 Ridgelee Rd"/>
    <s v="Willderville"/>
    <x v="3"/>
    <x v="2"/>
    <x v="0"/>
    <n v="440"/>
  </r>
  <r>
    <n v="325"/>
    <s v="Wendy"/>
    <s v="Malone"/>
    <d v="1986-10-11T00:00:00"/>
    <x v="8"/>
    <s v="$250000 +"/>
    <s v="21 Frontage Rd."/>
    <s v="London"/>
    <x v="1"/>
    <x v="2"/>
    <x v="1"/>
    <n v="239"/>
  </r>
  <r>
    <n v="326"/>
    <s v="Hilary"/>
    <s v="Mandel"/>
    <d v="1986-11-26T00:00:00"/>
    <x v="4"/>
    <s v="$90000 - $99999"/>
    <s v="844 Spruce St."/>
    <s v="Berlin"/>
    <x v="9"/>
    <x v="2"/>
    <x v="1"/>
    <n v="97"/>
  </r>
  <r>
    <n v="327"/>
    <s v="Mario"/>
    <s v="Manfredini"/>
    <d v="1989-11-28T00:00:00"/>
    <x v="3"/>
    <s v="$20000 - $39999"/>
    <s v="313 Grove Ave."/>
    <s v="Budston"/>
    <x v="4"/>
    <x v="2"/>
    <x v="0"/>
    <n v="20"/>
  </r>
  <r>
    <n v="328"/>
    <s v="Christie"/>
    <s v="Mantle"/>
    <d v="1963-06-12T00:00:00"/>
    <x v="3"/>
    <s v="$20000 - $39999"/>
    <s v="2664 Princeton Ln."/>
    <s v="Yellow Springs"/>
    <x v="4"/>
    <x v="1"/>
    <x v="0"/>
    <n v="170"/>
  </r>
  <r>
    <n v="329"/>
    <s v="Milton"/>
    <s v="Margolis"/>
    <d v="1971-12-12T00:00:00"/>
    <x v="9"/>
    <s v="$0 - $19999"/>
    <s v="746 Judson Place"/>
    <s v="Lyons"/>
    <x v="10"/>
    <x v="3"/>
    <x v="1"/>
    <n v="648"/>
  </r>
  <r>
    <n v="330"/>
    <s v="Shelby"/>
    <s v="Marko"/>
    <d v="1979-10-01T00:00:00"/>
    <x v="2"/>
    <s v="$70000 - $79999"/>
    <s v="574 Chicago Ave."/>
    <s v="Tokosburg"/>
    <x v="4"/>
    <x v="0"/>
    <x v="0"/>
    <n v="464"/>
  </r>
  <r>
    <n v="331"/>
    <s v="Blake"/>
    <s v="Marks"/>
    <d v="1965-08-20T00:00:00"/>
    <x v="2"/>
    <s v="$70000 - $79999"/>
    <s v="2505 Allison ct."/>
    <s v="Eggleston"/>
    <x v="6"/>
    <x v="3"/>
    <x v="0"/>
    <n v="429"/>
  </r>
  <r>
    <n v="332"/>
    <s v="Cecil"/>
    <s v="Marshall"/>
    <d v="1951-06-29T00:00:00"/>
    <x v="7"/>
    <s v="$60000 - $69999"/>
    <s v="1819 Deerfield Rd."/>
    <s v="Pebble Beach"/>
    <x v="2"/>
    <x v="4"/>
    <x v="0"/>
    <n v="260"/>
  </r>
  <r>
    <n v="333"/>
    <s v="Hazel"/>
    <s v="Mason"/>
    <d v="1972-01-12T00:00:00"/>
    <x v="1"/>
    <s v="$40000 - $59999"/>
    <s v="1923 Sunnyside Ave."/>
    <s v="Bandon"/>
    <x v="2"/>
    <x v="3"/>
    <x v="0"/>
    <n v="155"/>
  </r>
  <r>
    <n v="334"/>
    <s v="Fred"/>
    <s v="Matensky"/>
    <d v="1990-12-30T00:00:00"/>
    <x v="1"/>
    <s v="$40000 - $59999"/>
    <s v="359 Priscilla Court"/>
    <s v="London"/>
    <x v="1"/>
    <x v="2"/>
    <x v="1"/>
    <n v="67"/>
  </r>
  <r>
    <n v="335"/>
    <s v="Ben"/>
    <s v="McCarthy"/>
    <d v="1991-01-17T00:00:00"/>
    <x v="3"/>
    <s v="$20000 - $39999"/>
    <s v="1320 High St."/>
    <s v="Lane"/>
    <x v="3"/>
    <x v="2"/>
    <x v="0"/>
    <n v="145"/>
  </r>
  <r>
    <n v="336"/>
    <s v="Dalton"/>
    <s v="McColley"/>
    <d v="1973-02-22T00:00:00"/>
    <x v="9"/>
    <s v="$0 - $19999"/>
    <s v="1220 High St."/>
    <s v="New Haven"/>
    <x v="0"/>
    <x v="3"/>
    <x v="0"/>
    <n v="1604"/>
  </r>
  <r>
    <n v="337"/>
    <s v="Sherlock"/>
    <s v="McMillan"/>
    <d v="1992-02-17T00:00:00"/>
    <x v="0"/>
    <s v="$80000 - $89999"/>
    <s v="85 University Ave."/>
    <s v="Zelston"/>
    <x v="4"/>
    <x v="2"/>
    <x v="0"/>
    <n v="25"/>
  </r>
  <r>
    <n v="338"/>
    <s v="Daryl"/>
    <s v="Medici"/>
    <d v="1967-10-29T00:00:00"/>
    <x v="1"/>
    <s v="$40000 - $59999"/>
    <s v="3355 Golf Rd."/>
    <s v="Waikkiki"/>
    <x v="8"/>
    <x v="3"/>
    <x v="0"/>
    <n v="397"/>
  </r>
  <r>
    <n v="339"/>
    <s v="Joy"/>
    <s v="Menaker"/>
    <d v="1968-11-27T00:00:00"/>
    <x v="9"/>
    <s v="$0 - $19999"/>
    <s v="5456 Grossman Ln."/>
    <s v="Rockport"/>
    <x v="0"/>
    <x v="3"/>
    <x v="0"/>
    <n v="55"/>
  </r>
  <r>
    <n v="340"/>
    <s v="Lynn"/>
    <s v="Mendoza"/>
    <d v="1969-12-28T00:00:00"/>
    <x v="0"/>
    <s v="$80000 - $89999"/>
    <s v="1633 McGovern place"/>
    <s v="Washville"/>
    <x v="6"/>
    <x v="3"/>
    <x v="0"/>
    <n v="576"/>
  </r>
  <r>
    <n v="341"/>
    <s v="Betsy"/>
    <s v="Merritt"/>
    <d v="1993-03-02T00:00:00"/>
    <x v="1"/>
    <s v="$40000 - $59999"/>
    <s v="44 Briar Ln"/>
    <s v="Vicksburg"/>
    <x v="0"/>
    <x v="2"/>
    <x v="0"/>
    <n v="263"/>
  </r>
  <r>
    <n v="342"/>
    <s v="Joshua"/>
    <s v="Meyers"/>
    <d v="1971-02-25T00:00:00"/>
    <x v="0"/>
    <s v="$80000 - $89999"/>
    <s v="3478 Bryn Mawr St."/>
    <s v="Wickenburg"/>
    <x v="5"/>
    <x v="3"/>
    <x v="0"/>
    <n v="35"/>
  </r>
  <r>
    <n v="343"/>
    <s v="Christopher"/>
    <s v="Michaels"/>
    <d v="1994-04-08T00:00:00"/>
    <x v="1"/>
    <s v="$40000 - $59999"/>
    <s v="5053 N. Frances St."/>
    <s v="Forest"/>
    <x v="6"/>
    <x v="6"/>
    <x v="0"/>
    <n v="73"/>
  </r>
  <r>
    <n v="344"/>
    <s v="Edwin"/>
    <s v="Michalek"/>
    <d v="1989-06-11T00:00:00"/>
    <x v="7"/>
    <s v="$60000 - $69999"/>
    <s v="127 Glencoe Ave."/>
    <s v="Arch Cape"/>
    <x v="0"/>
    <x v="2"/>
    <x v="0"/>
    <n v="227"/>
  </r>
  <r>
    <n v="345"/>
    <s v="Ferris"/>
    <s v="Miligori"/>
    <d v="1972-03-15T00:00:00"/>
    <x v="7"/>
    <s v="$60000 - $69999"/>
    <s v="255 Allison ct."/>
    <s v="Kingston"/>
    <x v="6"/>
    <x v="3"/>
    <x v="0"/>
    <n v="1338"/>
  </r>
  <r>
    <n v="346"/>
    <s v="Barry"/>
    <s v="Miltenberg"/>
    <d v="1973-04-18T00:00:00"/>
    <x v="7"/>
    <s v="$60000 - $69999"/>
    <s v="12 Fort Sheriden Ave."/>
    <s v="Montreal"/>
    <x v="7"/>
    <x v="3"/>
    <x v="2"/>
    <n v="474"/>
  </r>
  <r>
    <n v="347"/>
    <s v="Conroy"/>
    <s v="Mintz"/>
    <d v="1974-05-20T00:00:00"/>
    <x v="0"/>
    <s v="$80000 - $89999"/>
    <s v="799 Rosemary Way"/>
    <s v="Keystone"/>
    <x v="5"/>
    <x v="0"/>
    <x v="0"/>
    <n v="644"/>
  </r>
  <r>
    <n v="348"/>
    <s v="Brett"/>
    <s v="Morales"/>
    <d v="1975-06-27T00:00:00"/>
    <x v="0"/>
    <s v="$80000 - $89999"/>
    <s v="19 Judson Ave."/>
    <s v="Chiappas"/>
    <x v="4"/>
    <x v="0"/>
    <x v="0"/>
    <n v="24"/>
  </r>
  <r>
    <n v="349"/>
    <s v="Faith"/>
    <s v="Moreno"/>
    <d v="1974-03-29T00:00:00"/>
    <x v="5"/>
    <s v="$200000 - $249999"/>
    <s v="1734 Balsamic Ave."/>
    <s v="Mainz"/>
    <x v="9"/>
    <x v="0"/>
    <x v="1"/>
    <n v="163"/>
  </r>
  <r>
    <n v="350"/>
    <s v="Lynn"/>
    <s v="Morin"/>
    <d v="1995-05-09T00:00:00"/>
    <x v="4"/>
    <s v="$90000 - $99999"/>
    <s v="1535 Knollwood Drive"/>
    <s v="Maddon"/>
    <x v="4"/>
    <x v="6"/>
    <x v="0"/>
    <n v="3449"/>
  </r>
  <r>
    <n v="351"/>
    <s v="Louis"/>
    <s v="Moss"/>
    <d v="1976-07-15T00:00:00"/>
    <x v="1"/>
    <s v="$40000 - $59999"/>
    <s v="463 Blackhawk Rd."/>
    <s v="Warsaw"/>
    <x v="4"/>
    <x v="0"/>
    <x v="0"/>
    <n v="29"/>
  </r>
  <r>
    <n v="352"/>
    <s v="Cynthia"/>
    <s v="Muchin"/>
    <d v="1977-08-10T00:00:00"/>
    <x v="0"/>
    <s v="$80000 - $89999"/>
    <s v="44 Sheridan Rd."/>
    <s v="Canton"/>
    <x v="5"/>
    <x v="0"/>
    <x v="0"/>
    <n v="160"/>
  </r>
  <r>
    <n v="353"/>
    <s v="Oliver"/>
    <s v="Mullen"/>
    <d v="1975-04-24T00:00:00"/>
    <x v="3"/>
    <s v="$20000 - $39999"/>
    <s v="1436 W. River Oaks Dr."/>
    <s v="Avery Island"/>
    <x v="8"/>
    <x v="0"/>
    <x v="0"/>
    <n v="600"/>
  </r>
  <r>
    <n v="354"/>
    <s v="Benjamin"/>
    <s v="Mullick"/>
    <d v="1978-09-15T00:00:00"/>
    <x v="3"/>
    <s v="$20000 - $39999"/>
    <s v="2632 Prarie Ln."/>
    <s v="Lane Heights"/>
    <x v="4"/>
    <x v="0"/>
    <x v="0"/>
    <n v="155"/>
  </r>
  <r>
    <n v="355"/>
    <s v="Johanna"/>
    <s v="Munski"/>
    <d v="1988-12-10T00:00:00"/>
    <x v="8"/>
    <s v="$250000 +"/>
    <s v="1575 Oak Ave.  Apt. 2C"/>
    <s v="New Haven"/>
    <x v="0"/>
    <x v="2"/>
    <x v="0"/>
    <n v="522"/>
  </r>
  <r>
    <n v="356"/>
    <s v="Taylor"/>
    <s v="Nachenberg"/>
    <d v="1991-02-02T00:00:00"/>
    <x v="1"/>
    <s v="$40000 - $59999"/>
    <s v="3385 University Ave."/>
    <s v="Riverwoods"/>
    <x v="8"/>
    <x v="2"/>
    <x v="0"/>
    <n v="65"/>
  </r>
  <r>
    <n v="357"/>
    <s v="Walt"/>
    <s v="Nastier"/>
    <d v="1976-05-24T00:00:00"/>
    <x v="8"/>
    <s v="$250000 +"/>
    <s v="347 Bryn Mawr St."/>
    <s v="Waikkiki"/>
    <x v="8"/>
    <x v="0"/>
    <x v="0"/>
    <n v="389"/>
  </r>
  <r>
    <n v="358"/>
    <s v="Molly"/>
    <s v="Nathan"/>
    <d v="1977-06-26T00:00:00"/>
    <x v="7"/>
    <s v="$60000 - $69999"/>
    <s v="137 Cavell Ave."/>
    <s v="Berlin"/>
    <x v="9"/>
    <x v="0"/>
    <x v="1"/>
    <n v="903"/>
  </r>
  <r>
    <n v="359"/>
    <s v="Micah"/>
    <s v="Navarro"/>
    <d v="1952-02-03T00:00:00"/>
    <x v="0"/>
    <s v="$80000 - $89999"/>
    <s v="447 Sheridan Rd."/>
    <s v="Beaver Lake"/>
    <x v="3"/>
    <x v="4"/>
    <x v="0"/>
    <n v="357"/>
  </r>
  <r>
    <n v="360"/>
    <s v="Emily"/>
    <s v="Nedved"/>
    <d v="1996-06-04T00:00:00"/>
    <x v="3"/>
    <s v="$20000 - $39999"/>
    <s v="155 Oak Ave.  Apt. 2C"/>
    <s v="Woodstock"/>
    <x v="6"/>
    <x v="6"/>
    <x v="0"/>
    <n v="114"/>
  </r>
  <r>
    <n v="361"/>
    <s v="Dominico"/>
    <s v="Noonan"/>
    <d v="1986-06-30T00:00:00"/>
    <x v="6"/>
    <s v="$100000 - $199999"/>
    <s v="194 Cloverdale Rd."/>
    <s v="Paris"/>
    <x v="10"/>
    <x v="2"/>
    <x v="1"/>
    <n v="97"/>
  </r>
  <r>
    <n v="362"/>
    <s v="Calvin"/>
    <s v="Nowacku"/>
    <d v="1964-12-14T00:00:00"/>
    <x v="1"/>
    <s v="$40000 - $59999"/>
    <s v="8545 Woodbine"/>
    <s v="Mainz"/>
    <x v="9"/>
    <x v="3"/>
    <x v="1"/>
    <n v="206"/>
  </r>
  <r>
    <n v="363"/>
    <s v="Rosanna"/>
    <s v="Nyberg"/>
    <d v="1977-09-02T00:00:00"/>
    <x v="4"/>
    <s v="$90000 - $99999"/>
    <s v="726 White Oaks Ave."/>
    <s v="Lahiana"/>
    <x v="4"/>
    <x v="0"/>
    <x v="0"/>
    <n v="176"/>
  </r>
  <r>
    <n v="364"/>
    <s v="Palmer"/>
    <s v="Nye"/>
    <d v="1995-08-06T00:00:00"/>
    <x v="3"/>
    <s v="$20000 - $39999"/>
    <s v="6793 Calais Drive"/>
    <s v="Waikkiki"/>
    <x v="8"/>
    <x v="6"/>
    <x v="0"/>
    <n v="88"/>
  </r>
  <r>
    <n v="365"/>
    <s v="Grace"/>
    <s v="O' Malley"/>
    <d v="1978-07-11T00:00:00"/>
    <x v="8"/>
    <s v="$250000 +"/>
    <s v="226 Anderson Lane"/>
    <s v="Paris"/>
    <x v="10"/>
    <x v="0"/>
    <x v="1"/>
    <n v="120"/>
  </r>
  <r>
    <n v="366"/>
    <s v="Jane"/>
    <s v="O'Campo"/>
    <d v="2004-11-06T00:00:00"/>
    <x v="3"/>
    <s v="$20000 - $39999"/>
    <s v="854 Woodbine"/>
    <s v="Valdena"/>
    <x v="6"/>
    <x v="5"/>
    <x v="0"/>
    <n v="148"/>
  </r>
  <r>
    <n v="367"/>
    <s v="Erin"/>
    <s v="O'Rourke"/>
    <d v="2004-12-06T00:00:00"/>
    <x v="7"/>
    <s v="$60000 - $69999"/>
    <s v="175 Oak Ave.  Apt. 2C"/>
    <s v="Iowa City"/>
    <x v="5"/>
    <x v="5"/>
    <x v="0"/>
    <n v="153"/>
  </r>
  <r>
    <n v="368"/>
    <s v="Karl"/>
    <s v="O'Rourke"/>
    <d v="1956-06-21T00:00:00"/>
    <x v="1"/>
    <s v="$40000 - $59999"/>
    <s v="581 Hill St. Apt. 234"/>
    <s v="Beaver Lake"/>
    <x v="3"/>
    <x v="1"/>
    <x v="0"/>
    <n v="143"/>
  </r>
  <r>
    <n v="369"/>
    <s v="Libby"/>
    <s v="O'Toole"/>
    <d v="1979-08-20T00:00:00"/>
    <x v="0"/>
    <s v="$80000 - $89999"/>
    <s v="6516 Cobblestone Cir."/>
    <s v="Miliville"/>
    <x v="2"/>
    <x v="0"/>
    <x v="0"/>
    <n v="971"/>
  </r>
  <r>
    <n v="370"/>
    <s v="Hugh"/>
    <s v="Oakey"/>
    <d v="1961-11-15T00:00:00"/>
    <x v="1"/>
    <s v="$40000 - $59999"/>
    <s v="320 Vine Ave."/>
    <s v="Scranton Heights"/>
    <x v="3"/>
    <x v="1"/>
    <x v="0"/>
    <n v="1216"/>
  </r>
  <r>
    <n v="371"/>
    <s v="Judy"/>
    <s v="Oakey"/>
    <d v="1987-08-01T00:00:00"/>
    <x v="1"/>
    <s v="$40000 - $59999"/>
    <s v="865 Old Tall Tree Lane"/>
    <s v="Bolton Valley"/>
    <x v="3"/>
    <x v="2"/>
    <x v="0"/>
    <n v="173"/>
  </r>
  <r>
    <n v="372"/>
    <s v="Laura"/>
    <s v="Oberman"/>
    <d v="1966-04-19T00:00:00"/>
    <x v="7"/>
    <s v="$60000 - $69999"/>
    <s v="1486 W. River Oaks Dr."/>
    <s v="Rockford"/>
    <x v="0"/>
    <x v="3"/>
    <x v="0"/>
    <n v="179"/>
  </r>
  <r>
    <n v="373"/>
    <s v="Robert"/>
    <s v="Oberman"/>
    <d v="1972-10-24T00:00:00"/>
    <x v="6"/>
    <s v="$100000 - $199999"/>
    <s v="104 Ridgelee Rd"/>
    <s v="Lyons"/>
    <x v="10"/>
    <x v="3"/>
    <x v="1"/>
    <n v="80"/>
  </r>
  <r>
    <n v="374"/>
    <s v="Grant"/>
    <s v="Ocampo"/>
    <d v="1973-11-25T00:00:00"/>
    <x v="3"/>
    <s v="$20000 - $39999"/>
    <s v="186 Old Deerfield Rd."/>
    <s v="Tucson"/>
    <x v="3"/>
    <x v="3"/>
    <x v="0"/>
    <n v="95"/>
  </r>
  <r>
    <n v="375"/>
    <s v="Cathleen"/>
    <s v="Olderman"/>
    <d v="1988-09-01T00:00:00"/>
    <x v="1"/>
    <s v="$40000 - $59999"/>
    <s v="2224 Sherman Rd."/>
    <s v="Dynatown"/>
    <x v="6"/>
    <x v="2"/>
    <x v="0"/>
    <n v="154"/>
  </r>
  <r>
    <n v="376"/>
    <s v="Leslie"/>
    <s v="Olderman"/>
    <d v="1980-09-08T00:00:00"/>
    <x v="7"/>
    <s v="$60000 - $69999"/>
    <s v="305-D Crestwood Village Rd."/>
    <s v="Vaughter"/>
    <x v="6"/>
    <x v="0"/>
    <x v="0"/>
    <n v="2409"/>
  </r>
  <r>
    <n v="377"/>
    <s v="Rita"/>
    <s v="Olderman"/>
    <d v="1981-10-07T00:00:00"/>
    <x v="2"/>
    <s v="$70000 - $79999"/>
    <s v="144 Chantilly Ln."/>
    <s v="Bobstown"/>
    <x v="8"/>
    <x v="0"/>
    <x v="0"/>
    <n v="392"/>
  </r>
  <r>
    <n v="378"/>
    <s v="Trude"/>
    <s v="Olin"/>
    <d v="1974-12-27T00:00:00"/>
    <x v="0"/>
    <s v="$80000 - $89999"/>
    <s v="8655 Old Tall Tree Lane"/>
    <s v="Scranton Heights"/>
    <x v="3"/>
    <x v="0"/>
    <x v="0"/>
    <n v="316"/>
  </r>
  <r>
    <n v="379"/>
    <s v="Jordan"/>
    <s v="Olson"/>
    <d v="1975-01-06T00:00:00"/>
    <x v="2"/>
    <s v="$70000 - $79999"/>
    <s v="262 Clay Rd."/>
    <s v="Andersonville"/>
    <x v="3"/>
    <x v="0"/>
    <x v="0"/>
    <n v="4185"/>
  </r>
  <r>
    <n v="380"/>
    <s v="Newton"/>
    <s v="Olson"/>
    <d v="1988-09-12T00:00:00"/>
    <x v="9"/>
    <s v="$0 - $19999"/>
    <s v="195 Elmwood Circle"/>
    <s v="Cape Blanco"/>
    <x v="4"/>
    <x v="2"/>
    <x v="0"/>
    <n v="74"/>
  </r>
  <r>
    <n v="381"/>
    <s v="Nicholas"/>
    <s v="Olson"/>
    <d v="1962-02-01T00:00:00"/>
    <x v="1"/>
    <s v="$40000 - $59999"/>
    <s v="245 St. Johns Ave."/>
    <s v="Marionne"/>
    <x v="2"/>
    <x v="1"/>
    <x v="0"/>
    <n v="59"/>
  </r>
  <r>
    <n v="382"/>
    <s v="Phoebe"/>
    <s v="Olson"/>
    <d v="1959-09-17T00:00:00"/>
    <x v="0"/>
    <s v="$80000 - $89999"/>
    <s v="1486 Old Deerfield Rd."/>
    <s v="Toronto"/>
    <x v="7"/>
    <x v="1"/>
    <x v="2"/>
    <n v="14"/>
  </r>
  <r>
    <n v="383"/>
    <s v="Tara"/>
    <s v="Orsini"/>
    <d v="1982-11-11T00:00:00"/>
    <x v="3"/>
    <s v="$20000 - $39999"/>
    <s v="3148 cottonwood Ct."/>
    <s v="Avery Heights"/>
    <x v="3"/>
    <x v="0"/>
    <x v="0"/>
    <n v="20"/>
  </r>
  <r>
    <n v="384"/>
    <s v="Kevin"/>
    <s v="Ortega"/>
    <d v="1984-12-05T00:00:00"/>
    <x v="2"/>
    <s v="$70000 - $79999"/>
    <s v="4733 Burton Ave."/>
    <s v="Valencia"/>
    <x v="4"/>
    <x v="2"/>
    <x v="0"/>
    <n v="18"/>
  </r>
  <r>
    <n v="385"/>
    <s v="Morgan"/>
    <s v="Ortega"/>
    <d v="1983-11-01T00:00:00"/>
    <x v="7"/>
    <s v="$60000 - $69999"/>
    <s v="430 Oakland Drive"/>
    <s v="Afton"/>
    <x v="4"/>
    <x v="0"/>
    <x v="0"/>
    <n v="200"/>
  </r>
  <r>
    <n v="386"/>
    <s v="Sophia"/>
    <s v="Ortiz"/>
    <d v="1989-10-26T00:00:00"/>
    <x v="1"/>
    <s v="$40000 - $59999"/>
    <s v="147 Knolwood Rd."/>
    <s v="Camden"/>
    <x v="5"/>
    <x v="2"/>
    <x v="0"/>
    <n v="128"/>
  </r>
  <r>
    <n v="387"/>
    <s v="Yvonne"/>
    <s v="Otiri"/>
    <d v="1982-10-07T00:00:00"/>
    <x v="5"/>
    <s v="$200000 - $249999"/>
    <s v="4630 Oakland Drive"/>
    <s v="Bruceville"/>
    <x v="0"/>
    <x v="0"/>
    <x v="0"/>
    <n v="505"/>
  </r>
  <r>
    <n v="388"/>
    <s v="Randall"/>
    <s v="Pagali"/>
    <d v="1981-09-23T00:00:00"/>
    <x v="7"/>
    <s v="$60000 - $69999"/>
    <s v="2045 St. Johns Ave."/>
    <s v="Cincinnatti"/>
    <x v="5"/>
    <x v="0"/>
    <x v="0"/>
    <n v="1399"/>
  </r>
  <r>
    <n v="389"/>
    <s v="Chad"/>
    <s v="Palmero"/>
    <d v="1980-08-29T00:00:00"/>
    <x v="0"/>
    <s v="$80000 - $89999"/>
    <s v="275 Jeffrys Place"/>
    <s v="Washville"/>
    <x v="6"/>
    <x v="0"/>
    <x v="0"/>
    <n v="338"/>
  </r>
  <r>
    <n v="390"/>
    <s v="Gregory"/>
    <s v="Palmero"/>
    <d v="1983-12-04T00:00:00"/>
    <x v="1"/>
    <s v="$40000 - $59999"/>
    <s v="1279 McCraren"/>
    <s v="Miliville"/>
    <x v="2"/>
    <x v="0"/>
    <x v="0"/>
    <n v="25"/>
  </r>
  <r>
    <n v="391"/>
    <s v="Abigail"/>
    <s v="Paoletti"/>
    <d v="1979-07-20T00:00:00"/>
    <x v="1"/>
    <s v="$40000 - $59999"/>
    <s v="146 Oakwood"/>
    <s v="Paris"/>
    <x v="10"/>
    <x v="0"/>
    <x v="1"/>
    <n v="37"/>
  </r>
  <r>
    <n v="392"/>
    <s v="Wanda"/>
    <s v="Pappolone"/>
    <d v="1978-06-19T00:00:00"/>
    <x v="3"/>
    <s v="$20000 - $39999"/>
    <s v="154 Knolwood Rd."/>
    <s v="Mannatowa"/>
    <x v="0"/>
    <x v="0"/>
    <x v="0"/>
    <n v="236"/>
  </r>
  <r>
    <n v="393"/>
    <s v="Ella"/>
    <s v="Parsons"/>
    <d v="1977-05-15T00:00:00"/>
    <x v="2"/>
    <s v="$70000 - $79999"/>
    <s v="678 Sheridan Rd."/>
    <s v="New Cannan"/>
    <x v="8"/>
    <x v="0"/>
    <x v="0"/>
    <n v="380"/>
  </r>
  <r>
    <n v="394"/>
    <s v="Aaron"/>
    <s v="Paschen"/>
    <d v="1976-04-02T00:00:00"/>
    <x v="3"/>
    <s v="$20000 - $39999"/>
    <s v="459 W. Lake Ave."/>
    <s v="Kohler"/>
    <x v="2"/>
    <x v="0"/>
    <x v="0"/>
    <n v="1214"/>
  </r>
  <r>
    <n v="395"/>
    <s v="Priscilla"/>
    <s v="Pasieka"/>
    <d v="1975-03-13T00:00:00"/>
    <x v="7"/>
    <s v="$60000 - $69999"/>
    <s v="43078 Kennedy Dr."/>
    <s v="Bethel"/>
    <x v="5"/>
    <x v="0"/>
    <x v="0"/>
    <n v="95"/>
  </r>
  <r>
    <n v="396"/>
    <s v="Alisa"/>
    <s v="Passis"/>
    <d v="1967-01-03T00:00:00"/>
    <x v="2"/>
    <s v="$70000 - $79999"/>
    <s v="1450 Harding Ave."/>
    <s v="Sipperville"/>
    <x v="2"/>
    <x v="3"/>
    <x v="0"/>
    <n v="332"/>
  </r>
  <r>
    <n v="397"/>
    <s v="Brad"/>
    <s v="Patrick"/>
    <d v="1968-02-02T00:00:00"/>
    <x v="5"/>
    <s v="$200000 - $249999"/>
    <s v="450 Harding Ave."/>
    <s v="Martinsville"/>
    <x v="6"/>
    <x v="3"/>
    <x v="0"/>
    <n v="196"/>
  </r>
  <r>
    <n v="398"/>
    <s v="Miles"/>
    <s v="Paulessian"/>
    <d v="1969-04-06T00:00:00"/>
    <x v="6"/>
    <s v="$100000 - $199999"/>
    <s v="616 Cobblestone Cir."/>
    <s v="Fort Lauderdale"/>
    <x v="2"/>
    <x v="3"/>
    <x v="0"/>
    <n v="55"/>
  </r>
  <r>
    <n v="399"/>
    <s v="Bradford"/>
    <s v="Pauly"/>
    <d v="1984-01-14T00:00:00"/>
    <x v="3"/>
    <s v="$20000 - $39999"/>
    <s v="1950 Sunnyside Ave."/>
    <s v="Lake Wachuka"/>
    <x v="2"/>
    <x v="0"/>
    <x v="0"/>
    <n v="39"/>
  </r>
  <r>
    <n v="400"/>
    <s v="Kent"/>
    <s v="Pauly"/>
    <d v="1985-02-11T00:00:00"/>
    <x v="3"/>
    <s v="$20000 - $39999"/>
    <s v="6500 Central Ave."/>
    <s v="Gold Beach"/>
    <x v="3"/>
    <x v="2"/>
    <x v="0"/>
    <n v="65"/>
  </r>
  <r>
    <n v="401"/>
    <s v="Belinda"/>
    <s v="Pawkov"/>
    <d v="1970-05-02T00:00:00"/>
    <x v="6"/>
    <s v="$100000 - $199999"/>
    <s v="2718 Oakridge Ave."/>
    <s v="Miaville"/>
    <x v="0"/>
    <x v="3"/>
    <x v="0"/>
    <n v="794"/>
  </r>
  <r>
    <n v="402"/>
    <s v="May"/>
    <s v="Pawsquesi"/>
    <d v="1971-02-28T00:00:00"/>
    <x v="0"/>
    <s v="$80000 - $89999"/>
    <s v="35 Glenlake Dr."/>
    <s v="Mannatowa"/>
    <x v="0"/>
    <x v="3"/>
    <x v="0"/>
    <n v="65"/>
  </r>
  <r>
    <n v="403"/>
    <s v="Sanders"/>
    <s v="Pederson"/>
    <d v="1961-01-05T00:00:00"/>
    <x v="7"/>
    <s v="$60000 - $69999"/>
    <s v="81 Hill St. Apt."/>
    <s v="Peoria"/>
    <x v="5"/>
    <x v="1"/>
    <x v="0"/>
    <n v="90"/>
  </r>
  <r>
    <n v="404"/>
    <s v="Virgil"/>
    <s v="Pederson"/>
    <d v="1990-11-22T00:00:00"/>
    <x v="7"/>
    <s v="$60000 - $69999"/>
    <s v="1639 Bay Colony Dr."/>
    <s v="Santa Fe"/>
    <x v="4"/>
    <x v="2"/>
    <x v="0"/>
    <n v="163"/>
  </r>
  <r>
    <n v="405"/>
    <s v="Emeline"/>
    <s v="Perkins"/>
    <d v="1957-07-16T00:00:00"/>
    <x v="6"/>
    <s v="$100000 - $199999"/>
    <s v="390 Chester Ave. Apt."/>
    <s v="Madrid Heights"/>
    <x v="4"/>
    <x v="1"/>
    <x v="0"/>
    <n v="660"/>
  </r>
  <r>
    <n v="406"/>
    <s v="Mary"/>
    <s v="Perlstein"/>
    <d v="1986-03-27T00:00:00"/>
    <x v="1"/>
    <s v="$40000 - $59999"/>
    <s v="310 Walker Ave."/>
    <s v="Sterling"/>
    <x v="6"/>
    <x v="2"/>
    <x v="0"/>
    <n v="168"/>
  </r>
  <r>
    <n v="407"/>
    <s v="Vivian"/>
    <s v="Perlstein"/>
    <d v="1973-07-13T00:00:00"/>
    <x v="2"/>
    <s v="$70000 - $79999"/>
    <s v="306 Lindenwood Ln."/>
    <s v="Tucson"/>
    <x v="3"/>
    <x v="3"/>
    <x v="0"/>
    <n v="459"/>
  </r>
  <r>
    <n v="408"/>
    <s v="Edward"/>
    <s v="Perryman"/>
    <d v="1991-12-07T00:00:00"/>
    <x v="1"/>
    <s v="$40000 - $59999"/>
    <s v="204 St.Johns Ave."/>
    <s v="Guatamala City"/>
    <x v="8"/>
    <x v="2"/>
    <x v="0"/>
    <n v="981"/>
  </r>
  <r>
    <n v="409"/>
    <s v="Corey"/>
    <s v="Pestine"/>
    <d v="1966-12-06T00:00:00"/>
    <x v="4"/>
    <s v="$90000 - $99999"/>
    <s v="4830 Oakland Drive"/>
    <s v="Warren"/>
    <x v="6"/>
    <x v="3"/>
    <x v="0"/>
    <n v="79"/>
  </r>
  <r>
    <n v="410"/>
    <s v="Frances"/>
    <s v="Peters"/>
    <d v="1992-01-05T00:00:00"/>
    <x v="3"/>
    <s v="$20000 - $39999"/>
    <s v="547 Vine"/>
    <s v="Chelsea"/>
    <x v="8"/>
    <x v="2"/>
    <x v="0"/>
    <n v="50"/>
  </r>
  <r>
    <n v="411"/>
    <s v="Jean"/>
    <s v="Pettorelli"/>
    <d v="1993-02-17T00:00:00"/>
    <x v="2"/>
    <s v="$70000 - $79999"/>
    <s v="1185 County line Rd."/>
    <s v="Naples"/>
    <x v="2"/>
    <x v="2"/>
    <x v="0"/>
    <n v="93"/>
  </r>
  <r>
    <n v="412"/>
    <s v="Don"/>
    <s v="Phillips"/>
    <d v="1976-10-08T00:00:00"/>
    <x v="8"/>
    <s v="$250000 +"/>
    <s v="30 Walker Ave."/>
    <s v="Phoenix"/>
    <x v="8"/>
    <x v="0"/>
    <x v="0"/>
    <n v="125"/>
  </r>
  <r>
    <n v="413"/>
    <s v="Maxwell"/>
    <s v="Pieracci"/>
    <d v="1977-11-13T00:00:00"/>
    <x v="2"/>
    <s v="$70000 - $79999"/>
    <s v="58 Madison St."/>
    <s v="Valley Heights"/>
    <x v="5"/>
    <x v="0"/>
    <x v="0"/>
    <n v="359"/>
  </r>
  <r>
    <n v="414"/>
    <s v="Dora"/>
    <s v="Pierce"/>
    <d v="1978-11-30T00:00:00"/>
    <x v="1"/>
    <s v="$40000 - $59999"/>
    <s v="774 Blackhawk Rd"/>
    <s v="Mt. Hood"/>
    <x v="3"/>
    <x v="0"/>
    <x v="0"/>
    <n v="469"/>
  </r>
  <r>
    <n v="415"/>
    <s v="Murray"/>
    <s v="Plathe"/>
    <d v="1979-01-01T00:00:00"/>
    <x v="5"/>
    <s v="$200000 - $249999"/>
    <s v="293 Arlington Ave."/>
    <s v="Nashville"/>
    <x v="2"/>
    <x v="0"/>
    <x v="0"/>
    <n v="823"/>
  </r>
  <r>
    <n v="416"/>
    <s v="Ellis"/>
    <s v="Podolony"/>
    <d v="1951-08-31T00:00:00"/>
    <x v="0"/>
    <s v="$80000 - $89999"/>
    <s v="1255 Ridgewood Drive"/>
    <s v="Rackton"/>
    <x v="2"/>
    <x v="4"/>
    <x v="0"/>
    <n v="555"/>
  </r>
  <r>
    <n v="417"/>
    <s v="Rebecca"/>
    <s v="Pomerantz"/>
    <d v="1974-08-13T00:00:00"/>
    <x v="5"/>
    <s v="$200000 - $249999"/>
    <s v="937 Judson Ave."/>
    <s v="Amsterdam"/>
    <x v="8"/>
    <x v="0"/>
    <x v="0"/>
    <n v="324"/>
  </r>
  <r>
    <n v="418"/>
    <s v="Wendell"/>
    <s v="Porges"/>
    <d v="1994-03-08T00:00:00"/>
    <x v="5"/>
    <s v="$200000 - $249999"/>
    <s v="1120 Heather Lane"/>
    <s v="Berlin"/>
    <x v="9"/>
    <x v="2"/>
    <x v="1"/>
    <n v="35"/>
  </r>
  <r>
    <n v="419"/>
    <s v="Alexis"/>
    <s v="Powell"/>
    <d v="1964-09-30T00:00:00"/>
    <x v="7"/>
    <s v="$60000 - $69999"/>
    <s v="1385 County line Rd."/>
    <s v="Bath"/>
    <x v="1"/>
    <x v="3"/>
    <x v="1"/>
    <n v="1171"/>
  </r>
  <r>
    <n v="420"/>
    <s v="Kurt"/>
    <s v="Pratt"/>
    <d v="1995-04-21T00:00:00"/>
    <x v="3"/>
    <s v="$20000 - $39999"/>
    <s v="1420 Sunnyside Ave."/>
    <s v="Bothe"/>
    <x v="5"/>
    <x v="6"/>
    <x v="0"/>
    <n v="363"/>
  </r>
  <r>
    <n v="421"/>
    <s v="Anna"/>
    <s v="Prior"/>
    <d v="1962-08-13T00:00:00"/>
    <x v="2"/>
    <s v="$70000 - $79999"/>
    <s v="8512 North Ave."/>
    <s v="Havana"/>
    <x v="4"/>
    <x v="1"/>
    <x v="0"/>
    <n v="41"/>
  </r>
  <r>
    <n v="422"/>
    <s v="Clara"/>
    <s v="Pristav"/>
    <d v="1955-03-16T00:00:00"/>
    <x v="7"/>
    <s v="$60000 - $69999"/>
    <s v="119 Judson Ave."/>
    <s v="Waukegan"/>
    <x v="8"/>
    <x v="1"/>
    <x v="0"/>
    <n v="219"/>
  </r>
  <r>
    <n v="423"/>
    <s v="Malcolm"/>
    <s v="Prokos"/>
    <d v="1961-07-29T00:00:00"/>
    <x v="1"/>
    <s v="$40000 - $59999"/>
    <s v="1245 Eastwood"/>
    <s v="Martinville"/>
    <x v="2"/>
    <x v="1"/>
    <x v="0"/>
    <n v="35"/>
  </r>
  <r>
    <n v="424"/>
    <s v="Nina"/>
    <s v="Pulver"/>
    <d v="1960-06-28T00:00:00"/>
    <x v="7"/>
    <s v="$60000 - $69999"/>
    <s v="511 Maple Ave.  Apt. 1B"/>
    <s v="Phoenix"/>
    <x v="8"/>
    <x v="1"/>
    <x v="0"/>
    <n v="209"/>
  </r>
  <r>
    <n v="425"/>
    <s v="Susan"/>
    <s v="Pyster"/>
    <d v="1971-04-29T00:00:00"/>
    <x v="2"/>
    <s v="$70000 - $79999"/>
    <s v="245 Oakridge Ave."/>
    <s v="Pradington"/>
    <x v="6"/>
    <x v="3"/>
    <x v="0"/>
    <n v="239"/>
  </r>
  <r>
    <n v="426"/>
    <s v="Jane"/>
    <s v="Queary"/>
    <d v="1959-05-20T00:00:00"/>
    <x v="5"/>
    <s v="$200000 - $249999"/>
    <s v="123 Broadview Lane"/>
    <s v="Jamestown"/>
    <x v="6"/>
    <x v="1"/>
    <x v="0"/>
    <n v="332"/>
  </r>
  <r>
    <n v="427"/>
    <s v="Julie"/>
    <s v="Quillman"/>
    <d v="1958-04-08T00:00:00"/>
    <x v="2"/>
    <s v="$70000 - $79999"/>
    <s v="752 Clinton Ave."/>
    <s v="Fort Legion"/>
    <x v="0"/>
    <x v="1"/>
    <x v="0"/>
    <n v="270"/>
  </r>
  <r>
    <n v="428"/>
    <s v="Sabrina"/>
    <s v="Quintos"/>
    <d v="1996-05-09T00:00:00"/>
    <x v="1"/>
    <s v="$40000 - $59999"/>
    <s v="6100 Central Ave"/>
    <s v="Bath"/>
    <x v="1"/>
    <x v="6"/>
    <x v="1"/>
    <n v="1463"/>
  </r>
  <r>
    <n v="429"/>
    <s v="Calvin"/>
    <s v="Quirk"/>
    <d v="1956-02-15T00:00:00"/>
    <x v="1"/>
    <s v="$40000 - $59999"/>
    <s v="807 Old Trail Rd."/>
    <s v="Montreal"/>
    <x v="7"/>
    <x v="1"/>
    <x v="2"/>
    <n v="90"/>
  </r>
  <r>
    <n v="430"/>
    <s v="Heather"/>
    <s v="Rabatinni"/>
    <d v="1955-01-03T00:00:00"/>
    <x v="7"/>
    <s v="$60000 - $69999"/>
    <s v="154 First St."/>
    <s v="Avery Heights"/>
    <x v="3"/>
    <x v="1"/>
    <x v="0"/>
    <n v="145"/>
  </r>
  <r>
    <n v="431"/>
    <s v="Kara"/>
    <s v="Rabin"/>
    <d v="1954-12-17T00:00:00"/>
    <x v="3"/>
    <s v="$20000 - $39999"/>
    <s v="545 Lakeview Terrace"/>
    <s v="Newport Heights"/>
    <x v="3"/>
    <x v="1"/>
    <x v="0"/>
    <n v="381"/>
  </r>
  <r>
    <n v="432"/>
    <s v="Charis"/>
    <s v="Rackland"/>
    <d v="1953-11-04T00:00:00"/>
    <x v="3"/>
    <s v="$20000 - $39999"/>
    <s v="673 Calais Drive"/>
    <s v="Eagle River"/>
    <x v="5"/>
    <x v="4"/>
    <x v="0"/>
    <n v="60"/>
  </r>
  <r>
    <n v="433"/>
    <s v="Violette"/>
    <s v="Raden"/>
    <d v="1986-06-06T00:00:00"/>
    <x v="3"/>
    <s v="$20000 - $39999"/>
    <s v="788 Tennyson Ave."/>
    <s v="Block Island"/>
    <x v="6"/>
    <x v="2"/>
    <x v="0"/>
    <n v="215"/>
  </r>
  <r>
    <n v="434"/>
    <s v="John"/>
    <s v="Radke"/>
    <d v="1972-05-18T00:00:00"/>
    <x v="3"/>
    <s v="$20000 - $39999"/>
    <s v="1485 County line Rd."/>
    <s v="Mannatowa"/>
    <x v="0"/>
    <x v="3"/>
    <x v="0"/>
    <n v="72"/>
  </r>
  <r>
    <n v="435"/>
    <s v="Trent"/>
    <s v="Rafferty"/>
    <d v="1952-10-03T00:00:00"/>
    <x v="2"/>
    <s v="$70000 - $79999"/>
    <s v="210 Crain"/>
    <s v="Paris"/>
    <x v="10"/>
    <x v="4"/>
    <x v="1"/>
    <n v="227"/>
  </r>
  <r>
    <n v="436"/>
    <s v="Alisa"/>
    <s v="Raisman"/>
    <d v="1983-05-13T00:00:00"/>
    <x v="0"/>
    <s v="$80000 - $89999"/>
    <s v="227 Anderson Lane"/>
    <s v="Burnt Harbor"/>
    <x v="2"/>
    <x v="0"/>
    <x v="0"/>
    <n v="463"/>
  </r>
  <r>
    <n v="437"/>
    <s v="Megan"/>
    <s v="Rapaport"/>
    <d v="1986-02-08T00:00:00"/>
    <x v="4"/>
    <s v="$90000 - $99999"/>
    <s v="8939 Harvard Ct"/>
    <s v="Crystal Mountain"/>
    <x v="0"/>
    <x v="2"/>
    <x v="0"/>
    <n v="183"/>
  </r>
  <r>
    <n v="438"/>
    <s v="Micah"/>
    <s v="Rapaport"/>
    <d v="1973-06-05T00:00:00"/>
    <x v="0"/>
    <s v="$80000 - $89999"/>
    <s v="1860 Parkside Ln."/>
    <s v="Zurstown"/>
    <x v="6"/>
    <x v="3"/>
    <x v="0"/>
    <n v="131"/>
  </r>
  <r>
    <n v="439"/>
    <s v="Emmanual"/>
    <s v="Raupp"/>
    <d v="1974-07-07T00:00:00"/>
    <x v="1"/>
    <s v="$40000 - $59999"/>
    <s v="1486 Oakwood"/>
    <s v="London"/>
    <x v="1"/>
    <x v="0"/>
    <x v="1"/>
    <n v="15"/>
  </r>
  <r>
    <n v="440"/>
    <s v="Tess"/>
    <s v="Redeemer"/>
    <d v="1987-07-18T00:00:00"/>
    <x v="2"/>
    <s v="$70000 - $79999"/>
    <s v="2267 Anderson Lane"/>
    <s v="Juneau"/>
    <x v="3"/>
    <x v="2"/>
    <x v="0"/>
    <n v="296"/>
  </r>
  <r>
    <n v="441"/>
    <s v="Alanzo"/>
    <s v="Redman"/>
    <d v="1983-09-11T00:00:00"/>
    <x v="8"/>
    <s v="$250000 +"/>
    <s v="3515 Golf Rd."/>
    <s v="Scranburg"/>
    <x v="5"/>
    <x v="0"/>
    <x v="0"/>
    <n v="324"/>
  </r>
  <r>
    <n v="442"/>
    <s v="Rita"/>
    <s v="Reed"/>
    <d v="1984-10-02T00:00:00"/>
    <x v="2"/>
    <s v="$70000 - $79999"/>
    <s v="3150 Skokie Valley Rd."/>
    <s v="Gainsville"/>
    <x v="2"/>
    <x v="2"/>
    <x v="0"/>
    <n v="101"/>
  </r>
  <r>
    <n v="443"/>
    <s v="Stewart"/>
    <s v="Reeder"/>
    <d v="1975-08-18T00:00:00"/>
    <x v="1"/>
    <s v="$40000 - $59999"/>
    <s v="4126 Hillcrest Ave"/>
    <s v="Prockton"/>
    <x v="0"/>
    <x v="0"/>
    <x v="0"/>
    <n v="59"/>
  </r>
  <r>
    <n v="444"/>
    <s v="Charlton"/>
    <s v="Reese"/>
    <d v="1986-12-25T00:00:00"/>
    <x v="7"/>
    <s v="$60000 - $69999"/>
    <s v="619 Judson Ave."/>
    <s v="Fall River"/>
    <x v="6"/>
    <x v="2"/>
    <x v="0"/>
    <n v="80"/>
  </r>
  <r>
    <n v="445"/>
    <s v="Cherry"/>
    <s v="Reese"/>
    <d v="1987-01-04T00:00:00"/>
    <x v="2"/>
    <s v="$70000 - $79999"/>
    <s v="785 Highland place"/>
    <s v="Des Moines"/>
    <x v="5"/>
    <x v="2"/>
    <x v="0"/>
    <n v="689"/>
  </r>
  <r>
    <n v="446"/>
    <s v="Louis"/>
    <s v="Reich"/>
    <d v="1976-09-20T00:00:00"/>
    <x v="3"/>
    <s v="$20000 - $39999"/>
    <s v="750 Homewood Ave."/>
    <s v="Kingston"/>
    <x v="6"/>
    <x v="0"/>
    <x v="0"/>
    <n v="46"/>
  </r>
  <r>
    <n v="447"/>
    <s v="Ivy"/>
    <s v="Reidda"/>
    <d v="1981-12-17T00:00:00"/>
    <x v="2"/>
    <s v="$70000 - $79999"/>
    <s v="6259 Kincaid Ave."/>
    <s v="Lyons"/>
    <x v="10"/>
    <x v="0"/>
    <x v="1"/>
    <n v="177"/>
  </r>
  <r>
    <n v="448"/>
    <s v="Audrey"/>
    <s v="Reinhold"/>
    <d v="1988-08-21T00:00:00"/>
    <x v="3"/>
    <s v="$20000 - $39999"/>
    <s v="4458 Park Ave."/>
    <s v="Mint Beach"/>
    <x v="2"/>
    <x v="2"/>
    <x v="0"/>
    <n v="1233"/>
  </r>
  <r>
    <n v="449"/>
    <s v="Bradford"/>
    <s v="Reinhold"/>
    <d v="1977-10-09T00:00:00"/>
    <x v="3"/>
    <s v="$20000 - $39999"/>
    <s v="9470 Vilas Circle"/>
    <s v="Kettle Falls"/>
    <x v="4"/>
    <x v="0"/>
    <x v="0"/>
    <n v="152"/>
  </r>
  <r>
    <n v="450"/>
    <s v="Hans"/>
    <s v="Reinhold"/>
    <d v="1991-06-08T00:00:00"/>
    <x v="2"/>
    <s v="$70000 - $79999"/>
    <s v="10 Walker Ave."/>
    <s v="Amestra"/>
    <x v="0"/>
    <x v="2"/>
    <x v="0"/>
    <n v="238"/>
  </r>
  <r>
    <n v="451"/>
    <s v="Ursula"/>
    <s v="Rich"/>
    <d v="1972-08-19T00:00:00"/>
    <x v="7"/>
    <s v="$60000 - $69999"/>
    <s v="9137 Judson Ave."/>
    <s v="Brookline"/>
    <x v="4"/>
    <x v="3"/>
    <x v="0"/>
    <n v="485"/>
  </r>
  <r>
    <n v="452"/>
    <s v="Ula"/>
    <s v="Richards"/>
    <d v="1971-11-05T00:00:00"/>
    <x v="3"/>
    <s v="$20000 - $39999"/>
    <s v="24 Oakridge Ave."/>
    <s v="Mannatowa"/>
    <x v="0"/>
    <x v="3"/>
    <x v="0"/>
    <n v="904"/>
  </r>
  <r>
    <n v="453"/>
    <s v="Nola"/>
    <s v="Richmond"/>
    <d v="1989-09-23T00:00:00"/>
    <x v="0"/>
    <s v="$80000 - $89999"/>
    <s v="47 Vine"/>
    <s v="Warrenton"/>
    <x v="6"/>
    <x v="2"/>
    <x v="0"/>
    <n v="1590"/>
  </r>
  <r>
    <n v="454"/>
    <s v="Seth"/>
    <s v="Rickey"/>
    <d v="1978-11-14T00:00:00"/>
    <x v="1"/>
    <s v="$40000 - $59999"/>
    <s v="6345 St. Johns Ave."/>
    <s v="Pyongyang"/>
    <x v="8"/>
    <x v="0"/>
    <x v="0"/>
    <n v="74"/>
  </r>
  <r>
    <n v="455"/>
    <s v="Accalia"/>
    <s v="Rifkin"/>
    <d v="1971-10-01T00:00:00"/>
    <x v="2"/>
    <s v="$70000 - $79999"/>
    <s v="35 Lakewood place"/>
    <s v="Telosiv"/>
    <x v="5"/>
    <x v="3"/>
    <x v="0"/>
    <n v="102"/>
  </r>
  <r>
    <n v="456"/>
    <s v="Pedro"/>
    <s v="Rifkin"/>
    <d v="1969-09-08T00:00:00"/>
    <x v="4"/>
    <s v="$90000 - $99999"/>
    <s v="1270 Linden Ave."/>
    <s v="London"/>
    <x v="1"/>
    <x v="3"/>
    <x v="1"/>
    <n v="519"/>
  </r>
  <r>
    <n v="457"/>
    <s v="Samson"/>
    <s v="Ritter"/>
    <d v="1970-08-01T00:00:00"/>
    <x v="1"/>
    <s v="$40000 - $59999"/>
    <s v="3100 Trailer Way"/>
    <s v="Columbia"/>
    <x v="5"/>
    <x v="3"/>
    <x v="0"/>
    <n v="80"/>
  </r>
  <r>
    <n v="458"/>
    <s v="Willis"/>
    <s v="Ritter"/>
    <d v="1968-06-05T00:00:00"/>
    <x v="7"/>
    <s v="$60000 - $69999"/>
    <s v="4567 Grossman Ln."/>
    <s v="Cincinnatti"/>
    <x v="5"/>
    <x v="3"/>
    <x v="0"/>
    <n v="165"/>
  </r>
  <r>
    <n v="459"/>
    <s v="Laurell"/>
    <s v="Rivi"/>
    <d v="1988-02-11T00:00:00"/>
    <x v="2"/>
    <s v="$70000 - $79999"/>
    <s v="1221 Marvel Way"/>
    <s v="Garrison"/>
    <x v="0"/>
    <x v="2"/>
    <x v="0"/>
    <n v="966"/>
  </r>
  <r>
    <n v="460"/>
    <s v="Allister"/>
    <s v="Robbins"/>
    <d v="1963-01-25T00:00:00"/>
    <x v="9"/>
    <s v="$0 - $19999"/>
    <s v="57 Chicago Ave."/>
    <s v="Newburg"/>
    <x v="4"/>
    <x v="1"/>
    <x v="0"/>
    <n v="60"/>
  </r>
  <r>
    <n v="461"/>
    <s v="Elaine"/>
    <s v="Rodin"/>
    <d v="1964-02-25T00:00:00"/>
    <x v="2"/>
    <s v="$70000 - $79999"/>
    <s v="142 Broadview Lane"/>
    <s v="Hongston"/>
    <x v="8"/>
    <x v="1"/>
    <x v="0"/>
    <n v="23"/>
  </r>
  <r>
    <n v="462"/>
    <s v="Beth"/>
    <s v="Roener"/>
    <d v="1979-12-26T00:00:00"/>
    <x v="1"/>
    <s v="$40000 - $59999"/>
    <s v="179 Rosemary Way"/>
    <s v="Quito"/>
    <x v="2"/>
    <x v="0"/>
    <x v="0"/>
    <n v="625"/>
  </r>
  <r>
    <n v="463"/>
    <s v="Wayne"/>
    <s v="Roener"/>
    <d v="1965-03-23T00:00:00"/>
    <x v="2"/>
    <s v="$70000 - $79999"/>
    <s v="4465 Stratford Rd."/>
    <s v="Lahiana"/>
    <x v="4"/>
    <x v="3"/>
    <x v="0"/>
    <n v="82"/>
  </r>
  <r>
    <n v="464"/>
    <s v="Isaac"/>
    <s v="Roenick"/>
    <d v="1966-04-11T00:00:00"/>
    <x v="3"/>
    <s v="$20000 - $39999"/>
    <s v="38976 Forest View Rd."/>
    <s v="Teton Village"/>
    <x v="0"/>
    <x v="3"/>
    <x v="0"/>
    <n v="189"/>
  </r>
  <r>
    <n v="465"/>
    <s v="Faith"/>
    <s v="Rogalsky"/>
    <d v="1990-10-30T00:00:00"/>
    <x v="9"/>
    <s v="$0 - $19999"/>
    <s v="133 Cavell Ave."/>
    <s v="Baine"/>
    <x v="3"/>
    <x v="2"/>
    <x v="0"/>
    <n v="377"/>
  </r>
  <r>
    <n v="466"/>
    <s v="Rosanna"/>
    <s v="Rogers"/>
    <d v="1979-05-15T00:00:00"/>
    <x v="5"/>
    <s v="$200000 - $249999"/>
    <s v="45 Eastwood"/>
    <s v="Waukegan"/>
    <x v="8"/>
    <x v="0"/>
    <x v="0"/>
    <n v="457"/>
  </r>
  <r>
    <n v="467"/>
    <s v="Dorthy"/>
    <s v="Rojas"/>
    <d v="1969-07-17T00:00:00"/>
    <x v="1"/>
    <s v="$40000 - $59999"/>
    <s v="7815 Highland place"/>
    <s v="Gold Beach"/>
    <x v="3"/>
    <x v="3"/>
    <x v="0"/>
    <n v="137"/>
  </r>
  <r>
    <n v="468"/>
    <s v="Lester"/>
    <s v="Root"/>
    <d v="1980-01-19T00:00:00"/>
    <x v="2"/>
    <s v="$70000 - $79999"/>
    <s v="1547 Knolwood Rd."/>
    <s v="Guatamala City"/>
    <x v="8"/>
    <x v="0"/>
    <x v="0"/>
    <n v="418"/>
  </r>
  <r>
    <n v="469"/>
    <s v="Desma"/>
    <s v="Rosenbrack"/>
    <d v="1971-09-01T00:00:00"/>
    <x v="1"/>
    <s v="$40000 - $59999"/>
    <s v="2937 Judson Ave."/>
    <s v="Blockton"/>
    <x v="5"/>
    <x v="3"/>
    <x v="0"/>
    <n v="2653"/>
  </r>
  <r>
    <n v="470"/>
    <s v="Jean"/>
    <s v="Rosendo"/>
    <d v="1972-10-12T00:00:00"/>
    <x v="0"/>
    <s v="$80000 - $89999"/>
    <s v="150 Lily Court"/>
    <s v="Lake Forest"/>
    <x v="6"/>
    <x v="3"/>
    <x v="0"/>
    <n v="80"/>
  </r>
  <r>
    <n v="471"/>
    <s v="Sarah"/>
    <s v="Rosenzweig"/>
    <d v="1991-11-11T00:00:00"/>
    <x v="2"/>
    <s v="$70000 - $79999"/>
    <s v="1320 Heather Lane"/>
    <s v="Des Moines"/>
    <x v="5"/>
    <x v="2"/>
    <x v="0"/>
    <n v="296"/>
  </r>
  <r>
    <n v="472"/>
    <s v="Nell"/>
    <s v="Rosie"/>
    <d v="1981-02-01T00:00:00"/>
    <x v="2"/>
    <s v="$70000 - $79999"/>
    <s v="175 Clinton Ave."/>
    <s v="Blue Hill "/>
    <x v="3"/>
    <x v="0"/>
    <x v="0"/>
    <n v="1157"/>
  </r>
  <r>
    <n v="473"/>
    <s v="Nina"/>
    <s v="Roth"/>
    <d v="1975-01-17T00:00:00"/>
    <x v="7"/>
    <s v="$60000 - $69999"/>
    <s v="350 Skokie Valley Rd."/>
    <s v="Toronto"/>
    <x v="7"/>
    <x v="0"/>
    <x v="2"/>
    <n v="92"/>
  </r>
  <r>
    <n v="474"/>
    <s v="Darrell"/>
    <s v="Rothman"/>
    <d v="1982-03-13T00:00:00"/>
    <x v="9"/>
    <s v="$0 - $19999"/>
    <s v="1915 Pleasent Ave."/>
    <s v="Williamstown"/>
    <x v="8"/>
    <x v="0"/>
    <x v="0"/>
    <n v="123"/>
  </r>
  <r>
    <n v="475"/>
    <s v="Kara"/>
    <s v="Rowe"/>
    <d v="1992-12-11T00:00:00"/>
    <x v="3"/>
    <s v="$20000 - $39999"/>
    <s v="235 Easton Rd."/>
    <s v="Kohler"/>
    <x v="2"/>
    <x v="2"/>
    <x v="0"/>
    <n v="1110"/>
  </r>
  <r>
    <n v="476"/>
    <s v="Evan"/>
    <s v="Rozenfeld"/>
    <d v="1978-04-20T00:00:00"/>
    <x v="0"/>
    <s v="$80000 - $89999"/>
    <s v="302 Lindenwood Ln."/>
    <s v="Blue Hills"/>
    <x v="6"/>
    <x v="0"/>
    <x v="0"/>
    <n v="2886"/>
  </r>
  <r>
    <n v="477"/>
    <s v="Tyson"/>
    <s v="Rozino"/>
    <d v="1983-04-24T00:00:00"/>
    <x v="3"/>
    <s v="$20000 - $39999"/>
    <s v="381 Barkwood Ct."/>
    <s v="Afton"/>
    <x v="4"/>
    <x v="0"/>
    <x v="0"/>
    <n v="108"/>
  </r>
  <r>
    <n v="478"/>
    <s v="Brice"/>
    <s v="Rozoff"/>
    <d v="1984-05-03T00:00:00"/>
    <x v="4"/>
    <s v="$90000 - $99999"/>
    <s v="181 Beverly Place"/>
    <s v="Gold Beach"/>
    <x v="3"/>
    <x v="2"/>
    <x v="0"/>
    <n v="108"/>
  </r>
  <r>
    <n v="479"/>
    <s v="Quincy"/>
    <s v="Rubens"/>
    <d v="1993-01-01T00:00:00"/>
    <x v="0"/>
    <s v="$80000 - $89999"/>
    <s v="1577 Balsamic Ave."/>
    <s v="White Cape"/>
    <x v="0"/>
    <x v="2"/>
    <x v="0"/>
    <n v="662"/>
  </r>
  <r>
    <n v="480"/>
    <s v="Arthur"/>
    <s v="Rubenstein"/>
    <d v="1967-07-12T00:00:00"/>
    <x v="5"/>
    <s v="$200000 - $249999"/>
    <s v="446 Sheridan Rd."/>
    <s v="Bethel"/>
    <x v="5"/>
    <x v="3"/>
    <x v="0"/>
    <n v="961"/>
  </r>
  <r>
    <n v="481"/>
    <s v="Avery"/>
    <s v="Rubinoff"/>
    <d v="1973-09-18T00:00:00"/>
    <x v="1"/>
    <s v="$40000 - $59999"/>
    <s v="1267 Balsamic Ave."/>
    <s v="Rockford"/>
    <x v="0"/>
    <x v="3"/>
    <x v="0"/>
    <n v="700"/>
  </r>
  <r>
    <n v="482"/>
    <s v="Brad"/>
    <s v="Rudman"/>
    <d v="1974-10-10T00:00:00"/>
    <x v="6"/>
    <s v="$100000 - $199999"/>
    <s v="296 Arlington Ave."/>
    <s v="Havana"/>
    <x v="4"/>
    <x v="0"/>
    <x v="0"/>
    <n v="181"/>
  </r>
  <r>
    <n v="483"/>
    <s v="Lucy"/>
    <s v="Ruffer"/>
    <d v="1994-02-02T00:00:00"/>
    <x v="7"/>
    <s v="$60000 - $69999"/>
    <s v="79 McCraren"/>
    <s v="Allagash"/>
    <x v="5"/>
    <x v="2"/>
    <x v="0"/>
    <n v="115"/>
  </r>
  <r>
    <n v="484"/>
    <s v="Darrick"/>
    <s v="Ruken"/>
    <d v="1985-06-25T00:00:00"/>
    <x v="3"/>
    <s v="$20000 - $39999"/>
    <s v="218 Eastview Dr."/>
    <s v="Lahiana"/>
    <x v="4"/>
    <x v="2"/>
    <x v="0"/>
    <n v="1386"/>
  </r>
  <r>
    <n v="485"/>
    <s v="Mac"/>
    <s v="Runn"/>
    <d v="1977-01-15T00:00:00"/>
    <x v="5"/>
    <s v="$200000 - $249999"/>
    <s v="360 Summit Ave."/>
    <s v="Buenos Aires"/>
    <x v="3"/>
    <x v="0"/>
    <x v="0"/>
    <n v="29"/>
  </r>
  <r>
    <n v="486"/>
    <s v="Clarinda"/>
    <s v="Rusnack"/>
    <d v="1988-12-10T00:00:00"/>
    <x v="0"/>
    <s v="$80000 - $89999"/>
    <s v="5126 Hill"/>
    <s v="Michiana"/>
    <x v="6"/>
    <x v="2"/>
    <x v="0"/>
    <n v="193"/>
  </r>
  <r>
    <n v="487"/>
    <s v="Kimberly"/>
    <s v="Russell"/>
    <d v="1995-03-16T00:00:00"/>
    <x v="0"/>
    <s v="$80000 - $89999"/>
    <s v="1415 Judson Rd."/>
    <s v="Montrose"/>
    <x v="6"/>
    <x v="6"/>
    <x v="0"/>
    <n v="104"/>
  </r>
  <r>
    <n v="488"/>
    <s v="Ariana"/>
    <s v="Russian"/>
    <d v="1971-07-06T00:00:00"/>
    <x v="4"/>
    <s v="$90000 - $99999"/>
    <s v="2698 Sheridan Rd."/>
    <s v="Springfield"/>
    <x v="5"/>
    <x v="3"/>
    <x v="0"/>
    <n v="210"/>
  </r>
  <r>
    <n v="489"/>
    <s v="Neville"/>
    <s v="Ruth"/>
    <d v="1981-05-03T00:00:00"/>
    <x v="4"/>
    <s v="$90000 - $99999"/>
    <s v="2678 Sheridan Rd. "/>
    <s v="Guatamala City"/>
    <x v="8"/>
    <x v="0"/>
    <x v="0"/>
    <n v="35"/>
  </r>
  <r>
    <n v="490"/>
    <s v="Priscilla"/>
    <s v="Rychel"/>
    <d v="1982-06-05T00:00:00"/>
    <x v="2"/>
    <s v="$70000 - $79999"/>
    <s v="5131 Hill"/>
    <s v="Buenos Aires"/>
    <x v="3"/>
    <x v="0"/>
    <x v="0"/>
    <n v="15"/>
  </r>
  <r>
    <n v="491"/>
    <s v="Jason"/>
    <s v="Rynor"/>
    <d v="1983-07-06T00:00:00"/>
    <x v="1"/>
    <s v="$40000 - $59999"/>
    <s v="875 Roger Williams Ave."/>
    <s v="Bucrest"/>
    <x v="3"/>
    <x v="0"/>
    <x v="0"/>
    <n v="154"/>
  </r>
  <r>
    <n v="492"/>
    <s v="Molly"/>
    <s v="Saalfield"/>
    <d v="1984-08-06T00:00:00"/>
    <x v="1"/>
    <s v="$40000 - $59999"/>
    <s v="5412 Hill"/>
    <s v="Avery Heights"/>
    <x v="3"/>
    <x v="2"/>
    <x v="0"/>
    <n v="84"/>
  </r>
  <r>
    <n v="493"/>
    <s v="Jessica"/>
    <s v="Sachman"/>
    <d v="1985-09-07T00:00:00"/>
    <x v="2"/>
    <s v="$70000 - $79999"/>
    <s v="473 Blackhawk Rd."/>
    <s v="Batesville"/>
    <x v="2"/>
    <x v="2"/>
    <x v="0"/>
    <n v="272"/>
  </r>
  <r>
    <n v="494"/>
    <s v="page"/>
    <s v="Sachnoff"/>
    <d v="1986-10-09T00:00:00"/>
    <x v="8"/>
    <s v="$250000 +"/>
    <s v="38476 Forest View Rd."/>
    <s v="Cape Blanco"/>
    <x v="4"/>
    <x v="2"/>
    <x v="0"/>
    <n v="172"/>
  </r>
  <r>
    <n v="495"/>
    <s v="Henry"/>
    <s v="Sachs"/>
    <d v="1987-11-10T00:00:00"/>
    <x v="2"/>
    <s v="$70000 - $79999"/>
    <s v="1754 Beech St."/>
    <s v="Beaver Heights"/>
    <x v="6"/>
    <x v="2"/>
    <x v="0"/>
    <n v="598"/>
  </r>
  <r>
    <n v="496"/>
    <s v="Oakey"/>
    <s v="Sadowsky"/>
    <d v="1986-07-17T00:00:00"/>
    <x v="5"/>
    <s v="$200000 - $249999"/>
    <s v="1065 Hillcrest Circle"/>
    <s v="Annapolis"/>
    <x v="6"/>
    <x v="2"/>
    <x v="0"/>
    <n v="213"/>
  </r>
  <r>
    <n v="497"/>
    <s v="Emerson"/>
    <s v="Saed"/>
    <d v="1983-07-21T00:00:00"/>
    <x v="8"/>
    <s v="$250000 +"/>
    <s v="9117 Fairview Ave."/>
    <s v="Middleton"/>
    <x v="0"/>
    <x v="0"/>
    <x v="0"/>
    <n v="54"/>
  </r>
  <r>
    <n v="498"/>
    <s v="Yvonne"/>
    <s v="Saigh"/>
    <d v="1996-04-18T00:00:00"/>
    <x v="9"/>
    <s v="$0 - $19999"/>
    <s v="169 McCraren"/>
    <s v="Paris"/>
    <x v="10"/>
    <x v="6"/>
    <x v="1"/>
    <n v="300"/>
  </r>
  <r>
    <n v="499"/>
    <s v="Shaw"/>
    <s v="Salelli"/>
    <d v="1971-08-02T00:00:00"/>
    <x v="7"/>
    <s v="$60000 - $69999"/>
    <s v="4516 Grossman Ln."/>
    <s v="Akron"/>
    <x v="5"/>
    <x v="3"/>
    <x v="0"/>
    <n v="229"/>
  </r>
  <r>
    <n v="500"/>
    <s v="Celena"/>
    <s v="Saliba"/>
    <d v="1972-09-12T00:00:00"/>
    <x v="0"/>
    <s v="$80000 - $89999"/>
    <s v="309 Priscilla Court"/>
    <s v="Woodstock"/>
    <x v="6"/>
    <x v="3"/>
    <x v="0"/>
    <n v="69"/>
  </r>
  <r>
    <n v="501"/>
    <s v="Bert"/>
    <s v="Salomon"/>
    <d v="1987-11-16T00:00:00"/>
    <x v="1"/>
    <s v="$40000 - $59999"/>
    <s v="2032 Northbrook Ct."/>
    <s v="Burrus"/>
    <x v="8"/>
    <x v="2"/>
    <x v="0"/>
    <n v="751"/>
  </r>
  <r>
    <n v="502"/>
    <s v="Samuel"/>
    <s v="Saltpeper"/>
    <d v="1953-08-11T00:00:00"/>
    <x v="1"/>
    <s v="$40000 - $59999"/>
    <s v="558 Madison St."/>
    <s v="Amestra"/>
    <x v="0"/>
    <x v="4"/>
    <x v="0"/>
    <n v="25"/>
  </r>
  <r>
    <n v="503"/>
    <s v="Kirby"/>
    <s v="Saltzman"/>
    <d v="1989-01-05T00:00:00"/>
    <x v="5"/>
    <s v="$200000 - $249999"/>
    <s v="4467 Sheridan Rd."/>
    <s v="Eggleston"/>
    <x v="6"/>
    <x v="2"/>
    <x v="0"/>
    <n v="278"/>
  </r>
  <r>
    <n v="504"/>
    <s v="Judy"/>
    <s v="Samson"/>
    <d v="1973-10-10T00:00:00"/>
    <x v="1"/>
    <s v="$40000 - $59999"/>
    <s v="52 Clinton Ave."/>
    <s v="Bath"/>
    <x v="1"/>
    <x v="3"/>
    <x v="1"/>
    <n v="54"/>
  </r>
  <r>
    <n v="505"/>
    <s v="Kelsey"/>
    <s v="Samuelson"/>
    <d v="1991-03-06T00:00:00"/>
    <x v="0"/>
    <s v="$80000 - $89999"/>
    <s v="6431 De Temple Rd."/>
    <s v="Zurstown"/>
    <x v="6"/>
    <x v="2"/>
    <x v="0"/>
    <n v="598"/>
  </r>
  <r>
    <n v="506"/>
    <s v="Stanley"/>
    <s v="Sanderas"/>
    <d v="1974-11-16T00:00:00"/>
    <x v="8"/>
    <s v="$250000 +"/>
    <s v="6136 Cobblestone Cir."/>
    <s v="Des Plaines"/>
    <x v="4"/>
    <x v="0"/>
    <x v="0"/>
    <n v="291"/>
  </r>
  <r>
    <n v="507"/>
    <s v="Pierre"/>
    <s v="Santucci"/>
    <d v="1956-11-06T00:00:00"/>
    <x v="9"/>
    <s v="$0 - $19999"/>
    <s v="15 Lakewood place"/>
    <s v="Scranton Heights"/>
    <x v="3"/>
    <x v="1"/>
    <x v="0"/>
    <n v="216"/>
  </r>
  <r>
    <n v="508"/>
    <s v="Shelby"/>
    <s v="Santucci"/>
    <d v="1986-05-29T00:00:00"/>
    <x v="7"/>
    <s v="$60000 - $69999"/>
    <s v="254  Highwood Ave."/>
    <s v="Kohler"/>
    <x v="2"/>
    <x v="2"/>
    <x v="0"/>
    <n v="115"/>
  </r>
  <r>
    <n v="509"/>
    <s v="Amber"/>
    <s v="Sass"/>
    <d v="1958-01-10T00:00:00"/>
    <x v="7"/>
    <s v="$60000 - $69999"/>
    <s v="120 Heather Lane"/>
    <s v="Kent"/>
    <x v="2"/>
    <x v="1"/>
    <x v="0"/>
    <n v="467"/>
  </r>
  <r>
    <n v="510"/>
    <s v="Peter"/>
    <s v="Sass"/>
    <d v="1975-12-21T00:00:00"/>
    <x v="7"/>
    <s v="$60000 - $69999"/>
    <s v="1201 Deerfield Place"/>
    <s v="St. Martinsville"/>
    <x v="8"/>
    <x v="0"/>
    <x v="0"/>
    <n v="144"/>
  </r>
  <r>
    <n v="511"/>
    <s v="Cornelius"/>
    <s v="Savin"/>
    <d v="1976-01-19T00:00:00"/>
    <x v="9"/>
    <s v="$0 - $19999"/>
    <s v="6423 De Temple Rd."/>
    <s v="Bethel"/>
    <x v="5"/>
    <x v="0"/>
    <x v="0"/>
    <n v="1282"/>
  </r>
  <r>
    <n v="512"/>
    <s v="Alan"/>
    <s v="Savocci"/>
    <d v="1977-02-11T00:00:00"/>
    <x v="6"/>
    <s v="$100000 - $199999"/>
    <s v="18 St. Johns"/>
    <s v="West Dover"/>
    <x v="0"/>
    <x v="0"/>
    <x v="0"/>
    <n v="239"/>
  </r>
  <r>
    <n v="513"/>
    <s v="Deborah"/>
    <s v="Scava"/>
    <d v="1952-05-15T00:00:00"/>
    <x v="2"/>
    <s v="$70000 - $79999"/>
    <s v="175 Elmwood Circle"/>
    <s v="Grafton"/>
    <x v="2"/>
    <x v="4"/>
    <x v="0"/>
    <n v="104"/>
  </r>
  <r>
    <n v="514"/>
    <s v="Wayne"/>
    <s v="Schack"/>
    <d v="1987-06-26T00:00:00"/>
    <x v="2"/>
    <s v="$70000 - $79999"/>
    <s v="535 Knollwood Drive"/>
    <s v="London"/>
    <x v="1"/>
    <x v="2"/>
    <x v="1"/>
    <n v="233"/>
  </r>
  <r>
    <n v="515"/>
    <s v="Gail"/>
    <s v="Schad"/>
    <d v="1954-07-30T00:00:00"/>
    <x v="4"/>
    <s v="$90000 - $99999"/>
    <s v="4233 Burton Ave."/>
    <s v="Buenos Aires"/>
    <x v="3"/>
    <x v="1"/>
    <x v="0"/>
    <n v="160"/>
  </r>
  <r>
    <n v="516"/>
    <s v="Jules"/>
    <s v="Schalfer"/>
    <d v="1955-07-31T00:00:00"/>
    <x v="7"/>
    <s v="$60000 - $69999"/>
    <s v="8393 Burton Ave"/>
    <s v="Tinley Park"/>
    <x v="5"/>
    <x v="1"/>
    <x v="0"/>
    <n v="42"/>
  </r>
  <r>
    <n v="517"/>
    <s v="Duke"/>
    <s v="Schalps"/>
    <d v="1978-04-16T00:00:00"/>
    <x v="7"/>
    <s v="$60000 - $69999"/>
    <s v="6443 De Temple Rd."/>
    <s v="Camdon"/>
    <x v="6"/>
    <x v="0"/>
    <x v="0"/>
    <n v="226"/>
  </r>
  <r>
    <n v="518"/>
    <s v="Alexandria"/>
    <s v="Schanks"/>
    <d v="1967-03-30T00:00:00"/>
    <x v="7"/>
    <s v="$60000 - $69999"/>
    <s v="55 Madison St."/>
    <s v="Middleton"/>
    <x v="0"/>
    <x v="3"/>
    <x v="0"/>
    <n v="700"/>
  </r>
  <r>
    <n v="519"/>
    <s v="Jasper"/>
    <s v="Schecherman"/>
    <d v="1979-05-14T00:00:00"/>
    <x v="7"/>
    <s v="$60000 - $69999"/>
    <s v="269 Winsor Mall"/>
    <s v="Astron"/>
    <x v="0"/>
    <x v="0"/>
    <x v="0"/>
    <n v="77"/>
  </r>
  <r>
    <n v="520"/>
    <s v="Tabitha"/>
    <s v="Schectman"/>
    <d v="1991-08-14T00:00:00"/>
    <x v="0"/>
    <s v="$80000 - $89999"/>
    <s v="125 Broadview Lane"/>
    <s v="Astron"/>
    <x v="0"/>
    <x v="2"/>
    <x v="0"/>
    <n v="39"/>
  </r>
  <r>
    <n v="521"/>
    <s v="Milton"/>
    <s v="Scheff"/>
    <d v="1980-06-19T00:00:00"/>
    <x v="3"/>
    <s v="$20000 - $39999"/>
    <s v="5311 Maple Ave.  Apt."/>
    <s v="Paris"/>
    <x v="10"/>
    <x v="0"/>
    <x v="1"/>
    <n v="136"/>
  </r>
  <r>
    <n v="522"/>
    <s v="Madeline"/>
    <s v="Schelbas"/>
    <d v="1990-12-15T00:00:00"/>
    <x v="3"/>
    <s v="$20000 - $39999"/>
    <s v="50 Sheridan"/>
    <s v="Rapid City"/>
    <x v="0"/>
    <x v="2"/>
    <x v="0"/>
    <n v="1878"/>
  </r>
  <r>
    <n v="523"/>
    <s v="Dean"/>
    <s v="Schelenger"/>
    <d v="1988-10-29T00:00:00"/>
    <x v="7"/>
    <s v="$60000 - $69999"/>
    <s v="362 Lindenwood Ln."/>
    <s v="Canyon Village"/>
    <x v="6"/>
    <x v="2"/>
    <x v="0"/>
    <n v="301"/>
  </r>
  <r>
    <n v="524"/>
    <s v="Hector"/>
    <s v="Schessel"/>
    <d v="1987-03-17T00:00:00"/>
    <x v="7"/>
    <s v="$60000 - $69999"/>
    <s v="212 Clay Rd."/>
    <s v="West Point"/>
    <x v="0"/>
    <x v="2"/>
    <x v="0"/>
    <n v="114"/>
  </r>
  <r>
    <n v="525"/>
    <s v="Kerry"/>
    <s v="Scheurzer"/>
    <d v="1988-07-15T00:00:00"/>
    <x v="7"/>
    <s v="$60000 - $69999"/>
    <s v="2183 Oakridge Ave."/>
    <s v="Stowe"/>
    <x v="0"/>
    <x v="2"/>
    <x v="0"/>
    <n v="194"/>
  </r>
  <r>
    <n v="526"/>
    <s v="Jason"/>
    <s v="Schilling"/>
    <d v="1984-06-20T00:00:00"/>
    <x v="1"/>
    <s v="$40000 - $59999"/>
    <s v="3267 Bluebird Terr."/>
    <s v="Pritchard"/>
    <x v="4"/>
    <x v="2"/>
    <x v="0"/>
    <n v="80"/>
  </r>
  <r>
    <n v="527"/>
    <s v="Hal"/>
    <s v="Schmidt"/>
    <d v="1985-07-23T00:00:00"/>
    <x v="7"/>
    <s v="$60000 - $69999"/>
    <s v="179 Lake Cook Rd."/>
    <s v="Grafton"/>
    <x v="2"/>
    <x v="2"/>
    <x v="0"/>
    <n v="125"/>
  </r>
  <r>
    <n v="528"/>
    <s v="Duke"/>
    <s v="Schneider"/>
    <d v="1986-08-22T00:00:00"/>
    <x v="2"/>
    <s v="$70000 - $79999"/>
    <s v="63 Blackhawk Rd."/>
    <s v="Janesville"/>
    <x v="3"/>
    <x v="2"/>
    <x v="0"/>
    <n v="259"/>
  </r>
  <r>
    <n v="529"/>
    <s v="Lara"/>
    <s v="Schoenberg"/>
    <d v="1987-09-27T00:00:00"/>
    <x v="7"/>
    <s v="$60000 - $69999"/>
    <s v="73 Calais Drive"/>
    <s v="Havana"/>
    <x v="4"/>
    <x v="2"/>
    <x v="0"/>
    <n v="579"/>
  </r>
  <r>
    <n v="530"/>
    <s v="Earl"/>
    <s v="Schoenfeld"/>
    <d v="1986-02-17T00:00:00"/>
    <x v="8"/>
    <s v="$250000 +"/>
    <s v="1101 Deerfield Place"/>
    <s v="Keystone"/>
    <x v="5"/>
    <x v="2"/>
    <x v="0"/>
    <n v="240"/>
  </r>
  <r>
    <n v="531"/>
    <s v="Stacy"/>
    <s v="Schuman"/>
    <d v="1989-08-26T00:00:00"/>
    <x v="6"/>
    <s v="$100000 - $199999"/>
    <s v="545 St. Johns Ave."/>
    <s v="Los Alamos"/>
    <x v="0"/>
    <x v="2"/>
    <x v="0"/>
    <n v="482"/>
  </r>
  <r>
    <n v="532"/>
    <s v="Martin"/>
    <s v="Schwartz"/>
    <d v="1989-11-10T00:00:00"/>
    <x v="3"/>
    <s v="$20000 - $39999"/>
    <s v="1799 Rosemary Way"/>
    <s v="New Cannan"/>
    <x v="8"/>
    <x v="2"/>
    <x v="0"/>
    <n v="92"/>
  </r>
  <r>
    <n v="533"/>
    <s v="Darrell"/>
    <s v="Scoravacco"/>
    <d v="1990-09-01T00:00:00"/>
    <x v="5"/>
    <s v="$200000 - $249999"/>
    <s v="436 Waverly Rd."/>
    <s v="Lyons"/>
    <x v="10"/>
    <x v="2"/>
    <x v="1"/>
    <n v="394"/>
  </r>
  <r>
    <n v="534"/>
    <s v="Oakey"/>
    <s v="Scotten"/>
    <d v="1991-10-03T00:00:00"/>
    <x v="9"/>
    <s v="$0 - $19999"/>
    <s v="120 Sunnyside Ave."/>
    <s v="Fort Legion"/>
    <x v="0"/>
    <x v="2"/>
    <x v="0"/>
    <n v="796"/>
  </r>
  <r>
    <n v="535"/>
    <s v="Leroy"/>
    <s v="Sedgewick"/>
    <d v="1990-01-31T00:00:00"/>
    <x v="3"/>
    <s v="$20000 - $39999"/>
    <s v="3344 Beachwood Ln."/>
    <s v="Antietam Creek"/>
    <x v="6"/>
    <x v="2"/>
    <x v="0"/>
    <n v="246"/>
  </r>
  <r>
    <n v="536"/>
    <s v="Patty"/>
    <s v="Segel "/>
    <d v="1985-01-01T00:00:00"/>
    <x v="7"/>
    <s v="$60000 - $69999"/>
    <s v="120 High St."/>
    <s v="Fort Legion"/>
    <x v="0"/>
    <x v="2"/>
    <x v="0"/>
    <n v="40"/>
  </r>
  <r>
    <n v="537"/>
    <s v="Minnie"/>
    <s v="Seibold"/>
    <d v="1974-03-07T00:00:00"/>
    <x v="3"/>
    <s v="$20000 - $39999"/>
    <s v="148 Eastview Dr."/>
    <s v="Bruceville"/>
    <x v="0"/>
    <x v="3"/>
    <x v="0"/>
    <n v="4338"/>
  </r>
  <r>
    <n v="538"/>
    <s v="Robin"/>
    <s v="Selan"/>
    <d v="1971-10-31T00:00:00"/>
    <x v="9"/>
    <s v="$0 - $19999"/>
    <s v="231 Sheriden Rd."/>
    <s v="Tokosburg"/>
    <x v="4"/>
    <x v="3"/>
    <x v="0"/>
    <n v="49"/>
  </r>
  <r>
    <n v="539"/>
    <s v="Trude"/>
    <s v="Seligman"/>
    <d v="1976-05-16T00:00:00"/>
    <x v="0"/>
    <s v="$80000 - $89999"/>
    <s v="669 Kikaid"/>
    <s v="Prince Williams "/>
    <x v="2"/>
    <x v="0"/>
    <x v="0"/>
    <n v="1245"/>
  </r>
  <r>
    <n v="540"/>
    <s v="Rodman"/>
    <s v="Sennett"/>
    <d v="1972-12-29T00:00:00"/>
    <x v="1"/>
    <s v="$40000 - $59999"/>
    <s v="157 Vine"/>
    <s v="Rackton"/>
    <x v="2"/>
    <x v="3"/>
    <x v="0"/>
    <n v="588"/>
  </r>
  <r>
    <n v="541"/>
    <s v="Clifford"/>
    <s v="Shafer"/>
    <d v="1978-07-20T00:00:00"/>
    <x v="5"/>
    <s v="$200000 - $249999"/>
    <s v="131 Beverly Place"/>
    <s v="Armstrong"/>
    <x v="3"/>
    <x v="0"/>
    <x v="0"/>
    <n v="810"/>
  </r>
  <r>
    <n v="542"/>
    <s v="Eve"/>
    <s v="Shafer"/>
    <d v="1989-08-21T00:00:00"/>
    <x v="4"/>
    <s v="$90000 - $99999"/>
    <s v="6008 Central Ave."/>
    <s v="Warrenton"/>
    <x v="6"/>
    <x v="2"/>
    <x v="0"/>
    <n v="384"/>
  </r>
  <r>
    <n v="543"/>
    <s v="Ruby"/>
    <s v="Shafer"/>
    <d v="1973-01-03T00:00:00"/>
    <x v="0"/>
    <s v="$80000 - $89999"/>
    <s v="547 Knolwood Rd."/>
    <s v="Kobe"/>
    <x v="3"/>
    <x v="3"/>
    <x v="0"/>
    <n v="114"/>
  </r>
  <r>
    <n v="544"/>
    <s v="Cecelia"/>
    <s v="Shah"/>
    <d v="1974-02-01T00:00:00"/>
    <x v="1"/>
    <s v="$40000 - $59999"/>
    <s v="194 First St."/>
    <s v="Valdena"/>
    <x v="6"/>
    <x v="3"/>
    <x v="0"/>
    <n v="171"/>
  </r>
  <r>
    <n v="545"/>
    <s v="Nicolette"/>
    <s v="Shallow"/>
    <d v="1975-03-13T00:00:00"/>
    <x v="7"/>
    <s v="$60000 - $69999"/>
    <s v="8439 Burton Ave"/>
    <s v="Eggleston"/>
    <x v="6"/>
    <x v="0"/>
    <x v="0"/>
    <n v="70"/>
  </r>
  <r>
    <n v="546"/>
    <s v="Crsby"/>
    <s v="Shelton"/>
    <d v="1983-12-13T00:00:00"/>
    <x v="1"/>
    <s v="$40000 - $59999"/>
    <s v="4256 Grossman Ln."/>
    <s v="Los Alamos"/>
    <x v="0"/>
    <x v="0"/>
    <x v="0"/>
    <n v="154"/>
  </r>
  <r>
    <n v="547"/>
    <s v="Ferris"/>
    <s v="Sher"/>
    <d v="1984-01-08T00:00:00"/>
    <x v="7"/>
    <s v="$60000 - $69999"/>
    <s v="337 Cavell Ave."/>
    <s v="Santa Cruz"/>
    <x v="8"/>
    <x v="0"/>
    <x v="0"/>
    <n v="205"/>
  </r>
  <r>
    <n v="548"/>
    <s v="Enos"/>
    <s v="Shorr"/>
    <d v="1985-02-15T00:00:00"/>
    <x v="1"/>
    <s v="$40000 - $59999"/>
    <s v="30 Priscilla Court"/>
    <s v="Middleton"/>
    <x v="0"/>
    <x v="2"/>
    <x v="0"/>
    <n v="13"/>
  </r>
  <r>
    <n v="549"/>
    <s v="Timothy"/>
    <s v="Shutan"/>
    <d v="1986-03-18T00:00:00"/>
    <x v="9"/>
    <s v="$0 - $19999"/>
    <s v="9417 Fairview Ave."/>
    <s v="Montreal"/>
    <x v="7"/>
    <x v="2"/>
    <x v="2"/>
    <n v="81"/>
  </r>
  <r>
    <n v="550"/>
    <s v="Dwight"/>
    <s v="Siber"/>
    <d v="1987-04-17T00:00:00"/>
    <x v="6"/>
    <s v="$100000 - $199999"/>
    <s v="8139 Burton Ave"/>
    <s v="Baton Rouge"/>
    <x v="4"/>
    <x v="2"/>
    <x v="0"/>
    <n v="678"/>
  </r>
  <r>
    <n v="551"/>
    <s v="Ivan"/>
    <s v="Siegal"/>
    <d v="1958-11-19T00:00:00"/>
    <x v="7"/>
    <s v="$60000 - $69999"/>
    <s v="1231 Hillcrest Ave"/>
    <s v="Telosiv"/>
    <x v="5"/>
    <x v="1"/>
    <x v="0"/>
    <n v="214"/>
  </r>
  <r>
    <n v="552"/>
    <s v="Wade"/>
    <s v="Silberman"/>
    <d v="1984-12-07T00:00:00"/>
    <x v="2"/>
    <s v="$70000 - $79999"/>
    <s v="6144 Green bay Rd."/>
    <s v="Marion"/>
    <x v="3"/>
    <x v="2"/>
    <x v="0"/>
    <n v="198"/>
  </r>
  <r>
    <n v="553"/>
    <s v="Ward"/>
    <s v="Silverman"/>
    <d v="1983-11-07T00:00:00"/>
    <x v="7"/>
    <s v="$60000 - $69999"/>
    <s v="2518 Oakridge Ave."/>
    <s v="Berlin"/>
    <x v="9"/>
    <x v="0"/>
    <x v="1"/>
    <n v="141"/>
  </r>
  <r>
    <n v="554"/>
    <s v="Carla"/>
    <s v="Simon"/>
    <d v="1965-11-04T00:00:00"/>
    <x v="7"/>
    <s v="$60000 - $69999"/>
    <s v="224 St.Johns Ave."/>
    <s v="Newburg"/>
    <x v="4"/>
    <x v="3"/>
    <x v="0"/>
    <n v="195"/>
  </r>
  <r>
    <n v="556"/>
    <s v="Dustin"/>
    <s v="Simon"/>
    <d v="1972-02-13T00:00:00"/>
    <x v="0"/>
    <s v="$80000 - $89999"/>
    <s v="8949 Harvard Ct"/>
    <s v="Virginia Beach"/>
    <x v="6"/>
    <x v="3"/>
    <x v="0"/>
    <n v="336"/>
  </r>
  <r>
    <n v="557"/>
    <s v="Libby"/>
    <s v="Siskel"/>
    <d v="1990-09-13T00:00:00"/>
    <x v="4"/>
    <s v="$90000 - $99999"/>
    <s v="175 Oakwood Ave."/>
    <s v="St. Paul"/>
    <x v="5"/>
    <x v="2"/>
    <x v="0"/>
    <n v="430"/>
  </r>
  <r>
    <n v="558"/>
    <s v="Betsy"/>
    <s v="Sizemore"/>
    <d v="1976-04-14T00:00:00"/>
    <x v="7"/>
    <s v="$60000 - $69999"/>
    <s v="155 Knollwood Drive"/>
    <s v="Fort Mirth"/>
    <x v="0"/>
    <x v="0"/>
    <x v="0"/>
    <n v="145"/>
  </r>
  <r>
    <n v="559"/>
    <s v="Byron"/>
    <s v="Skae"/>
    <d v="1977-05-11T00:00:00"/>
    <x v="0"/>
    <s v="$80000 - $89999"/>
    <s v="59 Priscilla Court"/>
    <s v="Paris"/>
    <x v="10"/>
    <x v="0"/>
    <x v="1"/>
    <n v="1391"/>
  </r>
  <r>
    <n v="560"/>
    <s v="Elijah"/>
    <s v="Skikelmire"/>
    <d v="1987-03-13T00:00:00"/>
    <x v="1"/>
    <s v="$40000 - $59999"/>
    <s v="4730 Oakland Drive"/>
    <s v="Rockport"/>
    <x v="0"/>
    <x v="2"/>
    <x v="0"/>
    <n v="2983"/>
  </r>
  <r>
    <n v="561"/>
    <s v="Sabrina"/>
    <s v="sklyes"/>
    <d v="1991-10-21T00:00:00"/>
    <x v="3"/>
    <s v="$20000 - $39999"/>
    <s v="14 Ridgelee Rd"/>
    <s v="Glen Canyon"/>
    <x v="6"/>
    <x v="2"/>
    <x v="0"/>
    <n v="352"/>
  </r>
  <r>
    <n v="562"/>
    <s v="Fred"/>
    <s v="Small"/>
    <d v="1985-03-12T00:00:00"/>
    <x v="1"/>
    <s v="$40000 - $59999"/>
    <s v="4777 Balsamic Ave."/>
    <s v="Valley Heights"/>
    <x v="5"/>
    <x v="2"/>
    <x v="0"/>
    <n v="324"/>
  </r>
  <r>
    <n v="563"/>
    <s v="Roger"/>
    <s v="Small"/>
    <d v="1992-11-10T00:00:00"/>
    <x v="1"/>
    <s v="$40000 - $59999"/>
    <s v="186 Parkside Ln."/>
    <s v="Fingers Lake"/>
    <x v="4"/>
    <x v="2"/>
    <x v="0"/>
    <n v="554"/>
  </r>
  <r>
    <n v="564"/>
    <s v="Stephen"/>
    <s v="Small"/>
    <d v="1978-06-16T00:00:00"/>
    <x v="3"/>
    <s v="$20000 - $39999"/>
    <s v="234 Devonshire Court"/>
    <s v="Milltown"/>
    <x v="4"/>
    <x v="0"/>
    <x v="0"/>
    <n v="526"/>
  </r>
  <r>
    <n v="565"/>
    <s v="Adela"/>
    <s v="Smalls"/>
    <d v="1993-12-05T00:00:00"/>
    <x v="1"/>
    <s v="$40000 - $59999"/>
    <s v="161 Judson Ave."/>
    <s v="Valley Heights"/>
    <x v="5"/>
    <x v="2"/>
    <x v="0"/>
    <n v="214"/>
  </r>
  <r>
    <n v="566"/>
    <s v="Gabe"/>
    <s v="Smiley"/>
    <d v="1995-11-27T00:00:00"/>
    <x v="7"/>
    <s v="$60000 - $69999"/>
    <s v="355 Golf Rd."/>
    <s v="Allagash"/>
    <x v="5"/>
    <x v="6"/>
    <x v="0"/>
    <n v="471"/>
  </r>
  <r>
    <n v="567"/>
    <s v="Rosanna"/>
    <s v="Smiley"/>
    <d v="1994-10-29T00:00:00"/>
    <x v="8"/>
    <s v="$250000 +"/>
    <s v="3412 Hillcrest Ave"/>
    <s v="Toronto"/>
    <x v="7"/>
    <x v="6"/>
    <x v="2"/>
    <n v="1263"/>
  </r>
  <r>
    <n v="568"/>
    <s v="Laurell"/>
    <s v="Smith"/>
    <d v="1993-09-27T00:00:00"/>
    <x v="0"/>
    <s v="$80000 - $89999"/>
    <s v="6 Cobblestone Cir."/>
    <s v="Guatamala City"/>
    <x v="8"/>
    <x v="2"/>
    <x v="0"/>
    <n v="125"/>
  </r>
  <r>
    <n v="569"/>
    <s v="Sarah"/>
    <s v="Smith"/>
    <d v="1992-08-11T00:00:00"/>
    <x v="0"/>
    <s v="$80000 - $89999"/>
    <s v="201-C Frontage Rd."/>
    <s v="Lane Heights"/>
    <x v="4"/>
    <x v="2"/>
    <x v="0"/>
    <n v="859"/>
  </r>
  <r>
    <n v="570"/>
    <s v="Gail"/>
    <s v="Solomon"/>
    <d v="1991-06-30T00:00:00"/>
    <x v="6"/>
    <s v="$100000 - $199999"/>
    <s v="312-A Crestwood Village Rd."/>
    <s v="Philadelphia"/>
    <x v="6"/>
    <x v="2"/>
    <x v="0"/>
    <n v="94"/>
  </r>
  <r>
    <n v="571"/>
    <s v="Johanna"/>
    <s v="Somner"/>
    <d v="1990-06-13T00:00:00"/>
    <x v="9"/>
    <s v="$0 - $19999"/>
    <s v="172 Clinton Ave."/>
    <s v="Hongston"/>
    <x v="8"/>
    <x v="2"/>
    <x v="0"/>
    <n v="424"/>
  </r>
  <r>
    <n v="572"/>
    <s v="Rachel"/>
    <s v="Soth"/>
    <d v="1979-07-11T00:00:00"/>
    <x v="3"/>
    <s v="$20000 - $39999"/>
    <s v="4333 Burton Ave."/>
    <s v="Bucrest"/>
    <x v="3"/>
    <x v="0"/>
    <x v="0"/>
    <n v="248"/>
  </r>
  <r>
    <n v="573"/>
    <s v="Hubert"/>
    <s v="Soto"/>
    <d v="1994-01-16T00:00:00"/>
    <x v="3"/>
    <s v="$20000 - $39999"/>
    <s v="112 Old Briar Lane"/>
    <s v="London"/>
    <x v="1"/>
    <x v="2"/>
    <x v="1"/>
    <n v="314"/>
  </r>
  <r>
    <n v="574"/>
    <s v="Ray"/>
    <s v="Spanier"/>
    <d v="1995-02-12T00:00:00"/>
    <x v="0"/>
    <s v="$80000 - $89999"/>
    <s v="43588 Kennedy Dr."/>
    <s v="Armstrong"/>
    <x v="3"/>
    <x v="6"/>
    <x v="0"/>
    <n v="548"/>
  </r>
  <r>
    <n v="575"/>
    <s v="Chandler"/>
    <s v="Sporadin"/>
    <d v="1989-05-17T00:00:00"/>
    <x v="6"/>
    <s v="$100000 - $199999"/>
    <s v="136 Waverly Rd."/>
    <s v="St. Edward"/>
    <x v="2"/>
    <x v="2"/>
    <x v="0"/>
    <n v="53"/>
  </r>
  <r>
    <n v="576"/>
    <s v="Cecil"/>
    <s v="Sproat"/>
    <d v="1988-04-16T00:00:00"/>
    <x v="7"/>
    <s v="$60000 - $69999"/>
    <s v="135 Easton Rd."/>
    <s v="Telluride"/>
    <x v="8"/>
    <x v="2"/>
    <x v="0"/>
    <n v="481"/>
  </r>
  <r>
    <n v="577"/>
    <s v="Kermit"/>
    <s v="Sraneck"/>
    <d v="1980-08-12T00:00:00"/>
    <x v="1"/>
    <s v="$40000 - $59999"/>
    <s v="145 Eastwood"/>
    <s v="Gainsville"/>
    <x v="2"/>
    <x v="0"/>
    <x v="0"/>
    <n v="467"/>
  </r>
  <r>
    <n v="578"/>
    <s v="Adam"/>
    <s v="Srungin"/>
    <d v="1985-01-07T00:00:00"/>
    <x v="4"/>
    <s v="$90000 - $99999"/>
    <s v="14836 W. River Oaks Dr."/>
    <s v="Edgartown"/>
    <x v="6"/>
    <x v="2"/>
    <x v="0"/>
    <n v="51"/>
  </r>
  <r>
    <n v="579"/>
    <s v="Elaine"/>
    <s v="Starr"/>
    <d v="1989-01-07T00:00:00"/>
    <x v="0"/>
    <s v="$80000 - $89999"/>
    <s v="278 Sheridan Rd."/>
    <s v="Arlin"/>
    <x v="4"/>
    <x v="2"/>
    <x v="0"/>
    <n v="81"/>
  </r>
  <r>
    <n v="580"/>
    <s v="Wendy"/>
    <s v="Stefani"/>
    <d v="1996-03-17T00:00:00"/>
    <x v="3"/>
    <s v="$20000 - $39999"/>
    <s v="425 W. Lake Ave."/>
    <s v="Phoenix"/>
    <x v="8"/>
    <x v="6"/>
    <x v="0"/>
    <n v="65"/>
  </r>
  <r>
    <n v="581"/>
    <s v="George"/>
    <s v="Steibel"/>
    <d v="1986-04-07T00:00:00"/>
    <x v="7"/>
    <s v="$60000 - $69999"/>
    <s v="1615 Judson Rd."/>
    <s v="Castle"/>
    <x v="6"/>
    <x v="2"/>
    <x v="0"/>
    <n v="24"/>
  </r>
  <r>
    <n v="582"/>
    <s v="Frederick"/>
    <s v="Steiger"/>
    <d v="1988-04-10T00:00:00"/>
    <x v="7"/>
    <s v="$60000 - $69999"/>
    <s v="6703 Calais Drive"/>
    <s v="Knoxville"/>
    <x v="2"/>
    <x v="2"/>
    <x v="0"/>
    <n v="595"/>
  </r>
  <r>
    <n v="583"/>
    <s v="Felix"/>
    <s v="Stein"/>
    <d v="1990-06-03T00:00:00"/>
    <x v="3"/>
    <s v="$20000 - $39999"/>
    <s v="2844 Princeton Ln."/>
    <s v="Michiana"/>
    <x v="6"/>
    <x v="2"/>
    <x v="0"/>
    <n v="694"/>
  </r>
  <r>
    <n v="584"/>
    <s v="Jessica"/>
    <s v="Stein"/>
    <d v="1954-02-02T00:00:00"/>
    <x v="7"/>
    <s v="$60000 - $69999"/>
    <s v="3134 Grove Ave."/>
    <s v="Breckford"/>
    <x v="8"/>
    <x v="4"/>
    <x v="0"/>
    <n v="185"/>
  </r>
  <r>
    <n v="585"/>
    <s v="Dara"/>
    <s v="Steinberg"/>
    <d v="1980-04-03T00:00:00"/>
    <x v="2"/>
    <s v="$70000 - $79999"/>
    <s v="6435 De Temple Rd."/>
    <s v="Moscow"/>
    <x v="2"/>
    <x v="0"/>
    <x v="0"/>
    <n v="222"/>
  </r>
  <r>
    <n v="586"/>
    <s v="Umma"/>
    <s v="Stickdale"/>
    <d v="1981-09-08T00:00:00"/>
    <x v="1"/>
    <s v="$40000 - $59999"/>
    <s v="227 Clay Rd."/>
    <s v="Albon"/>
    <x v="8"/>
    <x v="0"/>
    <x v="0"/>
    <n v="148"/>
  </r>
  <r>
    <n v="587"/>
    <s v="Moses"/>
    <s v="Stine"/>
    <d v="1978-02-05T00:00:00"/>
    <x v="4"/>
    <s v="$90000 - $99999"/>
    <s v="4 Lakeview Terrace"/>
    <s v="Derring"/>
    <x v="4"/>
    <x v="0"/>
    <x v="0"/>
    <n v="1605"/>
  </r>
  <r>
    <n v="588"/>
    <s v="Christie"/>
    <s v="Stirrat"/>
    <d v="1987-05-05T00:00:00"/>
    <x v="1"/>
    <s v="$40000 - $59999"/>
    <s v="315 Skokie Valley Rd."/>
    <s v="New Cannan"/>
    <x v="8"/>
    <x v="2"/>
    <x v="0"/>
    <n v="117"/>
  </r>
  <r>
    <n v="589"/>
    <s v="Lena"/>
    <s v="Stone"/>
    <d v="1982-10-02T00:00:00"/>
    <x v="8"/>
    <s v="$250000 +"/>
    <s v="522 N. Greenview Apt."/>
    <s v="Blue Hills"/>
    <x v="6"/>
    <x v="0"/>
    <x v="0"/>
    <n v="105"/>
  </r>
  <r>
    <n v="590"/>
    <s v="Chenet"/>
    <s v="Storck"/>
    <d v="1953-03-06T00:00:00"/>
    <x v="7"/>
    <s v="$60000 - $69999"/>
    <s v="31876 Forest View Rd."/>
    <s v="La Paz"/>
    <x v="3"/>
    <x v="4"/>
    <x v="0"/>
    <n v="140"/>
  </r>
  <r>
    <n v="591"/>
    <s v="Nathan"/>
    <s v="Stuart"/>
    <d v="1988-06-25T00:00:00"/>
    <x v="7"/>
    <s v="$60000 - $69999"/>
    <s v="1315 Judson Rd."/>
    <s v="London"/>
    <x v="1"/>
    <x v="2"/>
    <x v="1"/>
    <n v="61"/>
  </r>
  <r>
    <n v="592"/>
    <s v="Charles"/>
    <s v="Stukkle"/>
    <d v="1983-11-01T00:00:00"/>
    <x v="1"/>
    <s v="$40000 - $59999"/>
    <s v="510 Crain"/>
    <s v="Lahiana"/>
    <x v="4"/>
    <x v="0"/>
    <x v="0"/>
    <n v="144"/>
  </r>
  <r>
    <n v="593"/>
    <s v="Sheldon"/>
    <s v="Sutherland"/>
    <d v="1990-07-29T00:00:00"/>
    <x v="2"/>
    <s v="$70000 - $79999"/>
    <s v="9173 Fairview Ave."/>
    <s v="Akron"/>
    <x v="5"/>
    <x v="2"/>
    <x v="0"/>
    <n v="105"/>
  </r>
  <r>
    <n v="594"/>
    <s v="Prescott"/>
    <s v="Swanson"/>
    <d v="1989-07-11T00:00:00"/>
    <x v="3"/>
    <s v="$20000 - $39999"/>
    <s v="62 Lindenwood Ln."/>
    <s v="Cape Blanco"/>
    <x v="4"/>
    <x v="2"/>
    <x v="0"/>
    <n v="333"/>
  </r>
  <r>
    <n v="595"/>
    <s v="Stacy"/>
    <s v="Swanson"/>
    <d v="1954-04-06T00:00:00"/>
    <x v="7"/>
    <s v="$60000 - $69999"/>
    <s v="6743 De Temple Rd."/>
    <s v="Beaver Lake"/>
    <x v="3"/>
    <x v="1"/>
    <x v="0"/>
    <n v="518"/>
  </r>
  <r>
    <n v="596"/>
    <s v="Carter"/>
    <s v="Sweig"/>
    <d v="1955-05-15T00:00:00"/>
    <x v="4"/>
    <s v="$90000 - $99999"/>
    <s v="12 Walker Ave."/>
    <s v="Burrus"/>
    <x v="8"/>
    <x v="1"/>
    <x v="0"/>
    <n v="420"/>
  </r>
  <r>
    <n v="598"/>
    <s v="Susan"/>
    <s v="Swislow"/>
    <d v="1991-04-07T00:00:00"/>
    <x v="7"/>
    <s v="$60000 - $69999"/>
    <s v="3844 Spruce St."/>
    <s v="Kent"/>
    <x v="2"/>
    <x v="2"/>
    <x v="0"/>
    <n v="49"/>
  </r>
  <r>
    <n v="599"/>
    <s v="Brad"/>
    <s v="Szanto"/>
    <d v="1984-12-14T00:00:00"/>
    <x v="0"/>
    <s v="$80000 - $89999"/>
    <s v="839 Burton Ave"/>
    <s v="Arlin"/>
    <x v="4"/>
    <x v="2"/>
    <x v="0"/>
    <n v="79"/>
  </r>
  <r>
    <n v="600"/>
    <s v="Ted"/>
    <s v="Szokol"/>
    <d v="1956-06-17T00:00:00"/>
    <x v="7"/>
    <s v="$60000 - $69999"/>
    <s v="202 Northbrook Ct."/>
    <s v="Janesville"/>
    <x v="3"/>
    <x v="1"/>
    <x v="0"/>
    <n v="524"/>
  </r>
  <r>
    <n v="601"/>
    <s v="Holly"/>
    <s v="Talman"/>
    <d v="1954-06-30T00:00:00"/>
    <x v="8"/>
    <s v="$250000 +"/>
    <s v="1679 McCraren"/>
    <s v="Grierville"/>
    <x v="6"/>
    <x v="1"/>
    <x v="0"/>
    <n v="64"/>
  </r>
  <r>
    <n v="602"/>
    <s v="Violette"/>
    <s v="Taubner"/>
    <d v="1990-08-02T00:00:00"/>
    <x v="3"/>
    <s v="$20000 - $39999"/>
    <s v="1836 W. River Oaks Dr."/>
    <s v="Breckford"/>
    <x v="8"/>
    <x v="2"/>
    <x v="0"/>
    <n v="190"/>
  </r>
  <r>
    <n v="603"/>
    <s v="Katharine"/>
    <s v="Taxy"/>
    <d v="1985-01-10T00:00:00"/>
    <x v="7"/>
    <s v="$60000 - $69999"/>
    <s v="32 Prarie Ln."/>
    <s v="Fort Lauderdale"/>
    <x v="2"/>
    <x v="2"/>
    <x v="0"/>
    <n v="107"/>
  </r>
  <r>
    <n v="604"/>
    <s v="Mara"/>
    <s v="Teitbaum"/>
    <d v="1959-09-29T00:00:00"/>
    <x v="7"/>
    <s v="$60000 - $69999"/>
    <s v="74 Judson Place"/>
    <s v="Emerald Bay"/>
    <x v="5"/>
    <x v="1"/>
    <x v="0"/>
    <n v="262"/>
  </r>
  <r>
    <n v="605"/>
    <s v="Elbert"/>
    <s v="Terry"/>
    <d v="1991-09-23T00:00:00"/>
    <x v="6"/>
    <s v="$100000 - $199999"/>
    <s v="452 N. Greenview Apt."/>
    <s v="Camdon"/>
    <x v="6"/>
    <x v="2"/>
    <x v="0"/>
    <n v="321"/>
  </r>
  <r>
    <n v="606"/>
    <s v="Edward"/>
    <s v="Thomas"/>
    <d v="1991-08-16T00:00:00"/>
    <x v="1"/>
    <s v="$40000 - $59999"/>
    <s v="965 Marion Place Apt. 65C"/>
    <s v="Bobstown"/>
    <x v="8"/>
    <x v="2"/>
    <x v="0"/>
    <n v="80"/>
  </r>
  <r>
    <n v="607"/>
    <s v="Isaac"/>
    <s v="Thuente"/>
    <d v="1986-02-11T00:00:00"/>
    <x v="1"/>
    <s v="$40000 - $59999"/>
    <s v="1287 Glencoe Ave."/>
    <s v="Breckford"/>
    <x v="8"/>
    <x v="2"/>
    <x v="0"/>
    <n v="95"/>
  </r>
  <r>
    <n v="608"/>
    <s v="Aaron"/>
    <s v="Tilmon"/>
    <d v="1992-10-24T00:00:00"/>
    <x v="3"/>
    <s v="$20000 - $39999"/>
    <s v="6652 Lyons Circle"/>
    <s v="Alta"/>
    <x v="3"/>
    <x v="2"/>
    <x v="0"/>
    <n v="124"/>
  </r>
  <r>
    <n v="609"/>
    <s v="Amber"/>
    <s v="Timber"/>
    <d v="1965-01-04T00:00:00"/>
    <x v="1"/>
    <s v="$40000 - $59999"/>
    <s v="175 Chicago Ave."/>
    <s v="Sipperville"/>
    <x v="2"/>
    <x v="3"/>
    <x v="0"/>
    <n v="174"/>
  </r>
  <r>
    <n v="610"/>
    <s v="Chloris"/>
    <s v="Timber"/>
    <d v="1993-11-21T00:00:00"/>
    <x v="8"/>
    <s v="$250000 +"/>
    <s v="21 Lakeview Terrace #2312"/>
    <s v="Grafton"/>
    <x v="2"/>
    <x v="2"/>
    <x v="0"/>
    <n v="65"/>
  </r>
  <r>
    <n v="611"/>
    <s v="Hugh"/>
    <s v="Tiran"/>
    <d v="1994-12-15T00:00:00"/>
    <x v="7"/>
    <s v="$60000 - $69999"/>
    <s v="1040 Marvel Way"/>
    <s v="Columbia"/>
    <x v="5"/>
    <x v="6"/>
    <x v="0"/>
    <n v="64"/>
  </r>
  <r>
    <n v="612"/>
    <s v="Lucy"/>
    <s v="Tisch"/>
    <d v="1971-03-13T00:00:00"/>
    <x v="7"/>
    <s v="$60000 - $69999"/>
    <s v="6783 Calais Drive"/>
    <s v="Zelston"/>
    <x v="4"/>
    <x v="3"/>
    <x v="0"/>
    <n v="105"/>
  </r>
  <r>
    <n v="613"/>
    <s v="Brice"/>
    <s v="Tobiason"/>
    <d v="1951-01-06T00:00:00"/>
    <x v="0"/>
    <s v="$80000 - $89999"/>
    <s v="8433 Burton Ave."/>
    <s v="Peoria"/>
    <x v="5"/>
    <x v="4"/>
    <x v="0"/>
    <n v="711"/>
  </r>
  <r>
    <n v="614"/>
    <s v="Merrell"/>
    <s v="Tobin"/>
    <d v="1995-01-06T00:00:00"/>
    <x v="2"/>
    <s v="$70000 - $79999"/>
    <s v="1875 Roger Williams Ave."/>
    <s v="Castle Rock"/>
    <x v="0"/>
    <x v="6"/>
    <x v="0"/>
    <n v="2481"/>
  </r>
  <r>
    <n v="615"/>
    <s v="Forrest"/>
    <s v="Tomei"/>
    <d v="1972-04-15T00:00:00"/>
    <x v="6"/>
    <s v="$100000 - $199999"/>
    <s v="4522 N. Greenview Apt. 1B "/>
    <s v="Zurstown"/>
    <x v="6"/>
    <x v="3"/>
    <x v="0"/>
    <n v="645"/>
  </r>
  <r>
    <n v="616"/>
    <s v="Connie"/>
    <s v="Tondi"/>
    <d v="1955-03-06T00:00:00"/>
    <x v="7"/>
    <s v="$60000 - $69999"/>
    <s v="4628 Orwenstensia"/>
    <s v="Kobe"/>
    <x v="3"/>
    <x v="1"/>
    <x v="0"/>
    <n v="33"/>
  </r>
  <r>
    <n v="617"/>
    <s v="Wendell"/>
    <s v="Towain"/>
    <d v="1956-04-14T00:00:00"/>
    <x v="4"/>
    <s v="$90000 - $99999"/>
    <s v="2936 Arlington Ave."/>
    <s v="Arlin"/>
    <x v="4"/>
    <x v="1"/>
    <x v="0"/>
    <n v="37"/>
  </r>
  <r>
    <n v="618"/>
    <s v="Harry"/>
    <s v="Treviarius"/>
    <d v="1973-05-23T00:00:00"/>
    <x v="9"/>
    <s v="$0 - $19999"/>
    <s v="1547 Vine"/>
    <s v="London"/>
    <x v="1"/>
    <x v="3"/>
    <x v="1"/>
    <n v="207"/>
  </r>
  <r>
    <n v="619"/>
    <s v="Ivan"/>
    <s v="Triefu"/>
    <d v="1957-05-15T00:00:00"/>
    <x v="7"/>
    <s v="$60000 - $69999"/>
    <s v="21 Twin Oaks Place"/>
    <s v="Mainz"/>
    <x v="9"/>
    <x v="1"/>
    <x v="1"/>
    <n v="22"/>
  </r>
  <r>
    <n v="620"/>
    <s v="Gabrielle"/>
    <s v="Triffler"/>
    <d v="1958-06-18T00:00:00"/>
    <x v="0"/>
    <s v="$80000 - $89999"/>
    <s v="205 St. Johns Ave."/>
    <s v="Emerald Bay"/>
    <x v="5"/>
    <x v="1"/>
    <x v="0"/>
    <n v="247"/>
  </r>
  <r>
    <n v="621"/>
    <s v="Murray"/>
    <s v="Troji"/>
    <d v="1959-07-21T00:00:00"/>
    <x v="6"/>
    <s v="$100000 - $199999"/>
    <s v="25 Jeffrys Place"/>
    <s v="Catskill"/>
    <x v="0"/>
    <x v="1"/>
    <x v="0"/>
    <n v="465"/>
  </r>
  <r>
    <n v="622"/>
    <s v="Joshua"/>
    <s v="Trudell"/>
    <d v="1960-08-23T00:00:00"/>
    <x v="6"/>
    <s v="$100000 - $199999"/>
    <s v="60 Central Ave."/>
    <s v="Beaver Lake"/>
    <x v="3"/>
    <x v="1"/>
    <x v="0"/>
    <n v="1004"/>
  </r>
  <r>
    <n v="623"/>
    <s v="Charlton"/>
    <s v="Trull"/>
    <d v="1961-09-11T00:00:00"/>
    <x v="7"/>
    <s v="$60000 - $69999"/>
    <s v="183 McCraren Rd."/>
    <s v="Berlin"/>
    <x v="9"/>
    <x v="1"/>
    <x v="1"/>
    <n v="1181"/>
  </r>
  <r>
    <n v="624"/>
    <s v="Agatha"/>
    <s v="Trunbar"/>
    <d v="1962-10-15T00:00:00"/>
    <x v="7"/>
    <s v="$60000 - $69999"/>
    <s v="8329 Burton Ave"/>
    <s v="Altoola"/>
    <x v="3"/>
    <x v="1"/>
    <x v="0"/>
    <n v="2053"/>
  </r>
  <r>
    <n v="625"/>
    <s v="Jean"/>
    <s v="Tschudy"/>
    <d v="1974-06-25T00:00:00"/>
    <x v="0"/>
    <s v="$80000 - $89999"/>
    <s v="199 Rosemary Way"/>
    <s v="Paris"/>
    <x v="10"/>
    <x v="0"/>
    <x v="1"/>
    <n v="109"/>
  </r>
  <r>
    <n v="626"/>
    <s v="Tyler"/>
    <s v="Tunick"/>
    <d v="1996-02-03T00:00:00"/>
    <x v="9"/>
    <s v="$0 - $19999"/>
    <s v="125 Easton Rd."/>
    <s v="Edgartown"/>
    <x v="6"/>
    <x v="6"/>
    <x v="0"/>
    <n v="129"/>
  </r>
  <r>
    <n v="627"/>
    <s v="Prescott"/>
    <s v="Turban"/>
    <d v="1986-03-07T00:00:00"/>
    <x v="1"/>
    <s v="$40000 - $59999"/>
    <s v="1383 Cavell Ave."/>
    <s v="Bath"/>
    <x v="1"/>
    <x v="2"/>
    <x v="1"/>
    <n v="51"/>
  </r>
  <r>
    <n v="628"/>
    <s v="Crystal"/>
    <s v="Turner"/>
    <d v="1975-07-07T00:00:00"/>
    <x v="7"/>
    <s v="$60000 - $69999"/>
    <s v="476 Blackhawk Rd."/>
    <s v="Lyons"/>
    <x v="10"/>
    <x v="0"/>
    <x v="1"/>
    <n v="378"/>
  </r>
  <r>
    <n v="629"/>
    <s v="Margaret"/>
    <s v="Turner"/>
    <d v="1987-04-07T00:00:00"/>
    <x v="0"/>
    <s v="$80000 - $89999"/>
    <s v="17 Chicago Ave."/>
    <s v="Canyon Village"/>
    <x v="6"/>
    <x v="2"/>
    <x v="0"/>
    <n v="401"/>
  </r>
  <r>
    <n v="630"/>
    <s v="Harris"/>
    <s v="Uhlman"/>
    <d v="1965-01-03T00:00:00"/>
    <x v="5"/>
    <s v="$200000 - $249999"/>
    <s v="241 Callan Rd."/>
    <s v="Amestra"/>
    <x v="0"/>
    <x v="3"/>
    <x v="0"/>
    <n v="222"/>
  </r>
  <r>
    <n v="631"/>
    <s v="Lynn"/>
    <s v="Umbach"/>
    <d v="1952-12-11T00:00:00"/>
    <x v="0"/>
    <s v="$80000 - $89999"/>
    <s v="403 Marquette Rd."/>
    <s v="Caracton"/>
    <x v="4"/>
    <x v="4"/>
    <x v="0"/>
    <n v="82"/>
  </r>
  <r>
    <n v="632"/>
    <s v="Chloris"/>
    <s v="Underwood"/>
    <d v="1971-09-24T00:00:00"/>
    <x v="5"/>
    <s v="$200000 - $249999"/>
    <s v="87 Old Trail Rd."/>
    <s v="Tucson"/>
    <x v="3"/>
    <x v="3"/>
    <x v="0"/>
    <n v="1534"/>
  </r>
  <r>
    <n v="633"/>
    <s v="Conroy"/>
    <s v="Underwood"/>
    <d v="1988-05-17T00:00:00"/>
    <x v="2"/>
    <s v="$70000 - $79999"/>
    <s v="201 Callan Rd."/>
    <s v="Bloomington"/>
    <x v="8"/>
    <x v="2"/>
    <x v="0"/>
    <n v="35"/>
  </r>
  <r>
    <n v="634"/>
    <s v="Bruce"/>
    <s v="Urban"/>
    <d v="1976-08-21T00:00:00"/>
    <x v="1"/>
    <s v="$40000 - $59999"/>
    <s v="1520 Heather Lane"/>
    <s v="Cripple Creek"/>
    <x v="5"/>
    <x v="0"/>
    <x v="0"/>
    <n v="25"/>
  </r>
  <r>
    <n v="635"/>
    <s v="Grace"/>
    <s v="Ury"/>
    <d v="1970-08-23T00:00:00"/>
    <x v="9"/>
    <s v="$0 - $19999"/>
    <s v="199 Cloverdale Rd."/>
    <s v="Valdena"/>
    <x v="6"/>
    <x v="3"/>
    <x v="0"/>
    <n v="102"/>
  </r>
  <r>
    <n v="636"/>
    <s v="Daphne"/>
    <s v="Utep"/>
    <d v="1977-09-08T00:00:00"/>
    <x v="7"/>
    <s v="$60000 - $69999"/>
    <s v="155 Oakwood Ave."/>
    <s v="Paris"/>
    <x v="10"/>
    <x v="0"/>
    <x v="1"/>
    <n v="284"/>
  </r>
  <r>
    <n v="637"/>
    <s v="Brandon"/>
    <s v="Utler"/>
    <d v="1969-07-21T00:00:00"/>
    <x v="7"/>
    <s v="$60000 - $69999"/>
    <s v="244 Princeton Ln."/>
    <s v="Lane Heights"/>
    <x v="4"/>
    <x v="3"/>
    <x v="0"/>
    <n v="184"/>
  </r>
  <r>
    <n v="638"/>
    <s v="Vern"/>
    <s v="Vahlcamp"/>
    <d v="1968-06-20T00:00:00"/>
    <x v="6"/>
    <s v="$100000 - $199999"/>
    <s v="6118 Sheriden Rd."/>
    <s v="San Fransisco"/>
    <x v="3"/>
    <x v="3"/>
    <x v="0"/>
    <n v="84"/>
  </r>
  <r>
    <n v="639"/>
    <s v="Jordan"/>
    <s v="Vai"/>
    <d v="1967-05-20T00:00:00"/>
    <x v="2"/>
    <s v="$70000 - $79999"/>
    <s v="250 Crain"/>
    <s v="Buenos Aires"/>
    <x v="3"/>
    <x v="3"/>
    <x v="0"/>
    <n v="53"/>
  </r>
  <r>
    <n v="640"/>
    <s v="Dominico"/>
    <s v="Valdez"/>
    <d v="1978-11-16T00:00:00"/>
    <x v="5"/>
    <s v="$200000 - $249999"/>
    <s v="368 Woodland Rd."/>
    <s v="Prockton"/>
    <x v="0"/>
    <x v="0"/>
    <x v="0"/>
    <n v="195"/>
  </r>
  <r>
    <n v="641"/>
    <s v="Malcolm"/>
    <s v="Vale"/>
    <d v="1951-01-03T00:00:00"/>
    <x v="1"/>
    <s v="$40000 - $59999"/>
    <s v="2917 Fairview Ave."/>
    <s v="Madula"/>
    <x v="4"/>
    <x v="4"/>
    <x v="0"/>
    <n v="558"/>
  </r>
  <r>
    <n v="642"/>
    <s v="Sherlock"/>
    <s v="Vale"/>
    <d v="1979-12-12T00:00:00"/>
    <x v="4"/>
    <s v="$90000 - $99999"/>
    <s v="522 Clay Rd."/>
    <s v="Gainsville"/>
    <x v="2"/>
    <x v="0"/>
    <x v="0"/>
    <n v="22"/>
  </r>
  <r>
    <n v="643"/>
    <s v="Randall"/>
    <s v="Valia"/>
    <d v="1964-02-06T00:00:00"/>
    <x v="7"/>
    <s v="$60000 - $69999"/>
    <s v="334 Lynn Terrace"/>
    <s v="Riverwoods"/>
    <x v="8"/>
    <x v="1"/>
    <x v="0"/>
    <n v="84"/>
  </r>
  <r>
    <n v="644"/>
    <s v="Gertrude"/>
    <s v="Van Ellen"/>
    <d v="1977-07-01T00:00:00"/>
    <x v="0"/>
    <s v="$80000 - $89999"/>
    <s v="356 Glenlake Dr."/>
    <s v="Emerald Bay"/>
    <x v="5"/>
    <x v="0"/>
    <x v="0"/>
    <n v="2726"/>
  </r>
  <r>
    <n v="645"/>
    <s v="Calvin"/>
    <s v="Van Epps"/>
    <d v="1980-01-06T00:00:00"/>
    <x v="7"/>
    <s v="$60000 - $69999"/>
    <s v="204 St. Johns Ave."/>
    <s v="Chappel Hill"/>
    <x v="2"/>
    <x v="0"/>
    <x v="0"/>
    <n v="25"/>
  </r>
  <r>
    <n v="646"/>
    <s v="Norris"/>
    <s v="Vanderflute"/>
    <d v="1981-02-16T00:00:00"/>
    <x v="6"/>
    <s v="$100000 - $199999"/>
    <s v="1349 Bay Colony Dr."/>
    <s v="Toronto"/>
    <x v="7"/>
    <x v="0"/>
    <x v="2"/>
    <n v="137"/>
  </r>
  <r>
    <n v="647"/>
    <s v="Katharine"/>
    <s v="Vanni"/>
    <d v="1960-10-10T00:00:00"/>
    <x v="2"/>
    <s v="$70000 - $79999"/>
    <s v="5152 Hill"/>
    <s v="Mt. Everest"/>
    <x v="3"/>
    <x v="1"/>
    <x v="0"/>
    <n v="538"/>
  </r>
  <r>
    <n v="648"/>
    <s v="Julie"/>
    <s v="Vanonni"/>
    <d v="1954-07-04T00:00:00"/>
    <x v="0"/>
    <s v="$80000 - $89999"/>
    <s v="5141 Hill"/>
    <s v="Guatamala City"/>
    <x v="8"/>
    <x v="1"/>
    <x v="0"/>
    <n v="56"/>
  </r>
  <r>
    <n v="649"/>
    <s v="Curt"/>
    <s v="Varon"/>
    <d v="1989-06-15T00:00:00"/>
    <x v="7"/>
    <s v="$60000 - $69999"/>
    <s v="45 St. Johns Ave."/>
    <s v="Baine"/>
    <x v="3"/>
    <x v="2"/>
    <x v="0"/>
    <n v="120"/>
  </r>
  <r>
    <n v="650"/>
    <s v="Newton"/>
    <s v="Velk"/>
    <d v="1965-03-17T00:00:00"/>
    <x v="5"/>
    <s v="$200000 - $249999"/>
    <s v="929 Brittany Ave."/>
    <s v="Tucson"/>
    <x v="3"/>
    <x v="3"/>
    <x v="0"/>
    <n v="3566"/>
  </r>
  <r>
    <n v="651"/>
    <s v="Garrett"/>
    <s v="Vena"/>
    <d v="1990-07-11T00:00:00"/>
    <x v="1"/>
    <s v="$40000 - $59999"/>
    <s v="6281 Orwenstensia"/>
    <s v="Batesville"/>
    <x v="2"/>
    <x v="2"/>
    <x v="0"/>
    <n v="262"/>
  </r>
  <r>
    <n v="652"/>
    <s v="Avery"/>
    <s v="Venturi"/>
    <d v="1955-05-16T00:00:00"/>
    <x v="3"/>
    <s v="$20000 - $39999"/>
    <s v="220 Vine Ave."/>
    <s v="Columbia"/>
    <x v="5"/>
    <x v="1"/>
    <x v="0"/>
    <n v="116"/>
  </r>
  <r>
    <n v="653"/>
    <s v="Natalie"/>
    <s v="Venturini"/>
    <d v="1954-04-11T00:00:00"/>
    <x v="1"/>
    <s v="$40000 - $59999"/>
    <s v="260 Winsor Mall"/>
    <s v="West Dover"/>
    <x v="0"/>
    <x v="1"/>
    <x v="0"/>
    <n v="216"/>
  </r>
  <r>
    <n v="654"/>
    <s v="Connie"/>
    <s v="Vickman"/>
    <d v="1953-03-06T00:00:00"/>
    <x v="7"/>
    <s v="$60000 - $69999"/>
    <s v="80 Old Trail Rd."/>
    <s v="Rapid City"/>
    <x v="0"/>
    <x v="4"/>
    <x v="0"/>
    <n v="506"/>
  </r>
  <r>
    <n v="655"/>
    <s v="Leslie"/>
    <s v="Vignocchi"/>
    <d v="1952-02-05T00:00:00"/>
    <x v="7"/>
    <s v="$60000 - $69999"/>
    <s v="1770 First St."/>
    <s v="Zelston"/>
    <x v="4"/>
    <x v="4"/>
    <x v="0"/>
    <n v="680"/>
  </r>
  <r>
    <n v="656"/>
    <s v="Sherlock"/>
    <s v="Vingrad"/>
    <d v="1991-08-16T00:00:00"/>
    <x v="0"/>
    <s v="$80000 - $89999"/>
    <s v="7510 Homewood Ave."/>
    <s v="Rockford"/>
    <x v="0"/>
    <x v="2"/>
    <x v="0"/>
    <n v="363"/>
  </r>
  <r>
    <n v="657"/>
    <s v="Carrie"/>
    <s v="Vista"/>
    <d v="1991-01-11T00:00:00"/>
    <x v="2"/>
    <s v="$70000 - $79999"/>
    <s v="2872 Virginia Rd."/>
    <s v="Antietam Creek"/>
    <x v="6"/>
    <x v="2"/>
    <x v="0"/>
    <n v="75"/>
  </r>
  <r>
    <n v="658"/>
    <s v="Kevin"/>
    <s v="Vista"/>
    <d v="1971-01-14T00:00:00"/>
    <x v="7"/>
    <s v="$60000 - $69999"/>
    <s v="249 Woodridge Drive"/>
    <s v="Capeton"/>
    <x v="8"/>
    <x v="3"/>
    <x v="0"/>
    <n v="1070"/>
  </r>
  <r>
    <n v="659"/>
    <s v="Phillip"/>
    <s v="Viti"/>
    <d v="1972-02-12T00:00:00"/>
    <x v="2"/>
    <s v="$70000 - $79999"/>
    <s v="195 Lake Cook Rd."/>
    <s v="Arlington Springs"/>
    <x v="3"/>
    <x v="3"/>
    <x v="0"/>
    <n v="249"/>
  </r>
  <r>
    <n v="660"/>
    <s v="Tara"/>
    <s v="Vognaroli"/>
    <d v="1973-03-24T00:00:00"/>
    <x v="9"/>
    <s v="$0 - $19999"/>
    <s v="345 Glenlake Dr."/>
    <s v="Paris"/>
    <x v="10"/>
    <x v="3"/>
    <x v="1"/>
    <n v="70"/>
  </r>
  <r>
    <n v="661"/>
    <s v="Garrett"/>
    <s v="Vole"/>
    <d v="1990-07-17T00:00:00"/>
    <x v="1"/>
    <s v="$40000 - $59999"/>
    <s v="1907 S. Prospect Ave."/>
    <s v="Lyons"/>
    <x v="10"/>
    <x v="2"/>
    <x v="1"/>
    <n v="97"/>
  </r>
  <r>
    <n v="662"/>
    <s v="Roy"/>
    <s v="Volpe"/>
    <d v="1999-01-11T00:00:00"/>
    <x v="2"/>
    <s v="$70000 - $79999"/>
    <s v="4930 Oakland Drive"/>
    <s v="Blue Hills"/>
    <x v="6"/>
    <x v="6"/>
    <x v="0"/>
    <n v="729"/>
  </r>
  <r>
    <n v="663"/>
    <s v="Molly"/>
    <s v="Vyas"/>
    <d v="1974-04-28T00:00:00"/>
    <x v="1"/>
    <s v="$40000 - $59999"/>
    <s v="210 Cresant Rd."/>
    <s v="Santa Cruz"/>
    <x v="8"/>
    <x v="0"/>
    <x v="0"/>
    <n v="136"/>
  </r>
  <r>
    <n v="664"/>
    <s v="Calbert"/>
    <s v="Wade"/>
    <d v="1975-05-05T00:00:00"/>
    <x v="3"/>
    <s v="$20000 - $39999"/>
    <s v="465 Stratford Rd."/>
    <s v="London"/>
    <x v="1"/>
    <x v="0"/>
    <x v="1"/>
    <n v="135"/>
  </r>
  <r>
    <n v="665"/>
    <s v="Kerry"/>
    <s v="Wagner"/>
    <d v="2005-03-04T00:00:00"/>
    <x v="7"/>
    <s v="$60000 - $69999"/>
    <s v="6146 Cobblestone Cir."/>
    <s v="Berlin"/>
    <x v="9"/>
    <x v="5"/>
    <x v="1"/>
    <n v="787"/>
  </r>
  <r>
    <n v="666"/>
    <s v="Jay"/>
    <s v="Walich"/>
    <d v="1997-12-30T00:00:00"/>
    <x v="7"/>
    <s v="$60000 - $69999"/>
    <s v="7828 Tennyson Ave."/>
    <s v="Fort Sumter"/>
    <x v="2"/>
    <x v="6"/>
    <x v="0"/>
    <n v="112"/>
  </r>
  <r>
    <n v="667"/>
    <s v="Charis"/>
    <s v="Walker"/>
    <d v="1998-12-08T00:00:00"/>
    <x v="3"/>
    <s v="$20000 - $39999"/>
    <s v="12 Twin Oaks Place"/>
    <s v="Waukegan"/>
    <x v="8"/>
    <x v="6"/>
    <x v="0"/>
    <n v="2341"/>
  </r>
  <r>
    <n v="668"/>
    <s v="Mirian"/>
    <s v="Waller"/>
    <d v="1976-06-05T00:00:00"/>
    <x v="1"/>
    <s v="$40000 - $59999"/>
    <s v="422 Clay Rd."/>
    <s v="Castle Rock"/>
    <x v="0"/>
    <x v="0"/>
    <x v="0"/>
    <n v="460"/>
  </r>
  <r>
    <n v="669"/>
    <s v="Rupert"/>
    <s v="Waller"/>
    <d v="1998-11-11T00:00:00"/>
    <x v="4"/>
    <s v="$90000 - $99999"/>
    <s v="30 Lindenwood Ln."/>
    <s v="Kettle Falls"/>
    <x v="4"/>
    <x v="6"/>
    <x v="0"/>
    <n v="279"/>
  </r>
  <r>
    <n v="670"/>
    <s v="Bradford"/>
    <s v="Walters"/>
    <d v="1977-07-22T00:00:00"/>
    <x v="1"/>
    <s v="$40000 - $59999"/>
    <s v="1795 Lake Cook Rd."/>
    <s v="Santa Fe"/>
    <x v="4"/>
    <x v="0"/>
    <x v="0"/>
    <n v="154"/>
  </r>
  <r>
    <n v="671"/>
    <s v="Isaac"/>
    <s v="Walters"/>
    <d v="1996-09-10T00:00:00"/>
    <x v="1"/>
    <s v="$40000 - $59999"/>
    <s v="6600 Central Ave."/>
    <s v="Newburg"/>
    <x v="4"/>
    <x v="6"/>
    <x v="0"/>
    <n v="60"/>
  </r>
  <r>
    <n v="672"/>
    <s v="Leslie"/>
    <s v="Walters"/>
    <d v="1978-08-02T00:00:00"/>
    <x v="7"/>
    <s v="$60000 - $69999"/>
    <s v="109 Marquette Rd."/>
    <s v="Snake River"/>
    <x v="8"/>
    <x v="0"/>
    <x v="0"/>
    <n v="798"/>
  </r>
  <r>
    <n v="673"/>
    <s v="Dustin"/>
    <s v="Wanger"/>
    <d v="1991-08-07T00:00:00"/>
    <x v="2"/>
    <s v="$70000 - $79999"/>
    <s v="395 Lake Cook Rd."/>
    <s v="Avery Heights"/>
    <x v="3"/>
    <x v="2"/>
    <x v="0"/>
    <n v="57"/>
  </r>
  <r>
    <n v="674"/>
    <s v="Hubert"/>
    <s v="Waxews"/>
    <d v="1992-09-01T00:00:00"/>
    <x v="1"/>
    <s v="$40000 - $59999"/>
    <s v="305 Priscilla Court"/>
    <s v="Warren"/>
    <x v="6"/>
    <x v="2"/>
    <x v="0"/>
    <n v="44"/>
  </r>
  <r>
    <n v="675"/>
    <s v="Wilson"/>
    <s v="Wayne"/>
    <d v="1992-03-03T00:00:00"/>
    <x v="7"/>
    <s v="$60000 - $69999"/>
    <s v="6328 Orwenstensia"/>
    <s v="Knoxville"/>
    <x v="2"/>
    <x v="2"/>
    <x v="0"/>
    <n v="216"/>
  </r>
  <r>
    <n v="676"/>
    <s v="Kelsey"/>
    <s v="Weicker"/>
    <d v="1977-03-07T00:00:00"/>
    <x v="4"/>
    <s v="$90000 - $99999"/>
    <s v="277 Balsamic Ave."/>
    <s v="Avery Island"/>
    <x v="8"/>
    <x v="0"/>
    <x v="0"/>
    <n v="129"/>
  </r>
  <r>
    <n v="677"/>
    <s v="Katharine"/>
    <s v="Weinstein"/>
    <d v="1979-10-04T00:00:00"/>
    <x v="7"/>
    <s v="$60000 - $69999"/>
    <s v="1915 Lewis Ln.  Apt 13"/>
    <s v="Brooklyn"/>
    <x v="0"/>
    <x v="0"/>
    <x v="0"/>
    <n v="133"/>
  </r>
  <r>
    <n v="678"/>
    <s v="Gabe"/>
    <s v="Weintraub"/>
    <d v="1993-09-30T00:00:00"/>
    <x v="2"/>
    <s v="$70000 - $79999"/>
    <s v="149 Cloverdale Rd."/>
    <s v="Newport Heights"/>
    <x v="3"/>
    <x v="2"/>
    <x v="0"/>
    <n v="268"/>
  </r>
  <r>
    <n v="679"/>
    <s v="Orville"/>
    <s v="Weisel"/>
    <d v="1981-03-10T00:00:00"/>
    <x v="7"/>
    <s v="$60000 - $69999"/>
    <s v="3647 Bluebird Terr."/>
    <s v="Arcadia"/>
    <x v="5"/>
    <x v="0"/>
    <x v="0"/>
    <n v="272"/>
  </r>
  <r>
    <n v="680"/>
    <s v="Alvin"/>
    <s v="Wender"/>
    <d v="1981-10-30T00:00:00"/>
    <x v="3"/>
    <s v="$20000 - $39999"/>
    <s v="170 Lily Court"/>
    <s v="Wickenburg"/>
    <x v="5"/>
    <x v="0"/>
    <x v="0"/>
    <n v="1065"/>
  </r>
  <r>
    <n v="681"/>
    <s v="Tyler"/>
    <s v="Wender"/>
    <d v="1979-05-18T00:00:00"/>
    <x v="5"/>
    <s v="$200000 - $249999"/>
    <s v="3160 Summit Ave."/>
    <s v="San Antonio"/>
    <x v="4"/>
    <x v="0"/>
    <x v="0"/>
    <n v="286"/>
  </r>
  <r>
    <n v="682"/>
    <s v="Crsby"/>
    <s v="West"/>
    <d v="1978-04-12T00:00:00"/>
    <x v="7"/>
    <s v="$60000 - $69999"/>
    <s v="266 Green Bay Rd."/>
    <s v="Warren"/>
    <x v="6"/>
    <x v="0"/>
    <x v="0"/>
    <n v="135"/>
  </r>
  <r>
    <n v="683"/>
    <s v="Miles"/>
    <s v="Whittenberg"/>
    <d v="1994-11-04T00:00:00"/>
    <x v="4"/>
    <s v="$90000 - $99999"/>
    <s v="115 Chicago Ave."/>
    <s v="Montreal"/>
    <x v="7"/>
    <x v="6"/>
    <x v="2"/>
    <n v="583"/>
  </r>
  <r>
    <n v="684"/>
    <s v="Jill"/>
    <s v="Widen"/>
    <d v="1995-12-02T00:00:00"/>
    <x v="0"/>
    <s v="$80000 - $89999"/>
    <s v="187 Roger Williams Ave."/>
    <s v="Cincinnatti"/>
    <x v="5"/>
    <x v="6"/>
    <x v="0"/>
    <n v="125"/>
  </r>
  <r>
    <n v="685"/>
    <s v="Agnes"/>
    <s v="Wilson"/>
    <d v="1995-04-11T00:00:00"/>
    <x v="6"/>
    <s v="$100000 - $199999"/>
    <s v="5296 Wooddale Blvd."/>
    <s v="BoothBay Harbor"/>
    <x v="0"/>
    <x v="6"/>
    <x v="0"/>
    <n v="4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12">
  <r>
    <n v="1101"/>
    <n v="1"/>
    <x v="0"/>
    <n v="238"/>
    <n v="101"/>
    <x v="0"/>
    <n v="1"/>
    <n v="35"/>
    <n v="20.5"/>
    <n v="35"/>
    <n v="20.5"/>
    <n v="14.5"/>
    <x v="0"/>
    <n v="23"/>
    <x v="0"/>
    <x v="0"/>
    <x v="0"/>
    <x v="0"/>
  </r>
  <r>
    <n v="1102"/>
    <n v="1"/>
    <x v="1"/>
    <n v="613"/>
    <n v="97"/>
    <x v="1"/>
    <n v="1"/>
    <n v="95"/>
    <n v="49.5"/>
    <n v="95"/>
    <n v="49.5"/>
    <n v="45.5"/>
    <x v="1"/>
    <n v="23"/>
    <x v="0"/>
    <x v="1"/>
    <x v="1"/>
    <x v="0"/>
  </r>
  <r>
    <n v="1102"/>
    <n v="2"/>
    <x v="1"/>
    <n v="613"/>
    <n v="200"/>
    <x v="2"/>
    <n v="2"/>
    <n v="37"/>
    <n v="19.5"/>
    <n v="74"/>
    <n v="39"/>
    <n v="35"/>
    <x v="1"/>
    <n v="21"/>
    <x v="1"/>
    <x v="1"/>
    <x v="1"/>
    <x v="0"/>
  </r>
  <r>
    <n v="1103"/>
    <n v="1"/>
    <x v="2"/>
    <n v="77"/>
    <n v="115"/>
    <x v="3"/>
    <n v="1"/>
    <n v="38"/>
    <n v="22"/>
    <n v="38"/>
    <n v="22"/>
    <n v="16"/>
    <x v="1"/>
    <n v="4"/>
    <x v="2"/>
    <x v="2"/>
    <x v="1"/>
    <x v="0"/>
  </r>
  <r>
    <n v="1103"/>
    <n v="2"/>
    <x v="2"/>
    <n v="77"/>
    <n v="144"/>
    <x v="4"/>
    <n v="1"/>
    <n v="113"/>
    <n v="59.5"/>
    <n v="113"/>
    <n v="59.5"/>
    <n v="53.5"/>
    <x v="1"/>
    <n v="11"/>
    <x v="2"/>
    <x v="2"/>
    <x v="1"/>
    <x v="0"/>
  </r>
  <r>
    <n v="1104"/>
    <n v="1"/>
    <x v="3"/>
    <n v="450"/>
    <n v="35"/>
    <x v="5"/>
    <n v="1"/>
    <n v="23"/>
    <n v="13.5"/>
    <n v="23"/>
    <n v="13.5"/>
    <n v="9.5"/>
    <x v="2"/>
    <n v="25"/>
    <x v="0"/>
    <x v="0"/>
    <x v="2"/>
    <x v="0"/>
  </r>
  <r>
    <n v="1104"/>
    <n v="2"/>
    <x v="3"/>
    <n v="450"/>
    <n v="181"/>
    <x v="6"/>
    <n v="4"/>
    <n v="12"/>
    <n v="7"/>
    <n v="48"/>
    <n v="28"/>
    <n v="20"/>
    <x v="2"/>
    <n v="5"/>
    <x v="3"/>
    <x v="0"/>
    <x v="2"/>
    <x v="0"/>
  </r>
  <r>
    <n v="1105"/>
    <n v="1"/>
    <x v="4"/>
    <n v="95"/>
    <n v="20"/>
    <x v="7"/>
    <n v="1"/>
    <n v="45"/>
    <n v="25.5"/>
    <n v="45"/>
    <n v="25.5"/>
    <n v="19.5"/>
    <x v="3"/>
    <n v="18"/>
    <x v="4"/>
    <x v="3"/>
    <x v="2"/>
    <x v="0"/>
  </r>
  <r>
    <n v="1105"/>
    <n v="2"/>
    <x v="4"/>
    <n v="95"/>
    <n v="123"/>
    <x v="8"/>
    <n v="1"/>
    <n v="75"/>
    <n v="40.5"/>
    <n v="75"/>
    <n v="40.5"/>
    <n v="34.5"/>
    <x v="3"/>
    <n v="11"/>
    <x v="2"/>
    <x v="3"/>
    <x v="2"/>
    <x v="0"/>
  </r>
  <r>
    <n v="1105"/>
    <n v="3"/>
    <x v="4"/>
    <n v="95"/>
    <n v="164"/>
    <x v="9"/>
    <n v="1"/>
    <n v="35"/>
    <n v="20.5"/>
    <n v="35"/>
    <n v="20.5"/>
    <n v="14.5"/>
    <x v="3"/>
    <n v="2"/>
    <x v="0"/>
    <x v="3"/>
    <x v="2"/>
    <x v="0"/>
  </r>
  <r>
    <n v="1106"/>
    <n v="1"/>
    <x v="5"/>
    <n v="187"/>
    <n v="85"/>
    <x v="10"/>
    <n v="2"/>
    <n v="29"/>
    <n v="16.5"/>
    <n v="58"/>
    <n v="33"/>
    <n v="25"/>
    <x v="1"/>
    <n v="14"/>
    <x v="5"/>
    <x v="0"/>
    <x v="3"/>
    <x v="1"/>
  </r>
  <r>
    <n v="1106"/>
    <n v="2"/>
    <x v="5"/>
    <n v="187"/>
    <n v="174"/>
    <x v="11"/>
    <n v="1"/>
    <n v="41"/>
    <n v="21.5"/>
    <n v="41"/>
    <n v="21.5"/>
    <n v="19.5"/>
    <x v="1"/>
    <n v="14"/>
    <x v="5"/>
    <x v="0"/>
    <x v="3"/>
    <x v="1"/>
  </r>
  <r>
    <n v="1106"/>
    <n v="3"/>
    <x v="5"/>
    <n v="187"/>
    <n v="195"/>
    <x v="12"/>
    <n v="1"/>
    <n v="46"/>
    <n v="24"/>
    <n v="46"/>
    <n v="24"/>
    <n v="22"/>
    <x v="1"/>
    <n v="16"/>
    <x v="1"/>
    <x v="0"/>
    <x v="3"/>
    <x v="1"/>
  </r>
  <r>
    <n v="1107"/>
    <n v="1"/>
    <x v="6"/>
    <n v="364"/>
    <n v="104"/>
    <x v="13"/>
    <n v="1"/>
    <n v="43"/>
    <n v="23.5"/>
    <n v="43"/>
    <n v="23.5"/>
    <n v="19.5"/>
    <x v="4"/>
    <n v="11"/>
    <x v="2"/>
    <x v="4"/>
    <x v="4"/>
    <x v="0"/>
  </r>
  <r>
    <n v="1107"/>
    <n v="2"/>
    <x v="6"/>
    <n v="364"/>
    <n v="166"/>
    <x v="14"/>
    <n v="3"/>
    <n v="15"/>
    <n v="10.5"/>
    <n v="45"/>
    <n v="31.5"/>
    <n v="13.5"/>
    <x v="4"/>
    <n v="5"/>
    <x v="3"/>
    <x v="4"/>
    <x v="4"/>
    <x v="0"/>
  </r>
  <r>
    <n v="1108"/>
    <n v="1"/>
    <x v="7"/>
    <n v="651"/>
    <n v="18"/>
    <x v="15"/>
    <n v="1"/>
    <n v="130"/>
    <n v="66"/>
    <n v="130"/>
    <n v="66"/>
    <n v="64"/>
    <x v="0"/>
    <n v="18"/>
    <x v="4"/>
    <x v="0"/>
    <x v="5"/>
    <x v="0"/>
  </r>
  <r>
    <n v="1108"/>
    <n v="2"/>
    <x v="7"/>
    <n v="651"/>
    <n v="151"/>
    <x v="16"/>
    <n v="1"/>
    <n v="80"/>
    <n v="42"/>
    <n v="80"/>
    <n v="42"/>
    <n v="38"/>
    <x v="0"/>
    <n v="16"/>
    <x v="1"/>
    <x v="0"/>
    <x v="5"/>
    <x v="0"/>
  </r>
  <r>
    <n v="1108"/>
    <n v="3"/>
    <x v="7"/>
    <n v="651"/>
    <n v="191"/>
    <x v="17"/>
    <n v="2"/>
    <n v="26"/>
    <n v="15"/>
    <n v="52"/>
    <n v="30"/>
    <n v="22"/>
    <x v="0"/>
    <n v="15"/>
    <x v="1"/>
    <x v="0"/>
    <x v="5"/>
    <x v="0"/>
  </r>
  <r>
    <n v="1109"/>
    <n v="1"/>
    <x v="8"/>
    <n v="357"/>
    <n v="51"/>
    <x v="18"/>
    <n v="2"/>
    <n v="25"/>
    <n v="15.5"/>
    <n v="50"/>
    <n v="31"/>
    <n v="19"/>
    <x v="5"/>
    <n v="3"/>
    <x v="4"/>
    <x v="5"/>
    <x v="4"/>
    <x v="0"/>
  </r>
  <r>
    <n v="1109"/>
    <n v="2"/>
    <x v="8"/>
    <n v="357"/>
    <n v="113"/>
    <x v="19"/>
    <n v="1"/>
    <n v="40"/>
    <n v="23"/>
    <n v="40"/>
    <n v="23"/>
    <n v="17"/>
    <x v="5"/>
    <n v="22"/>
    <x v="2"/>
    <x v="5"/>
    <x v="4"/>
    <x v="0"/>
  </r>
  <r>
    <n v="1109"/>
    <n v="3"/>
    <x v="8"/>
    <n v="357"/>
    <n v="170"/>
    <x v="20"/>
    <n v="1"/>
    <n v="95"/>
    <n v="49.5"/>
    <n v="95"/>
    <n v="49.5"/>
    <n v="45.5"/>
    <x v="5"/>
    <n v="11"/>
    <x v="2"/>
    <x v="5"/>
    <x v="4"/>
    <x v="0"/>
  </r>
  <r>
    <n v="1109"/>
    <n v="4"/>
    <x v="8"/>
    <n v="357"/>
    <n v="180"/>
    <x v="21"/>
    <n v="1"/>
    <n v="204"/>
    <n v="105"/>
    <n v="204"/>
    <n v="105"/>
    <n v="99"/>
    <x v="5"/>
    <n v="9"/>
    <x v="6"/>
    <x v="5"/>
    <x v="4"/>
    <x v="0"/>
  </r>
  <r>
    <n v="1110"/>
    <n v="1"/>
    <x v="9"/>
    <n v="352"/>
    <n v="97"/>
    <x v="1"/>
    <n v="1"/>
    <n v="95"/>
    <n v="49.5"/>
    <n v="95"/>
    <n v="49.5"/>
    <n v="45.5"/>
    <x v="1"/>
    <n v="23"/>
    <x v="0"/>
    <x v="5"/>
    <x v="1"/>
    <x v="0"/>
  </r>
  <r>
    <n v="1110"/>
    <n v="2"/>
    <x v="9"/>
    <n v="352"/>
    <n v="105"/>
    <x v="22"/>
    <n v="1"/>
    <n v="65"/>
    <n v="33.5"/>
    <n v="65"/>
    <n v="33.5"/>
    <n v="31.5"/>
    <x v="1"/>
    <n v="22"/>
    <x v="2"/>
    <x v="5"/>
    <x v="1"/>
    <x v="0"/>
  </r>
  <r>
    <n v="1111"/>
    <n v="1"/>
    <x v="10"/>
    <n v="553"/>
    <n v="99"/>
    <x v="23"/>
    <n v="2"/>
    <n v="9"/>
    <n v="7.5"/>
    <n v="18"/>
    <n v="15"/>
    <n v="3"/>
    <x v="3"/>
    <n v="17"/>
    <x v="3"/>
    <x v="5"/>
    <x v="6"/>
    <x v="2"/>
  </r>
  <r>
    <n v="1111"/>
    <n v="2"/>
    <x v="10"/>
    <n v="553"/>
    <n v="123"/>
    <x v="8"/>
    <n v="1"/>
    <n v="75"/>
    <n v="40.5"/>
    <n v="75"/>
    <n v="40.5"/>
    <n v="34.5"/>
    <x v="3"/>
    <n v="11"/>
    <x v="2"/>
    <x v="5"/>
    <x v="6"/>
    <x v="2"/>
  </r>
  <r>
    <n v="1111"/>
    <n v="3"/>
    <x v="10"/>
    <n v="553"/>
    <n v="207"/>
    <x v="24"/>
    <n v="1"/>
    <n v="48"/>
    <n v="26"/>
    <n v="48"/>
    <n v="26"/>
    <n v="22"/>
    <x v="3"/>
    <n v="11"/>
    <x v="2"/>
    <x v="5"/>
    <x v="6"/>
    <x v="2"/>
  </r>
  <r>
    <n v="1112"/>
    <n v="1"/>
    <x v="11"/>
    <n v="170"/>
    <n v="165"/>
    <x v="25"/>
    <n v="1"/>
    <n v="18"/>
    <n v="11"/>
    <n v="18"/>
    <n v="11"/>
    <n v="7"/>
    <x v="3"/>
    <n v="20"/>
    <x v="5"/>
    <x v="5"/>
    <x v="0"/>
    <x v="0"/>
  </r>
  <r>
    <n v="1113"/>
    <n v="1"/>
    <x v="12"/>
    <n v="213"/>
    <n v="47"/>
    <x v="26"/>
    <n v="1"/>
    <n v="13"/>
    <n v="7.5"/>
    <n v="13"/>
    <n v="7.5"/>
    <n v="5.5"/>
    <x v="1"/>
    <n v="23"/>
    <x v="0"/>
    <x v="5"/>
    <x v="7"/>
    <x v="0"/>
  </r>
  <r>
    <n v="1113"/>
    <n v="2"/>
    <x v="12"/>
    <n v="213"/>
    <n v="100"/>
    <x v="27"/>
    <n v="1"/>
    <n v="64"/>
    <n v="35"/>
    <n v="64"/>
    <n v="35"/>
    <n v="29"/>
    <x v="1"/>
    <n v="7"/>
    <x v="6"/>
    <x v="5"/>
    <x v="7"/>
    <x v="0"/>
  </r>
  <r>
    <n v="1114"/>
    <n v="1"/>
    <x v="13"/>
    <n v="631"/>
    <n v="102"/>
    <x v="28"/>
    <n v="1"/>
    <n v="45"/>
    <n v="23.5"/>
    <n v="45"/>
    <n v="23.5"/>
    <n v="21.5"/>
    <x v="1"/>
    <n v="17"/>
    <x v="3"/>
    <x v="1"/>
    <x v="8"/>
    <x v="0"/>
  </r>
  <r>
    <n v="1114"/>
    <n v="2"/>
    <x v="13"/>
    <n v="631"/>
    <n v="200"/>
    <x v="2"/>
    <n v="1"/>
    <n v="37"/>
    <n v="19.5"/>
    <n v="37"/>
    <n v="19.5"/>
    <n v="17.5"/>
    <x v="1"/>
    <n v="21"/>
    <x v="1"/>
    <x v="1"/>
    <x v="8"/>
    <x v="0"/>
  </r>
  <r>
    <n v="1115"/>
    <n v="1"/>
    <x v="14"/>
    <n v="561"/>
    <n v="7"/>
    <x v="29"/>
    <n v="1"/>
    <n v="35"/>
    <n v="20.5"/>
    <n v="35"/>
    <n v="20.5"/>
    <n v="14.5"/>
    <x v="4"/>
    <n v="5"/>
    <x v="3"/>
    <x v="0"/>
    <x v="0"/>
    <x v="0"/>
  </r>
  <r>
    <n v="1115"/>
    <n v="2"/>
    <x v="14"/>
    <n v="561"/>
    <n v="138"/>
    <x v="30"/>
    <n v="2"/>
    <n v="30"/>
    <n v="16"/>
    <n v="60"/>
    <n v="32"/>
    <n v="28"/>
    <x v="4"/>
    <n v="20"/>
    <x v="5"/>
    <x v="0"/>
    <x v="0"/>
    <x v="0"/>
  </r>
  <r>
    <n v="1115"/>
    <n v="3"/>
    <x v="14"/>
    <n v="561"/>
    <n v="195"/>
    <x v="12"/>
    <n v="1"/>
    <n v="46"/>
    <n v="24"/>
    <n v="46"/>
    <n v="24"/>
    <n v="22"/>
    <x v="4"/>
    <n v="16"/>
    <x v="1"/>
    <x v="0"/>
    <x v="0"/>
    <x v="0"/>
  </r>
  <r>
    <n v="1116"/>
    <n v="1"/>
    <x v="15"/>
    <n v="419"/>
    <n v="133"/>
    <x v="31"/>
    <n v="1"/>
    <n v="64"/>
    <n v="35"/>
    <n v="64"/>
    <n v="35"/>
    <n v="29"/>
    <x v="3"/>
    <n v="11"/>
    <x v="2"/>
    <x v="3"/>
    <x v="9"/>
    <x v="2"/>
  </r>
  <r>
    <n v="1116"/>
    <n v="2"/>
    <x v="15"/>
    <n v="419"/>
    <n v="183"/>
    <x v="32"/>
    <n v="1"/>
    <n v="17"/>
    <n v="9.5"/>
    <n v="17"/>
    <n v="9.5"/>
    <n v="7.5"/>
    <x v="3"/>
    <n v="17"/>
    <x v="3"/>
    <x v="3"/>
    <x v="9"/>
    <x v="2"/>
  </r>
  <r>
    <n v="1116"/>
    <n v="3"/>
    <x v="15"/>
    <n v="419"/>
    <n v="202"/>
    <x v="33"/>
    <n v="1"/>
    <n v="998"/>
    <n v="502"/>
    <n v="998"/>
    <n v="502"/>
    <n v="496"/>
    <x v="3"/>
    <n v="19"/>
    <x v="1"/>
    <x v="3"/>
    <x v="9"/>
    <x v="2"/>
  </r>
  <r>
    <n v="1117"/>
    <n v="1"/>
    <x v="16"/>
    <n v="345"/>
    <n v="74"/>
    <x v="34"/>
    <n v="4"/>
    <n v="23"/>
    <n v="13.5"/>
    <n v="92"/>
    <n v="54"/>
    <n v="38"/>
    <x v="3"/>
    <n v="26"/>
    <x v="2"/>
    <x v="3"/>
    <x v="0"/>
    <x v="0"/>
  </r>
  <r>
    <n v="1117"/>
    <n v="2"/>
    <x v="16"/>
    <n v="345"/>
    <n v="104"/>
    <x v="13"/>
    <n v="1"/>
    <n v="43"/>
    <n v="23.5"/>
    <n v="43"/>
    <n v="23.5"/>
    <n v="19.5"/>
    <x v="3"/>
    <n v="11"/>
    <x v="2"/>
    <x v="3"/>
    <x v="0"/>
    <x v="0"/>
  </r>
  <r>
    <n v="1117"/>
    <n v="3"/>
    <x v="16"/>
    <n v="345"/>
    <n v="141"/>
    <x v="35"/>
    <n v="1"/>
    <n v="70"/>
    <n v="36"/>
    <n v="70"/>
    <n v="36"/>
    <n v="34"/>
    <x v="3"/>
    <n v="22"/>
    <x v="2"/>
    <x v="3"/>
    <x v="0"/>
    <x v="0"/>
  </r>
  <r>
    <n v="1118"/>
    <n v="1"/>
    <x v="17"/>
    <n v="108"/>
    <n v="142"/>
    <x v="36"/>
    <n v="1"/>
    <n v="50"/>
    <n v="27"/>
    <n v="50"/>
    <n v="27"/>
    <n v="23"/>
    <x v="3"/>
    <n v="10"/>
    <x v="3"/>
    <x v="0"/>
    <x v="7"/>
    <x v="0"/>
  </r>
  <r>
    <n v="1118"/>
    <n v="2"/>
    <x v="17"/>
    <n v="108"/>
    <n v="175"/>
    <x v="37"/>
    <n v="1"/>
    <n v="29"/>
    <n v="16.5"/>
    <n v="29"/>
    <n v="16.5"/>
    <n v="12.5"/>
    <x v="3"/>
    <n v="26"/>
    <x v="2"/>
    <x v="0"/>
    <x v="7"/>
    <x v="0"/>
  </r>
  <r>
    <n v="1119"/>
    <n v="1"/>
    <x v="18"/>
    <n v="441"/>
    <n v="106"/>
    <x v="38"/>
    <n v="1"/>
    <n v="72"/>
    <n v="38"/>
    <n v="72"/>
    <n v="38"/>
    <n v="34"/>
    <x v="5"/>
    <n v="15"/>
    <x v="1"/>
    <x v="5"/>
    <x v="1"/>
    <x v="0"/>
  </r>
  <r>
    <n v="1119"/>
    <n v="2"/>
    <x v="18"/>
    <n v="441"/>
    <n v="125"/>
    <x v="39"/>
    <n v="3"/>
    <n v="27"/>
    <n v="14.5"/>
    <n v="81"/>
    <n v="43.5"/>
    <n v="37.5"/>
    <x v="5"/>
    <n v="3"/>
    <x v="4"/>
    <x v="5"/>
    <x v="1"/>
    <x v="0"/>
  </r>
  <r>
    <n v="1119"/>
    <n v="3"/>
    <x v="18"/>
    <n v="441"/>
    <n v="151"/>
    <x v="16"/>
    <n v="1"/>
    <n v="80"/>
    <n v="42"/>
    <n v="80"/>
    <n v="42"/>
    <n v="38"/>
    <x v="5"/>
    <n v="16"/>
    <x v="1"/>
    <x v="5"/>
    <x v="1"/>
    <x v="0"/>
  </r>
  <r>
    <n v="1119"/>
    <n v="4"/>
    <x v="18"/>
    <n v="441"/>
    <n v="174"/>
    <x v="11"/>
    <n v="1"/>
    <n v="41"/>
    <n v="21.5"/>
    <n v="41"/>
    <n v="21.5"/>
    <n v="19.5"/>
    <x v="5"/>
    <n v="14"/>
    <x v="5"/>
    <x v="5"/>
    <x v="1"/>
    <x v="0"/>
  </r>
  <r>
    <n v="1119"/>
    <n v="5"/>
    <x v="18"/>
    <n v="441"/>
    <n v="194"/>
    <x v="40"/>
    <n v="1"/>
    <n v="50"/>
    <n v="27"/>
    <n v="50"/>
    <n v="27"/>
    <n v="23"/>
    <x v="5"/>
    <n v="26"/>
    <x v="2"/>
    <x v="5"/>
    <x v="1"/>
    <x v="0"/>
  </r>
  <r>
    <n v="1120"/>
    <n v="1"/>
    <x v="19"/>
    <n v="181"/>
    <n v="141"/>
    <x v="35"/>
    <n v="1"/>
    <n v="70"/>
    <n v="36"/>
    <n v="70"/>
    <n v="36"/>
    <n v="34"/>
    <x v="3"/>
    <n v="22"/>
    <x v="2"/>
    <x v="0"/>
    <x v="8"/>
    <x v="0"/>
  </r>
  <r>
    <n v="1120"/>
    <n v="2"/>
    <x v="19"/>
    <n v="181"/>
    <n v="191"/>
    <x v="17"/>
    <n v="1"/>
    <n v="26"/>
    <n v="15"/>
    <n v="26"/>
    <n v="15"/>
    <n v="11"/>
    <x v="3"/>
    <n v="15"/>
    <x v="1"/>
    <x v="0"/>
    <x v="8"/>
    <x v="0"/>
  </r>
  <r>
    <n v="1121"/>
    <n v="1"/>
    <x v="20"/>
    <n v="337"/>
    <n v="31"/>
    <x v="41"/>
    <n v="1"/>
    <n v="25"/>
    <n v="14.5"/>
    <n v="25"/>
    <n v="14.5"/>
    <n v="10.5"/>
    <x v="1"/>
    <n v="17"/>
    <x v="3"/>
    <x v="0"/>
    <x v="8"/>
    <x v="0"/>
  </r>
  <r>
    <n v="1122"/>
    <n v="1"/>
    <x v="21"/>
    <n v="232"/>
    <n v="11"/>
    <x v="42"/>
    <n v="2"/>
    <n v="25"/>
    <n v="13.5"/>
    <n v="50"/>
    <n v="27"/>
    <n v="23"/>
    <x v="0"/>
    <n v="20"/>
    <x v="5"/>
    <x v="0"/>
    <x v="0"/>
    <x v="0"/>
  </r>
  <r>
    <n v="1122"/>
    <n v="2"/>
    <x v="21"/>
    <n v="232"/>
    <n v="59"/>
    <x v="43"/>
    <n v="1"/>
    <n v="65"/>
    <n v="33.5"/>
    <n v="65"/>
    <n v="33.5"/>
    <n v="31.5"/>
    <x v="0"/>
    <n v="22"/>
    <x v="2"/>
    <x v="0"/>
    <x v="0"/>
    <x v="0"/>
  </r>
  <r>
    <n v="1122"/>
    <n v="3"/>
    <x v="21"/>
    <n v="232"/>
    <n v="67"/>
    <x v="44"/>
    <n v="1"/>
    <n v="20"/>
    <n v="12"/>
    <n v="20"/>
    <n v="12"/>
    <n v="8"/>
    <x v="0"/>
    <n v="21"/>
    <x v="1"/>
    <x v="0"/>
    <x v="0"/>
    <x v="0"/>
  </r>
  <r>
    <n v="1123"/>
    <n v="1"/>
    <x v="22"/>
    <n v="176"/>
    <n v="86"/>
    <x v="45"/>
    <n v="1"/>
    <n v="60"/>
    <n v="31"/>
    <n v="60"/>
    <n v="31"/>
    <n v="29"/>
    <x v="4"/>
    <n v="22"/>
    <x v="2"/>
    <x v="4"/>
    <x v="8"/>
    <x v="0"/>
  </r>
  <r>
    <n v="1123"/>
    <n v="2"/>
    <x v="22"/>
    <n v="176"/>
    <n v="173"/>
    <x v="46"/>
    <n v="1"/>
    <n v="84"/>
    <n v="44"/>
    <n v="84"/>
    <n v="44"/>
    <n v="40"/>
    <x v="4"/>
    <n v="1"/>
    <x v="6"/>
    <x v="4"/>
    <x v="8"/>
    <x v="0"/>
  </r>
  <r>
    <n v="1124"/>
    <n v="1"/>
    <x v="23"/>
    <n v="211"/>
    <n v="25"/>
    <x v="47"/>
    <n v="1"/>
    <n v="20"/>
    <n v="12"/>
    <n v="20"/>
    <n v="12"/>
    <n v="8"/>
    <x v="4"/>
    <n v="13"/>
    <x v="1"/>
    <x v="5"/>
    <x v="5"/>
    <x v="0"/>
  </r>
  <r>
    <n v="1124"/>
    <n v="2"/>
    <x v="23"/>
    <n v="211"/>
    <n v="60"/>
    <x v="48"/>
    <n v="1"/>
    <n v="60"/>
    <n v="33"/>
    <n v="60"/>
    <n v="33"/>
    <n v="27"/>
    <x v="4"/>
    <n v="15"/>
    <x v="1"/>
    <x v="5"/>
    <x v="5"/>
    <x v="0"/>
  </r>
  <r>
    <n v="1124"/>
    <n v="3"/>
    <x v="23"/>
    <n v="211"/>
    <n v="71"/>
    <x v="49"/>
    <n v="1"/>
    <n v="33"/>
    <n v="17.5"/>
    <n v="33"/>
    <n v="17.5"/>
    <n v="15.5"/>
    <x v="4"/>
    <n v="26"/>
    <x v="2"/>
    <x v="5"/>
    <x v="5"/>
    <x v="0"/>
  </r>
  <r>
    <n v="1124"/>
    <n v="4"/>
    <x v="23"/>
    <n v="211"/>
    <n v="204"/>
    <x v="50"/>
    <n v="2"/>
    <n v="15"/>
    <n v="9.5"/>
    <n v="30"/>
    <n v="19"/>
    <n v="11"/>
    <x v="4"/>
    <n v="17"/>
    <x v="3"/>
    <x v="5"/>
    <x v="5"/>
    <x v="0"/>
  </r>
  <r>
    <n v="1125"/>
    <n v="1"/>
    <x v="24"/>
    <n v="185"/>
    <n v="117"/>
    <x v="51"/>
    <n v="1"/>
    <n v="43"/>
    <n v="23.5"/>
    <n v="43"/>
    <n v="23.5"/>
    <n v="19.5"/>
    <x v="3"/>
    <n v="16"/>
    <x v="1"/>
    <x v="0"/>
    <x v="1"/>
    <x v="0"/>
  </r>
  <r>
    <n v="1126"/>
    <n v="1"/>
    <x v="25"/>
    <n v="2"/>
    <n v="25"/>
    <x v="47"/>
    <n v="1"/>
    <n v="20"/>
    <n v="12"/>
    <n v="20"/>
    <n v="12"/>
    <n v="8"/>
    <x v="0"/>
    <n v="13"/>
    <x v="1"/>
    <x v="2"/>
    <x v="9"/>
    <x v="2"/>
  </r>
  <r>
    <n v="1126"/>
    <n v="2"/>
    <x v="25"/>
    <n v="2"/>
    <n v="195"/>
    <x v="12"/>
    <n v="1"/>
    <n v="46"/>
    <n v="24"/>
    <n v="46"/>
    <n v="24"/>
    <n v="22"/>
    <x v="0"/>
    <n v="16"/>
    <x v="1"/>
    <x v="2"/>
    <x v="9"/>
    <x v="2"/>
  </r>
  <r>
    <n v="1127"/>
    <n v="1"/>
    <x v="26"/>
    <n v="495"/>
    <n v="17"/>
    <x v="52"/>
    <n v="4"/>
    <n v="65"/>
    <n v="34.5"/>
    <n v="260"/>
    <n v="138"/>
    <n v="122"/>
    <x v="2"/>
    <n v="22"/>
    <x v="2"/>
    <x v="0"/>
    <x v="0"/>
    <x v="0"/>
  </r>
  <r>
    <n v="1127"/>
    <n v="2"/>
    <x v="26"/>
    <n v="495"/>
    <n v="102"/>
    <x v="28"/>
    <n v="1"/>
    <n v="45"/>
    <n v="23.5"/>
    <n v="45"/>
    <n v="23.5"/>
    <n v="21.5"/>
    <x v="2"/>
    <n v="17"/>
    <x v="3"/>
    <x v="0"/>
    <x v="0"/>
    <x v="0"/>
  </r>
  <r>
    <n v="1127"/>
    <n v="3"/>
    <x v="26"/>
    <n v="495"/>
    <n v="117"/>
    <x v="51"/>
    <n v="1"/>
    <n v="43"/>
    <n v="23.5"/>
    <n v="43"/>
    <n v="23.5"/>
    <n v="19.5"/>
    <x v="2"/>
    <n v="16"/>
    <x v="1"/>
    <x v="0"/>
    <x v="0"/>
    <x v="0"/>
  </r>
  <r>
    <n v="1128"/>
    <n v="1"/>
    <x v="27"/>
    <n v="495"/>
    <n v="30"/>
    <x v="53"/>
    <n v="5"/>
    <n v="20"/>
    <n v="11"/>
    <n v="100"/>
    <n v="55"/>
    <n v="45"/>
    <x v="2"/>
    <n v="20"/>
    <x v="5"/>
    <x v="0"/>
    <x v="0"/>
    <x v="0"/>
  </r>
  <r>
    <n v="1128"/>
    <n v="2"/>
    <x v="27"/>
    <n v="495"/>
    <n v="61"/>
    <x v="54"/>
    <n v="1"/>
    <n v="105"/>
    <n v="53.5"/>
    <n v="105"/>
    <n v="53.5"/>
    <n v="51.5"/>
    <x v="2"/>
    <n v="16"/>
    <x v="1"/>
    <x v="0"/>
    <x v="0"/>
    <x v="0"/>
  </r>
  <r>
    <n v="1128"/>
    <n v="3"/>
    <x v="27"/>
    <n v="495"/>
    <n v="184"/>
    <x v="55"/>
    <n v="1"/>
    <n v="45"/>
    <n v="23.5"/>
    <n v="45"/>
    <n v="23.5"/>
    <n v="21.5"/>
    <x v="2"/>
    <n v="16"/>
    <x v="1"/>
    <x v="0"/>
    <x v="0"/>
    <x v="0"/>
  </r>
  <r>
    <n v="1129"/>
    <n v="1"/>
    <x v="28"/>
    <n v="596"/>
    <n v="12"/>
    <x v="56"/>
    <n v="1"/>
    <n v="100"/>
    <n v="51"/>
    <n v="100"/>
    <n v="51"/>
    <n v="49"/>
    <x v="6"/>
    <n v="18"/>
    <x v="4"/>
    <x v="2"/>
    <x v="4"/>
    <x v="0"/>
  </r>
  <r>
    <n v="1129"/>
    <n v="2"/>
    <x v="28"/>
    <n v="596"/>
    <n v="180"/>
    <x v="21"/>
    <n v="1"/>
    <n v="204"/>
    <n v="105"/>
    <n v="204"/>
    <n v="105"/>
    <n v="99"/>
    <x v="6"/>
    <n v="9"/>
    <x v="6"/>
    <x v="2"/>
    <x v="4"/>
    <x v="0"/>
  </r>
  <r>
    <n v="1130"/>
    <n v="1"/>
    <x v="29"/>
    <n v="442"/>
    <n v="68"/>
    <x v="57"/>
    <n v="6"/>
    <n v="13"/>
    <n v="7.5"/>
    <n v="78"/>
    <n v="45"/>
    <n v="33"/>
    <x v="2"/>
    <n v="14"/>
    <x v="5"/>
    <x v="0"/>
    <x v="5"/>
    <x v="0"/>
  </r>
  <r>
    <n v="1130"/>
    <n v="2"/>
    <x v="29"/>
    <n v="442"/>
    <n v="87"/>
    <x v="58"/>
    <n v="1"/>
    <n v="23"/>
    <n v="12.5"/>
    <n v="23"/>
    <n v="12.5"/>
    <n v="10.5"/>
    <x v="2"/>
    <n v="4"/>
    <x v="2"/>
    <x v="0"/>
    <x v="5"/>
    <x v="0"/>
  </r>
  <r>
    <n v="1131"/>
    <n v="1"/>
    <x v="30"/>
    <n v="35"/>
    <n v="19"/>
    <x v="59"/>
    <n v="1"/>
    <n v="62"/>
    <n v="32"/>
    <n v="62"/>
    <n v="32"/>
    <n v="30"/>
    <x v="7"/>
    <n v="11"/>
    <x v="2"/>
    <x v="5"/>
    <x v="2"/>
    <x v="0"/>
  </r>
  <r>
    <n v="1131"/>
    <n v="2"/>
    <x v="30"/>
    <n v="35"/>
    <n v="162"/>
    <x v="60"/>
    <n v="1"/>
    <n v="155"/>
    <n v="78.5"/>
    <n v="155"/>
    <n v="78.5"/>
    <n v="76.5"/>
    <x v="7"/>
    <n v="19"/>
    <x v="1"/>
    <x v="5"/>
    <x v="2"/>
    <x v="0"/>
  </r>
  <r>
    <n v="1132"/>
    <n v="1"/>
    <x v="31"/>
    <n v="309"/>
    <n v="103"/>
    <x v="61"/>
    <n v="3"/>
    <n v="14"/>
    <n v="10"/>
    <n v="42"/>
    <n v="30"/>
    <n v="12"/>
    <x v="4"/>
    <n v="6"/>
    <x v="4"/>
    <x v="2"/>
    <x v="2"/>
    <x v="0"/>
  </r>
  <r>
    <n v="1132"/>
    <n v="2"/>
    <x v="31"/>
    <n v="309"/>
    <n v="112"/>
    <x v="62"/>
    <n v="1"/>
    <n v="25"/>
    <n v="14.5"/>
    <n v="25"/>
    <n v="14.5"/>
    <n v="10.5"/>
    <x v="4"/>
    <n v="3"/>
    <x v="4"/>
    <x v="2"/>
    <x v="2"/>
    <x v="0"/>
  </r>
  <r>
    <n v="1133"/>
    <n v="1"/>
    <x v="32"/>
    <n v="38"/>
    <n v="70"/>
    <x v="63"/>
    <n v="1"/>
    <n v="55"/>
    <n v="28.5"/>
    <n v="55"/>
    <n v="28.5"/>
    <n v="26.5"/>
    <x v="1"/>
    <n v="22"/>
    <x v="2"/>
    <x v="5"/>
    <x v="2"/>
    <x v="0"/>
  </r>
  <r>
    <n v="1133"/>
    <n v="2"/>
    <x v="32"/>
    <n v="38"/>
    <n v="178"/>
    <x v="64"/>
    <n v="1"/>
    <n v="120"/>
    <n v="62"/>
    <n v="120"/>
    <n v="62"/>
    <n v="58"/>
    <x v="1"/>
    <n v="19"/>
    <x v="1"/>
    <x v="5"/>
    <x v="2"/>
    <x v="0"/>
  </r>
  <r>
    <n v="1134"/>
    <n v="1"/>
    <x v="32"/>
    <n v="264"/>
    <n v="29"/>
    <x v="65"/>
    <n v="4"/>
    <n v="18"/>
    <n v="12"/>
    <n v="72"/>
    <n v="48"/>
    <n v="24"/>
    <x v="2"/>
    <n v="5"/>
    <x v="3"/>
    <x v="4"/>
    <x v="2"/>
    <x v="0"/>
  </r>
  <r>
    <n v="1134"/>
    <n v="2"/>
    <x v="32"/>
    <n v="264"/>
    <n v="199"/>
    <x v="66"/>
    <n v="1"/>
    <n v="154"/>
    <n v="79"/>
    <n v="154"/>
    <n v="79"/>
    <n v="75"/>
    <x v="2"/>
    <n v="9"/>
    <x v="6"/>
    <x v="4"/>
    <x v="2"/>
    <x v="0"/>
  </r>
  <r>
    <n v="1135"/>
    <n v="1"/>
    <x v="33"/>
    <n v="252"/>
    <n v="15"/>
    <x v="67"/>
    <n v="1"/>
    <n v="135"/>
    <n v="70.5"/>
    <n v="135"/>
    <n v="70.5"/>
    <n v="64.5"/>
    <x v="4"/>
    <n v="19"/>
    <x v="1"/>
    <x v="2"/>
    <x v="4"/>
    <x v="0"/>
  </r>
  <r>
    <n v="1135"/>
    <n v="2"/>
    <x v="33"/>
    <n v="252"/>
    <n v="160"/>
    <x v="68"/>
    <n v="2"/>
    <n v="97"/>
    <n v="51.5"/>
    <n v="194"/>
    <n v="103"/>
    <n v="91"/>
    <x v="4"/>
    <n v="14"/>
    <x v="5"/>
    <x v="2"/>
    <x v="4"/>
    <x v="0"/>
  </r>
  <r>
    <n v="1136"/>
    <n v="1"/>
    <x v="34"/>
    <n v="370"/>
    <n v="30"/>
    <x v="53"/>
    <n v="2"/>
    <n v="20"/>
    <n v="11"/>
    <n v="40"/>
    <n v="22"/>
    <n v="18"/>
    <x v="0"/>
    <n v="20"/>
    <x v="5"/>
    <x v="2"/>
    <x v="7"/>
    <x v="0"/>
  </r>
  <r>
    <n v="1136"/>
    <n v="2"/>
    <x v="34"/>
    <n v="370"/>
    <n v="106"/>
    <x v="38"/>
    <n v="1"/>
    <n v="72"/>
    <n v="38"/>
    <n v="72"/>
    <n v="38"/>
    <n v="34"/>
    <x v="0"/>
    <n v="15"/>
    <x v="1"/>
    <x v="2"/>
    <x v="7"/>
    <x v="0"/>
  </r>
  <r>
    <n v="1136"/>
    <n v="3"/>
    <x v="34"/>
    <n v="370"/>
    <n v="129"/>
    <x v="69"/>
    <n v="1"/>
    <n v="630"/>
    <n v="316"/>
    <n v="630"/>
    <n v="316"/>
    <n v="314"/>
    <x v="0"/>
    <n v="8"/>
    <x v="1"/>
    <x v="2"/>
    <x v="7"/>
    <x v="0"/>
  </r>
  <r>
    <n v="1137"/>
    <n v="1"/>
    <x v="35"/>
    <n v="321"/>
    <n v="125"/>
    <x v="39"/>
    <n v="1"/>
    <n v="27"/>
    <n v="14.5"/>
    <n v="27"/>
    <n v="14.5"/>
    <n v="12.5"/>
    <x v="2"/>
    <n v="3"/>
    <x v="4"/>
    <x v="0"/>
    <x v="5"/>
    <x v="0"/>
  </r>
  <r>
    <n v="1137"/>
    <n v="2"/>
    <x v="35"/>
    <n v="321"/>
    <n v="138"/>
    <x v="30"/>
    <n v="1"/>
    <n v="30"/>
    <n v="16"/>
    <n v="30"/>
    <n v="16"/>
    <n v="14"/>
    <x v="2"/>
    <n v="20"/>
    <x v="5"/>
    <x v="0"/>
    <x v="5"/>
    <x v="0"/>
  </r>
  <r>
    <n v="1137"/>
    <n v="3"/>
    <x v="35"/>
    <n v="321"/>
    <n v="207"/>
    <x v="24"/>
    <n v="1"/>
    <n v="48"/>
    <n v="26"/>
    <n v="48"/>
    <n v="26"/>
    <n v="22"/>
    <x v="2"/>
    <n v="11"/>
    <x v="2"/>
    <x v="0"/>
    <x v="5"/>
    <x v="0"/>
  </r>
  <r>
    <n v="1138"/>
    <n v="1"/>
    <x v="36"/>
    <n v="158"/>
    <n v="31"/>
    <x v="41"/>
    <n v="2"/>
    <n v="25"/>
    <n v="14.5"/>
    <n v="50"/>
    <n v="29"/>
    <n v="21"/>
    <x v="0"/>
    <n v="17"/>
    <x v="3"/>
    <x v="0"/>
    <x v="1"/>
    <x v="0"/>
  </r>
  <r>
    <n v="1138"/>
    <n v="2"/>
    <x v="36"/>
    <n v="158"/>
    <n v="87"/>
    <x v="58"/>
    <n v="1"/>
    <n v="23"/>
    <n v="12.5"/>
    <n v="23"/>
    <n v="12.5"/>
    <n v="10.5"/>
    <x v="0"/>
    <n v="4"/>
    <x v="2"/>
    <x v="0"/>
    <x v="1"/>
    <x v="0"/>
  </r>
  <r>
    <n v="1138"/>
    <n v="3"/>
    <x v="36"/>
    <n v="158"/>
    <n v="102"/>
    <x v="28"/>
    <n v="1"/>
    <n v="45"/>
    <n v="23.5"/>
    <n v="45"/>
    <n v="23.5"/>
    <n v="21.5"/>
    <x v="0"/>
    <n v="17"/>
    <x v="3"/>
    <x v="0"/>
    <x v="1"/>
    <x v="0"/>
  </r>
  <r>
    <n v="1139"/>
    <n v="1"/>
    <x v="37"/>
    <n v="270"/>
    <n v="44"/>
    <x v="70"/>
    <n v="1"/>
    <n v="19"/>
    <n v="12.5"/>
    <n v="19"/>
    <n v="12.5"/>
    <n v="6.5"/>
    <x v="2"/>
    <n v="15"/>
    <x v="1"/>
    <x v="5"/>
    <x v="2"/>
    <x v="0"/>
  </r>
  <r>
    <n v="1139"/>
    <n v="2"/>
    <x v="37"/>
    <n v="270"/>
    <n v="186"/>
    <x v="71"/>
    <n v="1"/>
    <n v="51"/>
    <n v="26.5"/>
    <n v="51"/>
    <n v="26.5"/>
    <n v="24.5"/>
    <x v="2"/>
    <n v="11"/>
    <x v="2"/>
    <x v="5"/>
    <x v="2"/>
    <x v="0"/>
  </r>
  <r>
    <n v="1140"/>
    <n v="1"/>
    <x v="38"/>
    <n v="557"/>
    <n v="64"/>
    <x v="72"/>
    <n v="3"/>
    <n v="52"/>
    <n v="29"/>
    <n v="156"/>
    <n v="87"/>
    <n v="69"/>
    <x v="6"/>
    <n v="21"/>
    <x v="1"/>
    <x v="0"/>
    <x v="1"/>
    <x v="0"/>
  </r>
  <r>
    <n v="1141"/>
    <n v="1"/>
    <x v="39"/>
    <n v="47"/>
    <n v="4"/>
    <x v="73"/>
    <n v="1"/>
    <n v="125"/>
    <n v="65.5"/>
    <n v="125"/>
    <n v="65.5"/>
    <n v="59.5"/>
    <x v="8"/>
    <n v="15"/>
    <x v="1"/>
    <x v="5"/>
    <x v="2"/>
    <x v="0"/>
  </r>
  <r>
    <n v="1141"/>
    <n v="2"/>
    <x v="39"/>
    <n v="47"/>
    <n v="87"/>
    <x v="58"/>
    <n v="1"/>
    <n v="23"/>
    <n v="12.5"/>
    <n v="23"/>
    <n v="12.5"/>
    <n v="10.5"/>
    <x v="8"/>
    <n v="4"/>
    <x v="2"/>
    <x v="5"/>
    <x v="2"/>
    <x v="0"/>
  </r>
  <r>
    <n v="1142"/>
    <n v="1"/>
    <x v="39"/>
    <n v="248"/>
    <n v="14"/>
    <x v="74"/>
    <n v="1"/>
    <n v="27"/>
    <n v="16.5"/>
    <n v="27"/>
    <n v="16.5"/>
    <n v="10.5"/>
    <x v="6"/>
    <n v="24"/>
    <x v="5"/>
    <x v="2"/>
    <x v="8"/>
    <x v="0"/>
  </r>
  <r>
    <n v="1142"/>
    <n v="2"/>
    <x v="39"/>
    <n v="248"/>
    <n v="16"/>
    <x v="75"/>
    <n v="1"/>
    <n v="50"/>
    <n v="27"/>
    <n v="50"/>
    <n v="27"/>
    <n v="23"/>
    <x v="6"/>
    <n v="15"/>
    <x v="1"/>
    <x v="2"/>
    <x v="8"/>
    <x v="0"/>
  </r>
  <r>
    <n v="1142"/>
    <n v="3"/>
    <x v="39"/>
    <n v="248"/>
    <n v="45"/>
    <x v="76"/>
    <n v="1"/>
    <n v="53"/>
    <n v="28.5"/>
    <n v="53"/>
    <n v="28.5"/>
    <n v="24.5"/>
    <x v="6"/>
    <n v="11"/>
    <x v="2"/>
    <x v="2"/>
    <x v="8"/>
    <x v="0"/>
  </r>
  <r>
    <n v="1143"/>
    <n v="1"/>
    <x v="40"/>
    <n v="29"/>
    <n v="32"/>
    <x v="77"/>
    <n v="1"/>
    <n v="17"/>
    <n v="11.5"/>
    <n v="17"/>
    <n v="11.5"/>
    <n v="5.5"/>
    <x v="6"/>
    <n v="26"/>
    <x v="2"/>
    <x v="3"/>
    <x v="1"/>
    <x v="0"/>
  </r>
  <r>
    <n v="1143"/>
    <n v="2"/>
    <x v="40"/>
    <n v="29"/>
    <n v="44"/>
    <x v="70"/>
    <n v="1"/>
    <n v="19"/>
    <n v="12.5"/>
    <n v="19"/>
    <n v="12.5"/>
    <n v="6.5"/>
    <x v="6"/>
    <n v="15"/>
    <x v="1"/>
    <x v="3"/>
    <x v="1"/>
    <x v="0"/>
  </r>
  <r>
    <n v="1144"/>
    <n v="1"/>
    <x v="41"/>
    <n v="105"/>
    <n v="49"/>
    <x v="78"/>
    <n v="1"/>
    <n v="41"/>
    <n v="23.5"/>
    <n v="41"/>
    <n v="23.5"/>
    <n v="17.5"/>
    <x v="9"/>
    <n v="3"/>
    <x v="4"/>
    <x v="5"/>
    <x v="2"/>
    <x v="0"/>
  </r>
  <r>
    <n v="1144"/>
    <n v="2"/>
    <x v="41"/>
    <n v="105"/>
    <n v="80"/>
    <x v="79"/>
    <n v="4"/>
    <n v="22"/>
    <n v="13"/>
    <n v="88"/>
    <n v="52"/>
    <n v="36"/>
    <x v="9"/>
    <n v="15"/>
    <x v="1"/>
    <x v="5"/>
    <x v="2"/>
    <x v="0"/>
  </r>
  <r>
    <n v="1144"/>
    <n v="3"/>
    <x v="41"/>
    <n v="105"/>
    <n v="163"/>
    <x v="80"/>
    <n v="1"/>
    <n v="180"/>
    <n v="93"/>
    <n v="180"/>
    <n v="93"/>
    <n v="87"/>
    <x v="9"/>
    <n v="19"/>
    <x v="1"/>
    <x v="5"/>
    <x v="2"/>
    <x v="0"/>
  </r>
  <r>
    <n v="1145"/>
    <n v="1"/>
    <x v="42"/>
    <n v="604"/>
    <n v="12"/>
    <x v="56"/>
    <n v="1"/>
    <n v="100"/>
    <n v="51"/>
    <n v="100"/>
    <n v="51"/>
    <n v="49"/>
    <x v="3"/>
    <n v="18"/>
    <x v="4"/>
    <x v="2"/>
    <x v="1"/>
    <x v="0"/>
  </r>
  <r>
    <n v="1145"/>
    <n v="2"/>
    <x v="42"/>
    <n v="604"/>
    <n v="19"/>
    <x v="59"/>
    <n v="1"/>
    <n v="62"/>
    <n v="32"/>
    <n v="62"/>
    <n v="32"/>
    <n v="30"/>
    <x v="3"/>
    <n v="11"/>
    <x v="2"/>
    <x v="2"/>
    <x v="1"/>
    <x v="0"/>
  </r>
  <r>
    <n v="1145"/>
    <n v="3"/>
    <x v="42"/>
    <n v="604"/>
    <n v="116"/>
    <x v="81"/>
    <n v="5"/>
    <n v="20"/>
    <n v="11"/>
    <n v="100"/>
    <n v="55"/>
    <n v="45"/>
    <x v="3"/>
    <n v="15"/>
    <x v="1"/>
    <x v="2"/>
    <x v="1"/>
    <x v="0"/>
  </r>
  <r>
    <n v="1146"/>
    <n v="1"/>
    <x v="43"/>
    <n v="174"/>
    <n v="129"/>
    <x v="69"/>
    <n v="1"/>
    <n v="630"/>
    <n v="316"/>
    <n v="630"/>
    <n v="316"/>
    <n v="314"/>
    <x v="2"/>
    <n v="8"/>
    <x v="1"/>
    <x v="2"/>
    <x v="8"/>
    <x v="0"/>
  </r>
  <r>
    <n v="1146"/>
    <n v="2"/>
    <x v="43"/>
    <n v="174"/>
    <n v="164"/>
    <x v="9"/>
    <n v="2"/>
    <n v="35"/>
    <n v="20.5"/>
    <n v="70"/>
    <n v="41"/>
    <n v="29"/>
    <x v="2"/>
    <n v="2"/>
    <x v="0"/>
    <x v="2"/>
    <x v="8"/>
    <x v="0"/>
  </r>
  <r>
    <n v="1146"/>
    <n v="3"/>
    <x v="43"/>
    <n v="174"/>
    <n v="205"/>
    <x v="82"/>
    <n v="3"/>
    <n v="60"/>
    <n v="32"/>
    <n v="180"/>
    <n v="96"/>
    <n v="84"/>
    <x v="2"/>
    <n v="9"/>
    <x v="6"/>
    <x v="2"/>
    <x v="8"/>
    <x v="0"/>
  </r>
  <r>
    <n v="1147"/>
    <n v="1"/>
    <x v="44"/>
    <n v="624"/>
    <n v="50"/>
    <x v="83"/>
    <n v="1"/>
    <n v="35"/>
    <n v="18.5"/>
    <n v="35"/>
    <n v="18.5"/>
    <n v="16.5"/>
    <x v="3"/>
    <n v="3"/>
    <x v="4"/>
    <x v="2"/>
    <x v="7"/>
    <x v="0"/>
  </r>
  <r>
    <n v="1147"/>
    <n v="2"/>
    <x v="44"/>
    <n v="624"/>
    <n v="83"/>
    <x v="84"/>
    <n v="1"/>
    <n v="590"/>
    <n v="298"/>
    <n v="590"/>
    <n v="298"/>
    <n v="292"/>
    <x v="3"/>
    <n v="19"/>
    <x v="1"/>
    <x v="2"/>
    <x v="7"/>
    <x v="0"/>
  </r>
  <r>
    <n v="1147"/>
    <n v="3"/>
    <x v="44"/>
    <n v="624"/>
    <n v="110"/>
    <x v="85"/>
    <n v="1"/>
    <n v="65"/>
    <n v="35.5"/>
    <n v="65"/>
    <n v="35.5"/>
    <n v="29.5"/>
    <x v="3"/>
    <n v="11"/>
    <x v="2"/>
    <x v="2"/>
    <x v="7"/>
    <x v="0"/>
  </r>
  <r>
    <n v="1147"/>
    <n v="4"/>
    <x v="44"/>
    <n v="624"/>
    <n v="126"/>
    <x v="86"/>
    <n v="1"/>
    <n v="20"/>
    <n v="13"/>
    <n v="20"/>
    <n v="13"/>
    <n v="7"/>
    <x v="3"/>
    <n v="14"/>
    <x v="5"/>
    <x v="2"/>
    <x v="7"/>
    <x v="0"/>
  </r>
  <r>
    <n v="1148"/>
    <n v="1"/>
    <x v="45"/>
    <n v="678"/>
    <n v="105"/>
    <x v="22"/>
    <n v="2"/>
    <n v="65"/>
    <n v="33.5"/>
    <n v="130"/>
    <n v="67"/>
    <n v="63"/>
    <x v="2"/>
    <n v="22"/>
    <x v="2"/>
    <x v="0"/>
    <x v="7"/>
    <x v="0"/>
  </r>
  <r>
    <n v="1148"/>
    <n v="2"/>
    <x v="45"/>
    <n v="678"/>
    <n v="113"/>
    <x v="19"/>
    <n v="1"/>
    <n v="40"/>
    <n v="23"/>
    <n v="40"/>
    <n v="23"/>
    <n v="17"/>
    <x v="2"/>
    <n v="22"/>
    <x v="2"/>
    <x v="0"/>
    <x v="7"/>
    <x v="0"/>
  </r>
  <r>
    <n v="1149"/>
    <n v="1"/>
    <x v="46"/>
    <n v="67"/>
    <n v="62"/>
    <x v="87"/>
    <n v="1"/>
    <n v="37"/>
    <n v="19.5"/>
    <n v="37"/>
    <n v="19.5"/>
    <n v="17.5"/>
    <x v="1"/>
    <n v="3"/>
    <x v="4"/>
    <x v="2"/>
    <x v="1"/>
    <x v="0"/>
  </r>
  <r>
    <n v="1149"/>
    <n v="2"/>
    <x v="46"/>
    <n v="67"/>
    <n v="94"/>
    <x v="88"/>
    <n v="1"/>
    <n v="25"/>
    <n v="14.5"/>
    <n v="25"/>
    <n v="14.5"/>
    <n v="10.5"/>
    <x v="1"/>
    <n v="12"/>
    <x v="2"/>
    <x v="2"/>
    <x v="1"/>
    <x v="0"/>
  </r>
  <r>
    <n v="1150"/>
    <n v="1"/>
    <x v="47"/>
    <n v="48"/>
    <n v="106"/>
    <x v="38"/>
    <n v="1"/>
    <n v="72"/>
    <n v="38"/>
    <n v="72"/>
    <n v="38"/>
    <n v="34"/>
    <x v="2"/>
    <n v="15"/>
    <x v="1"/>
    <x v="0"/>
    <x v="2"/>
    <x v="0"/>
  </r>
  <r>
    <n v="1151"/>
    <n v="1"/>
    <x v="48"/>
    <n v="135"/>
    <n v="164"/>
    <x v="9"/>
    <n v="1"/>
    <n v="35"/>
    <n v="20.5"/>
    <n v="35"/>
    <n v="20.5"/>
    <n v="14.5"/>
    <x v="2"/>
    <n v="2"/>
    <x v="0"/>
    <x v="5"/>
    <x v="8"/>
    <x v="0"/>
  </r>
  <r>
    <n v="1152"/>
    <n v="1"/>
    <x v="48"/>
    <n v="492"/>
    <n v="173"/>
    <x v="46"/>
    <n v="1"/>
    <n v="84"/>
    <n v="44"/>
    <n v="84"/>
    <n v="44"/>
    <n v="40"/>
    <x v="0"/>
    <n v="1"/>
    <x v="6"/>
    <x v="0"/>
    <x v="7"/>
    <x v="0"/>
  </r>
  <r>
    <n v="1153"/>
    <n v="1"/>
    <x v="49"/>
    <n v="283"/>
    <n v="129"/>
    <x v="69"/>
    <n v="1"/>
    <n v="630"/>
    <n v="316"/>
    <n v="630"/>
    <n v="316"/>
    <n v="314"/>
    <x v="2"/>
    <n v="8"/>
    <x v="1"/>
    <x v="5"/>
    <x v="4"/>
    <x v="0"/>
  </r>
  <r>
    <n v="1153"/>
    <n v="2"/>
    <x v="49"/>
    <n v="283"/>
    <n v="210"/>
    <x v="89"/>
    <n v="1"/>
    <n v="24"/>
    <n v="14"/>
    <n v="24"/>
    <n v="14"/>
    <n v="10"/>
    <x v="2"/>
    <n v="26"/>
    <x v="2"/>
    <x v="5"/>
    <x v="4"/>
    <x v="0"/>
  </r>
  <r>
    <n v="1154"/>
    <n v="1"/>
    <x v="50"/>
    <n v="467"/>
    <n v="141"/>
    <x v="35"/>
    <n v="1"/>
    <n v="70"/>
    <n v="36"/>
    <n v="70"/>
    <n v="36"/>
    <n v="34"/>
    <x v="0"/>
    <n v="22"/>
    <x v="2"/>
    <x v="3"/>
    <x v="7"/>
    <x v="0"/>
  </r>
  <r>
    <n v="1154"/>
    <n v="2"/>
    <x v="50"/>
    <n v="467"/>
    <n v="183"/>
    <x v="32"/>
    <n v="1"/>
    <n v="17"/>
    <n v="9.5"/>
    <n v="17"/>
    <n v="9.5"/>
    <n v="7.5"/>
    <x v="0"/>
    <n v="17"/>
    <x v="3"/>
    <x v="3"/>
    <x v="7"/>
    <x v="0"/>
  </r>
  <r>
    <n v="1154"/>
    <n v="3"/>
    <x v="50"/>
    <n v="467"/>
    <n v="194"/>
    <x v="40"/>
    <n v="1"/>
    <n v="50"/>
    <n v="27"/>
    <n v="50"/>
    <n v="27"/>
    <n v="23"/>
    <x v="0"/>
    <n v="26"/>
    <x v="2"/>
    <x v="3"/>
    <x v="7"/>
    <x v="0"/>
  </r>
  <r>
    <n v="1155"/>
    <n v="1"/>
    <x v="51"/>
    <n v="34"/>
    <n v="52"/>
    <x v="90"/>
    <n v="1"/>
    <n v="20"/>
    <n v="11"/>
    <n v="20"/>
    <n v="11"/>
    <n v="9"/>
    <x v="3"/>
    <n v="16"/>
    <x v="1"/>
    <x v="2"/>
    <x v="5"/>
    <x v="0"/>
  </r>
  <r>
    <n v="1155"/>
    <n v="2"/>
    <x v="51"/>
    <n v="34"/>
    <n v="211"/>
    <x v="91"/>
    <n v="1"/>
    <n v="25"/>
    <n v="13.5"/>
    <n v="25"/>
    <n v="13.5"/>
    <n v="11.5"/>
    <x v="3"/>
    <n v="23"/>
    <x v="0"/>
    <x v="2"/>
    <x v="5"/>
    <x v="0"/>
  </r>
  <r>
    <n v="1156"/>
    <n v="1"/>
    <x v="52"/>
    <n v="675"/>
    <n v="10"/>
    <x v="92"/>
    <n v="2"/>
    <n v="22"/>
    <n v="12"/>
    <n v="44"/>
    <n v="24"/>
    <n v="20"/>
    <x v="3"/>
    <n v="20"/>
    <x v="5"/>
    <x v="0"/>
    <x v="5"/>
    <x v="0"/>
  </r>
  <r>
    <n v="1156"/>
    <n v="2"/>
    <x v="52"/>
    <n v="675"/>
    <n v="108"/>
    <x v="93"/>
    <n v="1"/>
    <n v="20"/>
    <n v="13"/>
    <n v="20"/>
    <n v="13"/>
    <n v="7"/>
    <x v="3"/>
    <n v="4"/>
    <x v="2"/>
    <x v="0"/>
    <x v="5"/>
    <x v="0"/>
  </r>
  <r>
    <n v="1156"/>
    <n v="3"/>
    <x v="52"/>
    <n v="675"/>
    <n v="164"/>
    <x v="9"/>
    <n v="1"/>
    <n v="35"/>
    <n v="20.5"/>
    <n v="35"/>
    <n v="20.5"/>
    <n v="14.5"/>
    <x v="3"/>
    <n v="2"/>
    <x v="0"/>
    <x v="0"/>
    <x v="5"/>
    <x v="0"/>
  </r>
  <r>
    <n v="1157"/>
    <n v="1"/>
    <x v="53"/>
    <n v="239"/>
    <n v="91"/>
    <x v="94"/>
    <n v="1"/>
    <n v="40"/>
    <n v="21"/>
    <n v="40"/>
    <n v="21"/>
    <n v="19"/>
    <x v="8"/>
    <n v="3"/>
    <x v="4"/>
    <x v="5"/>
    <x v="2"/>
    <x v="0"/>
  </r>
  <r>
    <n v="1157"/>
    <n v="2"/>
    <x v="53"/>
    <n v="239"/>
    <n v="128"/>
    <x v="95"/>
    <n v="1"/>
    <n v="14"/>
    <n v="10"/>
    <n v="14"/>
    <n v="10"/>
    <n v="4"/>
    <x v="8"/>
    <n v="6"/>
    <x v="4"/>
    <x v="5"/>
    <x v="2"/>
    <x v="0"/>
  </r>
  <r>
    <n v="1157"/>
    <n v="3"/>
    <x v="53"/>
    <n v="239"/>
    <n v="186"/>
    <x v="71"/>
    <n v="1"/>
    <n v="51"/>
    <n v="26.5"/>
    <n v="51"/>
    <n v="26.5"/>
    <n v="24.5"/>
    <x v="8"/>
    <n v="11"/>
    <x v="2"/>
    <x v="5"/>
    <x v="2"/>
    <x v="0"/>
  </r>
  <r>
    <n v="1158"/>
    <n v="1"/>
    <x v="54"/>
    <n v="17"/>
    <n v="56"/>
    <x v="96"/>
    <n v="1"/>
    <n v="30"/>
    <n v="18"/>
    <n v="30"/>
    <n v="18"/>
    <n v="12"/>
    <x v="2"/>
    <n v="15"/>
    <x v="1"/>
    <x v="3"/>
    <x v="1"/>
    <x v="0"/>
  </r>
  <r>
    <n v="1158"/>
    <n v="2"/>
    <x v="54"/>
    <n v="17"/>
    <n v="178"/>
    <x v="64"/>
    <n v="1"/>
    <n v="120"/>
    <n v="62"/>
    <n v="120"/>
    <n v="62"/>
    <n v="58"/>
    <x v="2"/>
    <n v="19"/>
    <x v="1"/>
    <x v="3"/>
    <x v="1"/>
    <x v="0"/>
  </r>
  <r>
    <n v="1158"/>
    <n v="3"/>
    <x v="54"/>
    <n v="17"/>
    <n v="186"/>
    <x v="71"/>
    <n v="1"/>
    <n v="51"/>
    <n v="26.5"/>
    <n v="51"/>
    <n v="26.5"/>
    <n v="24.5"/>
    <x v="2"/>
    <n v="11"/>
    <x v="2"/>
    <x v="3"/>
    <x v="1"/>
    <x v="0"/>
  </r>
  <r>
    <n v="1159"/>
    <n v="1"/>
    <x v="55"/>
    <n v="469"/>
    <n v="39"/>
    <x v="97"/>
    <n v="2"/>
    <n v="220"/>
    <n v="111"/>
    <n v="440"/>
    <n v="222"/>
    <n v="218"/>
    <x v="0"/>
    <n v="8"/>
    <x v="1"/>
    <x v="3"/>
    <x v="1"/>
    <x v="0"/>
  </r>
  <r>
    <n v="1159"/>
    <n v="2"/>
    <x v="55"/>
    <n v="469"/>
    <n v="71"/>
    <x v="49"/>
    <n v="1"/>
    <n v="33"/>
    <n v="17.5"/>
    <n v="33"/>
    <n v="17.5"/>
    <n v="15.5"/>
    <x v="0"/>
    <n v="26"/>
    <x v="2"/>
    <x v="3"/>
    <x v="1"/>
    <x v="0"/>
  </r>
  <r>
    <n v="1159"/>
    <n v="3"/>
    <x v="55"/>
    <n v="469"/>
    <n v="73"/>
    <x v="98"/>
    <n v="1"/>
    <n v="1500"/>
    <n v="752"/>
    <n v="1500"/>
    <n v="752"/>
    <n v="748"/>
    <x v="0"/>
    <n v="7"/>
    <x v="6"/>
    <x v="3"/>
    <x v="1"/>
    <x v="0"/>
  </r>
  <r>
    <n v="1160"/>
    <n v="1"/>
    <x v="56"/>
    <n v="62"/>
    <n v="11"/>
    <x v="42"/>
    <n v="1"/>
    <n v="25"/>
    <n v="13.5"/>
    <n v="25"/>
    <n v="13.5"/>
    <n v="11.5"/>
    <x v="0"/>
    <n v="20"/>
    <x v="5"/>
    <x v="0"/>
    <x v="0"/>
    <x v="0"/>
  </r>
  <r>
    <n v="1161"/>
    <n v="1"/>
    <x v="56"/>
    <n v="567"/>
    <n v="15"/>
    <x v="67"/>
    <n v="1"/>
    <n v="135"/>
    <n v="70.5"/>
    <n v="135"/>
    <n v="70.5"/>
    <n v="64.5"/>
    <x v="5"/>
    <n v="19"/>
    <x v="1"/>
    <x v="4"/>
    <x v="3"/>
    <x v="1"/>
  </r>
  <r>
    <n v="1161"/>
    <n v="2"/>
    <x v="56"/>
    <n v="567"/>
    <n v="141"/>
    <x v="35"/>
    <n v="1"/>
    <n v="70"/>
    <n v="36"/>
    <n v="70"/>
    <n v="36"/>
    <n v="34"/>
    <x v="5"/>
    <n v="22"/>
    <x v="2"/>
    <x v="4"/>
    <x v="3"/>
    <x v="1"/>
  </r>
  <r>
    <n v="1162"/>
    <n v="1"/>
    <x v="57"/>
    <n v="424"/>
    <n v="1"/>
    <x v="99"/>
    <n v="1"/>
    <n v="25"/>
    <n v="14.5"/>
    <n v="25"/>
    <n v="14.5"/>
    <n v="10.5"/>
    <x v="3"/>
    <n v="18"/>
    <x v="4"/>
    <x v="2"/>
    <x v="4"/>
    <x v="0"/>
  </r>
  <r>
    <n v="1162"/>
    <n v="2"/>
    <x v="57"/>
    <n v="424"/>
    <n v="121"/>
    <x v="100"/>
    <n v="1"/>
    <n v="184"/>
    <n v="93"/>
    <n v="184"/>
    <n v="93"/>
    <n v="91"/>
    <x v="3"/>
    <n v="21"/>
    <x v="1"/>
    <x v="2"/>
    <x v="4"/>
    <x v="0"/>
  </r>
  <r>
    <n v="1163"/>
    <n v="1"/>
    <x v="58"/>
    <n v="501"/>
    <n v="160"/>
    <x v="68"/>
    <n v="1"/>
    <n v="97"/>
    <n v="51.5"/>
    <n v="97"/>
    <n v="51.5"/>
    <n v="45.5"/>
    <x v="0"/>
    <n v="14"/>
    <x v="5"/>
    <x v="0"/>
    <x v="4"/>
    <x v="0"/>
  </r>
  <r>
    <n v="1163"/>
    <n v="2"/>
    <x v="58"/>
    <n v="501"/>
    <n v="210"/>
    <x v="89"/>
    <n v="1"/>
    <n v="24"/>
    <n v="14"/>
    <n v="24"/>
    <n v="14"/>
    <n v="10"/>
    <x v="0"/>
    <n v="26"/>
    <x v="2"/>
    <x v="0"/>
    <x v="4"/>
    <x v="0"/>
  </r>
  <r>
    <n v="1164"/>
    <n v="1"/>
    <x v="59"/>
    <n v="18"/>
    <n v="31"/>
    <x v="41"/>
    <n v="1"/>
    <n v="25"/>
    <n v="14.5"/>
    <n v="25"/>
    <n v="14.5"/>
    <n v="10.5"/>
    <x v="4"/>
    <n v="17"/>
    <x v="3"/>
    <x v="6"/>
    <x v="0"/>
    <x v="0"/>
  </r>
  <r>
    <n v="1164"/>
    <n v="2"/>
    <x v="59"/>
    <n v="18"/>
    <n v="129"/>
    <x v="69"/>
    <n v="1"/>
    <n v="630"/>
    <n v="316"/>
    <n v="630"/>
    <n v="316"/>
    <n v="314"/>
    <x v="4"/>
    <n v="8"/>
    <x v="1"/>
    <x v="6"/>
    <x v="0"/>
    <x v="0"/>
  </r>
  <r>
    <n v="1164"/>
    <n v="3"/>
    <x v="59"/>
    <n v="18"/>
    <n v="185"/>
    <x v="101"/>
    <n v="1"/>
    <n v="18"/>
    <n v="12"/>
    <n v="18"/>
    <n v="12"/>
    <n v="6"/>
    <x v="4"/>
    <n v="26"/>
    <x v="2"/>
    <x v="6"/>
    <x v="0"/>
    <x v="0"/>
  </r>
  <r>
    <n v="1165"/>
    <n v="1"/>
    <x v="60"/>
    <n v="650"/>
    <n v="40"/>
    <x v="102"/>
    <n v="1"/>
    <n v="430"/>
    <n v="217"/>
    <n v="430"/>
    <n v="217"/>
    <n v="213"/>
    <x v="9"/>
    <n v="8"/>
    <x v="1"/>
    <x v="3"/>
    <x v="7"/>
    <x v="0"/>
  </r>
  <r>
    <n v="1165"/>
    <n v="2"/>
    <x v="60"/>
    <n v="650"/>
    <n v="171"/>
    <x v="103"/>
    <n v="1"/>
    <n v="27"/>
    <n v="16.5"/>
    <n v="27"/>
    <n v="16.5"/>
    <n v="10.5"/>
    <x v="9"/>
    <n v="23"/>
    <x v="0"/>
    <x v="3"/>
    <x v="7"/>
    <x v="0"/>
  </r>
  <r>
    <n v="1165"/>
    <n v="3"/>
    <x v="60"/>
    <n v="650"/>
    <n v="181"/>
    <x v="6"/>
    <n v="3"/>
    <n v="12"/>
    <n v="7"/>
    <n v="36"/>
    <n v="21"/>
    <n v="15"/>
    <x v="9"/>
    <n v="5"/>
    <x v="3"/>
    <x v="3"/>
    <x v="7"/>
    <x v="0"/>
  </r>
  <r>
    <n v="1165"/>
    <n v="4"/>
    <x v="60"/>
    <n v="650"/>
    <n v="202"/>
    <x v="33"/>
    <n v="3"/>
    <n v="998"/>
    <n v="502"/>
    <n v="2994"/>
    <n v="1506"/>
    <n v="1488"/>
    <x v="9"/>
    <n v="19"/>
    <x v="1"/>
    <x v="3"/>
    <x v="7"/>
    <x v="0"/>
  </r>
  <r>
    <n v="1166"/>
    <n v="1"/>
    <x v="61"/>
    <n v="671"/>
    <n v="104"/>
    <x v="13"/>
    <n v="1"/>
    <n v="43"/>
    <n v="23.5"/>
    <n v="43"/>
    <n v="23.5"/>
    <n v="19.5"/>
    <x v="0"/>
    <n v="11"/>
    <x v="2"/>
    <x v="4"/>
    <x v="8"/>
    <x v="0"/>
  </r>
  <r>
    <n v="1166"/>
    <n v="2"/>
    <x v="61"/>
    <n v="671"/>
    <n v="183"/>
    <x v="32"/>
    <n v="1"/>
    <n v="17"/>
    <n v="9.5"/>
    <n v="17"/>
    <n v="9.5"/>
    <n v="7.5"/>
    <x v="0"/>
    <n v="17"/>
    <x v="3"/>
    <x v="4"/>
    <x v="8"/>
    <x v="0"/>
  </r>
  <r>
    <n v="1167"/>
    <n v="1"/>
    <x v="62"/>
    <n v="558"/>
    <n v="105"/>
    <x v="22"/>
    <n v="1"/>
    <n v="65"/>
    <n v="33.5"/>
    <n v="65"/>
    <n v="33.5"/>
    <n v="31.5"/>
    <x v="3"/>
    <n v="22"/>
    <x v="2"/>
    <x v="5"/>
    <x v="2"/>
    <x v="0"/>
  </r>
  <r>
    <n v="1167"/>
    <n v="2"/>
    <x v="62"/>
    <n v="558"/>
    <n v="153"/>
    <x v="104"/>
    <n v="1"/>
    <n v="29"/>
    <n v="15.5"/>
    <n v="29"/>
    <n v="15.5"/>
    <n v="13.5"/>
    <x v="3"/>
    <n v="26"/>
    <x v="2"/>
    <x v="5"/>
    <x v="2"/>
    <x v="0"/>
  </r>
  <r>
    <n v="1167"/>
    <n v="3"/>
    <x v="62"/>
    <n v="558"/>
    <n v="186"/>
    <x v="71"/>
    <n v="1"/>
    <n v="51"/>
    <n v="26.5"/>
    <n v="51"/>
    <n v="26.5"/>
    <n v="24.5"/>
    <x v="3"/>
    <n v="11"/>
    <x v="2"/>
    <x v="5"/>
    <x v="2"/>
    <x v="0"/>
  </r>
  <r>
    <n v="1168"/>
    <n v="1"/>
    <x v="63"/>
    <n v="221"/>
    <n v="196"/>
    <x v="105"/>
    <n v="1"/>
    <n v="74"/>
    <n v="40"/>
    <n v="74"/>
    <n v="40"/>
    <n v="34"/>
    <x v="4"/>
    <n v="23"/>
    <x v="0"/>
    <x v="0"/>
    <x v="0"/>
    <x v="0"/>
  </r>
  <r>
    <n v="1169"/>
    <n v="1"/>
    <x v="64"/>
    <n v="476"/>
    <n v="71"/>
    <x v="49"/>
    <n v="2"/>
    <n v="33"/>
    <n v="17.5"/>
    <n v="66"/>
    <n v="35"/>
    <n v="31"/>
    <x v="1"/>
    <n v="26"/>
    <x v="2"/>
    <x v="5"/>
    <x v="0"/>
    <x v="0"/>
  </r>
  <r>
    <n v="1169"/>
    <n v="2"/>
    <x v="64"/>
    <n v="476"/>
    <n v="122"/>
    <x v="106"/>
    <n v="1"/>
    <n v="105"/>
    <n v="55.5"/>
    <n v="105"/>
    <n v="55.5"/>
    <n v="49.5"/>
    <x v="1"/>
    <n v="13"/>
    <x v="1"/>
    <x v="5"/>
    <x v="0"/>
    <x v="0"/>
  </r>
  <r>
    <n v="1169"/>
    <n v="3"/>
    <x v="64"/>
    <n v="476"/>
    <n v="144"/>
    <x v="4"/>
    <n v="1"/>
    <n v="113"/>
    <n v="59.5"/>
    <n v="113"/>
    <n v="59.5"/>
    <n v="53.5"/>
    <x v="1"/>
    <n v="11"/>
    <x v="2"/>
    <x v="5"/>
    <x v="0"/>
    <x v="0"/>
  </r>
  <r>
    <n v="1170"/>
    <n v="1"/>
    <x v="65"/>
    <n v="274"/>
    <n v="11"/>
    <x v="42"/>
    <n v="1"/>
    <n v="25"/>
    <n v="13.5"/>
    <n v="25"/>
    <n v="13.5"/>
    <n v="11.5"/>
    <x v="7"/>
    <n v="20"/>
    <x v="5"/>
    <x v="2"/>
    <x v="4"/>
    <x v="0"/>
  </r>
  <r>
    <n v="1170"/>
    <n v="2"/>
    <x v="65"/>
    <n v="274"/>
    <n v="57"/>
    <x v="107"/>
    <n v="1"/>
    <n v="30"/>
    <n v="16"/>
    <n v="30"/>
    <n v="16"/>
    <n v="14"/>
    <x v="7"/>
    <n v="23"/>
    <x v="0"/>
    <x v="2"/>
    <x v="4"/>
    <x v="0"/>
  </r>
  <r>
    <n v="1170"/>
    <n v="3"/>
    <x v="65"/>
    <n v="274"/>
    <n v="84"/>
    <x v="108"/>
    <n v="1"/>
    <n v="90"/>
    <n v="48"/>
    <n v="90"/>
    <n v="48"/>
    <n v="42"/>
    <x v="7"/>
    <n v="1"/>
    <x v="6"/>
    <x v="2"/>
    <x v="4"/>
    <x v="0"/>
  </r>
  <r>
    <n v="1170"/>
    <n v="4"/>
    <x v="65"/>
    <n v="274"/>
    <n v="137"/>
    <x v="109"/>
    <n v="2"/>
    <n v="13"/>
    <n v="7.5"/>
    <n v="26"/>
    <n v="15"/>
    <n v="11"/>
    <x v="7"/>
    <n v="17"/>
    <x v="3"/>
    <x v="2"/>
    <x v="4"/>
    <x v="0"/>
  </r>
  <r>
    <n v="1170"/>
    <n v="5"/>
    <x v="65"/>
    <n v="274"/>
    <n v="179"/>
    <x v="110"/>
    <n v="1"/>
    <n v="20"/>
    <n v="13"/>
    <n v="20"/>
    <n v="13"/>
    <n v="7"/>
    <x v="7"/>
    <n v="4"/>
    <x v="2"/>
    <x v="2"/>
    <x v="4"/>
    <x v="0"/>
  </r>
  <r>
    <n v="1171"/>
    <n v="1"/>
    <x v="65"/>
    <n v="478"/>
    <n v="41"/>
    <x v="111"/>
    <n v="1"/>
    <n v="79"/>
    <n v="42.5"/>
    <n v="79"/>
    <n v="42.5"/>
    <n v="36.5"/>
    <x v="6"/>
    <n v="11"/>
    <x v="2"/>
    <x v="0"/>
    <x v="7"/>
    <x v="0"/>
  </r>
  <r>
    <n v="1171"/>
    <n v="2"/>
    <x v="65"/>
    <n v="478"/>
    <n v="109"/>
    <x v="112"/>
    <n v="1"/>
    <n v="29"/>
    <n v="15.5"/>
    <n v="29"/>
    <n v="15.5"/>
    <n v="13.5"/>
    <x v="6"/>
    <n v="15"/>
    <x v="1"/>
    <x v="0"/>
    <x v="7"/>
    <x v="0"/>
  </r>
  <r>
    <n v="1172"/>
    <n v="1"/>
    <x v="66"/>
    <n v="61"/>
    <n v="31"/>
    <x v="41"/>
    <n v="2"/>
    <n v="25"/>
    <n v="14.5"/>
    <n v="50"/>
    <n v="29"/>
    <n v="21"/>
    <x v="6"/>
    <n v="17"/>
    <x v="3"/>
    <x v="5"/>
    <x v="4"/>
    <x v="0"/>
  </r>
  <r>
    <n v="1172"/>
    <n v="2"/>
    <x v="66"/>
    <n v="61"/>
    <n v="210"/>
    <x v="89"/>
    <n v="1"/>
    <n v="24"/>
    <n v="14"/>
    <n v="24"/>
    <n v="14"/>
    <n v="10"/>
    <x v="6"/>
    <n v="26"/>
    <x v="2"/>
    <x v="5"/>
    <x v="4"/>
    <x v="0"/>
  </r>
  <r>
    <n v="1173"/>
    <n v="1"/>
    <x v="67"/>
    <n v="346"/>
    <n v="178"/>
    <x v="64"/>
    <n v="1"/>
    <n v="120"/>
    <n v="62"/>
    <n v="120"/>
    <n v="62"/>
    <n v="58"/>
    <x v="3"/>
    <n v="19"/>
    <x v="1"/>
    <x v="3"/>
    <x v="3"/>
    <x v="1"/>
  </r>
  <r>
    <n v="1173"/>
    <n v="2"/>
    <x v="67"/>
    <n v="346"/>
    <n v="188"/>
    <x v="113"/>
    <n v="1"/>
    <n v="50"/>
    <n v="27"/>
    <n v="50"/>
    <n v="27"/>
    <n v="23"/>
    <x v="3"/>
    <n v="10"/>
    <x v="3"/>
    <x v="3"/>
    <x v="3"/>
    <x v="1"/>
  </r>
  <r>
    <n v="1174"/>
    <n v="1"/>
    <x v="68"/>
    <n v="654"/>
    <n v="89"/>
    <x v="114"/>
    <n v="2"/>
    <n v="58"/>
    <n v="32"/>
    <n v="116"/>
    <n v="64"/>
    <n v="52"/>
    <x v="3"/>
    <n v="11"/>
    <x v="2"/>
    <x v="1"/>
    <x v="2"/>
    <x v="0"/>
  </r>
  <r>
    <n v="1174"/>
    <n v="2"/>
    <x v="68"/>
    <n v="654"/>
    <n v="161"/>
    <x v="115"/>
    <n v="1"/>
    <n v="315"/>
    <n v="160.5"/>
    <n v="315"/>
    <n v="160.5"/>
    <n v="154.5"/>
    <x v="3"/>
    <n v="19"/>
    <x v="1"/>
    <x v="1"/>
    <x v="2"/>
    <x v="0"/>
  </r>
  <r>
    <n v="1174"/>
    <n v="3"/>
    <x v="68"/>
    <n v="654"/>
    <n v="209"/>
    <x v="116"/>
    <n v="3"/>
    <n v="25"/>
    <n v="13.5"/>
    <n v="75"/>
    <n v="40.5"/>
    <n v="34.5"/>
    <x v="3"/>
    <n v="24"/>
    <x v="5"/>
    <x v="1"/>
    <x v="2"/>
    <x v="0"/>
  </r>
  <r>
    <n v="1175"/>
    <n v="1"/>
    <x v="69"/>
    <n v="123"/>
    <n v="161"/>
    <x v="115"/>
    <n v="1"/>
    <n v="315"/>
    <n v="160.5"/>
    <n v="315"/>
    <n v="160.5"/>
    <n v="154.5"/>
    <x v="4"/>
    <n v="19"/>
    <x v="1"/>
    <x v="5"/>
    <x v="3"/>
    <x v="1"/>
  </r>
  <r>
    <n v="1175"/>
    <n v="2"/>
    <x v="69"/>
    <n v="123"/>
    <n v="169"/>
    <x v="117"/>
    <n v="1"/>
    <n v="20"/>
    <n v="11"/>
    <n v="20"/>
    <n v="11"/>
    <n v="9"/>
    <x v="4"/>
    <n v="16"/>
    <x v="1"/>
    <x v="5"/>
    <x v="3"/>
    <x v="1"/>
  </r>
  <r>
    <n v="1176"/>
    <n v="1"/>
    <x v="70"/>
    <n v="524"/>
    <n v="175"/>
    <x v="37"/>
    <n v="1"/>
    <n v="29"/>
    <n v="16.5"/>
    <n v="29"/>
    <n v="16.5"/>
    <n v="12.5"/>
    <x v="3"/>
    <n v="26"/>
    <x v="2"/>
    <x v="0"/>
    <x v="2"/>
    <x v="0"/>
  </r>
  <r>
    <n v="1177"/>
    <n v="1"/>
    <x v="71"/>
    <n v="665"/>
    <n v="129"/>
    <x v="69"/>
    <n v="1"/>
    <n v="630"/>
    <n v="316"/>
    <n v="630"/>
    <n v="316"/>
    <n v="314"/>
    <x v="3"/>
    <n v="8"/>
    <x v="1"/>
    <x v="6"/>
    <x v="6"/>
    <x v="2"/>
  </r>
  <r>
    <n v="1177"/>
    <n v="2"/>
    <x v="71"/>
    <n v="665"/>
    <n v="181"/>
    <x v="6"/>
    <n v="2"/>
    <n v="12"/>
    <n v="7"/>
    <n v="24"/>
    <n v="14"/>
    <n v="10"/>
    <x v="3"/>
    <n v="5"/>
    <x v="3"/>
    <x v="6"/>
    <x v="6"/>
    <x v="2"/>
  </r>
  <r>
    <n v="1178"/>
    <n v="1"/>
    <x v="72"/>
    <n v="668"/>
    <n v="99"/>
    <x v="23"/>
    <n v="8"/>
    <n v="9"/>
    <n v="7.5"/>
    <n v="72"/>
    <n v="60"/>
    <n v="12"/>
    <x v="0"/>
    <n v="17"/>
    <x v="3"/>
    <x v="5"/>
    <x v="2"/>
    <x v="0"/>
  </r>
  <r>
    <n v="1178"/>
    <n v="2"/>
    <x v="72"/>
    <n v="668"/>
    <n v="196"/>
    <x v="105"/>
    <n v="1"/>
    <n v="74"/>
    <n v="40"/>
    <n v="74"/>
    <n v="40"/>
    <n v="34"/>
    <x v="0"/>
    <n v="23"/>
    <x v="0"/>
    <x v="5"/>
    <x v="2"/>
    <x v="0"/>
  </r>
  <r>
    <n v="1179"/>
    <n v="1"/>
    <x v="73"/>
    <n v="212"/>
    <n v="41"/>
    <x v="111"/>
    <n v="1"/>
    <n v="79"/>
    <n v="42.5"/>
    <n v="79"/>
    <n v="42.5"/>
    <n v="36.5"/>
    <x v="2"/>
    <n v="11"/>
    <x v="2"/>
    <x v="5"/>
    <x v="5"/>
    <x v="0"/>
  </r>
  <r>
    <n v="1179"/>
    <n v="2"/>
    <x v="73"/>
    <n v="212"/>
    <n v="107"/>
    <x v="118"/>
    <n v="4"/>
    <n v="17"/>
    <n v="11.5"/>
    <n v="68"/>
    <n v="46"/>
    <n v="22"/>
    <x v="2"/>
    <n v="20"/>
    <x v="5"/>
    <x v="5"/>
    <x v="5"/>
    <x v="0"/>
  </r>
  <r>
    <n v="1179"/>
    <n v="3"/>
    <x v="73"/>
    <n v="212"/>
    <n v="183"/>
    <x v="32"/>
    <n v="1"/>
    <n v="17"/>
    <n v="9.5"/>
    <n v="17"/>
    <n v="9.5"/>
    <n v="7.5"/>
    <x v="2"/>
    <n v="17"/>
    <x v="3"/>
    <x v="5"/>
    <x v="5"/>
    <x v="0"/>
  </r>
  <r>
    <n v="1180"/>
    <n v="1"/>
    <x v="74"/>
    <n v="344"/>
    <n v="55"/>
    <x v="119"/>
    <n v="1"/>
    <n v="65"/>
    <n v="35.5"/>
    <n v="65"/>
    <n v="35.5"/>
    <n v="29.5"/>
    <x v="3"/>
    <n v="16"/>
    <x v="1"/>
    <x v="0"/>
    <x v="2"/>
    <x v="0"/>
  </r>
  <r>
    <n v="1180"/>
    <n v="2"/>
    <x v="74"/>
    <n v="344"/>
    <n v="134"/>
    <x v="120"/>
    <n v="4"/>
    <n v="16"/>
    <n v="9"/>
    <n v="64"/>
    <n v="36"/>
    <n v="28"/>
    <x v="3"/>
    <n v="6"/>
    <x v="4"/>
    <x v="0"/>
    <x v="2"/>
    <x v="0"/>
  </r>
  <r>
    <n v="1180"/>
    <n v="3"/>
    <x v="74"/>
    <n v="344"/>
    <n v="194"/>
    <x v="40"/>
    <n v="1"/>
    <n v="50"/>
    <n v="27"/>
    <n v="50"/>
    <n v="27"/>
    <n v="23"/>
    <x v="3"/>
    <n v="26"/>
    <x v="2"/>
    <x v="0"/>
    <x v="2"/>
    <x v="0"/>
  </r>
  <r>
    <n v="1181"/>
    <n v="1"/>
    <x v="74"/>
    <n v="459"/>
    <n v="33"/>
    <x v="121"/>
    <n v="1"/>
    <n v="60"/>
    <n v="31"/>
    <n v="60"/>
    <n v="31"/>
    <n v="29"/>
    <x v="2"/>
    <n v="11"/>
    <x v="2"/>
    <x v="0"/>
    <x v="2"/>
    <x v="0"/>
  </r>
  <r>
    <n v="1181"/>
    <n v="2"/>
    <x v="74"/>
    <n v="459"/>
    <n v="153"/>
    <x v="104"/>
    <n v="1"/>
    <n v="29"/>
    <n v="15.5"/>
    <n v="29"/>
    <n v="15.5"/>
    <n v="13.5"/>
    <x v="2"/>
    <n v="26"/>
    <x v="2"/>
    <x v="0"/>
    <x v="2"/>
    <x v="0"/>
  </r>
  <r>
    <n v="1181"/>
    <n v="3"/>
    <x v="74"/>
    <n v="459"/>
    <n v="209"/>
    <x v="116"/>
    <n v="1"/>
    <n v="25"/>
    <n v="13.5"/>
    <n v="25"/>
    <n v="13.5"/>
    <n v="11.5"/>
    <x v="2"/>
    <n v="24"/>
    <x v="5"/>
    <x v="0"/>
    <x v="2"/>
    <x v="0"/>
  </r>
  <r>
    <n v="1182"/>
    <n v="1"/>
    <x v="75"/>
    <n v="13"/>
    <n v="130"/>
    <x v="122"/>
    <n v="1"/>
    <n v="25"/>
    <n v="15.5"/>
    <n v="25"/>
    <n v="15.5"/>
    <n v="9.5"/>
    <x v="6"/>
    <n v="3"/>
    <x v="4"/>
    <x v="3"/>
    <x v="2"/>
    <x v="0"/>
  </r>
  <r>
    <n v="1182"/>
    <n v="2"/>
    <x v="75"/>
    <n v="13"/>
    <n v="134"/>
    <x v="120"/>
    <n v="1"/>
    <n v="16"/>
    <n v="9"/>
    <n v="16"/>
    <n v="9"/>
    <n v="7"/>
    <x v="6"/>
    <n v="6"/>
    <x v="4"/>
    <x v="3"/>
    <x v="2"/>
    <x v="0"/>
  </r>
  <r>
    <n v="1182"/>
    <n v="3"/>
    <x v="75"/>
    <n v="13"/>
    <n v="181"/>
    <x v="6"/>
    <n v="5"/>
    <n v="12"/>
    <n v="7"/>
    <n v="60"/>
    <n v="35"/>
    <n v="25"/>
    <x v="6"/>
    <n v="5"/>
    <x v="3"/>
    <x v="3"/>
    <x v="2"/>
    <x v="0"/>
  </r>
  <r>
    <n v="1182"/>
    <n v="4"/>
    <x v="75"/>
    <n v="13"/>
    <n v="205"/>
    <x v="82"/>
    <n v="1"/>
    <n v="60"/>
    <n v="32"/>
    <n v="60"/>
    <n v="32"/>
    <n v="28"/>
    <x v="6"/>
    <n v="9"/>
    <x v="6"/>
    <x v="3"/>
    <x v="2"/>
    <x v="0"/>
  </r>
  <r>
    <n v="1183"/>
    <n v="1"/>
    <x v="75"/>
    <n v="620"/>
    <n v="4"/>
    <x v="73"/>
    <n v="1"/>
    <n v="125"/>
    <n v="65.5"/>
    <n v="125"/>
    <n v="65.5"/>
    <n v="59.5"/>
    <x v="1"/>
    <n v="15"/>
    <x v="1"/>
    <x v="2"/>
    <x v="1"/>
    <x v="0"/>
  </r>
  <r>
    <n v="1183"/>
    <n v="2"/>
    <x v="75"/>
    <n v="620"/>
    <n v="142"/>
    <x v="36"/>
    <n v="1"/>
    <n v="50"/>
    <n v="27"/>
    <n v="50"/>
    <n v="27"/>
    <n v="23"/>
    <x v="1"/>
    <n v="10"/>
    <x v="3"/>
    <x v="2"/>
    <x v="1"/>
    <x v="0"/>
  </r>
  <r>
    <n v="1184"/>
    <n v="1"/>
    <x v="76"/>
    <n v="529"/>
    <n v="17"/>
    <x v="52"/>
    <n v="1"/>
    <n v="65"/>
    <n v="34.5"/>
    <n v="65"/>
    <n v="34.5"/>
    <n v="30.5"/>
    <x v="3"/>
    <n v="22"/>
    <x v="2"/>
    <x v="0"/>
    <x v="8"/>
    <x v="0"/>
  </r>
  <r>
    <n v="1184"/>
    <n v="2"/>
    <x v="76"/>
    <n v="529"/>
    <n v="89"/>
    <x v="114"/>
    <n v="3"/>
    <n v="58"/>
    <n v="32"/>
    <n v="174"/>
    <n v="96"/>
    <n v="78"/>
    <x v="3"/>
    <n v="11"/>
    <x v="2"/>
    <x v="0"/>
    <x v="8"/>
    <x v="0"/>
  </r>
  <r>
    <n v="1184"/>
    <n v="3"/>
    <x v="76"/>
    <n v="529"/>
    <n v="126"/>
    <x v="86"/>
    <n v="1"/>
    <n v="20"/>
    <n v="13"/>
    <n v="20"/>
    <n v="13"/>
    <n v="7"/>
    <x v="3"/>
    <n v="14"/>
    <x v="5"/>
    <x v="0"/>
    <x v="8"/>
    <x v="0"/>
  </r>
  <r>
    <n v="1185"/>
    <n v="1"/>
    <x v="77"/>
    <n v="538"/>
    <n v="94"/>
    <x v="88"/>
    <n v="1"/>
    <n v="25"/>
    <n v="14.5"/>
    <n v="25"/>
    <n v="14.5"/>
    <n v="10.5"/>
    <x v="8"/>
    <n v="12"/>
    <x v="2"/>
    <x v="3"/>
    <x v="8"/>
    <x v="0"/>
  </r>
  <r>
    <n v="1185"/>
    <n v="2"/>
    <x v="77"/>
    <n v="538"/>
    <n v="210"/>
    <x v="89"/>
    <n v="1"/>
    <n v="24"/>
    <n v="14"/>
    <n v="24"/>
    <n v="14"/>
    <n v="10"/>
    <x v="8"/>
    <n v="26"/>
    <x v="2"/>
    <x v="3"/>
    <x v="8"/>
    <x v="0"/>
  </r>
  <r>
    <n v="1186"/>
    <n v="1"/>
    <x v="78"/>
    <n v="475"/>
    <n v="52"/>
    <x v="90"/>
    <n v="1"/>
    <n v="20"/>
    <n v="11"/>
    <n v="20"/>
    <n v="11"/>
    <n v="9"/>
    <x v="4"/>
    <n v="16"/>
    <x v="1"/>
    <x v="0"/>
    <x v="5"/>
    <x v="0"/>
  </r>
  <r>
    <n v="1186"/>
    <n v="2"/>
    <x v="78"/>
    <n v="475"/>
    <n v="112"/>
    <x v="62"/>
    <n v="1"/>
    <n v="25"/>
    <n v="14.5"/>
    <n v="25"/>
    <n v="14.5"/>
    <n v="10.5"/>
    <x v="4"/>
    <n v="3"/>
    <x v="4"/>
    <x v="0"/>
    <x v="5"/>
    <x v="0"/>
  </r>
  <r>
    <n v="1186"/>
    <n v="3"/>
    <x v="78"/>
    <n v="475"/>
    <n v="151"/>
    <x v="16"/>
    <n v="1"/>
    <n v="80"/>
    <n v="42"/>
    <n v="80"/>
    <n v="42"/>
    <n v="38"/>
    <x v="4"/>
    <n v="16"/>
    <x v="1"/>
    <x v="0"/>
    <x v="5"/>
    <x v="0"/>
  </r>
  <r>
    <n v="1186"/>
    <n v="4"/>
    <x v="78"/>
    <n v="475"/>
    <n v="175"/>
    <x v="37"/>
    <n v="1"/>
    <n v="29"/>
    <n v="16.5"/>
    <n v="29"/>
    <n v="16.5"/>
    <n v="12.5"/>
    <x v="4"/>
    <n v="26"/>
    <x v="2"/>
    <x v="0"/>
    <x v="5"/>
    <x v="0"/>
  </r>
  <r>
    <n v="1187"/>
    <n v="1"/>
    <x v="79"/>
    <n v="304"/>
    <n v="29"/>
    <x v="65"/>
    <n v="2"/>
    <n v="18"/>
    <n v="12"/>
    <n v="36"/>
    <n v="24"/>
    <n v="12"/>
    <x v="3"/>
    <n v="5"/>
    <x v="3"/>
    <x v="5"/>
    <x v="5"/>
    <x v="0"/>
  </r>
  <r>
    <n v="1187"/>
    <n v="2"/>
    <x v="79"/>
    <n v="304"/>
    <n v="31"/>
    <x v="41"/>
    <n v="1"/>
    <n v="25"/>
    <n v="14.5"/>
    <n v="25"/>
    <n v="14.5"/>
    <n v="10.5"/>
    <x v="3"/>
    <n v="17"/>
    <x v="3"/>
    <x v="5"/>
    <x v="5"/>
    <x v="0"/>
  </r>
  <r>
    <n v="1187"/>
    <n v="3"/>
    <x v="79"/>
    <n v="304"/>
    <n v="33"/>
    <x v="121"/>
    <n v="1"/>
    <n v="60"/>
    <n v="31"/>
    <n v="60"/>
    <n v="31"/>
    <n v="29"/>
    <x v="3"/>
    <n v="11"/>
    <x v="2"/>
    <x v="5"/>
    <x v="5"/>
    <x v="0"/>
  </r>
  <r>
    <n v="1187"/>
    <n v="4"/>
    <x v="79"/>
    <n v="304"/>
    <n v="79"/>
    <x v="123"/>
    <n v="1"/>
    <n v="53"/>
    <n v="28.5"/>
    <n v="53"/>
    <n v="28.5"/>
    <n v="24.5"/>
    <x v="3"/>
    <n v="11"/>
    <x v="2"/>
    <x v="5"/>
    <x v="5"/>
    <x v="0"/>
  </r>
  <r>
    <n v="1187"/>
    <n v="5"/>
    <x v="79"/>
    <n v="304"/>
    <n v="199"/>
    <x v="66"/>
    <n v="1"/>
    <n v="154"/>
    <n v="79"/>
    <n v="154"/>
    <n v="79"/>
    <n v="75"/>
    <x v="3"/>
    <n v="9"/>
    <x v="6"/>
    <x v="5"/>
    <x v="5"/>
    <x v="0"/>
  </r>
  <r>
    <n v="1188"/>
    <n v="1"/>
    <x v="80"/>
    <n v="44"/>
    <n v="125"/>
    <x v="39"/>
    <n v="1"/>
    <n v="27"/>
    <n v="14.5"/>
    <n v="27"/>
    <n v="14.5"/>
    <n v="12.5"/>
    <x v="4"/>
    <n v="3"/>
    <x v="4"/>
    <x v="2"/>
    <x v="7"/>
    <x v="0"/>
  </r>
  <r>
    <n v="1188"/>
    <n v="2"/>
    <x v="80"/>
    <n v="44"/>
    <n v="150"/>
    <x v="124"/>
    <n v="1"/>
    <n v="105"/>
    <n v="53.5"/>
    <n v="105"/>
    <n v="53.5"/>
    <n v="51.5"/>
    <x v="4"/>
    <n v="7"/>
    <x v="6"/>
    <x v="2"/>
    <x v="7"/>
    <x v="0"/>
  </r>
  <r>
    <n v="1189"/>
    <n v="1"/>
    <x v="81"/>
    <n v="618"/>
    <n v="64"/>
    <x v="72"/>
    <n v="1"/>
    <n v="52"/>
    <n v="29"/>
    <n v="52"/>
    <n v="29"/>
    <n v="23"/>
    <x v="8"/>
    <n v="21"/>
    <x v="1"/>
    <x v="3"/>
    <x v="9"/>
    <x v="2"/>
  </r>
  <r>
    <n v="1189"/>
    <n v="2"/>
    <x v="81"/>
    <n v="618"/>
    <n v="193"/>
    <x v="125"/>
    <n v="1"/>
    <n v="155"/>
    <n v="78.5"/>
    <n v="155"/>
    <n v="78.5"/>
    <n v="76.5"/>
    <x v="8"/>
    <n v="14"/>
    <x v="5"/>
    <x v="3"/>
    <x v="9"/>
    <x v="2"/>
  </r>
  <r>
    <n v="1190"/>
    <n v="1"/>
    <x v="82"/>
    <n v="159"/>
    <n v="35"/>
    <x v="5"/>
    <n v="1"/>
    <n v="23"/>
    <n v="13.5"/>
    <n v="23"/>
    <n v="13.5"/>
    <n v="9.5"/>
    <x v="2"/>
    <n v="25"/>
    <x v="0"/>
    <x v="0"/>
    <x v="4"/>
    <x v="0"/>
  </r>
  <r>
    <n v="1191"/>
    <n v="1"/>
    <x v="83"/>
    <n v="41"/>
    <n v="56"/>
    <x v="96"/>
    <n v="1"/>
    <n v="30"/>
    <n v="18"/>
    <n v="30"/>
    <n v="18"/>
    <n v="12"/>
    <x v="8"/>
    <n v="15"/>
    <x v="1"/>
    <x v="1"/>
    <x v="8"/>
    <x v="0"/>
  </r>
  <r>
    <n v="1191"/>
    <n v="2"/>
    <x v="83"/>
    <n v="41"/>
    <n v="167"/>
    <x v="126"/>
    <n v="1"/>
    <n v="17"/>
    <n v="11.5"/>
    <n v="17"/>
    <n v="11.5"/>
    <n v="5.5"/>
    <x v="8"/>
    <n v="17"/>
    <x v="3"/>
    <x v="1"/>
    <x v="8"/>
    <x v="0"/>
  </r>
  <r>
    <n v="1192"/>
    <n v="1"/>
    <x v="83"/>
    <n v="278"/>
    <n v="202"/>
    <x v="33"/>
    <n v="2"/>
    <n v="998"/>
    <n v="502"/>
    <n v="1996"/>
    <n v="1004"/>
    <n v="992"/>
    <x v="0"/>
    <n v="19"/>
    <x v="1"/>
    <x v="0"/>
    <x v="2"/>
    <x v="0"/>
  </r>
  <r>
    <n v="1193"/>
    <n v="1"/>
    <x v="84"/>
    <n v="301"/>
    <n v="61"/>
    <x v="54"/>
    <n v="1"/>
    <n v="105"/>
    <n v="53.5"/>
    <n v="105"/>
    <n v="53.5"/>
    <n v="51.5"/>
    <x v="9"/>
    <n v="16"/>
    <x v="1"/>
    <x v="2"/>
    <x v="9"/>
    <x v="2"/>
  </r>
  <r>
    <n v="1193"/>
    <n v="2"/>
    <x v="84"/>
    <n v="301"/>
    <n v="119"/>
    <x v="127"/>
    <n v="1"/>
    <n v="65"/>
    <n v="33.5"/>
    <n v="65"/>
    <n v="33.5"/>
    <n v="31.5"/>
    <x v="9"/>
    <n v="16"/>
    <x v="1"/>
    <x v="2"/>
    <x v="9"/>
    <x v="2"/>
  </r>
  <r>
    <n v="1193"/>
    <n v="3"/>
    <x v="84"/>
    <n v="301"/>
    <n v="170"/>
    <x v="20"/>
    <n v="1"/>
    <n v="95"/>
    <n v="49.5"/>
    <n v="95"/>
    <n v="49.5"/>
    <n v="45.5"/>
    <x v="9"/>
    <n v="11"/>
    <x v="2"/>
    <x v="2"/>
    <x v="9"/>
    <x v="2"/>
  </r>
  <r>
    <n v="1194"/>
    <n v="1"/>
    <x v="85"/>
    <n v="163"/>
    <n v="44"/>
    <x v="70"/>
    <n v="1"/>
    <n v="19"/>
    <n v="12.5"/>
    <n v="19"/>
    <n v="12.5"/>
    <n v="6.5"/>
    <x v="6"/>
    <n v="15"/>
    <x v="1"/>
    <x v="5"/>
    <x v="7"/>
    <x v="0"/>
  </r>
  <r>
    <n v="1194"/>
    <n v="2"/>
    <x v="85"/>
    <n v="163"/>
    <n v="103"/>
    <x v="61"/>
    <n v="3"/>
    <n v="14"/>
    <n v="10"/>
    <n v="42"/>
    <n v="30"/>
    <n v="12"/>
    <x v="6"/>
    <n v="6"/>
    <x v="4"/>
    <x v="5"/>
    <x v="7"/>
    <x v="0"/>
  </r>
  <r>
    <n v="1195"/>
    <n v="1"/>
    <x v="86"/>
    <n v="168"/>
    <n v="17"/>
    <x v="52"/>
    <n v="1"/>
    <n v="65"/>
    <n v="34.5"/>
    <n v="65"/>
    <n v="34.5"/>
    <n v="30.5"/>
    <x v="8"/>
    <n v="22"/>
    <x v="2"/>
    <x v="0"/>
    <x v="4"/>
    <x v="0"/>
  </r>
  <r>
    <n v="1196"/>
    <n v="1"/>
    <x v="87"/>
    <n v="195"/>
    <n v="53"/>
    <x v="128"/>
    <n v="1"/>
    <n v="25"/>
    <n v="13.5"/>
    <n v="25"/>
    <n v="13.5"/>
    <n v="11.5"/>
    <x v="3"/>
    <n v="11"/>
    <x v="2"/>
    <x v="0"/>
    <x v="7"/>
    <x v="0"/>
  </r>
  <r>
    <n v="1196"/>
    <n v="2"/>
    <x v="87"/>
    <n v="195"/>
    <n v="94"/>
    <x v="88"/>
    <n v="1"/>
    <n v="25"/>
    <n v="14.5"/>
    <n v="25"/>
    <n v="14.5"/>
    <n v="10.5"/>
    <x v="3"/>
    <n v="12"/>
    <x v="2"/>
    <x v="0"/>
    <x v="7"/>
    <x v="0"/>
  </r>
  <r>
    <n v="1196"/>
    <n v="3"/>
    <x v="87"/>
    <n v="195"/>
    <n v="139"/>
    <x v="129"/>
    <n v="1"/>
    <n v="194"/>
    <n v="100"/>
    <n v="194"/>
    <n v="100"/>
    <n v="94"/>
    <x v="3"/>
    <n v="14"/>
    <x v="5"/>
    <x v="0"/>
    <x v="7"/>
    <x v="0"/>
  </r>
  <r>
    <n v="1197"/>
    <n v="1"/>
    <x v="88"/>
    <n v="614"/>
    <n v="25"/>
    <x v="47"/>
    <n v="1"/>
    <n v="20"/>
    <n v="12"/>
    <n v="20"/>
    <n v="12"/>
    <n v="8"/>
    <x v="2"/>
    <n v="13"/>
    <x v="1"/>
    <x v="4"/>
    <x v="2"/>
    <x v="0"/>
  </r>
  <r>
    <n v="1197"/>
    <n v="2"/>
    <x v="88"/>
    <n v="614"/>
    <n v="40"/>
    <x v="102"/>
    <n v="3"/>
    <n v="430"/>
    <n v="217"/>
    <n v="1290"/>
    <n v="651"/>
    <n v="639"/>
    <x v="2"/>
    <n v="8"/>
    <x v="1"/>
    <x v="4"/>
    <x v="2"/>
    <x v="0"/>
  </r>
  <r>
    <n v="1197"/>
    <n v="3"/>
    <x v="88"/>
    <n v="614"/>
    <n v="64"/>
    <x v="72"/>
    <n v="1"/>
    <n v="52"/>
    <n v="29"/>
    <n v="52"/>
    <n v="29"/>
    <n v="23"/>
    <x v="2"/>
    <n v="21"/>
    <x v="1"/>
    <x v="4"/>
    <x v="2"/>
    <x v="0"/>
  </r>
  <r>
    <n v="1197"/>
    <n v="4"/>
    <x v="88"/>
    <n v="614"/>
    <n v="129"/>
    <x v="69"/>
    <n v="1"/>
    <n v="630"/>
    <n v="316"/>
    <n v="630"/>
    <n v="316"/>
    <n v="314"/>
    <x v="2"/>
    <n v="8"/>
    <x v="1"/>
    <x v="4"/>
    <x v="2"/>
    <x v="0"/>
  </r>
  <r>
    <n v="1198"/>
    <n v="1"/>
    <x v="89"/>
    <n v="140"/>
    <n v="69"/>
    <x v="130"/>
    <n v="1"/>
    <n v="85"/>
    <n v="43.5"/>
    <n v="85"/>
    <n v="43.5"/>
    <n v="41.5"/>
    <x v="9"/>
    <n v="26"/>
    <x v="2"/>
    <x v="3"/>
    <x v="8"/>
    <x v="0"/>
  </r>
  <r>
    <n v="1198"/>
    <n v="2"/>
    <x v="89"/>
    <n v="140"/>
    <n v="145"/>
    <x v="131"/>
    <n v="4"/>
    <n v="89"/>
    <n v="46.5"/>
    <n v="356"/>
    <n v="186"/>
    <n v="170"/>
    <x v="9"/>
    <n v="11"/>
    <x v="2"/>
    <x v="3"/>
    <x v="8"/>
    <x v="0"/>
  </r>
  <r>
    <n v="1199"/>
    <n v="1"/>
    <x v="89"/>
    <n v="662"/>
    <n v="39"/>
    <x v="97"/>
    <n v="2"/>
    <n v="220"/>
    <n v="111"/>
    <n v="440"/>
    <n v="222"/>
    <n v="218"/>
    <x v="2"/>
    <n v="8"/>
    <x v="1"/>
    <x v="4"/>
    <x v="0"/>
    <x v="0"/>
  </r>
  <r>
    <n v="1199"/>
    <n v="2"/>
    <x v="89"/>
    <n v="662"/>
    <n v="101"/>
    <x v="0"/>
    <n v="1"/>
    <n v="35"/>
    <n v="20.5"/>
    <n v="35"/>
    <n v="20.5"/>
    <n v="14.5"/>
    <x v="2"/>
    <n v="23"/>
    <x v="0"/>
    <x v="4"/>
    <x v="0"/>
    <x v="0"/>
  </r>
  <r>
    <n v="1200"/>
    <n v="1"/>
    <x v="90"/>
    <n v="157"/>
    <n v="158"/>
    <x v="132"/>
    <n v="1"/>
    <n v="304"/>
    <n v="154"/>
    <n v="304"/>
    <n v="154"/>
    <n v="150"/>
    <x v="0"/>
    <n v="7"/>
    <x v="6"/>
    <x v="0"/>
    <x v="2"/>
    <x v="0"/>
  </r>
  <r>
    <n v="1201"/>
    <n v="1"/>
    <x v="90"/>
    <n v="559"/>
    <n v="19"/>
    <x v="59"/>
    <n v="1"/>
    <n v="62"/>
    <n v="32"/>
    <n v="62"/>
    <n v="32"/>
    <n v="30"/>
    <x v="1"/>
    <n v="11"/>
    <x v="2"/>
    <x v="5"/>
    <x v="10"/>
    <x v="2"/>
  </r>
  <r>
    <n v="1201"/>
    <n v="2"/>
    <x v="90"/>
    <n v="559"/>
    <n v="202"/>
    <x v="33"/>
    <n v="1"/>
    <n v="998"/>
    <n v="502"/>
    <n v="998"/>
    <n v="502"/>
    <n v="496"/>
    <x v="1"/>
    <n v="19"/>
    <x v="1"/>
    <x v="5"/>
    <x v="10"/>
    <x v="2"/>
  </r>
  <r>
    <n v="1202"/>
    <n v="1"/>
    <x v="91"/>
    <n v="8"/>
    <n v="29"/>
    <x v="65"/>
    <n v="1"/>
    <n v="18"/>
    <n v="12"/>
    <n v="18"/>
    <n v="12"/>
    <n v="6"/>
    <x v="0"/>
    <n v="5"/>
    <x v="3"/>
    <x v="3"/>
    <x v="5"/>
    <x v="0"/>
  </r>
  <r>
    <n v="1202"/>
    <n v="2"/>
    <x v="91"/>
    <n v="8"/>
    <n v="63"/>
    <x v="133"/>
    <n v="1"/>
    <n v="30"/>
    <n v="16"/>
    <n v="30"/>
    <n v="16"/>
    <n v="14"/>
    <x v="0"/>
    <n v="12"/>
    <x v="2"/>
    <x v="3"/>
    <x v="5"/>
    <x v="0"/>
  </r>
  <r>
    <n v="1203"/>
    <n v="1"/>
    <x v="91"/>
    <n v="284"/>
    <n v="26"/>
    <x v="134"/>
    <n v="3"/>
    <n v="17"/>
    <n v="9.5"/>
    <n v="51"/>
    <n v="28.5"/>
    <n v="22.5"/>
    <x v="1"/>
    <n v="17"/>
    <x v="3"/>
    <x v="5"/>
    <x v="0"/>
    <x v="0"/>
  </r>
  <r>
    <n v="1203"/>
    <n v="2"/>
    <x v="91"/>
    <n v="284"/>
    <n v="35"/>
    <x v="5"/>
    <n v="1"/>
    <n v="23"/>
    <n v="13.5"/>
    <n v="23"/>
    <n v="13.5"/>
    <n v="9.5"/>
    <x v="1"/>
    <n v="25"/>
    <x v="0"/>
    <x v="5"/>
    <x v="0"/>
    <x v="0"/>
  </r>
  <r>
    <n v="1203"/>
    <n v="3"/>
    <x v="91"/>
    <n v="284"/>
    <n v="65"/>
    <x v="135"/>
    <n v="1"/>
    <n v="60"/>
    <n v="33"/>
    <n v="60"/>
    <n v="33"/>
    <n v="27"/>
    <x v="1"/>
    <n v="21"/>
    <x v="1"/>
    <x v="5"/>
    <x v="0"/>
    <x v="0"/>
  </r>
  <r>
    <n v="1204"/>
    <n v="1"/>
    <x v="92"/>
    <n v="435"/>
    <n v="160"/>
    <x v="68"/>
    <n v="1"/>
    <n v="97"/>
    <n v="51.5"/>
    <n v="97"/>
    <n v="51.5"/>
    <n v="45.5"/>
    <x v="2"/>
    <n v="14"/>
    <x v="5"/>
    <x v="1"/>
    <x v="10"/>
    <x v="2"/>
  </r>
  <r>
    <n v="1205"/>
    <n v="1"/>
    <x v="93"/>
    <n v="118"/>
    <n v="32"/>
    <x v="77"/>
    <n v="1"/>
    <n v="17"/>
    <n v="11.5"/>
    <n v="17"/>
    <n v="11.5"/>
    <n v="5.5"/>
    <x v="2"/>
    <n v="26"/>
    <x v="2"/>
    <x v="5"/>
    <x v="0"/>
    <x v="0"/>
  </r>
  <r>
    <n v="1205"/>
    <n v="2"/>
    <x v="93"/>
    <n v="118"/>
    <n v="33"/>
    <x v="121"/>
    <n v="1"/>
    <n v="60"/>
    <n v="31"/>
    <n v="60"/>
    <n v="31"/>
    <n v="29"/>
    <x v="2"/>
    <n v="11"/>
    <x v="2"/>
    <x v="5"/>
    <x v="0"/>
    <x v="0"/>
  </r>
  <r>
    <n v="1205"/>
    <n v="3"/>
    <x v="93"/>
    <n v="118"/>
    <n v="186"/>
    <x v="71"/>
    <n v="2"/>
    <n v="51"/>
    <n v="26.5"/>
    <n v="102"/>
    <n v="53"/>
    <n v="49"/>
    <x v="2"/>
    <n v="11"/>
    <x v="2"/>
    <x v="5"/>
    <x v="0"/>
    <x v="0"/>
  </r>
  <r>
    <n v="1205"/>
    <n v="4"/>
    <x v="93"/>
    <n v="118"/>
    <n v="195"/>
    <x v="12"/>
    <n v="1"/>
    <n v="46"/>
    <n v="24"/>
    <n v="46"/>
    <n v="24"/>
    <n v="22"/>
    <x v="2"/>
    <n v="16"/>
    <x v="1"/>
    <x v="5"/>
    <x v="0"/>
    <x v="0"/>
  </r>
  <r>
    <n v="1206"/>
    <n v="1"/>
    <x v="93"/>
    <n v="147"/>
    <n v="21"/>
    <x v="136"/>
    <n v="1"/>
    <n v="53"/>
    <n v="29.5"/>
    <n v="53"/>
    <n v="29.5"/>
    <n v="23.5"/>
    <x v="7"/>
    <n v="16"/>
    <x v="1"/>
    <x v="5"/>
    <x v="0"/>
    <x v="0"/>
  </r>
  <r>
    <n v="1206"/>
    <n v="2"/>
    <x v="93"/>
    <n v="147"/>
    <n v="43"/>
    <x v="137"/>
    <n v="1"/>
    <n v="57"/>
    <n v="30.5"/>
    <n v="57"/>
    <n v="30.5"/>
    <n v="26.5"/>
    <x v="7"/>
    <n v="11"/>
    <x v="2"/>
    <x v="5"/>
    <x v="0"/>
    <x v="0"/>
  </r>
  <r>
    <n v="1206"/>
    <n v="3"/>
    <x v="93"/>
    <n v="147"/>
    <n v="78"/>
    <x v="138"/>
    <n v="1"/>
    <n v="20"/>
    <n v="12"/>
    <n v="20"/>
    <n v="12"/>
    <n v="8"/>
    <x v="7"/>
    <n v="13"/>
    <x v="1"/>
    <x v="5"/>
    <x v="0"/>
    <x v="0"/>
  </r>
  <r>
    <n v="1207"/>
    <n v="1"/>
    <x v="93"/>
    <n v="667"/>
    <n v="202"/>
    <x v="33"/>
    <n v="2"/>
    <n v="998"/>
    <n v="502"/>
    <n v="1996"/>
    <n v="1004"/>
    <n v="992"/>
    <x v="4"/>
    <n v="19"/>
    <x v="1"/>
    <x v="4"/>
    <x v="4"/>
    <x v="0"/>
  </r>
  <r>
    <n v="1208"/>
    <n v="1"/>
    <x v="94"/>
    <n v="626"/>
    <n v="50"/>
    <x v="83"/>
    <n v="1"/>
    <n v="35"/>
    <n v="18.5"/>
    <n v="35"/>
    <n v="18.5"/>
    <n v="16.5"/>
    <x v="8"/>
    <n v="3"/>
    <x v="4"/>
    <x v="4"/>
    <x v="0"/>
    <x v="0"/>
  </r>
  <r>
    <n v="1208"/>
    <n v="2"/>
    <x v="94"/>
    <n v="626"/>
    <n v="153"/>
    <x v="104"/>
    <n v="1"/>
    <n v="29"/>
    <n v="15.5"/>
    <n v="29"/>
    <n v="15.5"/>
    <n v="13.5"/>
    <x v="8"/>
    <n v="26"/>
    <x v="2"/>
    <x v="4"/>
    <x v="0"/>
    <x v="0"/>
  </r>
  <r>
    <n v="1209"/>
    <n v="1"/>
    <x v="94"/>
    <n v="679"/>
    <n v="140"/>
    <x v="139"/>
    <n v="1"/>
    <n v="15"/>
    <n v="9.5"/>
    <n v="15"/>
    <n v="9.5"/>
    <n v="5.5"/>
    <x v="3"/>
    <n v="16"/>
    <x v="1"/>
    <x v="5"/>
    <x v="1"/>
    <x v="0"/>
  </r>
  <r>
    <n v="1209"/>
    <n v="2"/>
    <x v="94"/>
    <n v="679"/>
    <n v="142"/>
    <x v="36"/>
    <n v="1"/>
    <n v="50"/>
    <n v="27"/>
    <n v="50"/>
    <n v="27"/>
    <n v="23"/>
    <x v="3"/>
    <n v="10"/>
    <x v="3"/>
    <x v="5"/>
    <x v="1"/>
    <x v="0"/>
  </r>
  <r>
    <n v="1210"/>
    <n v="1"/>
    <x v="95"/>
    <n v="21"/>
    <n v="63"/>
    <x v="133"/>
    <n v="1"/>
    <n v="30"/>
    <n v="16"/>
    <n v="30"/>
    <n v="16"/>
    <n v="14"/>
    <x v="7"/>
    <n v="12"/>
    <x v="2"/>
    <x v="3"/>
    <x v="2"/>
    <x v="0"/>
  </r>
  <r>
    <n v="1210"/>
    <n v="2"/>
    <x v="95"/>
    <n v="21"/>
    <n v="82"/>
    <x v="140"/>
    <n v="2"/>
    <n v="205"/>
    <n v="105.5"/>
    <n v="410"/>
    <n v="211"/>
    <n v="199"/>
    <x v="7"/>
    <n v="19"/>
    <x v="1"/>
    <x v="3"/>
    <x v="2"/>
    <x v="0"/>
  </r>
  <r>
    <n v="1210"/>
    <n v="3"/>
    <x v="95"/>
    <n v="21"/>
    <n v="123"/>
    <x v="8"/>
    <n v="1"/>
    <n v="75"/>
    <n v="40.5"/>
    <n v="75"/>
    <n v="40.5"/>
    <n v="34.5"/>
    <x v="7"/>
    <n v="11"/>
    <x v="2"/>
    <x v="3"/>
    <x v="2"/>
    <x v="0"/>
  </r>
  <r>
    <n v="1211"/>
    <n v="1"/>
    <x v="95"/>
    <n v="127"/>
    <n v="174"/>
    <x v="11"/>
    <n v="1"/>
    <n v="41"/>
    <n v="21.5"/>
    <n v="41"/>
    <n v="21.5"/>
    <n v="19.5"/>
    <x v="0"/>
    <n v="14"/>
    <x v="5"/>
    <x v="5"/>
    <x v="0"/>
    <x v="0"/>
  </r>
  <r>
    <n v="1212"/>
    <n v="1"/>
    <x v="96"/>
    <n v="629"/>
    <n v="113"/>
    <x v="19"/>
    <n v="1"/>
    <n v="40"/>
    <n v="23"/>
    <n v="40"/>
    <n v="23"/>
    <n v="17"/>
    <x v="1"/>
    <n v="22"/>
    <x v="2"/>
    <x v="0"/>
    <x v="0"/>
    <x v="0"/>
  </r>
  <r>
    <n v="1212"/>
    <n v="2"/>
    <x v="96"/>
    <n v="629"/>
    <n v="124"/>
    <x v="141"/>
    <n v="1"/>
    <n v="23"/>
    <n v="14.5"/>
    <n v="23"/>
    <n v="14.5"/>
    <n v="8.5"/>
    <x v="1"/>
    <n v="14"/>
    <x v="5"/>
    <x v="0"/>
    <x v="0"/>
    <x v="0"/>
  </r>
  <r>
    <n v="1213"/>
    <n v="1"/>
    <x v="96"/>
    <n v="456"/>
    <n v="21"/>
    <x v="136"/>
    <n v="1"/>
    <n v="53"/>
    <n v="29.5"/>
    <n v="53"/>
    <n v="29.5"/>
    <n v="23.5"/>
    <x v="6"/>
    <n v="16"/>
    <x v="1"/>
    <x v="3"/>
    <x v="9"/>
    <x v="2"/>
  </r>
  <r>
    <n v="1213"/>
    <n v="2"/>
    <x v="96"/>
    <n v="456"/>
    <n v="51"/>
    <x v="18"/>
    <n v="3"/>
    <n v="25"/>
    <n v="15.5"/>
    <n v="75"/>
    <n v="46.5"/>
    <n v="28.5"/>
    <x v="6"/>
    <n v="3"/>
    <x v="4"/>
    <x v="3"/>
    <x v="9"/>
    <x v="2"/>
  </r>
  <r>
    <n v="1213"/>
    <n v="3"/>
    <x v="96"/>
    <n v="456"/>
    <n v="154"/>
    <x v="142"/>
    <n v="1"/>
    <n v="74"/>
    <n v="40"/>
    <n v="74"/>
    <n v="40"/>
    <n v="34"/>
    <x v="6"/>
    <n v="16"/>
    <x v="1"/>
    <x v="3"/>
    <x v="9"/>
    <x v="2"/>
  </r>
  <r>
    <n v="1214"/>
    <n v="1"/>
    <x v="97"/>
    <n v="16"/>
    <n v="23"/>
    <x v="143"/>
    <n v="1"/>
    <n v="39"/>
    <n v="21.5"/>
    <n v="39"/>
    <n v="21.5"/>
    <n v="17.5"/>
    <x v="4"/>
    <n v="16"/>
    <x v="1"/>
    <x v="1"/>
    <x v="7"/>
    <x v="0"/>
  </r>
  <r>
    <n v="1214"/>
    <n v="2"/>
    <x v="97"/>
    <n v="16"/>
    <n v="51"/>
    <x v="18"/>
    <n v="1"/>
    <n v="25"/>
    <n v="15.5"/>
    <n v="25"/>
    <n v="15.5"/>
    <n v="9.5"/>
    <x v="4"/>
    <n v="3"/>
    <x v="4"/>
    <x v="1"/>
    <x v="7"/>
    <x v="0"/>
  </r>
  <r>
    <n v="1215"/>
    <n v="1"/>
    <x v="98"/>
    <n v="488"/>
    <n v="105"/>
    <x v="22"/>
    <n v="1"/>
    <n v="65"/>
    <n v="33.5"/>
    <n v="65"/>
    <n v="33.5"/>
    <n v="31.5"/>
    <x v="6"/>
    <n v="22"/>
    <x v="2"/>
    <x v="3"/>
    <x v="1"/>
    <x v="0"/>
  </r>
  <r>
    <n v="1215"/>
    <n v="2"/>
    <x v="98"/>
    <n v="488"/>
    <n v="170"/>
    <x v="20"/>
    <n v="1"/>
    <n v="95"/>
    <n v="49.5"/>
    <n v="95"/>
    <n v="49.5"/>
    <n v="45.5"/>
    <x v="6"/>
    <n v="11"/>
    <x v="2"/>
    <x v="3"/>
    <x v="1"/>
    <x v="0"/>
  </r>
  <r>
    <n v="1216"/>
    <n v="1"/>
    <x v="99"/>
    <n v="48"/>
    <n v="180"/>
    <x v="21"/>
    <n v="4"/>
    <n v="204"/>
    <n v="105"/>
    <n v="816"/>
    <n v="420"/>
    <n v="396"/>
    <x v="2"/>
    <n v="9"/>
    <x v="6"/>
    <x v="0"/>
    <x v="2"/>
    <x v="0"/>
  </r>
  <r>
    <n v="1217"/>
    <n v="1"/>
    <x v="100"/>
    <n v="509"/>
    <n v="10"/>
    <x v="92"/>
    <n v="1"/>
    <n v="22"/>
    <n v="12"/>
    <n v="22"/>
    <n v="12"/>
    <n v="10"/>
    <x v="3"/>
    <n v="20"/>
    <x v="5"/>
    <x v="2"/>
    <x v="5"/>
    <x v="0"/>
  </r>
  <r>
    <n v="1217"/>
    <n v="2"/>
    <x v="100"/>
    <n v="509"/>
    <n v="186"/>
    <x v="71"/>
    <n v="1"/>
    <n v="51"/>
    <n v="26.5"/>
    <n v="51"/>
    <n v="26.5"/>
    <n v="24.5"/>
    <x v="3"/>
    <n v="11"/>
    <x v="2"/>
    <x v="2"/>
    <x v="5"/>
    <x v="0"/>
  </r>
  <r>
    <n v="1218"/>
    <n v="1"/>
    <x v="100"/>
    <n v="606"/>
    <n v="113"/>
    <x v="19"/>
    <n v="2"/>
    <n v="40"/>
    <n v="23"/>
    <n v="80"/>
    <n v="46"/>
    <n v="34"/>
    <x v="0"/>
    <n v="22"/>
    <x v="2"/>
    <x v="0"/>
    <x v="4"/>
    <x v="0"/>
  </r>
  <r>
    <n v="1219"/>
    <n v="1"/>
    <x v="101"/>
    <n v="268"/>
    <n v="18"/>
    <x v="15"/>
    <n v="1"/>
    <n v="130"/>
    <n v="66"/>
    <n v="130"/>
    <n v="66"/>
    <n v="64"/>
    <x v="9"/>
    <n v="18"/>
    <x v="4"/>
    <x v="2"/>
    <x v="6"/>
    <x v="2"/>
  </r>
  <r>
    <n v="1219"/>
    <n v="2"/>
    <x v="101"/>
    <n v="268"/>
    <n v="36"/>
    <x v="144"/>
    <n v="1"/>
    <n v="14"/>
    <n v="8"/>
    <n v="14"/>
    <n v="8"/>
    <n v="6"/>
    <x v="9"/>
    <n v="6"/>
    <x v="4"/>
    <x v="2"/>
    <x v="6"/>
    <x v="2"/>
  </r>
  <r>
    <n v="1219"/>
    <n v="3"/>
    <x v="101"/>
    <n v="268"/>
    <n v="159"/>
    <x v="145"/>
    <n v="2"/>
    <n v="12"/>
    <n v="7"/>
    <n v="24"/>
    <n v="14"/>
    <n v="10"/>
    <x v="9"/>
    <n v="16"/>
    <x v="1"/>
    <x v="2"/>
    <x v="6"/>
    <x v="2"/>
  </r>
  <r>
    <n v="1220"/>
    <n v="1"/>
    <x v="101"/>
    <n v="537"/>
    <n v="42"/>
    <x v="146"/>
    <n v="1"/>
    <n v="45"/>
    <n v="25.5"/>
    <n v="45"/>
    <n v="25.5"/>
    <n v="19.5"/>
    <x v="4"/>
    <n v="15"/>
    <x v="1"/>
    <x v="3"/>
    <x v="2"/>
    <x v="0"/>
  </r>
  <r>
    <n v="1220"/>
    <n v="2"/>
    <x v="101"/>
    <n v="537"/>
    <n v="81"/>
    <x v="147"/>
    <n v="1"/>
    <n v="190"/>
    <n v="98"/>
    <n v="190"/>
    <n v="98"/>
    <n v="92"/>
    <x v="4"/>
    <n v="26"/>
    <x v="2"/>
    <x v="3"/>
    <x v="2"/>
    <x v="0"/>
  </r>
  <r>
    <n v="1221"/>
    <n v="1"/>
    <x v="102"/>
    <n v="258"/>
    <n v="14"/>
    <x v="74"/>
    <n v="1"/>
    <n v="27"/>
    <n v="16.5"/>
    <n v="27"/>
    <n v="16.5"/>
    <n v="10.5"/>
    <x v="2"/>
    <n v="24"/>
    <x v="5"/>
    <x v="1"/>
    <x v="4"/>
    <x v="0"/>
  </r>
  <r>
    <n v="1221"/>
    <n v="2"/>
    <x v="102"/>
    <n v="258"/>
    <n v="121"/>
    <x v="100"/>
    <n v="1"/>
    <n v="184"/>
    <n v="93"/>
    <n v="184"/>
    <n v="93"/>
    <n v="91"/>
    <x v="2"/>
    <n v="21"/>
    <x v="1"/>
    <x v="1"/>
    <x v="4"/>
    <x v="0"/>
  </r>
  <r>
    <n v="1222"/>
    <n v="1"/>
    <x v="102"/>
    <n v="329"/>
    <n v="19"/>
    <x v="59"/>
    <n v="2"/>
    <n v="62"/>
    <n v="32"/>
    <n v="124"/>
    <n v="64"/>
    <n v="60"/>
    <x v="8"/>
    <n v="11"/>
    <x v="2"/>
    <x v="3"/>
    <x v="10"/>
    <x v="2"/>
  </r>
  <r>
    <n v="1222"/>
    <n v="2"/>
    <x v="102"/>
    <n v="329"/>
    <n v="40"/>
    <x v="102"/>
    <n v="1"/>
    <n v="430"/>
    <n v="217"/>
    <n v="430"/>
    <n v="217"/>
    <n v="213"/>
    <x v="8"/>
    <n v="8"/>
    <x v="1"/>
    <x v="3"/>
    <x v="10"/>
    <x v="2"/>
  </r>
  <r>
    <n v="1222"/>
    <n v="3"/>
    <x v="102"/>
    <n v="329"/>
    <n v="175"/>
    <x v="37"/>
    <n v="1"/>
    <n v="29"/>
    <n v="16.5"/>
    <n v="29"/>
    <n v="16.5"/>
    <n v="12.5"/>
    <x v="8"/>
    <n v="26"/>
    <x v="2"/>
    <x v="3"/>
    <x v="10"/>
    <x v="2"/>
  </r>
  <r>
    <n v="1223"/>
    <n v="1"/>
    <x v="103"/>
    <n v="493"/>
    <n v="111"/>
    <x v="148"/>
    <n v="1"/>
    <n v="18"/>
    <n v="12"/>
    <n v="18"/>
    <n v="12"/>
    <n v="6"/>
    <x v="2"/>
    <n v="21"/>
    <x v="1"/>
    <x v="0"/>
    <x v="5"/>
    <x v="0"/>
  </r>
  <r>
    <n v="1223"/>
    <n v="2"/>
    <x v="103"/>
    <n v="493"/>
    <n v="183"/>
    <x v="32"/>
    <n v="1"/>
    <n v="17"/>
    <n v="9.5"/>
    <n v="17"/>
    <n v="9.5"/>
    <n v="7.5"/>
    <x v="2"/>
    <n v="17"/>
    <x v="3"/>
    <x v="0"/>
    <x v="5"/>
    <x v="0"/>
  </r>
  <r>
    <n v="1224"/>
    <n v="1"/>
    <x v="104"/>
    <n v="238"/>
    <n v="111"/>
    <x v="148"/>
    <n v="1"/>
    <n v="18"/>
    <n v="12"/>
    <n v="18"/>
    <n v="12"/>
    <n v="6"/>
    <x v="0"/>
    <n v="21"/>
    <x v="1"/>
    <x v="0"/>
    <x v="0"/>
    <x v="0"/>
  </r>
  <r>
    <n v="1224"/>
    <n v="2"/>
    <x v="104"/>
    <n v="238"/>
    <n v="135"/>
    <x v="149"/>
    <n v="1"/>
    <n v="60"/>
    <n v="31"/>
    <n v="60"/>
    <n v="31"/>
    <n v="29"/>
    <x v="0"/>
    <n v="26"/>
    <x v="2"/>
    <x v="0"/>
    <x v="0"/>
    <x v="0"/>
  </r>
  <r>
    <n v="1224"/>
    <n v="3"/>
    <x v="104"/>
    <n v="238"/>
    <n v="191"/>
    <x v="17"/>
    <n v="1"/>
    <n v="26"/>
    <n v="15"/>
    <n v="26"/>
    <n v="15"/>
    <n v="11"/>
    <x v="0"/>
    <n v="15"/>
    <x v="1"/>
    <x v="0"/>
    <x v="0"/>
    <x v="0"/>
  </r>
  <r>
    <n v="1225"/>
    <n v="1"/>
    <x v="104"/>
    <n v="656"/>
    <n v="22"/>
    <x v="150"/>
    <n v="1"/>
    <n v="30"/>
    <n v="17"/>
    <n v="30"/>
    <n v="17"/>
    <n v="13"/>
    <x v="1"/>
    <n v="5"/>
    <x v="3"/>
    <x v="0"/>
    <x v="2"/>
    <x v="0"/>
  </r>
  <r>
    <n v="1225"/>
    <n v="2"/>
    <x v="104"/>
    <n v="656"/>
    <n v="57"/>
    <x v="107"/>
    <n v="4"/>
    <n v="30"/>
    <n v="16"/>
    <n v="120"/>
    <n v="64"/>
    <n v="56"/>
    <x v="1"/>
    <n v="23"/>
    <x v="0"/>
    <x v="0"/>
    <x v="2"/>
    <x v="0"/>
  </r>
  <r>
    <n v="1225"/>
    <n v="3"/>
    <x v="104"/>
    <n v="656"/>
    <n v="135"/>
    <x v="149"/>
    <n v="2"/>
    <n v="60"/>
    <n v="31"/>
    <n v="120"/>
    <n v="62"/>
    <n v="58"/>
    <x v="1"/>
    <n v="26"/>
    <x v="2"/>
    <x v="0"/>
    <x v="2"/>
    <x v="0"/>
  </r>
  <r>
    <n v="1226"/>
    <n v="1"/>
    <x v="105"/>
    <n v="586"/>
    <n v="18"/>
    <x v="15"/>
    <n v="1"/>
    <n v="130"/>
    <n v="66"/>
    <n v="130"/>
    <n v="66"/>
    <n v="64"/>
    <x v="0"/>
    <n v="18"/>
    <x v="4"/>
    <x v="5"/>
    <x v="4"/>
    <x v="0"/>
  </r>
  <r>
    <n v="1226"/>
    <n v="2"/>
    <x v="105"/>
    <n v="586"/>
    <n v="111"/>
    <x v="148"/>
    <n v="1"/>
    <n v="18"/>
    <n v="12"/>
    <n v="18"/>
    <n v="12"/>
    <n v="6"/>
    <x v="0"/>
    <n v="21"/>
    <x v="1"/>
    <x v="5"/>
    <x v="4"/>
    <x v="0"/>
  </r>
  <r>
    <n v="1227"/>
    <n v="1"/>
    <x v="105"/>
    <n v="613"/>
    <n v="160"/>
    <x v="68"/>
    <n v="1"/>
    <n v="97"/>
    <n v="51.5"/>
    <n v="97"/>
    <n v="51.5"/>
    <n v="45.5"/>
    <x v="1"/>
    <n v="14"/>
    <x v="5"/>
    <x v="1"/>
    <x v="1"/>
    <x v="0"/>
  </r>
  <r>
    <n v="1227"/>
    <n v="2"/>
    <x v="105"/>
    <n v="613"/>
    <n v="173"/>
    <x v="46"/>
    <n v="1"/>
    <n v="84"/>
    <n v="44"/>
    <n v="84"/>
    <n v="44"/>
    <n v="40"/>
    <x v="1"/>
    <n v="1"/>
    <x v="6"/>
    <x v="1"/>
    <x v="1"/>
    <x v="0"/>
  </r>
  <r>
    <n v="1227"/>
    <n v="3"/>
    <x v="105"/>
    <n v="613"/>
    <n v="200"/>
    <x v="2"/>
    <n v="1"/>
    <n v="37"/>
    <n v="19.5"/>
    <n v="37"/>
    <n v="19.5"/>
    <n v="17.5"/>
    <x v="1"/>
    <n v="21"/>
    <x v="1"/>
    <x v="1"/>
    <x v="1"/>
    <x v="0"/>
  </r>
  <r>
    <n v="1228"/>
    <n v="1"/>
    <x v="106"/>
    <n v="52"/>
    <n v="101"/>
    <x v="0"/>
    <n v="1"/>
    <n v="35"/>
    <n v="20.5"/>
    <n v="35"/>
    <n v="20.5"/>
    <n v="14.5"/>
    <x v="4"/>
    <n v="23"/>
    <x v="0"/>
    <x v="5"/>
    <x v="7"/>
    <x v="0"/>
  </r>
  <r>
    <n v="1228"/>
    <n v="2"/>
    <x v="106"/>
    <n v="52"/>
    <n v="109"/>
    <x v="112"/>
    <n v="1"/>
    <n v="29"/>
    <n v="15.5"/>
    <n v="29"/>
    <n v="15.5"/>
    <n v="13.5"/>
    <x v="4"/>
    <n v="15"/>
    <x v="1"/>
    <x v="5"/>
    <x v="7"/>
    <x v="0"/>
  </r>
  <r>
    <n v="1228"/>
    <n v="3"/>
    <x v="106"/>
    <n v="52"/>
    <n v="189"/>
    <x v="151"/>
    <n v="1"/>
    <n v="165"/>
    <n v="85.5"/>
    <n v="165"/>
    <n v="85.5"/>
    <n v="79.5"/>
    <x v="4"/>
    <n v="15"/>
    <x v="1"/>
    <x v="5"/>
    <x v="7"/>
    <x v="0"/>
  </r>
  <r>
    <n v="1229"/>
    <n v="1"/>
    <x v="107"/>
    <n v="30"/>
    <n v="111"/>
    <x v="148"/>
    <n v="2"/>
    <n v="18"/>
    <n v="12"/>
    <n v="36"/>
    <n v="24"/>
    <n v="12"/>
    <x v="6"/>
    <n v="21"/>
    <x v="1"/>
    <x v="5"/>
    <x v="8"/>
    <x v="0"/>
  </r>
  <r>
    <n v="1229"/>
    <n v="2"/>
    <x v="107"/>
    <n v="30"/>
    <n v="151"/>
    <x v="16"/>
    <n v="1"/>
    <n v="80"/>
    <n v="42"/>
    <n v="80"/>
    <n v="42"/>
    <n v="38"/>
    <x v="6"/>
    <n v="16"/>
    <x v="1"/>
    <x v="5"/>
    <x v="8"/>
    <x v="0"/>
  </r>
  <r>
    <n v="1229"/>
    <n v="3"/>
    <x v="107"/>
    <n v="30"/>
    <n v="164"/>
    <x v="9"/>
    <n v="1"/>
    <n v="35"/>
    <n v="20.5"/>
    <n v="35"/>
    <n v="20.5"/>
    <n v="14.5"/>
    <x v="6"/>
    <n v="2"/>
    <x v="0"/>
    <x v="5"/>
    <x v="8"/>
    <x v="0"/>
  </r>
  <r>
    <n v="1230"/>
    <n v="1"/>
    <x v="107"/>
    <n v="240"/>
    <n v="164"/>
    <x v="9"/>
    <n v="1"/>
    <n v="35"/>
    <n v="20.5"/>
    <n v="35"/>
    <n v="20.5"/>
    <n v="14.5"/>
    <x v="1"/>
    <n v="2"/>
    <x v="0"/>
    <x v="0"/>
    <x v="0"/>
    <x v="0"/>
  </r>
  <r>
    <n v="1230"/>
    <n v="2"/>
    <x v="107"/>
    <n v="240"/>
    <n v="195"/>
    <x v="12"/>
    <n v="1"/>
    <n v="46"/>
    <n v="24"/>
    <n v="46"/>
    <n v="24"/>
    <n v="22"/>
    <x v="1"/>
    <n v="16"/>
    <x v="1"/>
    <x v="0"/>
    <x v="0"/>
    <x v="0"/>
  </r>
  <r>
    <n v="1231"/>
    <n v="1"/>
    <x v="108"/>
    <n v="236"/>
    <n v="62"/>
    <x v="87"/>
    <n v="1"/>
    <n v="37"/>
    <n v="19.5"/>
    <n v="37"/>
    <n v="19.5"/>
    <n v="17.5"/>
    <x v="4"/>
    <n v="3"/>
    <x v="4"/>
    <x v="0"/>
    <x v="8"/>
    <x v="0"/>
  </r>
  <r>
    <n v="1231"/>
    <n v="2"/>
    <x v="108"/>
    <n v="236"/>
    <n v="131"/>
    <x v="152"/>
    <n v="1"/>
    <n v="22"/>
    <n v="13"/>
    <n v="22"/>
    <n v="13"/>
    <n v="9"/>
    <x v="4"/>
    <n v="10"/>
    <x v="3"/>
    <x v="0"/>
    <x v="8"/>
    <x v="0"/>
  </r>
  <r>
    <n v="1231"/>
    <n v="3"/>
    <x v="108"/>
    <n v="236"/>
    <n v="208"/>
    <x v="153"/>
    <n v="1"/>
    <n v="45"/>
    <n v="25.5"/>
    <n v="45"/>
    <n v="25.5"/>
    <n v="19.5"/>
    <x v="4"/>
    <n v="16"/>
    <x v="1"/>
    <x v="0"/>
    <x v="8"/>
    <x v="0"/>
  </r>
  <r>
    <n v="1232"/>
    <n v="1"/>
    <x v="108"/>
    <n v="672"/>
    <n v="16"/>
    <x v="75"/>
    <n v="1"/>
    <n v="50"/>
    <n v="27"/>
    <n v="50"/>
    <n v="27"/>
    <n v="23"/>
    <x v="3"/>
    <n v="15"/>
    <x v="1"/>
    <x v="5"/>
    <x v="4"/>
    <x v="0"/>
  </r>
  <r>
    <n v="1232"/>
    <n v="2"/>
    <x v="108"/>
    <n v="672"/>
    <n v="59"/>
    <x v="43"/>
    <n v="1"/>
    <n v="65"/>
    <n v="33.5"/>
    <n v="65"/>
    <n v="33.5"/>
    <n v="31.5"/>
    <x v="3"/>
    <n v="22"/>
    <x v="2"/>
    <x v="5"/>
    <x v="4"/>
    <x v="0"/>
  </r>
  <r>
    <n v="1232"/>
    <n v="3"/>
    <x v="108"/>
    <n v="672"/>
    <n v="106"/>
    <x v="38"/>
    <n v="1"/>
    <n v="72"/>
    <n v="38"/>
    <n v="72"/>
    <n v="38"/>
    <n v="34"/>
    <x v="3"/>
    <n v="15"/>
    <x v="1"/>
    <x v="5"/>
    <x v="4"/>
    <x v="0"/>
  </r>
  <r>
    <n v="1232"/>
    <n v="4"/>
    <x v="108"/>
    <n v="672"/>
    <n v="142"/>
    <x v="36"/>
    <n v="1"/>
    <n v="50"/>
    <n v="27"/>
    <n v="50"/>
    <n v="27"/>
    <n v="23"/>
    <x v="3"/>
    <n v="10"/>
    <x v="3"/>
    <x v="5"/>
    <x v="4"/>
    <x v="0"/>
  </r>
  <r>
    <n v="1233"/>
    <n v="1"/>
    <x v="109"/>
    <n v="608"/>
    <n v="64"/>
    <x v="72"/>
    <n v="2"/>
    <n v="52"/>
    <n v="29"/>
    <n v="104"/>
    <n v="58"/>
    <n v="46"/>
    <x v="4"/>
    <n v="21"/>
    <x v="1"/>
    <x v="0"/>
    <x v="7"/>
    <x v="0"/>
  </r>
  <r>
    <n v="1233"/>
    <n v="2"/>
    <x v="109"/>
    <n v="608"/>
    <n v="116"/>
    <x v="81"/>
    <n v="1"/>
    <n v="20"/>
    <n v="11"/>
    <n v="20"/>
    <n v="11"/>
    <n v="9"/>
    <x v="4"/>
    <n v="15"/>
    <x v="1"/>
    <x v="0"/>
    <x v="7"/>
    <x v="0"/>
  </r>
  <r>
    <n v="1234"/>
    <n v="1"/>
    <x v="110"/>
    <n v="271"/>
    <n v="53"/>
    <x v="128"/>
    <n v="1"/>
    <n v="25"/>
    <n v="13.5"/>
    <n v="25"/>
    <n v="13.5"/>
    <n v="11.5"/>
    <x v="0"/>
    <n v="11"/>
    <x v="2"/>
    <x v="2"/>
    <x v="1"/>
    <x v="0"/>
  </r>
  <r>
    <n v="1235"/>
    <n v="1"/>
    <x v="111"/>
    <n v="318"/>
    <n v="27"/>
    <x v="154"/>
    <n v="1"/>
    <n v="35"/>
    <n v="19.5"/>
    <n v="35"/>
    <n v="19.5"/>
    <n v="15.5"/>
    <x v="4"/>
    <n v="16"/>
    <x v="1"/>
    <x v="5"/>
    <x v="5"/>
    <x v="0"/>
  </r>
  <r>
    <n v="1235"/>
    <n v="2"/>
    <x v="111"/>
    <n v="318"/>
    <n v="179"/>
    <x v="110"/>
    <n v="1"/>
    <n v="20"/>
    <n v="13"/>
    <n v="20"/>
    <n v="13"/>
    <n v="7"/>
    <x v="4"/>
    <n v="4"/>
    <x v="2"/>
    <x v="5"/>
    <x v="5"/>
    <x v="0"/>
  </r>
  <r>
    <n v="1236"/>
    <n v="1"/>
    <x v="111"/>
    <n v="527"/>
    <n v="11"/>
    <x v="42"/>
    <n v="2"/>
    <n v="25"/>
    <n v="13.5"/>
    <n v="50"/>
    <n v="27"/>
    <n v="23"/>
    <x v="3"/>
    <n v="20"/>
    <x v="5"/>
    <x v="0"/>
    <x v="5"/>
    <x v="0"/>
  </r>
  <r>
    <n v="1236"/>
    <n v="2"/>
    <x v="111"/>
    <n v="527"/>
    <n v="190"/>
    <x v="155"/>
    <n v="1"/>
    <n v="75"/>
    <n v="38.5"/>
    <n v="75"/>
    <n v="38.5"/>
    <n v="36.5"/>
    <x v="3"/>
    <n v="22"/>
    <x v="2"/>
    <x v="0"/>
    <x v="5"/>
    <x v="0"/>
  </r>
  <r>
    <n v="1237"/>
    <n v="1"/>
    <x v="112"/>
    <n v="228"/>
    <n v="75"/>
    <x v="156"/>
    <n v="1"/>
    <n v="140"/>
    <n v="73"/>
    <n v="140"/>
    <n v="73"/>
    <n v="67"/>
    <x v="4"/>
    <n v="18"/>
    <x v="4"/>
    <x v="5"/>
    <x v="5"/>
    <x v="0"/>
  </r>
  <r>
    <n v="1237"/>
    <n v="2"/>
    <x v="112"/>
    <n v="228"/>
    <n v="102"/>
    <x v="28"/>
    <n v="1"/>
    <n v="45"/>
    <n v="23.5"/>
    <n v="45"/>
    <n v="23.5"/>
    <n v="21.5"/>
    <x v="4"/>
    <n v="17"/>
    <x v="3"/>
    <x v="5"/>
    <x v="5"/>
    <x v="0"/>
  </r>
  <r>
    <n v="1237"/>
    <n v="3"/>
    <x v="112"/>
    <n v="228"/>
    <n v="142"/>
    <x v="36"/>
    <n v="1"/>
    <n v="50"/>
    <n v="27"/>
    <n v="50"/>
    <n v="27"/>
    <n v="23"/>
    <x v="4"/>
    <n v="10"/>
    <x v="3"/>
    <x v="5"/>
    <x v="5"/>
    <x v="0"/>
  </r>
  <r>
    <n v="1238"/>
    <n v="1"/>
    <x v="113"/>
    <n v="417"/>
    <n v="21"/>
    <x v="136"/>
    <n v="1"/>
    <n v="53"/>
    <n v="29.5"/>
    <n v="53"/>
    <n v="29.5"/>
    <n v="23.5"/>
    <x v="9"/>
    <n v="16"/>
    <x v="1"/>
    <x v="5"/>
    <x v="4"/>
    <x v="0"/>
  </r>
  <r>
    <n v="1238"/>
    <n v="2"/>
    <x v="113"/>
    <n v="417"/>
    <n v="177"/>
    <x v="157"/>
    <n v="1"/>
    <n v="55"/>
    <n v="30.5"/>
    <n v="55"/>
    <n v="30.5"/>
    <n v="24.5"/>
    <x v="9"/>
    <n v="19"/>
    <x v="1"/>
    <x v="5"/>
    <x v="4"/>
    <x v="0"/>
  </r>
  <r>
    <n v="1239"/>
    <n v="1"/>
    <x v="114"/>
    <n v="84"/>
    <n v="41"/>
    <x v="111"/>
    <n v="1"/>
    <n v="79"/>
    <n v="42.5"/>
    <n v="79"/>
    <n v="42.5"/>
    <n v="36.5"/>
    <x v="3"/>
    <n v="11"/>
    <x v="2"/>
    <x v="0"/>
    <x v="4"/>
    <x v="0"/>
  </r>
  <r>
    <n v="1239"/>
    <n v="2"/>
    <x v="114"/>
    <n v="84"/>
    <n v="127"/>
    <x v="158"/>
    <n v="1"/>
    <n v="27"/>
    <n v="15.5"/>
    <n v="27"/>
    <n v="15.5"/>
    <n v="11.5"/>
    <x v="3"/>
    <n v="24"/>
    <x v="5"/>
    <x v="0"/>
    <x v="4"/>
    <x v="0"/>
  </r>
  <r>
    <n v="1239"/>
    <n v="3"/>
    <x v="114"/>
    <n v="84"/>
    <n v="140"/>
    <x v="139"/>
    <n v="3"/>
    <n v="15"/>
    <n v="9.5"/>
    <n v="45"/>
    <n v="28.5"/>
    <n v="16.5"/>
    <x v="3"/>
    <n v="16"/>
    <x v="1"/>
    <x v="0"/>
    <x v="4"/>
    <x v="0"/>
  </r>
  <r>
    <n v="1239"/>
    <n v="4"/>
    <x v="114"/>
    <n v="84"/>
    <n v="202"/>
    <x v="33"/>
    <n v="1"/>
    <n v="998"/>
    <n v="502"/>
    <n v="998"/>
    <n v="502"/>
    <n v="496"/>
    <x v="3"/>
    <n v="19"/>
    <x v="1"/>
    <x v="0"/>
    <x v="4"/>
    <x v="0"/>
  </r>
  <r>
    <n v="1240"/>
    <n v="1"/>
    <x v="114"/>
    <n v="330"/>
    <n v="35"/>
    <x v="5"/>
    <n v="1"/>
    <n v="23"/>
    <n v="13.5"/>
    <n v="23"/>
    <n v="13.5"/>
    <n v="9.5"/>
    <x v="2"/>
    <n v="25"/>
    <x v="0"/>
    <x v="5"/>
    <x v="8"/>
    <x v="0"/>
  </r>
  <r>
    <n v="1240"/>
    <n v="2"/>
    <x v="114"/>
    <n v="330"/>
    <n v="161"/>
    <x v="115"/>
    <n v="1"/>
    <n v="315"/>
    <n v="160.5"/>
    <n v="315"/>
    <n v="160.5"/>
    <n v="154.5"/>
    <x v="2"/>
    <n v="19"/>
    <x v="1"/>
    <x v="5"/>
    <x v="8"/>
    <x v="0"/>
  </r>
  <r>
    <n v="1241"/>
    <n v="1"/>
    <x v="114"/>
    <n v="526"/>
    <n v="86"/>
    <x v="45"/>
    <n v="1"/>
    <n v="60"/>
    <n v="31"/>
    <n v="60"/>
    <n v="31"/>
    <n v="29"/>
    <x v="0"/>
    <n v="22"/>
    <x v="2"/>
    <x v="0"/>
    <x v="8"/>
    <x v="0"/>
  </r>
  <r>
    <n v="1241"/>
    <n v="2"/>
    <x v="114"/>
    <n v="526"/>
    <n v="148"/>
    <x v="159"/>
    <n v="1"/>
    <n v="20"/>
    <n v="12"/>
    <n v="20"/>
    <n v="12"/>
    <n v="8"/>
    <x v="0"/>
    <n v="4"/>
    <x v="2"/>
    <x v="0"/>
    <x v="8"/>
    <x v="0"/>
  </r>
  <r>
    <n v="1242"/>
    <n v="1"/>
    <x v="115"/>
    <n v="440"/>
    <n v="1"/>
    <x v="99"/>
    <n v="1"/>
    <n v="25"/>
    <n v="14.5"/>
    <n v="25"/>
    <n v="14.5"/>
    <n v="10.5"/>
    <x v="2"/>
    <n v="18"/>
    <x v="4"/>
    <x v="0"/>
    <x v="7"/>
    <x v="0"/>
  </r>
  <r>
    <n v="1242"/>
    <n v="2"/>
    <x v="115"/>
    <n v="440"/>
    <n v="103"/>
    <x v="61"/>
    <n v="3"/>
    <n v="14"/>
    <n v="10"/>
    <n v="42"/>
    <n v="30"/>
    <n v="12"/>
    <x v="2"/>
    <n v="6"/>
    <x v="4"/>
    <x v="0"/>
    <x v="7"/>
    <x v="0"/>
  </r>
  <r>
    <n v="1242"/>
    <n v="3"/>
    <x v="115"/>
    <n v="440"/>
    <n v="150"/>
    <x v="124"/>
    <n v="1"/>
    <n v="105"/>
    <n v="53.5"/>
    <n v="105"/>
    <n v="53.5"/>
    <n v="51.5"/>
    <x v="2"/>
    <n v="7"/>
    <x v="6"/>
    <x v="0"/>
    <x v="7"/>
    <x v="0"/>
  </r>
  <r>
    <n v="1242"/>
    <n v="4"/>
    <x v="115"/>
    <n v="440"/>
    <n v="165"/>
    <x v="25"/>
    <n v="3"/>
    <n v="18"/>
    <n v="11"/>
    <n v="54"/>
    <n v="33"/>
    <n v="21"/>
    <x v="2"/>
    <n v="20"/>
    <x v="5"/>
    <x v="0"/>
    <x v="7"/>
    <x v="0"/>
  </r>
  <r>
    <n v="1242"/>
    <n v="5"/>
    <x v="115"/>
    <n v="440"/>
    <n v="176"/>
    <x v="160"/>
    <n v="1"/>
    <n v="70"/>
    <n v="37"/>
    <n v="70"/>
    <n v="37"/>
    <n v="33"/>
    <x v="2"/>
    <n v="22"/>
    <x v="2"/>
    <x v="0"/>
    <x v="7"/>
    <x v="0"/>
  </r>
  <r>
    <n v="1243"/>
    <n v="1"/>
    <x v="116"/>
    <n v="396"/>
    <n v="5"/>
    <x v="161"/>
    <n v="1"/>
    <n v="80"/>
    <n v="41"/>
    <n v="80"/>
    <n v="41"/>
    <n v="39"/>
    <x v="2"/>
    <n v="16"/>
    <x v="1"/>
    <x v="3"/>
    <x v="5"/>
    <x v="0"/>
  </r>
  <r>
    <n v="1243"/>
    <n v="2"/>
    <x v="116"/>
    <n v="396"/>
    <n v="7"/>
    <x v="29"/>
    <n v="1"/>
    <n v="35"/>
    <n v="20.5"/>
    <n v="35"/>
    <n v="20.5"/>
    <n v="14.5"/>
    <x v="2"/>
    <n v="5"/>
    <x v="3"/>
    <x v="3"/>
    <x v="5"/>
    <x v="0"/>
  </r>
  <r>
    <n v="1243"/>
    <n v="3"/>
    <x v="116"/>
    <n v="396"/>
    <n v="126"/>
    <x v="86"/>
    <n v="1"/>
    <n v="20"/>
    <n v="13"/>
    <n v="20"/>
    <n v="13"/>
    <n v="7"/>
    <x v="2"/>
    <n v="14"/>
    <x v="5"/>
    <x v="3"/>
    <x v="5"/>
    <x v="0"/>
  </r>
  <r>
    <n v="1244"/>
    <n v="1"/>
    <x v="117"/>
    <n v="54"/>
    <n v="94"/>
    <x v="88"/>
    <n v="1"/>
    <n v="25"/>
    <n v="14.5"/>
    <n v="25"/>
    <n v="14.5"/>
    <n v="10.5"/>
    <x v="1"/>
    <n v="12"/>
    <x v="2"/>
    <x v="4"/>
    <x v="7"/>
    <x v="0"/>
  </r>
  <r>
    <n v="1244"/>
    <n v="2"/>
    <x v="117"/>
    <n v="54"/>
    <n v="100"/>
    <x v="27"/>
    <n v="1"/>
    <n v="64"/>
    <n v="35"/>
    <n v="64"/>
    <n v="35"/>
    <n v="29"/>
    <x v="1"/>
    <n v="7"/>
    <x v="6"/>
    <x v="4"/>
    <x v="7"/>
    <x v="0"/>
  </r>
  <r>
    <n v="1244"/>
    <n v="3"/>
    <x v="117"/>
    <n v="54"/>
    <n v="156"/>
    <x v="162"/>
    <n v="1"/>
    <n v="135"/>
    <n v="69.5"/>
    <n v="135"/>
    <n v="69.5"/>
    <n v="65.5"/>
    <x v="1"/>
    <n v="2"/>
    <x v="0"/>
    <x v="4"/>
    <x v="7"/>
    <x v="0"/>
  </r>
  <r>
    <n v="1245"/>
    <n v="1"/>
    <x v="117"/>
    <n v="72"/>
    <n v="126"/>
    <x v="86"/>
    <n v="1"/>
    <n v="20"/>
    <n v="13"/>
    <n v="20"/>
    <n v="13"/>
    <n v="7"/>
    <x v="3"/>
    <n v="14"/>
    <x v="5"/>
    <x v="3"/>
    <x v="2"/>
    <x v="0"/>
  </r>
  <r>
    <n v="1245"/>
    <n v="2"/>
    <x v="117"/>
    <n v="72"/>
    <n v="161"/>
    <x v="115"/>
    <n v="1"/>
    <n v="315"/>
    <n v="160.5"/>
    <n v="315"/>
    <n v="160.5"/>
    <n v="154.5"/>
    <x v="3"/>
    <n v="19"/>
    <x v="1"/>
    <x v="3"/>
    <x v="2"/>
    <x v="0"/>
  </r>
  <r>
    <n v="1245"/>
    <n v="3"/>
    <x v="117"/>
    <n v="72"/>
    <n v="189"/>
    <x v="151"/>
    <n v="2"/>
    <n v="165"/>
    <n v="85.5"/>
    <n v="330"/>
    <n v="171"/>
    <n v="159"/>
    <x v="3"/>
    <n v="15"/>
    <x v="1"/>
    <x v="3"/>
    <x v="2"/>
    <x v="0"/>
  </r>
  <r>
    <n v="1245"/>
    <n v="4"/>
    <x v="117"/>
    <n v="72"/>
    <n v="190"/>
    <x v="155"/>
    <n v="1"/>
    <n v="75"/>
    <n v="38.5"/>
    <n v="75"/>
    <n v="38.5"/>
    <n v="36.5"/>
    <x v="3"/>
    <n v="22"/>
    <x v="2"/>
    <x v="3"/>
    <x v="2"/>
    <x v="0"/>
  </r>
  <r>
    <n v="1246"/>
    <n v="1"/>
    <x v="118"/>
    <n v="94"/>
    <n v="106"/>
    <x v="38"/>
    <n v="1"/>
    <n v="72"/>
    <n v="38"/>
    <n v="72"/>
    <n v="38"/>
    <n v="34"/>
    <x v="4"/>
    <n v="15"/>
    <x v="1"/>
    <x v="0"/>
    <x v="4"/>
    <x v="0"/>
  </r>
  <r>
    <n v="1246"/>
    <n v="2"/>
    <x v="118"/>
    <n v="94"/>
    <n v="111"/>
    <x v="148"/>
    <n v="1"/>
    <n v="18"/>
    <n v="12"/>
    <n v="18"/>
    <n v="12"/>
    <n v="6"/>
    <x v="4"/>
    <n v="21"/>
    <x v="1"/>
    <x v="0"/>
    <x v="4"/>
    <x v="0"/>
  </r>
  <r>
    <n v="1247"/>
    <n v="1"/>
    <x v="118"/>
    <n v="531"/>
    <n v="2"/>
    <x v="163"/>
    <n v="1"/>
    <n v="25"/>
    <n v="15.5"/>
    <n v="25"/>
    <n v="15.5"/>
    <n v="9.5"/>
    <x v="7"/>
    <n v="16"/>
    <x v="1"/>
    <x v="0"/>
    <x v="2"/>
    <x v="0"/>
  </r>
  <r>
    <n v="1247"/>
    <n v="2"/>
    <x v="118"/>
    <n v="531"/>
    <n v="111"/>
    <x v="148"/>
    <n v="1"/>
    <n v="18"/>
    <n v="12"/>
    <n v="18"/>
    <n v="12"/>
    <n v="6"/>
    <x v="7"/>
    <n v="21"/>
    <x v="1"/>
    <x v="0"/>
    <x v="2"/>
    <x v="0"/>
  </r>
  <r>
    <n v="1248"/>
    <n v="1"/>
    <x v="119"/>
    <n v="256"/>
    <n v="17"/>
    <x v="52"/>
    <n v="1"/>
    <n v="65"/>
    <n v="34.5"/>
    <n v="65"/>
    <n v="34.5"/>
    <n v="30.5"/>
    <x v="1"/>
    <n v="22"/>
    <x v="2"/>
    <x v="1"/>
    <x v="0"/>
    <x v="0"/>
  </r>
  <r>
    <n v="1248"/>
    <n v="2"/>
    <x v="119"/>
    <n v="256"/>
    <n v="210"/>
    <x v="89"/>
    <n v="1"/>
    <n v="24"/>
    <n v="14"/>
    <n v="24"/>
    <n v="14"/>
    <n v="10"/>
    <x v="1"/>
    <n v="26"/>
    <x v="2"/>
    <x v="1"/>
    <x v="0"/>
    <x v="0"/>
  </r>
  <r>
    <n v="1249"/>
    <n v="1"/>
    <x v="119"/>
    <n v="430"/>
    <n v="56"/>
    <x v="96"/>
    <n v="1"/>
    <n v="30"/>
    <n v="18"/>
    <n v="30"/>
    <n v="18"/>
    <n v="12"/>
    <x v="3"/>
    <n v="15"/>
    <x v="1"/>
    <x v="2"/>
    <x v="7"/>
    <x v="0"/>
  </r>
  <r>
    <n v="1249"/>
    <n v="2"/>
    <x v="119"/>
    <n v="430"/>
    <n v="113"/>
    <x v="19"/>
    <n v="1"/>
    <n v="40"/>
    <n v="23"/>
    <n v="40"/>
    <n v="23"/>
    <n v="17"/>
    <x v="3"/>
    <n v="22"/>
    <x v="2"/>
    <x v="2"/>
    <x v="7"/>
    <x v="0"/>
  </r>
  <r>
    <n v="1249"/>
    <n v="3"/>
    <x v="119"/>
    <n v="430"/>
    <n v="123"/>
    <x v="8"/>
    <n v="1"/>
    <n v="75"/>
    <n v="40.5"/>
    <n v="75"/>
    <n v="40.5"/>
    <n v="34.5"/>
    <x v="3"/>
    <n v="11"/>
    <x v="2"/>
    <x v="2"/>
    <x v="7"/>
    <x v="0"/>
  </r>
  <r>
    <n v="1250"/>
    <n v="1"/>
    <x v="120"/>
    <n v="358"/>
    <n v="82"/>
    <x v="140"/>
    <n v="1"/>
    <n v="205"/>
    <n v="105.5"/>
    <n v="205"/>
    <n v="105.5"/>
    <n v="99.5"/>
    <x v="3"/>
    <n v="19"/>
    <x v="1"/>
    <x v="5"/>
    <x v="6"/>
    <x v="2"/>
  </r>
  <r>
    <n v="1251"/>
    <n v="1"/>
    <x v="121"/>
    <n v="563"/>
    <n v="156"/>
    <x v="162"/>
    <n v="3"/>
    <n v="135"/>
    <n v="69.5"/>
    <n v="405"/>
    <n v="208.5"/>
    <n v="196.5"/>
    <x v="0"/>
    <n v="2"/>
    <x v="0"/>
    <x v="0"/>
    <x v="8"/>
    <x v="0"/>
  </r>
  <r>
    <n v="1251"/>
    <n v="2"/>
    <x v="121"/>
    <n v="563"/>
    <n v="168"/>
    <x v="164"/>
    <n v="1"/>
    <n v="51"/>
    <n v="26.5"/>
    <n v="51"/>
    <n v="26.5"/>
    <n v="24.5"/>
    <x v="0"/>
    <n v="11"/>
    <x v="2"/>
    <x v="0"/>
    <x v="8"/>
    <x v="0"/>
  </r>
  <r>
    <n v="1252"/>
    <n v="1"/>
    <x v="122"/>
    <n v="54"/>
    <n v="40"/>
    <x v="102"/>
    <n v="1"/>
    <n v="430"/>
    <n v="217"/>
    <n v="430"/>
    <n v="217"/>
    <n v="213"/>
    <x v="1"/>
    <n v="8"/>
    <x v="1"/>
    <x v="4"/>
    <x v="7"/>
    <x v="0"/>
  </r>
  <r>
    <n v="1252"/>
    <n v="2"/>
    <x v="122"/>
    <n v="54"/>
    <n v="59"/>
    <x v="43"/>
    <n v="1"/>
    <n v="65"/>
    <n v="33.5"/>
    <n v="65"/>
    <n v="33.5"/>
    <n v="31.5"/>
    <x v="1"/>
    <n v="22"/>
    <x v="2"/>
    <x v="4"/>
    <x v="7"/>
    <x v="0"/>
  </r>
  <r>
    <n v="1253"/>
    <n v="1"/>
    <x v="123"/>
    <n v="548"/>
    <n v="68"/>
    <x v="57"/>
    <n v="1"/>
    <n v="13"/>
    <n v="7.5"/>
    <n v="13"/>
    <n v="7.5"/>
    <n v="5.5"/>
    <x v="0"/>
    <n v="14"/>
    <x v="5"/>
    <x v="0"/>
    <x v="2"/>
    <x v="0"/>
  </r>
  <r>
    <n v="1254"/>
    <n v="1"/>
    <x v="123"/>
    <n v="630"/>
    <n v="169"/>
    <x v="117"/>
    <n v="1"/>
    <n v="20"/>
    <n v="11"/>
    <n v="20"/>
    <n v="11"/>
    <n v="9"/>
    <x v="9"/>
    <n v="16"/>
    <x v="1"/>
    <x v="3"/>
    <x v="2"/>
    <x v="0"/>
  </r>
  <r>
    <n v="1255"/>
    <n v="1"/>
    <x v="124"/>
    <n v="85"/>
    <n v="173"/>
    <x v="46"/>
    <n v="1"/>
    <n v="84"/>
    <n v="44"/>
    <n v="84"/>
    <n v="44"/>
    <n v="40"/>
    <x v="4"/>
    <n v="1"/>
    <x v="6"/>
    <x v="3"/>
    <x v="6"/>
    <x v="2"/>
  </r>
  <r>
    <n v="1256"/>
    <n v="1"/>
    <x v="125"/>
    <n v="97"/>
    <n v="88"/>
    <x v="165"/>
    <n v="1"/>
    <n v="95"/>
    <n v="48.5"/>
    <n v="95"/>
    <n v="48.5"/>
    <n v="46.5"/>
    <x v="1"/>
    <n v="16"/>
    <x v="1"/>
    <x v="0"/>
    <x v="8"/>
    <x v="0"/>
  </r>
  <r>
    <n v="1256"/>
    <n v="2"/>
    <x v="125"/>
    <n v="97"/>
    <n v="208"/>
    <x v="153"/>
    <n v="1"/>
    <n v="45"/>
    <n v="25.5"/>
    <n v="45"/>
    <n v="25.5"/>
    <n v="19.5"/>
    <x v="1"/>
    <n v="16"/>
    <x v="1"/>
    <x v="0"/>
    <x v="8"/>
    <x v="0"/>
  </r>
  <r>
    <n v="1257"/>
    <n v="1"/>
    <x v="125"/>
    <n v="272"/>
    <n v="106"/>
    <x v="38"/>
    <n v="1"/>
    <n v="72"/>
    <n v="38"/>
    <n v="72"/>
    <n v="38"/>
    <n v="34"/>
    <x v="4"/>
    <n v="15"/>
    <x v="1"/>
    <x v="2"/>
    <x v="8"/>
    <x v="0"/>
  </r>
  <r>
    <n v="1257"/>
    <n v="2"/>
    <x v="125"/>
    <n v="272"/>
    <n v="183"/>
    <x v="32"/>
    <n v="1"/>
    <n v="17"/>
    <n v="9.5"/>
    <n v="17"/>
    <n v="9.5"/>
    <n v="7.5"/>
    <x v="4"/>
    <n v="17"/>
    <x v="3"/>
    <x v="2"/>
    <x v="8"/>
    <x v="0"/>
  </r>
  <r>
    <n v="1258"/>
    <n v="1"/>
    <x v="125"/>
    <n v="427"/>
    <n v="33"/>
    <x v="121"/>
    <n v="1"/>
    <n v="60"/>
    <n v="31"/>
    <n v="60"/>
    <n v="31"/>
    <n v="29"/>
    <x v="2"/>
    <n v="11"/>
    <x v="2"/>
    <x v="2"/>
    <x v="2"/>
    <x v="0"/>
  </r>
  <r>
    <n v="1259"/>
    <n v="1"/>
    <x v="126"/>
    <n v="26"/>
    <n v="16"/>
    <x v="75"/>
    <n v="1"/>
    <n v="50"/>
    <n v="27"/>
    <n v="50"/>
    <n v="27"/>
    <n v="23"/>
    <x v="3"/>
    <n v="15"/>
    <x v="1"/>
    <x v="0"/>
    <x v="3"/>
    <x v="1"/>
  </r>
  <r>
    <n v="1259"/>
    <n v="2"/>
    <x v="126"/>
    <n v="26"/>
    <n v="151"/>
    <x v="16"/>
    <n v="1"/>
    <n v="80"/>
    <n v="42"/>
    <n v="80"/>
    <n v="42"/>
    <n v="38"/>
    <x v="3"/>
    <n v="16"/>
    <x v="1"/>
    <x v="0"/>
    <x v="3"/>
    <x v="1"/>
  </r>
  <r>
    <n v="1260"/>
    <n v="1"/>
    <x v="126"/>
    <n v="148"/>
    <n v="90"/>
    <x v="166"/>
    <n v="1"/>
    <n v="35"/>
    <n v="20.5"/>
    <n v="35"/>
    <n v="20.5"/>
    <n v="14.5"/>
    <x v="4"/>
    <n v="4"/>
    <x v="2"/>
    <x v="1"/>
    <x v="7"/>
    <x v="0"/>
  </r>
  <r>
    <n v="1260"/>
    <n v="2"/>
    <x v="126"/>
    <n v="148"/>
    <n v="101"/>
    <x v="0"/>
    <n v="1"/>
    <n v="35"/>
    <n v="20.5"/>
    <n v="35"/>
    <n v="20.5"/>
    <n v="14.5"/>
    <x v="4"/>
    <n v="23"/>
    <x v="0"/>
    <x v="1"/>
    <x v="7"/>
    <x v="0"/>
  </r>
  <r>
    <n v="1261"/>
    <n v="1"/>
    <x v="127"/>
    <n v="541"/>
    <n v="150"/>
    <x v="124"/>
    <n v="1"/>
    <n v="105"/>
    <n v="53.5"/>
    <n v="105"/>
    <n v="53.5"/>
    <n v="51.5"/>
    <x v="9"/>
    <n v="7"/>
    <x v="6"/>
    <x v="5"/>
    <x v="7"/>
    <x v="0"/>
  </r>
  <r>
    <n v="1261"/>
    <n v="2"/>
    <x v="127"/>
    <n v="541"/>
    <n v="171"/>
    <x v="103"/>
    <n v="1"/>
    <n v="27"/>
    <n v="16.5"/>
    <n v="27"/>
    <n v="16.5"/>
    <n v="10.5"/>
    <x v="9"/>
    <n v="23"/>
    <x v="0"/>
    <x v="5"/>
    <x v="7"/>
    <x v="0"/>
  </r>
  <r>
    <n v="1261"/>
    <n v="3"/>
    <x v="127"/>
    <n v="541"/>
    <n v="173"/>
    <x v="46"/>
    <n v="2"/>
    <n v="84"/>
    <n v="44"/>
    <n v="168"/>
    <n v="88"/>
    <n v="80"/>
    <x v="9"/>
    <n v="1"/>
    <x v="6"/>
    <x v="5"/>
    <x v="7"/>
    <x v="0"/>
  </r>
  <r>
    <n v="1261"/>
    <n v="4"/>
    <x v="127"/>
    <n v="541"/>
    <n v="180"/>
    <x v="21"/>
    <n v="2"/>
    <n v="204"/>
    <n v="105"/>
    <n v="408"/>
    <n v="210"/>
    <n v="198"/>
    <x v="9"/>
    <n v="9"/>
    <x v="6"/>
    <x v="5"/>
    <x v="7"/>
    <x v="0"/>
  </r>
  <r>
    <n v="1262"/>
    <n v="1"/>
    <x v="128"/>
    <n v="484"/>
    <n v="31"/>
    <x v="41"/>
    <n v="1"/>
    <n v="25"/>
    <n v="14.5"/>
    <n v="25"/>
    <n v="14.5"/>
    <n v="10.5"/>
    <x v="4"/>
    <n v="17"/>
    <x v="3"/>
    <x v="0"/>
    <x v="8"/>
    <x v="0"/>
  </r>
  <r>
    <n v="1262"/>
    <n v="2"/>
    <x v="128"/>
    <n v="484"/>
    <n v="81"/>
    <x v="147"/>
    <n v="1"/>
    <n v="190"/>
    <n v="98"/>
    <n v="190"/>
    <n v="98"/>
    <n v="92"/>
    <x v="4"/>
    <n v="26"/>
    <x v="2"/>
    <x v="0"/>
    <x v="8"/>
    <x v="0"/>
  </r>
  <r>
    <n v="1262"/>
    <n v="3"/>
    <x v="128"/>
    <n v="484"/>
    <n v="145"/>
    <x v="131"/>
    <n v="12"/>
    <n v="89"/>
    <n v="46.5"/>
    <n v="1068"/>
    <n v="558"/>
    <n v="510"/>
    <x v="4"/>
    <n v="11"/>
    <x v="2"/>
    <x v="0"/>
    <x v="8"/>
    <x v="0"/>
  </r>
  <r>
    <n v="1262"/>
    <n v="4"/>
    <x v="128"/>
    <n v="484"/>
    <n v="183"/>
    <x v="32"/>
    <n v="1"/>
    <n v="17"/>
    <n v="9.5"/>
    <n v="17"/>
    <n v="9.5"/>
    <n v="7.5"/>
    <x v="4"/>
    <n v="17"/>
    <x v="3"/>
    <x v="0"/>
    <x v="8"/>
    <x v="0"/>
  </r>
  <r>
    <n v="1263"/>
    <n v="1"/>
    <x v="129"/>
    <n v="76"/>
    <n v="94"/>
    <x v="88"/>
    <n v="1"/>
    <n v="25"/>
    <n v="14.5"/>
    <n v="25"/>
    <n v="14.5"/>
    <n v="10.5"/>
    <x v="9"/>
    <n v="12"/>
    <x v="2"/>
    <x v="5"/>
    <x v="0"/>
    <x v="0"/>
  </r>
  <r>
    <n v="1263"/>
    <n v="2"/>
    <x v="129"/>
    <n v="76"/>
    <n v="199"/>
    <x v="66"/>
    <n v="1"/>
    <n v="154"/>
    <n v="79"/>
    <n v="154"/>
    <n v="79"/>
    <n v="75"/>
    <x v="9"/>
    <n v="9"/>
    <x v="6"/>
    <x v="5"/>
    <x v="0"/>
    <x v="0"/>
  </r>
  <r>
    <n v="1264"/>
    <n v="1"/>
    <x v="130"/>
    <n v="510"/>
    <n v="10"/>
    <x v="92"/>
    <n v="1"/>
    <n v="22"/>
    <n v="12"/>
    <n v="22"/>
    <n v="12"/>
    <n v="10"/>
    <x v="3"/>
    <n v="20"/>
    <x v="5"/>
    <x v="5"/>
    <x v="4"/>
    <x v="0"/>
  </r>
  <r>
    <n v="1264"/>
    <n v="2"/>
    <x v="130"/>
    <n v="510"/>
    <n v="153"/>
    <x v="104"/>
    <n v="1"/>
    <n v="29"/>
    <n v="15.5"/>
    <n v="29"/>
    <n v="15.5"/>
    <n v="13.5"/>
    <x v="3"/>
    <n v="26"/>
    <x v="2"/>
    <x v="5"/>
    <x v="4"/>
    <x v="0"/>
  </r>
  <r>
    <n v="1265"/>
    <n v="1"/>
    <x v="130"/>
    <n v="577"/>
    <n v="24"/>
    <x v="167"/>
    <n v="1"/>
    <n v="34"/>
    <n v="18"/>
    <n v="34"/>
    <n v="18"/>
    <n v="16"/>
    <x v="0"/>
    <n v="26"/>
    <x v="2"/>
    <x v="5"/>
    <x v="5"/>
    <x v="0"/>
  </r>
  <r>
    <n v="1265"/>
    <n v="2"/>
    <x v="130"/>
    <n v="577"/>
    <n v="153"/>
    <x v="104"/>
    <n v="1"/>
    <n v="29"/>
    <n v="15.5"/>
    <n v="29"/>
    <n v="15.5"/>
    <n v="13.5"/>
    <x v="0"/>
    <n v="26"/>
    <x v="2"/>
    <x v="5"/>
    <x v="5"/>
    <x v="0"/>
  </r>
  <r>
    <n v="1266"/>
    <n v="1"/>
    <x v="131"/>
    <n v="288"/>
    <n v="212"/>
    <x v="168"/>
    <n v="4"/>
    <n v="14"/>
    <n v="9"/>
    <n v="56"/>
    <n v="36"/>
    <n v="20"/>
    <x v="9"/>
    <n v="6"/>
    <x v="4"/>
    <x v="2"/>
    <x v="6"/>
    <x v="2"/>
  </r>
  <r>
    <n v="1266"/>
    <n v="2"/>
    <x v="131"/>
    <n v="288"/>
    <n v="132"/>
    <x v="169"/>
    <n v="1"/>
    <n v="24"/>
    <n v="15"/>
    <n v="24"/>
    <n v="15"/>
    <n v="9"/>
    <x v="9"/>
    <n v="1"/>
    <x v="6"/>
    <x v="2"/>
    <x v="6"/>
    <x v="2"/>
  </r>
  <r>
    <n v="1267"/>
    <n v="1"/>
    <x v="132"/>
    <n v="189"/>
    <n v="6"/>
    <x v="170"/>
    <n v="1"/>
    <n v="630"/>
    <n v="318"/>
    <n v="630"/>
    <n v="318"/>
    <n v="312"/>
    <x v="0"/>
    <n v="8"/>
    <x v="1"/>
    <x v="4"/>
    <x v="6"/>
    <x v="2"/>
  </r>
  <r>
    <n v="1267"/>
    <n v="2"/>
    <x v="132"/>
    <n v="189"/>
    <n v="26"/>
    <x v="134"/>
    <n v="5"/>
    <n v="17"/>
    <n v="9.5"/>
    <n v="85"/>
    <n v="47.5"/>
    <n v="37.5"/>
    <x v="0"/>
    <n v="17"/>
    <x v="3"/>
    <x v="4"/>
    <x v="6"/>
    <x v="2"/>
  </r>
  <r>
    <n v="1268"/>
    <n v="1"/>
    <x v="133"/>
    <n v="282"/>
    <n v="59"/>
    <x v="43"/>
    <n v="1"/>
    <n v="65"/>
    <n v="33.5"/>
    <n v="65"/>
    <n v="33.5"/>
    <n v="31.5"/>
    <x v="7"/>
    <n v="22"/>
    <x v="2"/>
    <x v="2"/>
    <x v="7"/>
    <x v="0"/>
  </r>
  <r>
    <n v="1268"/>
    <n v="2"/>
    <x v="133"/>
    <n v="282"/>
    <n v="114"/>
    <x v="171"/>
    <n v="1"/>
    <n v="84"/>
    <n v="44"/>
    <n v="84"/>
    <n v="44"/>
    <n v="40"/>
    <x v="7"/>
    <n v="9"/>
    <x v="6"/>
    <x v="2"/>
    <x v="7"/>
    <x v="0"/>
  </r>
  <r>
    <n v="1268"/>
    <n v="3"/>
    <x v="133"/>
    <n v="282"/>
    <n v="203"/>
    <x v="172"/>
    <n v="1"/>
    <n v="105"/>
    <n v="54.5"/>
    <n v="105"/>
    <n v="54.5"/>
    <n v="50.5"/>
    <x v="7"/>
    <n v="9"/>
    <x v="6"/>
    <x v="2"/>
    <x v="7"/>
    <x v="0"/>
  </r>
  <r>
    <n v="1269"/>
    <n v="1"/>
    <x v="134"/>
    <n v="377"/>
    <n v="87"/>
    <x v="58"/>
    <n v="1"/>
    <n v="23"/>
    <n v="12.5"/>
    <n v="23"/>
    <n v="12.5"/>
    <n v="10.5"/>
    <x v="2"/>
    <n v="4"/>
    <x v="2"/>
    <x v="5"/>
    <x v="4"/>
    <x v="0"/>
  </r>
  <r>
    <n v="1270"/>
    <n v="1"/>
    <x v="135"/>
    <n v="145"/>
    <n v="41"/>
    <x v="111"/>
    <n v="2"/>
    <n v="79"/>
    <n v="42.5"/>
    <n v="158"/>
    <n v="85"/>
    <n v="73"/>
    <x v="0"/>
    <n v="11"/>
    <x v="2"/>
    <x v="5"/>
    <x v="2"/>
    <x v="0"/>
  </r>
  <r>
    <n v="1270"/>
    <n v="2"/>
    <x v="135"/>
    <n v="145"/>
    <n v="150"/>
    <x v="124"/>
    <n v="1"/>
    <n v="105"/>
    <n v="53.5"/>
    <n v="105"/>
    <n v="53.5"/>
    <n v="51.5"/>
    <x v="0"/>
    <n v="7"/>
    <x v="6"/>
    <x v="5"/>
    <x v="2"/>
    <x v="0"/>
  </r>
  <r>
    <n v="1270"/>
    <n v="3"/>
    <x v="135"/>
    <n v="145"/>
    <n v="151"/>
    <x v="16"/>
    <n v="1"/>
    <n v="80"/>
    <n v="42"/>
    <n v="80"/>
    <n v="42"/>
    <n v="38"/>
    <x v="0"/>
    <n v="16"/>
    <x v="1"/>
    <x v="5"/>
    <x v="2"/>
    <x v="0"/>
  </r>
  <r>
    <n v="1270"/>
    <n v="4"/>
    <x v="135"/>
    <n v="145"/>
    <n v="174"/>
    <x v="11"/>
    <n v="1"/>
    <n v="41"/>
    <n v="21.5"/>
    <n v="41"/>
    <n v="21.5"/>
    <n v="19.5"/>
    <x v="0"/>
    <n v="14"/>
    <x v="5"/>
    <x v="5"/>
    <x v="2"/>
    <x v="0"/>
  </r>
  <r>
    <n v="1271"/>
    <n v="1"/>
    <x v="135"/>
    <n v="531"/>
    <n v="19"/>
    <x v="59"/>
    <n v="1"/>
    <n v="62"/>
    <n v="32"/>
    <n v="62"/>
    <n v="32"/>
    <n v="30"/>
    <x v="7"/>
    <n v="11"/>
    <x v="2"/>
    <x v="0"/>
    <x v="2"/>
    <x v="0"/>
  </r>
  <r>
    <n v="1271"/>
    <n v="2"/>
    <x v="135"/>
    <n v="531"/>
    <n v="35"/>
    <x v="5"/>
    <n v="1"/>
    <n v="23"/>
    <n v="13.5"/>
    <n v="23"/>
    <n v="13.5"/>
    <n v="9.5"/>
    <x v="7"/>
    <n v="25"/>
    <x v="0"/>
    <x v="0"/>
    <x v="2"/>
    <x v="0"/>
  </r>
  <r>
    <n v="1271"/>
    <n v="3"/>
    <x v="135"/>
    <n v="531"/>
    <n v="94"/>
    <x v="88"/>
    <n v="2"/>
    <n v="25"/>
    <n v="14.5"/>
    <n v="50"/>
    <n v="29"/>
    <n v="21"/>
    <x v="7"/>
    <n v="12"/>
    <x v="2"/>
    <x v="0"/>
    <x v="2"/>
    <x v="0"/>
  </r>
  <r>
    <n v="1272"/>
    <n v="1"/>
    <x v="135"/>
    <n v="565"/>
    <n v="24"/>
    <x v="167"/>
    <n v="1"/>
    <n v="34"/>
    <n v="18"/>
    <n v="34"/>
    <n v="18"/>
    <n v="16"/>
    <x v="0"/>
    <n v="26"/>
    <x v="2"/>
    <x v="0"/>
    <x v="1"/>
    <x v="0"/>
  </r>
  <r>
    <n v="1272"/>
    <n v="2"/>
    <x v="135"/>
    <n v="565"/>
    <n v="195"/>
    <x v="12"/>
    <n v="1"/>
    <n v="46"/>
    <n v="24"/>
    <n v="46"/>
    <n v="24"/>
    <n v="22"/>
    <x v="0"/>
    <n v="16"/>
    <x v="1"/>
    <x v="0"/>
    <x v="1"/>
    <x v="0"/>
  </r>
  <r>
    <n v="1273"/>
    <n v="1"/>
    <x v="136"/>
    <n v="258"/>
    <n v="30"/>
    <x v="53"/>
    <n v="1"/>
    <n v="20"/>
    <n v="11"/>
    <n v="20"/>
    <n v="11"/>
    <n v="9"/>
    <x v="2"/>
    <n v="20"/>
    <x v="5"/>
    <x v="1"/>
    <x v="4"/>
    <x v="0"/>
  </r>
  <r>
    <n v="1273"/>
    <n v="2"/>
    <x v="136"/>
    <n v="258"/>
    <n v="57"/>
    <x v="107"/>
    <n v="1"/>
    <n v="30"/>
    <n v="16"/>
    <n v="30"/>
    <n v="16"/>
    <n v="14"/>
    <x v="2"/>
    <n v="23"/>
    <x v="0"/>
    <x v="1"/>
    <x v="4"/>
    <x v="0"/>
  </r>
  <r>
    <n v="1274"/>
    <n v="1"/>
    <x v="136"/>
    <n v="471"/>
    <n v="123"/>
    <x v="8"/>
    <n v="1"/>
    <n v="75"/>
    <n v="40.5"/>
    <n v="75"/>
    <n v="40.5"/>
    <n v="34.5"/>
    <x v="2"/>
    <n v="11"/>
    <x v="2"/>
    <x v="0"/>
    <x v="1"/>
    <x v="0"/>
  </r>
  <r>
    <n v="1274"/>
    <n v="2"/>
    <x v="136"/>
    <n v="471"/>
    <n v="191"/>
    <x v="17"/>
    <n v="1"/>
    <n v="26"/>
    <n v="15"/>
    <n v="26"/>
    <n v="15"/>
    <n v="11"/>
    <x v="2"/>
    <n v="15"/>
    <x v="1"/>
    <x v="0"/>
    <x v="1"/>
    <x v="0"/>
  </r>
  <r>
    <n v="1274"/>
    <n v="3"/>
    <x v="136"/>
    <n v="471"/>
    <n v="192"/>
    <x v="173"/>
    <n v="1"/>
    <n v="20"/>
    <n v="11"/>
    <n v="20"/>
    <n v="11"/>
    <n v="9"/>
    <x v="2"/>
    <n v="18"/>
    <x v="4"/>
    <x v="0"/>
    <x v="1"/>
    <x v="0"/>
  </r>
  <r>
    <n v="1275"/>
    <n v="1"/>
    <x v="137"/>
    <n v="206"/>
    <n v="2"/>
    <x v="163"/>
    <n v="2"/>
    <n v="25"/>
    <n v="15.5"/>
    <n v="50"/>
    <n v="31"/>
    <n v="19"/>
    <x v="1"/>
    <n v="16"/>
    <x v="1"/>
    <x v="5"/>
    <x v="2"/>
    <x v="0"/>
  </r>
  <r>
    <n v="1275"/>
    <n v="2"/>
    <x v="137"/>
    <n v="206"/>
    <n v="28"/>
    <x v="174"/>
    <n v="1"/>
    <n v="30"/>
    <n v="18"/>
    <n v="30"/>
    <n v="18"/>
    <n v="12"/>
    <x v="1"/>
    <n v="4"/>
    <x v="2"/>
    <x v="5"/>
    <x v="2"/>
    <x v="0"/>
  </r>
  <r>
    <n v="1276"/>
    <n v="1"/>
    <x v="137"/>
    <n v="551"/>
    <n v="15"/>
    <x v="67"/>
    <n v="1"/>
    <n v="135"/>
    <n v="70.5"/>
    <n v="135"/>
    <n v="70.5"/>
    <n v="64.5"/>
    <x v="3"/>
    <n v="19"/>
    <x v="1"/>
    <x v="2"/>
    <x v="1"/>
    <x v="0"/>
  </r>
  <r>
    <n v="1276"/>
    <n v="2"/>
    <x v="137"/>
    <n v="551"/>
    <n v="130"/>
    <x v="122"/>
    <n v="1"/>
    <n v="25"/>
    <n v="15.5"/>
    <n v="25"/>
    <n v="15.5"/>
    <n v="9.5"/>
    <x v="3"/>
    <n v="3"/>
    <x v="4"/>
    <x v="2"/>
    <x v="1"/>
    <x v="0"/>
  </r>
  <r>
    <n v="1276"/>
    <n v="3"/>
    <x v="137"/>
    <n v="551"/>
    <n v="159"/>
    <x v="145"/>
    <n v="3"/>
    <n v="12"/>
    <n v="7"/>
    <n v="36"/>
    <n v="21"/>
    <n v="15"/>
    <x v="3"/>
    <n v="16"/>
    <x v="1"/>
    <x v="2"/>
    <x v="1"/>
    <x v="0"/>
  </r>
  <r>
    <n v="1277"/>
    <n v="1"/>
    <x v="138"/>
    <n v="111"/>
    <n v="36"/>
    <x v="144"/>
    <n v="2"/>
    <n v="14"/>
    <n v="8"/>
    <n v="28"/>
    <n v="16"/>
    <n v="12"/>
    <x v="3"/>
    <n v="6"/>
    <x v="4"/>
    <x v="5"/>
    <x v="7"/>
    <x v="0"/>
  </r>
  <r>
    <n v="1277"/>
    <n v="2"/>
    <x v="138"/>
    <n v="111"/>
    <n v="127"/>
    <x v="158"/>
    <n v="1"/>
    <n v="27"/>
    <n v="15.5"/>
    <n v="27"/>
    <n v="15.5"/>
    <n v="11.5"/>
    <x v="3"/>
    <n v="24"/>
    <x v="5"/>
    <x v="5"/>
    <x v="7"/>
    <x v="0"/>
  </r>
  <r>
    <n v="1277"/>
    <n v="3"/>
    <x v="138"/>
    <n v="111"/>
    <n v="169"/>
    <x v="117"/>
    <n v="1"/>
    <n v="20"/>
    <n v="11"/>
    <n v="20"/>
    <n v="11"/>
    <n v="9"/>
    <x v="3"/>
    <n v="16"/>
    <x v="1"/>
    <x v="5"/>
    <x v="7"/>
    <x v="0"/>
  </r>
  <r>
    <n v="1278"/>
    <n v="1"/>
    <x v="139"/>
    <n v="43"/>
    <n v="44"/>
    <x v="70"/>
    <n v="1"/>
    <n v="19"/>
    <n v="12.5"/>
    <n v="19"/>
    <n v="12.5"/>
    <n v="6.5"/>
    <x v="1"/>
    <n v="15"/>
    <x v="1"/>
    <x v="5"/>
    <x v="1"/>
    <x v="0"/>
  </r>
  <r>
    <n v="1278"/>
    <n v="2"/>
    <x v="139"/>
    <n v="43"/>
    <n v="97"/>
    <x v="1"/>
    <n v="1"/>
    <n v="95"/>
    <n v="49.5"/>
    <n v="95"/>
    <n v="49.5"/>
    <n v="45.5"/>
    <x v="1"/>
    <n v="23"/>
    <x v="0"/>
    <x v="5"/>
    <x v="1"/>
    <x v="0"/>
  </r>
  <r>
    <n v="1278"/>
    <n v="3"/>
    <x v="139"/>
    <n v="43"/>
    <n v="200"/>
    <x v="2"/>
    <n v="1"/>
    <n v="37"/>
    <n v="19.5"/>
    <n v="37"/>
    <n v="19.5"/>
    <n v="17.5"/>
    <x v="1"/>
    <n v="21"/>
    <x v="1"/>
    <x v="5"/>
    <x v="1"/>
    <x v="0"/>
  </r>
  <r>
    <n v="1278"/>
    <n v="4"/>
    <x v="139"/>
    <n v="43"/>
    <n v="207"/>
    <x v="24"/>
    <n v="1"/>
    <n v="48"/>
    <n v="26"/>
    <n v="48"/>
    <n v="26"/>
    <n v="22"/>
    <x v="1"/>
    <n v="11"/>
    <x v="2"/>
    <x v="5"/>
    <x v="1"/>
    <x v="0"/>
  </r>
  <r>
    <n v="1279"/>
    <n v="1"/>
    <x v="140"/>
    <n v="141"/>
    <n v="202"/>
    <x v="33"/>
    <n v="1"/>
    <n v="998"/>
    <n v="502"/>
    <n v="998"/>
    <n v="502"/>
    <n v="496"/>
    <x v="3"/>
    <n v="19"/>
    <x v="1"/>
    <x v="5"/>
    <x v="7"/>
    <x v="0"/>
  </r>
  <r>
    <n v="1280"/>
    <n v="1"/>
    <x v="140"/>
    <n v="405"/>
    <n v="53"/>
    <x v="128"/>
    <n v="1"/>
    <n v="25"/>
    <n v="13.5"/>
    <n v="25"/>
    <n v="13.5"/>
    <n v="11.5"/>
    <x v="7"/>
    <n v="11"/>
    <x v="2"/>
    <x v="2"/>
    <x v="8"/>
    <x v="0"/>
  </r>
  <r>
    <n v="1280"/>
    <n v="2"/>
    <x v="140"/>
    <n v="405"/>
    <n v="71"/>
    <x v="49"/>
    <n v="1"/>
    <n v="33"/>
    <n v="17.5"/>
    <n v="33"/>
    <n v="17.5"/>
    <n v="15.5"/>
    <x v="7"/>
    <n v="26"/>
    <x v="2"/>
    <x v="2"/>
    <x v="8"/>
    <x v="0"/>
  </r>
  <r>
    <n v="1280"/>
    <n v="3"/>
    <x v="140"/>
    <n v="405"/>
    <n v="180"/>
    <x v="21"/>
    <n v="1"/>
    <n v="204"/>
    <n v="105"/>
    <n v="204"/>
    <n v="105"/>
    <n v="99"/>
    <x v="7"/>
    <n v="9"/>
    <x v="6"/>
    <x v="2"/>
    <x v="8"/>
    <x v="0"/>
  </r>
  <r>
    <n v="1281"/>
    <n v="1"/>
    <x v="141"/>
    <n v="296"/>
    <n v="132"/>
    <x v="169"/>
    <n v="1"/>
    <n v="24"/>
    <n v="15"/>
    <n v="24"/>
    <n v="15"/>
    <n v="9"/>
    <x v="3"/>
    <n v="1"/>
    <x v="6"/>
    <x v="5"/>
    <x v="1"/>
    <x v="0"/>
  </r>
  <r>
    <n v="1281"/>
    <n v="2"/>
    <x v="141"/>
    <n v="296"/>
    <n v="175"/>
    <x v="37"/>
    <n v="1"/>
    <n v="29"/>
    <n v="16.5"/>
    <n v="29"/>
    <n v="16.5"/>
    <n v="12.5"/>
    <x v="3"/>
    <n v="26"/>
    <x v="2"/>
    <x v="5"/>
    <x v="1"/>
    <x v="0"/>
  </r>
  <r>
    <n v="1282"/>
    <n v="1"/>
    <x v="142"/>
    <n v="253"/>
    <n v="156"/>
    <x v="162"/>
    <n v="1"/>
    <n v="135"/>
    <n v="69.5"/>
    <n v="135"/>
    <n v="69.5"/>
    <n v="65.5"/>
    <x v="1"/>
    <n v="2"/>
    <x v="0"/>
    <x v="2"/>
    <x v="1"/>
    <x v="0"/>
  </r>
  <r>
    <n v="1282"/>
    <n v="2"/>
    <x v="142"/>
    <n v="253"/>
    <n v="174"/>
    <x v="11"/>
    <n v="1"/>
    <n v="41"/>
    <n v="21.5"/>
    <n v="41"/>
    <n v="21.5"/>
    <n v="19.5"/>
    <x v="1"/>
    <n v="14"/>
    <x v="5"/>
    <x v="2"/>
    <x v="1"/>
    <x v="0"/>
  </r>
  <r>
    <n v="1282"/>
    <n v="3"/>
    <x v="142"/>
    <n v="253"/>
    <n v="186"/>
    <x v="71"/>
    <n v="2"/>
    <n v="51"/>
    <n v="26.5"/>
    <n v="102"/>
    <n v="53"/>
    <n v="49"/>
    <x v="1"/>
    <n v="11"/>
    <x v="2"/>
    <x v="2"/>
    <x v="1"/>
    <x v="0"/>
  </r>
  <r>
    <n v="1283"/>
    <n v="1"/>
    <x v="142"/>
    <n v="413"/>
    <n v="56"/>
    <x v="96"/>
    <n v="1"/>
    <n v="30"/>
    <n v="18"/>
    <n v="30"/>
    <n v="18"/>
    <n v="12"/>
    <x v="2"/>
    <n v="15"/>
    <x v="1"/>
    <x v="5"/>
    <x v="1"/>
    <x v="0"/>
  </r>
  <r>
    <n v="1283"/>
    <n v="2"/>
    <x v="142"/>
    <n v="413"/>
    <n v="170"/>
    <x v="20"/>
    <n v="1"/>
    <n v="95"/>
    <n v="49.5"/>
    <n v="95"/>
    <n v="49.5"/>
    <n v="45.5"/>
    <x v="2"/>
    <n v="11"/>
    <x v="2"/>
    <x v="5"/>
    <x v="1"/>
    <x v="0"/>
  </r>
  <r>
    <n v="1284"/>
    <n v="1"/>
    <x v="143"/>
    <n v="416"/>
    <n v="42"/>
    <x v="146"/>
    <n v="1"/>
    <n v="45"/>
    <n v="25.5"/>
    <n v="45"/>
    <n v="25.5"/>
    <n v="19.5"/>
    <x v="1"/>
    <n v="15"/>
    <x v="1"/>
    <x v="1"/>
    <x v="5"/>
    <x v="0"/>
  </r>
  <r>
    <n v="1284"/>
    <n v="2"/>
    <x v="143"/>
    <n v="416"/>
    <n v="125"/>
    <x v="39"/>
    <n v="1"/>
    <n v="27"/>
    <n v="14.5"/>
    <n v="27"/>
    <n v="14.5"/>
    <n v="12.5"/>
    <x v="1"/>
    <n v="3"/>
    <x v="4"/>
    <x v="1"/>
    <x v="5"/>
    <x v="0"/>
  </r>
  <r>
    <n v="1284"/>
    <n v="3"/>
    <x v="143"/>
    <n v="416"/>
    <n v="187"/>
    <x v="175"/>
    <n v="8"/>
    <n v="11"/>
    <n v="6.5"/>
    <n v="88"/>
    <n v="52"/>
    <n v="36"/>
    <x v="1"/>
    <n v="5"/>
    <x v="3"/>
    <x v="1"/>
    <x v="5"/>
    <x v="0"/>
  </r>
  <r>
    <n v="1285"/>
    <n v="1"/>
    <x v="143"/>
    <n v="498"/>
    <n v="54"/>
    <x v="176"/>
    <n v="1"/>
    <n v="70"/>
    <n v="38"/>
    <n v="70"/>
    <n v="38"/>
    <n v="32"/>
    <x v="8"/>
    <n v="22"/>
    <x v="2"/>
    <x v="4"/>
    <x v="10"/>
    <x v="2"/>
  </r>
  <r>
    <n v="1285"/>
    <n v="2"/>
    <x v="143"/>
    <n v="498"/>
    <n v="208"/>
    <x v="153"/>
    <n v="1"/>
    <n v="45"/>
    <n v="25.5"/>
    <n v="45"/>
    <n v="25.5"/>
    <n v="19.5"/>
    <x v="8"/>
    <n v="16"/>
    <x v="1"/>
    <x v="4"/>
    <x v="10"/>
    <x v="2"/>
  </r>
  <r>
    <n v="1286"/>
    <n v="1"/>
    <x v="144"/>
    <n v="408"/>
    <n v="44"/>
    <x v="70"/>
    <n v="1"/>
    <n v="19"/>
    <n v="12.5"/>
    <n v="19"/>
    <n v="12.5"/>
    <n v="6.5"/>
    <x v="0"/>
    <n v="15"/>
    <x v="1"/>
    <x v="0"/>
    <x v="4"/>
    <x v="0"/>
  </r>
  <r>
    <n v="1286"/>
    <n v="2"/>
    <x v="144"/>
    <n v="408"/>
    <n v="83"/>
    <x v="84"/>
    <n v="1"/>
    <n v="590"/>
    <n v="298"/>
    <n v="590"/>
    <n v="298"/>
    <n v="292"/>
    <x v="0"/>
    <n v="19"/>
    <x v="1"/>
    <x v="0"/>
    <x v="4"/>
    <x v="0"/>
  </r>
  <r>
    <n v="1286"/>
    <n v="3"/>
    <x v="144"/>
    <n v="408"/>
    <n v="111"/>
    <x v="148"/>
    <n v="1"/>
    <n v="18"/>
    <n v="12"/>
    <n v="18"/>
    <n v="12"/>
    <n v="6"/>
    <x v="0"/>
    <n v="21"/>
    <x v="1"/>
    <x v="0"/>
    <x v="4"/>
    <x v="0"/>
  </r>
  <r>
    <n v="1286"/>
    <n v="4"/>
    <x v="144"/>
    <n v="408"/>
    <n v="121"/>
    <x v="100"/>
    <n v="1"/>
    <n v="184"/>
    <n v="93"/>
    <n v="184"/>
    <n v="93"/>
    <n v="91"/>
    <x v="0"/>
    <n v="21"/>
    <x v="1"/>
    <x v="0"/>
    <x v="4"/>
    <x v="0"/>
  </r>
  <r>
    <n v="1287"/>
    <n v="1"/>
    <x v="145"/>
    <n v="595"/>
    <n v="134"/>
    <x v="120"/>
    <n v="1"/>
    <n v="16"/>
    <n v="9"/>
    <n v="16"/>
    <n v="9"/>
    <n v="7"/>
    <x v="3"/>
    <n v="6"/>
    <x v="4"/>
    <x v="2"/>
    <x v="7"/>
    <x v="0"/>
  </r>
  <r>
    <n v="1287"/>
    <n v="2"/>
    <x v="145"/>
    <n v="595"/>
    <n v="143"/>
    <x v="177"/>
    <n v="1"/>
    <n v="480"/>
    <n v="243"/>
    <n v="480"/>
    <n v="243"/>
    <n v="237"/>
    <x v="3"/>
    <n v="8"/>
    <x v="1"/>
    <x v="2"/>
    <x v="7"/>
    <x v="0"/>
  </r>
  <r>
    <n v="1288"/>
    <n v="1"/>
    <x v="146"/>
    <n v="219"/>
    <n v="75"/>
    <x v="156"/>
    <n v="1"/>
    <n v="140"/>
    <n v="73"/>
    <n v="140"/>
    <n v="73"/>
    <n v="67"/>
    <x v="8"/>
    <n v="18"/>
    <x v="4"/>
    <x v="0"/>
    <x v="8"/>
    <x v="0"/>
  </r>
  <r>
    <n v="1288"/>
    <n v="2"/>
    <x v="146"/>
    <n v="219"/>
    <n v="99"/>
    <x v="23"/>
    <n v="1"/>
    <n v="9"/>
    <n v="7.5"/>
    <n v="9"/>
    <n v="7.5"/>
    <n v="1.5"/>
    <x v="8"/>
    <n v="17"/>
    <x v="3"/>
    <x v="0"/>
    <x v="8"/>
    <x v="0"/>
  </r>
  <r>
    <n v="1288"/>
    <n v="3"/>
    <x v="146"/>
    <n v="219"/>
    <n v="189"/>
    <x v="151"/>
    <n v="1"/>
    <n v="165"/>
    <n v="85.5"/>
    <n v="165"/>
    <n v="85.5"/>
    <n v="79.5"/>
    <x v="8"/>
    <n v="15"/>
    <x v="1"/>
    <x v="0"/>
    <x v="8"/>
    <x v="0"/>
  </r>
  <r>
    <n v="1289"/>
    <n v="1"/>
    <x v="146"/>
    <n v="431"/>
    <n v="1"/>
    <x v="99"/>
    <n v="1"/>
    <n v="25"/>
    <n v="14.5"/>
    <n v="25"/>
    <n v="14.5"/>
    <n v="10.5"/>
    <x v="4"/>
    <n v="18"/>
    <x v="4"/>
    <x v="2"/>
    <x v="7"/>
    <x v="0"/>
  </r>
  <r>
    <n v="1289"/>
    <n v="2"/>
    <x v="146"/>
    <n v="431"/>
    <n v="25"/>
    <x v="47"/>
    <n v="1"/>
    <n v="20"/>
    <n v="12"/>
    <n v="20"/>
    <n v="12"/>
    <n v="8"/>
    <x v="4"/>
    <n v="13"/>
    <x v="1"/>
    <x v="2"/>
    <x v="7"/>
    <x v="0"/>
  </r>
  <r>
    <n v="1289"/>
    <n v="3"/>
    <x v="146"/>
    <n v="431"/>
    <n v="169"/>
    <x v="117"/>
    <n v="5"/>
    <n v="20"/>
    <n v="11"/>
    <n v="100"/>
    <n v="55"/>
    <n v="45"/>
    <x v="4"/>
    <n v="16"/>
    <x v="1"/>
    <x v="2"/>
    <x v="7"/>
    <x v="0"/>
  </r>
  <r>
    <n v="1290"/>
    <n v="1"/>
    <x v="146"/>
    <n v="615"/>
    <n v="13"/>
    <x v="178"/>
    <n v="1"/>
    <n v="35"/>
    <n v="19.5"/>
    <n v="35"/>
    <n v="19.5"/>
    <n v="15.5"/>
    <x v="7"/>
    <n v="21"/>
    <x v="1"/>
    <x v="3"/>
    <x v="0"/>
    <x v="0"/>
  </r>
  <r>
    <n v="1290"/>
    <n v="2"/>
    <x v="146"/>
    <n v="615"/>
    <n v="114"/>
    <x v="171"/>
    <n v="1"/>
    <n v="84"/>
    <n v="44"/>
    <n v="84"/>
    <n v="44"/>
    <n v="40"/>
    <x v="7"/>
    <n v="9"/>
    <x v="6"/>
    <x v="3"/>
    <x v="0"/>
    <x v="0"/>
  </r>
  <r>
    <n v="1290"/>
    <n v="3"/>
    <x v="146"/>
    <n v="615"/>
    <n v="121"/>
    <x v="100"/>
    <n v="1"/>
    <n v="184"/>
    <n v="93"/>
    <n v="184"/>
    <n v="93"/>
    <n v="91"/>
    <x v="7"/>
    <n v="21"/>
    <x v="1"/>
    <x v="3"/>
    <x v="0"/>
    <x v="0"/>
  </r>
  <r>
    <n v="1291"/>
    <n v="1"/>
    <x v="147"/>
    <n v="36"/>
    <n v="147"/>
    <x v="179"/>
    <n v="2"/>
    <n v="17"/>
    <n v="10.5"/>
    <n v="34"/>
    <n v="21"/>
    <n v="13"/>
    <x v="3"/>
    <n v="24"/>
    <x v="5"/>
    <x v="2"/>
    <x v="6"/>
    <x v="2"/>
  </r>
  <r>
    <n v="1292"/>
    <n v="1"/>
    <x v="147"/>
    <n v="528"/>
    <n v="160"/>
    <x v="68"/>
    <n v="1"/>
    <n v="97"/>
    <n v="51.5"/>
    <n v="97"/>
    <n v="51.5"/>
    <n v="45.5"/>
    <x v="2"/>
    <n v="14"/>
    <x v="5"/>
    <x v="0"/>
    <x v="7"/>
    <x v="0"/>
  </r>
  <r>
    <n v="1293"/>
    <n v="1"/>
    <x v="148"/>
    <n v="451"/>
    <n v="63"/>
    <x v="133"/>
    <n v="1"/>
    <n v="30"/>
    <n v="16"/>
    <n v="30"/>
    <n v="16"/>
    <n v="14"/>
    <x v="3"/>
    <n v="12"/>
    <x v="2"/>
    <x v="3"/>
    <x v="8"/>
    <x v="0"/>
  </r>
  <r>
    <n v="1293"/>
    <n v="2"/>
    <x v="148"/>
    <n v="451"/>
    <n v="88"/>
    <x v="165"/>
    <n v="1"/>
    <n v="95"/>
    <n v="48.5"/>
    <n v="95"/>
    <n v="48.5"/>
    <n v="46.5"/>
    <x v="3"/>
    <n v="16"/>
    <x v="1"/>
    <x v="3"/>
    <x v="8"/>
    <x v="0"/>
  </r>
  <r>
    <n v="1293"/>
    <n v="3"/>
    <x v="148"/>
    <n v="451"/>
    <n v="94"/>
    <x v="88"/>
    <n v="2"/>
    <n v="25"/>
    <n v="14.5"/>
    <n v="50"/>
    <n v="29"/>
    <n v="21"/>
    <x v="3"/>
    <n v="12"/>
    <x v="2"/>
    <x v="3"/>
    <x v="8"/>
    <x v="0"/>
  </r>
  <r>
    <n v="1294"/>
    <n v="1"/>
    <x v="149"/>
    <n v="378"/>
    <n v="17"/>
    <x v="52"/>
    <n v="1"/>
    <n v="65"/>
    <n v="34.5"/>
    <n v="65"/>
    <n v="34.5"/>
    <n v="30.5"/>
    <x v="1"/>
    <n v="22"/>
    <x v="2"/>
    <x v="5"/>
    <x v="7"/>
    <x v="0"/>
  </r>
  <r>
    <n v="1294"/>
    <n v="2"/>
    <x v="149"/>
    <n v="378"/>
    <n v="43"/>
    <x v="137"/>
    <n v="1"/>
    <n v="57"/>
    <n v="30.5"/>
    <n v="57"/>
    <n v="30.5"/>
    <n v="26.5"/>
    <x v="1"/>
    <n v="11"/>
    <x v="2"/>
    <x v="5"/>
    <x v="7"/>
    <x v="0"/>
  </r>
  <r>
    <n v="1294"/>
    <n v="3"/>
    <x v="149"/>
    <n v="378"/>
    <n v="130"/>
    <x v="122"/>
    <n v="1"/>
    <n v="25"/>
    <n v="15.5"/>
    <n v="25"/>
    <n v="15.5"/>
    <n v="9.5"/>
    <x v="1"/>
    <n v="3"/>
    <x v="4"/>
    <x v="5"/>
    <x v="7"/>
    <x v="0"/>
  </r>
  <r>
    <n v="1294"/>
    <n v="4"/>
    <x v="149"/>
    <n v="378"/>
    <n v="141"/>
    <x v="35"/>
    <n v="1"/>
    <n v="70"/>
    <n v="36"/>
    <n v="70"/>
    <n v="36"/>
    <n v="34"/>
    <x v="1"/>
    <n v="22"/>
    <x v="2"/>
    <x v="5"/>
    <x v="7"/>
    <x v="0"/>
  </r>
  <r>
    <n v="1295"/>
    <n v="1"/>
    <x v="149"/>
    <n v="458"/>
    <n v="17"/>
    <x v="52"/>
    <n v="1"/>
    <n v="65"/>
    <n v="34.5"/>
    <n v="65"/>
    <n v="34.5"/>
    <n v="30.5"/>
    <x v="3"/>
    <n v="22"/>
    <x v="2"/>
    <x v="3"/>
    <x v="1"/>
    <x v="0"/>
  </r>
  <r>
    <n v="1295"/>
    <n v="2"/>
    <x v="149"/>
    <n v="458"/>
    <n v="24"/>
    <x v="167"/>
    <n v="1"/>
    <n v="34"/>
    <n v="18"/>
    <n v="34"/>
    <n v="18"/>
    <n v="16"/>
    <x v="3"/>
    <n v="26"/>
    <x v="2"/>
    <x v="3"/>
    <x v="1"/>
    <x v="0"/>
  </r>
  <r>
    <n v="1295"/>
    <n v="3"/>
    <x v="149"/>
    <n v="458"/>
    <n v="49"/>
    <x v="78"/>
    <n v="1"/>
    <n v="41"/>
    <n v="23.5"/>
    <n v="41"/>
    <n v="23.5"/>
    <n v="17.5"/>
    <x v="3"/>
    <n v="3"/>
    <x v="4"/>
    <x v="3"/>
    <x v="1"/>
    <x v="0"/>
  </r>
  <r>
    <n v="1295"/>
    <n v="4"/>
    <x v="149"/>
    <n v="458"/>
    <n v="130"/>
    <x v="122"/>
    <n v="1"/>
    <n v="25"/>
    <n v="15.5"/>
    <n v="25"/>
    <n v="15.5"/>
    <n v="9.5"/>
    <x v="3"/>
    <n v="3"/>
    <x v="4"/>
    <x v="3"/>
    <x v="1"/>
    <x v="0"/>
  </r>
  <r>
    <n v="1296"/>
    <n v="1"/>
    <x v="150"/>
    <n v="222"/>
    <n v="27"/>
    <x v="154"/>
    <n v="1"/>
    <n v="35"/>
    <n v="19.5"/>
    <n v="35"/>
    <n v="19.5"/>
    <n v="15.5"/>
    <x v="4"/>
    <n v="16"/>
    <x v="1"/>
    <x v="5"/>
    <x v="1"/>
    <x v="0"/>
  </r>
  <r>
    <n v="1296"/>
    <n v="2"/>
    <x v="150"/>
    <n v="222"/>
    <n v="72"/>
    <x v="180"/>
    <n v="1"/>
    <n v="30"/>
    <n v="18"/>
    <n v="30"/>
    <n v="18"/>
    <n v="12"/>
    <x v="4"/>
    <n v="17"/>
    <x v="3"/>
    <x v="5"/>
    <x v="1"/>
    <x v="0"/>
  </r>
  <r>
    <n v="1297"/>
    <n v="1"/>
    <x v="151"/>
    <n v="640"/>
    <n v="196"/>
    <x v="105"/>
    <n v="1"/>
    <n v="74"/>
    <n v="40"/>
    <n v="74"/>
    <n v="40"/>
    <n v="34"/>
    <x v="9"/>
    <n v="23"/>
    <x v="0"/>
    <x v="5"/>
    <x v="2"/>
    <x v="0"/>
  </r>
  <r>
    <n v="1298"/>
    <n v="1"/>
    <x v="152"/>
    <n v="517"/>
    <n v="19"/>
    <x v="59"/>
    <n v="1"/>
    <n v="62"/>
    <n v="32"/>
    <n v="62"/>
    <n v="32"/>
    <n v="30"/>
    <x v="3"/>
    <n v="11"/>
    <x v="2"/>
    <x v="5"/>
    <x v="0"/>
    <x v="0"/>
  </r>
  <r>
    <n v="1298"/>
    <n v="2"/>
    <x v="152"/>
    <n v="517"/>
    <n v="151"/>
    <x v="16"/>
    <n v="1"/>
    <n v="80"/>
    <n v="42"/>
    <n v="80"/>
    <n v="42"/>
    <n v="38"/>
    <x v="3"/>
    <n v="16"/>
    <x v="1"/>
    <x v="5"/>
    <x v="0"/>
    <x v="0"/>
  </r>
  <r>
    <n v="1298"/>
    <n v="3"/>
    <x v="152"/>
    <n v="517"/>
    <n v="192"/>
    <x v="173"/>
    <n v="3"/>
    <n v="20"/>
    <n v="11"/>
    <n v="60"/>
    <n v="33"/>
    <n v="27"/>
    <x v="3"/>
    <n v="18"/>
    <x v="4"/>
    <x v="5"/>
    <x v="0"/>
    <x v="0"/>
  </r>
  <r>
    <n v="1299"/>
    <n v="1"/>
    <x v="152"/>
    <n v="644"/>
    <n v="81"/>
    <x v="147"/>
    <n v="1"/>
    <n v="190"/>
    <n v="98"/>
    <n v="190"/>
    <n v="98"/>
    <n v="92"/>
    <x v="1"/>
    <n v="26"/>
    <x v="2"/>
    <x v="5"/>
    <x v="1"/>
    <x v="0"/>
  </r>
  <r>
    <n v="1299"/>
    <n v="2"/>
    <x v="152"/>
    <n v="644"/>
    <n v="86"/>
    <x v="45"/>
    <n v="1"/>
    <n v="60"/>
    <n v="31"/>
    <n v="60"/>
    <n v="31"/>
    <n v="29"/>
    <x v="1"/>
    <n v="22"/>
    <x v="2"/>
    <x v="5"/>
    <x v="1"/>
    <x v="0"/>
  </r>
  <r>
    <n v="1299"/>
    <n v="3"/>
    <x v="152"/>
    <n v="644"/>
    <n v="139"/>
    <x v="129"/>
    <n v="1"/>
    <n v="194"/>
    <n v="100"/>
    <n v="194"/>
    <n v="100"/>
    <n v="94"/>
    <x v="1"/>
    <n v="14"/>
    <x v="5"/>
    <x v="5"/>
    <x v="1"/>
    <x v="0"/>
  </r>
  <r>
    <n v="1300"/>
    <n v="1"/>
    <x v="153"/>
    <n v="134"/>
    <n v="36"/>
    <x v="144"/>
    <n v="1"/>
    <n v="14"/>
    <n v="8"/>
    <n v="14"/>
    <n v="8"/>
    <n v="6"/>
    <x v="1"/>
    <n v="6"/>
    <x v="4"/>
    <x v="3"/>
    <x v="9"/>
    <x v="2"/>
  </r>
  <r>
    <n v="1301"/>
    <n v="1"/>
    <x v="153"/>
    <n v="672"/>
    <n v="39"/>
    <x v="97"/>
    <n v="1"/>
    <n v="220"/>
    <n v="111"/>
    <n v="220"/>
    <n v="111"/>
    <n v="109"/>
    <x v="3"/>
    <n v="8"/>
    <x v="1"/>
    <x v="5"/>
    <x v="4"/>
    <x v="0"/>
  </r>
  <r>
    <n v="1302"/>
    <n v="1"/>
    <x v="154"/>
    <n v="423"/>
    <n v="7"/>
    <x v="29"/>
    <n v="1"/>
    <n v="35"/>
    <n v="20.5"/>
    <n v="35"/>
    <n v="20.5"/>
    <n v="14.5"/>
    <x v="0"/>
    <n v="5"/>
    <x v="3"/>
    <x v="2"/>
    <x v="5"/>
    <x v="0"/>
  </r>
  <r>
    <n v="1303"/>
    <n v="1"/>
    <x v="154"/>
    <n v="605"/>
    <n v="2"/>
    <x v="163"/>
    <n v="1"/>
    <n v="25"/>
    <n v="15.5"/>
    <n v="25"/>
    <n v="15.5"/>
    <n v="9.5"/>
    <x v="7"/>
    <n v="16"/>
    <x v="1"/>
    <x v="0"/>
    <x v="0"/>
    <x v="0"/>
  </r>
  <r>
    <n v="1303"/>
    <n v="2"/>
    <x v="154"/>
    <n v="605"/>
    <n v="36"/>
    <x v="144"/>
    <n v="2"/>
    <n v="14"/>
    <n v="8"/>
    <n v="28"/>
    <n v="16"/>
    <n v="12"/>
    <x v="7"/>
    <n v="6"/>
    <x v="4"/>
    <x v="0"/>
    <x v="0"/>
    <x v="0"/>
  </r>
  <r>
    <n v="1303"/>
    <n v="3"/>
    <x v="154"/>
    <n v="605"/>
    <n v="59"/>
    <x v="43"/>
    <n v="1"/>
    <n v="65"/>
    <n v="33.5"/>
    <n v="65"/>
    <n v="33.5"/>
    <n v="31.5"/>
    <x v="7"/>
    <n v="22"/>
    <x v="2"/>
    <x v="0"/>
    <x v="0"/>
    <x v="0"/>
  </r>
  <r>
    <n v="1303"/>
    <n v="4"/>
    <x v="154"/>
    <n v="605"/>
    <n v="132"/>
    <x v="169"/>
    <n v="1"/>
    <n v="24"/>
    <n v="15"/>
    <n v="24"/>
    <n v="15"/>
    <n v="9"/>
    <x v="7"/>
    <n v="1"/>
    <x v="6"/>
    <x v="0"/>
    <x v="0"/>
    <x v="0"/>
  </r>
  <r>
    <n v="1304"/>
    <n v="1"/>
    <x v="155"/>
    <n v="658"/>
    <n v="19"/>
    <x v="59"/>
    <n v="3"/>
    <n v="62"/>
    <n v="32"/>
    <n v="186"/>
    <n v="96"/>
    <n v="90"/>
    <x v="3"/>
    <n v="11"/>
    <x v="2"/>
    <x v="3"/>
    <x v="4"/>
    <x v="0"/>
  </r>
  <r>
    <n v="1304"/>
    <n v="2"/>
    <x v="155"/>
    <n v="658"/>
    <n v="210"/>
    <x v="89"/>
    <n v="1"/>
    <n v="24"/>
    <n v="14"/>
    <n v="24"/>
    <n v="14"/>
    <n v="10"/>
    <x v="3"/>
    <n v="26"/>
    <x v="2"/>
    <x v="3"/>
    <x v="4"/>
    <x v="0"/>
  </r>
  <r>
    <n v="1305"/>
    <n v="1"/>
    <x v="156"/>
    <n v="216"/>
    <n v="52"/>
    <x v="90"/>
    <n v="1"/>
    <n v="20"/>
    <n v="11"/>
    <n v="20"/>
    <n v="11"/>
    <n v="9"/>
    <x v="4"/>
    <n v="16"/>
    <x v="1"/>
    <x v="2"/>
    <x v="1"/>
    <x v="0"/>
  </r>
  <r>
    <n v="1305"/>
    <n v="2"/>
    <x v="156"/>
    <n v="216"/>
    <n v="58"/>
    <x v="181"/>
    <n v="1"/>
    <n v="14"/>
    <n v="9"/>
    <n v="14"/>
    <n v="9"/>
    <n v="5"/>
    <x v="4"/>
    <n v="6"/>
    <x v="4"/>
    <x v="2"/>
    <x v="1"/>
    <x v="0"/>
  </r>
  <r>
    <n v="1305"/>
    <n v="3"/>
    <x v="156"/>
    <n v="216"/>
    <n v="156"/>
    <x v="162"/>
    <n v="1"/>
    <n v="135"/>
    <n v="69.5"/>
    <n v="135"/>
    <n v="69.5"/>
    <n v="65.5"/>
    <x v="4"/>
    <n v="2"/>
    <x v="0"/>
    <x v="2"/>
    <x v="1"/>
    <x v="0"/>
  </r>
  <r>
    <n v="1306"/>
    <n v="1"/>
    <x v="157"/>
    <n v="184"/>
    <n v="138"/>
    <x v="30"/>
    <n v="1"/>
    <n v="30"/>
    <n v="16"/>
    <n v="30"/>
    <n v="16"/>
    <n v="14"/>
    <x v="2"/>
    <n v="20"/>
    <x v="5"/>
    <x v="5"/>
    <x v="7"/>
    <x v="0"/>
  </r>
  <r>
    <n v="1306"/>
    <n v="2"/>
    <x v="157"/>
    <n v="184"/>
    <n v="206"/>
    <x v="182"/>
    <n v="1"/>
    <n v="45"/>
    <n v="24.5"/>
    <n v="45"/>
    <n v="24.5"/>
    <n v="20.5"/>
    <x v="2"/>
    <n v="16"/>
    <x v="1"/>
    <x v="5"/>
    <x v="7"/>
    <x v="0"/>
  </r>
  <r>
    <n v="1307"/>
    <n v="1"/>
    <x v="157"/>
    <n v="534"/>
    <n v="40"/>
    <x v="102"/>
    <n v="1"/>
    <n v="430"/>
    <n v="217"/>
    <n v="430"/>
    <n v="217"/>
    <n v="213"/>
    <x v="8"/>
    <n v="8"/>
    <x v="1"/>
    <x v="0"/>
    <x v="2"/>
    <x v="0"/>
  </r>
  <r>
    <n v="1307"/>
    <n v="2"/>
    <x v="157"/>
    <n v="534"/>
    <n v="126"/>
    <x v="86"/>
    <n v="1"/>
    <n v="20"/>
    <n v="13"/>
    <n v="20"/>
    <n v="13"/>
    <n v="7"/>
    <x v="8"/>
    <n v="14"/>
    <x v="5"/>
    <x v="0"/>
    <x v="2"/>
    <x v="0"/>
  </r>
  <r>
    <n v="1308"/>
    <n v="1"/>
    <x v="158"/>
    <n v="207"/>
    <n v="13"/>
    <x v="178"/>
    <n v="1"/>
    <n v="35"/>
    <n v="19.5"/>
    <n v="35"/>
    <n v="19.5"/>
    <n v="15.5"/>
    <x v="6"/>
    <n v="21"/>
    <x v="1"/>
    <x v="2"/>
    <x v="2"/>
    <x v="0"/>
  </r>
  <r>
    <n v="1308"/>
    <n v="2"/>
    <x v="158"/>
    <n v="207"/>
    <n v="26"/>
    <x v="134"/>
    <n v="12"/>
    <n v="17"/>
    <n v="9.5"/>
    <n v="204"/>
    <n v="114"/>
    <n v="90"/>
    <x v="6"/>
    <n v="17"/>
    <x v="3"/>
    <x v="2"/>
    <x v="2"/>
    <x v="0"/>
  </r>
  <r>
    <n v="1308"/>
    <n v="3"/>
    <x v="158"/>
    <n v="207"/>
    <n v="196"/>
    <x v="105"/>
    <n v="1"/>
    <n v="74"/>
    <n v="40"/>
    <n v="74"/>
    <n v="40"/>
    <n v="34"/>
    <x v="6"/>
    <n v="23"/>
    <x v="0"/>
    <x v="2"/>
    <x v="2"/>
    <x v="0"/>
  </r>
  <r>
    <n v="1309"/>
    <n v="1"/>
    <x v="158"/>
    <n v="247"/>
    <n v="28"/>
    <x v="174"/>
    <n v="1"/>
    <n v="30"/>
    <n v="18"/>
    <n v="30"/>
    <n v="18"/>
    <n v="12"/>
    <x v="1"/>
    <n v="4"/>
    <x v="2"/>
    <x v="1"/>
    <x v="1"/>
    <x v="0"/>
  </r>
  <r>
    <n v="1309"/>
    <n v="2"/>
    <x v="158"/>
    <n v="247"/>
    <n v="43"/>
    <x v="137"/>
    <n v="1"/>
    <n v="57"/>
    <n v="30.5"/>
    <n v="57"/>
    <n v="30.5"/>
    <n v="26.5"/>
    <x v="1"/>
    <n v="11"/>
    <x v="2"/>
    <x v="1"/>
    <x v="1"/>
    <x v="0"/>
  </r>
  <r>
    <n v="1309"/>
    <n v="3"/>
    <x v="158"/>
    <n v="247"/>
    <n v="87"/>
    <x v="58"/>
    <n v="1"/>
    <n v="23"/>
    <n v="12.5"/>
    <n v="23"/>
    <n v="12.5"/>
    <n v="10.5"/>
    <x v="1"/>
    <n v="4"/>
    <x v="2"/>
    <x v="1"/>
    <x v="1"/>
    <x v="0"/>
  </r>
  <r>
    <n v="1310"/>
    <n v="1"/>
    <x v="159"/>
    <n v="312"/>
    <n v="60"/>
    <x v="48"/>
    <n v="1"/>
    <n v="60"/>
    <n v="33"/>
    <n v="60"/>
    <n v="33"/>
    <n v="27"/>
    <x v="2"/>
    <n v="15"/>
    <x v="1"/>
    <x v="4"/>
    <x v="9"/>
    <x v="2"/>
  </r>
  <r>
    <n v="1310"/>
    <n v="2"/>
    <x v="159"/>
    <n v="312"/>
    <n v="86"/>
    <x v="45"/>
    <n v="1"/>
    <n v="60"/>
    <n v="31"/>
    <n v="60"/>
    <n v="31"/>
    <n v="29"/>
    <x v="2"/>
    <n v="22"/>
    <x v="2"/>
    <x v="4"/>
    <x v="9"/>
    <x v="2"/>
  </r>
  <r>
    <n v="1311"/>
    <n v="1"/>
    <x v="159"/>
    <n v="481"/>
    <n v="110"/>
    <x v="85"/>
    <n v="2"/>
    <n v="65"/>
    <n v="35.5"/>
    <n v="130"/>
    <n v="71"/>
    <n v="59"/>
    <x v="0"/>
    <n v="11"/>
    <x v="2"/>
    <x v="3"/>
    <x v="2"/>
    <x v="0"/>
  </r>
  <r>
    <n v="1311"/>
    <n v="2"/>
    <x v="159"/>
    <n v="481"/>
    <n v="205"/>
    <x v="82"/>
    <n v="1"/>
    <n v="60"/>
    <n v="32"/>
    <n v="60"/>
    <n v="32"/>
    <n v="28"/>
    <x v="0"/>
    <n v="9"/>
    <x v="6"/>
    <x v="3"/>
    <x v="2"/>
    <x v="0"/>
  </r>
  <r>
    <n v="1311"/>
    <n v="3"/>
    <x v="159"/>
    <n v="481"/>
    <n v="208"/>
    <x v="153"/>
    <n v="1"/>
    <n v="45"/>
    <n v="25.5"/>
    <n v="45"/>
    <n v="25.5"/>
    <n v="19.5"/>
    <x v="0"/>
    <n v="16"/>
    <x v="1"/>
    <x v="3"/>
    <x v="2"/>
    <x v="0"/>
  </r>
  <r>
    <n v="1312"/>
    <n v="1"/>
    <x v="160"/>
    <n v="294"/>
    <n v="123"/>
    <x v="8"/>
    <n v="1"/>
    <n v="75"/>
    <n v="40.5"/>
    <n v="75"/>
    <n v="40.5"/>
    <n v="34.5"/>
    <x v="2"/>
    <n v="11"/>
    <x v="2"/>
    <x v="5"/>
    <x v="4"/>
    <x v="0"/>
  </r>
  <r>
    <n v="1312"/>
    <n v="2"/>
    <x v="160"/>
    <n v="294"/>
    <n v="125"/>
    <x v="39"/>
    <n v="1"/>
    <n v="27"/>
    <n v="14.5"/>
    <n v="27"/>
    <n v="14.5"/>
    <n v="12.5"/>
    <x v="2"/>
    <n v="3"/>
    <x v="4"/>
    <x v="5"/>
    <x v="4"/>
    <x v="0"/>
  </r>
  <r>
    <n v="1313"/>
    <n v="1"/>
    <x v="160"/>
    <n v="300"/>
    <n v="119"/>
    <x v="127"/>
    <n v="1"/>
    <n v="65"/>
    <n v="33.5"/>
    <n v="65"/>
    <n v="33.5"/>
    <n v="31.5"/>
    <x v="3"/>
    <n v="16"/>
    <x v="1"/>
    <x v="4"/>
    <x v="7"/>
    <x v="0"/>
  </r>
  <r>
    <n v="1313"/>
    <n v="2"/>
    <x v="160"/>
    <n v="300"/>
    <n v="199"/>
    <x v="66"/>
    <n v="1"/>
    <n v="154"/>
    <n v="79"/>
    <n v="154"/>
    <n v="79"/>
    <n v="75"/>
    <x v="3"/>
    <n v="9"/>
    <x v="6"/>
    <x v="4"/>
    <x v="7"/>
    <x v="0"/>
  </r>
  <r>
    <n v="1314"/>
    <n v="1"/>
    <x v="161"/>
    <n v="522"/>
    <n v="39"/>
    <x v="97"/>
    <n v="1"/>
    <n v="220"/>
    <n v="111"/>
    <n v="220"/>
    <n v="111"/>
    <n v="109"/>
    <x v="4"/>
    <n v="8"/>
    <x v="1"/>
    <x v="0"/>
    <x v="2"/>
    <x v="0"/>
  </r>
  <r>
    <n v="1314"/>
    <n v="2"/>
    <x v="161"/>
    <n v="522"/>
    <n v="99"/>
    <x v="23"/>
    <n v="1"/>
    <n v="9"/>
    <n v="7.5"/>
    <n v="9"/>
    <n v="7.5"/>
    <n v="1.5"/>
    <x v="4"/>
    <n v="17"/>
    <x v="3"/>
    <x v="0"/>
    <x v="2"/>
    <x v="0"/>
  </r>
  <r>
    <n v="1314"/>
    <n v="3"/>
    <x v="161"/>
    <n v="522"/>
    <n v="158"/>
    <x v="132"/>
    <n v="1"/>
    <n v="304"/>
    <n v="154"/>
    <n v="304"/>
    <n v="154"/>
    <n v="150"/>
    <x v="4"/>
    <n v="7"/>
    <x v="6"/>
    <x v="0"/>
    <x v="2"/>
    <x v="0"/>
  </r>
  <r>
    <n v="1315"/>
    <n v="1"/>
    <x v="162"/>
    <n v="298"/>
    <n v="30"/>
    <x v="53"/>
    <n v="2"/>
    <n v="20"/>
    <n v="11"/>
    <n v="40"/>
    <n v="22"/>
    <n v="18"/>
    <x v="1"/>
    <n v="20"/>
    <x v="5"/>
    <x v="3"/>
    <x v="5"/>
    <x v="0"/>
  </r>
  <r>
    <n v="1315"/>
    <n v="2"/>
    <x v="162"/>
    <n v="298"/>
    <n v="124"/>
    <x v="141"/>
    <n v="1"/>
    <n v="23"/>
    <n v="14.5"/>
    <n v="23"/>
    <n v="14.5"/>
    <n v="8.5"/>
    <x v="1"/>
    <n v="14"/>
    <x v="5"/>
    <x v="3"/>
    <x v="5"/>
    <x v="0"/>
  </r>
  <r>
    <n v="1315"/>
    <n v="3"/>
    <x v="162"/>
    <n v="298"/>
    <n v="193"/>
    <x v="125"/>
    <n v="1"/>
    <n v="155"/>
    <n v="78.5"/>
    <n v="155"/>
    <n v="78.5"/>
    <n v="76.5"/>
    <x v="1"/>
    <n v="14"/>
    <x v="5"/>
    <x v="3"/>
    <x v="5"/>
    <x v="0"/>
  </r>
  <r>
    <n v="1316"/>
    <n v="1"/>
    <x v="163"/>
    <n v="298"/>
    <n v="202"/>
    <x v="33"/>
    <n v="1"/>
    <n v="998"/>
    <n v="502"/>
    <n v="998"/>
    <n v="502"/>
    <n v="496"/>
    <x v="1"/>
    <n v="19"/>
    <x v="1"/>
    <x v="3"/>
    <x v="5"/>
    <x v="0"/>
  </r>
  <r>
    <n v="1316"/>
    <n v="2"/>
    <x v="163"/>
    <n v="298"/>
    <n v="208"/>
    <x v="153"/>
    <n v="1"/>
    <n v="45"/>
    <n v="25.5"/>
    <n v="45"/>
    <n v="25.5"/>
    <n v="19.5"/>
    <x v="1"/>
    <n v="16"/>
    <x v="1"/>
    <x v="3"/>
    <x v="5"/>
    <x v="0"/>
  </r>
  <r>
    <n v="1317"/>
    <n v="1"/>
    <x v="163"/>
    <n v="446"/>
    <n v="78"/>
    <x v="138"/>
    <n v="1"/>
    <n v="20"/>
    <n v="12"/>
    <n v="20"/>
    <n v="12"/>
    <n v="8"/>
    <x v="4"/>
    <n v="13"/>
    <x v="1"/>
    <x v="5"/>
    <x v="0"/>
    <x v="0"/>
  </r>
  <r>
    <n v="1317"/>
    <n v="2"/>
    <x v="163"/>
    <n v="446"/>
    <n v="191"/>
    <x v="17"/>
    <n v="1"/>
    <n v="26"/>
    <n v="15"/>
    <n v="26"/>
    <n v="15"/>
    <n v="11"/>
    <x v="4"/>
    <n v="15"/>
    <x v="1"/>
    <x v="5"/>
    <x v="0"/>
    <x v="0"/>
  </r>
  <r>
    <n v="1318"/>
    <n v="1"/>
    <x v="164"/>
    <n v="182"/>
    <n v="63"/>
    <x v="133"/>
    <n v="1"/>
    <n v="30"/>
    <n v="16"/>
    <n v="30"/>
    <n v="16"/>
    <n v="14"/>
    <x v="3"/>
    <n v="12"/>
    <x v="2"/>
    <x v="0"/>
    <x v="7"/>
    <x v="0"/>
  </r>
  <r>
    <n v="1318"/>
    <n v="2"/>
    <x v="164"/>
    <n v="182"/>
    <n v="96"/>
    <x v="183"/>
    <n v="1"/>
    <n v="39"/>
    <n v="22.5"/>
    <n v="39"/>
    <n v="22.5"/>
    <n v="16.5"/>
    <x v="3"/>
    <n v="24"/>
    <x v="5"/>
    <x v="0"/>
    <x v="7"/>
    <x v="0"/>
  </r>
  <r>
    <n v="1319"/>
    <n v="1"/>
    <x v="164"/>
    <n v="550"/>
    <n v="139"/>
    <x v="129"/>
    <n v="1"/>
    <n v="194"/>
    <n v="100"/>
    <n v="194"/>
    <n v="100"/>
    <n v="94"/>
    <x v="7"/>
    <n v="14"/>
    <x v="5"/>
    <x v="0"/>
    <x v="8"/>
    <x v="0"/>
  </r>
  <r>
    <n v="1319"/>
    <n v="2"/>
    <x v="164"/>
    <n v="550"/>
    <n v="140"/>
    <x v="139"/>
    <n v="1"/>
    <n v="15"/>
    <n v="9.5"/>
    <n v="15"/>
    <n v="9.5"/>
    <n v="5.5"/>
    <x v="7"/>
    <n v="16"/>
    <x v="1"/>
    <x v="0"/>
    <x v="8"/>
    <x v="0"/>
  </r>
  <r>
    <n v="1320"/>
    <n v="1"/>
    <x v="165"/>
    <n v="680"/>
    <n v="4"/>
    <x v="73"/>
    <n v="1"/>
    <n v="125"/>
    <n v="65.5"/>
    <n v="125"/>
    <n v="65.5"/>
    <n v="59.5"/>
    <x v="4"/>
    <n v="15"/>
    <x v="1"/>
    <x v="5"/>
    <x v="1"/>
    <x v="0"/>
  </r>
  <r>
    <n v="1320"/>
    <n v="2"/>
    <x v="165"/>
    <n v="680"/>
    <n v="43"/>
    <x v="137"/>
    <n v="1"/>
    <n v="57"/>
    <n v="30.5"/>
    <n v="57"/>
    <n v="30.5"/>
    <n v="26.5"/>
    <x v="4"/>
    <n v="11"/>
    <x v="2"/>
    <x v="5"/>
    <x v="1"/>
    <x v="0"/>
  </r>
  <r>
    <n v="1320"/>
    <n v="3"/>
    <x v="165"/>
    <n v="680"/>
    <n v="76"/>
    <x v="184"/>
    <n v="1"/>
    <n v="75"/>
    <n v="39.5"/>
    <n v="75"/>
    <n v="39.5"/>
    <n v="35.5"/>
    <x v="4"/>
    <n v="26"/>
    <x v="2"/>
    <x v="5"/>
    <x v="1"/>
    <x v="0"/>
  </r>
  <r>
    <n v="1320"/>
    <n v="4"/>
    <x v="165"/>
    <n v="680"/>
    <n v="182"/>
    <x v="185"/>
    <n v="3"/>
    <n v="30"/>
    <n v="18"/>
    <n v="90"/>
    <n v="54"/>
    <n v="36"/>
    <x v="4"/>
    <n v="18"/>
    <x v="4"/>
    <x v="5"/>
    <x v="1"/>
    <x v="0"/>
  </r>
  <r>
    <n v="1321"/>
    <n v="1"/>
    <x v="165"/>
    <n v="592"/>
    <n v="198"/>
    <x v="186"/>
    <n v="1"/>
    <n v="144"/>
    <n v="74"/>
    <n v="144"/>
    <n v="74"/>
    <n v="70"/>
    <x v="0"/>
    <n v="19"/>
    <x v="1"/>
    <x v="5"/>
    <x v="8"/>
    <x v="0"/>
  </r>
  <r>
    <n v="1322"/>
    <n v="1"/>
    <x v="166"/>
    <n v="74"/>
    <n v="62"/>
    <x v="87"/>
    <n v="1"/>
    <n v="37"/>
    <n v="19.5"/>
    <n v="37"/>
    <n v="19.5"/>
    <n v="17.5"/>
    <x v="0"/>
    <n v="3"/>
    <x v="4"/>
    <x v="3"/>
    <x v="2"/>
    <x v="0"/>
  </r>
  <r>
    <n v="1322"/>
    <n v="2"/>
    <x v="166"/>
    <n v="74"/>
    <n v="86"/>
    <x v="45"/>
    <n v="1"/>
    <n v="60"/>
    <n v="31"/>
    <n v="60"/>
    <n v="31"/>
    <n v="29"/>
    <x v="0"/>
    <n v="22"/>
    <x v="2"/>
    <x v="3"/>
    <x v="2"/>
    <x v="0"/>
  </r>
  <r>
    <n v="1323"/>
    <n v="1"/>
    <x v="166"/>
    <n v="308"/>
    <n v="182"/>
    <x v="185"/>
    <n v="1"/>
    <n v="30"/>
    <n v="18"/>
    <n v="30"/>
    <n v="18"/>
    <n v="12"/>
    <x v="4"/>
    <n v="18"/>
    <x v="4"/>
    <x v="5"/>
    <x v="8"/>
    <x v="0"/>
  </r>
  <r>
    <n v="1323"/>
    <n v="2"/>
    <x v="166"/>
    <n v="308"/>
    <n v="209"/>
    <x v="116"/>
    <n v="1"/>
    <n v="25"/>
    <n v="13.5"/>
    <n v="25"/>
    <n v="13.5"/>
    <n v="11.5"/>
    <x v="4"/>
    <n v="24"/>
    <x v="5"/>
    <x v="5"/>
    <x v="8"/>
    <x v="0"/>
  </r>
  <r>
    <n v="1324"/>
    <n v="1"/>
    <x v="166"/>
    <n v="332"/>
    <n v="111"/>
    <x v="148"/>
    <n v="1"/>
    <n v="18"/>
    <n v="12"/>
    <n v="18"/>
    <n v="12"/>
    <n v="6"/>
    <x v="3"/>
    <n v="21"/>
    <x v="1"/>
    <x v="1"/>
    <x v="5"/>
    <x v="0"/>
  </r>
  <r>
    <n v="1324"/>
    <n v="2"/>
    <x v="166"/>
    <n v="332"/>
    <n v="124"/>
    <x v="141"/>
    <n v="3"/>
    <n v="23"/>
    <n v="14.5"/>
    <n v="69"/>
    <n v="43.5"/>
    <n v="25.5"/>
    <x v="3"/>
    <n v="14"/>
    <x v="5"/>
    <x v="1"/>
    <x v="5"/>
    <x v="0"/>
  </r>
  <r>
    <n v="1324"/>
    <n v="3"/>
    <x v="166"/>
    <n v="332"/>
    <n v="131"/>
    <x v="152"/>
    <n v="2"/>
    <n v="22"/>
    <n v="13"/>
    <n v="44"/>
    <n v="26"/>
    <n v="18"/>
    <x v="3"/>
    <n v="10"/>
    <x v="3"/>
    <x v="1"/>
    <x v="5"/>
    <x v="0"/>
  </r>
  <r>
    <n v="1324"/>
    <n v="4"/>
    <x v="166"/>
    <n v="332"/>
    <n v="132"/>
    <x v="169"/>
    <n v="1"/>
    <n v="24"/>
    <n v="15"/>
    <n v="24"/>
    <n v="15"/>
    <n v="9"/>
    <x v="3"/>
    <n v="1"/>
    <x v="6"/>
    <x v="1"/>
    <x v="5"/>
    <x v="0"/>
  </r>
  <r>
    <n v="1324"/>
    <n v="5"/>
    <x v="166"/>
    <n v="332"/>
    <n v="152"/>
    <x v="187"/>
    <n v="1"/>
    <n v="105"/>
    <n v="53.5"/>
    <n v="105"/>
    <n v="53.5"/>
    <n v="51.5"/>
    <x v="3"/>
    <n v="21"/>
    <x v="1"/>
    <x v="1"/>
    <x v="5"/>
    <x v="0"/>
  </r>
  <r>
    <n v="1325"/>
    <n v="1"/>
    <x v="167"/>
    <n v="333"/>
    <n v="159"/>
    <x v="145"/>
    <n v="4"/>
    <n v="12"/>
    <n v="7"/>
    <n v="48"/>
    <n v="28"/>
    <n v="20"/>
    <x v="0"/>
    <n v="16"/>
    <x v="1"/>
    <x v="3"/>
    <x v="5"/>
    <x v="0"/>
  </r>
  <r>
    <n v="1325"/>
    <n v="2"/>
    <x v="167"/>
    <n v="333"/>
    <n v="164"/>
    <x v="9"/>
    <n v="1"/>
    <n v="35"/>
    <n v="20.5"/>
    <n v="35"/>
    <n v="20.5"/>
    <n v="14.5"/>
    <x v="0"/>
    <n v="2"/>
    <x v="0"/>
    <x v="3"/>
    <x v="5"/>
    <x v="0"/>
  </r>
  <r>
    <n v="1326"/>
    <n v="1"/>
    <x v="168"/>
    <n v="663"/>
    <n v="53"/>
    <x v="128"/>
    <n v="1"/>
    <n v="25"/>
    <n v="13.5"/>
    <n v="25"/>
    <n v="13.5"/>
    <n v="11.5"/>
    <x v="0"/>
    <n v="11"/>
    <x v="2"/>
    <x v="5"/>
    <x v="4"/>
    <x v="0"/>
  </r>
  <r>
    <n v="1326"/>
    <n v="2"/>
    <x v="168"/>
    <n v="663"/>
    <n v="98"/>
    <x v="188"/>
    <n v="1"/>
    <n v="14"/>
    <n v="9"/>
    <n v="14"/>
    <n v="9"/>
    <n v="5"/>
    <x v="0"/>
    <n v="6"/>
    <x v="4"/>
    <x v="5"/>
    <x v="4"/>
    <x v="0"/>
  </r>
  <r>
    <n v="1326"/>
    <n v="3"/>
    <x v="168"/>
    <n v="663"/>
    <n v="183"/>
    <x v="32"/>
    <n v="1"/>
    <n v="17"/>
    <n v="9.5"/>
    <n v="17"/>
    <n v="9.5"/>
    <n v="7.5"/>
    <x v="0"/>
    <n v="17"/>
    <x v="3"/>
    <x v="5"/>
    <x v="4"/>
    <x v="0"/>
  </r>
  <r>
    <n v="1327"/>
    <n v="1"/>
    <x v="169"/>
    <n v="132"/>
    <n v="36"/>
    <x v="144"/>
    <n v="1"/>
    <n v="14"/>
    <n v="8"/>
    <n v="14"/>
    <n v="8"/>
    <n v="6"/>
    <x v="0"/>
    <n v="6"/>
    <x v="4"/>
    <x v="5"/>
    <x v="0"/>
    <x v="0"/>
  </r>
  <r>
    <n v="1328"/>
    <n v="1"/>
    <x v="170"/>
    <n v="533"/>
    <n v="140"/>
    <x v="139"/>
    <n v="1"/>
    <n v="15"/>
    <n v="9.5"/>
    <n v="15"/>
    <n v="9.5"/>
    <n v="5.5"/>
    <x v="9"/>
    <n v="16"/>
    <x v="1"/>
    <x v="0"/>
    <x v="10"/>
    <x v="2"/>
  </r>
  <r>
    <n v="1328"/>
    <n v="2"/>
    <x v="170"/>
    <n v="533"/>
    <n v="156"/>
    <x v="162"/>
    <n v="1"/>
    <n v="135"/>
    <n v="69.5"/>
    <n v="135"/>
    <n v="69.5"/>
    <n v="65.5"/>
    <x v="9"/>
    <n v="2"/>
    <x v="0"/>
    <x v="0"/>
    <x v="10"/>
    <x v="2"/>
  </r>
  <r>
    <n v="1329"/>
    <n v="1"/>
    <x v="170"/>
    <n v="535"/>
    <n v="102"/>
    <x v="28"/>
    <n v="1"/>
    <n v="45"/>
    <n v="23.5"/>
    <n v="45"/>
    <n v="23.5"/>
    <n v="21.5"/>
    <x v="4"/>
    <n v="17"/>
    <x v="3"/>
    <x v="0"/>
    <x v="0"/>
    <x v="0"/>
  </r>
  <r>
    <n v="1329"/>
    <n v="2"/>
    <x v="170"/>
    <n v="535"/>
    <n v="128"/>
    <x v="95"/>
    <n v="1"/>
    <n v="14"/>
    <n v="10"/>
    <n v="14"/>
    <n v="10"/>
    <n v="4"/>
    <x v="4"/>
    <n v="6"/>
    <x v="4"/>
    <x v="0"/>
    <x v="0"/>
    <x v="0"/>
  </r>
  <r>
    <n v="1329"/>
    <n v="3"/>
    <x v="170"/>
    <n v="535"/>
    <n v="132"/>
    <x v="169"/>
    <n v="1"/>
    <n v="24"/>
    <n v="15"/>
    <n v="24"/>
    <n v="15"/>
    <n v="9"/>
    <x v="4"/>
    <n v="1"/>
    <x v="6"/>
    <x v="0"/>
    <x v="0"/>
    <x v="0"/>
  </r>
  <r>
    <n v="1330"/>
    <n v="1"/>
    <x v="171"/>
    <n v="243"/>
    <n v="136"/>
    <x v="189"/>
    <n v="1"/>
    <n v="17"/>
    <n v="10.5"/>
    <n v="17"/>
    <n v="10.5"/>
    <n v="6.5"/>
    <x v="5"/>
    <n v="20"/>
    <x v="5"/>
    <x v="5"/>
    <x v="5"/>
    <x v="0"/>
  </r>
  <r>
    <n v="1331"/>
    <n v="1"/>
    <x v="171"/>
    <n v="582"/>
    <n v="34"/>
    <x v="190"/>
    <n v="2"/>
    <n v="65"/>
    <n v="33.5"/>
    <n v="130"/>
    <n v="67"/>
    <n v="63"/>
    <x v="3"/>
    <n v="25"/>
    <x v="0"/>
    <x v="0"/>
    <x v="5"/>
    <x v="0"/>
  </r>
  <r>
    <n v="1331"/>
    <n v="2"/>
    <x v="171"/>
    <n v="582"/>
    <n v="140"/>
    <x v="139"/>
    <n v="1"/>
    <n v="15"/>
    <n v="9.5"/>
    <n v="15"/>
    <n v="9.5"/>
    <n v="5.5"/>
    <x v="3"/>
    <n v="16"/>
    <x v="1"/>
    <x v="0"/>
    <x v="5"/>
    <x v="0"/>
  </r>
  <r>
    <n v="1332"/>
    <n v="1"/>
    <x v="172"/>
    <n v="243"/>
    <n v="5"/>
    <x v="161"/>
    <n v="1"/>
    <n v="80"/>
    <n v="41"/>
    <n v="80"/>
    <n v="41"/>
    <n v="39"/>
    <x v="5"/>
    <n v="16"/>
    <x v="1"/>
    <x v="5"/>
    <x v="5"/>
    <x v="0"/>
  </r>
  <r>
    <n v="1332"/>
    <n v="2"/>
    <x v="172"/>
    <n v="243"/>
    <n v="51"/>
    <x v="18"/>
    <n v="1"/>
    <n v="25"/>
    <n v="15.5"/>
    <n v="25"/>
    <n v="15.5"/>
    <n v="9.5"/>
    <x v="5"/>
    <n v="3"/>
    <x v="4"/>
    <x v="5"/>
    <x v="5"/>
    <x v="0"/>
  </r>
  <r>
    <n v="1332"/>
    <n v="3"/>
    <x v="172"/>
    <n v="243"/>
    <n v="195"/>
    <x v="12"/>
    <n v="1"/>
    <n v="46"/>
    <n v="24"/>
    <n v="46"/>
    <n v="24"/>
    <n v="22"/>
    <x v="5"/>
    <n v="16"/>
    <x v="1"/>
    <x v="5"/>
    <x v="5"/>
    <x v="0"/>
  </r>
  <r>
    <n v="1333"/>
    <n v="1"/>
    <x v="172"/>
    <n v="376"/>
    <n v="62"/>
    <x v="87"/>
    <n v="1"/>
    <n v="37"/>
    <n v="19.5"/>
    <n v="37"/>
    <n v="19.5"/>
    <n v="17.5"/>
    <x v="3"/>
    <n v="3"/>
    <x v="4"/>
    <x v="5"/>
    <x v="0"/>
    <x v="0"/>
  </r>
  <r>
    <n v="1333"/>
    <n v="2"/>
    <x v="172"/>
    <n v="376"/>
    <n v="181"/>
    <x v="6"/>
    <n v="2"/>
    <n v="12"/>
    <n v="7"/>
    <n v="24"/>
    <n v="14"/>
    <n v="10"/>
    <x v="3"/>
    <n v="5"/>
    <x v="3"/>
    <x v="5"/>
    <x v="0"/>
    <x v="0"/>
  </r>
  <r>
    <n v="1334"/>
    <n v="1"/>
    <x v="173"/>
    <n v="468"/>
    <n v="41"/>
    <x v="111"/>
    <n v="1"/>
    <n v="79"/>
    <n v="42.5"/>
    <n v="79"/>
    <n v="42.5"/>
    <n v="36.5"/>
    <x v="2"/>
    <n v="11"/>
    <x v="2"/>
    <x v="5"/>
    <x v="4"/>
    <x v="0"/>
  </r>
  <r>
    <n v="1334"/>
    <n v="2"/>
    <x v="173"/>
    <n v="468"/>
    <n v="211"/>
    <x v="91"/>
    <n v="1"/>
    <n v="25"/>
    <n v="13.5"/>
    <n v="25"/>
    <n v="13.5"/>
    <n v="11.5"/>
    <x v="2"/>
    <n v="23"/>
    <x v="0"/>
    <x v="5"/>
    <x v="4"/>
    <x v="0"/>
  </r>
  <r>
    <n v="1335"/>
    <n v="1"/>
    <x v="174"/>
    <n v="245"/>
    <n v="141"/>
    <x v="35"/>
    <n v="1"/>
    <n v="70"/>
    <n v="36"/>
    <n v="70"/>
    <n v="36"/>
    <n v="34"/>
    <x v="4"/>
    <n v="22"/>
    <x v="2"/>
    <x v="3"/>
    <x v="2"/>
    <x v="0"/>
  </r>
  <r>
    <n v="1336"/>
    <n v="1"/>
    <x v="175"/>
    <n v="24"/>
    <n v="41"/>
    <x v="111"/>
    <n v="1"/>
    <n v="79"/>
    <n v="42.5"/>
    <n v="79"/>
    <n v="42.5"/>
    <n v="36.5"/>
    <x v="2"/>
    <n v="11"/>
    <x v="2"/>
    <x v="0"/>
    <x v="9"/>
    <x v="2"/>
  </r>
  <r>
    <n v="1337"/>
    <n v="1"/>
    <x v="175"/>
    <n v="415"/>
    <n v="70"/>
    <x v="63"/>
    <n v="1"/>
    <n v="55"/>
    <n v="28.5"/>
    <n v="55"/>
    <n v="28.5"/>
    <n v="26.5"/>
    <x v="9"/>
    <n v="22"/>
    <x v="2"/>
    <x v="5"/>
    <x v="5"/>
    <x v="0"/>
  </r>
  <r>
    <n v="1337"/>
    <n v="2"/>
    <x v="175"/>
    <n v="415"/>
    <n v="124"/>
    <x v="141"/>
    <n v="1"/>
    <n v="23"/>
    <n v="14.5"/>
    <n v="23"/>
    <n v="14.5"/>
    <n v="8.5"/>
    <x v="9"/>
    <n v="14"/>
    <x v="5"/>
    <x v="5"/>
    <x v="5"/>
    <x v="0"/>
  </r>
  <r>
    <n v="1337"/>
    <n v="3"/>
    <x v="175"/>
    <n v="415"/>
    <n v="164"/>
    <x v="9"/>
    <n v="1"/>
    <n v="35"/>
    <n v="20.5"/>
    <n v="35"/>
    <n v="20.5"/>
    <n v="14.5"/>
    <x v="9"/>
    <n v="2"/>
    <x v="0"/>
    <x v="5"/>
    <x v="5"/>
    <x v="0"/>
  </r>
  <r>
    <n v="1337"/>
    <n v="4"/>
    <x v="175"/>
    <n v="415"/>
    <n v="204"/>
    <x v="50"/>
    <n v="1"/>
    <n v="15"/>
    <n v="9.5"/>
    <n v="15"/>
    <n v="9.5"/>
    <n v="5.5"/>
    <x v="9"/>
    <n v="17"/>
    <x v="3"/>
    <x v="5"/>
    <x v="5"/>
    <x v="0"/>
  </r>
  <r>
    <n v="1338"/>
    <n v="1"/>
    <x v="176"/>
    <n v="637"/>
    <n v="87"/>
    <x v="58"/>
    <n v="1"/>
    <n v="23"/>
    <n v="12.5"/>
    <n v="23"/>
    <n v="12.5"/>
    <n v="10.5"/>
    <x v="3"/>
    <n v="4"/>
    <x v="2"/>
    <x v="3"/>
    <x v="8"/>
    <x v="0"/>
  </r>
  <r>
    <n v="1338"/>
    <n v="2"/>
    <x v="176"/>
    <n v="637"/>
    <n v="168"/>
    <x v="164"/>
    <n v="1"/>
    <n v="51"/>
    <n v="26.5"/>
    <n v="51"/>
    <n v="26.5"/>
    <n v="24.5"/>
    <x v="3"/>
    <n v="11"/>
    <x v="2"/>
    <x v="3"/>
    <x v="8"/>
    <x v="0"/>
  </r>
  <r>
    <n v="1339"/>
    <n v="1"/>
    <x v="177"/>
    <n v="242"/>
    <n v="19"/>
    <x v="59"/>
    <n v="1"/>
    <n v="62"/>
    <n v="32"/>
    <n v="62"/>
    <n v="32"/>
    <n v="30"/>
    <x v="1"/>
    <n v="11"/>
    <x v="2"/>
    <x v="5"/>
    <x v="5"/>
    <x v="0"/>
  </r>
  <r>
    <n v="1339"/>
    <n v="2"/>
    <x v="177"/>
    <n v="242"/>
    <n v="71"/>
    <x v="49"/>
    <n v="1"/>
    <n v="33"/>
    <n v="17.5"/>
    <n v="33"/>
    <n v="17.5"/>
    <n v="15.5"/>
    <x v="1"/>
    <n v="26"/>
    <x v="2"/>
    <x v="5"/>
    <x v="5"/>
    <x v="0"/>
  </r>
  <r>
    <n v="1339"/>
    <n v="3"/>
    <x v="177"/>
    <n v="242"/>
    <n v="85"/>
    <x v="10"/>
    <n v="1"/>
    <n v="29"/>
    <n v="16.5"/>
    <n v="29"/>
    <n v="16.5"/>
    <n v="12.5"/>
    <x v="1"/>
    <n v="14"/>
    <x v="5"/>
    <x v="5"/>
    <x v="5"/>
    <x v="0"/>
  </r>
  <r>
    <n v="1340"/>
    <n v="1"/>
    <x v="177"/>
    <n v="647"/>
    <n v="175"/>
    <x v="37"/>
    <n v="1"/>
    <n v="29"/>
    <n v="16.5"/>
    <n v="29"/>
    <n v="16.5"/>
    <n v="12.5"/>
    <x v="2"/>
    <n v="26"/>
    <x v="2"/>
    <x v="2"/>
    <x v="7"/>
    <x v="0"/>
  </r>
  <r>
    <n v="1341"/>
    <n v="1"/>
    <x v="178"/>
    <n v="86"/>
    <n v="52"/>
    <x v="90"/>
    <n v="1"/>
    <n v="20"/>
    <n v="11"/>
    <n v="20"/>
    <n v="11"/>
    <n v="9"/>
    <x v="3"/>
    <n v="16"/>
    <x v="1"/>
    <x v="0"/>
    <x v="7"/>
    <x v="0"/>
  </r>
  <r>
    <n v="1342"/>
    <n v="1"/>
    <x v="178"/>
    <n v="506"/>
    <n v="31"/>
    <x v="41"/>
    <n v="2"/>
    <n v="25"/>
    <n v="14.5"/>
    <n v="50"/>
    <n v="29"/>
    <n v="21"/>
    <x v="5"/>
    <n v="17"/>
    <x v="3"/>
    <x v="5"/>
    <x v="8"/>
    <x v="0"/>
  </r>
  <r>
    <n v="1342"/>
    <n v="2"/>
    <x v="178"/>
    <n v="506"/>
    <n v="181"/>
    <x v="6"/>
    <n v="1"/>
    <n v="12"/>
    <n v="7"/>
    <n v="12"/>
    <n v="7"/>
    <n v="5"/>
    <x v="5"/>
    <n v="5"/>
    <x v="3"/>
    <x v="5"/>
    <x v="8"/>
    <x v="0"/>
  </r>
  <r>
    <n v="1342"/>
    <n v="3"/>
    <x v="178"/>
    <n v="506"/>
    <n v="194"/>
    <x v="40"/>
    <n v="1"/>
    <n v="50"/>
    <n v="27"/>
    <n v="50"/>
    <n v="27"/>
    <n v="23"/>
    <x v="5"/>
    <n v="26"/>
    <x v="2"/>
    <x v="5"/>
    <x v="8"/>
    <x v="0"/>
  </r>
  <r>
    <n v="1343"/>
    <n v="1"/>
    <x v="179"/>
    <n v="241"/>
    <n v="31"/>
    <x v="41"/>
    <n v="1"/>
    <n v="25"/>
    <n v="14.5"/>
    <n v="25"/>
    <n v="14.5"/>
    <n v="10.5"/>
    <x v="1"/>
    <n v="17"/>
    <x v="3"/>
    <x v="0"/>
    <x v="1"/>
    <x v="0"/>
  </r>
  <r>
    <n v="1343"/>
    <n v="2"/>
    <x v="179"/>
    <n v="241"/>
    <n v="70"/>
    <x v="63"/>
    <n v="1"/>
    <n v="55"/>
    <n v="28.5"/>
    <n v="55"/>
    <n v="28.5"/>
    <n v="26.5"/>
    <x v="1"/>
    <n v="22"/>
    <x v="2"/>
    <x v="0"/>
    <x v="1"/>
    <x v="0"/>
  </r>
  <r>
    <n v="1343"/>
    <n v="3"/>
    <x v="179"/>
    <n v="241"/>
    <n v="151"/>
    <x v="16"/>
    <n v="1"/>
    <n v="80"/>
    <n v="42"/>
    <n v="80"/>
    <n v="42"/>
    <n v="38"/>
    <x v="1"/>
    <n v="16"/>
    <x v="1"/>
    <x v="0"/>
    <x v="1"/>
    <x v="0"/>
  </r>
  <r>
    <n v="1344"/>
    <n v="1"/>
    <x v="180"/>
    <n v="367"/>
    <n v="25"/>
    <x v="47"/>
    <n v="1"/>
    <n v="20"/>
    <n v="12"/>
    <n v="20"/>
    <n v="12"/>
    <n v="8"/>
    <x v="3"/>
    <n v="13"/>
    <x v="1"/>
    <x v="6"/>
    <x v="1"/>
    <x v="0"/>
  </r>
  <r>
    <n v="1344"/>
    <n v="2"/>
    <x v="180"/>
    <n v="367"/>
    <n v="109"/>
    <x v="112"/>
    <n v="1"/>
    <n v="29"/>
    <n v="15.5"/>
    <n v="29"/>
    <n v="15.5"/>
    <n v="13.5"/>
    <x v="3"/>
    <n v="15"/>
    <x v="1"/>
    <x v="6"/>
    <x v="1"/>
    <x v="0"/>
  </r>
  <r>
    <n v="1344"/>
    <n v="3"/>
    <x v="180"/>
    <n v="367"/>
    <n v="155"/>
    <x v="191"/>
    <n v="1"/>
    <n v="10"/>
    <n v="6"/>
    <n v="10"/>
    <n v="6"/>
    <n v="4"/>
    <x v="3"/>
    <n v="25"/>
    <x v="0"/>
    <x v="6"/>
    <x v="1"/>
    <x v="0"/>
  </r>
  <r>
    <n v="1345"/>
    <n v="1"/>
    <x v="181"/>
    <n v="40"/>
    <n v="2"/>
    <x v="163"/>
    <n v="1"/>
    <n v="25"/>
    <n v="15.5"/>
    <n v="25"/>
    <n v="15.5"/>
    <n v="9.5"/>
    <x v="3"/>
    <n v="16"/>
    <x v="1"/>
    <x v="0"/>
    <x v="1"/>
    <x v="0"/>
  </r>
  <r>
    <n v="1345"/>
    <n v="2"/>
    <x v="181"/>
    <n v="40"/>
    <n v="174"/>
    <x v="11"/>
    <n v="1"/>
    <n v="41"/>
    <n v="21.5"/>
    <n v="41"/>
    <n v="21.5"/>
    <n v="19.5"/>
    <x v="3"/>
    <n v="14"/>
    <x v="5"/>
    <x v="0"/>
    <x v="1"/>
    <x v="0"/>
  </r>
  <r>
    <n v="1346"/>
    <n v="1"/>
    <x v="181"/>
    <n v="273"/>
    <n v="105"/>
    <x v="22"/>
    <n v="2"/>
    <n v="65"/>
    <n v="33.5"/>
    <n v="130"/>
    <n v="67"/>
    <n v="63"/>
    <x v="9"/>
    <n v="22"/>
    <x v="2"/>
    <x v="5"/>
    <x v="7"/>
    <x v="0"/>
  </r>
  <r>
    <n v="1346"/>
    <n v="2"/>
    <x v="181"/>
    <n v="273"/>
    <n v="116"/>
    <x v="81"/>
    <n v="1"/>
    <n v="20"/>
    <n v="11"/>
    <n v="20"/>
    <n v="11"/>
    <n v="9"/>
    <x v="9"/>
    <n v="15"/>
    <x v="1"/>
    <x v="5"/>
    <x v="7"/>
    <x v="0"/>
  </r>
  <r>
    <n v="1346"/>
    <n v="3"/>
    <x v="181"/>
    <n v="273"/>
    <n v="129"/>
    <x v="69"/>
    <n v="1"/>
    <n v="630"/>
    <n v="316"/>
    <n v="630"/>
    <n v="316"/>
    <n v="314"/>
    <x v="9"/>
    <n v="8"/>
    <x v="1"/>
    <x v="5"/>
    <x v="7"/>
    <x v="0"/>
  </r>
  <r>
    <n v="1346"/>
    <n v="4"/>
    <x v="181"/>
    <n v="273"/>
    <n v="156"/>
    <x v="162"/>
    <n v="1"/>
    <n v="135"/>
    <n v="69.5"/>
    <n v="135"/>
    <n v="69.5"/>
    <n v="65.5"/>
    <x v="9"/>
    <n v="2"/>
    <x v="0"/>
    <x v="5"/>
    <x v="7"/>
    <x v="0"/>
  </r>
  <r>
    <n v="1346"/>
    <n v="5"/>
    <x v="181"/>
    <n v="273"/>
    <n v="203"/>
    <x v="172"/>
    <n v="1"/>
    <n v="105"/>
    <n v="54.5"/>
    <n v="105"/>
    <n v="54.5"/>
    <n v="50.5"/>
    <x v="9"/>
    <n v="9"/>
    <x v="6"/>
    <x v="5"/>
    <x v="7"/>
    <x v="0"/>
  </r>
  <r>
    <n v="1347"/>
    <n v="1"/>
    <x v="181"/>
    <n v="625"/>
    <n v="23"/>
    <x v="143"/>
    <n v="1"/>
    <n v="39"/>
    <n v="21.5"/>
    <n v="39"/>
    <n v="21.5"/>
    <n v="17.5"/>
    <x v="1"/>
    <n v="16"/>
    <x v="1"/>
    <x v="5"/>
    <x v="10"/>
    <x v="2"/>
  </r>
  <r>
    <n v="1347"/>
    <n v="2"/>
    <x v="181"/>
    <n v="625"/>
    <n v="141"/>
    <x v="35"/>
    <n v="1"/>
    <n v="70"/>
    <n v="36"/>
    <n v="70"/>
    <n v="36"/>
    <n v="34"/>
    <x v="1"/>
    <n v="22"/>
    <x v="2"/>
    <x v="5"/>
    <x v="10"/>
    <x v="2"/>
  </r>
  <r>
    <n v="1348"/>
    <n v="1"/>
    <x v="182"/>
    <n v="293"/>
    <n v="21"/>
    <x v="136"/>
    <n v="1"/>
    <n v="53"/>
    <n v="29.5"/>
    <n v="53"/>
    <n v="29.5"/>
    <n v="23.5"/>
    <x v="0"/>
    <n v="16"/>
    <x v="1"/>
    <x v="5"/>
    <x v="7"/>
    <x v="0"/>
  </r>
  <r>
    <n v="1348"/>
    <n v="2"/>
    <x v="182"/>
    <n v="293"/>
    <n v="46"/>
    <x v="192"/>
    <n v="1"/>
    <n v="490"/>
    <n v="247"/>
    <n v="490"/>
    <n v="247"/>
    <n v="243"/>
    <x v="0"/>
    <n v="8"/>
    <x v="1"/>
    <x v="5"/>
    <x v="7"/>
    <x v="0"/>
  </r>
  <r>
    <n v="1349"/>
    <n v="1"/>
    <x v="182"/>
    <n v="314"/>
    <n v="6"/>
    <x v="170"/>
    <n v="1"/>
    <n v="630"/>
    <n v="318"/>
    <n v="630"/>
    <n v="318"/>
    <n v="312"/>
    <x v="0"/>
    <n v="8"/>
    <x v="1"/>
    <x v="2"/>
    <x v="5"/>
    <x v="0"/>
  </r>
  <r>
    <n v="1349"/>
    <n v="2"/>
    <x v="182"/>
    <n v="314"/>
    <n v="31"/>
    <x v="41"/>
    <n v="1"/>
    <n v="25"/>
    <n v="14.5"/>
    <n v="25"/>
    <n v="14.5"/>
    <n v="10.5"/>
    <x v="0"/>
    <n v="17"/>
    <x v="3"/>
    <x v="2"/>
    <x v="5"/>
    <x v="0"/>
  </r>
  <r>
    <n v="1349"/>
    <n v="3"/>
    <x v="182"/>
    <n v="314"/>
    <n v="83"/>
    <x v="84"/>
    <n v="1"/>
    <n v="590"/>
    <n v="298"/>
    <n v="590"/>
    <n v="298"/>
    <n v="292"/>
    <x v="0"/>
    <n v="19"/>
    <x v="1"/>
    <x v="2"/>
    <x v="5"/>
    <x v="0"/>
  </r>
  <r>
    <n v="1349"/>
    <n v="4"/>
    <x v="182"/>
    <n v="314"/>
    <n v="154"/>
    <x v="142"/>
    <n v="1"/>
    <n v="74"/>
    <n v="40"/>
    <n v="74"/>
    <n v="40"/>
    <n v="34"/>
    <x v="0"/>
    <n v="16"/>
    <x v="1"/>
    <x v="2"/>
    <x v="5"/>
    <x v="0"/>
  </r>
  <r>
    <n v="1350"/>
    <n v="1"/>
    <x v="183"/>
    <n v="167"/>
    <n v="57"/>
    <x v="107"/>
    <n v="1"/>
    <n v="30"/>
    <n v="16"/>
    <n v="30"/>
    <n v="16"/>
    <n v="14"/>
    <x v="2"/>
    <n v="23"/>
    <x v="0"/>
    <x v="0"/>
    <x v="5"/>
    <x v="0"/>
  </r>
  <r>
    <n v="1350"/>
    <n v="2"/>
    <x v="183"/>
    <n v="167"/>
    <n v="74"/>
    <x v="34"/>
    <n v="1"/>
    <n v="23"/>
    <n v="13.5"/>
    <n v="23"/>
    <n v="13.5"/>
    <n v="9.5"/>
    <x v="2"/>
    <n v="26"/>
    <x v="2"/>
    <x v="0"/>
    <x v="5"/>
    <x v="0"/>
  </r>
  <r>
    <n v="1351"/>
    <n v="1"/>
    <x v="184"/>
    <n v="297"/>
    <n v="77"/>
    <x v="193"/>
    <n v="3"/>
    <n v="13"/>
    <n v="7.5"/>
    <n v="39"/>
    <n v="22.5"/>
    <n v="16.5"/>
    <x v="7"/>
    <n v="17"/>
    <x v="3"/>
    <x v="3"/>
    <x v="10"/>
    <x v="2"/>
  </r>
  <r>
    <n v="1351"/>
    <n v="2"/>
    <x v="184"/>
    <n v="297"/>
    <n v="94"/>
    <x v="88"/>
    <n v="1"/>
    <n v="25"/>
    <n v="14.5"/>
    <n v="25"/>
    <n v="14.5"/>
    <n v="10.5"/>
    <x v="7"/>
    <n v="12"/>
    <x v="2"/>
    <x v="3"/>
    <x v="10"/>
    <x v="2"/>
  </r>
  <r>
    <n v="1351"/>
    <n v="3"/>
    <x v="184"/>
    <n v="297"/>
    <n v="113"/>
    <x v="19"/>
    <n v="1"/>
    <n v="40"/>
    <n v="23"/>
    <n v="40"/>
    <n v="23"/>
    <n v="17"/>
    <x v="7"/>
    <n v="22"/>
    <x v="2"/>
    <x v="3"/>
    <x v="10"/>
    <x v="2"/>
  </r>
  <r>
    <n v="1352"/>
    <n v="1"/>
    <x v="184"/>
    <n v="372"/>
    <n v="2"/>
    <x v="163"/>
    <n v="1"/>
    <n v="25"/>
    <n v="15.5"/>
    <n v="25"/>
    <n v="15.5"/>
    <n v="9.5"/>
    <x v="3"/>
    <n v="16"/>
    <x v="1"/>
    <x v="3"/>
    <x v="2"/>
    <x v="0"/>
  </r>
  <r>
    <n v="1352"/>
    <n v="2"/>
    <x v="184"/>
    <n v="372"/>
    <n v="30"/>
    <x v="53"/>
    <n v="3"/>
    <n v="20"/>
    <n v="11"/>
    <n v="60"/>
    <n v="33"/>
    <n v="27"/>
    <x v="3"/>
    <n v="20"/>
    <x v="5"/>
    <x v="3"/>
    <x v="2"/>
    <x v="0"/>
  </r>
  <r>
    <n v="1352"/>
    <n v="3"/>
    <x v="184"/>
    <n v="372"/>
    <n v="58"/>
    <x v="181"/>
    <n v="1"/>
    <n v="14"/>
    <n v="9"/>
    <n v="14"/>
    <n v="9"/>
    <n v="5"/>
    <x v="3"/>
    <n v="6"/>
    <x v="4"/>
    <x v="3"/>
    <x v="2"/>
    <x v="0"/>
  </r>
  <r>
    <n v="1352"/>
    <n v="4"/>
    <x v="184"/>
    <n v="372"/>
    <n v="151"/>
    <x v="16"/>
    <n v="1"/>
    <n v="80"/>
    <n v="42"/>
    <n v="80"/>
    <n v="42"/>
    <n v="38"/>
    <x v="3"/>
    <n v="16"/>
    <x v="1"/>
    <x v="3"/>
    <x v="2"/>
    <x v="0"/>
  </r>
  <r>
    <n v="1353"/>
    <n v="1"/>
    <x v="185"/>
    <n v="560"/>
    <n v="29"/>
    <x v="65"/>
    <n v="1"/>
    <n v="18"/>
    <n v="12"/>
    <n v="18"/>
    <n v="12"/>
    <n v="6"/>
    <x v="0"/>
    <n v="5"/>
    <x v="3"/>
    <x v="0"/>
    <x v="2"/>
    <x v="0"/>
  </r>
  <r>
    <n v="1353"/>
    <n v="2"/>
    <x v="185"/>
    <n v="560"/>
    <n v="141"/>
    <x v="35"/>
    <n v="1"/>
    <n v="70"/>
    <n v="36"/>
    <n v="70"/>
    <n v="36"/>
    <n v="34"/>
    <x v="0"/>
    <n v="22"/>
    <x v="2"/>
    <x v="0"/>
    <x v="2"/>
    <x v="0"/>
  </r>
  <r>
    <n v="1353"/>
    <n v="3"/>
    <x v="185"/>
    <n v="560"/>
    <n v="194"/>
    <x v="40"/>
    <n v="1"/>
    <n v="50"/>
    <n v="27"/>
    <n v="50"/>
    <n v="27"/>
    <n v="23"/>
    <x v="0"/>
    <n v="26"/>
    <x v="2"/>
    <x v="0"/>
    <x v="2"/>
    <x v="0"/>
  </r>
  <r>
    <n v="1354"/>
    <n v="1"/>
    <x v="186"/>
    <n v="37"/>
    <n v="129"/>
    <x v="69"/>
    <n v="1"/>
    <n v="630"/>
    <n v="316"/>
    <n v="630"/>
    <n v="316"/>
    <n v="314"/>
    <x v="5"/>
    <n v="8"/>
    <x v="1"/>
    <x v="5"/>
    <x v="1"/>
    <x v="0"/>
  </r>
  <r>
    <n v="1354"/>
    <n v="2"/>
    <x v="186"/>
    <n v="37"/>
    <n v="138"/>
    <x v="30"/>
    <n v="1"/>
    <n v="30"/>
    <n v="16"/>
    <n v="30"/>
    <n v="16"/>
    <n v="14"/>
    <x v="5"/>
    <n v="20"/>
    <x v="5"/>
    <x v="5"/>
    <x v="1"/>
    <x v="0"/>
  </r>
  <r>
    <n v="1354"/>
    <n v="3"/>
    <x v="186"/>
    <n v="37"/>
    <n v="205"/>
    <x v="82"/>
    <n v="1"/>
    <n v="60"/>
    <n v="32"/>
    <n v="60"/>
    <n v="32"/>
    <n v="28"/>
    <x v="5"/>
    <n v="9"/>
    <x v="6"/>
    <x v="5"/>
    <x v="1"/>
    <x v="0"/>
  </r>
  <r>
    <n v="1355"/>
    <n v="1"/>
    <x v="187"/>
    <n v="87"/>
    <n v="30"/>
    <x v="53"/>
    <n v="1"/>
    <n v="20"/>
    <n v="11"/>
    <n v="20"/>
    <n v="11"/>
    <n v="9"/>
    <x v="3"/>
    <n v="20"/>
    <x v="5"/>
    <x v="0"/>
    <x v="2"/>
    <x v="0"/>
  </r>
  <r>
    <n v="1355"/>
    <n v="2"/>
    <x v="187"/>
    <n v="87"/>
    <n v="38"/>
    <x v="194"/>
    <n v="1"/>
    <n v="73"/>
    <n v="37.5"/>
    <n v="73"/>
    <n v="37.5"/>
    <n v="35.5"/>
    <x v="3"/>
    <n v="21"/>
    <x v="1"/>
    <x v="0"/>
    <x v="2"/>
    <x v="0"/>
  </r>
  <r>
    <n v="1355"/>
    <n v="3"/>
    <x v="187"/>
    <n v="87"/>
    <n v="159"/>
    <x v="145"/>
    <n v="1"/>
    <n v="12"/>
    <n v="7"/>
    <n v="12"/>
    <n v="7"/>
    <n v="5"/>
    <x v="3"/>
    <n v="16"/>
    <x v="1"/>
    <x v="0"/>
    <x v="2"/>
    <x v="0"/>
  </r>
  <r>
    <n v="1355"/>
    <n v="4"/>
    <x v="187"/>
    <n v="87"/>
    <n v="196"/>
    <x v="105"/>
    <n v="1"/>
    <n v="74"/>
    <n v="40"/>
    <n v="74"/>
    <n v="40"/>
    <n v="34"/>
    <x v="3"/>
    <n v="23"/>
    <x v="0"/>
    <x v="0"/>
    <x v="2"/>
    <x v="0"/>
  </r>
  <r>
    <n v="1356"/>
    <n v="1"/>
    <x v="187"/>
    <n v="310"/>
    <n v="16"/>
    <x v="75"/>
    <n v="1"/>
    <n v="50"/>
    <n v="27"/>
    <n v="50"/>
    <n v="27"/>
    <n v="23"/>
    <x v="8"/>
    <n v="15"/>
    <x v="1"/>
    <x v="4"/>
    <x v="8"/>
    <x v="0"/>
  </r>
  <r>
    <n v="1356"/>
    <n v="2"/>
    <x v="187"/>
    <n v="310"/>
    <n v="45"/>
    <x v="76"/>
    <n v="1"/>
    <n v="53"/>
    <n v="28.5"/>
    <n v="53"/>
    <n v="28.5"/>
    <n v="24.5"/>
    <x v="8"/>
    <n v="11"/>
    <x v="2"/>
    <x v="4"/>
    <x v="8"/>
    <x v="0"/>
  </r>
  <r>
    <n v="1356"/>
    <n v="3"/>
    <x v="187"/>
    <n v="310"/>
    <n v="96"/>
    <x v="183"/>
    <n v="1"/>
    <n v="39"/>
    <n v="22.5"/>
    <n v="39"/>
    <n v="22.5"/>
    <n v="16.5"/>
    <x v="8"/>
    <n v="24"/>
    <x v="5"/>
    <x v="4"/>
    <x v="8"/>
    <x v="0"/>
  </r>
  <r>
    <n v="1356"/>
    <n v="4"/>
    <x v="187"/>
    <n v="310"/>
    <n v="158"/>
    <x v="132"/>
    <n v="1"/>
    <n v="304"/>
    <n v="154"/>
    <n v="304"/>
    <n v="154"/>
    <n v="150"/>
    <x v="8"/>
    <n v="7"/>
    <x v="6"/>
    <x v="4"/>
    <x v="8"/>
    <x v="0"/>
  </r>
  <r>
    <n v="1357"/>
    <n v="1"/>
    <x v="188"/>
    <n v="64"/>
    <n v="54"/>
    <x v="176"/>
    <n v="1"/>
    <n v="70"/>
    <n v="38"/>
    <n v="70"/>
    <n v="38"/>
    <n v="32"/>
    <x v="6"/>
    <n v="22"/>
    <x v="2"/>
    <x v="3"/>
    <x v="5"/>
    <x v="0"/>
  </r>
  <r>
    <n v="1358"/>
    <n v="1"/>
    <x v="188"/>
    <n v="399"/>
    <n v="96"/>
    <x v="183"/>
    <n v="1"/>
    <n v="39"/>
    <n v="22.5"/>
    <n v="39"/>
    <n v="22.5"/>
    <n v="16.5"/>
    <x v="4"/>
    <n v="24"/>
    <x v="5"/>
    <x v="5"/>
    <x v="5"/>
    <x v="0"/>
  </r>
  <r>
    <n v="1359"/>
    <n v="1"/>
    <x v="188"/>
    <n v="621"/>
    <n v="64"/>
    <x v="72"/>
    <n v="3"/>
    <n v="52"/>
    <n v="29"/>
    <n v="156"/>
    <n v="87"/>
    <n v="69"/>
    <x v="7"/>
    <n v="21"/>
    <x v="1"/>
    <x v="2"/>
    <x v="2"/>
    <x v="0"/>
  </r>
  <r>
    <n v="1359"/>
    <n v="2"/>
    <x v="188"/>
    <n v="621"/>
    <n v="123"/>
    <x v="8"/>
    <n v="1"/>
    <n v="75"/>
    <n v="40.5"/>
    <n v="75"/>
    <n v="40.5"/>
    <n v="34.5"/>
    <x v="7"/>
    <n v="11"/>
    <x v="2"/>
    <x v="2"/>
    <x v="2"/>
    <x v="0"/>
  </r>
  <r>
    <n v="1360"/>
    <n v="1"/>
    <x v="189"/>
    <n v="151"/>
    <n v="42"/>
    <x v="146"/>
    <n v="1"/>
    <n v="45"/>
    <n v="25.5"/>
    <n v="45"/>
    <n v="25.5"/>
    <n v="19.5"/>
    <x v="3"/>
    <n v="15"/>
    <x v="1"/>
    <x v="2"/>
    <x v="5"/>
    <x v="0"/>
  </r>
  <r>
    <n v="1360"/>
    <n v="2"/>
    <x v="189"/>
    <n v="151"/>
    <n v="88"/>
    <x v="165"/>
    <n v="1"/>
    <n v="95"/>
    <n v="48.5"/>
    <n v="95"/>
    <n v="48.5"/>
    <n v="46.5"/>
    <x v="3"/>
    <n v="16"/>
    <x v="1"/>
    <x v="2"/>
    <x v="5"/>
    <x v="0"/>
  </r>
  <r>
    <n v="1360"/>
    <n v="3"/>
    <x v="189"/>
    <n v="151"/>
    <n v="187"/>
    <x v="175"/>
    <n v="5"/>
    <n v="11"/>
    <n v="6.5"/>
    <n v="55"/>
    <n v="32.5"/>
    <n v="22.5"/>
    <x v="3"/>
    <n v="5"/>
    <x v="3"/>
    <x v="2"/>
    <x v="5"/>
    <x v="0"/>
  </r>
  <r>
    <n v="1361"/>
    <n v="1"/>
    <x v="189"/>
    <n v="572"/>
    <n v="78"/>
    <x v="138"/>
    <n v="1"/>
    <n v="20"/>
    <n v="12"/>
    <n v="20"/>
    <n v="12"/>
    <n v="8"/>
    <x v="4"/>
    <n v="13"/>
    <x v="1"/>
    <x v="5"/>
    <x v="7"/>
    <x v="0"/>
  </r>
  <r>
    <n v="1361"/>
    <n v="2"/>
    <x v="189"/>
    <n v="572"/>
    <n v="94"/>
    <x v="88"/>
    <n v="1"/>
    <n v="25"/>
    <n v="14.5"/>
    <n v="25"/>
    <n v="14.5"/>
    <n v="10.5"/>
    <x v="4"/>
    <n v="12"/>
    <x v="2"/>
    <x v="5"/>
    <x v="7"/>
    <x v="0"/>
  </r>
  <r>
    <n v="1361"/>
    <n v="3"/>
    <x v="189"/>
    <n v="572"/>
    <n v="111"/>
    <x v="148"/>
    <n v="1"/>
    <n v="18"/>
    <n v="12"/>
    <n v="18"/>
    <n v="12"/>
    <n v="6"/>
    <x v="4"/>
    <n v="21"/>
    <x v="1"/>
    <x v="5"/>
    <x v="7"/>
    <x v="0"/>
  </r>
  <r>
    <n v="1361"/>
    <n v="4"/>
    <x v="189"/>
    <n v="572"/>
    <n v="112"/>
    <x v="62"/>
    <n v="1"/>
    <n v="25"/>
    <n v="14.5"/>
    <n v="25"/>
    <n v="14.5"/>
    <n v="10.5"/>
    <x v="4"/>
    <n v="3"/>
    <x v="4"/>
    <x v="5"/>
    <x v="7"/>
    <x v="0"/>
  </r>
  <r>
    <n v="1362"/>
    <n v="1"/>
    <x v="190"/>
    <n v="505"/>
    <n v="154"/>
    <x v="142"/>
    <n v="2"/>
    <n v="74"/>
    <n v="40"/>
    <n v="148"/>
    <n v="80"/>
    <n v="68"/>
    <x v="1"/>
    <n v="16"/>
    <x v="1"/>
    <x v="0"/>
    <x v="0"/>
    <x v="0"/>
  </r>
  <r>
    <n v="1362"/>
    <n v="2"/>
    <x v="190"/>
    <n v="505"/>
    <n v="161"/>
    <x v="115"/>
    <n v="1"/>
    <n v="315"/>
    <n v="160.5"/>
    <n v="315"/>
    <n v="160.5"/>
    <n v="154.5"/>
    <x v="1"/>
    <n v="19"/>
    <x v="1"/>
    <x v="0"/>
    <x v="0"/>
    <x v="0"/>
  </r>
  <r>
    <n v="1363"/>
    <n v="1"/>
    <x v="191"/>
    <n v="472"/>
    <n v="14"/>
    <x v="74"/>
    <n v="1"/>
    <n v="27"/>
    <n v="16.5"/>
    <n v="27"/>
    <n v="16.5"/>
    <n v="10.5"/>
    <x v="2"/>
    <n v="24"/>
    <x v="5"/>
    <x v="5"/>
    <x v="7"/>
    <x v="0"/>
  </r>
  <r>
    <n v="1363"/>
    <n v="2"/>
    <x v="191"/>
    <n v="472"/>
    <n v="149"/>
    <x v="195"/>
    <n v="1"/>
    <n v="22"/>
    <n v="14"/>
    <n v="22"/>
    <n v="14"/>
    <n v="8"/>
    <x v="2"/>
    <n v="4"/>
    <x v="2"/>
    <x v="5"/>
    <x v="7"/>
    <x v="0"/>
  </r>
  <r>
    <n v="1363"/>
    <n v="3"/>
    <x v="191"/>
    <n v="472"/>
    <n v="202"/>
    <x v="33"/>
    <n v="1"/>
    <n v="998"/>
    <n v="502"/>
    <n v="998"/>
    <n v="502"/>
    <n v="496"/>
    <x v="2"/>
    <n v="19"/>
    <x v="1"/>
    <x v="5"/>
    <x v="7"/>
    <x v="0"/>
  </r>
  <r>
    <n v="1364"/>
    <n v="1"/>
    <x v="192"/>
    <n v="616"/>
    <n v="68"/>
    <x v="57"/>
    <n v="1"/>
    <n v="13"/>
    <n v="7.5"/>
    <n v="13"/>
    <n v="7.5"/>
    <n v="5.5"/>
    <x v="3"/>
    <n v="14"/>
    <x v="5"/>
    <x v="2"/>
    <x v="7"/>
    <x v="0"/>
  </r>
  <r>
    <n v="1364"/>
    <n v="2"/>
    <x v="192"/>
    <n v="616"/>
    <n v="192"/>
    <x v="173"/>
    <n v="1"/>
    <n v="20"/>
    <n v="11"/>
    <n v="20"/>
    <n v="11"/>
    <n v="9"/>
    <x v="3"/>
    <n v="18"/>
    <x v="4"/>
    <x v="2"/>
    <x v="7"/>
    <x v="0"/>
  </r>
  <r>
    <n v="1365"/>
    <n v="1"/>
    <x v="193"/>
    <n v="4"/>
    <n v="40"/>
    <x v="102"/>
    <n v="1"/>
    <n v="430"/>
    <n v="217"/>
    <n v="430"/>
    <n v="217"/>
    <n v="213"/>
    <x v="0"/>
    <n v="8"/>
    <x v="1"/>
    <x v="2"/>
    <x v="2"/>
    <x v="0"/>
  </r>
  <r>
    <n v="1366"/>
    <n v="1"/>
    <x v="193"/>
    <n v="122"/>
    <n v="2"/>
    <x v="163"/>
    <n v="1"/>
    <n v="25"/>
    <n v="15.5"/>
    <n v="25"/>
    <n v="15.5"/>
    <n v="9.5"/>
    <x v="3"/>
    <n v="16"/>
    <x v="1"/>
    <x v="4"/>
    <x v="7"/>
    <x v="0"/>
  </r>
  <r>
    <n v="1366"/>
    <n v="2"/>
    <x v="193"/>
    <n v="122"/>
    <n v="32"/>
    <x v="77"/>
    <n v="1"/>
    <n v="17"/>
    <n v="11.5"/>
    <n v="17"/>
    <n v="11.5"/>
    <n v="5.5"/>
    <x v="3"/>
    <n v="26"/>
    <x v="2"/>
    <x v="4"/>
    <x v="7"/>
    <x v="0"/>
  </r>
  <r>
    <n v="1366"/>
    <n v="3"/>
    <x v="193"/>
    <n v="122"/>
    <n v="101"/>
    <x v="0"/>
    <n v="1"/>
    <n v="35"/>
    <n v="20.5"/>
    <n v="35"/>
    <n v="20.5"/>
    <n v="14.5"/>
    <x v="3"/>
    <n v="23"/>
    <x v="0"/>
    <x v="4"/>
    <x v="7"/>
    <x v="0"/>
  </r>
  <r>
    <n v="1366"/>
    <n v="4"/>
    <x v="193"/>
    <n v="122"/>
    <n v="191"/>
    <x v="17"/>
    <n v="1"/>
    <n v="26"/>
    <n v="15"/>
    <n v="26"/>
    <n v="15"/>
    <n v="11"/>
    <x v="3"/>
    <n v="15"/>
    <x v="1"/>
    <x v="4"/>
    <x v="7"/>
    <x v="0"/>
  </r>
  <r>
    <n v="1367"/>
    <n v="1"/>
    <x v="194"/>
    <n v="386"/>
    <n v="144"/>
    <x v="4"/>
    <n v="1"/>
    <n v="113"/>
    <n v="59.5"/>
    <n v="113"/>
    <n v="59.5"/>
    <n v="53.5"/>
    <x v="0"/>
    <n v="11"/>
    <x v="2"/>
    <x v="0"/>
    <x v="1"/>
    <x v="0"/>
  </r>
  <r>
    <n v="1368"/>
    <n v="1"/>
    <x v="194"/>
    <n v="463"/>
    <n v="1"/>
    <x v="99"/>
    <n v="1"/>
    <n v="25"/>
    <n v="14.5"/>
    <n v="25"/>
    <n v="14.5"/>
    <n v="10.5"/>
    <x v="2"/>
    <n v="18"/>
    <x v="4"/>
    <x v="3"/>
    <x v="8"/>
    <x v="0"/>
  </r>
  <r>
    <n v="1368"/>
    <n v="2"/>
    <x v="194"/>
    <n v="463"/>
    <n v="171"/>
    <x v="103"/>
    <n v="1"/>
    <n v="27"/>
    <n v="16.5"/>
    <n v="27"/>
    <n v="16.5"/>
    <n v="10.5"/>
    <x v="2"/>
    <n v="23"/>
    <x v="0"/>
    <x v="3"/>
    <x v="8"/>
    <x v="0"/>
  </r>
  <r>
    <n v="1369"/>
    <n v="1"/>
    <x v="195"/>
    <n v="305"/>
    <n v="23"/>
    <x v="143"/>
    <n v="2"/>
    <n v="39"/>
    <n v="21.5"/>
    <n v="78"/>
    <n v="43"/>
    <n v="35"/>
    <x v="0"/>
    <n v="16"/>
    <x v="1"/>
    <x v="2"/>
    <x v="5"/>
    <x v="0"/>
  </r>
  <r>
    <n v="1369"/>
    <n v="2"/>
    <x v="195"/>
    <n v="305"/>
    <n v="36"/>
    <x v="144"/>
    <n v="3"/>
    <n v="14"/>
    <n v="8"/>
    <n v="42"/>
    <n v="24"/>
    <n v="18"/>
    <x v="0"/>
    <n v="6"/>
    <x v="4"/>
    <x v="2"/>
    <x v="5"/>
    <x v="0"/>
  </r>
  <r>
    <n v="1369"/>
    <n v="3"/>
    <x v="195"/>
    <n v="305"/>
    <n v="37"/>
    <x v="196"/>
    <n v="1"/>
    <n v="39"/>
    <n v="22.5"/>
    <n v="39"/>
    <n v="22.5"/>
    <n v="16.5"/>
    <x v="0"/>
    <n v="21"/>
    <x v="1"/>
    <x v="2"/>
    <x v="5"/>
    <x v="0"/>
  </r>
  <r>
    <n v="1369"/>
    <n v="4"/>
    <x v="195"/>
    <n v="305"/>
    <n v="96"/>
    <x v="183"/>
    <n v="1"/>
    <n v="39"/>
    <n v="22.5"/>
    <n v="39"/>
    <n v="22.5"/>
    <n v="16.5"/>
    <x v="0"/>
    <n v="24"/>
    <x v="5"/>
    <x v="2"/>
    <x v="5"/>
    <x v="0"/>
  </r>
  <r>
    <n v="1370"/>
    <n v="1"/>
    <x v="195"/>
    <n v="573"/>
    <n v="51"/>
    <x v="18"/>
    <n v="3"/>
    <n v="25"/>
    <n v="15.5"/>
    <n v="75"/>
    <n v="46.5"/>
    <n v="28.5"/>
    <x v="4"/>
    <n v="3"/>
    <x v="4"/>
    <x v="0"/>
    <x v="9"/>
    <x v="2"/>
  </r>
  <r>
    <n v="1370"/>
    <n v="2"/>
    <x v="195"/>
    <n v="573"/>
    <n v="60"/>
    <x v="48"/>
    <n v="1"/>
    <n v="60"/>
    <n v="33"/>
    <n v="60"/>
    <n v="33"/>
    <n v="27"/>
    <x v="4"/>
    <n v="15"/>
    <x v="1"/>
    <x v="0"/>
    <x v="9"/>
    <x v="2"/>
  </r>
  <r>
    <n v="1370"/>
    <n v="3"/>
    <x v="195"/>
    <n v="573"/>
    <n v="181"/>
    <x v="6"/>
    <n v="2"/>
    <n v="12"/>
    <n v="7"/>
    <n v="24"/>
    <n v="14"/>
    <n v="10"/>
    <x v="4"/>
    <n v="5"/>
    <x v="3"/>
    <x v="0"/>
    <x v="9"/>
    <x v="2"/>
  </r>
  <r>
    <n v="1371"/>
    <n v="1"/>
    <x v="196"/>
    <n v="362"/>
    <n v="87"/>
    <x v="58"/>
    <n v="2"/>
    <n v="23"/>
    <n v="12.5"/>
    <n v="46"/>
    <n v="25"/>
    <n v="21"/>
    <x v="0"/>
    <n v="4"/>
    <x v="2"/>
    <x v="3"/>
    <x v="6"/>
    <x v="2"/>
  </r>
  <r>
    <n v="1371"/>
    <n v="2"/>
    <x v="196"/>
    <n v="362"/>
    <n v="100"/>
    <x v="27"/>
    <n v="1"/>
    <n v="64"/>
    <n v="35"/>
    <n v="64"/>
    <n v="35"/>
    <n v="29"/>
    <x v="0"/>
    <n v="7"/>
    <x v="6"/>
    <x v="3"/>
    <x v="6"/>
    <x v="2"/>
  </r>
  <r>
    <n v="1372"/>
    <n v="1"/>
    <x v="196"/>
    <n v="603"/>
    <n v="23"/>
    <x v="143"/>
    <n v="1"/>
    <n v="39"/>
    <n v="21.5"/>
    <n v="39"/>
    <n v="21.5"/>
    <n v="17.5"/>
    <x v="3"/>
    <n v="16"/>
    <x v="1"/>
    <x v="0"/>
    <x v="5"/>
    <x v="0"/>
  </r>
  <r>
    <n v="1372"/>
    <n v="2"/>
    <x v="196"/>
    <n v="603"/>
    <n v="117"/>
    <x v="51"/>
    <n v="1"/>
    <n v="43"/>
    <n v="23.5"/>
    <n v="43"/>
    <n v="23.5"/>
    <n v="19.5"/>
    <x v="3"/>
    <n v="16"/>
    <x v="1"/>
    <x v="0"/>
    <x v="5"/>
    <x v="0"/>
  </r>
  <r>
    <n v="1372"/>
    <n v="3"/>
    <x v="196"/>
    <n v="603"/>
    <n v="130"/>
    <x v="122"/>
    <n v="1"/>
    <n v="25"/>
    <n v="15.5"/>
    <n v="25"/>
    <n v="15.5"/>
    <n v="9.5"/>
    <x v="3"/>
    <n v="3"/>
    <x v="4"/>
    <x v="0"/>
    <x v="5"/>
    <x v="0"/>
  </r>
  <r>
    <n v="1373"/>
    <n v="1"/>
    <x v="197"/>
    <n v="433"/>
    <n v="17"/>
    <x v="52"/>
    <n v="1"/>
    <n v="65"/>
    <n v="34.5"/>
    <n v="65"/>
    <n v="34.5"/>
    <n v="30.5"/>
    <x v="4"/>
    <n v="22"/>
    <x v="2"/>
    <x v="0"/>
    <x v="0"/>
    <x v="0"/>
  </r>
  <r>
    <n v="1373"/>
    <n v="2"/>
    <x v="197"/>
    <n v="433"/>
    <n v="62"/>
    <x v="87"/>
    <n v="1"/>
    <n v="37"/>
    <n v="19.5"/>
    <n v="37"/>
    <n v="19.5"/>
    <n v="17.5"/>
    <x v="4"/>
    <n v="3"/>
    <x v="4"/>
    <x v="0"/>
    <x v="0"/>
    <x v="0"/>
  </r>
  <r>
    <n v="1373"/>
    <n v="3"/>
    <x v="197"/>
    <n v="433"/>
    <n v="144"/>
    <x v="4"/>
    <n v="1"/>
    <n v="113"/>
    <n v="59.5"/>
    <n v="113"/>
    <n v="59.5"/>
    <n v="53.5"/>
    <x v="4"/>
    <n v="11"/>
    <x v="2"/>
    <x v="0"/>
    <x v="0"/>
    <x v="0"/>
  </r>
  <r>
    <n v="1374"/>
    <n v="1"/>
    <x v="198"/>
    <n v="10"/>
    <n v="2"/>
    <x v="163"/>
    <n v="1"/>
    <n v="25"/>
    <n v="15.5"/>
    <n v="25"/>
    <n v="15.5"/>
    <n v="9.5"/>
    <x v="0"/>
    <n v="16"/>
    <x v="1"/>
    <x v="0"/>
    <x v="5"/>
    <x v="0"/>
  </r>
  <r>
    <n v="1374"/>
    <n v="2"/>
    <x v="198"/>
    <n v="10"/>
    <n v="82"/>
    <x v="140"/>
    <n v="4"/>
    <n v="205"/>
    <n v="105.5"/>
    <n v="820"/>
    <n v="422"/>
    <n v="398"/>
    <x v="0"/>
    <n v="19"/>
    <x v="1"/>
    <x v="0"/>
    <x v="5"/>
    <x v="0"/>
  </r>
  <r>
    <n v="1374"/>
    <n v="3"/>
    <x v="198"/>
    <n v="10"/>
    <n v="100"/>
    <x v="27"/>
    <n v="1"/>
    <n v="64"/>
    <n v="35"/>
    <n v="64"/>
    <n v="35"/>
    <n v="29"/>
    <x v="0"/>
    <n v="7"/>
    <x v="6"/>
    <x v="0"/>
    <x v="5"/>
    <x v="0"/>
  </r>
  <r>
    <n v="1375"/>
    <n v="1"/>
    <x v="198"/>
    <n v="411"/>
    <n v="59"/>
    <x v="43"/>
    <n v="1"/>
    <n v="65"/>
    <n v="33.5"/>
    <n v="65"/>
    <n v="33.5"/>
    <n v="31.5"/>
    <x v="2"/>
    <n v="22"/>
    <x v="2"/>
    <x v="0"/>
    <x v="5"/>
    <x v="0"/>
  </r>
  <r>
    <n v="1375"/>
    <n v="2"/>
    <x v="198"/>
    <n v="411"/>
    <n v="103"/>
    <x v="61"/>
    <n v="2"/>
    <n v="14"/>
    <n v="10"/>
    <n v="28"/>
    <n v="20"/>
    <n v="8"/>
    <x v="2"/>
    <n v="6"/>
    <x v="4"/>
    <x v="0"/>
    <x v="5"/>
    <x v="0"/>
  </r>
  <r>
    <n v="1376"/>
    <n v="1"/>
    <x v="198"/>
    <n v="437"/>
    <n v="88"/>
    <x v="165"/>
    <n v="1"/>
    <n v="95"/>
    <n v="48.5"/>
    <n v="95"/>
    <n v="48.5"/>
    <n v="46.5"/>
    <x v="6"/>
    <n v="16"/>
    <x v="1"/>
    <x v="0"/>
    <x v="2"/>
    <x v="0"/>
  </r>
  <r>
    <n v="1376"/>
    <n v="2"/>
    <x v="198"/>
    <n v="437"/>
    <n v="113"/>
    <x v="19"/>
    <n v="1"/>
    <n v="40"/>
    <n v="23"/>
    <n v="40"/>
    <n v="23"/>
    <n v="17"/>
    <x v="6"/>
    <n v="22"/>
    <x v="2"/>
    <x v="0"/>
    <x v="2"/>
    <x v="0"/>
  </r>
  <r>
    <n v="1376"/>
    <n v="3"/>
    <x v="198"/>
    <n v="437"/>
    <n v="181"/>
    <x v="6"/>
    <n v="4"/>
    <n v="12"/>
    <n v="7"/>
    <n v="48"/>
    <n v="28"/>
    <n v="20"/>
    <x v="6"/>
    <n v="5"/>
    <x v="3"/>
    <x v="0"/>
    <x v="2"/>
    <x v="0"/>
  </r>
  <r>
    <n v="1377"/>
    <n v="1"/>
    <x v="198"/>
    <n v="504"/>
    <n v="51"/>
    <x v="18"/>
    <n v="1"/>
    <n v="25"/>
    <n v="15.5"/>
    <n v="25"/>
    <n v="15.5"/>
    <n v="9.5"/>
    <x v="0"/>
    <n v="3"/>
    <x v="4"/>
    <x v="3"/>
    <x v="9"/>
    <x v="2"/>
  </r>
  <r>
    <n v="1377"/>
    <n v="2"/>
    <x v="198"/>
    <n v="504"/>
    <n v="175"/>
    <x v="37"/>
    <n v="1"/>
    <n v="29"/>
    <n v="16.5"/>
    <n v="29"/>
    <n v="16.5"/>
    <n v="12.5"/>
    <x v="0"/>
    <n v="26"/>
    <x v="2"/>
    <x v="3"/>
    <x v="9"/>
    <x v="2"/>
  </r>
  <r>
    <n v="1378"/>
    <n v="1"/>
    <x v="199"/>
    <n v="41"/>
    <n v="2"/>
    <x v="163"/>
    <n v="1"/>
    <n v="25"/>
    <n v="15.5"/>
    <n v="25"/>
    <n v="15.5"/>
    <n v="9.5"/>
    <x v="8"/>
    <n v="16"/>
    <x v="1"/>
    <x v="1"/>
    <x v="8"/>
    <x v="0"/>
  </r>
  <r>
    <n v="1378"/>
    <n v="2"/>
    <x v="199"/>
    <n v="41"/>
    <n v="101"/>
    <x v="0"/>
    <n v="1"/>
    <n v="35"/>
    <n v="20.5"/>
    <n v="35"/>
    <n v="20.5"/>
    <n v="14.5"/>
    <x v="8"/>
    <n v="23"/>
    <x v="0"/>
    <x v="1"/>
    <x v="8"/>
    <x v="0"/>
  </r>
  <r>
    <n v="1378"/>
    <n v="3"/>
    <x v="199"/>
    <n v="41"/>
    <n v="106"/>
    <x v="38"/>
    <n v="1"/>
    <n v="72"/>
    <n v="38"/>
    <n v="72"/>
    <n v="38"/>
    <n v="34"/>
    <x v="8"/>
    <n v="15"/>
    <x v="1"/>
    <x v="1"/>
    <x v="8"/>
    <x v="0"/>
  </r>
  <r>
    <n v="1378"/>
    <n v="4"/>
    <x v="199"/>
    <n v="41"/>
    <n v="125"/>
    <x v="39"/>
    <n v="1"/>
    <n v="27"/>
    <n v="14.5"/>
    <n v="27"/>
    <n v="14.5"/>
    <n v="12.5"/>
    <x v="8"/>
    <n v="3"/>
    <x v="4"/>
    <x v="1"/>
    <x v="8"/>
    <x v="0"/>
  </r>
  <r>
    <n v="1379"/>
    <n v="1"/>
    <x v="199"/>
    <n v="119"/>
    <n v="30"/>
    <x v="53"/>
    <n v="1"/>
    <n v="20"/>
    <n v="11"/>
    <n v="20"/>
    <n v="11"/>
    <n v="9"/>
    <x v="3"/>
    <n v="20"/>
    <x v="5"/>
    <x v="3"/>
    <x v="6"/>
    <x v="2"/>
  </r>
  <r>
    <n v="1379"/>
    <n v="2"/>
    <x v="199"/>
    <n v="119"/>
    <n v="65"/>
    <x v="135"/>
    <n v="2"/>
    <n v="60"/>
    <n v="33"/>
    <n v="120"/>
    <n v="66"/>
    <n v="54"/>
    <x v="3"/>
    <n v="21"/>
    <x v="1"/>
    <x v="3"/>
    <x v="6"/>
    <x v="2"/>
  </r>
  <r>
    <n v="1379"/>
    <n v="3"/>
    <x v="199"/>
    <n v="119"/>
    <n v="140"/>
    <x v="139"/>
    <n v="1"/>
    <n v="15"/>
    <n v="9.5"/>
    <n v="15"/>
    <n v="9.5"/>
    <n v="5.5"/>
    <x v="3"/>
    <n v="16"/>
    <x v="1"/>
    <x v="3"/>
    <x v="6"/>
    <x v="2"/>
  </r>
  <r>
    <n v="1380"/>
    <n v="1"/>
    <x v="200"/>
    <n v="210"/>
    <n v="64"/>
    <x v="72"/>
    <n v="1"/>
    <n v="52"/>
    <n v="29"/>
    <n v="52"/>
    <n v="29"/>
    <n v="23"/>
    <x v="1"/>
    <n v="21"/>
    <x v="1"/>
    <x v="2"/>
    <x v="8"/>
    <x v="0"/>
  </r>
  <r>
    <n v="1380"/>
    <n v="2"/>
    <x v="200"/>
    <n v="210"/>
    <n v="138"/>
    <x v="30"/>
    <n v="1"/>
    <n v="30"/>
    <n v="16"/>
    <n v="30"/>
    <n v="16"/>
    <n v="14"/>
    <x v="1"/>
    <n v="20"/>
    <x v="5"/>
    <x v="2"/>
    <x v="8"/>
    <x v="0"/>
  </r>
  <r>
    <n v="1381"/>
    <n v="1"/>
    <x v="200"/>
    <n v="420"/>
    <n v="11"/>
    <x v="42"/>
    <n v="1"/>
    <n v="25"/>
    <n v="13.5"/>
    <n v="25"/>
    <n v="13.5"/>
    <n v="11.5"/>
    <x v="4"/>
    <n v="20"/>
    <x v="5"/>
    <x v="4"/>
    <x v="1"/>
    <x v="0"/>
  </r>
  <r>
    <n v="1381"/>
    <n v="2"/>
    <x v="200"/>
    <n v="420"/>
    <n v="187"/>
    <x v="175"/>
    <n v="10"/>
    <n v="11"/>
    <n v="6.5"/>
    <n v="110"/>
    <n v="65"/>
    <n v="45"/>
    <x v="4"/>
    <n v="5"/>
    <x v="3"/>
    <x v="4"/>
    <x v="1"/>
    <x v="0"/>
  </r>
  <r>
    <n v="1381"/>
    <n v="3"/>
    <x v="200"/>
    <n v="420"/>
    <n v="210"/>
    <x v="89"/>
    <n v="1"/>
    <n v="24"/>
    <n v="14"/>
    <n v="24"/>
    <n v="14"/>
    <n v="10"/>
    <x v="4"/>
    <n v="26"/>
    <x v="2"/>
    <x v="4"/>
    <x v="1"/>
    <x v="0"/>
  </r>
  <r>
    <n v="1382"/>
    <n v="1"/>
    <x v="201"/>
    <n v="46"/>
    <n v="16"/>
    <x v="75"/>
    <n v="1"/>
    <n v="50"/>
    <n v="27"/>
    <n v="50"/>
    <n v="27"/>
    <n v="23"/>
    <x v="0"/>
    <n v="15"/>
    <x v="1"/>
    <x v="5"/>
    <x v="7"/>
    <x v="0"/>
  </r>
  <r>
    <n v="1382"/>
    <n v="2"/>
    <x v="201"/>
    <n v="46"/>
    <n v="142"/>
    <x v="36"/>
    <n v="1"/>
    <n v="50"/>
    <n v="27"/>
    <n v="50"/>
    <n v="27"/>
    <n v="23"/>
    <x v="0"/>
    <n v="10"/>
    <x v="3"/>
    <x v="5"/>
    <x v="7"/>
    <x v="0"/>
  </r>
  <r>
    <n v="1382"/>
    <n v="3"/>
    <x v="201"/>
    <n v="46"/>
    <n v="159"/>
    <x v="145"/>
    <n v="1"/>
    <n v="12"/>
    <n v="7"/>
    <n v="12"/>
    <n v="7"/>
    <n v="5"/>
    <x v="0"/>
    <n v="16"/>
    <x v="1"/>
    <x v="5"/>
    <x v="7"/>
    <x v="0"/>
  </r>
  <r>
    <n v="1383"/>
    <n v="1"/>
    <x v="201"/>
    <n v="535"/>
    <n v="8"/>
    <x v="197"/>
    <n v="1"/>
    <n v="30"/>
    <n v="17"/>
    <n v="30"/>
    <n v="17"/>
    <n v="13"/>
    <x v="4"/>
    <n v="15"/>
    <x v="1"/>
    <x v="0"/>
    <x v="0"/>
    <x v="0"/>
  </r>
  <r>
    <n v="1383"/>
    <n v="2"/>
    <x v="201"/>
    <n v="535"/>
    <n v="144"/>
    <x v="4"/>
    <n v="1"/>
    <n v="113"/>
    <n v="59.5"/>
    <n v="113"/>
    <n v="59.5"/>
    <n v="53.5"/>
    <x v="4"/>
    <n v="11"/>
    <x v="2"/>
    <x v="0"/>
    <x v="0"/>
    <x v="0"/>
  </r>
  <r>
    <n v="1384"/>
    <n v="1"/>
    <x v="202"/>
    <n v="224"/>
    <n v="2"/>
    <x v="163"/>
    <n v="1"/>
    <n v="25"/>
    <n v="15.5"/>
    <n v="25"/>
    <n v="15.5"/>
    <n v="9.5"/>
    <x v="2"/>
    <n v="16"/>
    <x v="1"/>
    <x v="0"/>
    <x v="8"/>
    <x v="0"/>
  </r>
  <r>
    <n v="1384"/>
    <n v="2"/>
    <x v="202"/>
    <n v="224"/>
    <n v="84"/>
    <x v="108"/>
    <n v="1"/>
    <n v="90"/>
    <n v="48"/>
    <n v="90"/>
    <n v="48"/>
    <n v="42"/>
    <x v="2"/>
    <n v="1"/>
    <x v="6"/>
    <x v="0"/>
    <x v="8"/>
    <x v="0"/>
  </r>
  <r>
    <n v="1384"/>
    <n v="3"/>
    <x v="202"/>
    <n v="224"/>
    <n v="130"/>
    <x v="122"/>
    <n v="1"/>
    <n v="25"/>
    <n v="15.5"/>
    <n v="25"/>
    <n v="15.5"/>
    <n v="9.5"/>
    <x v="2"/>
    <n v="3"/>
    <x v="4"/>
    <x v="0"/>
    <x v="8"/>
    <x v="0"/>
  </r>
  <r>
    <n v="1384"/>
    <n v="4"/>
    <x v="202"/>
    <n v="224"/>
    <n v="194"/>
    <x v="40"/>
    <n v="1"/>
    <n v="50"/>
    <n v="27"/>
    <n v="50"/>
    <n v="27"/>
    <n v="23"/>
    <x v="2"/>
    <n v="26"/>
    <x v="2"/>
    <x v="0"/>
    <x v="8"/>
    <x v="0"/>
  </r>
  <r>
    <n v="1385"/>
    <n v="1"/>
    <x v="203"/>
    <n v="266"/>
    <n v="8"/>
    <x v="197"/>
    <n v="1"/>
    <n v="30"/>
    <n v="17"/>
    <n v="30"/>
    <n v="17"/>
    <n v="13"/>
    <x v="0"/>
    <n v="15"/>
    <x v="1"/>
    <x v="2"/>
    <x v="2"/>
    <x v="0"/>
  </r>
  <r>
    <n v="1385"/>
    <n v="2"/>
    <x v="203"/>
    <n v="266"/>
    <n v="42"/>
    <x v="146"/>
    <n v="2"/>
    <n v="45"/>
    <n v="25.5"/>
    <n v="90"/>
    <n v="51"/>
    <n v="39"/>
    <x v="0"/>
    <n v="15"/>
    <x v="1"/>
    <x v="2"/>
    <x v="2"/>
    <x v="0"/>
  </r>
  <r>
    <n v="1385"/>
    <n v="3"/>
    <x v="203"/>
    <n v="266"/>
    <n v="159"/>
    <x v="145"/>
    <n v="2"/>
    <n v="12"/>
    <n v="7"/>
    <n v="24"/>
    <n v="14"/>
    <n v="10"/>
    <x v="0"/>
    <n v="16"/>
    <x v="1"/>
    <x v="2"/>
    <x v="2"/>
    <x v="0"/>
  </r>
  <r>
    <n v="1386"/>
    <n v="1"/>
    <x v="204"/>
    <n v="628"/>
    <n v="157"/>
    <x v="198"/>
    <n v="1"/>
    <n v="195"/>
    <n v="99.5"/>
    <n v="195"/>
    <n v="99.5"/>
    <n v="95.5"/>
    <x v="3"/>
    <n v="2"/>
    <x v="0"/>
    <x v="5"/>
    <x v="10"/>
    <x v="2"/>
  </r>
  <r>
    <n v="1386"/>
    <n v="2"/>
    <x v="204"/>
    <n v="628"/>
    <n v="196"/>
    <x v="105"/>
    <n v="1"/>
    <n v="74"/>
    <n v="40"/>
    <n v="74"/>
    <n v="40"/>
    <n v="34"/>
    <x v="3"/>
    <n v="23"/>
    <x v="0"/>
    <x v="5"/>
    <x v="10"/>
    <x v="2"/>
  </r>
  <r>
    <n v="1387"/>
    <n v="1"/>
    <x v="205"/>
    <n v="52"/>
    <n v="39"/>
    <x v="97"/>
    <n v="1"/>
    <n v="220"/>
    <n v="111"/>
    <n v="220"/>
    <n v="111"/>
    <n v="109"/>
    <x v="4"/>
    <n v="8"/>
    <x v="1"/>
    <x v="5"/>
    <x v="7"/>
    <x v="0"/>
  </r>
  <r>
    <n v="1387"/>
    <n v="2"/>
    <x v="205"/>
    <n v="52"/>
    <n v="40"/>
    <x v="102"/>
    <n v="1"/>
    <n v="430"/>
    <n v="217"/>
    <n v="430"/>
    <n v="217"/>
    <n v="213"/>
    <x v="4"/>
    <n v="8"/>
    <x v="1"/>
    <x v="5"/>
    <x v="7"/>
    <x v="0"/>
  </r>
  <r>
    <n v="1387"/>
    <n v="3"/>
    <x v="205"/>
    <n v="52"/>
    <n v="165"/>
    <x v="25"/>
    <n v="1"/>
    <n v="18"/>
    <n v="11"/>
    <n v="18"/>
    <n v="11"/>
    <n v="7"/>
    <x v="4"/>
    <n v="20"/>
    <x v="5"/>
    <x v="5"/>
    <x v="7"/>
    <x v="0"/>
  </r>
  <r>
    <n v="1388"/>
    <n v="1"/>
    <x v="205"/>
    <n v="139"/>
    <n v="41"/>
    <x v="111"/>
    <n v="1"/>
    <n v="79"/>
    <n v="42.5"/>
    <n v="79"/>
    <n v="42.5"/>
    <n v="36.5"/>
    <x v="0"/>
    <n v="11"/>
    <x v="2"/>
    <x v="2"/>
    <x v="0"/>
    <x v="0"/>
  </r>
  <r>
    <n v="1388"/>
    <n v="2"/>
    <x v="205"/>
    <n v="139"/>
    <n v="61"/>
    <x v="54"/>
    <n v="1"/>
    <n v="105"/>
    <n v="53.5"/>
    <n v="105"/>
    <n v="53.5"/>
    <n v="51.5"/>
    <x v="0"/>
    <n v="16"/>
    <x v="1"/>
    <x v="2"/>
    <x v="0"/>
    <x v="0"/>
  </r>
  <r>
    <n v="1389"/>
    <n v="1"/>
    <x v="206"/>
    <n v="453"/>
    <n v="148"/>
    <x v="159"/>
    <n v="1"/>
    <n v="20"/>
    <n v="12"/>
    <n v="20"/>
    <n v="12"/>
    <n v="8"/>
    <x v="1"/>
    <n v="4"/>
    <x v="2"/>
    <x v="0"/>
    <x v="0"/>
    <x v="0"/>
  </r>
  <r>
    <n v="1389"/>
    <n v="2"/>
    <x v="206"/>
    <n v="453"/>
    <n v="178"/>
    <x v="64"/>
    <n v="1"/>
    <n v="120"/>
    <n v="62"/>
    <n v="120"/>
    <n v="62"/>
    <n v="58"/>
    <x v="1"/>
    <n v="19"/>
    <x v="1"/>
    <x v="0"/>
    <x v="0"/>
    <x v="0"/>
  </r>
  <r>
    <n v="1391"/>
    <n v="1"/>
    <x v="207"/>
    <n v="453"/>
    <n v="34"/>
    <x v="190"/>
    <n v="1"/>
    <n v="65"/>
    <n v="33.5"/>
    <n v="65"/>
    <n v="33.5"/>
    <n v="31.5"/>
    <x v="1"/>
    <n v="25"/>
    <x v="0"/>
    <x v="0"/>
    <x v="0"/>
    <x v="0"/>
  </r>
  <r>
    <n v="1391"/>
    <n v="2"/>
    <x v="207"/>
    <n v="453"/>
    <n v="94"/>
    <x v="88"/>
    <n v="1"/>
    <n v="25"/>
    <n v="14.5"/>
    <n v="25"/>
    <n v="14.5"/>
    <n v="10.5"/>
    <x v="1"/>
    <n v="12"/>
    <x v="2"/>
    <x v="0"/>
    <x v="0"/>
    <x v="0"/>
  </r>
  <r>
    <n v="1391"/>
    <n v="3"/>
    <x v="207"/>
    <n v="453"/>
    <n v="130"/>
    <x v="122"/>
    <n v="1"/>
    <n v="25"/>
    <n v="15.5"/>
    <n v="25"/>
    <n v="15.5"/>
    <n v="9.5"/>
    <x v="1"/>
    <n v="3"/>
    <x v="4"/>
    <x v="0"/>
    <x v="0"/>
    <x v="0"/>
  </r>
  <r>
    <n v="1392"/>
    <n v="1"/>
    <x v="208"/>
    <n v="602"/>
    <n v="34"/>
    <x v="190"/>
    <n v="1"/>
    <n v="65"/>
    <n v="33.5"/>
    <n v="65"/>
    <n v="33.5"/>
    <n v="31.5"/>
    <x v="4"/>
    <n v="25"/>
    <x v="0"/>
    <x v="0"/>
    <x v="4"/>
    <x v="0"/>
  </r>
  <r>
    <n v="1392"/>
    <n v="2"/>
    <x v="208"/>
    <n v="602"/>
    <n v="153"/>
    <x v="104"/>
    <n v="1"/>
    <n v="29"/>
    <n v="15.5"/>
    <n v="29"/>
    <n v="15.5"/>
    <n v="13.5"/>
    <x v="4"/>
    <n v="26"/>
    <x v="2"/>
    <x v="0"/>
    <x v="4"/>
    <x v="0"/>
  </r>
  <r>
    <n v="1393"/>
    <n v="1"/>
    <x v="209"/>
    <n v="218"/>
    <n v="50"/>
    <x v="83"/>
    <n v="1"/>
    <n v="35"/>
    <n v="18.5"/>
    <n v="35"/>
    <n v="18.5"/>
    <n v="16.5"/>
    <x v="2"/>
    <n v="3"/>
    <x v="4"/>
    <x v="0"/>
    <x v="5"/>
    <x v="0"/>
  </r>
  <r>
    <n v="1393"/>
    <n v="2"/>
    <x v="209"/>
    <n v="218"/>
    <n v="139"/>
    <x v="129"/>
    <n v="3"/>
    <n v="194"/>
    <n v="100"/>
    <n v="582"/>
    <n v="300"/>
    <n v="282"/>
    <x v="2"/>
    <n v="14"/>
    <x v="5"/>
    <x v="0"/>
    <x v="5"/>
    <x v="0"/>
  </r>
  <r>
    <n v="1394"/>
    <n v="1"/>
    <x v="209"/>
    <n v="271"/>
    <n v="38"/>
    <x v="194"/>
    <n v="1"/>
    <n v="73"/>
    <n v="37.5"/>
    <n v="73"/>
    <n v="37.5"/>
    <n v="35.5"/>
    <x v="0"/>
    <n v="21"/>
    <x v="1"/>
    <x v="2"/>
    <x v="1"/>
    <x v="0"/>
  </r>
  <r>
    <n v="1394"/>
    <n v="2"/>
    <x v="209"/>
    <n v="271"/>
    <n v="41"/>
    <x v="111"/>
    <n v="1"/>
    <n v="79"/>
    <n v="42.5"/>
    <n v="79"/>
    <n v="42.5"/>
    <n v="36.5"/>
    <x v="0"/>
    <n v="11"/>
    <x v="2"/>
    <x v="2"/>
    <x v="1"/>
    <x v="0"/>
  </r>
  <r>
    <n v="1394"/>
    <n v="3"/>
    <x v="209"/>
    <n v="271"/>
    <n v="135"/>
    <x v="149"/>
    <n v="1"/>
    <n v="60"/>
    <n v="31"/>
    <n v="60"/>
    <n v="31"/>
    <n v="29"/>
    <x v="0"/>
    <n v="26"/>
    <x v="2"/>
    <x v="2"/>
    <x v="1"/>
    <x v="0"/>
  </r>
  <r>
    <n v="1394"/>
    <n v="4"/>
    <x v="209"/>
    <n v="271"/>
    <n v="184"/>
    <x v="55"/>
    <n v="1"/>
    <n v="45"/>
    <n v="23.5"/>
    <n v="45"/>
    <n v="23.5"/>
    <n v="21.5"/>
    <x v="0"/>
    <n v="16"/>
    <x v="1"/>
    <x v="2"/>
    <x v="1"/>
    <x v="0"/>
  </r>
  <r>
    <n v="1395"/>
    <n v="1"/>
    <x v="210"/>
    <n v="80"/>
    <n v="42"/>
    <x v="146"/>
    <n v="3"/>
    <n v="45"/>
    <n v="25.5"/>
    <n v="135"/>
    <n v="76.5"/>
    <n v="58.5"/>
    <x v="3"/>
    <n v="15"/>
    <x v="1"/>
    <x v="5"/>
    <x v="8"/>
    <x v="0"/>
  </r>
  <r>
    <n v="1395"/>
    <n v="2"/>
    <x v="210"/>
    <n v="80"/>
    <n v="45"/>
    <x v="76"/>
    <n v="1"/>
    <n v="53"/>
    <n v="28.5"/>
    <n v="53"/>
    <n v="28.5"/>
    <n v="24.5"/>
    <x v="3"/>
    <n v="11"/>
    <x v="2"/>
    <x v="5"/>
    <x v="8"/>
    <x v="0"/>
  </r>
  <r>
    <n v="1395"/>
    <n v="3"/>
    <x v="210"/>
    <n v="80"/>
    <n v="150"/>
    <x v="124"/>
    <n v="1"/>
    <n v="105"/>
    <n v="53.5"/>
    <n v="105"/>
    <n v="53.5"/>
    <n v="51.5"/>
    <x v="3"/>
    <n v="7"/>
    <x v="6"/>
    <x v="5"/>
    <x v="8"/>
    <x v="0"/>
  </r>
  <r>
    <n v="1396"/>
    <n v="1"/>
    <x v="210"/>
    <n v="234"/>
    <n v="94"/>
    <x v="88"/>
    <n v="1"/>
    <n v="25"/>
    <n v="14.5"/>
    <n v="25"/>
    <n v="14.5"/>
    <n v="10.5"/>
    <x v="7"/>
    <n v="12"/>
    <x v="2"/>
    <x v="5"/>
    <x v="3"/>
    <x v="1"/>
  </r>
  <r>
    <n v="1396"/>
    <n v="2"/>
    <x v="210"/>
    <n v="234"/>
    <n v="124"/>
    <x v="141"/>
    <n v="2"/>
    <n v="23"/>
    <n v="14.5"/>
    <n v="46"/>
    <n v="29"/>
    <n v="17"/>
    <x v="7"/>
    <n v="14"/>
    <x v="5"/>
    <x v="5"/>
    <x v="3"/>
    <x v="1"/>
  </r>
  <r>
    <n v="1397"/>
    <n v="1"/>
    <x v="211"/>
    <n v="228"/>
    <n v="151"/>
    <x v="16"/>
    <n v="1"/>
    <n v="80"/>
    <n v="42"/>
    <n v="80"/>
    <n v="42"/>
    <n v="38"/>
    <x v="4"/>
    <n v="16"/>
    <x v="1"/>
    <x v="5"/>
    <x v="5"/>
    <x v="0"/>
  </r>
  <r>
    <n v="1397"/>
    <n v="2"/>
    <x v="211"/>
    <n v="228"/>
    <n v="178"/>
    <x v="64"/>
    <n v="1"/>
    <n v="120"/>
    <n v="62"/>
    <n v="120"/>
    <n v="62"/>
    <n v="58"/>
    <x v="4"/>
    <n v="19"/>
    <x v="1"/>
    <x v="5"/>
    <x v="5"/>
    <x v="0"/>
  </r>
  <r>
    <n v="1398"/>
    <n v="1"/>
    <x v="212"/>
    <n v="223"/>
    <n v="1"/>
    <x v="99"/>
    <n v="1"/>
    <n v="25"/>
    <n v="14.5"/>
    <n v="25"/>
    <n v="14.5"/>
    <n v="10.5"/>
    <x v="5"/>
    <n v="18"/>
    <x v="4"/>
    <x v="5"/>
    <x v="2"/>
    <x v="0"/>
  </r>
  <r>
    <n v="1398"/>
    <n v="2"/>
    <x v="212"/>
    <n v="223"/>
    <n v="99"/>
    <x v="23"/>
    <n v="3"/>
    <n v="9"/>
    <n v="7.5"/>
    <n v="27"/>
    <n v="22.5"/>
    <n v="4.5"/>
    <x v="5"/>
    <n v="17"/>
    <x v="3"/>
    <x v="5"/>
    <x v="2"/>
    <x v="0"/>
  </r>
  <r>
    <n v="1399"/>
    <n v="1"/>
    <x v="212"/>
    <n v="341"/>
    <n v="74"/>
    <x v="34"/>
    <n v="1"/>
    <n v="23"/>
    <n v="13.5"/>
    <n v="23"/>
    <n v="13.5"/>
    <n v="9.5"/>
    <x v="0"/>
    <n v="26"/>
    <x v="2"/>
    <x v="0"/>
    <x v="2"/>
    <x v="0"/>
  </r>
  <r>
    <n v="1399"/>
    <n v="2"/>
    <x v="212"/>
    <n v="341"/>
    <n v="150"/>
    <x v="124"/>
    <n v="1"/>
    <n v="105"/>
    <n v="53.5"/>
    <n v="105"/>
    <n v="53.5"/>
    <n v="51.5"/>
    <x v="0"/>
    <n v="7"/>
    <x v="6"/>
    <x v="0"/>
    <x v="2"/>
    <x v="0"/>
  </r>
  <r>
    <n v="1399"/>
    <n v="3"/>
    <x v="212"/>
    <n v="341"/>
    <n v="156"/>
    <x v="162"/>
    <n v="1"/>
    <n v="135"/>
    <n v="69.5"/>
    <n v="135"/>
    <n v="69.5"/>
    <n v="65.5"/>
    <x v="0"/>
    <n v="2"/>
    <x v="0"/>
    <x v="0"/>
    <x v="2"/>
    <x v="0"/>
  </r>
  <r>
    <n v="1400"/>
    <n v="1"/>
    <x v="213"/>
    <n v="82"/>
    <n v="94"/>
    <x v="88"/>
    <n v="1"/>
    <n v="25"/>
    <n v="14.5"/>
    <n v="25"/>
    <n v="14.5"/>
    <n v="10.5"/>
    <x v="0"/>
    <n v="12"/>
    <x v="2"/>
    <x v="0"/>
    <x v="8"/>
    <x v="0"/>
  </r>
  <r>
    <n v="1400"/>
    <n v="2"/>
    <x v="213"/>
    <n v="82"/>
    <n v="127"/>
    <x v="158"/>
    <n v="1"/>
    <n v="27"/>
    <n v="15.5"/>
    <n v="27"/>
    <n v="15.5"/>
    <n v="11.5"/>
    <x v="0"/>
    <n v="24"/>
    <x v="5"/>
    <x v="0"/>
    <x v="8"/>
    <x v="0"/>
  </r>
  <r>
    <n v="1401"/>
    <n v="1"/>
    <x v="213"/>
    <n v="285"/>
    <n v="94"/>
    <x v="88"/>
    <n v="1"/>
    <n v="25"/>
    <n v="14.5"/>
    <n v="25"/>
    <n v="14.5"/>
    <n v="10.5"/>
    <x v="0"/>
    <n v="12"/>
    <x v="2"/>
    <x v="0"/>
    <x v="6"/>
    <x v="2"/>
  </r>
  <r>
    <n v="1401"/>
    <n v="2"/>
    <x v="213"/>
    <n v="285"/>
    <n v="166"/>
    <x v="14"/>
    <n v="1"/>
    <n v="15"/>
    <n v="10.5"/>
    <n v="15"/>
    <n v="10.5"/>
    <n v="4.5"/>
    <x v="0"/>
    <n v="5"/>
    <x v="3"/>
    <x v="0"/>
    <x v="6"/>
    <x v="2"/>
  </r>
  <r>
    <n v="1401"/>
    <n v="3"/>
    <x v="213"/>
    <n v="285"/>
    <n v="178"/>
    <x v="64"/>
    <n v="1"/>
    <n v="120"/>
    <n v="62"/>
    <n v="120"/>
    <n v="62"/>
    <n v="58"/>
    <x v="0"/>
    <n v="19"/>
    <x v="1"/>
    <x v="0"/>
    <x v="6"/>
    <x v="2"/>
  </r>
  <r>
    <n v="1402"/>
    <n v="1"/>
    <x v="214"/>
    <n v="22"/>
    <n v="104"/>
    <x v="13"/>
    <n v="1"/>
    <n v="43"/>
    <n v="23.5"/>
    <n v="43"/>
    <n v="23.5"/>
    <n v="19.5"/>
    <x v="6"/>
    <n v="11"/>
    <x v="2"/>
    <x v="5"/>
    <x v="8"/>
    <x v="0"/>
  </r>
  <r>
    <n v="1402"/>
    <n v="2"/>
    <x v="214"/>
    <n v="22"/>
    <n v="159"/>
    <x v="145"/>
    <n v="5"/>
    <n v="12"/>
    <n v="7"/>
    <n v="60"/>
    <n v="35"/>
    <n v="25"/>
    <x v="6"/>
    <n v="16"/>
    <x v="1"/>
    <x v="5"/>
    <x v="8"/>
    <x v="0"/>
  </r>
  <r>
    <n v="1402"/>
    <n v="3"/>
    <x v="214"/>
    <n v="22"/>
    <n v="171"/>
    <x v="103"/>
    <n v="1"/>
    <n v="27"/>
    <n v="16.5"/>
    <n v="27"/>
    <n v="16.5"/>
    <n v="10.5"/>
    <x v="6"/>
    <n v="23"/>
    <x v="0"/>
    <x v="5"/>
    <x v="8"/>
    <x v="0"/>
  </r>
  <r>
    <n v="1403"/>
    <n v="1"/>
    <x v="215"/>
    <n v="449"/>
    <n v="125"/>
    <x v="39"/>
    <n v="1"/>
    <n v="27"/>
    <n v="14.5"/>
    <n v="27"/>
    <n v="14.5"/>
    <n v="12.5"/>
    <x v="4"/>
    <n v="3"/>
    <x v="4"/>
    <x v="5"/>
    <x v="8"/>
    <x v="0"/>
  </r>
  <r>
    <n v="1403"/>
    <n v="2"/>
    <x v="215"/>
    <n v="449"/>
    <n v="171"/>
    <x v="103"/>
    <n v="1"/>
    <n v="27"/>
    <n v="16.5"/>
    <n v="27"/>
    <n v="16.5"/>
    <n v="10.5"/>
    <x v="4"/>
    <n v="23"/>
    <x v="0"/>
    <x v="5"/>
    <x v="8"/>
    <x v="0"/>
  </r>
  <r>
    <n v="1403"/>
    <n v="3"/>
    <x v="215"/>
    <n v="449"/>
    <n v="211"/>
    <x v="91"/>
    <n v="1"/>
    <n v="25"/>
    <n v="13.5"/>
    <n v="25"/>
    <n v="13.5"/>
    <n v="11.5"/>
    <x v="4"/>
    <n v="23"/>
    <x v="0"/>
    <x v="5"/>
    <x v="8"/>
    <x v="0"/>
  </r>
  <r>
    <n v="1404"/>
    <n v="1"/>
    <x v="216"/>
    <n v="422"/>
    <n v="26"/>
    <x v="134"/>
    <n v="2"/>
    <n v="17"/>
    <n v="9.5"/>
    <n v="34"/>
    <n v="19"/>
    <n v="15"/>
    <x v="3"/>
    <n v="17"/>
    <x v="3"/>
    <x v="2"/>
    <x v="4"/>
    <x v="0"/>
  </r>
  <r>
    <n v="1404"/>
    <n v="2"/>
    <x v="216"/>
    <n v="422"/>
    <n v="80"/>
    <x v="79"/>
    <n v="1"/>
    <n v="22"/>
    <n v="13"/>
    <n v="22"/>
    <n v="13"/>
    <n v="9"/>
    <x v="3"/>
    <n v="15"/>
    <x v="1"/>
    <x v="2"/>
    <x v="4"/>
    <x v="0"/>
  </r>
  <r>
    <n v="1404"/>
    <n v="3"/>
    <x v="216"/>
    <n v="422"/>
    <n v="200"/>
    <x v="2"/>
    <n v="3"/>
    <n v="37"/>
    <n v="19.5"/>
    <n v="111"/>
    <n v="58.5"/>
    <n v="52.5"/>
    <x v="3"/>
    <n v="21"/>
    <x v="1"/>
    <x v="2"/>
    <x v="4"/>
    <x v="0"/>
  </r>
  <r>
    <n v="1405"/>
    <n v="1"/>
    <x v="216"/>
    <n v="622"/>
    <n v="91"/>
    <x v="94"/>
    <n v="1"/>
    <n v="40"/>
    <n v="21"/>
    <n v="40"/>
    <n v="21"/>
    <n v="19"/>
    <x v="7"/>
    <n v="3"/>
    <x v="4"/>
    <x v="2"/>
    <x v="7"/>
    <x v="0"/>
  </r>
  <r>
    <n v="1405"/>
    <n v="2"/>
    <x v="216"/>
    <n v="622"/>
    <n v="123"/>
    <x v="8"/>
    <n v="1"/>
    <n v="75"/>
    <n v="40.5"/>
    <n v="75"/>
    <n v="40.5"/>
    <n v="34.5"/>
    <x v="7"/>
    <n v="11"/>
    <x v="2"/>
    <x v="2"/>
    <x v="7"/>
    <x v="0"/>
  </r>
  <r>
    <n v="1405"/>
    <n v="3"/>
    <x v="216"/>
    <n v="622"/>
    <n v="157"/>
    <x v="198"/>
    <n v="1"/>
    <n v="195"/>
    <n v="99.5"/>
    <n v="195"/>
    <n v="99.5"/>
    <n v="95.5"/>
    <x v="7"/>
    <n v="2"/>
    <x v="0"/>
    <x v="2"/>
    <x v="7"/>
    <x v="0"/>
  </r>
  <r>
    <n v="1405"/>
    <n v="4"/>
    <x v="216"/>
    <n v="622"/>
    <n v="170"/>
    <x v="20"/>
    <n v="1"/>
    <n v="95"/>
    <n v="49.5"/>
    <n v="95"/>
    <n v="49.5"/>
    <n v="45.5"/>
    <x v="7"/>
    <n v="11"/>
    <x v="2"/>
    <x v="2"/>
    <x v="7"/>
    <x v="0"/>
  </r>
  <r>
    <n v="1406"/>
    <n v="1"/>
    <x v="217"/>
    <n v="59"/>
    <n v="94"/>
    <x v="88"/>
    <n v="1"/>
    <n v="25"/>
    <n v="14.5"/>
    <n v="25"/>
    <n v="14.5"/>
    <n v="10.5"/>
    <x v="8"/>
    <n v="12"/>
    <x v="2"/>
    <x v="5"/>
    <x v="4"/>
    <x v="0"/>
  </r>
  <r>
    <n v="1406"/>
    <n v="2"/>
    <x v="217"/>
    <n v="59"/>
    <n v="174"/>
    <x v="11"/>
    <n v="2"/>
    <n v="41"/>
    <n v="21.5"/>
    <n v="82"/>
    <n v="43"/>
    <n v="39"/>
    <x v="8"/>
    <n v="14"/>
    <x v="5"/>
    <x v="5"/>
    <x v="4"/>
    <x v="0"/>
  </r>
  <r>
    <n v="1406"/>
    <n v="3"/>
    <x v="217"/>
    <n v="59"/>
    <n v="176"/>
    <x v="160"/>
    <n v="1"/>
    <n v="70"/>
    <n v="37"/>
    <n v="70"/>
    <n v="37"/>
    <n v="33"/>
    <x v="8"/>
    <n v="22"/>
    <x v="2"/>
    <x v="5"/>
    <x v="4"/>
    <x v="0"/>
  </r>
  <r>
    <n v="1407"/>
    <n v="1"/>
    <x v="217"/>
    <n v="462"/>
    <n v="26"/>
    <x v="134"/>
    <n v="1"/>
    <n v="17"/>
    <n v="9.5"/>
    <n v="17"/>
    <n v="9.5"/>
    <n v="7.5"/>
    <x v="0"/>
    <n v="17"/>
    <x v="3"/>
    <x v="5"/>
    <x v="5"/>
    <x v="0"/>
  </r>
  <r>
    <n v="1407"/>
    <n v="2"/>
    <x v="217"/>
    <n v="462"/>
    <n v="78"/>
    <x v="138"/>
    <n v="1"/>
    <n v="20"/>
    <n v="12"/>
    <n v="20"/>
    <n v="12"/>
    <n v="8"/>
    <x v="0"/>
    <n v="13"/>
    <x v="1"/>
    <x v="5"/>
    <x v="5"/>
    <x v="0"/>
  </r>
  <r>
    <n v="1407"/>
    <n v="3"/>
    <x v="217"/>
    <n v="462"/>
    <n v="89"/>
    <x v="114"/>
    <n v="4"/>
    <n v="58"/>
    <n v="32"/>
    <n v="232"/>
    <n v="128"/>
    <n v="104"/>
    <x v="0"/>
    <n v="11"/>
    <x v="2"/>
    <x v="5"/>
    <x v="5"/>
    <x v="0"/>
  </r>
  <r>
    <n v="1407"/>
    <n v="4"/>
    <x v="217"/>
    <n v="462"/>
    <n v="98"/>
    <x v="188"/>
    <n v="1"/>
    <n v="14"/>
    <n v="9"/>
    <n v="14"/>
    <n v="9"/>
    <n v="5"/>
    <x v="0"/>
    <n v="6"/>
    <x v="4"/>
    <x v="5"/>
    <x v="5"/>
    <x v="0"/>
  </r>
  <r>
    <n v="1407"/>
    <n v="5"/>
    <x v="217"/>
    <n v="462"/>
    <n v="153"/>
    <x v="104"/>
    <n v="1"/>
    <n v="29"/>
    <n v="15.5"/>
    <n v="29"/>
    <n v="15.5"/>
    <n v="13.5"/>
    <x v="0"/>
    <n v="26"/>
    <x v="2"/>
    <x v="5"/>
    <x v="5"/>
    <x v="0"/>
  </r>
  <r>
    <n v="1408"/>
    <n v="1"/>
    <x v="218"/>
    <n v="109"/>
    <n v="16"/>
    <x v="75"/>
    <n v="1"/>
    <n v="50"/>
    <n v="27"/>
    <n v="50"/>
    <n v="27"/>
    <n v="23"/>
    <x v="2"/>
    <n v="15"/>
    <x v="1"/>
    <x v="0"/>
    <x v="7"/>
    <x v="0"/>
  </r>
  <r>
    <n v="1408"/>
    <n v="2"/>
    <x v="218"/>
    <n v="109"/>
    <n v="31"/>
    <x v="41"/>
    <n v="1"/>
    <n v="25"/>
    <n v="14.5"/>
    <n v="25"/>
    <n v="14.5"/>
    <n v="10.5"/>
    <x v="2"/>
    <n v="17"/>
    <x v="3"/>
    <x v="0"/>
    <x v="7"/>
    <x v="0"/>
  </r>
  <r>
    <n v="1408"/>
    <n v="3"/>
    <x v="218"/>
    <n v="109"/>
    <n v="130"/>
    <x v="122"/>
    <n v="1"/>
    <n v="25"/>
    <n v="15.5"/>
    <n v="25"/>
    <n v="15.5"/>
    <n v="9.5"/>
    <x v="2"/>
    <n v="3"/>
    <x v="4"/>
    <x v="0"/>
    <x v="7"/>
    <x v="0"/>
  </r>
  <r>
    <n v="1409"/>
    <n v="1"/>
    <x v="219"/>
    <n v="104"/>
    <n v="60"/>
    <x v="48"/>
    <n v="1"/>
    <n v="60"/>
    <n v="33"/>
    <n v="60"/>
    <n v="33"/>
    <n v="27"/>
    <x v="2"/>
    <n v="15"/>
    <x v="1"/>
    <x v="5"/>
    <x v="3"/>
    <x v="1"/>
  </r>
  <r>
    <n v="1409"/>
    <n v="2"/>
    <x v="219"/>
    <n v="104"/>
    <n v="109"/>
    <x v="112"/>
    <n v="1"/>
    <n v="29"/>
    <n v="15.5"/>
    <n v="29"/>
    <n v="15.5"/>
    <n v="13.5"/>
    <x v="2"/>
    <n v="15"/>
    <x v="1"/>
    <x v="5"/>
    <x v="3"/>
    <x v="1"/>
  </r>
  <r>
    <n v="1410"/>
    <n v="1"/>
    <x v="219"/>
    <n v="183"/>
    <n v="29"/>
    <x v="65"/>
    <n v="4"/>
    <n v="18"/>
    <n v="12"/>
    <n v="72"/>
    <n v="48"/>
    <n v="24"/>
    <x v="1"/>
    <n v="5"/>
    <x v="3"/>
    <x v="0"/>
    <x v="0"/>
    <x v="0"/>
  </r>
  <r>
    <n v="1410"/>
    <n v="2"/>
    <x v="219"/>
    <n v="183"/>
    <n v="49"/>
    <x v="78"/>
    <n v="1"/>
    <n v="41"/>
    <n v="23.5"/>
    <n v="41"/>
    <n v="23.5"/>
    <n v="17.5"/>
    <x v="1"/>
    <n v="3"/>
    <x v="4"/>
    <x v="0"/>
    <x v="0"/>
    <x v="0"/>
  </r>
  <r>
    <n v="1410"/>
    <n v="3"/>
    <x v="219"/>
    <n v="183"/>
    <n v="98"/>
    <x v="188"/>
    <n v="1"/>
    <n v="14"/>
    <n v="9"/>
    <n v="14"/>
    <n v="9"/>
    <n v="5"/>
    <x v="1"/>
    <n v="6"/>
    <x v="4"/>
    <x v="0"/>
    <x v="0"/>
    <x v="0"/>
  </r>
  <r>
    <n v="1410"/>
    <n v="4"/>
    <x v="219"/>
    <n v="183"/>
    <n v="108"/>
    <x v="93"/>
    <n v="1"/>
    <n v="20"/>
    <n v="13"/>
    <n v="20"/>
    <n v="13"/>
    <n v="7"/>
    <x v="1"/>
    <n v="4"/>
    <x v="2"/>
    <x v="0"/>
    <x v="0"/>
    <x v="0"/>
  </r>
  <r>
    <n v="1410"/>
    <n v="5"/>
    <x v="219"/>
    <n v="183"/>
    <n v="194"/>
    <x v="40"/>
    <n v="1"/>
    <n v="50"/>
    <n v="27"/>
    <n v="50"/>
    <n v="27"/>
    <n v="23"/>
    <x v="1"/>
    <n v="26"/>
    <x v="2"/>
    <x v="0"/>
    <x v="0"/>
    <x v="0"/>
  </r>
  <r>
    <n v="1411"/>
    <n v="1"/>
    <x v="219"/>
    <n v="544"/>
    <n v="105"/>
    <x v="22"/>
    <n v="1"/>
    <n v="65"/>
    <n v="33.5"/>
    <n v="65"/>
    <n v="33.5"/>
    <n v="31.5"/>
    <x v="0"/>
    <n v="22"/>
    <x v="2"/>
    <x v="3"/>
    <x v="0"/>
    <x v="0"/>
  </r>
  <r>
    <n v="1411"/>
    <n v="2"/>
    <x v="219"/>
    <n v="544"/>
    <n v="166"/>
    <x v="14"/>
    <n v="1"/>
    <n v="15"/>
    <n v="10.5"/>
    <n v="15"/>
    <n v="10.5"/>
    <n v="4.5"/>
    <x v="0"/>
    <n v="5"/>
    <x v="3"/>
    <x v="3"/>
    <x v="0"/>
    <x v="0"/>
  </r>
  <r>
    <n v="1411"/>
    <n v="3"/>
    <x v="219"/>
    <n v="544"/>
    <n v="195"/>
    <x v="12"/>
    <n v="1"/>
    <n v="46"/>
    <n v="24"/>
    <n v="46"/>
    <n v="24"/>
    <n v="22"/>
    <x v="0"/>
    <n v="16"/>
    <x v="1"/>
    <x v="3"/>
    <x v="0"/>
    <x v="0"/>
  </r>
  <r>
    <n v="1411"/>
    <n v="4"/>
    <x v="219"/>
    <n v="544"/>
    <n v="208"/>
    <x v="153"/>
    <n v="1"/>
    <n v="45"/>
    <n v="25.5"/>
    <n v="45"/>
    <n v="25.5"/>
    <n v="19.5"/>
    <x v="0"/>
    <n v="16"/>
    <x v="1"/>
    <x v="3"/>
    <x v="0"/>
    <x v="0"/>
  </r>
  <r>
    <n v="1412"/>
    <n v="1"/>
    <x v="220"/>
    <n v="355"/>
    <n v="12"/>
    <x v="56"/>
    <n v="1"/>
    <n v="100"/>
    <n v="51"/>
    <n v="100"/>
    <n v="51"/>
    <n v="49"/>
    <x v="5"/>
    <n v="18"/>
    <x v="4"/>
    <x v="0"/>
    <x v="2"/>
    <x v="0"/>
  </r>
  <r>
    <n v="1412"/>
    <n v="2"/>
    <x v="220"/>
    <n v="355"/>
    <n v="29"/>
    <x v="65"/>
    <n v="1"/>
    <n v="18"/>
    <n v="12"/>
    <n v="18"/>
    <n v="12"/>
    <n v="6"/>
    <x v="5"/>
    <n v="5"/>
    <x v="3"/>
    <x v="0"/>
    <x v="2"/>
    <x v="0"/>
  </r>
  <r>
    <n v="1412"/>
    <n v="3"/>
    <x v="220"/>
    <n v="355"/>
    <n v="142"/>
    <x v="36"/>
    <n v="1"/>
    <n v="50"/>
    <n v="27"/>
    <n v="50"/>
    <n v="27"/>
    <n v="23"/>
    <x v="5"/>
    <n v="10"/>
    <x v="3"/>
    <x v="0"/>
    <x v="2"/>
    <x v="0"/>
  </r>
  <r>
    <n v="1413"/>
    <n v="1"/>
    <x v="221"/>
    <n v="653"/>
    <n v="25"/>
    <x v="47"/>
    <n v="6"/>
    <n v="20"/>
    <n v="12"/>
    <n v="120"/>
    <n v="72"/>
    <n v="48"/>
    <x v="0"/>
    <n v="13"/>
    <x v="1"/>
    <x v="2"/>
    <x v="2"/>
    <x v="0"/>
  </r>
  <r>
    <n v="1413"/>
    <n v="2"/>
    <x v="221"/>
    <n v="653"/>
    <n v="54"/>
    <x v="176"/>
    <n v="1"/>
    <n v="70"/>
    <n v="38"/>
    <n v="70"/>
    <n v="38"/>
    <n v="32"/>
    <x v="0"/>
    <n v="22"/>
    <x v="2"/>
    <x v="2"/>
    <x v="2"/>
    <x v="0"/>
  </r>
  <r>
    <n v="1413"/>
    <n v="3"/>
    <x v="221"/>
    <n v="653"/>
    <n v="191"/>
    <x v="17"/>
    <n v="1"/>
    <n v="26"/>
    <n v="15"/>
    <n v="26"/>
    <n v="15"/>
    <n v="11"/>
    <x v="0"/>
    <n v="15"/>
    <x v="1"/>
    <x v="2"/>
    <x v="2"/>
    <x v="0"/>
  </r>
  <r>
    <n v="1414"/>
    <n v="1"/>
    <x v="222"/>
    <n v="173"/>
    <n v="29"/>
    <x v="65"/>
    <n v="1"/>
    <n v="18"/>
    <n v="12"/>
    <n v="18"/>
    <n v="12"/>
    <n v="6"/>
    <x v="0"/>
    <n v="5"/>
    <x v="3"/>
    <x v="3"/>
    <x v="8"/>
    <x v="0"/>
  </r>
  <r>
    <n v="1414"/>
    <n v="2"/>
    <x v="222"/>
    <n v="173"/>
    <n v="52"/>
    <x v="90"/>
    <n v="2"/>
    <n v="20"/>
    <n v="11"/>
    <n v="40"/>
    <n v="22"/>
    <n v="18"/>
    <x v="0"/>
    <n v="16"/>
    <x v="1"/>
    <x v="3"/>
    <x v="8"/>
    <x v="0"/>
  </r>
  <r>
    <n v="1414"/>
    <n v="3"/>
    <x v="222"/>
    <n v="173"/>
    <n v="129"/>
    <x v="69"/>
    <n v="1"/>
    <n v="630"/>
    <n v="316"/>
    <n v="630"/>
    <n v="316"/>
    <n v="314"/>
    <x v="0"/>
    <n v="8"/>
    <x v="1"/>
    <x v="3"/>
    <x v="8"/>
    <x v="0"/>
  </r>
  <r>
    <n v="1414"/>
    <n v="4"/>
    <x v="222"/>
    <n v="173"/>
    <n v="134"/>
    <x v="120"/>
    <n v="1"/>
    <n v="16"/>
    <n v="9"/>
    <n v="16"/>
    <n v="9"/>
    <n v="7"/>
    <x v="0"/>
    <n v="6"/>
    <x v="4"/>
    <x v="3"/>
    <x v="8"/>
    <x v="0"/>
  </r>
  <r>
    <n v="1415"/>
    <n v="1"/>
    <x v="222"/>
    <n v="328"/>
    <n v="69"/>
    <x v="130"/>
    <n v="2"/>
    <n v="85"/>
    <n v="43.5"/>
    <n v="170"/>
    <n v="87"/>
    <n v="83"/>
    <x v="4"/>
    <n v="26"/>
    <x v="2"/>
    <x v="2"/>
    <x v="8"/>
    <x v="0"/>
  </r>
  <r>
    <n v="1416"/>
    <n v="1"/>
    <x v="222"/>
    <n v="342"/>
    <n v="101"/>
    <x v="0"/>
    <n v="1"/>
    <n v="35"/>
    <n v="20.5"/>
    <n v="35"/>
    <n v="20.5"/>
    <n v="14.5"/>
    <x v="1"/>
    <n v="23"/>
    <x v="0"/>
    <x v="3"/>
    <x v="1"/>
    <x v="0"/>
  </r>
  <r>
    <n v="1417"/>
    <n v="1"/>
    <x v="223"/>
    <n v="452"/>
    <n v="7"/>
    <x v="29"/>
    <n v="1"/>
    <n v="35"/>
    <n v="20.5"/>
    <n v="35"/>
    <n v="20.5"/>
    <n v="14.5"/>
    <x v="4"/>
    <n v="5"/>
    <x v="3"/>
    <x v="3"/>
    <x v="2"/>
    <x v="0"/>
  </r>
  <r>
    <n v="1417"/>
    <n v="2"/>
    <x v="223"/>
    <n v="452"/>
    <n v="32"/>
    <x v="77"/>
    <n v="1"/>
    <n v="17"/>
    <n v="11.5"/>
    <n v="17"/>
    <n v="11.5"/>
    <n v="5.5"/>
    <x v="4"/>
    <n v="26"/>
    <x v="2"/>
    <x v="3"/>
    <x v="2"/>
    <x v="0"/>
  </r>
  <r>
    <n v="1417"/>
    <n v="3"/>
    <x v="223"/>
    <n v="452"/>
    <n v="36"/>
    <x v="144"/>
    <n v="3"/>
    <n v="14"/>
    <n v="8"/>
    <n v="42"/>
    <n v="24"/>
    <n v="18"/>
    <x v="4"/>
    <n v="6"/>
    <x v="4"/>
    <x v="3"/>
    <x v="2"/>
    <x v="0"/>
  </r>
  <r>
    <n v="1417"/>
    <n v="4"/>
    <x v="223"/>
    <n v="452"/>
    <n v="56"/>
    <x v="96"/>
    <n v="1"/>
    <n v="30"/>
    <n v="18"/>
    <n v="30"/>
    <n v="18"/>
    <n v="12"/>
    <x v="4"/>
    <n v="15"/>
    <x v="1"/>
    <x v="3"/>
    <x v="2"/>
    <x v="0"/>
  </r>
  <r>
    <n v="1417"/>
    <n v="5"/>
    <x v="223"/>
    <n v="452"/>
    <n v="123"/>
    <x v="8"/>
    <n v="2"/>
    <n v="75"/>
    <n v="40.5"/>
    <n v="150"/>
    <n v="81"/>
    <n v="69"/>
    <x v="4"/>
    <n v="11"/>
    <x v="2"/>
    <x v="3"/>
    <x v="2"/>
    <x v="0"/>
  </r>
  <r>
    <n v="1417"/>
    <n v="6"/>
    <x v="223"/>
    <n v="452"/>
    <n v="129"/>
    <x v="69"/>
    <n v="1"/>
    <n v="630"/>
    <n v="316"/>
    <n v="630"/>
    <n v="316"/>
    <n v="314"/>
    <x v="4"/>
    <n v="8"/>
    <x v="1"/>
    <x v="3"/>
    <x v="2"/>
    <x v="0"/>
  </r>
  <r>
    <n v="1418"/>
    <n v="1"/>
    <x v="223"/>
    <n v="634"/>
    <n v="11"/>
    <x v="42"/>
    <n v="1"/>
    <n v="25"/>
    <n v="13.5"/>
    <n v="25"/>
    <n v="13.5"/>
    <n v="11.5"/>
    <x v="0"/>
    <n v="20"/>
    <x v="5"/>
    <x v="5"/>
    <x v="1"/>
    <x v="0"/>
  </r>
  <r>
    <n v="1419"/>
    <n v="1"/>
    <x v="224"/>
    <n v="250"/>
    <n v="34"/>
    <x v="190"/>
    <n v="1"/>
    <n v="65"/>
    <n v="33.5"/>
    <n v="65"/>
    <n v="33.5"/>
    <n v="31.5"/>
    <x v="3"/>
    <n v="25"/>
    <x v="0"/>
    <x v="0"/>
    <x v="8"/>
    <x v="0"/>
  </r>
  <r>
    <n v="1419"/>
    <n v="2"/>
    <x v="224"/>
    <n v="250"/>
    <n v="54"/>
    <x v="176"/>
    <n v="1"/>
    <n v="70"/>
    <n v="38"/>
    <n v="70"/>
    <n v="38"/>
    <n v="32"/>
    <x v="3"/>
    <n v="22"/>
    <x v="2"/>
    <x v="0"/>
    <x v="8"/>
    <x v="0"/>
  </r>
  <r>
    <n v="1419"/>
    <n v="3"/>
    <x v="224"/>
    <n v="250"/>
    <n v="205"/>
    <x v="82"/>
    <n v="1"/>
    <n v="60"/>
    <n v="32"/>
    <n v="60"/>
    <n v="32"/>
    <n v="28"/>
    <x v="3"/>
    <n v="9"/>
    <x v="6"/>
    <x v="0"/>
    <x v="8"/>
    <x v="0"/>
  </r>
  <r>
    <n v="1420"/>
    <n v="1"/>
    <x v="224"/>
    <n v="432"/>
    <n v="135"/>
    <x v="149"/>
    <n v="1"/>
    <n v="60"/>
    <n v="31"/>
    <n v="60"/>
    <n v="31"/>
    <n v="29"/>
    <x v="4"/>
    <n v="26"/>
    <x v="2"/>
    <x v="1"/>
    <x v="1"/>
    <x v="0"/>
  </r>
  <r>
    <n v="1421"/>
    <n v="1"/>
    <x v="225"/>
    <n v="91"/>
    <n v="28"/>
    <x v="174"/>
    <n v="1"/>
    <n v="30"/>
    <n v="18"/>
    <n v="30"/>
    <n v="18"/>
    <n v="12"/>
    <x v="1"/>
    <n v="4"/>
    <x v="2"/>
    <x v="3"/>
    <x v="0"/>
    <x v="0"/>
  </r>
  <r>
    <n v="1421"/>
    <n v="2"/>
    <x v="225"/>
    <n v="91"/>
    <n v="91"/>
    <x v="94"/>
    <n v="1"/>
    <n v="40"/>
    <n v="21"/>
    <n v="40"/>
    <n v="21"/>
    <n v="19"/>
    <x v="1"/>
    <n v="3"/>
    <x v="4"/>
    <x v="3"/>
    <x v="0"/>
    <x v="0"/>
  </r>
  <r>
    <n v="1421"/>
    <n v="3"/>
    <x v="225"/>
    <n v="91"/>
    <n v="127"/>
    <x v="158"/>
    <n v="1"/>
    <n v="27"/>
    <n v="15.5"/>
    <n v="27"/>
    <n v="15.5"/>
    <n v="11.5"/>
    <x v="1"/>
    <n v="24"/>
    <x v="5"/>
    <x v="3"/>
    <x v="0"/>
    <x v="0"/>
  </r>
  <r>
    <n v="1421"/>
    <n v="4"/>
    <x v="225"/>
    <n v="91"/>
    <n v="134"/>
    <x v="120"/>
    <n v="1"/>
    <n v="16"/>
    <n v="9"/>
    <n v="16"/>
    <n v="9"/>
    <n v="7"/>
    <x v="1"/>
    <n v="6"/>
    <x v="4"/>
    <x v="3"/>
    <x v="0"/>
    <x v="0"/>
  </r>
  <r>
    <n v="1422"/>
    <n v="1"/>
    <x v="226"/>
    <n v="25"/>
    <n v="22"/>
    <x v="150"/>
    <n v="1"/>
    <n v="30"/>
    <n v="17"/>
    <n v="30"/>
    <n v="17"/>
    <n v="13"/>
    <x v="0"/>
    <n v="5"/>
    <x v="3"/>
    <x v="0"/>
    <x v="7"/>
    <x v="0"/>
  </r>
  <r>
    <n v="1422"/>
    <n v="2"/>
    <x v="226"/>
    <n v="25"/>
    <n v="99"/>
    <x v="23"/>
    <n v="4"/>
    <n v="9"/>
    <n v="7.5"/>
    <n v="36"/>
    <n v="30"/>
    <n v="6"/>
    <x v="0"/>
    <n v="17"/>
    <x v="3"/>
    <x v="0"/>
    <x v="7"/>
    <x v="0"/>
  </r>
  <r>
    <n v="1423"/>
    <n v="1"/>
    <x v="227"/>
    <n v="265"/>
    <n v="56"/>
    <x v="96"/>
    <n v="1"/>
    <n v="30"/>
    <n v="18"/>
    <n v="30"/>
    <n v="18"/>
    <n v="12"/>
    <x v="0"/>
    <n v="15"/>
    <x v="1"/>
    <x v="1"/>
    <x v="5"/>
    <x v="0"/>
  </r>
  <r>
    <n v="1423"/>
    <n v="2"/>
    <x v="227"/>
    <n v="265"/>
    <n v="169"/>
    <x v="117"/>
    <n v="1"/>
    <n v="20"/>
    <n v="11"/>
    <n v="20"/>
    <n v="11"/>
    <n v="9"/>
    <x v="0"/>
    <n v="16"/>
    <x v="1"/>
    <x v="1"/>
    <x v="5"/>
    <x v="0"/>
  </r>
  <r>
    <n v="1424"/>
    <n v="1"/>
    <x v="228"/>
    <n v="92"/>
    <n v="141"/>
    <x v="35"/>
    <n v="1"/>
    <n v="70"/>
    <n v="36"/>
    <n v="70"/>
    <n v="36"/>
    <n v="34"/>
    <x v="0"/>
    <n v="22"/>
    <x v="2"/>
    <x v="2"/>
    <x v="4"/>
    <x v="0"/>
  </r>
  <r>
    <n v="1425"/>
    <n v="1"/>
    <x v="228"/>
    <n v="648"/>
    <n v="36"/>
    <x v="144"/>
    <n v="4"/>
    <n v="14"/>
    <n v="8"/>
    <n v="56"/>
    <n v="32"/>
    <n v="24"/>
    <x v="1"/>
    <n v="6"/>
    <x v="4"/>
    <x v="2"/>
    <x v="4"/>
    <x v="0"/>
  </r>
  <r>
    <n v="1426"/>
    <n v="1"/>
    <x v="229"/>
    <n v="115"/>
    <n v="20"/>
    <x v="7"/>
    <n v="1"/>
    <n v="45"/>
    <n v="25.5"/>
    <n v="45"/>
    <n v="25.5"/>
    <n v="19.5"/>
    <x v="0"/>
    <n v="18"/>
    <x v="4"/>
    <x v="0"/>
    <x v="5"/>
    <x v="0"/>
  </r>
  <r>
    <n v="1426"/>
    <n v="2"/>
    <x v="229"/>
    <n v="115"/>
    <n v="60"/>
    <x v="48"/>
    <n v="1"/>
    <n v="60"/>
    <n v="33"/>
    <n v="60"/>
    <n v="33"/>
    <n v="27"/>
    <x v="0"/>
    <n v="15"/>
    <x v="1"/>
    <x v="0"/>
    <x v="5"/>
    <x v="0"/>
  </r>
  <r>
    <n v="1426"/>
    <n v="3"/>
    <x v="229"/>
    <n v="115"/>
    <n v="178"/>
    <x v="64"/>
    <n v="1"/>
    <n v="120"/>
    <n v="62"/>
    <n v="120"/>
    <n v="62"/>
    <n v="58"/>
    <x v="0"/>
    <n v="19"/>
    <x v="1"/>
    <x v="0"/>
    <x v="5"/>
    <x v="0"/>
  </r>
  <r>
    <n v="1427"/>
    <n v="1"/>
    <x v="229"/>
    <n v="401"/>
    <n v="59"/>
    <x v="43"/>
    <n v="2"/>
    <n v="65"/>
    <n v="33.5"/>
    <n v="130"/>
    <n v="67"/>
    <n v="63"/>
    <x v="7"/>
    <n v="22"/>
    <x v="2"/>
    <x v="3"/>
    <x v="2"/>
    <x v="0"/>
  </r>
  <r>
    <n v="1427"/>
    <n v="2"/>
    <x v="229"/>
    <n v="401"/>
    <n v="83"/>
    <x v="84"/>
    <n v="1"/>
    <n v="590"/>
    <n v="298"/>
    <n v="590"/>
    <n v="298"/>
    <n v="292"/>
    <x v="7"/>
    <n v="19"/>
    <x v="1"/>
    <x v="3"/>
    <x v="2"/>
    <x v="0"/>
  </r>
  <r>
    <n v="1427"/>
    <n v="3"/>
    <x v="229"/>
    <n v="401"/>
    <n v="99"/>
    <x v="23"/>
    <n v="6"/>
    <n v="9"/>
    <n v="7.5"/>
    <n v="54"/>
    <n v="45"/>
    <n v="9"/>
    <x v="7"/>
    <n v="17"/>
    <x v="3"/>
    <x v="3"/>
    <x v="2"/>
    <x v="0"/>
  </r>
  <r>
    <n v="1427"/>
    <n v="4"/>
    <x v="229"/>
    <n v="401"/>
    <n v="179"/>
    <x v="110"/>
    <n v="1"/>
    <n v="20"/>
    <n v="13"/>
    <n v="20"/>
    <n v="13"/>
    <n v="7"/>
    <x v="7"/>
    <n v="4"/>
    <x v="2"/>
    <x v="3"/>
    <x v="2"/>
    <x v="0"/>
  </r>
  <r>
    <n v="1428"/>
    <n v="1"/>
    <x v="230"/>
    <n v="516"/>
    <n v="128"/>
    <x v="95"/>
    <n v="3"/>
    <n v="14"/>
    <n v="10"/>
    <n v="42"/>
    <n v="30"/>
    <n v="12"/>
    <x v="3"/>
    <n v="6"/>
    <x v="4"/>
    <x v="2"/>
    <x v="1"/>
    <x v="0"/>
  </r>
  <r>
    <n v="1429"/>
    <n v="1"/>
    <x v="230"/>
    <n v="598"/>
    <n v="101"/>
    <x v="0"/>
    <n v="1"/>
    <n v="35"/>
    <n v="20.5"/>
    <n v="35"/>
    <n v="20.5"/>
    <n v="14.5"/>
    <x v="3"/>
    <n v="23"/>
    <x v="0"/>
    <x v="0"/>
    <x v="5"/>
    <x v="0"/>
  </r>
  <r>
    <n v="1429"/>
    <n v="2"/>
    <x v="230"/>
    <n v="598"/>
    <n v="128"/>
    <x v="95"/>
    <n v="1"/>
    <n v="14"/>
    <n v="10"/>
    <n v="14"/>
    <n v="10"/>
    <n v="4"/>
    <x v="3"/>
    <n v="6"/>
    <x v="4"/>
    <x v="0"/>
    <x v="5"/>
    <x v="0"/>
  </r>
  <r>
    <n v="1430"/>
    <n v="1"/>
    <x v="230"/>
    <n v="641"/>
    <n v="38"/>
    <x v="194"/>
    <n v="2"/>
    <n v="73"/>
    <n v="37.5"/>
    <n v="146"/>
    <n v="75"/>
    <n v="71"/>
    <x v="0"/>
    <n v="21"/>
    <x v="1"/>
    <x v="1"/>
    <x v="8"/>
    <x v="0"/>
  </r>
  <r>
    <n v="1430"/>
    <n v="2"/>
    <x v="230"/>
    <n v="641"/>
    <n v="176"/>
    <x v="160"/>
    <n v="1"/>
    <n v="70"/>
    <n v="37"/>
    <n v="70"/>
    <n v="37"/>
    <n v="33"/>
    <x v="0"/>
    <n v="22"/>
    <x v="2"/>
    <x v="1"/>
    <x v="8"/>
    <x v="0"/>
  </r>
  <r>
    <n v="1431"/>
    <n v="1"/>
    <x v="231"/>
    <n v="100"/>
    <n v="84"/>
    <x v="108"/>
    <n v="1"/>
    <n v="90"/>
    <n v="48"/>
    <n v="90"/>
    <n v="48"/>
    <n v="42"/>
    <x v="4"/>
    <n v="1"/>
    <x v="6"/>
    <x v="1"/>
    <x v="5"/>
    <x v="0"/>
  </r>
  <r>
    <n v="1431"/>
    <n v="2"/>
    <x v="231"/>
    <n v="100"/>
    <n v="124"/>
    <x v="141"/>
    <n v="1"/>
    <n v="23"/>
    <n v="14.5"/>
    <n v="23"/>
    <n v="14.5"/>
    <n v="8.5"/>
    <x v="4"/>
    <n v="14"/>
    <x v="5"/>
    <x v="1"/>
    <x v="5"/>
    <x v="0"/>
  </r>
  <r>
    <n v="1432"/>
    <n v="1"/>
    <x v="231"/>
    <n v="227"/>
    <n v="83"/>
    <x v="84"/>
    <n v="1"/>
    <n v="590"/>
    <n v="298"/>
    <n v="590"/>
    <n v="298"/>
    <n v="292"/>
    <x v="9"/>
    <n v="19"/>
    <x v="1"/>
    <x v="0"/>
    <x v="5"/>
    <x v="0"/>
  </r>
  <r>
    <n v="1432"/>
    <n v="2"/>
    <x v="231"/>
    <n v="227"/>
    <n v="142"/>
    <x v="36"/>
    <n v="1"/>
    <n v="50"/>
    <n v="27"/>
    <n v="50"/>
    <n v="27"/>
    <n v="23"/>
    <x v="9"/>
    <n v="10"/>
    <x v="3"/>
    <x v="0"/>
    <x v="5"/>
    <x v="0"/>
  </r>
  <r>
    <n v="1432"/>
    <n v="3"/>
    <x v="231"/>
    <n v="227"/>
    <n v="192"/>
    <x v="173"/>
    <n v="1"/>
    <n v="20"/>
    <n v="11"/>
    <n v="20"/>
    <n v="11"/>
    <n v="9"/>
    <x v="9"/>
    <n v="18"/>
    <x v="4"/>
    <x v="0"/>
    <x v="5"/>
    <x v="0"/>
  </r>
  <r>
    <n v="1433"/>
    <n v="1"/>
    <x v="232"/>
    <n v="126"/>
    <n v="168"/>
    <x v="164"/>
    <n v="1"/>
    <n v="51"/>
    <n v="26.5"/>
    <n v="51"/>
    <n v="26.5"/>
    <n v="24.5"/>
    <x v="0"/>
    <n v="11"/>
    <x v="2"/>
    <x v="3"/>
    <x v="10"/>
    <x v="2"/>
  </r>
  <r>
    <n v="1433"/>
    <n v="2"/>
    <x v="232"/>
    <n v="126"/>
    <n v="179"/>
    <x v="110"/>
    <n v="1"/>
    <n v="20"/>
    <n v="13"/>
    <n v="20"/>
    <n v="13"/>
    <n v="7"/>
    <x v="0"/>
    <n v="4"/>
    <x v="2"/>
    <x v="3"/>
    <x v="10"/>
    <x v="2"/>
  </r>
  <r>
    <n v="1434"/>
    <n v="1"/>
    <x v="232"/>
    <n v="154"/>
    <n v="171"/>
    <x v="103"/>
    <n v="1"/>
    <n v="27"/>
    <n v="16.5"/>
    <n v="27"/>
    <n v="16.5"/>
    <n v="10.5"/>
    <x v="1"/>
    <n v="23"/>
    <x v="0"/>
    <x v="0"/>
    <x v="7"/>
    <x v="0"/>
  </r>
  <r>
    <n v="1435"/>
    <n v="1"/>
    <x v="232"/>
    <n v="436"/>
    <n v="18"/>
    <x v="15"/>
    <n v="1"/>
    <n v="130"/>
    <n v="66"/>
    <n v="130"/>
    <n v="66"/>
    <n v="64"/>
    <x v="1"/>
    <n v="18"/>
    <x v="4"/>
    <x v="5"/>
    <x v="5"/>
    <x v="0"/>
  </r>
  <r>
    <n v="1435"/>
    <n v="2"/>
    <x v="232"/>
    <n v="436"/>
    <n v="95"/>
    <x v="199"/>
    <n v="2"/>
    <n v="19"/>
    <n v="11.5"/>
    <n v="38"/>
    <n v="23"/>
    <n v="15"/>
    <x v="1"/>
    <n v="12"/>
    <x v="2"/>
    <x v="5"/>
    <x v="5"/>
    <x v="0"/>
  </r>
  <r>
    <n v="1435"/>
    <n v="3"/>
    <x v="232"/>
    <n v="436"/>
    <n v="193"/>
    <x v="125"/>
    <n v="1"/>
    <n v="155"/>
    <n v="78.5"/>
    <n v="155"/>
    <n v="78.5"/>
    <n v="76.5"/>
    <x v="1"/>
    <n v="14"/>
    <x v="5"/>
    <x v="5"/>
    <x v="5"/>
    <x v="0"/>
  </r>
  <r>
    <n v="1436"/>
    <n v="1"/>
    <x v="233"/>
    <n v="530"/>
    <n v="47"/>
    <x v="26"/>
    <n v="1"/>
    <n v="13"/>
    <n v="7.5"/>
    <n v="13"/>
    <n v="7.5"/>
    <n v="5.5"/>
    <x v="5"/>
    <n v="23"/>
    <x v="0"/>
    <x v="0"/>
    <x v="1"/>
    <x v="0"/>
  </r>
  <r>
    <n v="1436"/>
    <n v="2"/>
    <x v="233"/>
    <n v="530"/>
    <n v="212"/>
    <x v="168"/>
    <n v="2"/>
    <n v="14"/>
    <n v="9"/>
    <n v="28"/>
    <n v="18"/>
    <n v="10"/>
    <x v="5"/>
    <n v="6"/>
    <x v="4"/>
    <x v="0"/>
    <x v="1"/>
    <x v="0"/>
  </r>
  <r>
    <n v="1437"/>
    <n v="1"/>
    <x v="234"/>
    <n v="27"/>
    <n v="63"/>
    <x v="133"/>
    <n v="1"/>
    <n v="30"/>
    <n v="16"/>
    <n v="30"/>
    <n v="16"/>
    <n v="14"/>
    <x v="4"/>
    <n v="12"/>
    <x v="2"/>
    <x v="0"/>
    <x v="4"/>
    <x v="0"/>
  </r>
  <r>
    <n v="1437"/>
    <n v="2"/>
    <x v="234"/>
    <n v="27"/>
    <n v="135"/>
    <x v="149"/>
    <n v="1"/>
    <n v="60"/>
    <n v="31"/>
    <n v="60"/>
    <n v="31"/>
    <n v="29"/>
    <x v="4"/>
    <n v="26"/>
    <x v="2"/>
    <x v="0"/>
    <x v="4"/>
    <x v="0"/>
  </r>
  <r>
    <n v="1437"/>
    <n v="3"/>
    <x v="234"/>
    <n v="27"/>
    <n v="181"/>
    <x v="6"/>
    <n v="4"/>
    <n v="12"/>
    <n v="7"/>
    <n v="48"/>
    <n v="28"/>
    <n v="20"/>
    <x v="4"/>
    <n v="5"/>
    <x v="3"/>
    <x v="0"/>
    <x v="4"/>
    <x v="0"/>
  </r>
  <r>
    <n v="1438"/>
    <n v="1"/>
    <x v="234"/>
    <n v="571"/>
    <n v="91"/>
    <x v="94"/>
    <n v="1"/>
    <n v="40"/>
    <n v="21"/>
    <n v="40"/>
    <n v="21"/>
    <n v="19"/>
    <x v="8"/>
    <n v="3"/>
    <x v="4"/>
    <x v="0"/>
    <x v="4"/>
    <x v="0"/>
  </r>
  <r>
    <n v="1438"/>
    <n v="2"/>
    <x v="234"/>
    <n v="571"/>
    <n v="199"/>
    <x v="66"/>
    <n v="1"/>
    <n v="154"/>
    <n v="79"/>
    <n v="154"/>
    <n v="79"/>
    <n v="75"/>
    <x v="8"/>
    <n v="9"/>
    <x v="6"/>
    <x v="0"/>
    <x v="4"/>
    <x v="0"/>
  </r>
  <r>
    <n v="1439"/>
    <n v="1"/>
    <x v="235"/>
    <n v="259"/>
    <n v="60"/>
    <x v="48"/>
    <n v="1"/>
    <n v="60"/>
    <n v="33"/>
    <n v="60"/>
    <n v="33"/>
    <n v="27"/>
    <x v="0"/>
    <n v="15"/>
    <x v="1"/>
    <x v="1"/>
    <x v="8"/>
    <x v="0"/>
  </r>
  <r>
    <n v="1439"/>
    <n v="2"/>
    <x v="235"/>
    <n v="259"/>
    <n v="100"/>
    <x v="27"/>
    <n v="1"/>
    <n v="64"/>
    <n v="35"/>
    <n v="64"/>
    <n v="35"/>
    <n v="29"/>
    <x v="0"/>
    <n v="7"/>
    <x v="6"/>
    <x v="1"/>
    <x v="8"/>
    <x v="0"/>
  </r>
  <r>
    <n v="1439"/>
    <n v="3"/>
    <x v="235"/>
    <n v="259"/>
    <n v="123"/>
    <x v="8"/>
    <n v="1"/>
    <n v="75"/>
    <n v="40.5"/>
    <n v="75"/>
    <n v="40.5"/>
    <n v="34.5"/>
    <x v="0"/>
    <n v="11"/>
    <x v="2"/>
    <x v="1"/>
    <x v="8"/>
    <x v="0"/>
  </r>
  <r>
    <n v="1439"/>
    <n v="4"/>
    <x v="235"/>
    <n v="259"/>
    <n v="140"/>
    <x v="139"/>
    <n v="1"/>
    <n v="15"/>
    <n v="9.5"/>
    <n v="15"/>
    <n v="9.5"/>
    <n v="5.5"/>
    <x v="0"/>
    <n v="16"/>
    <x v="1"/>
    <x v="1"/>
    <x v="8"/>
    <x v="0"/>
  </r>
  <r>
    <n v="1440"/>
    <n v="1"/>
    <x v="235"/>
    <n v="260"/>
    <n v="73"/>
    <x v="98"/>
    <n v="1"/>
    <n v="1500"/>
    <n v="752"/>
    <n v="1500"/>
    <n v="752"/>
    <n v="748"/>
    <x v="0"/>
    <n v="7"/>
    <x v="6"/>
    <x v="3"/>
    <x v="3"/>
    <x v="1"/>
  </r>
  <r>
    <n v="1440"/>
    <n v="2"/>
    <x v="235"/>
    <n v="260"/>
    <n v="104"/>
    <x v="13"/>
    <n v="1"/>
    <n v="43"/>
    <n v="23.5"/>
    <n v="43"/>
    <n v="23.5"/>
    <n v="19.5"/>
    <x v="0"/>
    <n v="11"/>
    <x v="2"/>
    <x v="3"/>
    <x v="3"/>
    <x v="1"/>
  </r>
  <r>
    <n v="1440"/>
    <n v="3"/>
    <x v="235"/>
    <n v="260"/>
    <n v="134"/>
    <x v="120"/>
    <n v="1"/>
    <n v="16"/>
    <n v="9"/>
    <n v="16"/>
    <n v="9"/>
    <n v="7"/>
    <x v="0"/>
    <n v="6"/>
    <x v="4"/>
    <x v="3"/>
    <x v="3"/>
    <x v="1"/>
  </r>
  <r>
    <n v="1440"/>
    <n v="4"/>
    <x v="235"/>
    <n v="260"/>
    <n v="138"/>
    <x v="30"/>
    <n v="1"/>
    <n v="30"/>
    <n v="16"/>
    <n v="30"/>
    <n v="16"/>
    <n v="14"/>
    <x v="0"/>
    <n v="20"/>
    <x v="5"/>
    <x v="3"/>
    <x v="3"/>
    <x v="1"/>
  </r>
  <r>
    <n v="1441"/>
    <n v="1"/>
    <x v="236"/>
    <n v="374"/>
    <n v="53"/>
    <x v="128"/>
    <n v="1"/>
    <n v="25"/>
    <n v="13.5"/>
    <n v="25"/>
    <n v="13.5"/>
    <n v="11.5"/>
    <x v="4"/>
    <n v="11"/>
    <x v="2"/>
    <x v="3"/>
    <x v="7"/>
    <x v="0"/>
  </r>
  <r>
    <n v="1442"/>
    <n v="1"/>
    <x v="236"/>
    <n v="632"/>
    <n v="88"/>
    <x v="165"/>
    <n v="1"/>
    <n v="95"/>
    <n v="48.5"/>
    <n v="95"/>
    <n v="48.5"/>
    <n v="46.5"/>
    <x v="9"/>
    <n v="16"/>
    <x v="1"/>
    <x v="3"/>
    <x v="7"/>
    <x v="0"/>
  </r>
  <r>
    <n v="1442"/>
    <n v="2"/>
    <x v="236"/>
    <n v="632"/>
    <n v="145"/>
    <x v="131"/>
    <n v="15"/>
    <n v="89"/>
    <n v="46.5"/>
    <n v="1335"/>
    <n v="697.5"/>
    <n v="637.5"/>
    <x v="9"/>
    <n v="11"/>
    <x v="2"/>
    <x v="3"/>
    <x v="7"/>
    <x v="0"/>
  </r>
  <r>
    <n v="1442"/>
    <n v="3"/>
    <x v="236"/>
    <n v="632"/>
    <n v="169"/>
    <x v="117"/>
    <n v="1"/>
    <n v="20"/>
    <n v="11"/>
    <n v="20"/>
    <n v="11"/>
    <n v="9"/>
    <x v="9"/>
    <n v="16"/>
    <x v="1"/>
    <x v="3"/>
    <x v="7"/>
    <x v="0"/>
  </r>
  <r>
    <n v="1442"/>
    <n v="4"/>
    <x v="236"/>
    <n v="632"/>
    <n v="173"/>
    <x v="46"/>
    <n v="1"/>
    <n v="84"/>
    <n v="44"/>
    <n v="84"/>
    <n v="44"/>
    <n v="40"/>
    <x v="9"/>
    <n v="1"/>
    <x v="6"/>
    <x v="3"/>
    <x v="7"/>
    <x v="0"/>
  </r>
  <r>
    <n v="1443"/>
    <n v="1"/>
    <x v="237"/>
    <n v="394"/>
    <n v="42"/>
    <x v="146"/>
    <n v="1"/>
    <n v="45"/>
    <n v="25.5"/>
    <n v="45"/>
    <n v="25.5"/>
    <n v="19.5"/>
    <x v="4"/>
    <n v="15"/>
    <x v="1"/>
    <x v="5"/>
    <x v="5"/>
    <x v="0"/>
  </r>
  <r>
    <n v="1443"/>
    <n v="2"/>
    <x v="237"/>
    <n v="394"/>
    <n v="68"/>
    <x v="57"/>
    <n v="1"/>
    <n v="13"/>
    <n v="7.5"/>
    <n v="13"/>
    <n v="7.5"/>
    <n v="5.5"/>
    <x v="4"/>
    <n v="14"/>
    <x v="5"/>
    <x v="5"/>
    <x v="5"/>
    <x v="0"/>
  </r>
  <r>
    <n v="1443"/>
    <n v="3"/>
    <x v="237"/>
    <n v="394"/>
    <n v="118"/>
    <x v="200"/>
    <n v="1"/>
    <n v="204"/>
    <n v="105"/>
    <n v="204"/>
    <n v="105"/>
    <n v="99"/>
    <x v="4"/>
    <n v="9"/>
    <x v="6"/>
    <x v="5"/>
    <x v="5"/>
    <x v="0"/>
  </r>
  <r>
    <n v="1444"/>
    <n v="1"/>
    <x v="238"/>
    <n v="168"/>
    <n v="90"/>
    <x v="166"/>
    <n v="1"/>
    <n v="35"/>
    <n v="20.5"/>
    <n v="35"/>
    <n v="20.5"/>
    <n v="14.5"/>
    <x v="8"/>
    <n v="4"/>
    <x v="2"/>
    <x v="0"/>
    <x v="4"/>
    <x v="0"/>
  </r>
  <r>
    <n v="1444"/>
    <n v="2"/>
    <x v="238"/>
    <n v="168"/>
    <n v="130"/>
    <x v="122"/>
    <n v="1"/>
    <n v="25"/>
    <n v="15.5"/>
    <n v="25"/>
    <n v="15.5"/>
    <n v="9.5"/>
    <x v="8"/>
    <n v="3"/>
    <x v="4"/>
    <x v="0"/>
    <x v="4"/>
    <x v="0"/>
  </r>
  <r>
    <n v="1445"/>
    <n v="1"/>
    <x v="238"/>
    <n v="175"/>
    <n v="83"/>
    <x v="84"/>
    <n v="1"/>
    <n v="590"/>
    <n v="298"/>
    <n v="590"/>
    <n v="298"/>
    <n v="292"/>
    <x v="3"/>
    <n v="19"/>
    <x v="1"/>
    <x v="3"/>
    <x v="8"/>
    <x v="0"/>
  </r>
  <r>
    <n v="1445"/>
    <n v="2"/>
    <x v="238"/>
    <n v="175"/>
    <n v="190"/>
    <x v="155"/>
    <n v="1"/>
    <n v="75"/>
    <n v="38.5"/>
    <n v="75"/>
    <n v="38.5"/>
    <n v="36.5"/>
    <x v="3"/>
    <n v="22"/>
    <x v="2"/>
    <x v="3"/>
    <x v="8"/>
    <x v="0"/>
  </r>
  <r>
    <n v="1445"/>
    <n v="3"/>
    <x v="238"/>
    <n v="175"/>
    <n v="196"/>
    <x v="105"/>
    <n v="1"/>
    <n v="74"/>
    <n v="40"/>
    <n v="74"/>
    <n v="40"/>
    <n v="34"/>
    <x v="3"/>
    <n v="23"/>
    <x v="0"/>
    <x v="3"/>
    <x v="8"/>
    <x v="0"/>
  </r>
  <r>
    <n v="1446"/>
    <n v="1"/>
    <x v="239"/>
    <n v="29"/>
    <n v="7"/>
    <x v="29"/>
    <n v="1"/>
    <n v="35"/>
    <n v="20.5"/>
    <n v="35"/>
    <n v="20.5"/>
    <n v="14.5"/>
    <x v="6"/>
    <n v="5"/>
    <x v="3"/>
    <x v="3"/>
    <x v="1"/>
    <x v="0"/>
  </r>
  <r>
    <n v="1446"/>
    <n v="2"/>
    <x v="239"/>
    <n v="29"/>
    <n v="200"/>
    <x v="2"/>
    <n v="1"/>
    <n v="37"/>
    <n v="19.5"/>
    <n v="37"/>
    <n v="19.5"/>
    <n v="17.5"/>
    <x v="6"/>
    <n v="21"/>
    <x v="1"/>
    <x v="3"/>
    <x v="1"/>
    <x v="0"/>
  </r>
  <r>
    <n v="1446"/>
    <n v="3"/>
    <x v="239"/>
    <n v="29"/>
    <n v="208"/>
    <x v="153"/>
    <n v="1"/>
    <n v="45"/>
    <n v="25.5"/>
    <n v="45"/>
    <n v="25.5"/>
    <n v="19.5"/>
    <x v="6"/>
    <n v="16"/>
    <x v="1"/>
    <x v="3"/>
    <x v="1"/>
    <x v="0"/>
  </r>
  <r>
    <n v="1447"/>
    <n v="1"/>
    <x v="240"/>
    <n v="162"/>
    <n v="24"/>
    <x v="167"/>
    <n v="1"/>
    <n v="34"/>
    <n v="18"/>
    <n v="34"/>
    <n v="18"/>
    <n v="16"/>
    <x v="7"/>
    <n v="26"/>
    <x v="2"/>
    <x v="5"/>
    <x v="3"/>
    <x v="1"/>
  </r>
  <r>
    <n v="1447"/>
    <n v="2"/>
    <x v="240"/>
    <n v="162"/>
    <n v="104"/>
    <x v="13"/>
    <n v="1"/>
    <n v="43"/>
    <n v="23.5"/>
    <n v="43"/>
    <n v="23.5"/>
    <n v="19.5"/>
    <x v="7"/>
    <n v="11"/>
    <x v="2"/>
    <x v="5"/>
    <x v="3"/>
    <x v="1"/>
  </r>
  <r>
    <n v="1448"/>
    <n v="1"/>
    <x v="240"/>
    <n v="325"/>
    <n v="24"/>
    <x v="167"/>
    <n v="1"/>
    <n v="34"/>
    <n v="18"/>
    <n v="34"/>
    <n v="18"/>
    <n v="16"/>
    <x v="5"/>
    <n v="26"/>
    <x v="2"/>
    <x v="0"/>
    <x v="9"/>
    <x v="2"/>
  </r>
  <r>
    <n v="1448"/>
    <n v="2"/>
    <x v="240"/>
    <n v="325"/>
    <n v="168"/>
    <x v="164"/>
    <n v="1"/>
    <n v="51"/>
    <n v="26.5"/>
    <n v="51"/>
    <n v="26.5"/>
    <n v="24.5"/>
    <x v="5"/>
    <n v="11"/>
    <x v="2"/>
    <x v="0"/>
    <x v="9"/>
    <x v="2"/>
  </r>
  <r>
    <n v="1448"/>
    <n v="3"/>
    <x v="240"/>
    <n v="325"/>
    <n v="199"/>
    <x v="66"/>
    <n v="1"/>
    <n v="154"/>
    <n v="79"/>
    <n v="154"/>
    <n v="79"/>
    <n v="75"/>
    <x v="5"/>
    <n v="9"/>
    <x v="6"/>
    <x v="0"/>
    <x v="9"/>
    <x v="2"/>
  </r>
  <r>
    <n v="1449"/>
    <n v="1"/>
    <x v="240"/>
    <n v="393"/>
    <n v="80"/>
    <x v="79"/>
    <n v="1"/>
    <n v="22"/>
    <n v="13"/>
    <n v="22"/>
    <n v="13"/>
    <n v="9"/>
    <x v="2"/>
    <n v="15"/>
    <x v="1"/>
    <x v="5"/>
    <x v="4"/>
    <x v="0"/>
  </r>
  <r>
    <n v="1449"/>
    <n v="2"/>
    <x v="240"/>
    <n v="393"/>
    <n v="164"/>
    <x v="9"/>
    <n v="1"/>
    <n v="35"/>
    <n v="20.5"/>
    <n v="35"/>
    <n v="20.5"/>
    <n v="14.5"/>
    <x v="2"/>
    <n v="2"/>
    <x v="0"/>
    <x v="5"/>
    <x v="4"/>
    <x v="0"/>
  </r>
  <r>
    <n v="1449"/>
    <n v="3"/>
    <x v="240"/>
    <n v="393"/>
    <n v="195"/>
    <x v="12"/>
    <n v="1"/>
    <n v="46"/>
    <n v="24"/>
    <n v="46"/>
    <n v="24"/>
    <n v="22"/>
    <x v="2"/>
    <n v="16"/>
    <x v="1"/>
    <x v="5"/>
    <x v="4"/>
    <x v="0"/>
  </r>
  <r>
    <n v="1450"/>
    <n v="1"/>
    <x v="241"/>
    <n v="9"/>
    <n v="62"/>
    <x v="87"/>
    <n v="2"/>
    <n v="37"/>
    <n v="19.5"/>
    <n v="74"/>
    <n v="39"/>
    <n v="35"/>
    <x v="1"/>
    <n v="3"/>
    <x v="4"/>
    <x v="0"/>
    <x v="7"/>
    <x v="0"/>
  </r>
  <r>
    <n v="1451"/>
    <n v="1"/>
    <x v="241"/>
    <n v="677"/>
    <n v="115"/>
    <x v="3"/>
    <n v="1"/>
    <n v="38"/>
    <n v="22"/>
    <n v="38"/>
    <n v="22"/>
    <n v="16"/>
    <x v="3"/>
    <n v="4"/>
    <x v="2"/>
    <x v="5"/>
    <x v="2"/>
    <x v="0"/>
  </r>
  <r>
    <n v="1451"/>
    <n v="2"/>
    <x v="241"/>
    <n v="677"/>
    <n v="123"/>
    <x v="8"/>
    <n v="1"/>
    <n v="75"/>
    <n v="40.5"/>
    <n v="75"/>
    <n v="40.5"/>
    <n v="34.5"/>
    <x v="3"/>
    <n v="11"/>
    <x v="2"/>
    <x v="5"/>
    <x v="2"/>
    <x v="0"/>
  </r>
  <r>
    <n v="1451"/>
    <n v="3"/>
    <x v="241"/>
    <n v="677"/>
    <n v="192"/>
    <x v="173"/>
    <n v="1"/>
    <n v="20"/>
    <n v="11"/>
    <n v="20"/>
    <n v="11"/>
    <n v="9"/>
    <x v="3"/>
    <n v="18"/>
    <x v="4"/>
    <x v="5"/>
    <x v="2"/>
    <x v="0"/>
  </r>
  <r>
    <n v="1452"/>
    <n v="1"/>
    <x v="242"/>
    <n v="63"/>
    <n v="62"/>
    <x v="87"/>
    <n v="1"/>
    <n v="37"/>
    <n v="19.5"/>
    <n v="37"/>
    <n v="19.5"/>
    <n v="17.5"/>
    <x v="2"/>
    <n v="3"/>
    <x v="4"/>
    <x v="2"/>
    <x v="8"/>
    <x v="0"/>
  </r>
  <r>
    <n v="1452"/>
    <n v="2"/>
    <x v="242"/>
    <n v="63"/>
    <n v="125"/>
    <x v="39"/>
    <n v="5"/>
    <n v="27"/>
    <n v="14.5"/>
    <n v="135"/>
    <n v="72.5"/>
    <n v="62.5"/>
    <x v="2"/>
    <n v="3"/>
    <x v="4"/>
    <x v="2"/>
    <x v="8"/>
    <x v="0"/>
  </r>
  <r>
    <n v="1452"/>
    <n v="3"/>
    <x v="242"/>
    <n v="63"/>
    <n v="140"/>
    <x v="139"/>
    <n v="1"/>
    <n v="15"/>
    <n v="9.5"/>
    <n v="15"/>
    <n v="9.5"/>
    <n v="5.5"/>
    <x v="2"/>
    <n v="16"/>
    <x v="1"/>
    <x v="2"/>
    <x v="8"/>
    <x v="0"/>
  </r>
  <r>
    <n v="1452"/>
    <n v="4"/>
    <x v="242"/>
    <n v="63"/>
    <n v="150"/>
    <x v="124"/>
    <n v="1"/>
    <n v="105"/>
    <n v="53.5"/>
    <n v="105"/>
    <n v="53.5"/>
    <n v="51.5"/>
    <x v="2"/>
    <n v="7"/>
    <x v="6"/>
    <x v="2"/>
    <x v="8"/>
    <x v="0"/>
  </r>
  <r>
    <n v="1453"/>
    <n v="1"/>
    <x v="242"/>
    <n v="461"/>
    <n v="35"/>
    <x v="5"/>
    <n v="1"/>
    <n v="23"/>
    <n v="13.5"/>
    <n v="23"/>
    <n v="13.5"/>
    <n v="9.5"/>
    <x v="2"/>
    <n v="25"/>
    <x v="0"/>
    <x v="2"/>
    <x v="4"/>
    <x v="0"/>
  </r>
  <r>
    <n v="1454"/>
    <n v="1"/>
    <x v="243"/>
    <n v="20"/>
    <n v="35"/>
    <x v="5"/>
    <n v="1"/>
    <n v="23"/>
    <n v="13.5"/>
    <n v="23"/>
    <n v="13.5"/>
    <n v="9.5"/>
    <x v="0"/>
    <n v="25"/>
    <x v="0"/>
    <x v="5"/>
    <x v="9"/>
    <x v="2"/>
  </r>
  <r>
    <n v="1454"/>
    <n v="2"/>
    <x v="243"/>
    <n v="20"/>
    <n v="158"/>
    <x v="132"/>
    <n v="1"/>
    <n v="304"/>
    <n v="154"/>
    <n v="304"/>
    <n v="154"/>
    <n v="150"/>
    <x v="0"/>
    <n v="7"/>
    <x v="6"/>
    <x v="5"/>
    <x v="9"/>
    <x v="2"/>
  </r>
  <r>
    <n v="1455"/>
    <n v="1"/>
    <x v="244"/>
    <n v="202"/>
    <n v="101"/>
    <x v="0"/>
    <n v="1"/>
    <n v="35"/>
    <n v="20.5"/>
    <n v="35"/>
    <n v="20.5"/>
    <n v="14.5"/>
    <x v="2"/>
    <n v="23"/>
    <x v="0"/>
    <x v="2"/>
    <x v="7"/>
    <x v="0"/>
  </r>
  <r>
    <n v="1455"/>
    <n v="2"/>
    <x v="244"/>
    <n v="202"/>
    <n v="105"/>
    <x v="22"/>
    <n v="1"/>
    <n v="65"/>
    <n v="33.5"/>
    <n v="65"/>
    <n v="33.5"/>
    <n v="31.5"/>
    <x v="2"/>
    <n v="22"/>
    <x v="2"/>
    <x v="2"/>
    <x v="7"/>
    <x v="0"/>
  </r>
  <r>
    <n v="1455"/>
    <n v="3"/>
    <x v="244"/>
    <n v="202"/>
    <n v="186"/>
    <x v="71"/>
    <n v="1"/>
    <n v="51"/>
    <n v="26.5"/>
    <n v="51"/>
    <n v="26.5"/>
    <n v="24.5"/>
    <x v="2"/>
    <n v="11"/>
    <x v="2"/>
    <x v="2"/>
    <x v="7"/>
    <x v="0"/>
  </r>
  <r>
    <n v="1456"/>
    <n v="1"/>
    <x v="244"/>
    <n v="485"/>
    <n v="153"/>
    <x v="104"/>
    <n v="1"/>
    <n v="29"/>
    <n v="15.5"/>
    <n v="29"/>
    <n v="15.5"/>
    <n v="13.5"/>
    <x v="9"/>
    <n v="26"/>
    <x v="2"/>
    <x v="5"/>
    <x v="7"/>
    <x v="0"/>
  </r>
  <r>
    <n v="1457"/>
    <n v="1"/>
    <x v="245"/>
    <n v="54"/>
    <n v="134"/>
    <x v="120"/>
    <n v="1"/>
    <n v="16"/>
    <n v="9"/>
    <n v="16"/>
    <n v="9"/>
    <n v="7"/>
    <x v="1"/>
    <n v="6"/>
    <x v="4"/>
    <x v="4"/>
    <x v="7"/>
    <x v="0"/>
  </r>
  <r>
    <n v="1457"/>
    <n v="2"/>
    <x v="245"/>
    <n v="54"/>
    <n v="141"/>
    <x v="35"/>
    <n v="1"/>
    <n v="70"/>
    <n v="36"/>
    <n v="70"/>
    <n v="36"/>
    <n v="34"/>
    <x v="1"/>
    <n v="22"/>
    <x v="2"/>
    <x v="4"/>
    <x v="7"/>
    <x v="0"/>
  </r>
  <r>
    <n v="1458"/>
    <n v="1"/>
    <x v="245"/>
    <n v="361"/>
    <n v="11"/>
    <x v="42"/>
    <n v="1"/>
    <n v="25"/>
    <n v="13.5"/>
    <n v="25"/>
    <n v="13.5"/>
    <n v="11.5"/>
    <x v="7"/>
    <n v="20"/>
    <x v="5"/>
    <x v="0"/>
    <x v="10"/>
    <x v="2"/>
  </r>
  <r>
    <n v="1458"/>
    <n v="2"/>
    <x v="245"/>
    <n v="361"/>
    <n v="111"/>
    <x v="148"/>
    <n v="4"/>
    <n v="18"/>
    <n v="12"/>
    <n v="72"/>
    <n v="48"/>
    <n v="24"/>
    <x v="7"/>
    <n v="21"/>
    <x v="1"/>
    <x v="0"/>
    <x v="10"/>
    <x v="2"/>
  </r>
  <r>
    <n v="1459"/>
    <n v="1"/>
    <x v="245"/>
    <n v="390"/>
    <n v="209"/>
    <x v="116"/>
    <n v="1"/>
    <n v="25"/>
    <n v="13.5"/>
    <n v="25"/>
    <n v="13.5"/>
    <n v="11.5"/>
    <x v="0"/>
    <n v="24"/>
    <x v="5"/>
    <x v="5"/>
    <x v="5"/>
    <x v="0"/>
  </r>
  <r>
    <n v="1460"/>
    <n v="1"/>
    <x v="246"/>
    <n v="486"/>
    <n v="2"/>
    <x v="163"/>
    <n v="1"/>
    <n v="25"/>
    <n v="15.5"/>
    <n v="25"/>
    <n v="15.5"/>
    <n v="9.5"/>
    <x v="1"/>
    <n v="16"/>
    <x v="1"/>
    <x v="0"/>
    <x v="0"/>
    <x v="0"/>
  </r>
  <r>
    <n v="1460"/>
    <n v="2"/>
    <x v="246"/>
    <n v="486"/>
    <n v="25"/>
    <x v="47"/>
    <n v="1"/>
    <n v="20"/>
    <n v="12"/>
    <n v="20"/>
    <n v="12"/>
    <n v="8"/>
    <x v="1"/>
    <n v="13"/>
    <x v="1"/>
    <x v="0"/>
    <x v="0"/>
    <x v="0"/>
  </r>
  <r>
    <n v="1460"/>
    <n v="3"/>
    <x v="246"/>
    <n v="486"/>
    <n v="96"/>
    <x v="183"/>
    <n v="1"/>
    <n v="39"/>
    <n v="22.5"/>
    <n v="39"/>
    <n v="22.5"/>
    <n v="16.5"/>
    <x v="1"/>
    <n v="24"/>
    <x v="5"/>
    <x v="0"/>
    <x v="0"/>
    <x v="0"/>
  </r>
  <r>
    <n v="1460"/>
    <n v="4"/>
    <x v="246"/>
    <n v="486"/>
    <n v="101"/>
    <x v="0"/>
    <n v="1"/>
    <n v="35"/>
    <n v="20.5"/>
    <n v="35"/>
    <n v="20.5"/>
    <n v="14.5"/>
    <x v="1"/>
    <n v="23"/>
    <x v="0"/>
    <x v="0"/>
    <x v="0"/>
    <x v="0"/>
  </r>
  <r>
    <n v="1460"/>
    <n v="5"/>
    <x v="246"/>
    <n v="486"/>
    <n v="154"/>
    <x v="142"/>
    <n v="1"/>
    <n v="74"/>
    <n v="40"/>
    <n v="74"/>
    <n v="40"/>
    <n v="34"/>
    <x v="1"/>
    <n v="16"/>
    <x v="1"/>
    <x v="0"/>
    <x v="0"/>
    <x v="0"/>
  </r>
  <r>
    <n v="1461"/>
    <n v="1"/>
    <x v="246"/>
    <n v="575"/>
    <n v="132"/>
    <x v="169"/>
    <n v="1"/>
    <n v="24"/>
    <n v="15"/>
    <n v="24"/>
    <n v="15"/>
    <n v="9"/>
    <x v="7"/>
    <n v="1"/>
    <x v="6"/>
    <x v="0"/>
    <x v="5"/>
    <x v="0"/>
  </r>
  <r>
    <n v="1461"/>
    <n v="2"/>
    <x v="246"/>
    <n v="575"/>
    <n v="153"/>
    <x v="104"/>
    <n v="1"/>
    <n v="29"/>
    <n v="15.5"/>
    <n v="29"/>
    <n v="15.5"/>
    <n v="13.5"/>
    <x v="7"/>
    <n v="26"/>
    <x v="2"/>
    <x v="0"/>
    <x v="5"/>
    <x v="0"/>
  </r>
  <r>
    <n v="1462"/>
    <n v="1"/>
    <x v="247"/>
    <n v="66"/>
    <n v="53"/>
    <x v="128"/>
    <n v="1"/>
    <n v="25"/>
    <n v="13.5"/>
    <n v="25"/>
    <n v="13.5"/>
    <n v="11.5"/>
    <x v="0"/>
    <n v="11"/>
    <x v="2"/>
    <x v="5"/>
    <x v="5"/>
    <x v="0"/>
  </r>
  <r>
    <n v="1462"/>
    <n v="2"/>
    <x v="247"/>
    <n v="66"/>
    <n v="139"/>
    <x v="129"/>
    <n v="1"/>
    <n v="194"/>
    <n v="100"/>
    <n v="194"/>
    <n v="100"/>
    <n v="94"/>
    <x v="0"/>
    <n v="14"/>
    <x v="5"/>
    <x v="5"/>
    <x v="5"/>
    <x v="0"/>
  </r>
  <r>
    <n v="1462"/>
    <n v="3"/>
    <x v="247"/>
    <n v="66"/>
    <n v="186"/>
    <x v="71"/>
    <n v="1"/>
    <n v="51"/>
    <n v="26.5"/>
    <n v="51"/>
    <n v="26.5"/>
    <n v="24.5"/>
    <x v="0"/>
    <n v="11"/>
    <x v="2"/>
    <x v="5"/>
    <x v="5"/>
    <x v="0"/>
  </r>
  <r>
    <n v="1463"/>
    <n v="1"/>
    <x v="247"/>
    <n v="680"/>
    <n v="56"/>
    <x v="96"/>
    <n v="1"/>
    <n v="30"/>
    <n v="18"/>
    <n v="30"/>
    <n v="18"/>
    <n v="12"/>
    <x v="4"/>
    <n v="15"/>
    <x v="1"/>
    <x v="5"/>
    <x v="1"/>
    <x v="0"/>
  </r>
  <r>
    <n v="1463"/>
    <n v="2"/>
    <x v="247"/>
    <n v="680"/>
    <n v="197"/>
    <x v="201"/>
    <n v="1"/>
    <n v="230"/>
    <n v="118"/>
    <n v="230"/>
    <n v="118"/>
    <n v="112"/>
    <x v="4"/>
    <n v="26"/>
    <x v="2"/>
    <x v="5"/>
    <x v="1"/>
    <x v="0"/>
  </r>
  <r>
    <n v="1464"/>
    <n v="1"/>
    <x v="248"/>
    <n v="51"/>
    <n v="91"/>
    <x v="94"/>
    <n v="4"/>
    <n v="40"/>
    <n v="21"/>
    <n v="160"/>
    <n v="84"/>
    <n v="76"/>
    <x v="3"/>
    <n v="3"/>
    <x v="4"/>
    <x v="5"/>
    <x v="5"/>
    <x v="0"/>
  </r>
  <r>
    <n v="1464"/>
    <n v="2"/>
    <x v="248"/>
    <n v="51"/>
    <n v="191"/>
    <x v="17"/>
    <n v="1"/>
    <n v="26"/>
    <n v="15"/>
    <n v="26"/>
    <n v="15"/>
    <n v="11"/>
    <x v="3"/>
    <n v="15"/>
    <x v="1"/>
    <x v="5"/>
    <x v="5"/>
    <x v="0"/>
  </r>
  <r>
    <n v="1465"/>
    <n v="1"/>
    <x v="248"/>
    <n v="215"/>
    <n v="23"/>
    <x v="143"/>
    <n v="1"/>
    <n v="39"/>
    <n v="21.5"/>
    <n v="39"/>
    <n v="21.5"/>
    <n v="17.5"/>
    <x v="0"/>
    <n v="16"/>
    <x v="1"/>
    <x v="0"/>
    <x v="7"/>
    <x v="0"/>
  </r>
  <r>
    <n v="1466"/>
    <n v="1"/>
    <x v="248"/>
    <n v="226"/>
    <n v="24"/>
    <x v="167"/>
    <n v="1"/>
    <n v="34"/>
    <n v="18"/>
    <n v="34"/>
    <n v="18"/>
    <n v="16"/>
    <x v="6"/>
    <n v="26"/>
    <x v="2"/>
    <x v="0"/>
    <x v="2"/>
    <x v="0"/>
  </r>
  <r>
    <n v="1466"/>
    <n v="2"/>
    <x v="248"/>
    <n v="226"/>
    <n v="55"/>
    <x v="119"/>
    <n v="1"/>
    <n v="65"/>
    <n v="35.5"/>
    <n v="65"/>
    <n v="35.5"/>
    <n v="29.5"/>
    <x v="6"/>
    <n v="16"/>
    <x v="1"/>
    <x v="0"/>
    <x v="2"/>
    <x v="0"/>
  </r>
  <r>
    <n v="1466"/>
    <n v="3"/>
    <x v="248"/>
    <n v="226"/>
    <n v="106"/>
    <x v="38"/>
    <n v="2"/>
    <n v="72"/>
    <n v="38"/>
    <n v="144"/>
    <n v="76"/>
    <n v="68"/>
    <x v="6"/>
    <n v="15"/>
    <x v="1"/>
    <x v="0"/>
    <x v="2"/>
    <x v="0"/>
  </r>
  <r>
    <n v="1466"/>
    <n v="4"/>
    <x v="248"/>
    <n v="226"/>
    <n v="194"/>
    <x v="40"/>
    <n v="1"/>
    <n v="50"/>
    <n v="27"/>
    <n v="50"/>
    <n v="27"/>
    <n v="23"/>
    <x v="6"/>
    <n v="26"/>
    <x v="2"/>
    <x v="0"/>
    <x v="2"/>
    <x v="0"/>
  </r>
  <r>
    <n v="1467"/>
    <n v="1"/>
    <x v="249"/>
    <n v="574"/>
    <n v="4"/>
    <x v="73"/>
    <n v="1"/>
    <n v="125"/>
    <n v="65.5"/>
    <n v="125"/>
    <n v="65.5"/>
    <n v="59.5"/>
    <x v="1"/>
    <n v="15"/>
    <x v="1"/>
    <x v="4"/>
    <x v="7"/>
    <x v="0"/>
  </r>
  <r>
    <n v="1467"/>
    <n v="2"/>
    <x v="249"/>
    <n v="574"/>
    <n v="62"/>
    <x v="87"/>
    <n v="1"/>
    <n v="37"/>
    <n v="19.5"/>
    <n v="37"/>
    <n v="19.5"/>
    <n v="17.5"/>
    <x v="1"/>
    <n v="3"/>
    <x v="4"/>
    <x v="4"/>
    <x v="7"/>
    <x v="0"/>
  </r>
  <r>
    <n v="1468"/>
    <n v="1"/>
    <x v="250"/>
    <n v="121"/>
    <n v="55"/>
    <x v="119"/>
    <n v="1"/>
    <n v="65"/>
    <n v="35.5"/>
    <n v="65"/>
    <n v="35.5"/>
    <n v="29.5"/>
    <x v="2"/>
    <n v="16"/>
    <x v="1"/>
    <x v="3"/>
    <x v="2"/>
    <x v="0"/>
  </r>
  <r>
    <n v="1468"/>
    <n v="2"/>
    <x v="250"/>
    <n v="121"/>
    <n v="105"/>
    <x v="22"/>
    <n v="1"/>
    <n v="65"/>
    <n v="33.5"/>
    <n v="65"/>
    <n v="33.5"/>
    <n v="31.5"/>
    <x v="2"/>
    <n v="22"/>
    <x v="2"/>
    <x v="3"/>
    <x v="2"/>
    <x v="0"/>
  </r>
  <r>
    <n v="1469"/>
    <n v="1"/>
    <x v="251"/>
    <n v="128"/>
    <n v="68"/>
    <x v="57"/>
    <n v="1"/>
    <n v="13"/>
    <n v="7.5"/>
    <n v="13"/>
    <n v="7.5"/>
    <n v="5.5"/>
    <x v="1"/>
    <n v="14"/>
    <x v="5"/>
    <x v="4"/>
    <x v="0"/>
    <x v="0"/>
  </r>
  <r>
    <n v="1470"/>
    <n v="1"/>
    <x v="251"/>
    <n v="350"/>
    <n v="38"/>
    <x v="194"/>
    <n v="1"/>
    <n v="73"/>
    <n v="37.5"/>
    <n v="73"/>
    <n v="37.5"/>
    <n v="35.5"/>
    <x v="6"/>
    <n v="21"/>
    <x v="1"/>
    <x v="4"/>
    <x v="8"/>
    <x v="0"/>
  </r>
  <r>
    <n v="1470"/>
    <n v="2"/>
    <x v="251"/>
    <n v="350"/>
    <n v="39"/>
    <x v="97"/>
    <n v="1"/>
    <n v="220"/>
    <n v="111"/>
    <n v="220"/>
    <n v="111"/>
    <n v="109"/>
    <x v="6"/>
    <n v="8"/>
    <x v="1"/>
    <x v="4"/>
    <x v="8"/>
    <x v="0"/>
  </r>
  <r>
    <n v="1470"/>
    <n v="3"/>
    <x v="251"/>
    <n v="350"/>
    <n v="59"/>
    <x v="43"/>
    <n v="1"/>
    <n v="65"/>
    <n v="33.5"/>
    <n v="65"/>
    <n v="33.5"/>
    <n v="31.5"/>
    <x v="6"/>
    <n v="22"/>
    <x v="2"/>
    <x v="4"/>
    <x v="8"/>
    <x v="0"/>
  </r>
  <r>
    <n v="1470"/>
    <n v="4"/>
    <x v="251"/>
    <n v="350"/>
    <n v="64"/>
    <x v="72"/>
    <n v="1"/>
    <n v="52"/>
    <n v="29"/>
    <n v="52"/>
    <n v="29"/>
    <n v="23"/>
    <x v="6"/>
    <n v="21"/>
    <x v="1"/>
    <x v="4"/>
    <x v="8"/>
    <x v="0"/>
  </r>
  <r>
    <n v="1471"/>
    <n v="1"/>
    <x v="252"/>
    <n v="116"/>
    <n v="22"/>
    <x v="150"/>
    <n v="1"/>
    <n v="30"/>
    <n v="17"/>
    <n v="30"/>
    <n v="17"/>
    <n v="13"/>
    <x v="2"/>
    <n v="5"/>
    <x v="3"/>
    <x v="5"/>
    <x v="2"/>
    <x v="0"/>
  </r>
  <r>
    <n v="1471"/>
    <n v="2"/>
    <x v="252"/>
    <n v="116"/>
    <n v="184"/>
    <x v="55"/>
    <n v="1"/>
    <n v="45"/>
    <n v="23.5"/>
    <n v="45"/>
    <n v="23.5"/>
    <n v="21.5"/>
    <x v="2"/>
    <n v="16"/>
    <x v="1"/>
    <x v="5"/>
    <x v="2"/>
    <x v="0"/>
  </r>
  <r>
    <n v="1472"/>
    <n v="1"/>
    <x v="252"/>
    <n v="138"/>
    <n v="56"/>
    <x v="96"/>
    <n v="1"/>
    <n v="30"/>
    <n v="18"/>
    <n v="30"/>
    <n v="18"/>
    <n v="12"/>
    <x v="7"/>
    <n v="15"/>
    <x v="1"/>
    <x v="0"/>
    <x v="0"/>
    <x v="0"/>
  </r>
  <r>
    <n v="1472"/>
    <n v="2"/>
    <x v="252"/>
    <n v="138"/>
    <n v="65"/>
    <x v="135"/>
    <n v="1"/>
    <n v="60"/>
    <n v="33"/>
    <n v="60"/>
    <n v="33"/>
    <n v="27"/>
    <x v="7"/>
    <n v="21"/>
    <x v="1"/>
    <x v="0"/>
    <x v="0"/>
    <x v="0"/>
  </r>
  <r>
    <n v="1472"/>
    <n v="3"/>
    <x v="252"/>
    <n v="138"/>
    <n v="170"/>
    <x v="20"/>
    <n v="1"/>
    <n v="95"/>
    <n v="49.5"/>
    <n v="95"/>
    <n v="49.5"/>
    <n v="45.5"/>
    <x v="7"/>
    <n v="11"/>
    <x v="2"/>
    <x v="0"/>
    <x v="0"/>
    <x v="0"/>
  </r>
  <r>
    <n v="1473"/>
    <n v="1"/>
    <x v="252"/>
    <n v="559"/>
    <n v="35"/>
    <x v="5"/>
    <n v="1"/>
    <n v="23"/>
    <n v="13.5"/>
    <n v="23"/>
    <n v="13.5"/>
    <n v="9.5"/>
    <x v="1"/>
    <n v="25"/>
    <x v="0"/>
    <x v="5"/>
    <x v="10"/>
    <x v="2"/>
  </r>
  <r>
    <n v="1473"/>
    <n v="2"/>
    <x v="252"/>
    <n v="559"/>
    <n v="49"/>
    <x v="78"/>
    <n v="1"/>
    <n v="41"/>
    <n v="23.5"/>
    <n v="41"/>
    <n v="23.5"/>
    <n v="17.5"/>
    <x v="1"/>
    <n v="3"/>
    <x v="4"/>
    <x v="5"/>
    <x v="10"/>
    <x v="2"/>
  </r>
  <r>
    <n v="1473"/>
    <n v="3"/>
    <x v="252"/>
    <n v="559"/>
    <n v="99"/>
    <x v="23"/>
    <n v="10"/>
    <n v="9"/>
    <n v="7.5"/>
    <n v="90"/>
    <n v="75"/>
    <n v="15"/>
    <x v="1"/>
    <n v="17"/>
    <x v="3"/>
    <x v="5"/>
    <x v="10"/>
    <x v="2"/>
  </r>
  <r>
    <n v="1474"/>
    <n v="1"/>
    <x v="253"/>
    <n v="50"/>
    <n v="163"/>
    <x v="80"/>
    <n v="2"/>
    <n v="180"/>
    <n v="93"/>
    <n v="360"/>
    <n v="186"/>
    <n v="174"/>
    <x v="6"/>
    <n v="19"/>
    <x v="1"/>
    <x v="4"/>
    <x v="4"/>
    <x v="0"/>
  </r>
  <r>
    <n v="1474"/>
    <n v="2"/>
    <x v="253"/>
    <n v="50"/>
    <n v="203"/>
    <x v="172"/>
    <n v="1"/>
    <n v="105"/>
    <n v="54.5"/>
    <n v="105"/>
    <n v="54.5"/>
    <n v="50.5"/>
    <x v="6"/>
    <n v="9"/>
    <x v="6"/>
    <x v="4"/>
    <x v="4"/>
    <x v="0"/>
  </r>
  <r>
    <n v="1475"/>
    <n v="1"/>
    <x v="254"/>
    <n v="311"/>
    <n v="16"/>
    <x v="75"/>
    <n v="1"/>
    <n v="50"/>
    <n v="27"/>
    <n v="50"/>
    <n v="27"/>
    <n v="23"/>
    <x v="3"/>
    <n v="15"/>
    <x v="1"/>
    <x v="2"/>
    <x v="2"/>
    <x v="0"/>
  </r>
  <r>
    <n v="1475"/>
    <n v="2"/>
    <x v="254"/>
    <n v="311"/>
    <n v="188"/>
    <x v="113"/>
    <n v="1"/>
    <n v="50"/>
    <n v="27"/>
    <n v="50"/>
    <n v="27"/>
    <n v="23"/>
    <x v="3"/>
    <n v="10"/>
    <x v="3"/>
    <x v="2"/>
    <x v="2"/>
    <x v="0"/>
  </r>
  <r>
    <n v="1476"/>
    <n v="1"/>
    <x v="254"/>
    <n v="369"/>
    <n v="102"/>
    <x v="28"/>
    <n v="1"/>
    <n v="45"/>
    <n v="23.5"/>
    <n v="45"/>
    <n v="23.5"/>
    <n v="21.5"/>
    <x v="1"/>
    <n v="17"/>
    <x v="3"/>
    <x v="5"/>
    <x v="5"/>
    <x v="0"/>
  </r>
  <r>
    <n v="1476"/>
    <n v="2"/>
    <x v="254"/>
    <n v="369"/>
    <n v="189"/>
    <x v="151"/>
    <n v="1"/>
    <n v="165"/>
    <n v="85.5"/>
    <n v="165"/>
    <n v="85.5"/>
    <n v="79.5"/>
    <x v="1"/>
    <n v="15"/>
    <x v="1"/>
    <x v="5"/>
    <x v="5"/>
    <x v="0"/>
  </r>
  <r>
    <n v="1477"/>
    <n v="1"/>
    <x v="254"/>
    <n v="612"/>
    <n v="112"/>
    <x v="62"/>
    <n v="1"/>
    <n v="25"/>
    <n v="14.5"/>
    <n v="25"/>
    <n v="14.5"/>
    <n v="10.5"/>
    <x v="3"/>
    <n v="3"/>
    <x v="4"/>
    <x v="3"/>
    <x v="8"/>
    <x v="0"/>
  </r>
  <r>
    <n v="1477"/>
    <n v="2"/>
    <x v="254"/>
    <n v="612"/>
    <n v="119"/>
    <x v="127"/>
    <n v="1"/>
    <n v="65"/>
    <n v="33.5"/>
    <n v="65"/>
    <n v="33.5"/>
    <n v="31.5"/>
    <x v="3"/>
    <n v="16"/>
    <x v="1"/>
    <x v="3"/>
    <x v="8"/>
    <x v="0"/>
  </r>
  <r>
    <n v="1477"/>
    <n v="3"/>
    <x v="254"/>
    <n v="612"/>
    <n v="166"/>
    <x v="14"/>
    <n v="1"/>
    <n v="15"/>
    <n v="10.5"/>
    <n v="15"/>
    <n v="10.5"/>
    <n v="4.5"/>
    <x v="3"/>
    <n v="5"/>
    <x v="3"/>
    <x v="3"/>
    <x v="8"/>
    <x v="0"/>
  </r>
  <r>
    <n v="1478"/>
    <n v="1"/>
    <x v="255"/>
    <n v="388"/>
    <n v="55"/>
    <x v="119"/>
    <n v="1"/>
    <n v="65"/>
    <n v="35.5"/>
    <n v="65"/>
    <n v="35.5"/>
    <n v="29.5"/>
    <x v="3"/>
    <n v="16"/>
    <x v="1"/>
    <x v="5"/>
    <x v="1"/>
    <x v="0"/>
  </r>
  <r>
    <n v="1478"/>
    <n v="2"/>
    <x v="255"/>
    <n v="388"/>
    <n v="167"/>
    <x v="126"/>
    <n v="1"/>
    <n v="17"/>
    <n v="11.5"/>
    <n v="17"/>
    <n v="11.5"/>
    <n v="5.5"/>
    <x v="3"/>
    <n v="17"/>
    <x v="3"/>
    <x v="5"/>
    <x v="1"/>
    <x v="0"/>
  </r>
  <r>
    <n v="1479"/>
    <n v="1"/>
    <x v="256"/>
    <n v="412"/>
    <n v="3"/>
    <x v="202"/>
    <n v="1"/>
    <n v="125"/>
    <n v="63.5"/>
    <n v="125"/>
    <n v="63.5"/>
    <n v="61.5"/>
    <x v="5"/>
    <n v="11"/>
    <x v="2"/>
    <x v="5"/>
    <x v="4"/>
    <x v="0"/>
  </r>
  <r>
    <n v="1480"/>
    <n v="1"/>
    <x v="257"/>
    <n v="317"/>
    <n v="165"/>
    <x v="25"/>
    <n v="1"/>
    <n v="18"/>
    <n v="11"/>
    <n v="18"/>
    <n v="11"/>
    <n v="7"/>
    <x v="3"/>
    <n v="20"/>
    <x v="5"/>
    <x v="0"/>
    <x v="7"/>
    <x v="0"/>
  </r>
  <r>
    <n v="1481"/>
    <n v="1"/>
    <x v="257"/>
    <n v="479"/>
    <n v="1"/>
    <x v="99"/>
    <n v="3"/>
    <n v="25"/>
    <n v="14.5"/>
    <n v="75"/>
    <n v="43.5"/>
    <n v="31.5"/>
    <x v="1"/>
    <n v="18"/>
    <x v="4"/>
    <x v="0"/>
    <x v="2"/>
    <x v="0"/>
  </r>
  <r>
    <n v="1481"/>
    <n v="2"/>
    <x v="257"/>
    <n v="479"/>
    <n v="21"/>
    <x v="136"/>
    <n v="1"/>
    <n v="53"/>
    <n v="29.5"/>
    <n v="53"/>
    <n v="29.5"/>
    <n v="23.5"/>
    <x v="1"/>
    <n v="16"/>
    <x v="1"/>
    <x v="0"/>
    <x v="2"/>
    <x v="0"/>
  </r>
  <r>
    <n v="1481"/>
    <n v="3"/>
    <x v="257"/>
    <n v="479"/>
    <n v="28"/>
    <x v="174"/>
    <n v="3"/>
    <n v="30"/>
    <n v="18"/>
    <n v="90"/>
    <n v="54"/>
    <n v="36"/>
    <x v="1"/>
    <n v="4"/>
    <x v="2"/>
    <x v="0"/>
    <x v="2"/>
    <x v="0"/>
  </r>
  <r>
    <n v="1481"/>
    <n v="4"/>
    <x v="257"/>
    <n v="479"/>
    <n v="36"/>
    <x v="144"/>
    <n v="1"/>
    <n v="14"/>
    <n v="8"/>
    <n v="14"/>
    <n v="8"/>
    <n v="6"/>
    <x v="1"/>
    <n v="6"/>
    <x v="4"/>
    <x v="0"/>
    <x v="2"/>
    <x v="0"/>
  </r>
  <r>
    <n v="1481"/>
    <n v="5"/>
    <x v="257"/>
    <n v="479"/>
    <n v="40"/>
    <x v="102"/>
    <n v="1"/>
    <n v="430"/>
    <n v="217"/>
    <n v="430"/>
    <n v="217"/>
    <n v="213"/>
    <x v="1"/>
    <n v="8"/>
    <x v="1"/>
    <x v="0"/>
    <x v="2"/>
    <x v="0"/>
  </r>
  <r>
    <n v="1482"/>
    <n v="1"/>
    <x v="257"/>
    <n v="542"/>
    <n v="81"/>
    <x v="147"/>
    <n v="1"/>
    <n v="190"/>
    <n v="98"/>
    <n v="190"/>
    <n v="98"/>
    <n v="92"/>
    <x v="6"/>
    <n v="26"/>
    <x v="2"/>
    <x v="0"/>
    <x v="0"/>
    <x v="0"/>
  </r>
  <r>
    <n v="1482"/>
    <n v="2"/>
    <x v="257"/>
    <n v="542"/>
    <n v="139"/>
    <x v="129"/>
    <n v="1"/>
    <n v="194"/>
    <n v="100"/>
    <n v="194"/>
    <n v="100"/>
    <n v="94"/>
    <x v="6"/>
    <n v="14"/>
    <x v="5"/>
    <x v="0"/>
    <x v="0"/>
    <x v="0"/>
  </r>
  <r>
    <n v="1483"/>
    <n v="1"/>
    <x v="258"/>
    <n v="79"/>
    <n v="37"/>
    <x v="196"/>
    <n v="1"/>
    <n v="39"/>
    <n v="22.5"/>
    <n v="39"/>
    <n v="22.5"/>
    <n v="16.5"/>
    <x v="8"/>
    <n v="21"/>
    <x v="1"/>
    <x v="3"/>
    <x v="5"/>
    <x v="0"/>
  </r>
  <r>
    <n v="1483"/>
    <n v="2"/>
    <x v="258"/>
    <n v="79"/>
    <n v="194"/>
    <x v="40"/>
    <n v="1"/>
    <n v="50"/>
    <n v="27"/>
    <n v="50"/>
    <n v="27"/>
    <n v="23"/>
    <x v="8"/>
    <n v="26"/>
    <x v="2"/>
    <x v="3"/>
    <x v="5"/>
    <x v="0"/>
  </r>
  <r>
    <n v="1483"/>
    <n v="3"/>
    <x v="258"/>
    <n v="79"/>
    <n v="202"/>
    <x v="33"/>
    <n v="1"/>
    <n v="998"/>
    <n v="502"/>
    <n v="998"/>
    <n v="502"/>
    <n v="496"/>
    <x v="8"/>
    <n v="19"/>
    <x v="1"/>
    <x v="3"/>
    <x v="5"/>
    <x v="0"/>
  </r>
  <r>
    <n v="1484"/>
    <n v="1"/>
    <x v="259"/>
    <n v="371"/>
    <n v="87"/>
    <x v="58"/>
    <n v="1"/>
    <n v="23"/>
    <n v="12.5"/>
    <n v="23"/>
    <n v="12.5"/>
    <n v="10.5"/>
    <x v="0"/>
    <n v="4"/>
    <x v="2"/>
    <x v="0"/>
    <x v="7"/>
    <x v="0"/>
  </r>
  <r>
    <n v="1484"/>
    <n v="2"/>
    <x v="259"/>
    <n v="371"/>
    <n v="102"/>
    <x v="28"/>
    <n v="1"/>
    <n v="45"/>
    <n v="23.5"/>
    <n v="45"/>
    <n v="23.5"/>
    <n v="21.5"/>
    <x v="0"/>
    <n v="17"/>
    <x v="3"/>
    <x v="0"/>
    <x v="7"/>
    <x v="0"/>
  </r>
  <r>
    <n v="1484"/>
    <n v="3"/>
    <x v="259"/>
    <n v="371"/>
    <n v="122"/>
    <x v="106"/>
    <n v="1"/>
    <n v="105"/>
    <n v="55.5"/>
    <n v="105"/>
    <n v="55.5"/>
    <n v="49.5"/>
    <x v="0"/>
    <n v="13"/>
    <x v="1"/>
    <x v="0"/>
    <x v="7"/>
    <x v="0"/>
  </r>
  <r>
    <n v="1485"/>
    <n v="1"/>
    <x v="259"/>
    <n v="373"/>
    <n v="14"/>
    <x v="74"/>
    <n v="1"/>
    <n v="27"/>
    <n v="16.5"/>
    <n v="27"/>
    <n v="16.5"/>
    <n v="10.5"/>
    <x v="7"/>
    <n v="24"/>
    <x v="5"/>
    <x v="3"/>
    <x v="10"/>
    <x v="2"/>
  </r>
  <r>
    <n v="1485"/>
    <n v="2"/>
    <x v="259"/>
    <n v="373"/>
    <n v="21"/>
    <x v="136"/>
    <n v="1"/>
    <n v="53"/>
    <n v="29.5"/>
    <n v="53"/>
    <n v="29.5"/>
    <n v="23.5"/>
    <x v="7"/>
    <n v="16"/>
    <x v="1"/>
    <x v="3"/>
    <x v="10"/>
    <x v="2"/>
  </r>
  <r>
    <n v="1486"/>
    <n v="1"/>
    <x v="260"/>
    <n v="177"/>
    <n v="59"/>
    <x v="43"/>
    <n v="1"/>
    <n v="65"/>
    <n v="33.5"/>
    <n v="65"/>
    <n v="33.5"/>
    <n v="31.5"/>
    <x v="3"/>
    <n v="22"/>
    <x v="2"/>
    <x v="0"/>
    <x v="0"/>
    <x v="0"/>
  </r>
  <r>
    <n v="1486"/>
    <n v="2"/>
    <x v="260"/>
    <n v="177"/>
    <n v="103"/>
    <x v="61"/>
    <n v="2"/>
    <n v="14"/>
    <n v="10"/>
    <n v="28"/>
    <n v="20"/>
    <n v="8"/>
    <x v="3"/>
    <n v="6"/>
    <x v="4"/>
    <x v="0"/>
    <x v="0"/>
    <x v="0"/>
  </r>
  <r>
    <n v="1487"/>
    <n v="1"/>
    <x v="260"/>
    <n v="566"/>
    <n v="41"/>
    <x v="111"/>
    <n v="1"/>
    <n v="79"/>
    <n v="42.5"/>
    <n v="79"/>
    <n v="42.5"/>
    <n v="36.5"/>
    <x v="3"/>
    <n v="11"/>
    <x v="2"/>
    <x v="4"/>
    <x v="1"/>
    <x v="0"/>
  </r>
  <r>
    <n v="1487"/>
    <n v="2"/>
    <x v="260"/>
    <n v="566"/>
    <n v="114"/>
    <x v="171"/>
    <n v="1"/>
    <n v="84"/>
    <n v="44"/>
    <n v="84"/>
    <n v="44"/>
    <n v="40"/>
    <x v="3"/>
    <n v="9"/>
    <x v="6"/>
    <x v="4"/>
    <x v="1"/>
    <x v="0"/>
  </r>
  <r>
    <n v="1487"/>
    <n v="3"/>
    <x v="260"/>
    <n v="566"/>
    <n v="199"/>
    <x v="66"/>
    <n v="2"/>
    <n v="154"/>
    <n v="79"/>
    <n v="308"/>
    <n v="158"/>
    <n v="150"/>
    <x v="3"/>
    <n v="9"/>
    <x v="6"/>
    <x v="4"/>
    <x v="1"/>
    <x v="0"/>
  </r>
  <r>
    <n v="1488"/>
    <n v="1"/>
    <x v="261"/>
    <n v="156"/>
    <n v="8"/>
    <x v="197"/>
    <n v="1"/>
    <n v="30"/>
    <n v="17"/>
    <n v="30"/>
    <n v="17"/>
    <n v="13"/>
    <x v="7"/>
    <n v="15"/>
    <x v="1"/>
    <x v="5"/>
    <x v="4"/>
    <x v="0"/>
  </r>
  <r>
    <n v="1488"/>
    <n v="2"/>
    <x v="261"/>
    <n v="156"/>
    <n v="94"/>
    <x v="88"/>
    <n v="1"/>
    <n v="25"/>
    <n v="14.5"/>
    <n v="25"/>
    <n v="14.5"/>
    <n v="10.5"/>
    <x v="7"/>
    <n v="12"/>
    <x v="2"/>
    <x v="5"/>
    <x v="4"/>
    <x v="0"/>
  </r>
  <r>
    <n v="1489"/>
    <n v="1"/>
    <x v="262"/>
    <n v="497"/>
    <n v="14"/>
    <x v="74"/>
    <n v="2"/>
    <n v="27"/>
    <n v="16.5"/>
    <n v="54"/>
    <n v="33"/>
    <n v="21"/>
    <x v="5"/>
    <n v="24"/>
    <x v="5"/>
    <x v="5"/>
    <x v="2"/>
    <x v="0"/>
  </r>
  <r>
    <n v="1490"/>
    <n v="1"/>
    <x v="263"/>
    <n v="261"/>
    <n v="159"/>
    <x v="145"/>
    <n v="1"/>
    <n v="12"/>
    <n v="7"/>
    <n v="12"/>
    <n v="7"/>
    <n v="5"/>
    <x v="3"/>
    <n v="16"/>
    <x v="1"/>
    <x v="1"/>
    <x v="7"/>
    <x v="0"/>
  </r>
  <r>
    <n v="1490"/>
    <n v="2"/>
    <x v="263"/>
    <n v="261"/>
    <n v="173"/>
    <x v="46"/>
    <n v="1"/>
    <n v="84"/>
    <n v="44"/>
    <n v="84"/>
    <n v="44"/>
    <n v="40"/>
    <x v="3"/>
    <n v="1"/>
    <x v="6"/>
    <x v="1"/>
    <x v="7"/>
    <x v="0"/>
  </r>
  <r>
    <n v="1491"/>
    <n v="1"/>
    <x v="263"/>
    <n v="379"/>
    <n v="46"/>
    <x v="192"/>
    <n v="1"/>
    <n v="490"/>
    <n v="247"/>
    <n v="490"/>
    <n v="247"/>
    <n v="243"/>
    <x v="2"/>
    <n v="8"/>
    <x v="1"/>
    <x v="5"/>
    <x v="7"/>
    <x v="0"/>
  </r>
  <r>
    <n v="1491"/>
    <n v="2"/>
    <x v="263"/>
    <n v="379"/>
    <n v="73"/>
    <x v="98"/>
    <n v="2"/>
    <n v="1500"/>
    <n v="752"/>
    <n v="3000"/>
    <n v="1504"/>
    <n v="1496"/>
    <x v="2"/>
    <n v="7"/>
    <x v="6"/>
    <x v="5"/>
    <x v="7"/>
    <x v="0"/>
  </r>
  <r>
    <n v="1491"/>
    <n v="3"/>
    <x v="263"/>
    <n v="379"/>
    <n v="129"/>
    <x v="69"/>
    <n v="1"/>
    <n v="630"/>
    <n v="316"/>
    <n v="630"/>
    <n v="316"/>
    <n v="314"/>
    <x v="2"/>
    <n v="8"/>
    <x v="1"/>
    <x v="5"/>
    <x v="7"/>
    <x v="0"/>
  </r>
  <r>
    <n v="1492"/>
    <n v="1"/>
    <x v="263"/>
    <n v="545"/>
    <n v="62"/>
    <x v="87"/>
    <n v="1"/>
    <n v="37"/>
    <n v="19.5"/>
    <n v="37"/>
    <n v="19.5"/>
    <n v="17.5"/>
    <x v="3"/>
    <n v="3"/>
    <x v="4"/>
    <x v="5"/>
    <x v="0"/>
    <x v="0"/>
  </r>
  <r>
    <n v="1492"/>
    <n v="2"/>
    <x v="263"/>
    <n v="545"/>
    <n v="71"/>
    <x v="49"/>
    <n v="1"/>
    <n v="33"/>
    <n v="17.5"/>
    <n v="33"/>
    <n v="17.5"/>
    <n v="15.5"/>
    <x v="3"/>
    <n v="26"/>
    <x v="2"/>
    <x v="5"/>
    <x v="0"/>
    <x v="0"/>
  </r>
  <r>
    <n v="1493"/>
    <n v="1"/>
    <x v="264"/>
    <n v="133"/>
    <n v="6"/>
    <x v="170"/>
    <n v="1"/>
    <n v="630"/>
    <n v="318"/>
    <n v="630"/>
    <n v="318"/>
    <n v="312"/>
    <x v="3"/>
    <n v="8"/>
    <x v="1"/>
    <x v="5"/>
    <x v="5"/>
    <x v="0"/>
  </r>
  <r>
    <n v="1494"/>
    <n v="1"/>
    <x v="264"/>
    <n v="669"/>
    <n v="157"/>
    <x v="198"/>
    <n v="1"/>
    <n v="195"/>
    <n v="99.5"/>
    <n v="195"/>
    <n v="99.5"/>
    <n v="95.5"/>
    <x v="6"/>
    <n v="2"/>
    <x v="0"/>
    <x v="4"/>
    <x v="8"/>
    <x v="0"/>
  </r>
  <r>
    <n v="1494"/>
    <n v="2"/>
    <x v="264"/>
    <n v="669"/>
    <n v="173"/>
    <x v="46"/>
    <n v="1"/>
    <n v="84"/>
    <n v="44"/>
    <n v="84"/>
    <n v="44"/>
    <n v="40"/>
    <x v="6"/>
    <n v="1"/>
    <x v="6"/>
    <x v="4"/>
    <x v="8"/>
    <x v="0"/>
  </r>
  <r>
    <n v="1495"/>
    <n v="1"/>
    <x v="265"/>
    <n v="331"/>
    <n v="19"/>
    <x v="59"/>
    <n v="2"/>
    <n v="62"/>
    <n v="32"/>
    <n v="124"/>
    <n v="64"/>
    <n v="60"/>
    <x v="2"/>
    <n v="11"/>
    <x v="2"/>
    <x v="3"/>
    <x v="0"/>
    <x v="0"/>
  </r>
  <r>
    <n v="1495"/>
    <n v="2"/>
    <x v="265"/>
    <n v="331"/>
    <n v="123"/>
    <x v="8"/>
    <n v="1"/>
    <n v="75"/>
    <n v="40.5"/>
    <n v="75"/>
    <n v="40.5"/>
    <n v="34.5"/>
    <x v="2"/>
    <n v="11"/>
    <x v="2"/>
    <x v="3"/>
    <x v="0"/>
    <x v="0"/>
  </r>
  <r>
    <n v="1495"/>
    <n v="3"/>
    <x v="265"/>
    <n v="331"/>
    <n v="197"/>
    <x v="201"/>
    <n v="1"/>
    <n v="230"/>
    <n v="118"/>
    <n v="230"/>
    <n v="118"/>
    <n v="112"/>
    <x v="2"/>
    <n v="26"/>
    <x v="2"/>
    <x v="3"/>
    <x v="0"/>
    <x v="0"/>
  </r>
  <r>
    <n v="1496"/>
    <n v="1"/>
    <x v="265"/>
    <n v="347"/>
    <n v="22"/>
    <x v="150"/>
    <n v="2"/>
    <n v="30"/>
    <n v="17"/>
    <n v="60"/>
    <n v="34"/>
    <n v="26"/>
    <x v="1"/>
    <n v="5"/>
    <x v="3"/>
    <x v="5"/>
    <x v="1"/>
    <x v="0"/>
  </r>
  <r>
    <n v="1496"/>
    <n v="2"/>
    <x v="265"/>
    <n v="347"/>
    <n v="124"/>
    <x v="141"/>
    <n v="3"/>
    <n v="23"/>
    <n v="14.5"/>
    <n v="69"/>
    <n v="43.5"/>
    <n v="25.5"/>
    <x v="1"/>
    <n v="14"/>
    <x v="5"/>
    <x v="5"/>
    <x v="1"/>
    <x v="0"/>
  </r>
  <r>
    <n v="1496"/>
    <n v="3"/>
    <x v="265"/>
    <n v="347"/>
    <n v="161"/>
    <x v="115"/>
    <n v="1"/>
    <n v="315"/>
    <n v="160.5"/>
    <n v="315"/>
    <n v="160.5"/>
    <n v="154.5"/>
    <x v="1"/>
    <n v="19"/>
    <x v="1"/>
    <x v="5"/>
    <x v="1"/>
    <x v="0"/>
  </r>
  <r>
    <n v="1497"/>
    <n v="1"/>
    <x v="265"/>
    <n v="556"/>
    <n v="38"/>
    <x v="194"/>
    <n v="2"/>
    <n v="73"/>
    <n v="37.5"/>
    <n v="146"/>
    <n v="75"/>
    <n v="71"/>
    <x v="1"/>
    <n v="21"/>
    <x v="1"/>
    <x v="3"/>
    <x v="0"/>
    <x v="0"/>
  </r>
  <r>
    <n v="1497"/>
    <n v="2"/>
    <x v="265"/>
    <n v="556"/>
    <n v="138"/>
    <x v="30"/>
    <n v="1"/>
    <n v="30"/>
    <n v="16"/>
    <n v="30"/>
    <n v="16"/>
    <n v="14"/>
    <x v="1"/>
    <n v="20"/>
    <x v="5"/>
    <x v="3"/>
    <x v="0"/>
    <x v="0"/>
  </r>
  <r>
    <n v="1497"/>
    <n v="3"/>
    <x v="265"/>
    <n v="556"/>
    <n v="186"/>
    <x v="71"/>
    <n v="2"/>
    <n v="51"/>
    <n v="26.5"/>
    <n v="102"/>
    <n v="53"/>
    <n v="49"/>
    <x v="1"/>
    <n v="11"/>
    <x v="2"/>
    <x v="3"/>
    <x v="0"/>
    <x v="0"/>
  </r>
  <r>
    <n v="1498"/>
    <n v="1"/>
    <x v="266"/>
    <n v="203"/>
    <n v="62"/>
    <x v="87"/>
    <n v="2"/>
    <n v="37"/>
    <n v="19.5"/>
    <n v="74"/>
    <n v="39"/>
    <n v="35"/>
    <x v="1"/>
    <n v="3"/>
    <x v="4"/>
    <x v="3"/>
    <x v="5"/>
    <x v="0"/>
  </r>
  <r>
    <n v="1499"/>
    <n v="1"/>
    <x v="266"/>
    <n v="307"/>
    <n v="2"/>
    <x v="163"/>
    <n v="2"/>
    <n v="25"/>
    <n v="15.5"/>
    <n v="50"/>
    <n v="31"/>
    <n v="19"/>
    <x v="4"/>
    <n v="16"/>
    <x v="1"/>
    <x v="2"/>
    <x v="5"/>
    <x v="0"/>
  </r>
  <r>
    <n v="1499"/>
    <n v="2"/>
    <x v="266"/>
    <n v="307"/>
    <n v="47"/>
    <x v="26"/>
    <n v="5"/>
    <n v="13"/>
    <n v="7.5"/>
    <n v="65"/>
    <n v="37.5"/>
    <n v="27.5"/>
    <x v="4"/>
    <n v="23"/>
    <x v="0"/>
    <x v="2"/>
    <x v="5"/>
    <x v="0"/>
  </r>
  <r>
    <n v="1499"/>
    <n v="3"/>
    <x v="266"/>
    <n v="307"/>
    <n v="201"/>
    <x v="203"/>
    <n v="1"/>
    <n v="33"/>
    <n v="17.5"/>
    <n v="33"/>
    <n v="17.5"/>
    <n v="15.5"/>
    <x v="4"/>
    <n v="11"/>
    <x v="2"/>
    <x v="2"/>
    <x v="5"/>
    <x v="0"/>
  </r>
  <r>
    <n v="1500"/>
    <n v="1"/>
    <x v="267"/>
    <n v="664"/>
    <n v="69"/>
    <x v="130"/>
    <n v="1"/>
    <n v="85"/>
    <n v="43.5"/>
    <n v="85"/>
    <n v="43.5"/>
    <n v="41.5"/>
    <x v="4"/>
    <n v="26"/>
    <x v="2"/>
    <x v="5"/>
    <x v="9"/>
    <x v="2"/>
  </r>
  <r>
    <n v="1500"/>
    <n v="2"/>
    <x v="267"/>
    <n v="664"/>
    <n v="130"/>
    <x v="122"/>
    <n v="2"/>
    <n v="25"/>
    <n v="15.5"/>
    <n v="50"/>
    <n v="31"/>
    <n v="19"/>
    <x v="4"/>
    <n v="3"/>
    <x v="4"/>
    <x v="5"/>
    <x v="9"/>
    <x v="2"/>
  </r>
  <r>
    <n v="1501"/>
    <n v="1"/>
    <x v="268"/>
    <n v="404"/>
    <n v="53"/>
    <x v="128"/>
    <n v="1"/>
    <n v="25"/>
    <n v="13.5"/>
    <n v="25"/>
    <n v="13.5"/>
    <n v="11.5"/>
    <x v="3"/>
    <n v="11"/>
    <x v="2"/>
    <x v="0"/>
    <x v="8"/>
    <x v="0"/>
  </r>
  <r>
    <n v="1501"/>
    <n v="2"/>
    <x v="268"/>
    <n v="404"/>
    <n v="96"/>
    <x v="183"/>
    <n v="2"/>
    <n v="39"/>
    <n v="22.5"/>
    <n v="78"/>
    <n v="45"/>
    <n v="33"/>
    <x v="3"/>
    <n v="24"/>
    <x v="5"/>
    <x v="0"/>
    <x v="8"/>
    <x v="0"/>
  </r>
  <r>
    <n v="1501"/>
    <n v="3"/>
    <x v="268"/>
    <n v="404"/>
    <n v="159"/>
    <x v="145"/>
    <n v="5"/>
    <n v="12"/>
    <n v="7"/>
    <n v="60"/>
    <n v="35"/>
    <n v="25"/>
    <x v="3"/>
    <n v="16"/>
    <x v="1"/>
    <x v="0"/>
    <x v="8"/>
    <x v="0"/>
  </r>
  <r>
    <n v="1502"/>
    <n v="1"/>
    <x v="268"/>
    <n v="511"/>
    <n v="104"/>
    <x v="13"/>
    <n v="1"/>
    <n v="43"/>
    <n v="23.5"/>
    <n v="43"/>
    <n v="23.5"/>
    <n v="19.5"/>
    <x v="8"/>
    <n v="11"/>
    <x v="2"/>
    <x v="5"/>
    <x v="1"/>
    <x v="0"/>
  </r>
  <r>
    <n v="1503"/>
    <n v="1"/>
    <x v="268"/>
    <n v="590"/>
    <n v="140"/>
    <x v="139"/>
    <n v="4"/>
    <n v="15"/>
    <n v="9.5"/>
    <n v="60"/>
    <n v="38"/>
    <n v="22"/>
    <x v="3"/>
    <n v="16"/>
    <x v="1"/>
    <x v="1"/>
    <x v="7"/>
    <x v="0"/>
  </r>
  <r>
    <n v="1503"/>
    <n v="2"/>
    <x v="268"/>
    <n v="590"/>
    <n v="149"/>
    <x v="195"/>
    <n v="1"/>
    <n v="22"/>
    <n v="14"/>
    <n v="22"/>
    <n v="14"/>
    <n v="8"/>
    <x v="3"/>
    <n v="4"/>
    <x v="2"/>
    <x v="1"/>
    <x v="7"/>
    <x v="0"/>
  </r>
  <r>
    <n v="1503"/>
    <n v="3"/>
    <x v="268"/>
    <n v="590"/>
    <n v="153"/>
    <x v="104"/>
    <n v="2"/>
    <n v="29"/>
    <n v="15.5"/>
    <n v="58"/>
    <n v="31"/>
    <n v="27"/>
    <x v="3"/>
    <n v="26"/>
    <x v="2"/>
    <x v="1"/>
    <x v="7"/>
    <x v="0"/>
  </r>
  <r>
    <n v="1504"/>
    <n v="1"/>
    <x v="269"/>
    <n v="520"/>
    <n v="96"/>
    <x v="183"/>
    <n v="1"/>
    <n v="39"/>
    <n v="22.5"/>
    <n v="39"/>
    <n v="22.5"/>
    <n v="16.5"/>
    <x v="1"/>
    <n v="24"/>
    <x v="5"/>
    <x v="0"/>
    <x v="2"/>
    <x v="0"/>
  </r>
  <r>
    <n v="1505"/>
    <n v="1"/>
    <x v="269"/>
    <n v="554"/>
    <n v="42"/>
    <x v="146"/>
    <n v="2"/>
    <n v="45"/>
    <n v="25.5"/>
    <n v="90"/>
    <n v="51"/>
    <n v="39"/>
    <x v="3"/>
    <n v="15"/>
    <x v="1"/>
    <x v="3"/>
    <x v="8"/>
    <x v="0"/>
  </r>
  <r>
    <n v="1505"/>
    <n v="2"/>
    <x v="269"/>
    <n v="554"/>
    <n v="120"/>
    <x v="204"/>
    <n v="1"/>
    <n v="80"/>
    <n v="42"/>
    <n v="80"/>
    <n v="42"/>
    <n v="38"/>
    <x v="3"/>
    <n v="26"/>
    <x v="2"/>
    <x v="3"/>
    <x v="8"/>
    <x v="0"/>
  </r>
  <r>
    <n v="1505"/>
    <n v="3"/>
    <x v="269"/>
    <n v="554"/>
    <n v="130"/>
    <x v="122"/>
    <n v="1"/>
    <n v="25"/>
    <n v="15.5"/>
    <n v="25"/>
    <n v="15.5"/>
    <n v="9.5"/>
    <x v="3"/>
    <n v="3"/>
    <x v="4"/>
    <x v="3"/>
    <x v="8"/>
    <x v="0"/>
  </r>
  <r>
    <n v="1506"/>
    <n v="1"/>
    <x v="270"/>
    <n v="209"/>
    <n v="12"/>
    <x v="56"/>
    <n v="1"/>
    <n v="100"/>
    <n v="51"/>
    <n v="100"/>
    <n v="51"/>
    <n v="49"/>
    <x v="0"/>
    <n v="18"/>
    <x v="4"/>
    <x v="5"/>
    <x v="3"/>
    <x v="1"/>
  </r>
  <r>
    <n v="1506"/>
    <n v="2"/>
    <x v="270"/>
    <n v="209"/>
    <n v="28"/>
    <x v="174"/>
    <n v="2"/>
    <n v="30"/>
    <n v="18"/>
    <n v="60"/>
    <n v="36"/>
    <n v="24"/>
    <x v="0"/>
    <n v="4"/>
    <x v="2"/>
    <x v="5"/>
    <x v="3"/>
    <x v="1"/>
  </r>
  <r>
    <n v="1506"/>
    <n v="3"/>
    <x v="270"/>
    <n v="209"/>
    <n v="123"/>
    <x v="8"/>
    <n v="1"/>
    <n v="75"/>
    <n v="40.5"/>
    <n v="75"/>
    <n v="40.5"/>
    <n v="34.5"/>
    <x v="0"/>
    <n v="11"/>
    <x v="2"/>
    <x v="5"/>
    <x v="3"/>
    <x v="1"/>
  </r>
  <r>
    <n v="1506"/>
    <n v="4"/>
    <x v="270"/>
    <n v="209"/>
    <n v="170"/>
    <x v="20"/>
    <n v="1"/>
    <n v="95"/>
    <n v="49.5"/>
    <n v="95"/>
    <n v="49.5"/>
    <n v="45.5"/>
    <x v="0"/>
    <n v="11"/>
    <x v="2"/>
    <x v="5"/>
    <x v="3"/>
    <x v="1"/>
  </r>
  <r>
    <n v="1507"/>
    <n v="1"/>
    <x v="270"/>
    <n v="447"/>
    <n v="68"/>
    <x v="57"/>
    <n v="4"/>
    <n v="13"/>
    <n v="7.5"/>
    <n v="52"/>
    <n v="30"/>
    <n v="22"/>
    <x v="2"/>
    <n v="14"/>
    <x v="5"/>
    <x v="5"/>
    <x v="10"/>
    <x v="2"/>
  </r>
  <r>
    <n v="1507"/>
    <n v="2"/>
    <x v="270"/>
    <n v="447"/>
    <n v="105"/>
    <x v="22"/>
    <n v="1"/>
    <n v="65"/>
    <n v="33.5"/>
    <n v="65"/>
    <n v="33.5"/>
    <n v="31.5"/>
    <x v="2"/>
    <n v="22"/>
    <x v="2"/>
    <x v="5"/>
    <x v="10"/>
    <x v="2"/>
  </r>
  <r>
    <n v="1507"/>
    <n v="3"/>
    <x v="270"/>
    <n v="447"/>
    <n v="108"/>
    <x v="93"/>
    <n v="3"/>
    <n v="20"/>
    <n v="13"/>
    <n v="60"/>
    <n v="39"/>
    <n v="21"/>
    <x v="2"/>
    <n v="4"/>
    <x v="2"/>
    <x v="5"/>
    <x v="10"/>
    <x v="2"/>
  </r>
  <r>
    <n v="1508"/>
    <n v="1"/>
    <x v="270"/>
    <n v="473"/>
    <n v="59"/>
    <x v="43"/>
    <n v="1"/>
    <n v="65"/>
    <n v="33.5"/>
    <n v="65"/>
    <n v="33.5"/>
    <n v="31.5"/>
    <x v="3"/>
    <n v="22"/>
    <x v="2"/>
    <x v="5"/>
    <x v="3"/>
    <x v="1"/>
  </r>
  <r>
    <n v="1508"/>
    <n v="2"/>
    <x v="270"/>
    <n v="473"/>
    <n v="171"/>
    <x v="103"/>
    <n v="1"/>
    <n v="27"/>
    <n v="16.5"/>
    <n v="27"/>
    <n v="16.5"/>
    <n v="10.5"/>
    <x v="3"/>
    <n v="23"/>
    <x v="0"/>
    <x v="5"/>
    <x v="3"/>
    <x v="1"/>
  </r>
  <r>
    <n v="1509"/>
    <n v="1"/>
    <x v="271"/>
    <n v="405"/>
    <n v="55"/>
    <x v="119"/>
    <n v="1"/>
    <n v="65"/>
    <n v="35.5"/>
    <n v="65"/>
    <n v="35.5"/>
    <n v="29.5"/>
    <x v="7"/>
    <n v="16"/>
    <x v="1"/>
    <x v="2"/>
    <x v="8"/>
    <x v="0"/>
  </r>
  <r>
    <n v="1510"/>
    <n v="1"/>
    <x v="271"/>
    <n v="540"/>
    <n v="101"/>
    <x v="0"/>
    <n v="2"/>
    <n v="35"/>
    <n v="20.5"/>
    <n v="70"/>
    <n v="41"/>
    <n v="29"/>
    <x v="0"/>
    <n v="23"/>
    <x v="0"/>
    <x v="3"/>
    <x v="5"/>
    <x v="0"/>
  </r>
  <r>
    <n v="1510"/>
    <n v="2"/>
    <x v="271"/>
    <n v="540"/>
    <n v="178"/>
    <x v="64"/>
    <n v="2"/>
    <n v="120"/>
    <n v="62"/>
    <n v="240"/>
    <n v="124"/>
    <n v="116"/>
    <x v="0"/>
    <n v="19"/>
    <x v="1"/>
    <x v="3"/>
    <x v="5"/>
    <x v="0"/>
  </r>
  <r>
    <n v="1510"/>
    <n v="3"/>
    <x v="271"/>
    <n v="540"/>
    <n v="196"/>
    <x v="105"/>
    <n v="1"/>
    <n v="74"/>
    <n v="40"/>
    <n v="74"/>
    <n v="40"/>
    <n v="34"/>
    <x v="0"/>
    <n v="23"/>
    <x v="0"/>
    <x v="3"/>
    <x v="5"/>
    <x v="0"/>
  </r>
  <r>
    <n v="1511"/>
    <n v="1"/>
    <x v="272"/>
    <n v="465"/>
    <n v="52"/>
    <x v="90"/>
    <n v="6"/>
    <n v="20"/>
    <n v="11"/>
    <n v="120"/>
    <n v="66"/>
    <n v="54"/>
    <x v="8"/>
    <n v="16"/>
    <x v="1"/>
    <x v="0"/>
    <x v="7"/>
    <x v="0"/>
  </r>
  <r>
    <n v="1512"/>
    <n v="1"/>
    <x v="273"/>
    <n v="180"/>
    <n v="26"/>
    <x v="134"/>
    <n v="8"/>
    <n v="17"/>
    <n v="9.5"/>
    <n v="136"/>
    <n v="76"/>
    <n v="60"/>
    <x v="4"/>
    <n v="17"/>
    <x v="3"/>
    <x v="0"/>
    <x v="2"/>
    <x v="0"/>
  </r>
  <r>
    <n v="1512"/>
    <n v="2"/>
    <x v="273"/>
    <n v="180"/>
    <n v="56"/>
    <x v="96"/>
    <n v="3"/>
    <n v="30"/>
    <n v="18"/>
    <n v="90"/>
    <n v="54"/>
    <n v="36"/>
    <x v="4"/>
    <n v="15"/>
    <x v="1"/>
    <x v="0"/>
    <x v="2"/>
    <x v="0"/>
  </r>
  <r>
    <n v="1512"/>
    <n v="3"/>
    <x v="273"/>
    <n v="180"/>
    <n v="113"/>
    <x v="19"/>
    <n v="1"/>
    <n v="40"/>
    <n v="23"/>
    <n v="40"/>
    <n v="23"/>
    <n v="17"/>
    <x v="4"/>
    <n v="22"/>
    <x v="2"/>
    <x v="0"/>
    <x v="2"/>
    <x v="0"/>
  </r>
  <r>
    <n v="1512"/>
    <n v="4"/>
    <x v="273"/>
    <n v="180"/>
    <n v="168"/>
    <x v="164"/>
    <n v="1"/>
    <n v="51"/>
    <n v="26.5"/>
    <n v="51"/>
    <n v="26.5"/>
    <n v="24.5"/>
    <x v="4"/>
    <n v="11"/>
    <x v="2"/>
    <x v="0"/>
    <x v="2"/>
    <x v="0"/>
  </r>
  <r>
    <n v="1513"/>
    <n v="1"/>
    <x v="274"/>
    <n v="403"/>
    <n v="134"/>
    <x v="120"/>
    <n v="1"/>
    <n v="16"/>
    <n v="9"/>
    <n v="16"/>
    <n v="9"/>
    <n v="7"/>
    <x v="3"/>
    <n v="6"/>
    <x v="4"/>
    <x v="2"/>
    <x v="1"/>
    <x v="0"/>
  </r>
  <r>
    <n v="1513"/>
    <n v="2"/>
    <x v="274"/>
    <n v="403"/>
    <n v="196"/>
    <x v="105"/>
    <n v="1"/>
    <n v="74"/>
    <n v="40"/>
    <n v="74"/>
    <n v="40"/>
    <n v="34"/>
    <x v="3"/>
    <n v="23"/>
    <x v="0"/>
    <x v="2"/>
    <x v="1"/>
    <x v="0"/>
  </r>
  <r>
    <n v="1514"/>
    <n v="1"/>
    <x v="274"/>
    <n v="454"/>
    <n v="154"/>
    <x v="142"/>
    <n v="1"/>
    <n v="74"/>
    <n v="40"/>
    <n v="74"/>
    <n v="40"/>
    <n v="34"/>
    <x v="0"/>
    <n v="16"/>
    <x v="1"/>
    <x v="5"/>
    <x v="4"/>
    <x v="0"/>
  </r>
  <r>
    <n v="1515"/>
    <n v="1"/>
    <x v="275"/>
    <n v="627"/>
    <n v="186"/>
    <x v="71"/>
    <n v="1"/>
    <n v="51"/>
    <n v="26.5"/>
    <n v="51"/>
    <n v="26.5"/>
    <n v="24.5"/>
    <x v="0"/>
    <n v="11"/>
    <x v="2"/>
    <x v="0"/>
    <x v="9"/>
    <x v="2"/>
  </r>
  <r>
    <n v="1516"/>
    <n v="1"/>
    <x v="276"/>
    <n v="88"/>
    <n v="50"/>
    <x v="83"/>
    <n v="1"/>
    <n v="35"/>
    <n v="18.5"/>
    <n v="35"/>
    <n v="18.5"/>
    <n v="16.5"/>
    <x v="2"/>
    <n v="3"/>
    <x v="4"/>
    <x v="3"/>
    <x v="1"/>
    <x v="0"/>
  </r>
  <r>
    <n v="1516"/>
    <n v="2"/>
    <x v="276"/>
    <n v="88"/>
    <n v="63"/>
    <x v="133"/>
    <n v="1"/>
    <n v="30"/>
    <n v="16"/>
    <n v="30"/>
    <n v="16"/>
    <n v="14"/>
    <x v="2"/>
    <n v="12"/>
    <x v="2"/>
    <x v="3"/>
    <x v="1"/>
    <x v="0"/>
  </r>
  <r>
    <n v="1517"/>
    <n v="1"/>
    <x v="276"/>
    <n v="383"/>
    <n v="179"/>
    <x v="110"/>
    <n v="1"/>
    <n v="20"/>
    <n v="13"/>
    <n v="20"/>
    <n v="13"/>
    <n v="7"/>
    <x v="4"/>
    <n v="4"/>
    <x v="2"/>
    <x v="5"/>
    <x v="7"/>
    <x v="0"/>
  </r>
  <r>
    <n v="1518"/>
    <n v="1"/>
    <x v="277"/>
    <n v="192"/>
    <n v="29"/>
    <x v="65"/>
    <n v="1"/>
    <n v="18"/>
    <n v="12"/>
    <n v="18"/>
    <n v="12"/>
    <n v="6"/>
    <x v="2"/>
    <n v="5"/>
    <x v="3"/>
    <x v="3"/>
    <x v="8"/>
    <x v="0"/>
  </r>
  <r>
    <n v="1518"/>
    <n v="2"/>
    <x v="277"/>
    <n v="192"/>
    <n v="61"/>
    <x v="54"/>
    <n v="1"/>
    <n v="105"/>
    <n v="53.5"/>
    <n v="105"/>
    <n v="53.5"/>
    <n v="51.5"/>
    <x v="2"/>
    <n v="16"/>
    <x v="1"/>
    <x v="3"/>
    <x v="8"/>
    <x v="0"/>
  </r>
  <r>
    <n v="1518"/>
    <n v="3"/>
    <x v="277"/>
    <n v="192"/>
    <n v="142"/>
    <x v="36"/>
    <n v="1"/>
    <n v="50"/>
    <n v="27"/>
    <n v="50"/>
    <n v="27"/>
    <n v="23"/>
    <x v="2"/>
    <n v="10"/>
    <x v="3"/>
    <x v="3"/>
    <x v="8"/>
    <x v="0"/>
  </r>
  <r>
    <n v="1518"/>
    <n v="4"/>
    <x v="277"/>
    <n v="192"/>
    <n v="156"/>
    <x v="162"/>
    <n v="1"/>
    <n v="135"/>
    <n v="69.5"/>
    <n v="135"/>
    <n v="69.5"/>
    <n v="65.5"/>
    <x v="2"/>
    <n v="2"/>
    <x v="0"/>
    <x v="3"/>
    <x v="8"/>
    <x v="0"/>
  </r>
  <r>
    <n v="1519"/>
    <n v="1"/>
    <x v="277"/>
    <n v="231"/>
    <n v="47"/>
    <x v="26"/>
    <n v="1"/>
    <n v="13"/>
    <n v="7.5"/>
    <n v="13"/>
    <n v="7.5"/>
    <n v="5.5"/>
    <x v="1"/>
    <n v="23"/>
    <x v="0"/>
    <x v="5"/>
    <x v="0"/>
    <x v="0"/>
  </r>
  <r>
    <n v="1519"/>
    <n v="2"/>
    <x v="277"/>
    <n v="231"/>
    <n v="157"/>
    <x v="198"/>
    <n v="1"/>
    <n v="195"/>
    <n v="99.5"/>
    <n v="195"/>
    <n v="99.5"/>
    <n v="95.5"/>
    <x v="1"/>
    <n v="2"/>
    <x v="0"/>
    <x v="5"/>
    <x v="0"/>
    <x v="0"/>
  </r>
  <r>
    <n v="1519"/>
    <n v="3"/>
    <x v="277"/>
    <n v="231"/>
    <n v="180"/>
    <x v="21"/>
    <n v="1"/>
    <n v="204"/>
    <n v="105"/>
    <n v="204"/>
    <n v="105"/>
    <n v="99"/>
    <x v="1"/>
    <n v="9"/>
    <x v="6"/>
    <x v="5"/>
    <x v="0"/>
    <x v="0"/>
  </r>
  <r>
    <n v="1520"/>
    <n v="1"/>
    <x v="277"/>
    <n v="324"/>
    <n v="21"/>
    <x v="136"/>
    <n v="2"/>
    <n v="53"/>
    <n v="29.5"/>
    <n v="106"/>
    <n v="59"/>
    <n v="47"/>
    <x v="4"/>
    <n v="16"/>
    <x v="1"/>
    <x v="0"/>
    <x v="7"/>
    <x v="0"/>
  </r>
  <r>
    <n v="1520"/>
    <n v="2"/>
    <x v="277"/>
    <n v="324"/>
    <n v="59"/>
    <x v="43"/>
    <n v="1"/>
    <n v="65"/>
    <n v="33.5"/>
    <n v="65"/>
    <n v="33.5"/>
    <n v="31.5"/>
    <x v="4"/>
    <n v="22"/>
    <x v="2"/>
    <x v="0"/>
    <x v="7"/>
    <x v="0"/>
  </r>
  <r>
    <n v="1520"/>
    <n v="3"/>
    <x v="277"/>
    <n v="324"/>
    <n v="157"/>
    <x v="198"/>
    <n v="1"/>
    <n v="195"/>
    <n v="99.5"/>
    <n v="195"/>
    <n v="99.5"/>
    <n v="95.5"/>
    <x v="4"/>
    <n v="2"/>
    <x v="0"/>
    <x v="0"/>
    <x v="7"/>
    <x v="0"/>
  </r>
  <r>
    <n v="1520"/>
    <n v="4"/>
    <x v="277"/>
    <n v="324"/>
    <n v="196"/>
    <x v="105"/>
    <n v="1"/>
    <n v="74"/>
    <n v="40"/>
    <n v="74"/>
    <n v="40"/>
    <n v="34"/>
    <x v="4"/>
    <n v="23"/>
    <x v="0"/>
    <x v="0"/>
    <x v="7"/>
    <x v="0"/>
  </r>
  <r>
    <n v="1521"/>
    <n v="1"/>
    <x v="277"/>
    <n v="389"/>
    <n v="158"/>
    <x v="132"/>
    <n v="1"/>
    <n v="304"/>
    <n v="154"/>
    <n v="304"/>
    <n v="154"/>
    <n v="150"/>
    <x v="1"/>
    <n v="7"/>
    <x v="6"/>
    <x v="5"/>
    <x v="0"/>
    <x v="0"/>
  </r>
  <r>
    <n v="1522"/>
    <n v="1"/>
    <x v="278"/>
    <n v="580"/>
    <n v="166"/>
    <x v="14"/>
    <n v="1"/>
    <n v="15"/>
    <n v="10.5"/>
    <n v="15"/>
    <n v="10.5"/>
    <n v="4.5"/>
    <x v="4"/>
    <n v="5"/>
    <x v="3"/>
    <x v="4"/>
    <x v="4"/>
    <x v="0"/>
  </r>
  <r>
    <n v="1522"/>
    <n v="2"/>
    <x v="278"/>
    <n v="580"/>
    <n v="194"/>
    <x v="40"/>
    <n v="1"/>
    <n v="50"/>
    <n v="27"/>
    <n v="50"/>
    <n v="27"/>
    <n v="23"/>
    <x v="4"/>
    <n v="26"/>
    <x v="2"/>
    <x v="4"/>
    <x v="4"/>
    <x v="0"/>
  </r>
  <r>
    <n v="1523"/>
    <n v="1"/>
    <x v="279"/>
    <n v="107"/>
    <n v="36"/>
    <x v="144"/>
    <n v="1"/>
    <n v="14"/>
    <n v="8"/>
    <n v="14"/>
    <n v="8"/>
    <n v="6"/>
    <x v="0"/>
    <n v="6"/>
    <x v="4"/>
    <x v="3"/>
    <x v="2"/>
    <x v="0"/>
  </r>
  <r>
    <n v="1523"/>
    <n v="2"/>
    <x v="279"/>
    <n v="107"/>
    <n v="206"/>
    <x v="182"/>
    <n v="1"/>
    <n v="45"/>
    <n v="24.5"/>
    <n v="45"/>
    <n v="24.5"/>
    <n v="20.5"/>
    <x v="0"/>
    <n v="16"/>
    <x v="1"/>
    <x v="3"/>
    <x v="2"/>
    <x v="0"/>
  </r>
  <r>
    <n v="1524"/>
    <n v="1"/>
    <x v="280"/>
    <n v="380"/>
    <n v="196"/>
    <x v="105"/>
    <n v="1"/>
    <n v="74"/>
    <n v="40"/>
    <n v="74"/>
    <n v="40"/>
    <n v="34"/>
    <x v="8"/>
    <n v="23"/>
    <x v="0"/>
    <x v="0"/>
    <x v="8"/>
    <x v="0"/>
  </r>
  <r>
    <n v="1525"/>
    <n v="1"/>
    <x v="280"/>
    <n v="470"/>
    <n v="151"/>
    <x v="16"/>
    <n v="1"/>
    <n v="80"/>
    <n v="42"/>
    <n v="80"/>
    <n v="42"/>
    <n v="38"/>
    <x v="1"/>
    <n v="16"/>
    <x v="1"/>
    <x v="3"/>
    <x v="0"/>
    <x v="0"/>
  </r>
  <r>
    <n v="1526"/>
    <n v="1"/>
    <x v="280"/>
    <n v="655"/>
    <n v="46"/>
    <x v="192"/>
    <n v="1"/>
    <n v="490"/>
    <n v="247"/>
    <n v="490"/>
    <n v="247"/>
    <n v="243"/>
    <x v="3"/>
    <n v="8"/>
    <x v="1"/>
    <x v="1"/>
    <x v="8"/>
    <x v="0"/>
  </r>
  <r>
    <n v="1526"/>
    <n v="2"/>
    <x v="280"/>
    <n v="655"/>
    <n v="81"/>
    <x v="147"/>
    <n v="1"/>
    <n v="190"/>
    <n v="98"/>
    <n v="190"/>
    <n v="98"/>
    <n v="92"/>
    <x v="3"/>
    <n v="26"/>
    <x v="2"/>
    <x v="1"/>
    <x v="8"/>
    <x v="0"/>
  </r>
  <r>
    <n v="1527"/>
    <n v="1"/>
    <x v="281"/>
    <n v="584"/>
    <n v="72"/>
    <x v="180"/>
    <n v="1"/>
    <n v="30"/>
    <n v="18"/>
    <n v="30"/>
    <n v="18"/>
    <n v="12"/>
    <x v="3"/>
    <n v="17"/>
    <x v="3"/>
    <x v="1"/>
    <x v="4"/>
    <x v="0"/>
  </r>
  <r>
    <n v="1527"/>
    <n v="2"/>
    <x v="281"/>
    <n v="584"/>
    <n v="162"/>
    <x v="60"/>
    <n v="1"/>
    <n v="155"/>
    <n v="78.5"/>
    <n v="155"/>
    <n v="78.5"/>
    <n v="76.5"/>
    <x v="3"/>
    <n v="19"/>
    <x v="1"/>
    <x v="1"/>
    <x v="4"/>
    <x v="0"/>
  </r>
  <r>
    <n v="1528"/>
    <n v="1"/>
    <x v="282"/>
    <n v="237"/>
    <n v="53"/>
    <x v="128"/>
    <n v="1"/>
    <n v="25"/>
    <n v="13.5"/>
    <n v="25"/>
    <n v="13.5"/>
    <n v="11.5"/>
    <x v="1"/>
    <n v="11"/>
    <x v="2"/>
    <x v="0"/>
    <x v="4"/>
    <x v="0"/>
  </r>
  <r>
    <n v="1529"/>
    <n v="1"/>
    <x v="282"/>
    <n v="240"/>
    <n v="11"/>
    <x v="42"/>
    <n v="1"/>
    <n v="25"/>
    <n v="13.5"/>
    <n v="25"/>
    <n v="13.5"/>
    <n v="11.5"/>
    <x v="1"/>
    <n v="20"/>
    <x v="5"/>
    <x v="0"/>
    <x v="0"/>
    <x v="0"/>
  </r>
  <r>
    <n v="1529"/>
    <n v="2"/>
    <x v="282"/>
    <n v="240"/>
    <n v="141"/>
    <x v="35"/>
    <n v="1"/>
    <n v="70"/>
    <n v="36"/>
    <n v="70"/>
    <n v="36"/>
    <n v="34"/>
    <x v="1"/>
    <n v="22"/>
    <x v="2"/>
    <x v="0"/>
    <x v="0"/>
    <x v="0"/>
  </r>
  <r>
    <n v="1529"/>
    <n v="3"/>
    <x v="282"/>
    <n v="240"/>
    <n v="163"/>
    <x v="80"/>
    <n v="1"/>
    <n v="180"/>
    <n v="93"/>
    <n v="180"/>
    <n v="93"/>
    <n v="87"/>
    <x v="1"/>
    <n v="19"/>
    <x v="1"/>
    <x v="0"/>
    <x v="0"/>
    <x v="0"/>
  </r>
  <r>
    <n v="1529"/>
    <n v="4"/>
    <x v="282"/>
    <n v="240"/>
    <n v="208"/>
    <x v="153"/>
    <n v="1"/>
    <n v="45"/>
    <n v="25.5"/>
    <n v="45"/>
    <n v="25.5"/>
    <n v="19.5"/>
    <x v="1"/>
    <n v="16"/>
    <x v="1"/>
    <x v="0"/>
    <x v="0"/>
    <x v="0"/>
  </r>
  <r>
    <n v="1530"/>
    <n v="1"/>
    <x v="282"/>
    <n v="407"/>
    <n v="105"/>
    <x v="22"/>
    <n v="1"/>
    <n v="65"/>
    <n v="33.5"/>
    <n v="65"/>
    <n v="33.5"/>
    <n v="31.5"/>
    <x v="2"/>
    <n v="22"/>
    <x v="2"/>
    <x v="3"/>
    <x v="7"/>
    <x v="0"/>
  </r>
  <r>
    <n v="1530"/>
    <n v="2"/>
    <x v="282"/>
    <n v="407"/>
    <n v="191"/>
    <x v="17"/>
    <n v="1"/>
    <n v="26"/>
    <n v="15"/>
    <n v="26"/>
    <n v="15"/>
    <n v="11"/>
    <x v="2"/>
    <n v="15"/>
    <x v="1"/>
    <x v="3"/>
    <x v="7"/>
    <x v="0"/>
  </r>
  <r>
    <n v="1531"/>
    <n v="1"/>
    <x v="282"/>
    <n v="480"/>
    <n v="64"/>
    <x v="72"/>
    <n v="2"/>
    <n v="52"/>
    <n v="29"/>
    <n v="104"/>
    <n v="58"/>
    <n v="46"/>
    <x v="9"/>
    <n v="21"/>
    <x v="1"/>
    <x v="3"/>
    <x v="1"/>
    <x v="0"/>
  </r>
  <r>
    <n v="1531"/>
    <n v="2"/>
    <x v="282"/>
    <n v="480"/>
    <n v="116"/>
    <x v="81"/>
    <n v="1"/>
    <n v="20"/>
    <n v="11"/>
    <n v="20"/>
    <n v="11"/>
    <n v="9"/>
    <x v="9"/>
    <n v="15"/>
    <x v="1"/>
    <x v="3"/>
    <x v="1"/>
    <x v="0"/>
  </r>
  <r>
    <n v="1531"/>
    <n v="3"/>
    <x v="282"/>
    <n v="480"/>
    <n v="196"/>
    <x v="105"/>
    <n v="1"/>
    <n v="74"/>
    <n v="40"/>
    <n v="74"/>
    <n v="40"/>
    <n v="34"/>
    <x v="9"/>
    <n v="23"/>
    <x v="0"/>
    <x v="3"/>
    <x v="1"/>
    <x v="0"/>
  </r>
  <r>
    <n v="1532"/>
    <n v="1"/>
    <x v="282"/>
    <n v="537"/>
    <n v="96"/>
    <x v="183"/>
    <n v="1"/>
    <n v="39"/>
    <n v="22.5"/>
    <n v="39"/>
    <n v="22.5"/>
    <n v="16.5"/>
    <x v="4"/>
    <n v="24"/>
    <x v="5"/>
    <x v="3"/>
    <x v="2"/>
    <x v="0"/>
  </r>
  <r>
    <n v="1532"/>
    <n v="2"/>
    <x v="282"/>
    <n v="537"/>
    <n v="175"/>
    <x v="37"/>
    <n v="1"/>
    <n v="29"/>
    <n v="16.5"/>
    <n v="29"/>
    <n v="16.5"/>
    <n v="12.5"/>
    <x v="4"/>
    <n v="26"/>
    <x v="2"/>
    <x v="3"/>
    <x v="2"/>
    <x v="0"/>
  </r>
  <r>
    <n v="1532"/>
    <n v="3"/>
    <x v="282"/>
    <n v="537"/>
    <n v="189"/>
    <x v="151"/>
    <n v="2"/>
    <n v="165"/>
    <n v="85.5"/>
    <n v="330"/>
    <n v="171"/>
    <n v="159"/>
    <x v="4"/>
    <n v="15"/>
    <x v="1"/>
    <x v="3"/>
    <x v="2"/>
    <x v="0"/>
  </r>
  <r>
    <n v="1533"/>
    <n v="1"/>
    <x v="283"/>
    <n v="238"/>
    <n v="86"/>
    <x v="45"/>
    <n v="1"/>
    <n v="60"/>
    <n v="31"/>
    <n v="60"/>
    <n v="31"/>
    <n v="29"/>
    <x v="0"/>
    <n v="22"/>
    <x v="2"/>
    <x v="0"/>
    <x v="0"/>
    <x v="0"/>
  </r>
  <r>
    <n v="1533"/>
    <n v="2"/>
    <x v="283"/>
    <n v="238"/>
    <n v="146"/>
    <x v="205"/>
    <n v="1"/>
    <n v="18"/>
    <n v="12"/>
    <n v="18"/>
    <n v="12"/>
    <n v="6"/>
    <x v="0"/>
    <n v="5"/>
    <x v="3"/>
    <x v="0"/>
    <x v="0"/>
    <x v="0"/>
  </r>
  <r>
    <n v="1533"/>
    <n v="3"/>
    <x v="283"/>
    <n v="238"/>
    <n v="157"/>
    <x v="198"/>
    <n v="1"/>
    <n v="195"/>
    <n v="99.5"/>
    <n v="195"/>
    <n v="99.5"/>
    <n v="95.5"/>
    <x v="0"/>
    <n v="2"/>
    <x v="0"/>
    <x v="0"/>
    <x v="0"/>
    <x v="0"/>
  </r>
  <r>
    <n v="1534"/>
    <n v="1"/>
    <x v="283"/>
    <n v="613"/>
    <n v="62"/>
    <x v="87"/>
    <n v="1"/>
    <n v="37"/>
    <n v="19.5"/>
    <n v="37"/>
    <n v="19.5"/>
    <n v="17.5"/>
    <x v="1"/>
    <n v="3"/>
    <x v="4"/>
    <x v="1"/>
    <x v="1"/>
    <x v="0"/>
  </r>
  <r>
    <n v="1534"/>
    <n v="2"/>
    <x v="283"/>
    <n v="613"/>
    <n v="134"/>
    <x v="120"/>
    <n v="1"/>
    <n v="16"/>
    <n v="9"/>
    <n v="16"/>
    <n v="9"/>
    <n v="7"/>
    <x v="1"/>
    <n v="6"/>
    <x v="4"/>
    <x v="1"/>
    <x v="1"/>
    <x v="0"/>
  </r>
  <r>
    <n v="1534"/>
    <n v="3"/>
    <x v="283"/>
    <n v="613"/>
    <n v="195"/>
    <x v="12"/>
    <n v="1"/>
    <n v="46"/>
    <n v="24"/>
    <n v="46"/>
    <n v="24"/>
    <n v="22"/>
    <x v="1"/>
    <n v="16"/>
    <x v="1"/>
    <x v="1"/>
    <x v="1"/>
    <x v="0"/>
  </r>
  <r>
    <n v="1534"/>
    <n v="4"/>
    <x v="283"/>
    <n v="613"/>
    <n v="205"/>
    <x v="82"/>
    <n v="2"/>
    <n v="60"/>
    <n v="32"/>
    <n v="120"/>
    <n v="64"/>
    <n v="56"/>
    <x v="1"/>
    <n v="9"/>
    <x v="6"/>
    <x v="1"/>
    <x v="1"/>
    <x v="0"/>
  </r>
  <r>
    <n v="1535"/>
    <n v="1"/>
    <x v="283"/>
    <n v="676"/>
    <n v="57"/>
    <x v="107"/>
    <n v="1"/>
    <n v="30"/>
    <n v="16"/>
    <n v="30"/>
    <n v="16"/>
    <n v="14"/>
    <x v="6"/>
    <n v="23"/>
    <x v="0"/>
    <x v="5"/>
    <x v="4"/>
    <x v="0"/>
  </r>
  <r>
    <n v="1535"/>
    <n v="2"/>
    <x v="283"/>
    <n v="676"/>
    <n v="89"/>
    <x v="114"/>
    <n v="1"/>
    <n v="58"/>
    <n v="32"/>
    <n v="58"/>
    <n v="32"/>
    <n v="26"/>
    <x v="6"/>
    <n v="11"/>
    <x v="2"/>
    <x v="5"/>
    <x v="4"/>
    <x v="0"/>
  </r>
  <r>
    <n v="1535"/>
    <n v="3"/>
    <x v="283"/>
    <n v="676"/>
    <n v="174"/>
    <x v="11"/>
    <n v="1"/>
    <n v="41"/>
    <n v="21.5"/>
    <n v="41"/>
    <n v="21.5"/>
    <n v="19.5"/>
    <x v="6"/>
    <n v="14"/>
    <x v="5"/>
    <x v="5"/>
    <x v="4"/>
    <x v="0"/>
  </r>
  <r>
    <n v="1536"/>
    <n v="1"/>
    <x v="284"/>
    <n v="77"/>
    <n v="91"/>
    <x v="94"/>
    <n v="1"/>
    <n v="40"/>
    <n v="21"/>
    <n v="40"/>
    <n v="21"/>
    <n v="19"/>
    <x v="1"/>
    <n v="3"/>
    <x v="4"/>
    <x v="2"/>
    <x v="1"/>
    <x v="0"/>
  </r>
  <r>
    <n v="1536"/>
    <n v="2"/>
    <x v="284"/>
    <n v="77"/>
    <n v="98"/>
    <x v="188"/>
    <n v="1"/>
    <n v="14"/>
    <n v="9"/>
    <n v="14"/>
    <n v="9"/>
    <n v="5"/>
    <x v="1"/>
    <n v="6"/>
    <x v="4"/>
    <x v="2"/>
    <x v="1"/>
    <x v="0"/>
  </r>
  <r>
    <n v="1537"/>
    <n v="1"/>
    <x v="284"/>
    <n v="450"/>
    <n v="10"/>
    <x v="92"/>
    <n v="1"/>
    <n v="22"/>
    <n v="12"/>
    <n v="22"/>
    <n v="12"/>
    <n v="10"/>
    <x v="2"/>
    <n v="20"/>
    <x v="5"/>
    <x v="0"/>
    <x v="2"/>
    <x v="0"/>
  </r>
  <r>
    <n v="1538"/>
    <n v="1"/>
    <x v="284"/>
    <n v="482"/>
    <n v="86"/>
    <x v="45"/>
    <n v="1"/>
    <n v="60"/>
    <n v="31"/>
    <n v="60"/>
    <n v="31"/>
    <n v="29"/>
    <x v="7"/>
    <n v="22"/>
    <x v="2"/>
    <x v="5"/>
    <x v="8"/>
    <x v="0"/>
  </r>
  <r>
    <n v="1538"/>
    <n v="2"/>
    <x v="284"/>
    <n v="482"/>
    <n v="134"/>
    <x v="120"/>
    <n v="1"/>
    <n v="16"/>
    <n v="9"/>
    <n v="16"/>
    <n v="9"/>
    <n v="7"/>
    <x v="7"/>
    <n v="6"/>
    <x v="4"/>
    <x v="5"/>
    <x v="8"/>
    <x v="0"/>
  </r>
  <r>
    <n v="1538"/>
    <n v="3"/>
    <x v="284"/>
    <n v="482"/>
    <n v="152"/>
    <x v="187"/>
    <n v="1"/>
    <n v="105"/>
    <n v="53.5"/>
    <n v="105"/>
    <n v="53.5"/>
    <n v="51.5"/>
    <x v="7"/>
    <n v="21"/>
    <x v="1"/>
    <x v="5"/>
    <x v="8"/>
    <x v="0"/>
  </r>
  <r>
    <n v="1539"/>
    <n v="1"/>
    <x v="284"/>
    <n v="501"/>
    <n v="6"/>
    <x v="170"/>
    <n v="1"/>
    <n v="630"/>
    <n v="318"/>
    <n v="630"/>
    <n v="318"/>
    <n v="312"/>
    <x v="0"/>
    <n v="8"/>
    <x v="1"/>
    <x v="0"/>
    <x v="4"/>
    <x v="0"/>
  </r>
  <r>
    <n v="1540"/>
    <n v="1"/>
    <x v="284"/>
    <n v="672"/>
    <n v="19"/>
    <x v="59"/>
    <n v="1"/>
    <n v="62"/>
    <n v="32"/>
    <n v="62"/>
    <n v="32"/>
    <n v="30"/>
    <x v="3"/>
    <n v="11"/>
    <x v="2"/>
    <x v="5"/>
    <x v="4"/>
    <x v="0"/>
  </r>
  <r>
    <n v="1540"/>
    <n v="2"/>
    <x v="284"/>
    <n v="672"/>
    <n v="47"/>
    <x v="26"/>
    <n v="1"/>
    <n v="13"/>
    <n v="7.5"/>
    <n v="13"/>
    <n v="7.5"/>
    <n v="5.5"/>
    <x v="3"/>
    <n v="23"/>
    <x v="0"/>
    <x v="5"/>
    <x v="4"/>
    <x v="0"/>
  </r>
  <r>
    <n v="1540"/>
    <n v="3"/>
    <x v="284"/>
    <n v="672"/>
    <n v="49"/>
    <x v="78"/>
    <n v="1"/>
    <n v="41"/>
    <n v="23.5"/>
    <n v="41"/>
    <n v="23.5"/>
    <n v="17.5"/>
    <x v="3"/>
    <n v="3"/>
    <x v="4"/>
    <x v="5"/>
    <x v="4"/>
    <x v="0"/>
  </r>
  <r>
    <n v="1541"/>
    <n v="1"/>
    <x v="285"/>
    <n v="438"/>
    <n v="88"/>
    <x v="165"/>
    <n v="1"/>
    <n v="95"/>
    <n v="48.5"/>
    <n v="95"/>
    <n v="48.5"/>
    <n v="46.5"/>
    <x v="1"/>
    <n v="16"/>
    <x v="1"/>
    <x v="3"/>
    <x v="0"/>
    <x v="0"/>
  </r>
  <r>
    <n v="1541"/>
    <n v="2"/>
    <x v="285"/>
    <n v="438"/>
    <n v="93"/>
    <x v="206"/>
    <n v="1"/>
    <n v="21"/>
    <n v="13.5"/>
    <n v="21"/>
    <n v="13.5"/>
    <n v="7.5"/>
    <x v="1"/>
    <n v="12"/>
    <x v="2"/>
    <x v="3"/>
    <x v="0"/>
    <x v="0"/>
  </r>
  <r>
    <n v="1541"/>
    <n v="3"/>
    <x v="285"/>
    <n v="438"/>
    <n v="204"/>
    <x v="50"/>
    <n v="1"/>
    <n v="15"/>
    <n v="9.5"/>
    <n v="15"/>
    <n v="9.5"/>
    <n v="5.5"/>
    <x v="1"/>
    <n v="17"/>
    <x v="3"/>
    <x v="3"/>
    <x v="0"/>
    <x v="0"/>
  </r>
  <r>
    <n v="1542"/>
    <n v="1"/>
    <x v="286"/>
    <n v="272"/>
    <n v="91"/>
    <x v="94"/>
    <n v="1"/>
    <n v="40"/>
    <n v="21"/>
    <n v="40"/>
    <n v="21"/>
    <n v="19"/>
    <x v="4"/>
    <n v="3"/>
    <x v="4"/>
    <x v="2"/>
    <x v="8"/>
    <x v="0"/>
  </r>
  <r>
    <n v="1542"/>
    <n v="2"/>
    <x v="286"/>
    <n v="272"/>
    <n v="126"/>
    <x v="86"/>
    <n v="1"/>
    <n v="20"/>
    <n v="13"/>
    <n v="20"/>
    <n v="13"/>
    <n v="7"/>
    <x v="4"/>
    <n v="14"/>
    <x v="5"/>
    <x v="2"/>
    <x v="8"/>
    <x v="0"/>
  </r>
  <r>
    <n v="1542"/>
    <n v="3"/>
    <x v="286"/>
    <n v="272"/>
    <n v="135"/>
    <x v="149"/>
    <n v="1"/>
    <n v="60"/>
    <n v="31"/>
    <n v="60"/>
    <n v="31"/>
    <n v="29"/>
    <x v="4"/>
    <n v="26"/>
    <x v="2"/>
    <x v="2"/>
    <x v="8"/>
    <x v="0"/>
  </r>
  <r>
    <n v="1543"/>
    <n v="1"/>
    <x v="287"/>
    <n v="3"/>
    <n v="27"/>
    <x v="154"/>
    <n v="1"/>
    <n v="35"/>
    <n v="19.5"/>
    <n v="35"/>
    <n v="19.5"/>
    <n v="15.5"/>
    <x v="0"/>
    <n v="16"/>
    <x v="1"/>
    <x v="2"/>
    <x v="5"/>
    <x v="0"/>
  </r>
  <r>
    <n v="1544"/>
    <n v="1"/>
    <x v="287"/>
    <n v="228"/>
    <n v="86"/>
    <x v="45"/>
    <n v="1"/>
    <n v="60"/>
    <n v="31"/>
    <n v="60"/>
    <n v="31"/>
    <n v="29"/>
    <x v="4"/>
    <n v="22"/>
    <x v="2"/>
    <x v="5"/>
    <x v="5"/>
    <x v="0"/>
  </r>
  <r>
    <n v="1544"/>
    <n v="2"/>
    <x v="287"/>
    <n v="228"/>
    <n v="88"/>
    <x v="165"/>
    <n v="1"/>
    <n v="95"/>
    <n v="48.5"/>
    <n v="95"/>
    <n v="48.5"/>
    <n v="46.5"/>
    <x v="4"/>
    <n v="16"/>
    <x v="1"/>
    <x v="5"/>
    <x v="5"/>
    <x v="0"/>
  </r>
  <r>
    <n v="1545"/>
    <n v="1"/>
    <x v="287"/>
    <n v="271"/>
    <n v="46"/>
    <x v="192"/>
    <n v="1"/>
    <n v="490"/>
    <n v="247"/>
    <n v="490"/>
    <n v="247"/>
    <n v="243"/>
    <x v="0"/>
    <n v="8"/>
    <x v="1"/>
    <x v="2"/>
    <x v="1"/>
    <x v="0"/>
  </r>
  <r>
    <n v="1545"/>
    <n v="2"/>
    <x v="287"/>
    <n v="271"/>
    <n v="204"/>
    <x v="50"/>
    <n v="1"/>
    <n v="15"/>
    <n v="9.5"/>
    <n v="15"/>
    <n v="9.5"/>
    <n v="5.5"/>
    <x v="0"/>
    <n v="17"/>
    <x v="3"/>
    <x v="2"/>
    <x v="1"/>
    <x v="0"/>
  </r>
  <r>
    <n v="1546"/>
    <n v="1"/>
    <x v="288"/>
    <n v="54"/>
    <n v="93"/>
    <x v="206"/>
    <n v="2"/>
    <n v="21"/>
    <n v="13.5"/>
    <n v="42"/>
    <n v="27"/>
    <n v="15"/>
    <x v="1"/>
    <n v="12"/>
    <x v="2"/>
    <x v="4"/>
    <x v="7"/>
    <x v="0"/>
  </r>
  <r>
    <n v="1546"/>
    <n v="2"/>
    <x v="288"/>
    <n v="54"/>
    <n v="201"/>
    <x v="203"/>
    <n v="1"/>
    <n v="33"/>
    <n v="17.5"/>
    <n v="33"/>
    <n v="17.5"/>
    <n v="15.5"/>
    <x v="1"/>
    <n v="11"/>
    <x v="2"/>
    <x v="4"/>
    <x v="7"/>
    <x v="0"/>
  </r>
  <r>
    <n v="1546"/>
    <n v="3"/>
    <x v="288"/>
    <n v="54"/>
    <n v="210"/>
    <x v="89"/>
    <n v="1"/>
    <n v="24"/>
    <n v="14"/>
    <n v="24"/>
    <n v="14"/>
    <n v="10"/>
    <x v="1"/>
    <n v="26"/>
    <x v="2"/>
    <x v="4"/>
    <x v="7"/>
    <x v="0"/>
  </r>
  <r>
    <n v="1547"/>
    <n v="1"/>
    <x v="288"/>
    <n v="396"/>
    <n v="110"/>
    <x v="85"/>
    <n v="1"/>
    <n v="65"/>
    <n v="35.5"/>
    <n v="65"/>
    <n v="35.5"/>
    <n v="29.5"/>
    <x v="2"/>
    <n v="11"/>
    <x v="2"/>
    <x v="3"/>
    <x v="5"/>
    <x v="0"/>
  </r>
  <r>
    <n v="1547"/>
    <n v="2"/>
    <x v="288"/>
    <n v="396"/>
    <n v="205"/>
    <x v="82"/>
    <n v="1"/>
    <n v="60"/>
    <n v="32"/>
    <n v="60"/>
    <n v="32"/>
    <n v="28"/>
    <x v="2"/>
    <n v="9"/>
    <x v="6"/>
    <x v="3"/>
    <x v="5"/>
    <x v="0"/>
  </r>
  <r>
    <n v="1548"/>
    <n v="1"/>
    <x v="288"/>
    <n v="417"/>
    <n v="90"/>
    <x v="166"/>
    <n v="1"/>
    <n v="35"/>
    <n v="20.5"/>
    <n v="35"/>
    <n v="20.5"/>
    <n v="14.5"/>
    <x v="9"/>
    <n v="4"/>
    <x v="2"/>
    <x v="5"/>
    <x v="4"/>
    <x v="0"/>
  </r>
  <r>
    <n v="1549"/>
    <n v="1"/>
    <x v="288"/>
    <n v="474"/>
    <n v="66"/>
    <x v="207"/>
    <n v="1"/>
    <n v="20"/>
    <n v="13"/>
    <n v="20"/>
    <n v="13"/>
    <n v="7"/>
    <x v="8"/>
    <n v="21"/>
    <x v="1"/>
    <x v="5"/>
    <x v="4"/>
    <x v="0"/>
  </r>
  <r>
    <n v="1549"/>
    <n v="2"/>
    <x v="288"/>
    <n v="474"/>
    <n v="124"/>
    <x v="141"/>
    <n v="1"/>
    <n v="23"/>
    <n v="14.5"/>
    <n v="23"/>
    <n v="14.5"/>
    <n v="8.5"/>
    <x v="8"/>
    <n v="14"/>
    <x v="5"/>
    <x v="5"/>
    <x v="4"/>
    <x v="0"/>
  </r>
  <r>
    <n v="1549"/>
    <n v="3"/>
    <x v="288"/>
    <n v="474"/>
    <n v="151"/>
    <x v="16"/>
    <n v="1"/>
    <n v="80"/>
    <n v="42"/>
    <n v="80"/>
    <n v="42"/>
    <n v="38"/>
    <x v="8"/>
    <n v="16"/>
    <x v="1"/>
    <x v="5"/>
    <x v="4"/>
    <x v="0"/>
  </r>
  <r>
    <n v="1550"/>
    <n v="1"/>
    <x v="289"/>
    <n v="199"/>
    <n v="111"/>
    <x v="148"/>
    <n v="1"/>
    <n v="18"/>
    <n v="12"/>
    <n v="18"/>
    <n v="12"/>
    <n v="6"/>
    <x v="9"/>
    <n v="21"/>
    <x v="1"/>
    <x v="3"/>
    <x v="6"/>
    <x v="2"/>
  </r>
  <r>
    <n v="1550"/>
    <n v="2"/>
    <x v="289"/>
    <n v="199"/>
    <n v="157"/>
    <x v="198"/>
    <n v="1"/>
    <n v="195"/>
    <n v="99.5"/>
    <n v="195"/>
    <n v="99.5"/>
    <n v="95.5"/>
    <x v="9"/>
    <n v="2"/>
    <x v="0"/>
    <x v="3"/>
    <x v="6"/>
    <x v="2"/>
  </r>
  <r>
    <n v="1550"/>
    <n v="3"/>
    <x v="289"/>
    <n v="199"/>
    <n v="166"/>
    <x v="14"/>
    <n v="2"/>
    <n v="15"/>
    <n v="10.5"/>
    <n v="30"/>
    <n v="21"/>
    <n v="9"/>
    <x v="9"/>
    <n v="5"/>
    <x v="3"/>
    <x v="3"/>
    <x v="6"/>
    <x v="2"/>
  </r>
  <r>
    <n v="1550"/>
    <n v="4"/>
    <x v="289"/>
    <n v="199"/>
    <n v="175"/>
    <x v="37"/>
    <n v="1"/>
    <n v="29"/>
    <n v="16.5"/>
    <n v="29"/>
    <n v="16.5"/>
    <n v="12.5"/>
    <x v="9"/>
    <n v="26"/>
    <x v="2"/>
    <x v="3"/>
    <x v="6"/>
    <x v="2"/>
  </r>
  <r>
    <n v="1551"/>
    <n v="1"/>
    <x v="289"/>
    <n v="358"/>
    <n v="42"/>
    <x v="146"/>
    <n v="1"/>
    <n v="45"/>
    <n v="25.5"/>
    <n v="45"/>
    <n v="25.5"/>
    <n v="19.5"/>
    <x v="3"/>
    <n v="15"/>
    <x v="1"/>
    <x v="5"/>
    <x v="6"/>
    <x v="2"/>
  </r>
  <r>
    <n v="1551"/>
    <n v="2"/>
    <x v="289"/>
    <n v="358"/>
    <n v="49"/>
    <x v="78"/>
    <n v="1"/>
    <n v="41"/>
    <n v="23.5"/>
    <n v="41"/>
    <n v="23.5"/>
    <n v="17.5"/>
    <x v="3"/>
    <n v="3"/>
    <x v="4"/>
    <x v="5"/>
    <x v="6"/>
    <x v="2"/>
  </r>
  <r>
    <n v="1551"/>
    <n v="3"/>
    <x v="289"/>
    <n v="358"/>
    <n v="54"/>
    <x v="176"/>
    <n v="1"/>
    <n v="70"/>
    <n v="38"/>
    <n v="70"/>
    <n v="38"/>
    <n v="32"/>
    <x v="3"/>
    <n v="22"/>
    <x v="2"/>
    <x v="5"/>
    <x v="6"/>
    <x v="2"/>
  </r>
  <r>
    <n v="1552"/>
    <n v="1"/>
    <x v="289"/>
    <n v="387"/>
    <n v="81"/>
    <x v="147"/>
    <n v="1"/>
    <n v="190"/>
    <n v="98"/>
    <n v="190"/>
    <n v="98"/>
    <n v="92"/>
    <x v="9"/>
    <n v="26"/>
    <x v="2"/>
    <x v="5"/>
    <x v="2"/>
    <x v="0"/>
  </r>
  <r>
    <n v="1552"/>
    <n v="2"/>
    <x v="289"/>
    <n v="387"/>
    <n v="168"/>
    <x v="164"/>
    <n v="1"/>
    <n v="51"/>
    <n v="26.5"/>
    <n v="51"/>
    <n v="26.5"/>
    <n v="24.5"/>
    <x v="9"/>
    <n v="11"/>
    <x v="2"/>
    <x v="5"/>
    <x v="2"/>
    <x v="0"/>
  </r>
  <r>
    <n v="1553"/>
    <n v="1"/>
    <x v="290"/>
    <n v="85"/>
    <n v="94"/>
    <x v="88"/>
    <n v="1"/>
    <n v="25"/>
    <n v="14.5"/>
    <n v="25"/>
    <n v="14.5"/>
    <n v="10.5"/>
    <x v="4"/>
    <n v="12"/>
    <x v="2"/>
    <x v="3"/>
    <x v="6"/>
    <x v="2"/>
  </r>
  <r>
    <n v="1554"/>
    <n v="1"/>
    <x v="290"/>
    <n v="409"/>
    <n v="109"/>
    <x v="112"/>
    <n v="1"/>
    <n v="29"/>
    <n v="15.5"/>
    <n v="29"/>
    <n v="15.5"/>
    <n v="13.5"/>
    <x v="6"/>
    <n v="15"/>
    <x v="1"/>
    <x v="3"/>
    <x v="0"/>
    <x v="0"/>
  </r>
  <r>
    <n v="1554"/>
    <n v="2"/>
    <x v="290"/>
    <n v="409"/>
    <n v="194"/>
    <x v="40"/>
    <n v="1"/>
    <n v="50"/>
    <n v="27"/>
    <n v="50"/>
    <n v="27"/>
    <n v="23"/>
    <x v="6"/>
    <n v="26"/>
    <x v="2"/>
    <x v="3"/>
    <x v="0"/>
    <x v="0"/>
  </r>
  <r>
    <n v="1555"/>
    <n v="1"/>
    <x v="290"/>
    <n v="561"/>
    <n v="72"/>
    <x v="180"/>
    <n v="1"/>
    <n v="30"/>
    <n v="18"/>
    <n v="30"/>
    <n v="18"/>
    <n v="12"/>
    <x v="4"/>
    <n v="17"/>
    <x v="3"/>
    <x v="0"/>
    <x v="0"/>
    <x v="0"/>
  </r>
  <r>
    <n v="1555"/>
    <n v="2"/>
    <x v="290"/>
    <n v="561"/>
    <n v="140"/>
    <x v="139"/>
    <n v="1"/>
    <n v="15"/>
    <n v="9.5"/>
    <n v="15"/>
    <n v="9.5"/>
    <n v="5.5"/>
    <x v="4"/>
    <n v="16"/>
    <x v="1"/>
    <x v="0"/>
    <x v="0"/>
    <x v="0"/>
  </r>
  <r>
    <n v="1555"/>
    <n v="3"/>
    <x v="290"/>
    <n v="561"/>
    <n v="164"/>
    <x v="9"/>
    <n v="1"/>
    <n v="35"/>
    <n v="20.5"/>
    <n v="35"/>
    <n v="20.5"/>
    <n v="14.5"/>
    <x v="4"/>
    <n v="2"/>
    <x v="0"/>
    <x v="0"/>
    <x v="0"/>
    <x v="0"/>
  </r>
  <r>
    <n v="1556"/>
    <n v="1"/>
    <x v="291"/>
    <n v="112"/>
    <n v="19"/>
    <x v="59"/>
    <n v="1"/>
    <n v="62"/>
    <n v="32"/>
    <n v="62"/>
    <n v="32"/>
    <n v="30"/>
    <x v="3"/>
    <n v="11"/>
    <x v="2"/>
    <x v="5"/>
    <x v="4"/>
    <x v="0"/>
  </r>
  <r>
    <n v="1556"/>
    <n v="2"/>
    <x v="291"/>
    <n v="112"/>
    <n v="122"/>
    <x v="106"/>
    <n v="1"/>
    <n v="105"/>
    <n v="55.5"/>
    <n v="105"/>
    <n v="55.5"/>
    <n v="49.5"/>
    <x v="3"/>
    <n v="13"/>
    <x v="1"/>
    <x v="5"/>
    <x v="4"/>
    <x v="0"/>
  </r>
  <r>
    <n v="1556"/>
    <n v="3"/>
    <x v="291"/>
    <n v="112"/>
    <n v="164"/>
    <x v="9"/>
    <n v="1"/>
    <n v="35"/>
    <n v="20.5"/>
    <n v="35"/>
    <n v="20.5"/>
    <n v="14.5"/>
    <x v="3"/>
    <n v="2"/>
    <x v="0"/>
    <x v="5"/>
    <x v="4"/>
    <x v="0"/>
  </r>
  <r>
    <n v="1556"/>
    <n v="4"/>
    <x v="291"/>
    <n v="112"/>
    <n v="171"/>
    <x v="103"/>
    <n v="1"/>
    <n v="27"/>
    <n v="16.5"/>
    <n v="27"/>
    <n v="16.5"/>
    <n v="10.5"/>
    <x v="3"/>
    <n v="23"/>
    <x v="0"/>
    <x v="5"/>
    <x v="4"/>
    <x v="0"/>
  </r>
  <r>
    <n v="1557"/>
    <n v="1"/>
    <x v="291"/>
    <n v="148"/>
    <n v="95"/>
    <x v="199"/>
    <n v="1"/>
    <n v="19"/>
    <n v="11.5"/>
    <n v="19"/>
    <n v="11.5"/>
    <n v="7.5"/>
    <x v="4"/>
    <n v="12"/>
    <x v="2"/>
    <x v="1"/>
    <x v="7"/>
    <x v="0"/>
  </r>
  <r>
    <n v="1558"/>
    <n v="1"/>
    <x v="291"/>
    <n v="419"/>
    <n v="80"/>
    <x v="79"/>
    <n v="1"/>
    <n v="22"/>
    <n v="13"/>
    <n v="22"/>
    <n v="13"/>
    <n v="9"/>
    <x v="3"/>
    <n v="15"/>
    <x v="1"/>
    <x v="3"/>
    <x v="9"/>
    <x v="2"/>
  </r>
  <r>
    <n v="1558"/>
    <n v="2"/>
    <x v="291"/>
    <n v="419"/>
    <n v="101"/>
    <x v="0"/>
    <n v="2"/>
    <n v="35"/>
    <n v="20.5"/>
    <n v="70"/>
    <n v="41"/>
    <n v="29"/>
    <x v="3"/>
    <n v="23"/>
    <x v="0"/>
    <x v="3"/>
    <x v="9"/>
    <x v="2"/>
  </r>
  <r>
    <n v="1559"/>
    <n v="1"/>
    <x v="291"/>
    <n v="638"/>
    <n v="159"/>
    <x v="145"/>
    <n v="2"/>
    <n v="12"/>
    <n v="7"/>
    <n v="24"/>
    <n v="14"/>
    <n v="10"/>
    <x v="7"/>
    <n v="16"/>
    <x v="1"/>
    <x v="3"/>
    <x v="7"/>
    <x v="0"/>
  </r>
  <r>
    <n v="1559"/>
    <n v="2"/>
    <x v="291"/>
    <n v="638"/>
    <n v="205"/>
    <x v="82"/>
    <n v="1"/>
    <n v="60"/>
    <n v="32"/>
    <n v="60"/>
    <n v="32"/>
    <n v="28"/>
    <x v="7"/>
    <n v="9"/>
    <x v="6"/>
    <x v="3"/>
    <x v="7"/>
    <x v="0"/>
  </r>
  <r>
    <n v="1560"/>
    <n v="1"/>
    <x v="292"/>
    <n v="619"/>
    <n v="80"/>
    <x v="79"/>
    <n v="1"/>
    <n v="22"/>
    <n v="13"/>
    <n v="22"/>
    <n v="13"/>
    <n v="9"/>
    <x v="3"/>
    <n v="15"/>
    <x v="1"/>
    <x v="2"/>
    <x v="6"/>
    <x v="2"/>
  </r>
  <r>
    <n v="1561"/>
    <n v="1"/>
    <x v="293"/>
    <n v="33"/>
    <n v="26"/>
    <x v="134"/>
    <n v="8"/>
    <n v="17"/>
    <n v="9.5"/>
    <n v="136"/>
    <n v="76"/>
    <n v="60"/>
    <x v="3"/>
    <n v="17"/>
    <x v="3"/>
    <x v="4"/>
    <x v="0"/>
    <x v="0"/>
  </r>
  <r>
    <n v="1561"/>
    <n v="2"/>
    <x v="293"/>
    <n v="33"/>
    <n v="110"/>
    <x v="85"/>
    <n v="1"/>
    <n v="65"/>
    <n v="35.5"/>
    <n v="65"/>
    <n v="35.5"/>
    <n v="29.5"/>
    <x v="3"/>
    <n v="11"/>
    <x v="2"/>
    <x v="4"/>
    <x v="0"/>
    <x v="0"/>
  </r>
  <r>
    <n v="1562"/>
    <n v="1"/>
    <x v="293"/>
    <n v="71"/>
    <n v="11"/>
    <x v="42"/>
    <n v="1"/>
    <n v="25"/>
    <n v="13.5"/>
    <n v="25"/>
    <n v="13.5"/>
    <n v="11.5"/>
    <x v="2"/>
    <n v="20"/>
    <x v="5"/>
    <x v="5"/>
    <x v="2"/>
    <x v="0"/>
  </r>
  <r>
    <n v="1562"/>
    <n v="2"/>
    <x v="293"/>
    <n v="71"/>
    <n v="38"/>
    <x v="194"/>
    <n v="1"/>
    <n v="73"/>
    <n v="37.5"/>
    <n v="73"/>
    <n v="37.5"/>
    <n v="35.5"/>
    <x v="2"/>
    <n v="21"/>
    <x v="1"/>
    <x v="5"/>
    <x v="2"/>
    <x v="0"/>
  </r>
  <r>
    <n v="1563"/>
    <n v="1"/>
    <x v="293"/>
    <n v="113"/>
    <n v="72"/>
    <x v="180"/>
    <n v="2"/>
    <n v="30"/>
    <n v="18"/>
    <n v="60"/>
    <n v="36"/>
    <n v="24"/>
    <x v="1"/>
    <n v="17"/>
    <x v="3"/>
    <x v="5"/>
    <x v="2"/>
    <x v="0"/>
  </r>
  <r>
    <n v="1563"/>
    <n v="2"/>
    <x v="293"/>
    <n v="113"/>
    <n v="138"/>
    <x v="30"/>
    <n v="1"/>
    <n v="30"/>
    <n v="16"/>
    <n v="30"/>
    <n v="16"/>
    <n v="14"/>
    <x v="1"/>
    <n v="20"/>
    <x v="5"/>
    <x v="5"/>
    <x v="2"/>
    <x v="0"/>
  </r>
  <r>
    <n v="1564"/>
    <n v="1"/>
    <x v="293"/>
    <n v="377"/>
    <n v="41"/>
    <x v="111"/>
    <n v="1"/>
    <n v="79"/>
    <n v="42.5"/>
    <n v="79"/>
    <n v="42.5"/>
    <n v="36.5"/>
    <x v="2"/>
    <n v="11"/>
    <x v="2"/>
    <x v="5"/>
    <x v="4"/>
    <x v="0"/>
  </r>
  <r>
    <n v="1564"/>
    <n v="2"/>
    <x v="293"/>
    <n v="377"/>
    <n v="104"/>
    <x v="13"/>
    <n v="1"/>
    <n v="43"/>
    <n v="23.5"/>
    <n v="43"/>
    <n v="23.5"/>
    <n v="19.5"/>
    <x v="2"/>
    <n v="11"/>
    <x v="2"/>
    <x v="5"/>
    <x v="4"/>
    <x v="0"/>
  </r>
  <r>
    <n v="1564"/>
    <n v="3"/>
    <x v="293"/>
    <n v="377"/>
    <n v="157"/>
    <x v="198"/>
    <n v="1"/>
    <n v="195"/>
    <n v="99.5"/>
    <n v="195"/>
    <n v="99.5"/>
    <n v="95.5"/>
    <x v="2"/>
    <n v="2"/>
    <x v="0"/>
    <x v="5"/>
    <x v="4"/>
    <x v="0"/>
  </r>
  <r>
    <n v="1565"/>
    <n v="1"/>
    <x v="294"/>
    <n v="232"/>
    <n v="129"/>
    <x v="69"/>
    <n v="1"/>
    <n v="630"/>
    <n v="316"/>
    <n v="630"/>
    <n v="316"/>
    <n v="314"/>
    <x v="0"/>
    <n v="8"/>
    <x v="1"/>
    <x v="0"/>
    <x v="0"/>
    <x v="0"/>
  </r>
  <r>
    <n v="1566"/>
    <n v="1"/>
    <x v="294"/>
    <n v="290"/>
    <n v="52"/>
    <x v="90"/>
    <n v="1"/>
    <n v="20"/>
    <n v="11"/>
    <n v="20"/>
    <n v="11"/>
    <n v="9"/>
    <x v="1"/>
    <n v="16"/>
    <x v="1"/>
    <x v="2"/>
    <x v="1"/>
    <x v="0"/>
  </r>
  <r>
    <n v="1566"/>
    <n v="2"/>
    <x v="294"/>
    <n v="290"/>
    <n v="62"/>
    <x v="87"/>
    <n v="1"/>
    <n v="37"/>
    <n v="19.5"/>
    <n v="37"/>
    <n v="19.5"/>
    <n v="17.5"/>
    <x v="1"/>
    <n v="3"/>
    <x v="4"/>
    <x v="2"/>
    <x v="1"/>
    <x v="0"/>
  </r>
  <r>
    <n v="1566"/>
    <n v="3"/>
    <x v="294"/>
    <n v="290"/>
    <n v="150"/>
    <x v="124"/>
    <n v="1"/>
    <n v="105"/>
    <n v="53.5"/>
    <n v="105"/>
    <n v="53.5"/>
    <n v="51.5"/>
    <x v="1"/>
    <n v="7"/>
    <x v="6"/>
    <x v="2"/>
    <x v="1"/>
    <x v="0"/>
  </r>
  <r>
    <n v="1567"/>
    <n v="1"/>
    <x v="294"/>
    <n v="565"/>
    <n v="100"/>
    <x v="27"/>
    <n v="1"/>
    <n v="64"/>
    <n v="35"/>
    <n v="64"/>
    <n v="35"/>
    <n v="29"/>
    <x v="0"/>
    <n v="7"/>
    <x v="6"/>
    <x v="0"/>
    <x v="1"/>
    <x v="0"/>
  </r>
  <r>
    <n v="1568"/>
    <n v="1"/>
    <x v="295"/>
    <n v="53"/>
    <n v="55"/>
    <x v="119"/>
    <n v="1"/>
    <n v="65"/>
    <n v="35.5"/>
    <n v="65"/>
    <n v="35.5"/>
    <n v="29.5"/>
    <x v="0"/>
    <n v="16"/>
    <x v="1"/>
    <x v="5"/>
    <x v="1"/>
    <x v="0"/>
  </r>
  <r>
    <n v="1568"/>
    <n v="2"/>
    <x v="295"/>
    <n v="53"/>
    <n v="135"/>
    <x v="149"/>
    <n v="2"/>
    <n v="60"/>
    <n v="31"/>
    <n v="120"/>
    <n v="62"/>
    <n v="58"/>
    <x v="0"/>
    <n v="26"/>
    <x v="2"/>
    <x v="5"/>
    <x v="1"/>
    <x v="0"/>
  </r>
  <r>
    <n v="1568"/>
    <n v="3"/>
    <x v="295"/>
    <n v="53"/>
    <n v="204"/>
    <x v="50"/>
    <n v="1"/>
    <n v="15"/>
    <n v="9.5"/>
    <n v="15"/>
    <n v="9.5"/>
    <n v="5.5"/>
    <x v="0"/>
    <n v="17"/>
    <x v="3"/>
    <x v="5"/>
    <x v="1"/>
    <x v="0"/>
  </r>
  <r>
    <n v="1569"/>
    <n v="1"/>
    <x v="295"/>
    <n v="211"/>
    <n v="153"/>
    <x v="104"/>
    <n v="1"/>
    <n v="29"/>
    <n v="15.5"/>
    <n v="29"/>
    <n v="15.5"/>
    <n v="13.5"/>
    <x v="4"/>
    <n v="26"/>
    <x v="2"/>
    <x v="5"/>
    <x v="5"/>
    <x v="0"/>
  </r>
  <r>
    <n v="1569"/>
    <n v="2"/>
    <x v="295"/>
    <n v="211"/>
    <n v="209"/>
    <x v="116"/>
    <n v="1"/>
    <n v="25"/>
    <n v="13.5"/>
    <n v="25"/>
    <n v="13.5"/>
    <n v="11.5"/>
    <x v="4"/>
    <n v="24"/>
    <x v="5"/>
    <x v="5"/>
    <x v="5"/>
    <x v="0"/>
  </r>
  <r>
    <n v="1570"/>
    <n v="1"/>
    <x v="295"/>
    <n v="319"/>
    <n v="8"/>
    <x v="197"/>
    <n v="2"/>
    <n v="30"/>
    <n v="17"/>
    <n v="60"/>
    <n v="34"/>
    <n v="26"/>
    <x v="3"/>
    <n v="15"/>
    <x v="1"/>
    <x v="2"/>
    <x v="2"/>
    <x v="0"/>
  </r>
  <r>
    <n v="1570"/>
    <n v="2"/>
    <x v="295"/>
    <n v="319"/>
    <n v="24"/>
    <x v="167"/>
    <n v="1"/>
    <n v="34"/>
    <n v="18"/>
    <n v="34"/>
    <n v="18"/>
    <n v="16"/>
    <x v="3"/>
    <n v="26"/>
    <x v="2"/>
    <x v="2"/>
    <x v="2"/>
    <x v="0"/>
  </r>
  <r>
    <n v="1570"/>
    <n v="3"/>
    <x v="295"/>
    <n v="319"/>
    <n v="29"/>
    <x v="65"/>
    <n v="1"/>
    <n v="18"/>
    <n v="12"/>
    <n v="18"/>
    <n v="12"/>
    <n v="6"/>
    <x v="3"/>
    <n v="5"/>
    <x v="3"/>
    <x v="2"/>
    <x v="2"/>
    <x v="0"/>
  </r>
  <r>
    <n v="1570"/>
    <n v="4"/>
    <x v="295"/>
    <n v="319"/>
    <n v="106"/>
    <x v="38"/>
    <n v="1"/>
    <n v="72"/>
    <n v="38"/>
    <n v="72"/>
    <n v="38"/>
    <n v="34"/>
    <x v="3"/>
    <n v="15"/>
    <x v="1"/>
    <x v="2"/>
    <x v="2"/>
    <x v="0"/>
  </r>
  <r>
    <n v="1570"/>
    <n v="5"/>
    <x v="295"/>
    <n v="319"/>
    <n v="170"/>
    <x v="20"/>
    <n v="1"/>
    <n v="95"/>
    <n v="49.5"/>
    <n v="95"/>
    <n v="49.5"/>
    <n v="45.5"/>
    <x v="3"/>
    <n v="11"/>
    <x v="2"/>
    <x v="2"/>
    <x v="2"/>
    <x v="0"/>
  </r>
  <r>
    <n v="1571"/>
    <n v="1"/>
    <x v="295"/>
    <n v="322"/>
    <n v="94"/>
    <x v="88"/>
    <n v="1"/>
    <n v="25"/>
    <n v="14.5"/>
    <n v="25"/>
    <n v="14.5"/>
    <n v="10.5"/>
    <x v="4"/>
    <n v="12"/>
    <x v="2"/>
    <x v="0"/>
    <x v="1"/>
    <x v="0"/>
  </r>
  <r>
    <n v="1571"/>
    <n v="2"/>
    <x v="295"/>
    <n v="322"/>
    <n v="109"/>
    <x v="112"/>
    <n v="1"/>
    <n v="29"/>
    <n v="15.5"/>
    <n v="29"/>
    <n v="15.5"/>
    <n v="13.5"/>
    <x v="4"/>
    <n v="15"/>
    <x v="1"/>
    <x v="0"/>
    <x v="1"/>
    <x v="0"/>
  </r>
  <r>
    <n v="1571"/>
    <n v="3"/>
    <x v="295"/>
    <n v="322"/>
    <n v="110"/>
    <x v="85"/>
    <n v="2"/>
    <n v="65"/>
    <n v="35.5"/>
    <n v="130"/>
    <n v="71"/>
    <n v="59"/>
    <x v="4"/>
    <n v="11"/>
    <x v="2"/>
    <x v="0"/>
    <x v="1"/>
    <x v="0"/>
  </r>
  <r>
    <n v="1571"/>
    <n v="4"/>
    <x v="295"/>
    <n v="322"/>
    <n v="130"/>
    <x v="122"/>
    <n v="1"/>
    <n v="25"/>
    <n v="15.5"/>
    <n v="25"/>
    <n v="15.5"/>
    <n v="9.5"/>
    <x v="4"/>
    <n v="3"/>
    <x v="4"/>
    <x v="0"/>
    <x v="1"/>
    <x v="0"/>
  </r>
  <r>
    <n v="1572"/>
    <n v="1"/>
    <x v="295"/>
    <n v="532"/>
    <n v="10"/>
    <x v="92"/>
    <n v="1"/>
    <n v="22"/>
    <n v="12"/>
    <n v="22"/>
    <n v="12"/>
    <n v="10"/>
    <x v="4"/>
    <n v="20"/>
    <x v="5"/>
    <x v="0"/>
    <x v="4"/>
    <x v="0"/>
  </r>
  <r>
    <n v="1572"/>
    <n v="2"/>
    <x v="295"/>
    <n v="532"/>
    <n v="54"/>
    <x v="176"/>
    <n v="1"/>
    <n v="70"/>
    <n v="38"/>
    <n v="70"/>
    <n v="38"/>
    <n v="32"/>
    <x v="4"/>
    <n v="22"/>
    <x v="2"/>
    <x v="0"/>
    <x v="4"/>
    <x v="0"/>
  </r>
  <r>
    <n v="1573"/>
    <n v="1"/>
    <x v="296"/>
    <n v="2"/>
    <n v="56"/>
    <x v="96"/>
    <n v="1"/>
    <n v="30"/>
    <n v="18"/>
    <n v="30"/>
    <n v="18"/>
    <n v="12"/>
    <x v="0"/>
    <n v="15"/>
    <x v="1"/>
    <x v="2"/>
    <x v="9"/>
    <x v="2"/>
  </r>
  <r>
    <n v="1573"/>
    <n v="2"/>
    <x v="296"/>
    <n v="2"/>
    <n v="115"/>
    <x v="3"/>
    <n v="1"/>
    <n v="38"/>
    <n v="22"/>
    <n v="38"/>
    <n v="22"/>
    <n v="16"/>
    <x v="0"/>
    <n v="4"/>
    <x v="2"/>
    <x v="2"/>
    <x v="9"/>
    <x v="2"/>
  </r>
  <r>
    <n v="1574"/>
    <n v="1"/>
    <x v="296"/>
    <n v="12"/>
    <n v="28"/>
    <x v="174"/>
    <n v="1"/>
    <n v="30"/>
    <n v="18"/>
    <n v="30"/>
    <n v="18"/>
    <n v="12"/>
    <x v="2"/>
    <n v="4"/>
    <x v="2"/>
    <x v="3"/>
    <x v="5"/>
    <x v="0"/>
  </r>
  <r>
    <n v="1574"/>
    <n v="2"/>
    <x v="296"/>
    <n v="12"/>
    <n v="184"/>
    <x v="55"/>
    <n v="1"/>
    <n v="45"/>
    <n v="23.5"/>
    <n v="45"/>
    <n v="23.5"/>
    <n v="21.5"/>
    <x v="2"/>
    <n v="16"/>
    <x v="1"/>
    <x v="3"/>
    <x v="5"/>
    <x v="0"/>
  </r>
  <r>
    <n v="1575"/>
    <n v="1"/>
    <x v="296"/>
    <n v="405"/>
    <n v="99"/>
    <x v="23"/>
    <n v="3"/>
    <n v="9"/>
    <n v="7.5"/>
    <n v="27"/>
    <n v="22.5"/>
    <n v="4.5"/>
    <x v="7"/>
    <n v="17"/>
    <x v="3"/>
    <x v="2"/>
    <x v="8"/>
    <x v="0"/>
  </r>
  <r>
    <n v="1575"/>
    <n v="2"/>
    <x v="296"/>
    <n v="405"/>
    <n v="100"/>
    <x v="27"/>
    <n v="1"/>
    <n v="64"/>
    <n v="35"/>
    <n v="64"/>
    <n v="35"/>
    <n v="29"/>
    <x v="7"/>
    <n v="7"/>
    <x v="6"/>
    <x v="2"/>
    <x v="8"/>
    <x v="0"/>
  </r>
  <r>
    <n v="1576"/>
    <n v="1"/>
    <x v="297"/>
    <n v="229"/>
    <n v="48"/>
    <x v="208"/>
    <n v="4"/>
    <n v="27"/>
    <n v="15.5"/>
    <n v="108"/>
    <n v="62"/>
    <n v="46"/>
    <x v="2"/>
    <n v="3"/>
    <x v="4"/>
    <x v="0"/>
    <x v="0"/>
    <x v="0"/>
  </r>
  <r>
    <n v="1576"/>
    <n v="2"/>
    <x v="297"/>
    <n v="229"/>
    <n v="70"/>
    <x v="63"/>
    <n v="1"/>
    <n v="55"/>
    <n v="28.5"/>
    <n v="55"/>
    <n v="28.5"/>
    <n v="26.5"/>
    <x v="2"/>
    <n v="22"/>
    <x v="2"/>
    <x v="0"/>
    <x v="0"/>
    <x v="0"/>
  </r>
  <r>
    <n v="1577"/>
    <n v="1"/>
    <x v="297"/>
    <n v="296"/>
    <n v="179"/>
    <x v="110"/>
    <n v="1"/>
    <n v="20"/>
    <n v="13"/>
    <n v="20"/>
    <n v="13"/>
    <n v="7"/>
    <x v="3"/>
    <n v="4"/>
    <x v="2"/>
    <x v="5"/>
    <x v="1"/>
    <x v="0"/>
  </r>
  <r>
    <n v="1578"/>
    <n v="1"/>
    <x v="297"/>
    <n v="353"/>
    <n v="16"/>
    <x v="75"/>
    <n v="1"/>
    <n v="50"/>
    <n v="27"/>
    <n v="50"/>
    <n v="27"/>
    <n v="23"/>
    <x v="4"/>
    <n v="15"/>
    <x v="1"/>
    <x v="5"/>
    <x v="4"/>
    <x v="0"/>
  </r>
  <r>
    <n v="1578"/>
    <n v="2"/>
    <x v="297"/>
    <n v="353"/>
    <n v="33"/>
    <x v="121"/>
    <n v="1"/>
    <n v="60"/>
    <n v="31"/>
    <n v="60"/>
    <n v="31"/>
    <n v="29"/>
    <x v="4"/>
    <n v="11"/>
    <x v="2"/>
    <x v="5"/>
    <x v="4"/>
    <x v="0"/>
  </r>
  <r>
    <n v="1578"/>
    <n v="3"/>
    <x v="297"/>
    <n v="353"/>
    <n v="46"/>
    <x v="192"/>
    <n v="1"/>
    <n v="490"/>
    <n v="247"/>
    <n v="490"/>
    <n v="247"/>
    <n v="243"/>
    <x v="4"/>
    <n v="8"/>
    <x v="1"/>
    <x v="5"/>
    <x v="4"/>
    <x v="0"/>
  </r>
  <r>
    <n v="1579"/>
    <n v="1"/>
    <x v="297"/>
    <n v="439"/>
    <n v="140"/>
    <x v="139"/>
    <n v="1"/>
    <n v="15"/>
    <n v="9.5"/>
    <n v="15"/>
    <n v="9.5"/>
    <n v="5.5"/>
    <x v="0"/>
    <n v="16"/>
    <x v="1"/>
    <x v="5"/>
    <x v="9"/>
    <x v="2"/>
  </r>
  <r>
    <n v="1580"/>
    <n v="1"/>
    <x v="297"/>
    <n v="480"/>
    <n v="83"/>
    <x v="84"/>
    <n v="1"/>
    <n v="590"/>
    <n v="298"/>
    <n v="590"/>
    <n v="298"/>
    <n v="292"/>
    <x v="9"/>
    <n v="19"/>
    <x v="1"/>
    <x v="3"/>
    <x v="1"/>
    <x v="0"/>
  </r>
  <r>
    <n v="1581"/>
    <n v="1"/>
    <x v="298"/>
    <n v="300"/>
    <n v="2"/>
    <x v="163"/>
    <n v="1"/>
    <n v="25"/>
    <n v="15.5"/>
    <n v="25"/>
    <n v="15.5"/>
    <n v="9.5"/>
    <x v="3"/>
    <n v="16"/>
    <x v="1"/>
    <x v="4"/>
    <x v="7"/>
    <x v="0"/>
  </r>
  <r>
    <n v="1581"/>
    <n v="2"/>
    <x v="298"/>
    <n v="300"/>
    <n v="70"/>
    <x v="63"/>
    <n v="1"/>
    <n v="55"/>
    <n v="28.5"/>
    <n v="55"/>
    <n v="28.5"/>
    <n v="26.5"/>
    <x v="3"/>
    <n v="22"/>
    <x v="2"/>
    <x v="4"/>
    <x v="7"/>
    <x v="0"/>
  </r>
  <r>
    <n v="1581"/>
    <n v="3"/>
    <x v="298"/>
    <n v="300"/>
    <n v="73"/>
    <x v="98"/>
    <n v="1"/>
    <n v="1500"/>
    <n v="752"/>
    <n v="1500"/>
    <n v="752"/>
    <n v="748"/>
    <x v="3"/>
    <n v="7"/>
    <x v="6"/>
    <x v="4"/>
    <x v="7"/>
    <x v="0"/>
  </r>
  <r>
    <n v="1581"/>
    <n v="4"/>
    <x v="298"/>
    <n v="300"/>
    <n v="125"/>
    <x v="39"/>
    <n v="1"/>
    <n v="27"/>
    <n v="14.5"/>
    <n v="27"/>
    <n v="14.5"/>
    <n v="12.5"/>
    <x v="3"/>
    <n v="3"/>
    <x v="4"/>
    <x v="4"/>
    <x v="7"/>
    <x v="0"/>
  </r>
  <r>
    <n v="1582"/>
    <n v="1"/>
    <x v="299"/>
    <n v="218"/>
    <n v="168"/>
    <x v="164"/>
    <n v="1"/>
    <n v="51"/>
    <n v="26.5"/>
    <n v="51"/>
    <n v="26.5"/>
    <n v="24.5"/>
    <x v="2"/>
    <n v="11"/>
    <x v="2"/>
    <x v="0"/>
    <x v="5"/>
    <x v="0"/>
  </r>
  <r>
    <n v="1583"/>
    <n v="1"/>
    <x v="300"/>
    <n v="253"/>
    <n v="132"/>
    <x v="169"/>
    <n v="1"/>
    <n v="24"/>
    <n v="15"/>
    <n v="24"/>
    <n v="15"/>
    <n v="9"/>
    <x v="1"/>
    <n v="1"/>
    <x v="6"/>
    <x v="2"/>
    <x v="1"/>
    <x v="0"/>
  </r>
  <r>
    <n v="1583"/>
    <n v="2"/>
    <x v="300"/>
    <n v="253"/>
    <n v="195"/>
    <x v="12"/>
    <n v="1"/>
    <n v="46"/>
    <n v="24"/>
    <n v="46"/>
    <n v="24"/>
    <n v="22"/>
    <x v="1"/>
    <n v="16"/>
    <x v="1"/>
    <x v="2"/>
    <x v="1"/>
    <x v="0"/>
  </r>
  <r>
    <n v="1584"/>
    <n v="1"/>
    <x v="300"/>
    <n v="334"/>
    <n v="53"/>
    <x v="128"/>
    <n v="1"/>
    <n v="25"/>
    <n v="13.5"/>
    <n v="25"/>
    <n v="13.5"/>
    <n v="11.5"/>
    <x v="0"/>
    <n v="11"/>
    <x v="2"/>
    <x v="0"/>
    <x v="9"/>
    <x v="2"/>
  </r>
  <r>
    <n v="1584"/>
    <n v="2"/>
    <x v="300"/>
    <n v="334"/>
    <n v="131"/>
    <x v="152"/>
    <n v="1"/>
    <n v="22"/>
    <n v="13"/>
    <n v="22"/>
    <n v="13"/>
    <n v="9"/>
    <x v="0"/>
    <n v="10"/>
    <x v="3"/>
    <x v="0"/>
    <x v="9"/>
    <x v="2"/>
  </r>
  <r>
    <n v="1584"/>
    <n v="3"/>
    <x v="300"/>
    <n v="334"/>
    <n v="179"/>
    <x v="110"/>
    <n v="1"/>
    <n v="20"/>
    <n v="13"/>
    <n v="20"/>
    <n v="13"/>
    <n v="7"/>
    <x v="0"/>
    <n v="4"/>
    <x v="2"/>
    <x v="0"/>
    <x v="9"/>
    <x v="2"/>
  </r>
  <r>
    <n v="1585"/>
    <n v="1"/>
    <x v="300"/>
    <n v="387"/>
    <n v="41"/>
    <x v="111"/>
    <n v="1"/>
    <n v="79"/>
    <n v="42.5"/>
    <n v="79"/>
    <n v="42.5"/>
    <n v="36.5"/>
    <x v="9"/>
    <n v="11"/>
    <x v="2"/>
    <x v="5"/>
    <x v="2"/>
    <x v="0"/>
  </r>
  <r>
    <n v="1586"/>
    <n v="1"/>
    <x v="300"/>
    <n v="356"/>
    <n v="13"/>
    <x v="178"/>
    <n v="1"/>
    <n v="35"/>
    <n v="19.5"/>
    <n v="35"/>
    <n v="19.5"/>
    <n v="15.5"/>
    <x v="0"/>
    <n v="21"/>
    <x v="1"/>
    <x v="0"/>
    <x v="4"/>
    <x v="0"/>
  </r>
  <r>
    <n v="1586"/>
    <n v="2"/>
    <x v="300"/>
    <n v="356"/>
    <n v="138"/>
    <x v="30"/>
    <n v="1"/>
    <n v="30"/>
    <n v="16"/>
    <n v="30"/>
    <n v="16"/>
    <n v="14"/>
    <x v="0"/>
    <n v="20"/>
    <x v="5"/>
    <x v="0"/>
    <x v="4"/>
    <x v="0"/>
  </r>
  <r>
    <n v="1587"/>
    <n v="1"/>
    <x v="301"/>
    <n v="233"/>
    <n v="129"/>
    <x v="69"/>
    <n v="1"/>
    <n v="630"/>
    <n v="316"/>
    <n v="630"/>
    <n v="316"/>
    <n v="314"/>
    <x v="2"/>
    <n v="8"/>
    <x v="1"/>
    <x v="0"/>
    <x v="0"/>
    <x v="0"/>
  </r>
  <r>
    <n v="1588"/>
    <n v="1"/>
    <x v="301"/>
    <n v="252"/>
    <n v="141"/>
    <x v="35"/>
    <n v="1"/>
    <n v="70"/>
    <n v="36"/>
    <n v="70"/>
    <n v="36"/>
    <n v="34"/>
    <x v="4"/>
    <n v="22"/>
    <x v="2"/>
    <x v="2"/>
    <x v="4"/>
    <x v="0"/>
  </r>
  <r>
    <n v="1589"/>
    <n v="1"/>
    <x v="301"/>
    <n v="254"/>
    <n v="91"/>
    <x v="94"/>
    <n v="1"/>
    <n v="40"/>
    <n v="21"/>
    <n v="40"/>
    <n v="21"/>
    <n v="19"/>
    <x v="4"/>
    <n v="3"/>
    <x v="4"/>
    <x v="4"/>
    <x v="1"/>
    <x v="0"/>
  </r>
  <r>
    <n v="1589"/>
    <n v="2"/>
    <x v="301"/>
    <n v="254"/>
    <n v="189"/>
    <x v="151"/>
    <n v="1"/>
    <n v="165"/>
    <n v="85.5"/>
    <n v="165"/>
    <n v="85.5"/>
    <n v="79.5"/>
    <x v="4"/>
    <n v="15"/>
    <x v="1"/>
    <x v="4"/>
    <x v="1"/>
    <x v="0"/>
  </r>
  <r>
    <n v="1590"/>
    <n v="1"/>
    <x v="301"/>
    <n v="309"/>
    <n v="13"/>
    <x v="178"/>
    <n v="1"/>
    <n v="35"/>
    <n v="19.5"/>
    <n v="35"/>
    <n v="19.5"/>
    <n v="15.5"/>
    <x v="4"/>
    <n v="21"/>
    <x v="1"/>
    <x v="2"/>
    <x v="2"/>
    <x v="0"/>
  </r>
  <r>
    <n v="1590"/>
    <n v="2"/>
    <x v="301"/>
    <n v="309"/>
    <n v="135"/>
    <x v="149"/>
    <n v="1"/>
    <n v="60"/>
    <n v="31"/>
    <n v="60"/>
    <n v="31"/>
    <n v="29"/>
    <x v="4"/>
    <n v="26"/>
    <x v="2"/>
    <x v="2"/>
    <x v="2"/>
    <x v="0"/>
  </r>
  <r>
    <n v="1590"/>
    <n v="3"/>
    <x v="301"/>
    <n v="309"/>
    <n v="138"/>
    <x v="30"/>
    <n v="1"/>
    <n v="30"/>
    <n v="16"/>
    <n v="30"/>
    <n v="16"/>
    <n v="14"/>
    <x v="4"/>
    <n v="20"/>
    <x v="5"/>
    <x v="2"/>
    <x v="2"/>
    <x v="0"/>
  </r>
  <r>
    <n v="1591"/>
    <n v="1"/>
    <x v="301"/>
    <n v="498"/>
    <n v="58"/>
    <x v="181"/>
    <n v="4"/>
    <n v="14"/>
    <n v="9"/>
    <n v="56"/>
    <n v="36"/>
    <n v="20"/>
    <x v="8"/>
    <n v="6"/>
    <x v="4"/>
    <x v="4"/>
    <x v="10"/>
    <x v="2"/>
  </r>
  <r>
    <n v="1591"/>
    <n v="2"/>
    <x v="301"/>
    <n v="498"/>
    <n v="62"/>
    <x v="87"/>
    <n v="1"/>
    <n v="37"/>
    <n v="19.5"/>
    <n v="37"/>
    <n v="19.5"/>
    <n v="17.5"/>
    <x v="8"/>
    <n v="3"/>
    <x v="4"/>
    <x v="4"/>
    <x v="10"/>
    <x v="2"/>
  </r>
  <r>
    <n v="1592"/>
    <n v="1"/>
    <x v="302"/>
    <n v="219"/>
    <n v="131"/>
    <x v="152"/>
    <n v="1"/>
    <n v="22"/>
    <n v="13"/>
    <n v="22"/>
    <n v="13"/>
    <n v="9"/>
    <x v="8"/>
    <n v="10"/>
    <x v="3"/>
    <x v="0"/>
    <x v="8"/>
    <x v="0"/>
  </r>
  <r>
    <n v="1593"/>
    <n v="1"/>
    <x v="303"/>
    <n v="29"/>
    <n v="144"/>
    <x v="4"/>
    <n v="5"/>
    <n v="113"/>
    <n v="59.5"/>
    <n v="565"/>
    <n v="297.5"/>
    <n v="267.5"/>
    <x v="6"/>
    <n v="11"/>
    <x v="2"/>
    <x v="3"/>
    <x v="1"/>
    <x v="0"/>
  </r>
  <r>
    <n v="1593"/>
    <n v="2"/>
    <x v="303"/>
    <n v="29"/>
    <n v="173"/>
    <x v="46"/>
    <n v="1"/>
    <n v="84"/>
    <n v="44"/>
    <n v="84"/>
    <n v="44"/>
    <n v="40"/>
    <x v="6"/>
    <n v="1"/>
    <x v="6"/>
    <x v="3"/>
    <x v="1"/>
    <x v="0"/>
  </r>
  <r>
    <n v="1593"/>
    <n v="3"/>
    <x v="303"/>
    <n v="29"/>
    <n v="198"/>
    <x v="186"/>
    <n v="1"/>
    <n v="144"/>
    <n v="74"/>
    <n v="144"/>
    <n v="74"/>
    <n v="70"/>
    <x v="6"/>
    <n v="19"/>
    <x v="1"/>
    <x v="3"/>
    <x v="1"/>
    <x v="0"/>
  </r>
  <r>
    <n v="1594"/>
    <n v="1"/>
    <x v="303"/>
    <n v="158"/>
    <n v="77"/>
    <x v="193"/>
    <n v="1"/>
    <n v="13"/>
    <n v="7.5"/>
    <n v="13"/>
    <n v="7.5"/>
    <n v="5.5"/>
    <x v="0"/>
    <n v="17"/>
    <x v="3"/>
    <x v="0"/>
    <x v="1"/>
    <x v="0"/>
  </r>
  <r>
    <n v="1594"/>
    <n v="2"/>
    <x v="303"/>
    <n v="158"/>
    <n v="122"/>
    <x v="106"/>
    <n v="1"/>
    <n v="105"/>
    <n v="55.5"/>
    <n v="105"/>
    <n v="55.5"/>
    <n v="49.5"/>
    <x v="0"/>
    <n v="13"/>
    <x v="1"/>
    <x v="0"/>
    <x v="1"/>
    <x v="0"/>
  </r>
  <r>
    <n v="1595"/>
    <n v="1"/>
    <x v="303"/>
    <n v="270"/>
    <n v="7"/>
    <x v="29"/>
    <n v="1"/>
    <n v="35"/>
    <n v="20.5"/>
    <n v="35"/>
    <n v="20.5"/>
    <n v="14.5"/>
    <x v="2"/>
    <n v="5"/>
    <x v="3"/>
    <x v="5"/>
    <x v="2"/>
    <x v="0"/>
  </r>
  <r>
    <n v="1595"/>
    <n v="2"/>
    <x v="303"/>
    <n v="270"/>
    <n v="16"/>
    <x v="75"/>
    <n v="1"/>
    <n v="50"/>
    <n v="27"/>
    <n v="50"/>
    <n v="27"/>
    <n v="23"/>
    <x v="2"/>
    <n v="15"/>
    <x v="1"/>
    <x v="5"/>
    <x v="2"/>
    <x v="0"/>
  </r>
  <r>
    <n v="1595"/>
    <n v="3"/>
    <x v="303"/>
    <n v="270"/>
    <n v="41"/>
    <x v="111"/>
    <n v="1"/>
    <n v="79"/>
    <n v="42.5"/>
    <n v="79"/>
    <n v="42.5"/>
    <n v="36.5"/>
    <x v="2"/>
    <n v="11"/>
    <x v="2"/>
    <x v="5"/>
    <x v="2"/>
    <x v="0"/>
  </r>
  <r>
    <n v="1596"/>
    <n v="1"/>
    <x v="303"/>
    <n v="339"/>
    <n v="7"/>
    <x v="29"/>
    <n v="1"/>
    <n v="35"/>
    <n v="20.5"/>
    <n v="35"/>
    <n v="20.5"/>
    <n v="14.5"/>
    <x v="8"/>
    <n v="5"/>
    <x v="3"/>
    <x v="3"/>
    <x v="2"/>
    <x v="0"/>
  </r>
  <r>
    <n v="1596"/>
    <n v="2"/>
    <x v="303"/>
    <n v="339"/>
    <n v="116"/>
    <x v="81"/>
    <n v="1"/>
    <n v="20"/>
    <n v="11"/>
    <n v="20"/>
    <n v="11"/>
    <n v="9"/>
    <x v="8"/>
    <n v="15"/>
    <x v="1"/>
    <x v="3"/>
    <x v="2"/>
    <x v="0"/>
  </r>
  <r>
    <n v="1597"/>
    <n v="1"/>
    <x v="303"/>
    <n v="451"/>
    <n v="67"/>
    <x v="44"/>
    <n v="5"/>
    <n v="20"/>
    <n v="12"/>
    <n v="100"/>
    <n v="60"/>
    <n v="40"/>
    <x v="3"/>
    <n v="21"/>
    <x v="1"/>
    <x v="3"/>
    <x v="8"/>
    <x v="0"/>
  </r>
  <r>
    <n v="1597"/>
    <n v="2"/>
    <x v="303"/>
    <n v="451"/>
    <n v="87"/>
    <x v="58"/>
    <n v="1"/>
    <n v="23"/>
    <n v="12.5"/>
    <n v="23"/>
    <n v="12.5"/>
    <n v="10.5"/>
    <x v="3"/>
    <n v="4"/>
    <x v="2"/>
    <x v="3"/>
    <x v="8"/>
    <x v="0"/>
  </r>
  <r>
    <n v="1597"/>
    <n v="3"/>
    <x v="303"/>
    <n v="451"/>
    <n v="141"/>
    <x v="35"/>
    <n v="1"/>
    <n v="70"/>
    <n v="36"/>
    <n v="70"/>
    <n v="36"/>
    <n v="34"/>
    <x v="3"/>
    <n v="22"/>
    <x v="2"/>
    <x v="3"/>
    <x v="8"/>
    <x v="0"/>
  </r>
  <r>
    <n v="1598"/>
    <n v="1"/>
    <x v="303"/>
    <n v="557"/>
    <n v="49"/>
    <x v="78"/>
    <n v="1"/>
    <n v="41"/>
    <n v="23.5"/>
    <n v="41"/>
    <n v="23.5"/>
    <n v="17.5"/>
    <x v="6"/>
    <n v="3"/>
    <x v="4"/>
    <x v="0"/>
    <x v="1"/>
    <x v="0"/>
  </r>
  <r>
    <n v="1598"/>
    <n v="2"/>
    <x v="303"/>
    <n v="557"/>
    <n v="159"/>
    <x v="145"/>
    <n v="2"/>
    <n v="12"/>
    <n v="7"/>
    <n v="24"/>
    <n v="14"/>
    <n v="10"/>
    <x v="6"/>
    <n v="16"/>
    <x v="1"/>
    <x v="0"/>
    <x v="1"/>
    <x v="0"/>
  </r>
  <r>
    <n v="1598"/>
    <n v="3"/>
    <x v="303"/>
    <n v="557"/>
    <n v="201"/>
    <x v="203"/>
    <n v="1"/>
    <n v="33"/>
    <n v="17.5"/>
    <n v="33"/>
    <n v="17.5"/>
    <n v="15.5"/>
    <x v="6"/>
    <n v="11"/>
    <x v="2"/>
    <x v="0"/>
    <x v="1"/>
    <x v="0"/>
  </r>
  <r>
    <n v="1599"/>
    <n v="1"/>
    <x v="303"/>
    <n v="644"/>
    <n v="99"/>
    <x v="23"/>
    <n v="8"/>
    <n v="9"/>
    <n v="7.5"/>
    <n v="72"/>
    <n v="60"/>
    <n v="12"/>
    <x v="1"/>
    <n v="17"/>
    <x v="3"/>
    <x v="5"/>
    <x v="1"/>
    <x v="0"/>
  </r>
  <r>
    <n v="1599"/>
    <n v="2"/>
    <x v="303"/>
    <n v="644"/>
    <n v="151"/>
    <x v="16"/>
    <n v="1"/>
    <n v="80"/>
    <n v="42"/>
    <n v="80"/>
    <n v="42"/>
    <n v="38"/>
    <x v="1"/>
    <n v="16"/>
    <x v="1"/>
    <x v="5"/>
    <x v="1"/>
    <x v="0"/>
  </r>
  <r>
    <n v="1600"/>
    <n v="1"/>
    <x v="304"/>
    <n v="230"/>
    <n v="21"/>
    <x v="136"/>
    <n v="1"/>
    <n v="53"/>
    <n v="29.5"/>
    <n v="53"/>
    <n v="29.5"/>
    <n v="23.5"/>
    <x v="2"/>
    <n v="16"/>
    <x v="1"/>
    <x v="5"/>
    <x v="1"/>
    <x v="0"/>
  </r>
  <r>
    <n v="1600"/>
    <n v="2"/>
    <x v="304"/>
    <n v="230"/>
    <n v="30"/>
    <x v="53"/>
    <n v="1"/>
    <n v="20"/>
    <n v="11"/>
    <n v="20"/>
    <n v="11"/>
    <n v="9"/>
    <x v="2"/>
    <n v="20"/>
    <x v="5"/>
    <x v="5"/>
    <x v="1"/>
    <x v="0"/>
  </r>
  <r>
    <n v="1600"/>
    <n v="3"/>
    <x v="304"/>
    <n v="230"/>
    <n v="55"/>
    <x v="119"/>
    <n v="1"/>
    <n v="65"/>
    <n v="35.5"/>
    <n v="65"/>
    <n v="35.5"/>
    <n v="29.5"/>
    <x v="2"/>
    <n v="16"/>
    <x v="1"/>
    <x v="5"/>
    <x v="1"/>
    <x v="0"/>
  </r>
  <r>
    <n v="1601"/>
    <n v="1"/>
    <x v="304"/>
    <n v="300"/>
    <n v="33"/>
    <x v="121"/>
    <n v="1"/>
    <n v="60"/>
    <n v="31"/>
    <n v="60"/>
    <n v="31"/>
    <n v="29"/>
    <x v="3"/>
    <n v="11"/>
    <x v="2"/>
    <x v="4"/>
    <x v="7"/>
    <x v="0"/>
  </r>
  <r>
    <n v="1601"/>
    <n v="2"/>
    <x v="304"/>
    <n v="300"/>
    <n v="54"/>
    <x v="176"/>
    <n v="1"/>
    <n v="70"/>
    <n v="38"/>
    <n v="70"/>
    <n v="38"/>
    <n v="32"/>
    <x v="3"/>
    <n v="22"/>
    <x v="2"/>
    <x v="4"/>
    <x v="7"/>
    <x v="0"/>
  </r>
  <r>
    <n v="1601"/>
    <n v="3"/>
    <x v="304"/>
    <n v="300"/>
    <n v="87"/>
    <x v="58"/>
    <n v="1"/>
    <n v="23"/>
    <n v="12.5"/>
    <n v="23"/>
    <n v="12.5"/>
    <n v="10.5"/>
    <x v="3"/>
    <n v="4"/>
    <x v="2"/>
    <x v="4"/>
    <x v="7"/>
    <x v="0"/>
  </r>
  <r>
    <n v="1602"/>
    <n v="1"/>
    <x v="304"/>
    <n v="354"/>
    <n v="138"/>
    <x v="30"/>
    <n v="1"/>
    <n v="30"/>
    <n v="16"/>
    <n v="30"/>
    <n v="16"/>
    <n v="14"/>
    <x v="4"/>
    <n v="20"/>
    <x v="5"/>
    <x v="5"/>
    <x v="8"/>
    <x v="0"/>
  </r>
  <r>
    <n v="1603"/>
    <n v="1"/>
    <x v="304"/>
    <n v="522"/>
    <n v="16"/>
    <x v="75"/>
    <n v="1"/>
    <n v="50"/>
    <n v="27"/>
    <n v="50"/>
    <n v="27"/>
    <n v="23"/>
    <x v="4"/>
    <n v="15"/>
    <x v="1"/>
    <x v="0"/>
    <x v="2"/>
    <x v="0"/>
  </r>
  <r>
    <n v="1603"/>
    <n v="2"/>
    <x v="304"/>
    <n v="522"/>
    <n v="57"/>
    <x v="107"/>
    <n v="1"/>
    <n v="30"/>
    <n v="16"/>
    <n v="30"/>
    <n v="16"/>
    <n v="14"/>
    <x v="4"/>
    <n v="23"/>
    <x v="0"/>
    <x v="0"/>
    <x v="2"/>
    <x v="0"/>
  </r>
  <r>
    <n v="1603"/>
    <n v="3"/>
    <x v="304"/>
    <n v="522"/>
    <n v="102"/>
    <x v="28"/>
    <n v="1"/>
    <n v="45"/>
    <n v="23.5"/>
    <n v="45"/>
    <n v="23.5"/>
    <n v="21.5"/>
    <x v="4"/>
    <n v="17"/>
    <x v="3"/>
    <x v="0"/>
    <x v="2"/>
    <x v="0"/>
  </r>
  <r>
    <n v="1604"/>
    <n v="1"/>
    <x v="305"/>
    <n v="67"/>
    <n v="95"/>
    <x v="199"/>
    <n v="2"/>
    <n v="19"/>
    <n v="11.5"/>
    <n v="38"/>
    <n v="23"/>
    <n v="15"/>
    <x v="1"/>
    <n v="12"/>
    <x v="2"/>
    <x v="2"/>
    <x v="1"/>
    <x v="0"/>
  </r>
  <r>
    <n v="1604"/>
    <n v="2"/>
    <x v="305"/>
    <n v="67"/>
    <n v="110"/>
    <x v="85"/>
    <n v="1"/>
    <n v="65"/>
    <n v="35.5"/>
    <n v="65"/>
    <n v="35.5"/>
    <n v="29.5"/>
    <x v="1"/>
    <n v="11"/>
    <x v="2"/>
    <x v="2"/>
    <x v="1"/>
    <x v="0"/>
  </r>
  <r>
    <n v="1604"/>
    <n v="3"/>
    <x v="305"/>
    <n v="67"/>
    <n v="156"/>
    <x v="162"/>
    <n v="1"/>
    <n v="135"/>
    <n v="69.5"/>
    <n v="135"/>
    <n v="69.5"/>
    <n v="65.5"/>
    <x v="1"/>
    <n v="2"/>
    <x v="0"/>
    <x v="2"/>
    <x v="1"/>
    <x v="0"/>
  </r>
  <r>
    <n v="1605"/>
    <n v="1"/>
    <x v="305"/>
    <n v="196"/>
    <n v="23"/>
    <x v="143"/>
    <n v="1"/>
    <n v="39"/>
    <n v="21.5"/>
    <n v="39"/>
    <n v="21.5"/>
    <n v="17.5"/>
    <x v="3"/>
    <n v="16"/>
    <x v="1"/>
    <x v="0"/>
    <x v="7"/>
    <x v="0"/>
  </r>
  <r>
    <n v="1605"/>
    <n v="2"/>
    <x v="305"/>
    <n v="196"/>
    <n v="153"/>
    <x v="104"/>
    <n v="1"/>
    <n v="29"/>
    <n v="15.5"/>
    <n v="29"/>
    <n v="15.5"/>
    <n v="13.5"/>
    <x v="3"/>
    <n v="26"/>
    <x v="2"/>
    <x v="0"/>
    <x v="7"/>
    <x v="0"/>
  </r>
  <r>
    <n v="1606"/>
    <n v="1"/>
    <x v="305"/>
    <n v="298"/>
    <n v="130"/>
    <x v="122"/>
    <n v="1"/>
    <n v="25"/>
    <n v="15.5"/>
    <n v="25"/>
    <n v="15.5"/>
    <n v="9.5"/>
    <x v="1"/>
    <n v="3"/>
    <x v="4"/>
    <x v="3"/>
    <x v="5"/>
    <x v="0"/>
  </r>
  <r>
    <n v="1606"/>
    <n v="2"/>
    <x v="305"/>
    <n v="298"/>
    <n v="141"/>
    <x v="35"/>
    <n v="1"/>
    <n v="70"/>
    <n v="36"/>
    <n v="70"/>
    <n v="36"/>
    <n v="34"/>
    <x v="1"/>
    <n v="22"/>
    <x v="2"/>
    <x v="3"/>
    <x v="5"/>
    <x v="0"/>
  </r>
  <r>
    <n v="1607"/>
    <n v="1"/>
    <x v="305"/>
    <n v="624"/>
    <n v="100"/>
    <x v="27"/>
    <n v="1"/>
    <n v="64"/>
    <n v="35"/>
    <n v="64"/>
    <n v="35"/>
    <n v="29"/>
    <x v="3"/>
    <n v="7"/>
    <x v="6"/>
    <x v="2"/>
    <x v="7"/>
    <x v="0"/>
  </r>
  <r>
    <n v="1607"/>
    <n v="2"/>
    <x v="305"/>
    <n v="624"/>
    <n v="130"/>
    <x v="122"/>
    <n v="1"/>
    <n v="25"/>
    <n v="15.5"/>
    <n v="25"/>
    <n v="15.5"/>
    <n v="9.5"/>
    <x v="3"/>
    <n v="3"/>
    <x v="4"/>
    <x v="2"/>
    <x v="7"/>
    <x v="0"/>
  </r>
  <r>
    <n v="1608"/>
    <n v="1"/>
    <x v="306"/>
    <n v="48"/>
    <n v="50"/>
    <x v="83"/>
    <n v="1"/>
    <n v="35"/>
    <n v="18.5"/>
    <n v="35"/>
    <n v="18.5"/>
    <n v="16.5"/>
    <x v="2"/>
    <n v="3"/>
    <x v="4"/>
    <x v="0"/>
    <x v="2"/>
    <x v="0"/>
  </r>
  <r>
    <n v="1609"/>
    <n v="1"/>
    <x v="306"/>
    <n v="680"/>
    <n v="35"/>
    <x v="5"/>
    <n v="1"/>
    <n v="23"/>
    <n v="13.5"/>
    <n v="23"/>
    <n v="13.5"/>
    <n v="9.5"/>
    <x v="4"/>
    <n v="25"/>
    <x v="0"/>
    <x v="5"/>
    <x v="1"/>
    <x v="0"/>
  </r>
  <r>
    <n v="1609"/>
    <n v="2"/>
    <x v="306"/>
    <n v="680"/>
    <n v="63"/>
    <x v="133"/>
    <n v="1"/>
    <n v="30"/>
    <n v="16"/>
    <n v="30"/>
    <n v="16"/>
    <n v="14"/>
    <x v="4"/>
    <n v="12"/>
    <x v="2"/>
    <x v="5"/>
    <x v="1"/>
    <x v="0"/>
  </r>
  <r>
    <n v="1610"/>
    <n v="1"/>
    <x v="306"/>
    <n v="74"/>
    <n v="17"/>
    <x v="52"/>
    <n v="6"/>
    <n v="65"/>
    <n v="34.5"/>
    <n v="390"/>
    <n v="207"/>
    <n v="183"/>
    <x v="0"/>
    <n v="22"/>
    <x v="2"/>
    <x v="3"/>
    <x v="2"/>
    <x v="0"/>
  </r>
  <r>
    <n v="1610"/>
    <n v="2"/>
    <x v="306"/>
    <n v="74"/>
    <n v="94"/>
    <x v="88"/>
    <n v="1"/>
    <n v="25"/>
    <n v="14.5"/>
    <n v="25"/>
    <n v="14.5"/>
    <n v="10.5"/>
    <x v="0"/>
    <n v="12"/>
    <x v="2"/>
    <x v="3"/>
    <x v="2"/>
    <x v="0"/>
  </r>
  <r>
    <n v="1611"/>
    <n v="1"/>
    <x v="306"/>
    <n v="150"/>
    <n v="4"/>
    <x v="73"/>
    <n v="1"/>
    <n v="125"/>
    <n v="65.5"/>
    <n v="125"/>
    <n v="65.5"/>
    <n v="59.5"/>
    <x v="2"/>
    <n v="15"/>
    <x v="1"/>
    <x v="5"/>
    <x v="0"/>
    <x v="0"/>
  </r>
  <r>
    <n v="1611"/>
    <n v="2"/>
    <x v="306"/>
    <n v="150"/>
    <n v="43"/>
    <x v="137"/>
    <n v="4"/>
    <n v="57"/>
    <n v="30.5"/>
    <n v="228"/>
    <n v="122"/>
    <n v="106"/>
    <x v="2"/>
    <n v="11"/>
    <x v="2"/>
    <x v="5"/>
    <x v="0"/>
    <x v="0"/>
  </r>
  <r>
    <n v="1611"/>
    <n v="3"/>
    <x v="306"/>
    <n v="150"/>
    <n v="126"/>
    <x v="86"/>
    <n v="1"/>
    <n v="20"/>
    <n v="13"/>
    <n v="20"/>
    <n v="13"/>
    <n v="7"/>
    <x v="2"/>
    <n v="14"/>
    <x v="5"/>
    <x v="5"/>
    <x v="0"/>
    <x v="0"/>
  </r>
  <r>
    <n v="1611"/>
    <n v="4"/>
    <x v="306"/>
    <n v="150"/>
    <n v="200"/>
    <x v="2"/>
    <n v="1"/>
    <n v="37"/>
    <n v="19.5"/>
    <n v="37"/>
    <n v="19.5"/>
    <n v="17.5"/>
    <x v="2"/>
    <n v="21"/>
    <x v="1"/>
    <x v="5"/>
    <x v="0"/>
    <x v="0"/>
  </r>
  <r>
    <n v="1612"/>
    <n v="1"/>
    <x v="306"/>
    <n v="171"/>
    <n v="89"/>
    <x v="114"/>
    <n v="2"/>
    <n v="58"/>
    <n v="32"/>
    <n v="116"/>
    <n v="64"/>
    <n v="52"/>
    <x v="4"/>
    <n v="11"/>
    <x v="2"/>
    <x v="5"/>
    <x v="7"/>
    <x v="0"/>
  </r>
  <r>
    <n v="1612"/>
    <n v="2"/>
    <x v="306"/>
    <n v="171"/>
    <n v="182"/>
    <x v="185"/>
    <n v="1"/>
    <n v="30"/>
    <n v="18"/>
    <n v="30"/>
    <n v="18"/>
    <n v="12"/>
    <x v="4"/>
    <n v="18"/>
    <x v="4"/>
    <x v="5"/>
    <x v="7"/>
    <x v="0"/>
  </r>
  <r>
    <n v="1613"/>
    <n v="1"/>
    <x v="306"/>
    <n v="283"/>
    <n v="113"/>
    <x v="19"/>
    <n v="1"/>
    <n v="40"/>
    <n v="23"/>
    <n v="40"/>
    <n v="23"/>
    <n v="17"/>
    <x v="2"/>
    <n v="22"/>
    <x v="2"/>
    <x v="5"/>
    <x v="4"/>
    <x v="0"/>
  </r>
  <r>
    <n v="1613"/>
    <n v="2"/>
    <x v="306"/>
    <n v="283"/>
    <n v="137"/>
    <x v="109"/>
    <n v="2"/>
    <n v="13"/>
    <n v="7.5"/>
    <n v="26"/>
    <n v="15"/>
    <n v="11"/>
    <x v="2"/>
    <n v="17"/>
    <x v="3"/>
    <x v="5"/>
    <x v="4"/>
    <x v="0"/>
  </r>
  <r>
    <n v="1613"/>
    <n v="3"/>
    <x v="306"/>
    <n v="283"/>
    <n v="182"/>
    <x v="185"/>
    <n v="1"/>
    <n v="30"/>
    <n v="18"/>
    <n v="30"/>
    <n v="18"/>
    <n v="12"/>
    <x v="2"/>
    <n v="18"/>
    <x v="4"/>
    <x v="5"/>
    <x v="4"/>
    <x v="0"/>
  </r>
  <r>
    <n v="1614"/>
    <n v="1"/>
    <x v="307"/>
    <n v="132"/>
    <n v="36"/>
    <x v="144"/>
    <n v="2"/>
    <n v="14"/>
    <n v="8"/>
    <n v="28"/>
    <n v="16"/>
    <n v="12"/>
    <x v="0"/>
    <n v="6"/>
    <x v="4"/>
    <x v="5"/>
    <x v="0"/>
    <x v="0"/>
  </r>
  <r>
    <n v="1614"/>
    <n v="2"/>
    <x v="307"/>
    <n v="132"/>
    <n v="52"/>
    <x v="90"/>
    <n v="1"/>
    <n v="20"/>
    <n v="11"/>
    <n v="20"/>
    <n v="11"/>
    <n v="9"/>
    <x v="0"/>
    <n v="16"/>
    <x v="1"/>
    <x v="5"/>
    <x v="0"/>
    <x v="0"/>
  </r>
  <r>
    <n v="1615"/>
    <n v="1"/>
    <x v="307"/>
    <n v="308"/>
    <n v="10"/>
    <x v="92"/>
    <n v="1"/>
    <n v="22"/>
    <n v="12"/>
    <n v="22"/>
    <n v="12"/>
    <n v="10"/>
    <x v="4"/>
    <n v="20"/>
    <x v="5"/>
    <x v="5"/>
    <x v="8"/>
    <x v="0"/>
  </r>
  <r>
    <n v="1615"/>
    <n v="2"/>
    <x v="307"/>
    <n v="308"/>
    <n v="98"/>
    <x v="188"/>
    <n v="1"/>
    <n v="14"/>
    <n v="9"/>
    <n v="14"/>
    <n v="9"/>
    <n v="5"/>
    <x v="4"/>
    <n v="6"/>
    <x v="4"/>
    <x v="5"/>
    <x v="8"/>
    <x v="0"/>
  </r>
  <r>
    <n v="1616"/>
    <n v="1"/>
    <x v="307"/>
    <n v="521"/>
    <n v="11"/>
    <x v="42"/>
    <n v="1"/>
    <n v="25"/>
    <n v="13.5"/>
    <n v="25"/>
    <n v="13.5"/>
    <n v="11.5"/>
    <x v="4"/>
    <n v="20"/>
    <x v="5"/>
    <x v="5"/>
    <x v="10"/>
    <x v="2"/>
  </r>
  <r>
    <n v="1616"/>
    <n v="2"/>
    <x v="307"/>
    <n v="521"/>
    <n v="13"/>
    <x v="178"/>
    <n v="1"/>
    <n v="35"/>
    <n v="19.5"/>
    <n v="35"/>
    <n v="19.5"/>
    <n v="15.5"/>
    <x v="4"/>
    <n v="21"/>
    <x v="1"/>
    <x v="5"/>
    <x v="10"/>
    <x v="2"/>
  </r>
  <r>
    <n v="1616"/>
    <n v="3"/>
    <x v="307"/>
    <n v="521"/>
    <n v="159"/>
    <x v="145"/>
    <n v="1"/>
    <n v="12"/>
    <n v="7"/>
    <n v="12"/>
    <n v="7"/>
    <n v="5"/>
    <x v="4"/>
    <n v="16"/>
    <x v="1"/>
    <x v="5"/>
    <x v="10"/>
    <x v="2"/>
  </r>
  <r>
    <n v="1617"/>
    <n v="1"/>
    <x v="308"/>
    <n v="239"/>
    <n v="47"/>
    <x v="26"/>
    <n v="1"/>
    <n v="13"/>
    <n v="7.5"/>
    <n v="13"/>
    <n v="7.5"/>
    <n v="5.5"/>
    <x v="8"/>
    <n v="23"/>
    <x v="0"/>
    <x v="5"/>
    <x v="2"/>
    <x v="0"/>
  </r>
  <r>
    <n v="1618"/>
    <n v="1"/>
    <x v="308"/>
    <n v="376"/>
    <n v="21"/>
    <x v="136"/>
    <n v="1"/>
    <n v="53"/>
    <n v="29.5"/>
    <n v="53"/>
    <n v="29.5"/>
    <n v="23.5"/>
    <x v="3"/>
    <n v="16"/>
    <x v="1"/>
    <x v="5"/>
    <x v="0"/>
    <x v="0"/>
  </r>
  <r>
    <n v="1619"/>
    <n v="1"/>
    <x v="308"/>
    <n v="639"/>
    <n v="164"/>
    <x v="9"/>
    <n v="1"/>
    <n v="35"/>
    <n v="20.5"/>
    <n v="35"/>
    <n v="20.5"/>
    <n v="14.5"/>
    <x v="2"/>
    <n v="2"/>
    <x v="0"/>
    <x v="3"/>
    <x v="7"/>
    <x v="0"/>
  </r>
  <r>
    <n v="1619"/>
    <n v="2"/>
    <x v="308"/>
    <n v="639"/>
    <n v="165"/>
    <x v="25"/>
    <n v="1"/>
    <n v="18"/>
    <n v="11"/>
    <n v="18"/>
    <n v="11"/>
    <n v="7"/>
    <x v="2"/>
    <n v="20"/>
    <x v="5"/>
    <x v="3"/>
    <x v="7"/>
    <x v="0"/>
  </r>
  <r>
    <n v="1620"/>
    <n v="1"/>
    <x v="308"/>
    <n v="675"/>
    <n v="52"/>
    <x v="90"/>
    <n v="1"/>
    <n v="20"/>
    <n v="11"/>
    <n v="20"/>
    <n v="11"/>
    <n v="9"/>
    <x v="3"/>
    <n v="16"/>
    <x v="1"/>
    <x v="0"/>
    <x v="5"/>
    <x v="0"/>
  </r>
  <r>
    <n v="1620"/>
    <n v="2"/>
    <x v="308"/>
    <n v="675"/>
    <n v="160"/>
    <x v="68"/>
    <n v="1"/>
    <n v="97"/>
    <n v="51.5"/>
    <n v="97"/>
    <n v="51.5"/>
    <n v="45.5"/>
    <x v="3"/>
    <n v="14"/>
    <x v="5"/>
    <x v="0"/>
    <x v="5"/>
    <x v="0"/>
  </r>
  <r>
    <n v="1621"/>
    <n v="1"/>
    <x v="309"/>
    <n v="24"/>
    <n v="13"/>
    <x v="178"/>
    <n v="1"/>
    <n v="35"/>
    <n v="19.5"/>
    <n v="35"/>
    <n v="19.5"/>
    <n v="15.5"/>
    <x v="2"/>
    <n v="21"/>
    <x v="1"/>
    <x v="0"/>
    <x v="9"/>
    <x v="2"/>
  </r>
  <r>
    <n v="1621"/>
    <n v="2"/>
    <x v="309"/>
    <n v="24"/>
    <n v="57"/>
    <x v="107"/>
    <n v="1"/>
    <n v="30"/>
    <n v="16"/>
    <n v="30"/>
    <n v="16"/>
    <n v="14"/>
    <x v="2"/>
    <n v="23"/>
    <x v="0"/>
    <x v="0"/>
    <x v="9"/>
    <x v="2"/>
  </r>
  <r>
    <n v="1622"/>
    <n v="1"/>
    <x v="309"/>
    <n v="169"/>
    <n v="43"/>
    <x v="137"/>
    <n v="1"/>
    <n v="57"/>
    <n v="30.5"/>
    <n v="57"/>
    <n v="30.5"/>
    <n v="26.5"/>
    <x v="0"/>
    <n v="11"/>
    <x v="2"/>
    <x v="5"/>
    <x v="2"/>
    <x v="0"/>
  </r>
  <r>
    <n v="1622"/>
    <n v="2"/>
    <x v="309"/>
    <n v="169"/>
    <n v="100"/>
    <x v="27"/>
    <n v="1"/>
    <n v="64"/>
    <n v="35"/>
    <n v="64"/>
    <n v="35"/>
    <n v="29"/>
    <x v="0"/>
    <n v="7"/>
    <x v="6"/>
    <x v="5"/>
    <x v="2"/>
    <x v="0"/>
  </r>
  <r>
    <n v="1623"/>
    <n v="1"/>
    <x v="309"/>
    <n v="469"/>
    <n v="27"/>
    <x v="154"/>
    <n v="5"/>
    <n v="35"/>
    <n v="19.5"/>
    <n v="175"/>
    <n v="97.5"/>
    <n v="77.5"/>
    <x v="0"/>
    <n v="16"/>
    <x v="1"/>
    <x v="3"/>
    <x v="1"/>
    <x v="0"/>
  </r>
  <r>
    <n v="1623"/>
    <n v="2"/>
    <x v="309"/>
    <n v="469"/>
    <n v="161"/>
    <x v="115"/>
    <n v="1"/>
    <n v="315"/>
    <n v="160.5"/>
    <n v="315"/>
    <n v="160.5"/>
    <n v="154.5"/>
    <x v="0"/>
    <n v="19"/>
    <x v="1"/>
    <x v="3"/>
    <x v="1"/>
    <x v="0"/>
  </r>
  <r>
    <n v="1623"/>
    <n v="3"/>
    <x v="309"/>
    <n v="469"/>
    <n v="195"/>
    <x v="12"/>
    <n v="1"/>
    <n v="46"/>
    <n v="24"/>
    <n v="46"/>
    <n v="24"/>
    <n v="22"/>
    <x v="0"/>
    <n v="16"/>
    <x v="1"/>
    <x v="3"/>
    <x v="1"/>
    <x v="0"/>
  </r>
  <r>
    <n v="1623"/>
    <n v="4"/>
    <x v="309"/>
    <n v="469"/>
    <n v="198"/>
    <x v="186"/>
    <n v="1"/>
    <n v="144"/>
    <n v="74"/>
    <n v="144"/>
    <n v="74"/>
    <n v="70"/>
    <x v="0"/>
    <n v="19"/>
    <x v="1"/>
    <x v="3"/>
    <x v="1"/>
    <x v="0"/>
  </r>
  <r>
    <n v="1624"/>
    <n v="1"/>
    <x v="309"/>
    <n v="567"/>
    <n v="86"/>
    <x v="45"/>
    <n v="1"/>
    <n v="60"/>
    <n v="31"/>
    <n v="60"/>
    <n v="31"/>
    <n v="29"/>
    <x v="5"/>
    <n v="22"/>
    <x v="2"/>
    <x v="4"/>
    <x v="3"/>
    <x v="1"/>
  </r>
  <r>
    <n v="1624"/>
    <n v="2"/>
    <x v="309"/>
    <n v="567"/>
    <n v="202"/>
    <x v="33"/>
    <n v="1"/>
    <n v="998"/>
    <n v="502"/>
    <n v="998"/>
    <n v="502"/>
    <n v="496"/>
    <x v="5"/>
    <n v="19"/>
    <x v="1"/>
    <x v="4"/>
    <x v="3"/>
    <x v="1"/>
  </r>
  <r>
    <n v="1625"/>
    <n v="1"/>
    <x v="310"/>
    <n v="309"/>
    <n v="24"/>
    <x v="167"/>
    <n v="1"/>
    <n v="34"/>
    <n v="18"/>
    <n v="34"/>
    <n v="18"/>
    <n v="16"/>
    <x v="4"/>
    <n v="26"/>
    <x v="2"/>
    <x v="2"/>
    <x v="2"/>
    <x v="0"/>
  </r>
  <r>
    <n v="1625"/>
    <n v="2"/>
    <x v="310"/>
    <n v="309"/>
    <n v="99"/>
    <x v="23"/>
    <n v="5"/>
    <n v="9"/>
    <n v="7.5"/>
    <n v="45"/>
    <n v="37.5"/>
    <n v="7.5"/>
    <x v="4"/>
    <n v="17"/>
    <x v="3"/>
    <x v="2"/>
    <x v="2"/>
    <x v="0"/>
  </r>
  <r>
    <n v="1625"/>
    <n v="3"/>
    <x v="310"/>
    <n v="309"/>
    <n v="110"/>
    <x v="85"/>
    <n v="1"/>
    <n v="65"/>
    <n v="35.5"/>
    <n v="65"/>
    <n v="35.5"/>
    <n v="29.5"/>
    <x v="4"/>
    <n v="11"/>
    <x v="2"/>
    <x v="2"/>
    <x v="2"/>
    <x v="0"/>
  </r>
  <r>
    <n v="1625"/>
    <n v="4"/>
    <x v="310"/>
    <n v="309"/>
    <n v="120"/>
    <x v="204"/>
    <n v="1"/>
    <n v="80"/>
    <n v="42"/>
    <n v="80"/>
    <n v="42"/>
    <n v="38"/>
    <x v="4"/>
    <n v="26"/>
    <x v="2"/>
    <x v="2"/>
    <x v="2"/>
    <x v="0"/>
  </r>
  <r>
    <n v="1625"/>
    <n v="5"/>
    <x v="310"/>
    <n v="309"/>
    <n v="185"/>
    <x v="101"/>
    <n v="1"/>
    <n v="18"/>
    <n v="12"/>
    <n v="18"/>
    <n v="12"/>
    <n v="6"/>
    <x v="4"/>
    <n v="26"/>
    <x v="2"/>
    <x v="2"/>
    <x v="2"/>
    <x v="0"/>
  </r>
  <r>
    <n v="1626"/>
    <n v="1"/>
    <x v="311"/>
    <n v="85"/>
    <n v="144"/>
    <x v="4"/>
    <n v="1"/>
    <n v="113"/>
    <n v="59.5"/>
    <n v="113"/>
    <n v="59.5"/>
    <n v="53.5"/>
    <x v="4"/>
    <n v="11"/>
    <x v="2"/>
    <x v="3"/>
    <x v="6"/>
    <x v="2"/>
  </r>
  <r>
    <n v="1626"/>
    <n v="2"/>
    <x v="311"/>
    <n v="85"/>
    <n v="164"/>
    <x v="9"/>
    <n v="3"/>
    <n v="35"/>
    <n v="20.5"/>
    <n v="105"/>
    <n v="61.5"/>
    <n v="43.5"/>
    <x v="4"/>
    <n v="2"/>
    <x v="0"/>
    <x v="3"/>
    <x v="6"/>
    <x v="2"/>
  </r>
  <r>
    <n v="1627"/>
    <n v="1"/>
    <x v="312"/>
    <n v="85"/>
    <n v="16"/>
    <x v="75"/>
    <n v="1"/>
    <n v="50"/>
    <n v="27"/>
    <n v="50"/>
    <n v="27"/>
    <n v="23"/>
    <x v="4"/>
    <n v="15"/>
    <x v="1"/>
    <x v="3"/>
    <x v="6"/>
    <x v="2"/>
  </r>
  <r>
    <n v="1627"/>
    <n v="2"/>
    <x v="312"/>
    <n v="85"/>
    <n v="72"/>
    <x v="180"/>
    <n v="1"/>
    <n v="30"/>
    <n v="18"/>
    <n v="30"/>
    <n v="18"/>
    <n v="12"/>
    <x v="4"/>
    <n v="17"/>
    <x v="3"/>
    <x v="3"/>
    <x v="6"/>
    <x v="2"/>
  </r>
  <r>
    <n v="1627"/>
    <n v="3"/>
    <x v="312"/>
    <n v="85"/>
    <n v="114"/>
    <x v="171"/>
    <n v="1"/>
    <n v="84"/>
    <n v="44"/>
    <n v="84"/>
    <n v="44"/>
    <n v="40"/>
    <x v="4"/>
    <n v="9"/>
    <x v="6"/>
    <x v="3"/>
    <x v="6"/>
    <x v="2"/>
  </r>
  <r>
    <n v="1628"/>
    <n v="1"/>
    <x v="312"/>
    <n v="86"/>
    <n v="36"/>
    <x v="144"/>
    <n v="2"/>
    <n v="14"/>
    <n v="8"/>
    <n v="28"/>
    <n v="16"/>
    <n v="12"/>
    <x v="3"/>
    <n v="6"/>
    <x v="4"/>
    <x v="0"/>
    <x v="7"/>
    <x v="0"/>
  </r>
  <r>
    <n v="1629"/>
    <n v="1"/>
    <x v="312"/>
    <n v="647"/>
    <n v="1"/>
    <x v="99"/>
    <n v="1"/>
    <n v="25"/>
    <n v="14.5"/>
    <n v="25"/>
    <n v="14.5"/>
    <n v="10.5"/>
    <x v="2"/>
    <n v="18"/>
    <x v="4"/>
    <x v="2"/>
    <x v="7"/>
    <x v="0"/>
  </r>
  <r>
    <n v="1629"/>
    <n v="2"/>
    <x v="312"/>
    <n v="647"/>
    <n v="158"/>
    <x v="132"/>
    <n v="1"/>
    <n v="304"/>
    <n v="154"/>
    <n v="304"/>
    <n v="154"/>
    <n v="150"/>
    <x v="2"/>
    <n v="7"/>
    <x v="6"/>
    <x v="2"/>
    <x v="7"/>
    <x v="0"/>
  </r>
  <r>
    <n v="1629"/>
    <n v="3"/>
    <x v="312"/>
    <n v="647"/>
    <n v="163"/>
    <x v="80"/>
    <n v="1"/>
    <n v="180"/>
    <n v="93"/>
    <n v="180"/>
    <n v="93"/>
    <n v="87"/>
    <x v="2"/>
    <n v="19"/>
    <x v="1"/>
    <x v="2"/>
    <x v="7"/>
    <x v="0"/>
  </r>
  <r>
    <n v="1630"/>
    <n v="1"/>
    <x v="313"/>
    <n v="149"/>
    <n v="7"/>
    <x v="29"/>
    <n v="1"/>
    <n v="35"/>
    <n v="20.5"/>
    <n v="35"/>
    <n v="20.5"/>
    <n v="14.5"/>
    <x v="3"/>
    <n v="5"/>
    <x v="3"/>
    <x v="0"/>
    <x v="1"/>
    <x v="0"/>
  </r>
  <r>
    <n v="1630"/>
    <n v="2"/>
    <x v="313"/>
    <n v="149"/>
    <n v="56"/>
    <x v="96"/>
    <n v="1"/>
    <n v="30"/>
    <n v="18"/>
    <n v="30"/>
    <n v="18"/>
    <n v="12"/>
    <x v="3"/>
    <n v="15"/>
    <x v="1"/>
    <x v="0"/>
    <x v="1"/>
    <x v="0"/>
  </r>
  <r>
    <n v="1631"/>
    <n v="1"/>
    <x v="313"/>
    <n v="167"/>
    <n v="2"/>
    <x v="163"/>
    <n v="1"/>
    <n v="25"/>
    <n v="15.5"/>
    <n v="25"/>
    <n v="15.5"/>
    <n v="9.5"/>
    <x v="2"/>
    <n v="16"/>
    <x v="1"/>
    <x v="0"/>
    <x v="5"/>
    <x v="0"/>
  </r>
  <r>
    <n v="1631"/>
    <n v="2"/>
    <x v="313"/>
    <n v="167"/>
    <n v="137"/>
    <x v="109"/>
    <n v="2"/>
    <n v="13"/>
    <n v="7.5"/>
    <n v="26"/>
    <n v="15"/>
    <n v="11"/>
    <x v="2"/>
    <n v="17"/>
    <x v="3"/>
    <x v="0"/>
    <x v="5"/>
    <x v="0"/>
  </r>
  <r>
    <n v="1632"/>
    <n v="1"/>
    <x v="313"/>
    <n v="273"/>
    <n v="13"/>
    <x v="178"/>
    <n v="1"/>
    <n v="35"/>
    <n v="19.5"/>
    <n v="35"/>
    <n v="19.5"/>
    <n v="15.5"/>
    <x v="9"/>
    <n v="21"/>
    <x v="1"/>
    <x v="5"/>
    <x v="7"/>
    <x v="0"/>
  </r>
  <r>
    <n v="1632"/>
    <n v="2"/>
    <x v="313"/>
    <n v="273"/>
    <n v="60"/>
    <x v="48"/>
    <n v="1"/>
    <n v="60"/>
    <n v="33"/>
    <n v="60"/>
    <n v="33"/>
    <n v="27"/>
    <x v="9"/>
    <n v="15"/>
    <x v="1"/>
    <x v="5"/>
    <x v="7"/>
    <x v="0"/>
  </r>
  <r>
    <n v="1632"/>
    <n v="3"/>
    <x v="313"/>
    <n v="273"/>
    <n v="113"/>
    <x v="19"/>
    <n v="1"/>
    <n v="40"/>
    <n v="23"/>
    <n v="40"/>
    <n v="23"/>
    <n v="17"/>
    <x v="9"/>
    <n v="22"/>
    <x v="2"/>
    <x v="5"/>
    <x v="7"/>
    <x v="0"/>
  </r>
  <r>
    <n v="1633"/>
    <n v="1"/>
    <x v="313"/>
    <n v="367"/>
    <n v="104"/>
    <x v="13"/>
    <n v="1"/>
    <n v="43"/>
    <n v="23.5"/>
    <n v="43"/>
    <n v="23.5"/>
    <n v="19.5"/>
    <x v="3"/>
    <n v="11"/>
    <x v="2"/>
    <x v="6"/>
    <x v="1"/>
    <x v="0"/>
  </r>
  <r>
    <n v="1633"/>
    <n v="2"/>
    <x v="313"/>
    <n v="367"/>
    <n v="168"/>
    <x v="164"/>
    <n v="1"/>
    <n v="51"/>
    <n v="26.5"/>
    <n v="51"/>
    <n v="26.5"/>
    <n v="24.5"/>
    <x v="3"/>
    <n v="11"/>
    <x v="2"/>
    <x v="6"/>
    <x v="1"/>
    <x v="0"/>
  </r>
  <r>
    <n v="1634"/>
    <n v="1"/>
    <x v="314"/>
    <n v="37"/>
    <n v="49"/>
    <x v="78"/>
    <n v="1"/>
    <n v="41"/>
    <n v="23.5"/>
    <n v="41"/>
    <n v="23.5"/>
    <n v="17.5"/>
    <x v="5"/>
    <n v="3"/>
    <x v="4"/>
    <x v="5"/>
    <x v="1"/>
    <x v="0"/>
  </r>
  <r>
    <n v="1635"/>
    <n v="1"/>
    <x v="314"/>
    <n v="45"/>
    <n v="94"/>
    <x v="88"/>
    <n v="1"/>
    <n v="25"/>
    <n v="14.5"/>
    <n v="25"/>
    <n v="14.5"/>
    <n v="10.5"/>
    <x v="1"/>
    <n v="12"/>
    <x v="2"/>
    <x v="2"/>
    <x v="5"/>
    <x v="0"/>
  </r>
  <r>
    <n v="1635"/>
    <n v="2"/>
    <x v="314"/>
    <n v="45"/>
    <n v="121"/>
    <x v="100"/>
    <n v="1"/>
    <n v="184"/>
    <n v="93"/>
    <n v="184"/>
    <n v="93"/>
    <n v="91"/>
    <x v="1"/>
    <n v="21"/>
    <x v="1"/>
    <x v="2"/>
    <x v="5"/>
    <x v="0"/>
  </r>
  <r>
    <n v="1636"/>
    <n v="1"/>
    <x v="314"/>
    <n v="61"/>
    <n v="22"/>
    <x v="150"/>
    <n v="1"/>
    <n v="30"/>
    <n v="17"/>
    <n v="30"/>
    <n v="17"/>
    <n v="13"/>
    <x v="6"/>
    <n v="5"/>
    <x v="3"/>
    <x v="5"/>
    <x v="4"/>
    <x v="0"/>
  </r>
  <r>
    <n v="1636"/>
    <n v="2"/>
    <x v="314"/>
    <n v="61"/>
    <n v="116"/>
    <x v="81"/>
    <n v="1"/>
    <n v="20"/>
    <n v="11"/>
    <n v="20"/>
    <n v="11"/>
    <n v="9"/>
    <x v="6"/>
    <n v="15"/>
    <x v="1"/>
    <x v="5"/>
    <x v="4"/>
    <x v="0"/>
  </r>
  <r>
    <n v="1636"/>
    <n v="3"/>
    <x v="314"/>
    <n v="61"/>
    <n v="153"/>
    <x v="104"/>
    <n v="1"/>
    <n v="29"/>
    <n v="15.5"/>
    <n v="29"/>
    <n v="15.5"/>
    <n v="13.5"/>
    <x v="6"/>
    <n v="26"/>
    <x v="2"/>
    <x v="5"/>
    <x v="4"/>
    <x v="0"/>
  </r>
  <r>
    <n v="1637"/>
    <n v="1"/>
    <x v="314"/>
    <n v="93"/>
    <n v="53"/>
    <x v="128"/>
    <n v="1"/>
    <n v="25"/>
    <n v="13.5"/>
    <n v="25"/>
    <n v="13.5"/>
    <n v="11.5"/>
    <x v="7"/>
    <n v="11"/>
    <x v="2"/>
    <x v="0"/>
    <x v="5"/>
    <x v="0"/>
  </r>
  <r>
    <n v="1637"/>
    <n v="2"/>
    <x v="314"/>
    <n v="93"/>
    <n v="201"/>
    <x v="203"/>
    <n v="2"/>
    <n v="33"/>
    <n v="17.5"/>
    <n v="66"/>
    <n v="35"/>
    <n v="31"/>
    <x v="7"/>
    <n v="11"/>
    <x v="2"/>
    <x v="0"/>
    <x v="5"/>
    <x v="0"/>
  </r>
  <r>
    <n v="1638"/>
    <n v="1"/>
    <x v="314"/>
    <n v="274"/>
    <n v="68"/>
    <x v="57"/>
    <n v="1"/>
    <n v="13"/>
    <n v="7.5"/>
    <n v="13"/>
    <n v="7.5"/>
    <n v="5.5"/>
    <x v="7"/>
    <n v="14"/>
    <x v="5"/>
    <x v="2"/>
    <x v="4"/>
    <x v="0"/>
  </r>
  <r>
    <n v="1638"/>
    <n v="2"/>
    <x v="314"/>
    <n v="274"/>
    <n v="101"/>
    <x v="0"/>
    <n v="1"/>
    <n v="35"/>
    <n v="20.5"/>
    <n v="35"/>
    <n v="20.5"/>
    <n v="14.5"/>
    <x v="7"/>
    <n v="23"/>
    <x v="0"/>
    <x v="2"/>
    <x v="4"/>
    <x v="0"/>
  </r>
  <r>
    <n v="1638"/>
    <n v="3"/>
    <x v="314"/>
    <n v="274"/>
    <n v="132"/>
    <x v="169"/>
    <n v="1"/>
    <n v="24"/>
    <n v="15"/>
    <n v="24"/>
    <n v="15"/>
    <n v="9"/>
    <x v="7"/>
    <n v="1"/>
    <x v="6"/>
    <x v="2"/>
    <x v="4"/>
    <x v="0"/>
  </r>
  <r>
    <n v="1639"/>
    <n v="1"/>
    <x v="314"/>
    <n v="476"/>
    <n v="83"/>
    <x v="84"/>
    <n v="4"/>
    <n v="590"/>
    <n v="298"/>
    <n v="2360"/>
    <n v="1192"/>
    <n v="1168"/>
    <x v="1"/>
    <n v="19"/>
    <x v="1"/>
    <x v="5"/>
    <x v="0"/>
    <x v="0"/>
  </r>
  <r>
    <n v="1639"/>
    <n v="2"/>
    <x v="314"/>
    <n v="476"/>
    <n v="147"/>
    <x v="179"/>
    <n v="1"/>
    <n v="17"/>
    <n v="10.5"/>
    <n v="17"/>
    <n v="10.5"/>
    <n v="6.5"/>
    <x v="1"/>
    <n v="24"/>
    <x v="5"/>
    <x v="5"/>
    <x v="0"/>
    <x v="0"/>
  </r>
  <r>
    <n v="1640"/>
    <n v="1"/>
    <x v="315"/>
    <n v="87"/>
    <n v="153"/>
    <x v="104"/>
    <n v="1"/>
    <n v="29"/>
    <n v="15.5"/>
    <n v="29"/>
    <n v="15.5"/>
    <n v="13.5"/>
    <x v="3"/>
    <n v="26"/>
    <x v="2"/>
    <x v="0"/>
    <x v="2"/>
    <x v="0"/>
  </r>
  <r>
    <n v="1640"/>
    <n v="2"/>
    <x v="315"/>
    <n v="87"/>
    <n v="171"/>
    <x v="103"/>
    <n v="1"/>
    <n v="27"/>
    <n v="16.5"/>
    <n v="27"/>
    <n v="16.5"/>
    <n v="10.5"/>
    <x v="3"/>
    <n v="23"/>
    <x v="0"/>
    <x v="0"/>
    <x v="2"/>
    <x v="0"/>
  </r>
  <r>
    <n v="1641"/>
    <n v="1"/>
    <x v="315"/>
    <n v="123"/>
    <n v="80"/>
    <x v="79"/>
    <n v="1"/>
    <n v="22"/>
    <n v="13"/>
    <n v="22"/>
    <n v="13"/>
    <n v="9"/>
    <x v="4"/>
    <n v="15"/>
    <x v="1"/>
    <x v="5"/>
    <x v="3"/>
    <x v="1"/>
  </r>
  <r>
    <n v="1641"/>
    <n v="2"/>
    <x v="315"/>
    <n v="123"/>
    <n v="164"/>
    <x v="9"/>
    <n v="1"/>
    <n v="35"/>
    <n v="20.5"/>
    <n v="35"/>
    <n v="20.5"/>
    <n v="14.5"/>
    <x v="4"/>
    <n v="2"/>
    <x v="0"/>
    <x v="5"/>
    <x v="3"/>
    <x v="1"/>
  </r>
  <r>
    <n v="1642"/>
    <n v="1"/>
    <x v="315"/>
    <n v="252"/>
    <n v="103"/>
    <x v="61"/>
    <n v="4"/>
    <n v="14"/>
    <n v="10"/>
    <n v="56"/>
    <n v="40"/>
    <n v="16"/>
    <x v="4"/>
    <n v="6"/>
    <x v="4"/>
    <x v="2"/>
    <x v="4"/>
    <x v="0"/>
  </r>
  <r>
    <n v="1643"/>
    <n v="1"/>
    <x v="315"/>
    <n v="346"/>
    <n v="56"/>
    <x v="96"/>
    <n v="1"/>
    <n v="30"/>
    <n v="18"/>
    <n v="30"/>
    <n v="18"/>
    <n v="12"/>
    <x v="3"/>
    <n v="15"/>
    <x v="1"/>
    <x v="3"/>
    <x v="3"/>
    <x v="1"/>
  </r>
  <r>
    <n v="1643"/>
    <n v="2"/>
    <x v="315"/>
    <n v="346"/>
    <n v="81"/>
    <x v="147"/>
    <n v="1"/>
    <n v="190"/>
    <n v="98"/>
    <n v="190"/>
    <n v="98"/>
    <n v="92"/>
    <x v="3"/>
    <n v="26"/>
    <x v="2"/>
    <x v="3"/>
    <x v="3"/>
    <x v="1"/>
  </r>
  <r>
    <n v="1643"/>
    <n v="3"/>
    <x v="315"/>
    <n v="346"/>
    <n v="114"/>
    <x v="171"/>
    <n v="1"/>
    <n v="84"/>
    <n v="44"/>
    <n v="84"/>
    <n v="44"/>
    <n v="40"/>
    <x v="3"/>
    <n v="9"/>
    <x v="6"/>
    <x v="3"/>
    <x v="3"/>
    <x v="1"/>
  </r>
  <r>
    <n v="1644"/>
    <n v="1"/>
    <x v="315"/>
    <n v="562"/>
    <n v="28"/>
    <x v="174"/>
    <n v="1"/>
    <n v="30"/>
    <n v="18"/>
    <n v="30"/>
    <n v="18"/>
    <n v="12"/>
    <x v="0"/>
    <n v="4"/>
    <x v="2"/>
    <x v="0"/>
    <x v="1"/>
    <x v="0"/>
  </r>
  <r>
    <n v="1644"/>
    <n v="2"/>
    <x v="315"/>
    <n v="562"/>
    <n v="84"/>
    <x v="108"/>
    <n v="1"/>
    <n v="90"/>
    <n v="48"/>
    <n v="90"/>
    <n v="48"/>
    <n v="42"/>
    <x v="0"/>
    <n v="1"/>
    <x v="6"/>
    <x v="0"/>
    <x v="1"/>
    <x v="0"/>
  </r>
  <r>
    <n v="1644"/>
    <n v="3"/>
    <x v="315"/>
    <n v="562"/>
    <n v="180"/>
    <x v="21"/>
    <n v="1"/>
    <n v="204"/>
    <n v="105"/>
    <n v="204"/>
    <n v="105"/>
    <n v="99"/>
    <x v="0"/>
    <n v="9"/>
    <x v="6"/>
    <x v="0"/>
    <x v="1"/>
    <x v="0"/>
  </r>
  <r>
    <n v="1645"/>
    <n v="1"/>
    <x v="316"/>
    <n v="335"/>
    <n v="31"/>
    <x v="41"/>
    <n v="5"/>
    <n v="25"/>
    <n v="14.5"/>
    <n v="125"/>
    <n v="72.5"/>
    <n v="52.5"/>
    <x v="4"/>
    <n v="17"/>
    <x v="3"/>
    <x v="0"/>
    <x v="7"/>
    <x v="0"/>
  </r>
  <r>
    <n v="1645"/>
    <n v="2"/>
    <x v="316"/>
    <n v="335"/>
    <n v="66"/>
    <x v="207"/>
    <n v="1"/>
    <n v="20"/>
    <n v="13"/>
    <n v="20"/>
    <n v="13"/>
    <n v="7"/>
    <x v="4"/>
    <n v="21"/>
    <x v="1"/>
    <x v="0"/>
    <x v="7"/>
    <x v="0"/>
  </r>
  <r>
    <n v="1646"/>
    <n v="1"/>
    <x v="316"/>
    <n v="375"/>
    <n v="199"/>
    <x v="66"/>
    <n v="1"/>
    <n v="154"/>
    <n v="79"/>
    <n v="154"/>
    <n v="79"/>
    <n v="75"/>
    <x v="0"/>
    <n v="9"/>
    <x v="6"/>
    <x v="0"/>
    <x v="0"/>
    <x v="0"/>
  </r>
  <r>
    <n v="1647"/>
    <n v="1"/>
    <x v="316"/>
    <n v="665"/>
    <n v="120"/>
    <x v="204"/>
    <n v="1"/>
    <n v="80"/>
    <n v="42"/>
    <n v="80"/>
    <n v="42"/>
    <n v="38"/>
    <x v="3"/>
    <n v="26"/>
    <x v="2"/>
    <x v="6"/>
    <x v="6"/>
    <x v="2"/>
  </r>
  <r>
    <n v="1647"/>
    <n v="2"/>
    <x v="316"/>
    <n v="665"/>
    <n v="125"/>
    <x v="39"/>
    <n v="1"/>
    <n v="27"/>
    <n v="14.5"/>
    <n v="27"/>
    <n v="14.5"/>
    <n v="12.5"/>
    <x v="3"/>
    <n v="3"/>
    <x v="4"/>
    <x v="6"/>
    <x v="6"/>
    <x v="2"/>
  </r>
  <r>
    <n v="1647"/>
    <n v="3"/>
    <x v="316"/>
    <n v="665"/>
    <n v="191"/>
    <x v="17"/>
    <n v="1"/>
    <n v="26"/>
    <n v="15"/>
    <n v="26"/>
    <n v="15"/>
    <n v="11"/>
    <x v="3"/>
    <n v="15"/>
    <x v="1"/>
    <x v="6"/>
    <x v="6"/>
    <x v="2"/>
  </r>
  <r>
    <n v="1648"/>
    <n v="1"/>
    <x v="316"/>
    <n v="668"/>
    <n v="62"/>
    <x v="87"/>
    <n v="3"/>
    <n v="37"/>
    <n v="19.5"/>
    <n v="111"/>
    <n v="58.5"/>
    <n v="52.5"/>
    <x v="0"/>
    <n v="3"/>
    <x v="4"/>
    <x v="5"/>
    <x v="2"/>
    <x v="0"/>
  </r>
  <r>
    <n v="1648"/>
    <n v="2"/>
    <x v="316"/>
    <n v="668"/>
    <n v="76"/>
    <x v="184"/>
    <n v="1"/>
    <n v="75"/>
    <n v="39.5"/>
    <n v="75"/>
    <n v="39.5"/>
    <n v="35.5"/>
    <x v="0"/>
    <n v="26"/>
    <x v="2"/>
    <x v="5"/>
    <x v="2"/>
    <x v="0"/>
  </r>
  <r>
    <n v="1648"/>
    <n v="3"/>
    <x v="316"/>
    <n v="668"/>
    <n v="87"/>
    <x v="58"/>
    <n v="1"/>
    <n v="23"/>
    <n v="12.5"/>
    <n v="23"/>
    <n v="12.5"/>
    <n v="10.5"/>
    <x v="0"/>
    <n v="4"/>
    <x v="2"/>
    <x v="5"/>
    <x v="2"/>
    <x v="0"/>
  </r>
  <r>
    <n v="1648"/>
    <n v="4"/>
    <x v="316"/>
    <n v="668"/>
    <n v="150"/>
    <x v="124"/>
    <n v="1"/>
    <n v="105"/>
    <n v="53.5"/>
    <n v="105"/>
    <n v="53.5"/>
    <n v="51.5"/>
    <x v="0"/>
    <n v="7"/>
    <x v="6"/>
    <x v="5"/>
    <x v="2"/>
    <x v="0"/>
  </r>
  <r>
    <n v="1649"/>
    <n v="1"/>
    <x v="317"/>
    <n v="101"/>
    <n v="91"/>
    <x v="94"/>
    <n v="1"/>
    <n v="40"/>
    <n v="21"/>
    <n v="40"/>
    <n v="21"/>
    <n v="19"/>
    <x v="4"/>
    <n v="3"/>
    <x v="4"/>
    <x v="0"/>
    <x v="0"/>
    <x v="0"/>
  </r>
  <r>
    <n v="1649"/>
    <n v="2"/>
    <x v="317"/>
    <n v="101"/>
    <n v="109"/>
    <x v="112"/>
    <n v="1"/>
    <n v="29"/>
    <n v="15.5"/>
    <n v="29"/>
    <n v="15.5"/>
    <n v="13.5"/>
    <x v="4"/>
    <n v="15"/>
    <x v="1"/>
    <x v="0"/>
    <x v="0"/>
    <x v="0"/>
  </r>
  <r>
    <n v="1649"/>
    <n v="3"/>
    <x v="317"/>
    <n v="101"/>
    <n v="141"/>
    <x v="35"/>
    <n v="1"/>
    <n v="70"/>
    <n v="36"/>
    <n v="70"/>
    <n v="36"/>
    <n v="34"/>
    <x v="4"/>
    <n v="22"/>
    <x v="2"/>
    <x v="0"/>
    <x v="0"/>
    <x v="0"/>
  </r>
  <r>
    <n v="1650"/>
    <n v="1"/>
    <x v="317"/>
    <n v="212"/>
    <n v="74"/>
    <x v="34"/>
    <n v="1"/>
    <n v="23"/>
    <n v="13.5"/>
    <n v="23"/>
    <n v="13.5"/>
    <n v="9.5"/>
    <x v="2"/>
    <n v="26"/>
    <x v="2"/>
    <x v="5"/>
    <x v="5"/>
    <x v="0"/>
  </r>
  <r>
    <n v="1651"/>
    <n v="1"/>
    <x v="317"/>
    <n v="344"/>
    <n v="28"/>
    <x v="174"/>
    <n v="1"/>
    <n v="30"/>
    <n v="18"/>
    <n v="30"/>
    <n v="18"/>
    <n v="12"/>
    <x v="3"/>
    <n v="4"/>
    <x v="2"/>
    <x v="0"/>
    <x v="2"/>
    <x v="0"/>
  </r>
  <r>
    <n v="1651"/>
    <n v="2"/>
    <x v="317"/>
    <n v="344"/>
    <n v="146"/>
    <x v="205"/>
    <n v="1"/>
    <n v="18"/>
    <n v="12"/>
    <n v="18"/>
    <n v="12"/>
    <n v="6"/>
    <x v="3"/>
    <n v="5"/>
    <x v="3"/>
    <x v="0"/>
    <x v="2"/>
    <x v="0"/>
  </r>
  <r>
    <n v="1652"/>
    <n v="1"/>
    <x v="317"/>
    <n v="459"/>
    <n v="33"/>
    <x v="121"/>
    <n v="1"/>
    <n v="60"/>
    <n v="31"/>
    <n v="60"/>
    <n v="31"/>
    <n v="29"/>
    <x v="2"/>
    <n v="11"/>
    <x v="2"/>
    <x v="0"/>
    <x v="2"/>
    <x v="0"/>
  </r>
  <r>
    <n v="1652"/>
    <n v="2"/>
    <x v="317"/>
    <n v="459"/>
    <n v="181"/>
    <x v="6"/>
    <n v="3"/>
    <n v="12"/>
    <n v="7"/>
    <n v="36"/>
    <n v="21"/>
    <n v="15"/>
    <x v="2"/>
    <n v="5"/>
    <x v="3"/>
    <x v="0"/>
    <x v="2"/>
    <x v="0"/>
  </r>
  <r>
    <n v="1653"/>
    <n v="1"/>
    <x v="317"/>
    <n v="620"/>
    <n v="20"/>
    <x v="7"/>
    <n v="1"/>
    <n v="45"/>
    <n v="25.5"/>
    <n v="45"/>
    <n v="25.5"/>
    <n v="19.5"/>
    <x v="1"/>
    <n v="18"/>
    <x v="4"/>
    <x v="2"/>
    <x v="1"/>
    <x v="0"/>
  </r>
  <r>
    <n v="1653"/>
    <n v="2"/>
    <x v="317"/>
    <n v="620"/>
    <n v="171"/>
    <x v="103"/>
    <n v="1"/>
    <n v="27"/>
    <n v="16.5"/>
    <n v="27"/>
    <n v="16.5"/>
    <n v="10.5"/>
    <x v="1"/>
    <n v="23"/>
    <x v="0"/>
    <x v="2"/>
    <x v="1"/>
    <x v="0"/>
  </r>
  <r>
    <n v="1654"/>
    <n v="1"/>
    <x v="317"/>
    <n v="674"/>
    <n v="107"/>
    <x v="118"/>
    <n v="1"/>
    <n v="17"/>
    <n v="11.5"/>
    <n v="17"/>
    <n v="11.5"/>
    <n v="5.5"/>
    <x v="0"/>
    <n v="20"/>
    <x v="5"/>
    <x v="0"/>
    <x v="0"/>
    <x v="0"/>
  </r>
  <r>
    <n v="1654"/>
    <n v="2"/>
    <x v="317"/>
    <n v="674"/>
    <n v="125"/>
    <x v="39"/>
    <n v="1"/>
    <n v="27"/>
    <n v="14.5"/>
    <n v="27"/>
    <n v="14.5"/>
    <n v="12.5"/>
    <x v="0"/>
    <n v="3"/>
    <x v="4"/>
    <x v="0"/>
    <x v="0"/>
    <x v="0"/>
  </r>
  <r>
    <n v="1655"/>
    <n v="1"/>
    <x v="318"/>
    <n v="142"/>
    <n v="31"/>
    <x v="41"/>
    <n v="1"/>
    <n v="25"/>
    <n v="14.5"/>
    <n v="25"/>
    <n v="14.5"/>
    <n v="10.5"/>
    <x v="1"/>
    <n v="17"/>
    <x v="3"/>
    <x v="5"/>
    <x v="7"/>
    <x v="0"/>
  </r>
  <r>
    <n v="1655"/>
    <n v="2"/>
    <x v="318"/>
    <n v="142"/>
    <n v="86"/>
    <x v="45"/>
    <n v="1"/>
    <n v="60"/>
    <n v="31"/>
    <n v="60"/>
    <n v="31"/>
    <n v="29"/>
    <x v="1"/>
    <n v="22"/>
    <x v="2"/>
    <x v="5"/>
    <x v="7"/>
    <x v="0"/>
  </r>
  <r>
    <n v="1655"/>
    <n v="3"/>
    <x v="318"/>
    <n v="142"/>
    <n v="115"/>
    <x v="3"/>
    <n v="1"/>
    <n v="38"/>
    <n v="22"/>
    <n v="38"/>
    <n v="22"/>
    <n v="16"/>
    <x v="1"/>
    <n v="4"/>
    <x v="2"/>
    <x v="5"/>
    <x v="7"/>
    <x v="0"/>
  </r>
  <r>
    <n v="1655"/>
    <n v="4"/>
    <x v="318"/>
    <n v="142"/>
    <n v="130"/>
    <x v="122"/>
    <n v="2"/>
    <n v="25"/>
    <n v="15.5"/>
    <n v="50"/>
    <n v="31"/>
    <n v="19"/>
    <x v="1"/>
    <n v="3"/>
    <x v="4"/>
    <x v="5"/>
    <x v="7"/>
    <x v="0"/>
  </r>
  <r>
    <n v="1656"/>
    <n v="1"/>
    <x v="318"/>
    <n v="378"/>
    <n v="141"/>
    <x v="35"/>
    <n v="1"/>
    <n v="70"/>
    <n v="36"/>
    <n v="70"/>
    <n v="36"/>
    <n v="34"/>
    <x v="1"/>
    <n v="22"/>
    <x v="2"/>
    <x v="5"/>
    <x v="7"/>
    <x v="0"/>
  </r>
  <r>
    <n v="1656"/>
    <n v="2"/>
    <x v="318"/>
    <n v="378"/>
    <n v="153"/>
    <x v="104"/>
    <n v="1"/>
    <n v="29"/>
    <n v="15.5"/>
    <n v="29"/>
    <n v="15.5"/>
    <n v="13.5"/>
    <x v="1"/>
    <n v="26"/>
    <x v="2"/>
    <x v="5"/>
    <x v="7"/>
    <x v="0"/>
  </r>
  <r>
    <n v="1657"/>
    <n v="1"/>
    <x v="318"/>
    <n v="475"/>
    <n v="161"/>
    <x v="115"/>
    <n v="2"/>
    <n v="315"/>
    <n v="160.5"/>
    <n v="630"/>
    <n v="321"/>
    <n v="309"/>
    <x v="4"/>
    <n v="19"/>
    <x v="1"/>
    <x v="0"/>
    <x v="5"/>
    <x v="0"/>
  </r>
  <r>
    <n v="1657"/>
    <n v="2"/>
    <x v="318"/>
    <n v="475"/>
    <n v="187"/>
    <x v="175"/>
    <n v="1"/>
    <n v="11"/>
    <n v="6.5"/>
    <n v="11"/>
    <n v="6.5"/>
    <n v="4.5"/>
    <x v="4"/>
    <n v="5"/>
    <x v="3"/>
    <x v="0"/>
    <x v="5"/>
    <x v="0"/>
  </r>
  <r>
    <n v="1657"/>
    <n v="3"/>
    <x v="318"/>
    <n v="475"/>
    <n v="191"/>
    <x v="17"/>
    <n v="1"/>
    <n v="26"/>
    <n v="15"/>
    <n v="26"/>
    <n v="15"/>
    <n v="11"/>
    <x v="4"/>
    <n v="15"/>
    <x v="1"/>
    <x v="0"/>
    <x v="5"/>
    <x v="0"/>
  </r>
  <r>
    <n v="1658"/>
    <n v="1"/>
    <x v="319"/>
    <n v="144"/>
    <n v="5"/>
    <x v="161"/>
    <n v="1"/>
    <n v="80"/>
    <n v="41"/>
    <n v="80"/>
    <n v="41"/>
    <n v="39"/>
    <x v="2"/>
    <n v="16"/>
    <x v="1"/>
    <x v="1"/>
    <x v="4"/>
    <x v="0"/>
  </r>
  <r>
    <n v="1658"/>
    <n v="2"/>
    <x v="319"/>
    <n v="144"/>
    <n v="7"/>
    <x v="29"/>
    <n v="1"/>
    <n v="35"/>
    <n v="20.5"/>
    <n v="35"/>
    <n v="20.5"/>
    <n v="14.5"/>
    <x v="2"/>
    <n v="5"/>
    <x v="3"/>
    <x v="1"/>
    <x v="4"/>
    <x v="0"/>
  </r>
  <r>
    <n v="1659"/>
    <n v="1"/>
    <x v="319"/>
    <n v="304"/>
    <n v="134"/>
    <x v="120"/>
    <n v="1"/>
    <n v="16"/>
    <n v="9"/>
    <n v="16"/>
    <n v="9"/>
    <n v="7"/>
    <x v="3"/>
    <n v="6"/>
    <x v="4"/>
    <x v="5"/>
    <x v="5"/>
    <x v="0"/>
  </r>
  <r>
    <n v="1659"/>
    <n v="2"/>
    <x v="319"/>
    <n v="304"/>
    <n v="170"/>
    <x v="20"/>
    <n v="1"/>
    <n v="95"/>
    <n v="49.5"/>
    <n v="95"/>
    <n v="49.5"/>
    <n v="45.5"/>
    <x v="3"/>
    <n v="11"/>
    <x v="2"/>
    <x v="5"/>
    <x v="5"/>
    <x v="0"/>
  </r>
  <r>
    <n v="1659"/>
    <n v="3"/>
    <x v="319"/>
    <n v="304"/>
    <n v="175"/>
    <x v="37"/>
    <n v="1"/>
    <n v="29"/>
    <n v="16.5"/>
    <n v="29"/>
    <n v="16.5"/>
    <n v="12.5"/>
    <x v="3"/>
    <n v="26"/>
    <x v="2"/>
    <x v="5"/>
    <x v="5"/>
    <x v="0"/>
  </r>
  <r>
    <n v="1660"/>
    <n v="1"/>
    <x v="319"/>
    <n v="523"/>
    <n v="64"/>
    <x v="72"/>
    <n v="1"/>
    <n v="52"/>
    <n v="29"/>
    <n v="52"/>
    <n v="29"/>
    <n v="23"/>
    <x v="3"/>
    <n v="21"/>
    <x v="1"/>
    <x v="0"/>
    <x v="0"/>
    <x v="0"/>
  </r>
  <r>
    <n v="1660"/>
    <n v="2"/>
    <x v="319"/>
    <n v="523"/>
    <n v="108"/>
    <x v="93"/>
    <n v="1"/>
    <n v="20"/>
    <n v="13"/>
    <n v="20"/>
    <n v="13"/>
    <n v="7"/>
    <x v="3"/>
    <n v="4"/>
    <x v="2"/>
    <x v="0"/>
    <x v="0"/>
    <x v="0"/>
  </r>
  <r>
    <n v="1660"/>
    <n v="3"/>
    <x v="319"/>
    <n v="523"/>
    <n v="123"/>
    <x v="8"/>
    <n v="1"/>
    <n v="75"/>
    <n v="40.5"/>
    <n v="75"/>
    <n v="40.5"/>
    <n v="34.5"/>
    <x v="3"/>
    <n v="11"/>
    <x v="2"/>
    <x v="0"/>
    <x v="0"/>
    <x v="0"/>
  </r>
  <r>
    <n v="1660"/>
    <n v="4"/>
    <x v="319"/>
    <n v="523"/>
    <n v="199"/>
    <x v="66"/>
    <n v="1"/>
    <n v="154"/>
    <n v="79"/>
    <n v="154"/>
    <n v="79"/>
    <n v="75"/>
    <x v="3"/>
    <n v="9"/>
    <x v="6"/>
    <x v="0"/>
    <x v="0"/>
    <x v="0"/>
  </r>
  <r>
    <n v="1661"/>
    <n v="1"/>
    <x v="320"/>
    <n v="41"/>
    <n v="192"/>
    <x v="173"/>
    <n v="1"/>
    <n v="20"/>
    <n v="11"/>
    <n v="20"/>
    <n v="11"/>
    <n v="9"/>
    <x v="8"/>
    <n v="18"/>
    <x v="4"/>
    <x v="1"/>
    <x v="8"/>
    <x v="0"/>
  </r>
  <r>
    <n v="1662"/>
    <n v="1"/>
    <x v="320"/>
    <n v="159"/>
    <n v="94"/>
    <x v="88"/>
    <n v="1"/>
    <n v="25"/>
    <n v="14.5"/>
    <n v="25"/>
    <n v="14.5"/>
    <n v="10.5"/>
    <x v="2"/>
    <n v="12"/>
    <x v="2"/>
    <x v="0"/>
    <x v="4"/>
    <x v="0"/>
  </r>
  <r>
    <n v="1662"/>
    <n v="2"/>
    <x v="320"/>
    <n v="159"/>
    <n v="111"/>
    <x v="148"/>
    <n v="1"/>
    <n v="18"/>
    <n v="12"/>
    <n v="18"/>
    <n v="12"/>
    <n v="6"/>
    <x v="2"/>
    <n v="21"/>
    <x v="1"/>
    <x v="0"/>
    <x v="4"/>
    <x v="0"/>
  </r>
  <r>
    <n v="1663"/>
    <n v="1"/>
    <x v="320"/>
    <n v="278"/>
    <n v="7"/>
    <x v="29"/>
    <n v="1"/>
    <n v="35"/>
    <n v="20.5"/>
    <n v="35"/>
    <n v="20.5"/>
    <n v="14.5"/>
    <x v="0"/>
    <n v="5"/>
    <x v="3"/>
    <x v="0"/>
    <x v="2"/>
    <x v="0"/>
  </r>
  <r>
    <n v="1663"/>
    <n v="2"/>
    <x v="320"/>
    <n v="278"/>
    <n v="153"/>
    <x v="104"/>
    <n v="1"/>
    <n v="29"/>
    <n v="15.5"/>
    <n v="29"/>
    <n v="15.5"/>
    <n v="13.5"/>
    <x v="0"/>
    <n v="26"/>
    <x v="2"/>
    <x v="0"/>
    <x v="2"/>
    <x v="0"/>
  </r>
  <r>
    <n v="1663"/>
    <n v="3"/>
    <x v="320"/>
    <n v="278"/>
    <n v="193"/>
    <x v="125"/>
    <n v="1"/>
    <n v="155"/>
    <n v="78.5"/>
    <n v="155"/>
    <n v="78.5"/>
    <n v="76.5"/>
    <x v="0"/>
    <n v="14"/>
    <x v="5"/>
    <x v="0"/>
    <x v="2"/>
    <x v="0"/>
  </r>
  <r>
    <n v="1663"/>
    <n v="4"/>
    <x v="320"/>
    <n v="278"/>
    <n v="209"/>
    <x v="116"/>
    <n v="1"/>
    <n v="25"/>
    <n v="13.5"/>
    <n v="25"/>
    <n v="13.5"/>
    <n v="11.5"/>
    <x v="0"/>
    <n v="24"/>
    <x v="5"/>
    <x v="0"/>
    <x v="2"/>
    <x v="0"/>
  </r>
  <r>
    <n v="1664"/>
    <n v="1"/>
    <x v="320"/>
    <n v="301"/>
    <n v="130"/>
    <x v="122"/>
    <n v="1"/>
    <n v="25"/>
    <n v="15.5"/>
    <n v="25"/>
    <n v="15.5"/>
    <n v="9.5"/>
    <x v="9"/>
    <n v="3"/>
    <x v="4"/>
    <x v="2"/>
    <x v="9"/>
    <x v="2"/>
  </r>
  <r>
    <n v="1665"/>
    <n v="1"/>
    <x v="320"/>
    <n v="635"/>
    <n v="119"/>
    <x v="127"/>
    <n v="1"/>
    <n v="65"/>
    <n v="33.5"/>
    <n v="65"/>
    <n v="33.5"/>
    <n v="31.5"/>
    <x v="8"/>
    <n v="16"/>
    <x v="1"/>
    <x v="3"/>
    <x v="0"/>
    <x v="0"/>
  </r>
  <r>
    <n v="1665"/>
    <n v="2"/>
    <x v="320"/>
    <n v="635"/>
    <n v="200"/>
    <x v="2"/>
    <n v="1"/>
    <n v="37"/>
    <n v="19.5"/>
    <n v="37"/>
    <n v="19.5"/>
    <n v="17.5"/>
    <x v="8"/>
    <n v="21"/>
    <x v="1"/>
    <x v="3"/>
    <x v="0"/>
    <x v="0"/>
  </r>
  <r>
    <n v="1666"/>
    <n v="1"/>
    <x v="320"/>
    <n v="644"/>
    <n v="117"/>
    <x v="51"/>
    <n v="6"/>
    <n v="43"/>
    <n v="23.5"/>
    <n v="258"/>
    <n v="141"/>
    <n v="117"/>
    <x v="1"/>
    <n v="16"/>
    <x v="1"/>
    <x v="5"/>
    <x v="1"/>
    <x v="0"/>
  </r>
  <r>
    <n v="1666"/>
    <n v="2"/>
    <x v="320"/>
    <n v="644"/>
    <n v="129"/>
    <x v="69"/>
    <n v="1"/>
    <n v="630"/>
    <n v="316"/>
    <n v="630"/>
    <n v="316"/>
    <n v="314"/>
    <x v="1"/>
    <n v="8"/>
    <x v="1"/>
    <x v="5"/>
    <x v="1"/>
    <x v="0"/>
  </r>
  <r>
    <n v="1667"/>
    <n v="1"/>
    <x v="321"/>
    <n v="163"/>
    <n v="108"/>
    <x v="93"/>
    <n v="1"/>
    <n v="20"/>
    <n v="13"/>
    <n v="20"/>
    <n v="13"/>
    <n v="7"/>
    <x v="6"/>
    <n v="4"/>
    <x v="2"/>
    <x v="5"/>
    <x v="7"/>
    <x v="0"/>
  </r>
  <r>
    <n v="1667"/>
    <n v="2"/>
    <x v="321"/>
    <n v="163"/>
    <n v="139"/>
    <x v="129"/>
    <n v="1"/>
    <n v="194"/>
    <n v="100"/>
    <n v="194"/>
    <n v="100"/>
    <n v="94"/>
    <x v="6"/>
    <n v="14"/>
    <x v="5"/>
    <x v="5"/>
    <x v="7"/>
    <x v="0"/>
  </r>
  <r>
    <n v="1667"/>
    <n v="3"/>
    <x v="321"/>
    <n v="163"/>
    <n v="158"/>
    <x v="132"/>
    <n v="1"/>
    <n v="304"/>
    <n v="154"/>
    <n v="304"/>
    <n v="154"/>
    <n v="150"/>
    <x v="6"/>
    <n v="7"/>
    <x v="6"/>
    <x v="5"/>
    <x v="7"/>
    <x v="0"/>
  </r>
  <r>
    <n v="1668"/>
    <n v="1"/>
    <x v="321"/>
    <n v="193"/>
    <n v="40"/>
    <x v="102"/>
    <n v="1"/>
    <n v="430"/>
    <n v="217"/>
    <n v="430"/>
    <n v="217"/>
    <n v="213"/>
    <x v="0"/>
    <n v="8"/>
    <x v="1"/>
    <x v="5"/>
    <x v="1"/>
    <x v="0"/>
  </r>
  <r>
    <n v="1669"/>
    <n v="1"/>
    <x v="321"/>
    <n v="305"/>
    <n v="121"/>
    <x v="100"/>
    <n v="2"/>
    <n v="184"/>
    <n v="93"/>
    <n v="368"/>
    <n v="186"/>
    <n v="182"/>
    <x v="0"/>
    <n v="21"/>
    <x v="1"/>
    <x v="2"/>
    <x v="5"/>
    <x v="0"/>
  </r>
  <r>
    <n v="1670"/>
    <n v="1"/>
    <x v="321"/>
    <n v="354"/>
    <n v="4"/>
    <x v="73"/>
    <n v="1"/>
    <n v="125"/>
    <n v="65.5"/>
    <n v="125"/>
    <n v="65.5"/>
    <n v="59.5"/>
    <x v="4"/>
    <n v="15"/>
    <x v="1"/>
    <x v="5"/>
    <x v="8"/>
    <x v="0"/>
  </r>
  <r>
    <n v="1671"/>
    <n v="1"/>
    <x v="321"/>
    <n v="362"/>
    <n v="37"/>
    <x v="196"/>
    <n v="1"/>
    <n v="39"/>
    <n v="22.5"/>
    <n v="39"/>
    <n v="22.5"/>
    <n v="16.5"/>
    <x v="0"/>
    <n v="21"/>
    <x v="1"/>
    <x v="3"/>
    <x v="6"/>
    <x v="2"/>
  </r>
  <r>
    <n v="1671"/>
    <n v="2"/>
    <x v="321"/>
    <n v="362"/>
    <n v="62"/>
    <x v="87"/>
    <n v="1"/>
    <n v="37"/>
    <n v="19.5"/>
    <n v="37"/>
    <n v="19.5"/>
    <n v="17.5"/>
    <x v="0"/>
    <n v="3"/>
    <x v="4"/>
    <x v="3"/>
    <x v="6"/>
    <x v="2"/>
  </r>
  <r>
    <n v="1671"/>
    <n v="3"/>
    <x v="321"/>
    <n v="362"/>
    <n v="126"/>
    <x v="86"/>
    <n v="1"/>
    <n v="20"/>
    <n v="13"/>
    <n v="20"/>
    <n v="13"/>
    <n v="7"/>
    <x v="0"/>
    <n v="14"/>
    <x v="5"/>
    <x v="3"/>
    <x v="6"/>
    <x v="2"/>
  </r>
  <r>
    <n v="1672"/>
    <n v="1"/>
    <x v="322"/>
    <n v="587"/>
    <n v="6"/>
    <x v="170"/>
    <n v="1"/>
    <n v="630"/>
    <n v="318"/>
    <n v="630"/>
    <n v="318"/>
    <n v="312"/>
    <x v="6"/>
    <n v="8"/>
    <x v="1"/>
    <x v="5"/>
    <x v="8"/>
    <x v="0"/>
  </r>
  <r>
    <n v="1672"/>
    <n v="2"/>
    <x v="322"/>
    <n v="587"/>
    <n v="19"/>
    <x v="59"/>
    <n v="1"/>
    <n v="62"/>
    <n v="32"/>
    <n v="62"/>
    <n v="32"/>
    <n v="30"/>
    <x v="6"/>
    <n v="11"/>
    <x v="2"/>
    <x v="5"/>
    <x v="8"/>
    <x v="0"/>
  </r>
  <r>
    <n v="1672"/>
    <n v="3"/>
    <x v="322"/>
    <n v="587"/>
    <n v="154"/>
    <x v="142"/>
    <n v="1"/>
    <n v="74"/>
    <n v="40"/>
    <n v="74"/>
    <n v="40"/>
    <n v="34"/>
    <x v="6"/>
    <n v="16"/>
    <x v="1"/>
    <x v="5"/>
    <x v="8"/>
    <x v="0"/>
  </r>
  <r>
    <n v="1673"/>
    <n v="1"/>
    <x v="323"/>
    <n v="125"/>
    <n v="21"/>
    <x v="136"/>
    <n v="1"/>
    <n v="53"/>
    <n v="29.5"/>
    <n v="53"/>
    <n v="29.5"/>
    <n v="23.5"/>
    <x v="7"/>
    <n v="16"/>
    <x v="1"/>
    <x v="4"/>
    <x v="1"/>
    <x v="0"/>
  </r>
  <r>
    <n v="1673"/>
    <n v="2"/>
    <x v="323"/>
    <n v="125"/>
    <n v="51"/>
    <x v="18"/>
    <n v="2"/>
    <n v="25"/>
    <n v="15.5"/>
    <n v="50"/>
    <n v="31"/>
    <n v="19"/>
    <x v="7"/>
    <n v="3"/>
    <x v="4"/>
    <x v="4"/>
    <x v="1"/>
    <x v="0"/>
  </r>
  <r>
    <n v="1673"/>
    <n v="3"/>
    <x v="323"/>
    <n v="125"/>
    <n v="180"/>
    <x v="21"/>
    <n v="1"/>
    <n v="204"/>
    <n v="105"/>
    <n v="204"/>
    <n v="105"/>
    <n v="99"/>
    <x v="7"/>
    <n v="9"/>
    <x v="6"/>
    <x v="4"/>
    <x v="1"/>
    <x v="0"/>
  </r>
  <r>
    <n v="1674"/>
    <n v="1"/>
    <x v="323"/>
    <n v="140"/>
    <n v="159"/>
    <x v="145"/>
    <n v="2"/>
    <n v="12"/>
    <n v="7"/>
    <n v="24"/>
    <n v="14"/>
    <n v="10"/>
    <x v="9"/>
    <n v="16"/>
    <x v="1"/>
    <x v="3"/>
    <x v="8"/>
    <x v="0"/>
  </r>
  <r>
    <n v="1674"/>
    <n v="2"/>
    <x v="323"/>
    <n v="140"/>
    <n v="189"/>
    <x v="151"/>
    <n v="1"/>
    <n v="165"/>
    <n v="85.5"/>
    <n v="165"/>
    <n v="85.5"/>
    <n v="79.5"/>
    <x v="9"/>
    <n v="15"/>
    <x v="1"/>
    <x v="3"/>
    <x v="8"/>
    <x v="0"/>
  </r>
  <r>
    <n v="1675"/>
    <n v="1"/>
    <x v="323"/>
    <n v="184"/>
    <n v="174"/>
    <x v="11"/>
    <n v="1"/>
    <n v="41"/>
    <n v="21.5"/>
    <n v="41"/>
    <n v="21.5"/>
    <n v="19.5"/>
    <x v="2"/>
    <n v="14"/>
    <x v="5"/>
    <x v="5"/>
    <x v="7"/>
    <x v="0"/>
  </r>
  <r>
    <n v="1676"/>
    <n v="1"/>
    <x v="323"/>
    <n v="210"/>
    <n v="46"/>
    <x v="192"/>
    <n v="1"/>
    <n v="490"/>
    <n v="247"/>
    <n v="490"/>
    <n v="247"/>
    <n v="243"/>
    <x v="1"/>
    <n v="8"/>
    <x v="1"/>
    <x v="2"/>
    <x v="8"/>
    <x v="0"/>
  </r>
  <r>
    <n v="1677"/>
    <n v="1"/>
    <x v="323"/>
    <n v="559"/>
    <n v="12"/>
    <x v="56"/>
    <n v="1"/>
    <n v="100"/>
    <n v="51"/>
    <n v="100"/>
    <n v="51"/>
    <n v="49"/>
    <x v="1"/>
    <n v="18"/>
    <x v="4"/>
    <x v="5"/>
    <x v="10"/>
    <x v="2"/>
  </r>
  <r>
    <n v="1677"/>
    <n v="2"/>
    <x v="323"/>
    <n v="559"/>
    <n v="64"/>
    <x v="72"/>
    <n v="1"/>
    <n v="52"/>
    <n v="29"/>
    <n v="52"/>
    <n v="29"/>
    <n v="23"/>
    <x v="1"/>
    <n v="21"/>
    <x v="1"/>
    <x v="5"/>
    <x v="10"/>
    <x v="2"/>
  </r>
  <r>
    <n v="1677"/>
    <n v="3"/>
    <x v="323"/>
    <n v="559"/>
    <n v="94"/>
    <x v="88"/>
    <n v="1"/>
    <n v="25"/>
    <n v="14.5"/>
    <n v="25"/>
    <n v="14.5"/>
    <n v="10.5"/>
    <x v="1"/>
    <n v="12"/>
    <x v="2"/>
    <x v="5"/>
    <x v="10"/>
    <x v="2"/>
  </r>
  <r>
    <n v="1678"/>
    <n v="1"/>
    <x v="324"/>
    <n v="118"/>
    <n v="99"/>
    <x v="23"/>
    <n v="12"/>
    <n v="9"/>
    <n v="7.5"/>
    <n v="108"/>
    <n v="90"/>
    <n v="18"/>
    <x v="2"/>
    <n v="17"/>
    <x v="3"/>
    <x v="5"/>
    <x v="0"/>
    <x v="0"/>
  </r>
  <r>
    <n v="1679"/>
    <n v="1"/>
    <x v="324"/>
    <n v="147"/>
    <n v="33"/>
    <x v="121"/>
    <n v="1"/>
    <n v="60"/>
    <n v="31"/>
    <n v="60"/>
    <n v="31"/>
    <n v="29"/>
    <x v="7"/>
    <n v="11"/>
    <x v="2"/>
    <x v="5"/>
    <x v="0"/>
    <x v="0"/>
  </r>
  <r>
    <n v="1679"/>
    <n v="2"/>
    <x v="324"/>
    <n v="147"/>
    <n v="157"/>
    <x v="198"/>
    <n v="1"/>
    <n v="195"/>
    <n v="99.5"/>
    <n v="195"/>
    <n v="99.5"/>
    <n v="95.5"/>
    <x v="7"/>
    <n v="2"/>
    <x v="0"/>
    <x v="5"/>
    <x v="0"/>
    <x v="0"/>
  </r>
  <r>
    <n v="1680"/>
    <n v="1"/>
    <x v="324"/>
    <n v="535"/>
    <n v="52"/>
    <x v="90"/>
    <n v="1"/>
    <n v="20"/>
    <n v="11"/>
    <n v="20"/>
    <n v="11"/>
    <n v="9"/>
    <x v="4"/>
    <n v="16"/>
    <x v="1"/>
    <x v="0"/>
    <x v="0"/>
    <x v="0"/>
  </r>
  <r>
    <n v="1681"/>
    <n v="1"/>
    <x v="324"/>
    <n v="628"/>
    <n v="41"/>
    <x v="111"/>
    <n v="1"/>
    <n v="79"/>
    <n v="42.5"/>
    <n v="79"/>
    <n v="42.5"/>
    <n v="36.5"/>
    <x v="3"/>
    <n v="11"/>
    <x v="2"/>
    <x v="5"/>
    <x v="10"/>
    <x v="2"/>
  </r>
  <r>
    <n v="1681"/>
    <n v="2"/>
    <x v="324"/>
    <n v="628"/>
    <n v="166"/>
    <x v="14"/>
    <n v="2"/>
    <n v="15"/>
    <n v="10.5"/>
    <n v="30"/>
    <n v="21"/>
    <n v="9"/>
    <x v="3"/>
    <n v="5"/>
    <x v="3"/>
    <x v="5"/>
    <x v="10"/>
    <x v="2"/>
  </r>
  <r>
    <n v="1682"/>
    <n v="1"/>
    <x v="325"/>
    <n v="110"/>
    <n v="51"/>
    <x v="18"/>
    <n v="1"/>
    <n v="25"/>
    <n v="15.5"/>
    <n v="25"/>
    <n v="15.5"/>
    <n v="9.5"/>
    <x v="8"/>
    <n v="3"/>
    <x v="4"/>
    <x v="3"/>
    <x v="8"/>
    <x v="0"/>
  </r>
  <r>
    <n v="1682"/>
    <n v="2"/>
    <x v="325"/>
    <n v="110"/>
    <n v="81"/>
    <x v="147"/>
    <n v="1"/>
    <n v="190"/>
    <n v="98"/>
    <n v="190"/>
    <n v="98"/>
    <n v="92"/>
    <x v="8"/>
    <n v="26"/>
    <x v="2"/>
    <x v="3"/>
    <x v="8"/>
    <x v="0"/>
  </r>
  <r>
    <n v="1683"/>
    <n v="1"/>
    <x v="325"/>
    <n v="114"/>
    <n v="63"/>
    <x v="133"/>
    <n v="1"/>
    <n v="30"/>
    <n v="16"/>
    <n v="30"/>
    <n v="16"/>
    <n v="14"/>
    <x v="1"/>
    <n v="12"/>
    <x v="2"/>
    <x v="5"/>
    <x v="7"/>
    <x v="0"/>
  </r>
  <r>
    <n v="1684"/>
    <n v="1"/>
    <x v="325"/>
    <n v="179"/>
    <n v="148"/>
    <x v="159"/>
    <n v="1"/>
    <n v="20"/>
    <n v="12"/>
    <n v="20"/>
    <n v="12"/>
    <n v="8"/>
    <x v="1"/>
    <n v="4"/>
    <x v="2"/>
    <x v="0"/>
    <x v="1"/>
    <x v="0"/>
  </r>
  <r>
    <n v="1685"/>
    <n v="1"/>
    <x v="325"/>
    <n v="491"/>
    <n v="89"/>
    <x v="114"/>
    <n v="2"/>
    <n v="58"/>
    <n v="32"/>
    <n v="116"/>
    <n v="64"/>
    <n v="52"/>
    <x v="0"/>
    <n v="11"/>
    <x v="2"/>
    <x v="5"/>
    <x v="7"/>
    <x v="0"/>
  </r>
  <r>
    <n v="1685"/>
    <n v="2"/>
    <x v="325"/>
    <n v="491"/>
    <n v="124"/>
    <x v="141"/>
    <n v="1"/>
    <n v="23"/>
    <n v="14.5"/>
    <n v="23"/>
    <n v="14.5"/>
    <n v="8.5"/>
    <x v="0"/>
    <n v="14"/>
    <x v="5"/>
    <x v="5"/>
    <x v="7"/>
    <x v="0"/>
  </r>
  <r>
    <n v="1685"/>
    <n v="3"/>
    <x v="325"/>
    <n v="491"/>
    <n v="166"/>
    <x v="14"/>
    <n v="1"/>
    <n v="15"/>
    <n v="10.5"/>
    <n v="15"/>
    <n v="10.5"/>
    <n v="4.5"/>
    <x v="0"/>
    <n v="5"/>
    <x v="3"/>
    <x v="5"/>
    <x v="7"/>
    <x v="0"/>
  </r>
  <r>
    <n v="1686"/>
    <n v="1"/>
    <x v="325"/>
    <n v="570"/>
    <n v="91"/>
    <x v="94"/>
    <n v="1"/>
    <n v="40"/>
    <n v="21"/>
    <n v="40"/>
    <n v="21"/>
    <n v="19"/>
    <x v="7"/>
    <n v="3"/>
    <x v="4"/>
    <x v="0"/>
    <x v="0"/>
    <x v="0"/>
  </r>
  <r>
    <n v="1686"/>
    <n v="2"/>
    <x v="325"/>
    <n v="570"/>
    <n v="131"/>
    <x v="152"/>
    <n v="1"/>
    <n v="22"/>
    <n v="13"/>
    <n v="22"/>
    <n v="13"/>
    <n v="9"/>
    <x v="7"/>
    <n v="10"/>
    <x v="3"/>
    <x v="0"/>
    <x v="0"/>
    <x v="0"/>
  </r>
  <r>
    <n v="1686"/>
    <n v="3"/>
    <x v="325"/>
    <n v="570"/>
    <n v="172"/>
    <x v="209"/>
    <n v="1"/>
    <n v="32"/>
    <n v="17"/>
    <n v="32"/>
    <n v="17"/>
    <n v="15"/>
    <x v="7"/>
    <n v="15"/>
    <x v="1"/>
    <x v="0"/>
    <x v="0"/>
    <x v="0"/>
  </r>
  <r>
    <n v="1687"/>
    <n v="1"/>
    <x v="326"/>
    <n v="15"/>
    <n v="199"/>
    <x v="66"/>
    <n v="1"/>
    <n v="154"/>
    <n v="79"/>
    <n v="154"/>
    <n v="79"/>
    <n v="75"/>
    <x v="2"/>
    <n v="9"/>
    <x v="6"/>
    <x v="0"/>
    <x v="1"/>
    <x v="0"/>
  </r>
  <r>
    <n v="1688"/>
    <n v="1"/>
    <x v="326"/>
    <n v="338"/>
    <n v="7"/>
    <x v="29"/>
    <n v="1"/>
    <n v="35"/>
    <n v="20.5"/>
    <n v="35"/>
    <n v="20.5"/>
    <n v="14.5"/>
    <x v="0"/>
    <n v="5"/>
    <x v="3"/>
    <x v="3"/>
    <x v="4"/>
    <x v="0"/>
  </r>
  <r>
    <n v="1688"/>
    <n v="2"/>
    <x v="326"/>
    <n v="338"/>
    <n v="12"/>
    <x v="56"/>
    <n v="1"/>
    <n v="100"/>
    <n v="51"/>
    <n v="100"/>
    <n v="51"/>
    <n v="49"/>
    <x v="0"/>
    <n v="18"/>
    <x v="4"/>
    <x v="3"/>
    <x v="4"/>
    <x v="0"/>
  </r>
  <r>
    <n v="1688"/>
    <n v="3"/>
    <x v="326"/>
    <n v="338"/>
    <n v="97"/>
    <x v="1"/>
    <n v="1"/>
    <n v="95"/>
    <n v="49.5"/>
    <n v="95"/>
    <n v="49.5"/>
    <n v="45.5"/>
    <x v="0"/>
    <n v="23"/>
    <x v="0"/>
    <x v="3"/>
    <x v="4"/>
    <x v="0"/>
  </r>
  <r>
    <n v="1688"/>
    <n v="4"/>
    <x v="326"/>
    <n v="338"/>
    <n v="164"/>
    <x v="9"/>
    <n v="1"/>
    <n v="35"/>
    <n v="20.5"/>
    <n v="35"/>
    <n v="20.5"/>
    <n v="14.5"/>
    <x v="0"/>
    <n v="2"/>
    <x v="0"/>
    <x v="3"/>
    <x v="4"/>
    <x v="0"/>
  </r>
  <r>
    <n v="1688"/>
    <n v="5"/>
    <x v="326"/>
    <n v="338"/>
    <n v="171"/>
    <x v="103"/>
    <n v="1"/>
    <n v="27"/>
    <n v="16.5"/>
    <n v="27"/>
    <n v="16.5"/>
    <n v="10.5"/>
    <x v="0"/>
    <n v="23"/>
    <x v="0"/>
    <x v="3"/>
    <x v="4"/>
    <x v="0"/>
  </r>
  <r>
    <n v="1688"/>
    <n v="6"/>
    <x v="326"/>
    <n v="338"/>
    <n v="203"/>
    <x v="172"/>
    <n v="1"/>
    <n v="105"/>
    <n v="54.5"/>
    <n v="105"/>
    <n v="54.5"/>
    <n v="50.5"/>
    <x v="0"/>
    <n v="9"/>
    <x v="6"/>
    <x v="3"/>
    <x v="4"/>
    <x v="0"/>
  </r>
  <r>
    <n v="1689"/>
    <n v="1"/>
    <x v="326"/>
    <n v="509"/>
    <n v="8"/>
    <x v="197"/>
    <n v="2"/>
    <n v="30"/>
    <n v="17"/>
    <n v="60"/>
    <n v="34"/>
    <n v="26"/>
    <x v="3"/>
    <n v="15"/>
    <x v="1"/>
    <x v="2"/>
    <x v="5"/>
    <x v="0"/>
  </r>
  <r>
    <n v="1689"/>
    <n v="2"/>
    <x v="326"/>
    <n v="509"/>
    <n v="44"/>
    <x v="70"/>
    <n v="1"/>
    <n v="19"/>
    <n v="12.5"/>
    <n v="19"/>
    <n v="12.5"/>
    <n v="6.5"/>
    <x v="3"/>
    <n v="15"/>
    <x v="1"/>
    <x v="2"/>
    <x v="5"/>
    <x v="0"/>
  </r>
  <r>
    <n v="1689"/>
    <n v="3"/>
    <x v="326"/>
    <n v="509"/>
    <n v="91"/>
    <x v="94"/>
    <n v="1"/>
    <n v="40"/>
    <n v="21"/>
    <n v="40"/>
    <n v="21"/>
    <n v="19"/>
    <x v="3"/>
    <n v="3"/>
    <x v="4"/>
    <x v="2"/>
    <x v="5"/>
    <x v="0"/>
  </r>
  <r>
    <n v="1689"/>
    <n v="4"/>
    <x v="326"/>
    <n v="509"/>
    <n v="110"/>
    <x v="85"/>
    <n v="1"/>
    <n v="65"/>
    <n v="35.5"/>
    <n v="65"/>
    <n v="35.5"/>
    <n v="29.5"/>
    <x v="3"/>
    <n v="11"/>
    <x v="2"/>
    <x v="2"/>
    <x v="5"/>
    <x v="0"/>
  </r>
  <r>
    <n v="1690"/>
    <n v="1"/>
    <x v="326"/>
    <n v="609"/>
    <n v="109"/>
    <x v="112"/>
    <n v="1"/>
    <n v="29"/>
    <n v="15.5"/>
    <n v="29"/>
    <n v="15.5"/>
    <n v="13.5"/>
    <x v="0"/>
    <n v="15"/>
    <x v="1"/>
    <x v="3"/>
    <x v="5"/>
    <x v="0"/>
  </r>
  <r>
    <n v="1690"/>
    <n v="2"/>
    <x v="326"/>
    <n v="609"/>
    <n v="214"/>
    <x v="210"/>
    <n v="1"/>
    <n v="55"/>
    <n v="30.5"/>
    <n v="55"/>
    <n v="30.5"/>
    <n v="24.5"/>
    <x v="0"/>
    <n v="21"/>
    <x v="1"/>
    <x v="3"/>
    <x v="5"/>
    <x v="0"/>
  </r>
  <r>
    <n v="1690"/>
    <n v="3"/>
    <x v="326"/>
    <n v="609"/>
    <n v="133"/>
    <x v="31"/>
    <n v="1"/>
    <n v="64"/>
    <n v="35"/>
    <n v="64"/>
    <n v="35"/>
    <n v="29"/>
    <x v="0"/>
    <n v="11"/>
    <x v="2"/>
    <x v="3"/>
    <x v="5"/>
    <x v="0"/>
  </r>
  <r>
    <n v="1690"/>
    <n v="4"/>
    <x v="326"/>
    <n v="609"/>
    <n v="191"/>
    <x v="17"/>
    <n v="1"/>
    <n v="26"/>
    <n v="15"/>
    <n v="26"/>
    <n v="15"/>
    <n v="11"/>
    <x v="0"/>
    <n v="15"/>
    <x v="1"/>
    <x v="3"/>
    <x v="5"/>
    <x v="0"/>
  </r>
  <r>
    <n v="1691"/>
    <n v="1"/>
    <x v="327"/>
    <n v="201"/>
    <n v="11"/>
    <x v="42"/>
    <n v="1"/>
    <n v="25"/>
    <n v="13.5"/>
    <n v="25"/>
    <n v="13.5"/>
    <n v="11.5"/>
    <x v="1"/>
    <n v="20"/>
    <x v="5"/>
    <x v="4"/>
    <x v="6"/>
    <x v="2"/>
  </r>
  <r>
    <n v="1691"/>
    <n v="2"/>
    <x v="327"/>
    <n v="201"/>
    <n v="16"/>
    <x v="75"/>
    <n v="5"/>
    <n v="50"/>
    <n v="27"/>
    <n v="250"/>
    <n v="135"/>
    <n v="115"/>
    <x v="1"/>
    <n v="15"/>
    <x v="1"/>
    <x v="4"/>
    <x v="6"/>
    <x v="2"/>
  </r>
  <r>
    <n v="1692"/>
    <n v="1"/>
    <x v="327"/>
    <n v="422"/>
    <n v="7"/>
    <x v="29"/>
    <n v="1"/>
    <n v="35"/>
    <n v="20.5"/>
    <n v="35"/>
    <n v="20.5"/>
    <n v="14.5"/>
    <x v="3"/>
    <n v="5"/>
    <x v="3"/>
    <x v="2"/>
    <x v="4"/>
    <x v="0"/>
  </r>
  <r>
    <n v="1692"/>
    <n v="2"/>
    <x v="327"/>
    <n v="422"/>
    <n v="183"/>
    <x v="32"/>
    <n v="1"/>
    <n v="17"/>
    <n v="9.5"/>
    <n v="17"/>
    <n v="9.5"/>
    <n v="7.5"/>
    <x v="3"/>
    <n v="17"/>
    <x v="3"/>
    <x v="2"/>
    <x v="4"/>
    <x v="0"/>
  </r>
  <r>
    <n v="1693"/>
    <n v="1"/>
    <x v="327"/>
    <n v="449"/>
    <n v="38"/>
    <x v="194"/>
    <n v="1"/>
    <n v="73"/>
    <n v="37.5"/>
    <n v="73"/>
    <n v="37.5"/>
    <n v="35.5"/>
    <x v="4"/>
    <n v="21"/>
    <x v="1"/>
    <x v="5"/>
    <x v="8"/>
    <x v="0"/>
  </r>
  <r>
    <n v="1694"/>
    <n v="1"/>
    <x v="327"/>
    <n v="569"/>
    <n v="83"/>
    <x v="84"/>
    <n v="1"/>
    <n v="590"/>
    <n v="298"/>
    <n v="590"/>
    <n v="298"/>
    <n v="292"/>
    <x v="1"/>
    <n v="19"/>
    <x v="1"/>
    <x v="0"/>
    <x v="8"/>
    <x v="0"/>
  </r>
  <r>
    <n v="1694"/>
    <n v="2"/>
    <x v="327"/>
    <n v="569"/>
    <n v="197"/>
    <x v="201"/>
    <n v="1"/>
    <n v="230"/>
    <n v="118"/>
    <n v="230"/>
    <n v="118"/>
    <n v="112"/>
    <x v="1"/>
    <n v="26"/>
    <x v="2"/>
    <x v="0"/>
    <x v="8"/>
    <x v="0"/>
  </r>
  <r>
    <n v="1695"/>
    <n v="1"/>
    <x v="328"/>
    <n v="52"/>
    <n v="16"/>
    <x v="75"/>
    <n v="2"/>
    <n v="50"/>
    <n v="27"/>
    <n v="100"/>
    <n v="54"/>
    <n v="46"/>
    <x v="4"/>
    <n v="15"/>
    <x v="1"/>
    <x v="5"/>
    <x v="7"/>
    <x v="0"/>
  </r>
  <r>
    <n v="1695"/>
    <n v="2"/>
    <x v="328"/>
    <n v="52"/>
    <n v="106"/>
    <x v="38"/>
    <n v="1"/>
    <n v="72"/>
    <n v="38"/>
    <n v="72"/>
    <n v="38"/>
    <n v="34"/>
    <x v="4"/>
    <n v="15"/>
    <x v="1"/>
    <x v="5"/>
    <x v="7"/>
    <x v="0"/>
  </r>
  <r>
    <n v="1695"/>
    <n v="3"/>
    <x v="328"/>
    <n v="52"/>
    <n v="164"/>
    <x v="9"/>
    <n v="1"/>
    <n v="35"/>
    <n v="20.5"/>
    <n v="35"/>
    <n v="20.5"/>
    <n v="14.5"/>
    <x v="4"/>
    <n v="2"/>
    <x v="0"/>
    <x v="5"/>
    <x v="7"/>
    <x v="0"/>
  </r>
  <r>
    <n v="1696"/>
    <n v="1"/>
    <x v="328"/>
    <n v="240"/>
    <n v="88"/>
    <x v="165"/>
    <n v="1"/>
    <n v="95"/>
    <n v="48.5"/>
    <n v="95"/>
    <n v="48.5"/>
    <n v="46.5"/>
    <x v="1"/>
    <n v="16"/>
    <x v="1"/>
    <x v="0"/>
    <x v="0"/>
    <x v="0"/>
  </r>
  <r>
    <n v="1696"/>
    <n v="2"/>
    <x v="328"/>
    <n v="240"/>
    <n v="102"/>
    <x v="28"/>
    <n v="1"/>
    <n v="45"/>
    <n v="23.5"/>
    <n v="45"/>
    <n v="23.5"/>
    <n v="21.5"/>
    <x v="1"/>
    <n v="17"/>
    <x v="3"/>
    <x v="0"/>
    <x v="0"/>
    <x v="0"/>
  </r>
  <r>
    <n v="1696"/>
    <n v="3"/>
    <x v="328"/>
    <n v="240"/>
    <n v="156"/>
    <x v="162"/>
    <n v="1"/>
    <n v="135"/>
    <n v="69.5"/>
    <n v="135"/>
    <n v="69.5"/>
    <n v="65.5"/>
    <x v="1"/>
    <n v="2"/>
    <x v="0"/>
    <x v="0"/>
    <x v="0"/>
    <x v="0"/>
  </r>
  <r>
    <n v="1697"/>
    <n v="1"/>
    <x v="328"/>
    <n v="267"/>
    <n v="44"/>
    <x v="70"/>
    <n v="1"/>
    <n v="19"/>
    <n v="12.5"/>
    <n v="19"/>
    <n v="12.5"/>
    <n v="6.5"/>
    <x v="2"/>
    <n v="15"/>
    <x v="1"/>
    <x v="1"/>
    <x v="4"/>
    <x v="0"/>
  </r>
  <r>
    <n v="1698"/>
    <n v="1"/>
    <x v="328"/>
    <n v="291"/>
    <n v="68"/>
    <x v="57"/>
    <n v="1"/>
    <n v="13"/>
    <n v="7.5"/>
    <n v="13"/>
    <n v="7.5"/>
    <n v="5.5"/>
    <x v="0"/>
    <n v="14"/>
    <x v="5"/>
    <x v="5"/>
    <x v="8"/>
    <x v="0"/>
  </r>
  <r>
    <n v="1698"/>
    <n v="2"/>
    <x v="328"/>
    <n v="291"/>
    <n v="129"/>
    <x v="69"/>
    <n v="1"/>
    <n v="630"/>
    <n v="316"/>
    <n v="630"/>
    <n v="316"/>
    <n v="314"/>
    <x v="0"/>
    <n v="8"/>
    <x v="1"/>
    <x v="5"/>
    <x v="8"/>
    <x v="0"/>
  </r>
  <r>
    <n v="1699"/>
    <n v="1"/>
    <x v="328"/>
    <n v="330"/>
    <n v="57"/>
    <x v="107"/>
    <n v="1"/>
    <n v="30"/>
    <n v="16"/>
    <n v="30"/>
    <n v="16"/>
    <n v="14"/>
    <x v="2"/>
    <n v="23"/>
    <x v="0"/>
    <x v="5"/>
    <x v="8"/>
    <x v="0"/>
  </r>
  <r>
    <n v="1699"/>
    <n v="2"/>
    <x v="328"/>
    <n v="330"/>
    <n v="94"/>
    <x v="88"/>
    <n v="1"/>
    <n v="25"/>
    <n v="14.5"/>
    <n v="25"/>
    <n v="14.5"/>
    <n v="10.5"/>
    <x v="2"/>
    <n v="12"/>
    <x v="2"/>
    <x v="5"/>
    <x v="8"/>
    <x v="0"/>
  </r>
  <r>
    <n v="1699"/>
    <n v="3"/>
    <x v="328"/>
    <n v="330"/>
    <n v="95"/>
    <x v="199"/>
    <n v="1"/>
    <n v="19"/>
    <n v="11.5"/>
    <n v="19"/>
    <n v="11.5"/>
    <n v="7.5"/>
    <x v="2"/>
    <n v="12"/>
    <x v="2"/>
    <x v="5"/>
    <x v="8"/>
    <x v="0"/>
  </r>
  <r>
    <n v="1699"/>
    <n v="4"/>
    <x v="328"/>
    <n v="330"/>
    <n v="191"/>
    <x v="17"/>
    <n v="2"/>
    <n v="26"/>
    <n v="15"/>
    <n v="52"/>
    <n v="30"/>
    <n v="22"/>
    <x v="2"/>
    <n v="15"/>
    <x v="1"/>
    <x v="5"/>
    <x v="8"/>
    <x v="0"/>
  </r>
  <r>
    <n v="1700"/>
    <n v="1"/>
    <x v="328"/>
    <n v="672"/>
    <n v="81"/>
    <x v="147"/>
    <n v="1"/>
    <n v="190"/>
    <n v="98"/>
    <n v="190"/>
    <n v="98"/>
    <n v="92"/>
    <x v="3"/>
    <n v="26"/>
    <x v="2"/>
    <x v="5"/>
    <x v="4"/>
    <x v="0"/>
  </r>
  <r>
    <n v="1700"/>
    <n v="2"/>
    <x v="328"/>
    <n v="672"/>
    <n v="90"/>
    <x v="166"/>
    <n v="1"/>
    <n v="35"/>
    <n v="20.5"/>
    <n v="35"/>
    <n v="20.5"/>
    <n v="14.5"/>
    <x v="3"/>
    <n v="4"/>
    <x v="2"/>
    <x v="5"/>
    <x v="4"/>
    <x v="0"/>
  </r>
  <r>
    <n v="1701"/>
    <n v="1"/>
    <x v="329"/>
    <n v="228"/>
    <n v="11"/>
    <x v="42"/>
    <n v="1"/>
    <n v="25"/>
    <n v="13.5"/>
    <n v="25"/>
    <n v="13.5"/>
    <n v="11.5"/>
    <x v="4"/>
    <n v="20"/>
    <x v="5"/>
    <x v="5"/>
    <x v="5"/>
    <x v="0"/>
  </r>
  <r>
    <n v="1701"/>
    <n v="2"/>
    <x v="329"/>
    <n v="228"/>
    <n v="111"/>
    <x v="148"/>
    <n v="1"/>
    <n v="18"/>
    <n v="12"/>
    <n v="18"/>
    <n v="12"/>
    <n v="6"/>
    <x v="4"/>
    <n v="21"/>
    <x v="1"/>
    <x v="5"/>
    <x v="5"/>
    <x v="0"/>
  </r>
  <r>
    <n v="1701"/>
    <n v="3"/>
    <x v="329"/>
    <n v="228"/>
    <n v="146"/>
    <x v="205"/>
    <n v="1"/>
    <n v="18"/>
    <n v="12"/>
    <n v="18"/>
    <n v="12"/>
    <n v="6"/>
    <x v="4"/>
    <n v="5"/>
    <x v="3"/>
    <x v="5"/>
    <x v="5"/>
    <x v="0"/>
  </r>
  <r>
    <n v="1702"/>
    <n v="1"/>
    <x v="329"/>
    <n v="271"/>
    <n v="43"/>
    <x v="137"/>
    <n v="2"/>
    <n v="57"/>
    <n v="30.5"/>
    <n v="114"/>
    <n v="61"/>
    <n v="53"/>
    <x v="0"/>
    <n v="11"/>
    <x v="2"/>
    <x v="2"/>
    <x v="1"/>
    <x v="0"/>
  </r>
  <r>
    <n v="1702"/>
    <n v="2"/>
    <x v="329"/>
    <n v="271"/>
    <n v="147"/>
    <x v="179"/>
    <n v="1"/>
    <n v="17"/>
    <n v="10.5"/>
    <n v="17"/>
    <n v="10.5"/>
    <n v="6.5"/>
    <x v="0"/>
    <n v="24"/>
    <x v="5"/>
    <x v="2"/>
    <x v="1"/>
    <x v="0"/>
  </r>
  <r>
    <n v="1703"/>
    <n v="1"/>
    <x v="329"/>
    <n v="318"/>
    <n v="77"/>
    <x v="193"/>
    <n v="1"/>
    <n v="13"/>
    <n v="7.5"/>
    <n v="13"/>
    <n v="7.5"/>
    <n v="5.5"/>
    <x v="4"/>
    <n v="17"/>
    <x v="3"/>
    <x v="5"/>
    <x v="5"/>
    <x v="0"/>
  </r>
  <r>
    <n v="1703"/>
    <n v="2"/>
    <x v="329"/>
    <n v="318"/>
    <n v="202"/>
    <x v="33"/>
    <n v="1"/>
    <n v="998"/>
    <n v="502"/>
    <n v="998"/>
    <n v="502"/>
    <n v="496"/>
    <x v="4"/>
    <n v="19"/>
    <x v="1"/>
    <x v="5"/>
    <x v="5"/>
    <x v="0"/>
  </r>
  <r>
    <n v="1704"/>
    <n v="1"/>
    <x v="329"/>
    <n v="402"/>
    <n v="25"/>
    <x v="47"/>
    <n v="1"/>
    <n v="20"/>
    <n v="12"/>
    <n v="20"/>
    <n v="12"/>
    <n v="8"/>
    <x v="1"/>
    <n v="13"/>
    <x v="1"/>
    <x v="3"/>
    <x v="2"/>
    <x v="0"/>
  </r>
  <r>
    <n v="1704"/>
    <n v="2"/>
    <x v="329"/>
    <n v="402"/>
    <n v="42"/>
    <x v="146"/>
    <n v="1"/>
    <n v="45"/>
    <n v="25.5"/>
    <n v="45"/>
    <n v="25.5"/>
    <n v="19.5"/>
    <x v="1"/>
    <n v="15"/>
    <x v="1"/>
    <x v="3"/>
    <x v="2"/>
    <x v="0"/>
  </r>
  <r>
    <n v="1705"/>
    <n v="1"/>
    <x v="330"/>
    <n v="81"/>
    <n v="70"/>
    <x v="63"/>
    <n v="1"/>
    <n v="55"/>
    <n v="28.5"/>
    <n v="55"/>
    <n v="28.5"/>
    <n v="26.5"/>
    <x v="1"/>
    <n v="22"/>
    <x v="2"/>
    <x v="0"/>
    <x v="0"/>
    <x v="0"/>
  </r>
  <r>
    <n v="1705"/>
    <n v="2"/>
    <x v="330"/>
    <n v="81"/>
    <n v="142"/>
    <x v="36"/>
    <n v="1"/>
    <n v="50"/>
    <n v="27"/>
    <n v="50"/>
    <n v="27"/>
    <n v="23"/>
    <x v="1"/>
    <n v="10"/>
    <x v="3"/>
    <x v="0"/>
    <x v="0"/>
    <x v="0"/>
  </r>
  <r>
    <n v="1706"/>
    <n v="1"/>
    <x v="330"/>
    <n v="303"/>
    <n v="69"/>
    <x v="130"/>
    <n v="1"/>
    <n v="85"/>
    <n v="43.5"/>
    <n v="85"/>
    <n v="43.5"/>
    <n v="41.5"/>
    <x v="0"/>
    <n v="26"/>
    <x v="2"/>
    <x v="5"/>
    <x v="3"/>
    <x v="1"/>
  </r>
  <r>
    <n v="1706"/>
    <n v="2"/>
    <x v="330"/>
    <n v="303"/>
    <n v="135"/>
    <x v="149"/>
    <n v="1"/>
    <n v="60"/>
    <n v="31"/>
    <n v="60"/>
    <n v="31"/>
    <n v="29"/>
    <x v="0"/>
    <n v="26"/>
    <x v="2"/>
    <x v="5"/>
    <x v="3"/>
    <x v="1"/>
  </r>
  <r>
    <n v="1706"/>
    <n v="3"/>
    <x v="330"/>
    <n v="303"/>
    <n v="136"/>
    <x v="189"/>
    <n v="1"/>
    <n v="17"/>
    <n v="10.5"/>
    <n v="17"/>
    <n v="10.5"/>
    <n v="6.5"/>
    <x v="0"/>
    <n v="20"/>
    <x v="5"/>
    <x v="5"/>
    <x v="3"/>
    <x v="1"/>
  </r>
  <r>
    <n v="1707"/>
    <n v="1"/>
    <x v="330"/>
    <n v="313"/>
    <n v="126"/>
    <x v="86"/>
    <n v="1"/>
    <n v="20"/>
    <n v="13"/>
    <n v="20"/>
    <n v="13"/>
    <n v="7"/>
    <x v="2"/>
    <n v="14"/>
    <x v="5"/>
    <x v="0"/>
    <x v="4"/>
    <x v="0"/>
  </r>
  <r>
    <n v="1708"/>
    <n v="1"/>
    <x v="330"/>
    <n v="396"/>
    <n v="29"/>
    <x v="65"/>
    <n v="3"/>
    <n v="18"/>
    <n v="12"/>
    <n v="54"/>
    <n v="36"/>
    <n v="18"/>
    <x v="2"/>
    <n v="5"/>
    <x v="3"/>
    <x v="3"/>
    <x v="5"/>
    <x v="0"/>
  </r>
  <r>
    <n v="1708"/>
    <n v="2"/>
    <x v="330"/>
    <n v="396"/>
    <n v="111"/>
    <x v="148"/>
    <n v="1"/>
    <n v="18"/>
    <n v="12"/>
    <n v="18"/>
    <n v="12"/>
    <n v="6"/>
    <x v="2"/>
    <n v="21"/>
    <x v="1"/>
    <x v="3"/>
    <x v="5"/>
    <x v="0"/>
  </r>
  <r>
    <n v="1709"/>
    <n v="1"/>
    <x v="330"/>
    <n v="417"/>
    <n v="55"/>
    <x v="119"/>
    <n v="1"/>
    <n v="65"/>
    <n v="35.5"/>
    <n v="65"/>
    <n v="35.5"/>
    <n v="29.5"/>
    <x v="9"/>
    <n v="16"/>
    <x v="1"/>
    <x v="5"/>
    <x v="4"/>
    <x v="0"/>
  </r>
  <r>
    <n v="1709"/>
    <n v="2"/>
    <x v="330"/>
    <n v="417"/>
    <n v="91"/>
    <x v="94"/>
    <n v="1"/>
    <n v="40"/>
    <n v="21"/>
    <n v="40"/>
    <n v="21"/>
    <n v="19"/>
    <x v="9"/>
    <n v="3"/>
    <x v="4"/>
    <x v="5"/>
    <x v="4"/>
    <x v="0"/>
  </r>
  <r>
    <n v="1709"/>
    <n v="3"/>
    <x v="330"/>
    <n v="417"/>
    <n v="104"/>
    <x v="13"/>
    <n v="1"/>
    <n v="43"/>
    <n v="23.5"/>
    <n v="43"/>
    <n v="23.5"/>
    <n v="19.5"/>
    <x v="9"/>
    <n v="11"/>
    <x v="2"/>
    <x v="5"/>
    <x v="4"/>
    <x v="0"/>
  </r>
  <r>
    <n v="1709"/>
    <n v="4"/>
    <x v="330"/>
    <n v="417"/>
    <n v="201"/>
    <x v="203"/>
    <n v="1"/>
    <n v="33"/>
    <n v="17.5"/>
    <n v="33"/>
    <n v="17.5"/>
    <n v="15.5"/>
    <x v="9"/>
    <n v="11"/>
    <x v="2"/>
    <x v="5"/>
    <x v="4"/>
    <x v="0"/>
  </r>
  <r>
    <n v="1710"/>
    <n v="1"/>
    <x v="330"/>
    <n v="614"/>
    <n v="40"/>
    <x v="102"/>
    <n v="1"/>
    <n v="430"/>
    <n v="217"/>
    <n v="430"/>
    <n v="217"/>
    <n v="213"/>
    <x v="2"/>
    <n v="8"/>
    <x v="1"/>
    <x v="4"/>
    <x v="2"/>
    <x v="0"/>
  </r>
  <r>
    <n v="1710"/>
    <n v="2"/>
    <x v="330"/>
    <n v="614"/>
    <n v="111"/>
    <x v="148"/>
    <n v="1"/>
    <n v="18"/>
    <n v="12"/>
    <n v="18"/>
    <n v="12"/>
    <n v="6"/>
    <x v="2"/>
    <n v="21"/>
    <x v="1"/>
    <x v="4"/>
    <x v="2"/>
    <x v="0"/>
  </r>
  <r>
    <n v="1710"/>
    <n v="3"/>
    <x v="330"/>
    <n v="614"/>
    <n v="174"/>
    <x v="11"/>
    <n v="1"/>
    <n v="41"/>
    <n v="21.5"/>
    <n v="41"/>
    <n v="21.5"/>
    <n v="19.5"/>
    <x v="2"/>
    <n v="14"/>
    <x v="5"/>
    <x v="4"/>
    <x v="2"/>
    <x v="0"/>
  </r>
  <r>
    <n v="1711"/>
    <n v="1"/>
    <x v="331"/>
    <n v="54"/>
    <n v="199"/>
    <x v="66"/>
    <n v="1"/>
    <n v="154"/>
    <n v="79"/>
    <n v="154"/>
    <n v="79"/>
    <n v="75"/>
    <x v="1"/>
    <n v="9"/>
    <x v="6"/>
    <x v="4"/>
    <x v="7"/>
    <x v="0"/>
  </r>
  <r>
    <n v="1712"/>
    <n v="1"/>
    <x v="331"/>
    <n v="164"/>
    <n v="163"/>
    <x v="80"/>
    <n v="1"/>
    <n v="180"/>
    <n v="93"/>
    <n v="180"/>
    <n v="93"/>
    <n v="87"/>
    <x v="3"/>
    <n v="19"/>
    <x v="1"/>
    <x v="5"/>
    <x v="5"/>
    <x v="0"/>
  </r>
  <r>
    <n v="1712"/>
    <n v="2"/>
    <x v="331"/>
    <n v="164"/>
    <n v="181"/>
    <x v="6"/>
    <n v="2"/>
    <n v="12"/>
    <n v="7"/>
    <n v="24"/>
    <n v="14"/>
    <n v="10"/>
    <x v="3"/>
    <n v="5"/>
    <x v="3"/>
    <x v="5"/>
    <x v="5"/>
    <x v="0"/>
  </r>
  <r>
    <n v="1713"/>
    <n v="1"/>
    <x v="331"/>
    <n v="256"/>
    <n v="112"/>
    <x v="62"/>
    <n v="1"/>
    <n v="25"/>
    <n v="14.5"/>
    <n v="25"/>
    <n v="14.5"/>
    <n v="10.5"/>
    <x v="1"/>
    <n v="3"/>
    <x v="4"/>
    <x v="1"/>
    <x v="0"/>
    <x v="0"/>
  </r>
  <r>
    <n v="1714"/>
    <n v="1"/>
    <x v="331"/>
    <n v="531"/>
    <n v="60"/>
    <x v="48"/>
    <n v="1"/>
    <n v="60"/>
    <n v="33"/>
    <n v="60"/>
    <n v="33"/>
    <n v="27"/>
    <x v="7"/>
    <n v="15"/>
    <x v="1"/>
    <x v="0"/>
    <x v="2"/>
    <x v="0"/>
  </r>
  <r>
    <n v="1714"/>
    <n v="2"/>
    <x v="331"/>
    <n v="531"/>
    <n v="121"/>
    <x v="100"/>
    <n v="1"/>
    <n v="184"/>
    <n v="93"/>
    <n v="184"/>
    <n v="93"/>
    <n v="91"/>
    <x v="7"/>
    <n v="21"/>
    <x v="1"/>
    <x v="0"/>
    <x v="2"/>
    <x v="0"/>
  </r>
  <r>
    <n v="1715"/>
    <n v="1"/>
    <x v="332"/>
    <n v="351"/>
    <n v="109"/>
    <x v="112"/>
    <n v="1"/>
    <n v="29"/>
    <n v="15.5"/>
    <n v="29"/>
    <n v="15.5"/>
    <n v="13.5"/>
    <x v="0"/>
    <n v="15"/>
    <x v="1"/>
    <x v="5"/>
    <x v="8"/>
    <x v="0"/>
  </r>
  <r>
    <n v="1716"/>
    <n v="1"/>
    <x v="332"/>
    <n v="358"/>
    <n v="46"/>
    <x v="192"/>
    <n v="1"/>
    <n v="490"/>
    <n v="247"/>
    <n v="490"/>
    <n v="247"/>
    <n v="243"/>
    <x v="3"/>
    <n v="8"/>
    <x v="1"/>
    <x v="5"/>
    <x v="6"/>
    <x v="2"/>
  </r>
  <r>
    <n v="1716"/>
    <n v="2"/>
    <x v="332"/>
    <n v="358"/>
    <n v="52"/>
    <x v="90"/>
    <n v="1"/>
    <n v="20"/>
    <n v="11"/>
    <n v="20"/>
    <n v="11"/>
    <n v="9"/>
    <x v="3"/>
    <n v="16"/>
    <x v="1"/>
    <x v="5"/>
    <x v="6"/>
    <x v="2"/>
  </r>
  <r>
    <n v="1716"/>
    <n v="3"/>
    <x v="332"/>
    <n v="358"/>
    <n v="172"/>
    <x v="209"/>
    <n v="1"/>
    <n v="32"/>
    <n v="17"/>
    <n v="32"/>
    <n v="17"/>
    <n v="15"/>
    <x v="3"/>
    <n v="15"/>
    <x v="1"/>
    <x v="5"/>
    <x v="6"/>
    <x v="2"/>
  </r>
  <r>
    <n v="1717"/>
    <n v="1"/>
    <x v="332"/>
    <n v="630"/>
    <n v="111"/>
    <x v="148"/>
    <n v="1"/>
    <n v="18"/>
    <n v="12"/>
    <n v="18"/>
    <n v="12"/>
    <n v="6"/>
    <x v="9"/>
    <n v="21"/>
    <x v="1"/>
    <x v="3"/>
    <x v="2"/>
    <x v="0"/>
  </r>
  <r>
    <n v="1717"/>
    <n v="2"/>
    <x v="332"/>
    <n v="630"/>
    <n v="121"/>
    <x v="100"/>
    <n v="1"/>
    <n v="184"/>
    <n v="93"/>
    <n v="184"/>
    <n v="93"/>
    <n v="91"/>
    <x v="9"/>
    <n v="21"/>
    <x v="1"/>
    <x v="3"/>
    <x v="2"/>
    <x v="0"/>
  </r>
  <r>
    <n v="1718"/>
    <n v="1"/>
    <x v="332"/>
    <n v="673"/>
    <n v="131"/>
    <x v="152"/>
    <n v="1"/>
    <n v="22"/>
    <n v="13"/>
    <n v="22"/>
    <n v="13"/>
    <n v="9"/>
    <x v="2"/>
    <n v="10"/>
    <x v="3"/>
    <x v="0"/>
    <x v="7"/>
    <x v="0"/>
  </r>
  <r>
    <n v="1718"/>
    <n v="2"/>
    <x v="332"/>
    <n v="673"/>
    <n v="164"/>
    <x v="9"/>
    <n v="1"/>
    <n v="35"/>
    <n v="20.5"/>
    <n v="35"/>
    <n v="20.5"/>
    <n v="14.5"/>
    <x v="2"/>
    <n v="2"/>
    <x v="0"/>
    <x v="0"/>
    <x v="7"/>
    <x v="0"/>
  </r>
  <r>
    <n v="1719"/>
    <n v="1"/>
    <x v="333"/>
    <n v="257"/>
    <n v="31"/>
    <x v="41"/>
    <n v="1"/>
    <n v="25"/>
    <n v="14.5"/>
    <n v="25"/>
    <n v="14.5"/>
    <n v="10.5"/>
    <x v="9"/>
    <n v="17"/>
    <x v="3"/>
    <x v="0"/>
    <x v="7"/>
    <x v="0"/>
  </r>
  <r>
    <n v="1720"/>
    <n v="1"/>
    <x v="333"/>
    <n v="269"/>
    <n v="56"/>
    <x v="96"/>
    <n v="1"/>
    <n v="30"/>
    <n v="18"/>
    <n v="30"/>
    <n v="18"/>
    <n v="12"/>
    <x v="2"/>
    <n v="15"/>
    <x v="1"/>
    <x v="2"/>
    <x v="2"/>
    <x v="0"/>
  </r>
  <r>
    <n v="1721"/>
    <n v="1"/>
    <x v="334"/>
    <n v="55"/>
    <n v="1"/>
    <x v="99"/>
    <n v="1"/>
    <n v="25"/>
    <n v="14.5"/>
    <n v="25"/>
    <n v="14.5"/>
    <n v="10.5"/>
    <x v="3"/>
    <n v="18"/>
    <x v="4"/>
    <x v="5"/>
    <x v="0"/>
    <x v="0"/>
  </r>
  <r>
    <n v="1721"/>
    <n v="2"/>
    <x v="334"/>
    <n v="55"/>
    <n v="169"/>
    <x v="117"/>
    <n v="1"/>
    <n v="20"/>
    <n v="11"/>
    <n v="20"/>
    <n v="11"/>
    <n v="9"/>
    <x v="3"/>
    <n v="16"/>
    <x v="1"/>
    <x v="5"/>
    <x v="0"/>
    <x v="0"/>
  </r>
  <r>
    <n v="1722"/>
    <n v="1"/>
    <x v="334"/>
    <n v="113"/>
    <n v="141"/>
    <x v="35"/>
    <n v="1"/>
    <n v="70"/>
    <n v="36"/>
    <n v="70"/>
    <n v="36"/>
    <n v="34"/>
    <x v="1"/>
    <n v="22"/>
    <x v="2"/>
    <x v="5"/>
    <x v="2"/>
    <x v="0"/>
  </r>
  <r>
    <n v="1722"/>
    <n v="2"/>
    <x v="334"/>
    <n v="113"/>
    <n v="199"/>
    <x v="66"/>
    <n v="4"/>
    <n v="154"/>
    <n v="79"/>
    <n v="616"/>
    <n v="316"/>
    <n v="300"/>
    <x v="1"/>
    <n v="9"/>
    <x v="6"/>
    <x v="5"/>
    <x v="2"/>
    <x v="0"/>
  </r>
  <r>
    <n v="1723"/>
    <n v="1"/>
    <x v="334"/>
    <n v="148"/>
    <n v="71"/>
    <x v="49"/>
    <n v="1"/>
    <n v="33"/>
    <n v="17.5"/>
    <n v="33"/>
    <n v="17.5"/>
    <n v="15.5"/>
    <x v="4"/>
    <n v="26"/>
    <x v="2"/>
    <x v="1"/>
    <x v="7"/>
    <x v="0"/>
  </r>
  <r>
    <n v="1723"/>
    <n v="2"/>
    <x v="334"/>
    <n v="148"/>
    <n v="110"/>
    <x v="85"/>
    <n v="1"/>
    <n v="65"/>
    <n v="35.5"/>
    <n v="65"/>
    <n v="35.5"/>
    <n v="29.5"/>
    <x v="4"/>
    <n v="11"/>
    <x v="2"/>
    <x v="1"/>
    <x v="7"/>
    <x v="0"/>
  </r>
  <r>
    <n v="1723"/>
    <n v="3"/>
    <x v="334"/>
    <n v="148"/>
    <n v="192"/>
    <x v="173"/>
    <n v="1"/>
    <n v="20"/>
    <n v="11"/>
    <n v="20"/>
    <n v="11"/>
    <n v="9"/>
    <x v="4"/>
    <n v="18"/>
    <x v="4"/>
    <x v="1"/>
    <x v="7"/>
    <x v="0"/>
  </r>
  <r>
    <n v="1724"/>
    <n v="1"/>
    <x v="334"/>
    <n v="272"/>
    <n v="46"/>
    <x v="192"/>
    <n v="1"/>
    <n v="490"/>
    <n v="247"/>
    <n v="490"/>
    <n v="247"/>
    <n v="243"/>
    <x v="4"/>
    <n v="8"/>
    <x v="1"/>
    <x v="2"/>
    <x v="8"/>
    <x v="0"/>
  </r>
  <r>
    <n v="1724"/>
    <n v="2"/>
    <x v="334"/>
    <n v="272"/>
    <n v="77"/>
    <x v="193"/>
    <n v="1"/>
    <n v="13"/>
    <n v="7.5"/>
    <n v="13"/>
    <n v="7.5"/>
    <n v="5.5"/>
    <x v="4"/>
    <n v="17"/>
    <x v="3"/>
    <x v="2"/>
    <x v="8"/>
    <x v="0"/>
  </r>
  <r>
    <n v="1724"/>
    <n v="3"/>
    <x v="334"/>
    <n v="272"/>
    <n v="92"/>
    <x v="211"/>
    <n v="1"/>
    <n v="40"/>
    <n v="22"/>
    <n v="40"/>
    <n v="22"/>
    <n v="18"/>
    <x v="4"/>
    <n v="3"/>
    <x v="4"/>
    <x v="2"/>
    <x v="8"/>
    <x v="0"/>
  </r>
  <r>
    <n v="1724"/>
    <n v="4"/>
    <x v="334"/>
    <n v="272"/>
    <n v="195"/>
    <x v="12"/>
    <n v="1"/>
    <n v="46"/>
    <n v="24"/>
    <n v="46"/>
    <n v="24"/>
    <n v="22"/>
    <x v="4"/>
    <n v="16"/>
    <x v="1"/>
    <x v="2"/>
    <x v="8"/>
    <x v="0"/>
  </r>
  <r>
    <n v="1725"/>
    <n v="1"/>
    <x v="334"/>
    <n v="427"/>
    <n v="13"/>
    <x v="178"/>
    <n v="1"/>
    <n v="35"/>
    <n v="19.5"/>
    <n v="35"/>
    <n v="19.5"/>
    <n v="15.5"/>
    <x v="2"/>
    <n v="21"/>
    <x v="1"/>
    <x v="2"/>
    <x v="2"/>
    <x v="0"/>
  </r>
  <r>
    <n v="1725"/>
    <n v="2"/>
    <x v="334"/>
    <n v="427"/>
    <n v="42"/>
    <x v="146"/>
    <n v="1"/>
    <n v="45"/>
    <n v="25.5"/>
    <n v="45"/>
    <n v="25.5"/>
    <n v="19.5"/>
    <x v="2"/>
    <n v="15"/>
    <x v="1"/>
    <x v="2"/>
    <x v="2"/>
    <x v="0"/>
  </r>
  <r>
    <n v="1725"/>
    <n v="3"/>
    <x v="334"/>
    <n v="427"/>
    <n v="55"/>
    <x v="119"/>
    <n v="1"/>
    <n v="65"/>
    <n v="35.5"/>
    <n v="65"/>
    <n v="35.5"/>
    <n v="29.5"/>
    <x v="2"/>
    <n v="16"/>
    <x v="1"/>
    <x v="2"/>
    <x v="2"/>
    <x v="0"/>
  </r>
  <r>
    <n v="1725"/>
    <n v="4"/>
    <x v="334"/>
    <n v="427"/>
    <n v="105"/>
    <x v="22"/>
    <n v="1"/>
    <n v="65"/>
    <n v="33.5"/>
    <n v="65"/>
    <n v="33.5"/>
    <n v="31.5"/>
    <x v="2"/>
    <n v="22"/>
    <x v="2"/>
    <x v="2"/>
    <x v="2"/>
    <x v="0"/>
  </r>
  <r>
    <n v="1726"/>
    <n v="1"/>
    <x v="334"/>
    <n v="541"/>
    <n v="26"/>
    <x v="134"/>
    <n v="6"/>
    <n v="17"/>
    <n v="9.5"/>
    <n v="102"/>
    <n v="57"/>
    <n v="45"/>
    <x v="9"/>
    <n v="17"/>
    <x v="3"/>
    <x v="5"/>
    <x v="7"/>
    <x v="0"/>
  </r>
  <r>
    <n v="1727"/>
    <n v="1"/>
    <x v="335"/>
    <n v="136"/>
    <n v="24"/>
    <x v="167"/>
    <n v="4"/>
    <n v="34"/>
    <n v="18"/>
    <n v="136"/>
    <n v="72"/>
    <n v="64"/>
    <x v="8"/>
    <n v="26"/>
    <x v="2"/>
    <x v="5"/>
    <x v="4"/>
    <x v="0"/>
  </r>
  <r>
    <n v="1727"/>
    <n v="2"/>
    <x v="335"/>
    <n v="136"/>
    <n v="110"/>
    <x v="85"/>
    <n v="1"/>
    <n v="65"/>
    <n v="35.5"/>
    <n v="65"/>
    <n v="35.5"/>
    <n v="29.5"/>
    <x v="8"/>
    <n v="11"/>
    <x v="2"/>
    <x v="5"/>
    <x v="4"/>
    <x v="0"/>
  </r>
  <r>
    <n v="1727"/>
    <n v="3"/>
    <x v="335"/>
    <n v="136"/>
    <n v="182"/>
    <x v="185"/>
    <n v="1"/>
    <n v="30"/>
    <n v="18"/>
    <n v="30"/>
    <n v="18"/>
    <n v="12"/>
    <x v="8"/>
    <n v="18"/>
    <x v="4"/>
    <x v="5"/>
    <x v="4"/>
    <x v="0"/>
  </r>
  <r>
    <n v="1728"/>
    <n v="1"/>
    <x v="335"/>
    <n v="282"/>
    <n v="24"/>
    <x v="167"/>
    <n v="1"/>
    <n v="34"/>
    <n v="18"/>
    <n v="34"/>
    <n v="18"/>
    <n v="16"/>
    <x v="7"/>
    <n v="26"/>
    <x v="2"/>
    <x v="2"/>
    <x v="7"/>
    <x v="0"/>
  </r>
  <r>
    <n v="1728"/>
    <n v="2"/>
    <x v="335"/>
    <n v="282"/>
    <n v="36"/>
    <x v="144"/>
    <n v="3"/>
    <n v="14"/>
    <n v="8"/>
    <n v="42"/>
    <n v="24"/>
    <n v="18"/>
    <x v="7"/>
    <n v="6"/>
    <x v="4"/>
    <x v="2"/>
    <x v="7"/>
    <x v="0"/>
  </r>
  <r>
    <n v="1728"/>
    <n v="3"/>
    <x v="335"/>
    <n v="282"/>
    <n v="200"/>
    <x v="2"/>
    <n v="1"/>
    <n v="37"/>
    <n v="19.5"/>
    <n v="37"/>
    <n v="19.5"/>
    <n v="17.5"/>
    <x v="7"/>
    <n v="21"/>
    <x v="1"/>
    <x v="2"/>
    <x v="7"/>
    <x v="0"/>
  </r>
  <r>
    <n v="1729"/>
    <n v="1"/>
    <x v="335"/>
    <n v="288"/>
    <n v="28"/>
    <x v="174"/>
    <n v="1"/>
    <n v="30"/>
    <n v="18"/>
    <n v="30"/>
    <n v="18"/>
    <n v="12"/>
    <x v="9"/>
    <n v="4"/>
    <x v="2"/>
    <x v="2"/>
    <x v="6"/>
    <x v="2"/>
  </r>
  <r>
    <n v="1729"/>
    <n v="2"/>
    <x v="335"/>
    <n v="288"/>
    <n v="104"/>
    <x v="13"/>
    <n v="1"/>
    <n v="43"/>
    <n v="23.5"/>
    <n v="43"/>
    <n v="23.5"/>
    <n v="19.5"/>
    <x v="9"/>
    <n v="11"/>
    <x v="2"/>
    <x v="2"/>
    <x v="6"/>
    <x v="2"/>
  </r>
  <r>
    <n v="1730"/>
    <n v="1"/>
    <x v="335"/>
    <n v="510"/>
    <n v="8"/>
    <x v="197"/>
    <n v="1"/>
    <n v="30"/>
    <n v="17"/>
    <n v="30"/>
    <n v="17"/>
    <n v="13"/>
    <x v="3"/>
    <n v="15"/>
    <x v="1"/>
    <x v="5"/>
    <x v="4"/>
    <x v="0"/>
  </r>
  <r>
    <n v="1730"/>
    <n v="2"/>
    <x v="335"/>
    <n v="510"/>
    <n v="29"/>
    <x v="65"/>
    <n v="1"/>
    <n v="18"/>
    <n v="12"/>
    <n v="18"/>
    <n v="12"/>
    <n v="6"/>
    <x v="3"/>
    <n v="5"/>
    <x v="3"/>
    <x v="5"/>
    <x v="4"/>
    <x v="0"/>
  </r>
  <r>
    <n v="1730"/>
    <n v="3"/>
    <x v="335"/>
    <n v="510"/>
    <n v="42"/>
    <x v="146"/>
    <n v="1"/>
    <n v="45"/>
    <n v="25.5"/>
    <n v="45"/>
    <n v="25.5"/>
    <n v="19.5"/>
    <x v="3"/>
    <n v="15"/>
    <x v="1"/>
    <x v="5"/>
    <x v="4"/>
    <x v="0"/>
  </r>
  <r>
    <n v="1731"/>
    <n v="1"/>
    <x v="336"/>
    <n v="208"/>
    <n v="28"/>
    <x v="174"/>
    <n v="1"/>
    <n v="30"/>
    <n v="18"/>
    <n v="30"/>
    <n v="18"/>
    <n v="12"/>
    <x v="3"/>
    <n v="4"/>
    <x v="2"/>
    <x v="2"/>
    <x v="3"/>
    <x v="1"/>
  </r>
  <r>
    <n v="1731"/>
    <n v="2"/>
    <x v="336"/>
    <n v="208"/>
    <n v="119"/>
    <x v="127"/>
    <n v="1"/>
    <n v="65"/>
    <n v="33.5"/>
    <n v="65"/>
    <n v="33.5"/>
    <n v="31.5"/>
    <x v="3"/>
    <n v="16"/>
    <x v="1"/>
    <x v="2"/>
    <x v="3"/>
    <x v="1"/>
  </r>
  <r>
    <n v="1732"/>
    <n v="1"/>
    <x v="336"/>
    <n v="319"/>
    <n v="130"/>
    <x v="122"/>
    <n v="1"/>
    <n v="25"/>
    <n v="15.5"/>
    <n v="25"/>
    <n v="15.5"/>
    <n v="9.5"/>
    <x v="3"/>
    <n v="3"/>
    <x v="4"/>
    <x v="2"/>
    <x v="2"/>
    <x v="0"/>
  </r>
  <r>
    <n v="1732"/>
    <n v="2"/>
    <x v="336"/>
    <n v="319"/>
    <n v="159"/>
    <x v="145"/>
    <n v="5"/>
    <n v="12"/>
    <n v="7"/>
    <n v="60"/>
    <n v="35"/>
    <n v="25"/>
    <x v="3"/>
    <n v="16"/>
    <x v="1"/>
    <x v="2"/>
    <x v="2"/>
    <x v="0"/>
  </r>
  <r>
    <n v="1733"/>
    <n v="1"/>
    <x v="336"/>
    <n v="322"/>
    <n v="23"/>
    <x v="143"/>
    <n v="1"/>
    <n v="39"/>
    <n v="21.5"/>
    <n v="39"/>
    <n v="21.5"/>
    <n v="17.5"/>
    <x v="4"/>
    <n v="16"/>
    <x v="1"/>
    <x v="0"/>
    <x v="1"/>
    <x v="0"/>
  </r>
  <r>
    <n v="1733"/>
    <n v="2"/>
    <x v="336"/>
    <n v="322"/>
    <n v="42"/>
    <x v="146"/>
    <n v="1"/>
    <n v="45"/>
    <n v="25.5"/>
    <n v="45"/>
    <n v="25.5"/>
    <n v="19.5"/>
    <x v="4"/>
    <n v="15"/>
    <x v="1"/>
    <x v="0"/>
    <x v="1"/>
    <x v="0"/>
  </r>
  <r>
    <n v="1733"/>
    <n v="3"/>
    <x v="336"/>
    <n v="322"/>
    <n v="68"/>
    <x v="57"/>
    <n v="1"/>
    <n v="13"/>
    <n v="7.5"/>
    <n v="13"/>
    <n v="7.5"/>
    <n v="5.5"/>
    <x v="4"/>
    <n v="14"/>
    <x v="5"/>
    <x v="0"/>
    <x v="1"/>
    <x v="0"/>
  </r>
  <r>
    <n v="1733"/>
    <n v="4"/>
    <x v="336"/>
    <n v="322"/>
    <n v="115"/>
    <x v="3"/>
    <n v="1"/>
    <n v="38"/>
    <n v="22"/>
    <n v="38"/>
    <n v="22"/>
    <n v="16"/>
    <x v="4"/>
    <n v="4"/>
    <x v="2"/>
    <x v="0"/>
    <x v="1"/>
    <x v="0"/>
  </r>
  <r>
    <n v="1734"/>
    <n v="1"/>
    <x v="336"/>
    <n v="377"/>
    <n v="147"/>
    <x v="179"/>
    <n v="1"/>
    <n v="17"/>
    <n v="10.5"/>
    <n v="17"/>
    <n v="10.5"/>
    <n v="6.5"/>
    <x v="2"/>
    <n v="24"/>
    <x v="5"/>
    <x v="5"/>
    <x v="4"/>
    <x v="0"/>
  </r>
  <r>
    <n v="1734"/>
    <n v="2"/>
    <x v="336"/>
    <n v="377"/>
    <n v="164"/>
    <x v="9"/>
    <n v="1"/>
    <n v="35"/>
    <n v="20.5"/>
    <n v="35"/>
    <n v="20.5"/>
    <n v="14.5"/>
    <x v="2"/>
    <n v="2"/>
    <x v="0"/>
    <x v="5"/>
    <x v="4"/>
    <x v="0"/>
  </r>
  <r>
    <n v="1735"/>
    <n v="1"/>
    <x v="336"/>
    <n v="565"/>
    <n v="58"/>
    <x v="181"/>
    <n v="5"/>
    <n v="14"/>
    <n v="9"/>
    <n v="70"/>
    <n v="45"/>
    <n v="25"/>
    <x v="0"/>
    <n v="6"/>
    <x v="4"/>
    <x v="0"/>
    <x v="1"/>
    <x v="0"/>
  </r>
  <r>
    <n v="1736"/>
    <n v="1"/>
    <x v="337"/>
    <n v="43"/>
    <n v="100"/>
    <x v="27"/>
    <n v="1"/>
    <n v="64"/>
    <n v="35"/>
    <n v="64"/>
    <n v="35"/>
    <n v="29"/>
    <x v="1"/>
    <n v="7"/>
    <x v="6"/>
    <x v="5"/>
    <x v="1"/>
    <x v="0"/>
  </r>
  <r>
    <n v="1737"/>
    <n v="1"/>
    <x v="337"/>
    <n v="98"/>
    <n v="15"/>
    <x v="67"/>
    <n v="1"/>
    <n v="135"/>
    <n v="70.5"/>
    <n v="135"/>
    <n v="70.5"/>
    <n v="64.5"/>
    <x v="9"/>
    <n v="19"/>
    <x v="1"/>
    <x v="4"/>
    <x v="8"/>
    <x v="0"/>
  </r>
  <r>
    <n v="1737"/>
    <n v="2"/>
    <x v="337"/>
    <n v="98"/>
    <n v="168"/>
    <x v="164"/>
    <n v="1"/>
    <n v="51"/>
    <n v="26.5"/>
    <n v="51"/>
    <n v="26.5"/>
    <n v="24.5"/>
    <x v="9"/>
    <n v="11"/>
    <x v="2"/>
    <x v="4"/>
    <x v="8"/>
    <x v="0"/>
  </r>
  <r>
    <n v="1738"/>
    <n v="1"/>
    <x v="337"/>
    <n v="217"/>
    <n v="54"/>
    <x v="176"/>
    <n v="1"/>
    <n v="70"/>
    <n v="38"/>
    <n v="70"/>
    <n v="38"/>
    <n v="32"/>
    <x v="4"/>
    <n v="22"/>
    <x v="2"/>
    <x v="0"/>
    <x v="0"/>
    <x v="0"/>
  </r>
  <r>
    <n v="1739"/>
    <n v="1"/>
    <x v="337"/>
    <n v="405"/>
    <n v="171"/>
    <x v="103"/>
    <n v="1"/>
    <n v="27"/>
    <n v="16.5"/>
    <n v="27"/>
    <n v="16.5"/>
    <n v="10.5"/>
    <x v="7"/>
    <n v="23"/>
    <x v="0"/>
    <x v="2"/>
    <x v="8"/>
    <x v="0"/>
  </r>
  <r>
    <n v="1739"/>
    <n v="2"/>
    <x v="337"/>
    <n v="405"/>
    <n v="176"/>
    <x v="160"/>
    <n v="1"/>
    <n v="70"/>
    <n v="37"/>
    <n v="70"/>
    <n v="37"/>
    <n v="33"/>
    <x v="7"/>
    <n v="22"/>
    <x v="2"/>
    <x v="2"/>
    <x v="8"/>
    <x v="0"/>
  </r>
  <r>
    <n v="1740"/>
    <n v="1"/>
    <x v="337"/>
    <n v="551"/>
    <n v="111"/>
    <x v="148"/>
    <n v="1"/>
    <n v="18"/>
    <n v="12"/>
    <n v="18"/>
    <n v="12"/>
    <n v="6"/>
    <x v="3"/>
    <n v="21"/>
    <x v="1"/>
    <x v="2"/>
    <x v="1"/>
    <x v="0"/>
  </r>
  <r>
    <n v="1741"/>
    <n v="1"/>
    <x v="338"/>
    <n v="186"/>
    <n v="45"/>
    <x v="76"/>
    <n v="1"/>
    <n v="53"/>
    <n v="28.5"/>
    <n v="53"/>
    <n v="28.5"/>
    <n v="24.5"/>
    <x v="1"/>
    <n v="11"/>
    <x v="2"/>
    <x v="0"/>
    <x v="6"/>
    <x v="2"/>
  </r>
  <r>
    <n v="1741"/>
    <n v="2"/>
    <x v="338"/>
    <n v="186"/>
    <n v="193"/>
    <x v="125"/>
    <n v="1"/>
    <n v="155"/>
    <n v="78.5"/>
    <n v="155"/>
    <n v="78.5"/>
    <n v="76.5"/>
    <x v="1"/>
    <n v="14"/>
    <x v="5"/>
    <x v="0"/>
    <x v="6"/>
    <x v="2"/>
  </r>
  <r>
    <n v="1741"/>
    <n v="3"/>
    <x v="338"/>
    <n v="186"/>
    <n v="207"/>
    <x v="24"/>
    <n v="1"/>
    <n v="48"/>
    <n v="26"/>
    <n v="48"/>
    <n v="26"/>
    <n v="22"/>
    <x v="1"/>
    <n v="11"/>
    <x v="2"/>
    <x v="0"/>
    <x v="6"/>
    <x v="2"/>
  </r>
  <r>
    <n v="1742"/>
    <n v="1"/>
    <x v="339"/>
    <n v="11"/>
    <n v="154"/>
    <x v="142"/>
    <n v="1"/>
    <n v="74"/>
    <n v="40"/>
    <n v="74"/>
    <n v="40"/>
    <n v="34"/>
    <x v="6"/>
    <n v="16"/>
    <x v="1"/>
    <x v="3"/>
    <x v="8"/>
    <x v="0"/>
  </r>
  <r>
    <n v="1742"/>
    <n v="2"/>
    <x v="339"/>
    <n v="11"/>
    <n v="205"/>
    <x v="82"/>
    <n v="1"/>
    <n v="60"/>
    <n v="32"/>
    <n v="60"/>
    <n v="32"/>
    <n v="28"/>
    <x v="6"/>
    <n v="9"/>
    <x v="6"/>
    <x v="3"/>
    <x v="8"/>
    <x v="0"/>
  </r>
  <r>
    <n v="1743"/>
    <n v="1"/>
    <x v="339"/>
    <n v="58"/>
    <n v="168"/>
    <x v="164"/>
    <n v="4"/>
    <n v="51"/>
    <n v="26.5"/>
    <n v="204"/>
    <n v="106"/>
    <n v="98"/>
    <x v="0"/>
    <n v="11"/>
    <x v="2"/>
    <x v="3"/>
    <x v="1"/>
    <x v="0"/>
  </r>
  <r>
    <n v="1743"/>
    <n v="2"/>
    <x v="339"/>
    <n v="58"/>
    <n v="183"/>
    <x v="32"/>
    <n v="1"/>
    <n v="17"/>
    <n v="9.5"/>
    <n v="17"/>
    <n v="9.5"/>
    <n v="7.5"/>
    <x v="0"/>
    <n v="17"/>
    <x v="3"/>
    <x v="3"/>
    <x v="1"/>
    <x v="0"/>
  </r>
  <r>
    <n v="1744"/>
    <n v="1"/>
    <x v="339"/>
    <n v="576"/>
    <n v="2"/>
    <x v="163"/>
    <n v="1"/>
    <n v="25"/>
    <n v="15.5"/>
    <n v="25"/>
    <n v="15.5"/>
    <n v="9.5"/>
    <x v="3"/>
    <n v="16"/>
    <x v="1"/>
    <x v="0"/>
    <x v="4"/>
    <x v="0"/>
  </r>
  <r>
    <n v="1744"/>
    <n v="2"/>
    <x v="339"/>
    <n v="576"/>
    <n v="123"/>
    <x v="8"/>
    <n v="1"/>
    <n v="75"/>
    <n v="40.5"/>
    <n v="75"/>
    <n v="40.5"/>
    <n v="34.5"/>
    <x v="3"/>
    <n v="11"/>
    <x v="2"/>
    <x v="0"/>
    <x v="4"/>
    <x v="0"/>
  </r>
  <r>
    <n v="1744"/>
    <n v="3"/>
    <x v="339"/>
    <n v="576"/>
    <n v="131"/>
    <x v="152"/>
    <n v="3"/>
    <n v="22"/>
    <n v="13"/>
    <n v="66"/>
    <n v="39"/>
    <n v="27"/>
    <x v="3"/>
    <n v="10"/>
    <x v="3"/>
    <x v="0"/>
    <x v="4"/>
    <x v="0"/>
  </r>
  <r>
    <n v="1744"/>
    <n v="4"/>
    <x v="339"/>
    <n v="576"/>
    <n v="161"/>
    <x v="115"/>
    <n v="1"/>
    <n v="315"/>
    <n v="160.5"/>
    <n v="315"/>
    <n v="160.5"/>
    <n v="154.5"/>
    <x v="3"/>
    <n v="19"/>
    <x v="1"/>
    <x v="0"/>
    <x v="4"/>
    <x v="0"/>
  </r>
  <r>
    <n v="1745"/>
    <n v="1"/>
    <x v="340"/>
    <n v="253"/>
    <n v="12"/>
    <x v="56"/>
    <n v="4"/>
    <n v="100"/>
    <n v="51"/>
    <n v="400"/>
    <n v="204"/>
    <n v="196"/>
    <x v="1"/>
    <n v="18"/>
    <x v="4"/>
    <x v="2"/>
    <x v="1"/>
    <x v="0"/>
  </r>
  <r>
    <n v="1745"/>
    <n v="2"/>
    <x v="340"/>
    <n v="253"/>
    <n v="88"/>
    <x v="165"/>
    <n v="1"/>
    <n v="95"/>
    <n v="48.5"/>
    <n v="95"/>
    <n v="48.5"/>
    <n v="46.5"/>
    <x v="1"/>
    <n v="16"/>
    <x v="1"/>
    <x v="2"/>
    <x v="1"/>
    <x v="0"/>
  </r>
  <r>
    <n v="1745"/>
    <n v="3"/>
    <x v="340"/>
    <n v="253"/>
    <n v="126"/>
    <x v="86"/>
    <n v="1"/>
    <n v="20"/>
    <n v="13"/>
    <n v="20"/>
    <n v="13"/>
    <n v="7"/>
    <x v="1"/>
    <n v="14"/>
    <x v="5"/>
    <x v="2"/>
    <x v="1"/>
    <x v="0"/>
  </r>
  <r>
    <n v="1746"/>
    <n v="1"/>
    <x v="340"/>
    <n v="296"/>
    <n v="3"/>
    <x v="202"/>
    <n v="1"/>
    <n v="125"/>
    <n v="63.5"/>
    <n v="125"/>
    <n v="63.5"/>
    <n v="61.5"/>
    <x v="3"/>
    <n v="11"/>
    <x v="2"/>
    <x v="5"/>
    <x v="1"/>
    <x v="0"/>
  </r>
  <r>
    <n v="1746"/>
    <n v="2"/>
    <x v="340"/>
    <n v="296"/>
    <n v="118"/>
    <x v="200"/>
    <n v="1"/>
    <n v="204"/>
    <n v="105"/>
    <n v="204"/>
    <n v="105"/>
    <n v="99"/>
    <x v="3"/>
    <n v="9"/>
    <x v="6"/>
    <x v="5"/>
    <x v="1"/>
    <x v="0"/>
  </r>
  <r>
    <n v="1746"/>
    <n v="3"/>
    <x v="340"/>
    <n v="296"/>
    <n v="129"/>
    <x v="69"/>
    <n v="1"/>
    <n v="630"/>
    <n v="316"/>
    <n v="630"/>
    <n v="316"/>
    <n v="314"/>
    <x v="3"/>
    <n v="8"/>
    <x v="1"/>
    <x v="5"/>
    <x v="1"/>
    <x v="0"/>
  </r>
  <r>
    <n v="1747"/>
    <n v="1"/>
    <x v="340"/>
    <n v="498"/>
    <n v="49"/>
    <x v="78"/>
    <n v="1"/>
    <n v="41"/>
    <n v="23.5"/>
    <n v="41"/>
    <n v="23.5"/>
    <n v="17.5"/>
    <x v="8"/>
    <n v="3"/>
    <x v="4"/>
    <x v="4"/>
    <x v="10"/>
    <x v="2"/>
  </r>
  <r>
    <n v="1747"/>
    <n v="2"/>
    <x v="340"/>
    <n v="498"/>
    <n v="186"/>
    <x v="71"/>
    <n v="1"/>
    <n v="51"/>
    <n v="26.5"/>
    <n v="51"/>
    <n v="26.5"/>
    <n v="24.5"/>
    <x v="8"/>
    <n v="11"/>
    <x v="2"/>
    <x v="4"/>
    <x v="10"/>
    <x v="2"/>
  </r>
  <r>
    <n v="1748"/>
    <n v="1"/>
    <x v="341"/>
    <n v="219"/>
    <n v="90"/>
    <x v="166"/>
    <n v="2"/>
    <n v="35"/>
    <n v="20.5"/>
    <n v="70"/>
    <n v="41"/>
    <n v="29"/>
    <x v="8"/>
    <n v="4"/>
    <x v="2"/>
    <x v="0"/>
    <x v="8"/>
    <x v="0"/>
  </r>
  <r>
    <n v="1748"/>
    <n v="2"/>
    <x v="341"/>
    <n v="219"/>
    <n v="96"/>
    <x v="183"/>
    <n v="1"/>
    <n v="39"/>
    <n v="22.5"/>
    <n v="39"/>
    <n v="22.5"/>
    <n v="16.5"/>
    <x v="8"/>
    <n v="24"/>
    <x v="5"/>
    <x v="0"/>
    <x v="8"/>
    <x v="0"/>
  </r>
  <r>
    <n v="1748"/>
    <n v="3"/>
    <x v="341"/>
    <n v="219"/>
    <n v="121"/>
    <x v="100"/>
    <n v="1"/>
    <n v="184"/>
    <n v="93"/>
    <n v="184"/>
    <n v="93"/>
    <n v="91"/>
    <x v="8"/>
    <n v="21"/>
    <x v="1"/>
    <x v="0"/>
    <x v="8"/>
    <x v="0"/>
  </r>
  <r>
    <n v="1748"/>
    <n v="4"/>
    <x v="341"/>
    <n v="219"/>
    <n v="142"/>
    <x v="36"/>
    <n v="1"/>
    <n v="50"/>
    <n v="27"/>
    <n v="50"/>
    <n v="27"/>
    <n v="23"/>
    <x v="8"/>
    <n v="10"/>
    <x v="3"/>
    <x v="0"/>
    <x v="8"/>
    <x v="0"/>
  </r>
  <r>
    <n v="1749"/>
    <n v="1"/>
    <x v="341"/>
    <n v="528"/>
    <n v="7"/>
    <x v="29"/>
    <n v="3"/>
    <n v="35"/>
    <n v="20.5"/>
    <n v="105"/>
    <n v="61.5"/>
    <n v="43.5"/>
    <x v="2"/>
    <n v="5"/>
    <x v="3"/>
    <x v="0"/>
    <x v="7"/>
    <x v="0"/>
  </r>
  <r>
    <n v="1749"/>
    <n v="2"/>
    <x v="341"/>
    <n v="528"/>
    <n v="43"/>
    <x v="137"/>
    <n v="1"/>
    <n v="57"/>
    <n v="30.5"/>
    <n v="57"/>
    <n v="30.5"/>
    <n v="26.5"/>
    <x v="2"/>
    <n v="11"/>
    <x v="2"/>
    <x v="0"/>
    <x v="7"/>
    <x v="0"/>
  </r>
  <r>
    <n v="1750"/>
    <n v="1"/>
    <x v="341"/>
    <n v="595"/>
    <n v="10"/>
    <x v="92"/>
    <n v="1"/>
    <n v="22"/>
    <n v="12"/>
    <n v="22"/>
    <n v="12"/>
    <n v="10"/>
    <x v="3"/>
    <n v="20"/>
    <x v="5"/>
    <x v="2"/>
    <x v="7"/>
    <x v="0"/>
  </r>
  <r>
    <n v="1751"/>
    <n v="1"/>
    <x v="341"/>
    <n v="615"/>
    <n v="69"/>
    <x v="130"/>
    <n v="1"/>
    <n v="85"/>
    <n v="43.5"/>
    <n v="85"/>
    <n v="43.5"/>
    <n v="41.5"/>
    <x v="7"/>
    <n v="26"/>
    <x v="2"/>
    <x v="3"/>
    <x v="0"/>
    <x v="0"/>
  </r>
  <r>
    <n v="1751"/>
    <n v="2"/>
    <x v="341"/>
    <n v="615"/>
    <n v="89"/>
    <x v="114"/>
    <n v="4"/>
    <n v="58"/>
    <n v="32"/>
    <n v="232"/>
    <n v="128"/>
    <n v="104"/>
    <x v="7"/>
    <n v="11"/>
    <x v="2"/>
    <x v="3"/>
    <x v="0"/>
    <x v="0"/>
  </r>
  <r>
    <n v="1752"/>
    <n v="1"/>
    <x v="342"/>
    <n v="391"/>
    <n v="62"/>
    <x v="87"/>
    <n v="1"/>
    <n v="37"/>
    <n v="19.5"/>
    <n v="37"/>
    <n v="19.5"/>
    <n v="17.5"/>
    <x v="0"/>
    <n v="3"/>
    <x v="4"/>
    <x v="5"/>
    <x v="10"/>
    <x v="2"/>
  </r>
  <r>
    <n v="1753"/>
    <n v="1"/>
    <x v="342"/>
    <n v="451"/>
    <n v="65"/>
    <x v="135"/>
    <n v="1"/>
    <n v="60"/>
    <n v="33"/>
    <n v="60"/>
    <n v="33"/>
    <n v="27"/>
    <x v="3"/>
    <n v="21"/>
    <x v="1"/>
    <x v="3"/>
    <x v="8"/>
    <x v="0"/>
  </r>
  <r>
    <n v="1753"/>
    <n v="2"/>
    <x v="342"/>
    <n v="451"/>
    <n v="103"/>
    <x v="61"/>
    <n v="3"/>
    <n v="14"/>
    <n v="10"/>
    <n v="42"/>
    <n v="30"/>
    <n v="12"/>
    <x v="3"/>
    <n v="6"/>
    <x v="4"/>
    <x v="3"/>
    <x v="8"/>
    <x v="0"/>
  </r>
  <r>
    <n v="1753"/>
    <n v="3"/>
    <x v="342"/>
    <n v="451"/>
    <n v="166"/>
    <x v="14"/>
    <n v="1"/>
    <n v="15"/>
    <n v="10.5"/>
    <n v="15"/>
    <n v="10.5"/>
    <n v="4.5"/>
    <x v="3"/>
    <n v="5"/>
    <x v="3"/>
    <x v="3"/>
    <x v="8"/>
    <x v="0"/>
  </r>
  <r>
    <n v="1754"/>
    <n v="1"/>
    <x v="342"/>
    <n v="640"/>
    <n v="88"/>
    <x v="165"/>
    <n v="1"/>
    <n v="95"/>
    <n v="48.5"/>
    <n v="95"/>
    <n v="48.5"/>
    <n v="46.5"/>
    <x v="9"/>
    <n v="16"/>
    <x v="1"/>
    <x v="5"/>
    <x v="2"/>
    <x v="0"/>
  </r>
  <r>
    <n v="1754"/>
    <n v="2"/>
    <x v="342"/>
    <n v="640"/>
    <n v="191"/>
    <x v="17"/>
    <n v="1"/>
    <n v="26"/>
    <n v="15"/>
    <n v="26"/>
    <n v="15"/>
    <n v="11"/>
    <x v="9"/>
    <n v="15"/>
    <x v="1"/>
    <x v="5"/>
    <x v="2"/>
    <x v="0"/>
  </r>
  <r>
    <n v="1755"/>
    <n v="1"/>
    <x v="343"/>
    <n v="23"/>
    <n v="183"/>
    <x v="32"/>
    <n v="1"/>
    <n v="17"/>
    <n v="9.5"/>
    <n v="17"/>
    <n v="9.5"/>
    <n v="7.5"/>
    <x v="9"/>
    <n v="17"/>
    <x v="3"/>
    <x v="0"/>
    <x v="0"/>
    <x v="0"/>
  </r>
  <r>
    <n v="1755"/>
    <n v="2"/>
    <x v="343"/>
    <n v="23"/>
    <n v="188"/>
    <x v="113"/>
    <n v="1"/>
    <n v="50"/>
    <n v="27"/>
    <n v="50"/>
    <n v="27"/>
    <n v="23"/>
    <x v="9"/>
    <n v="10"/>
    <x v="3"/>
    <x v="0"/>
    <x v="0"/>
    <x v="0"/>
  </r>
  <r>
    <n v="1756"/>
    <n v="1"/>
    <x v="343"/>
    <n v="385"/>
    <n v="195"/>
    <x v="12"/>
    <n v="1"/>
    <n v="46"/>
    <n v="24"/>
    <n v="46"/>
    <n v="24"/>
    <n v="22"/>
    <x v="3"/>
    <n v="16"/>
    <x v="1"/>
    <x v="5"/>
    <x v="8"/>
    <x v="0"/>
  </r>
  <r>
    <n v="1756"/>
    <n v="2"/>
    <x v="343"/>
    <n v="385"/>
    <n v="199"/>
    <x v="66"/>
    <n v="1"/>
    <n v="154"/>
    <n v="79"/>
    <n v="154"/>
    <n v="79"/>
    <n v="75"/>
    <x v="3"/>
    <n v="9"/>
    <x v="6"/>
    <x v="5"/>
    <x v="8"/>
    <x v="0"/>
  </r>
  <r>
    <n v="1757"/>
    <n v="1"/>
    <x v="343"/>
    <n v="605"/>
    <n v="196"/>
    <x v="105"/>
    <n v="1"/>
    <n v="74"/>
    <n v="40"/>
    <n v="74"/>
    <n v="40"/>
    <n v="34"/>
    <x v="7"/>
    <n v="23"/>
    <x v="0"/>
    <x v="0"/>
    <x v="0"/>
    <x v="0"/>
  </r>
  <r>
    <n v="1757"/>
    <n v="2"/>
    <x v="343"/>
    <n v="605"/>
    <n v="203"/>
    <x v="172"/>
    <n v="1"/>
    <n v="105"/>
    <n v="54.5"/>
    <n v="105"/>
    <n v="54.5"/>
    <n v="50.5"/>
    <x v="7"/>
    <n v="9"/>
    <x v="6"/>
    <x v="0"/>
    <x v="0"/>
    <x v="0"/>
  </r>
  <r>
    <n v="1758"/>
    <n v="1"/>
    <x v="343"/>
    <n v="644"/>
    <n v="94"/>
    <x v="88"/>
    <n v="1"/>
    <n v="25"/>
    <n v="14.5"/>
    <n v="25"/>
    <n v="14.5"/>
    <n v="10.5"/>
    <x v="1"/>
    <n v="12"/>
    <x v="2"/>
    <x v="5"/>
    <x v="1"/>
    <x v="0"/>
  </r>
  <r>
    <n v="1758"/>
    <n v="2"/>
    <x v="343"/>
    <n v="644"/>
    <n v="202"/>
    <x v="33"/>
    <n v="1"/>
    <n v="998"/>
    <n v="502"/>
    <n v="998"/>
    <n v="502"/>
    <n v="496"/>
    <x v="1"/>
    <n v="19"/>
    <x v="1"/>
    <x v="5"/>
    <x v="1"/>
    <x v="0"/>
  </r>
  <r>
    <n v="1759"/>
    <n v="1"/>
    <x v="343"/>
    <n v="657"/>
    <n v="25"/>
    <x v="47"/>
    <n v="1"/>
    <n v="20"/>
    <n v="12"/>
    <n v="20"/>
    <n v="12"/>
    <n v="8"/>
    <x v="2"/>
    <n v="13"/>
    <x v="1"/>
    <x v="0"/>
    <x v="0"/>
    <x v="0"/>
  </r>
  <r>
    <n v="1759"/>
    <n v="2"/>
    <x v="343"/>
    <n v="657"/>
    <n v="70"/>
    <x v="63"/>
    <n v="1"/>
    <n v="55"/>
    <n v="28.5"/>
    <n v="55"/>
    <n v="28.5"/>
    <n v="26.5"/>
    <x v="2"/>
    <n v="22"/>
    <x v="2"/>
    <x v="0"/>
    <x v="0"/>
    <x v="0"/>
  </r>
  <r>
    <n v="1760"/>
    <n v="1"/>
    <x v="344"/>
    <n v="184"/>
    <n v="1"/>
    <x v="99"/>
    <n v="1"/>
    <n v="25"/>
    <n v="14.5"/>
    <n v="25"/>
    <n v="14.5"/>
    <n v="10.5"/>
    <x v="2"/>
    <n v="18"/>
    <x v="4"/>
    <x v="5"/>
    <x v="7"/>
    <x v="0"/>
  </r>
  <r>
    <n v="1760"/>
    <n v="2"/>
    <x v="344"/>
    <n v="184"/>
    <n v="153"/>
    <x v="104"/>
    <n v="1"/>
    <n v="29"/>
    <n v="15.5"/>
    <n v="29"/>
    <n v="15.5"/>
    <n v="13.5"/>
    <x v="2"/>
    <n v="26"/>
    <x v="2"/>
    <x v="5"/>
    <x v="7"/>
    <x v="0"/>
  </r>
  <r>
    <n v="1760"/>
    <n v="3"/>
    <x v="344"/>
    <n v="184"/>
    <n v="164"/>
    <x v="9"/>
    <n v="1"/>
    <n v="35"/>
    <n v="20.5"/>
    <n v="35"/>
    <n v="20.5"/>
    <n v="14.5"/>
    <x v="2"/>
    <n v="2"/>
    <x v="0"/>
    <x v="5"/>
    <x v="7"/>
    <x v="0"/>
  </r>
  <r>
    <n v="1760"/>
    <n v="4"/>
    <x v="344"/>
    <n v="184"/>
    <n v="204"/>
    <x v="50"/>
    <n v="1"/>
    <n v="15"/>
    <n v="9.5"/>
    <n v="15"/>
    <n v="9.5"/>
    <n v="5.5"/>
    <x v="2"/>
    <n v="17"/>
    <x v="3"/>
    <x v="5"/>
    <x v="7"/>
    <x v="0"/>
  </r>
  <r>
    <n v="1761"/>
    <n v="1"/>
    <x v="344"/>
    <n v="247"/>
    <n v="53"/>
    <x v="128"/>
    <n v="1"/>
    <n v="25"/>
    <n v="13.5"/>
    <n v="25"/>
    <n v="13.5"/>
    <n v="11.5"/>
    <x v="1"/>
    <n v="11"/>
    <x v="2"/>
    <x v="1"/>
    <x v="1"/>
    <x v="0"/>
  </r>
  <r>
    <n v="1761"/>
    <n v="2"/>
    <x v="344"/>
    <n v="247"/>
    <n v="209"/>
    <x v="116"/>
    <n v="2"/>
    <n v="25"/>
    <n v="13.5"/>
    <n v="50"/>
    <n v="27"/>
    <n v="23"/>
    <x v="1"/>
    <n v="24"/>
    <x v="5"/>
    <x v="1"/>
    <x v="1"/>
    <x v="0"/>
  </r>
  <r>
    <n v="1762"/>
    <n v="1"/>
    <x v="344"/>
    <n v="534"/>
    <n v="106"/>
    <x v="38"/>
    <n v="1"/>
    <n v="72"/>
    <n v="38"/>
    <n v="72"/>
    <n v="38"/>
    <n v="34"/>
    <x v="8"/>
    <n v="15"/>
    <x v="1"/>
    <x v="0"/>
    <x v="2"/>
    <x v="0"/>
  </r>
  <r>
    <n v="1762"/>
    <n v="2"/>
    <x v="344"/>
    <n v="534"/>
    <n v="178"/>
    <x v="64"/>
    <n v="1"/>
    <n v="120"/>
    <n v="62"/>
    <n v="120"/>
    <n v="62"/>
    <n v="58"/>
    <x v="8"/>
    <n v="19"/>
    <x v="1"/>
    <x v="0"/>
    <x v="2"/>
    <x v="0"/>
  </r>
  <r>
    <n v="1762"/>
    <n v="3"/>
    <x v="344"/>
    <n v="534"/>
    <n v="199"/>
    <x v="66"/>
    <n v="1"/>
    <n v="154"/>
    <n v="79"/>
    <n v="154"/>
    <n v="79"/>
    <n v="75"/>
    <x v="8"/>
    <n v="9"/>
    <x v="6"/>
    <x v="0"/>
    <x v="2"/>
    <x v="0"/>
  </r>
  <r>
    <n v="1763"/>
    <n v="1"/>
    <x v="344"/>
    <n v="658"/>
    <n v="5"/>
    <x v="161"/>
    <n v="2"/>
    <n v="80"/>
    <n v="41"/>
    <n v="160"/>
    <n v="82"/>
    <n v="78"/>
    <x v="3"/>
    <n v="16"/>
    <x v="1"/>
    <x v="3"/>
    <x v="4"/>
    <x v="0"/>
  </r>
  <r>
    <n v="1763"/>
    <n v="2"/>
    <x v="344"/>
    <n v="658"/>
    <n v="129"/>
    <x v="69"/>
    <n v="1"/>
    <n v="630"/>
    <n v="316"/>
    <n v="630"/>
    <n v="316"/>
    <n v="314"/>
    <x v="3"/>
    <n v="8"/>
    <x v="1"/>
    <x v="3"/>
    <x v="4"/>
    <x v="0"/>
  </r>
  <r>
    <n v="1763"/>
    <n v="3"/>
    <x v="344"/>
    <n v="658"/>
    <n v="142"/>
    <x v="36"/>
    <n v="1"/>
    <n v="50"/>
    <n v="27"/>
    <n v="50"/>
    <n v="27"/>
    <n v="23"/>
    <x v="3"/>
    <n v="10"/>
    <x v="3"/>
    <x v="3"/>
    <x v="4"/>
    <x v="0"/>
  </r>
  <r>
    <n v="1763"/>
    <n v="4"/>
    <x v="344"/>
    <n v="658"/>
    <n v="169"/>
    <x v="117"/>
    <n v="1"/>
    <n v="20"/>
    <n v="11"/>
    <n v="20"/>
    <n v="11"/>
    <n v="9"/>
    <x v="3"/>
    <n v="16"/>
    <x v="1"/>
    <x v="3"/>
    <x v="4"/>
    <x v="0"/>
  </r>
  <r>
    <n v="1764"/>
    <n v="1"/>
    <x v="345"/>
    <n v="382"/>
    <n v="98"/>
    <x v="188"/>
    <n v="1"/>
    <n v="14"/>
    <n v="9"/>
    <n v="14"/>
    <n v="9"/>
    <n v="5"/>
    <x v="1"/>
    <n v="6"/>
    <x v="4"/>
    <x v="2"/>
    <x v="3"/>
    <x v="1"/>
  </r>
  <r>
    <n v="1765"/>
    <n v="1"/>
    <x v="346"/>
    <n v="384"/>
    <n v="29"/>
    <x v="65"/>
    <n v="1"/>
    <n v="18"/>
    <n v="12"/>
    <n v="18"/>
    <n v="12"/>
    <n v="6"/>
    <x v="2"/>
    <n v="5"/>
    <x v="3"/>
    <x v="0"/>
    <x v="8"/>
    <x v="0"/>
  </r>
  <r>
    <n v="1766"/>
    <n v="1"/>
    <x v="346"/>
    <n v="406"/>
    <n v="4"/>
    <x v="73"/>
    <n v="1"/>
    <n v="125"/>
    <n v="65.5"/>
    <n v="125"/>
    <n v="65.5"/>
    <n v="59.5"/>
    <x v="0"/>
    <n v="15"/>
    <x v="1"/>
    <x v="0"/>
    <x v="0"/>
    <x v="0"/>
  </r>
  <r>
    <n v="1766"/>
    <n v="2"/>
    <x v="346"/>
    <n v="406"/>
    <n v="8"/>
    <x v="197"/>
    <n v="1"/>
    <n v="30"/>
    <n v="17"/>
    <n v="30"/>
    <n v="17"/>
    <n v="13"/>
    <x v="0"/>
    <n v="15"/>
    <x v="1"/>
    <x v="0"/>
    <x v="0"/>
    <x v="0"/>
  </r>
  <r>
    <n v="1766"/>
    <n v="3"/>
    <x v="346"/>
    <n v="406"/>
    <n v="77"/>
    <x v="193"/>
    <n v="1"/>
    <n v="13"/>
    <n v="7.5"/>
    <n v="13"/>
    <n v="7.5"/>
    <n v="5.5"/>
    <x v="0"/>
    <n v="17"/>
    <x v="3"/>
    <x v="0"/>
    <x v="0"/>
    <x v="0"/>
  </r>
  <r>
    <n v="1767"/>
    <n v="1"/>
    <x v="347"/>
    <n v="300"/>
    <n v="1"/>
    <x v="99"/>
    <n v="1"/>
    <n v="25"/>
    <n v="14.5"/>
    <n v="25"/>
    <n v="14.5"/>
    <n v="10.5"/>
    <x v="3"/>
    <n v="18"/>
    <x v="4"/>
    <x v="4"/>
    <x v="7"/>
    <x v="0"/>
  </r>
  <r>
    <n v="1767"/>
    <n v="2"/>
    <x v="347"/>
    <n v="300"/>
    <n v="35"/>
    <x v="5"/>
    <n v="1"/>
    <n v="23"/>
    <n v="13.5"/>
    <n v="23"/>
    <n v="13.5"/>
    <n v="9.5"/>
    <x v="3"/>
    <n v="25"/>
    <x v="0"/>
    <x v="4"/>
    <x v="7"/>
    <x v="0"/>
  </r>
  <r>
    <n v="1767"/>
    <n v="3"/>
    <x v="347"/>
    <n v="300"/>
    <n v="124"/>
    <x v="141"/>
    <n v="1"/>
    <n v="23"/>
    <n v="14.5"/>
    <n v="23"/>
    <n v="14.5"/>
    <n v="8.5"/>
    <x v="3"/>
    <n v="14"/>
    <x v="5"/>
    <x v="4"/>
    <x v="7"/>
    <x v="0"/>
  </r>
  <r>
    <n v="1767"/>
    <n v="4"/>
    <x v="347"/>
    <n v="300"/>
    <n v="182"/>
    <x v="185"/>
    <n v="1"/>
    <n v="30"/>
    <n v="18"/>
    <n v="30"/>
    <n v="18"/>
    <n v="12"/>
    <x v="3"/>
    <n v="18"/>
    <x v="4"/>
    <x v="4"/>
    <x v="7"/>
    <x v="0"/>
  </r>
  <r>
    <n v="1768"/>
    <n v="1"/>
    <x v="347"/>
    <n v="481"/>
    <n v="61"/>
    <x v="54"/>
    <n v="1"/>
    <n v="105"/>
    <n v="53.5"/>
    <n v="105"/>
    <n v="53.5"/>
    <n v="51.5"/>
    <x v="0"/>
    <n v="16"/>
    <x v="1"/>
    <x v="3"/>
    <x v="2"/>
    <x v="0"/>
  </r>
  <r>
    <n v="1768"/>
    <n v="2"/>
    <x v="347"/>
    <n v="481"/>
    <n v="161"/>
    <x v="115"/>
    <n v="1"/>
    <n v="315"/>
    <n v="160.5"/>
    <n v="315"/>
    <n v="160.5"/>
    <n v="154.5"/>
    <x v="0"/>
    <n v="19"/>
    <x v="1"/>
    <x v="3"/>
    <x v="2"/>
    <x v="0"/>
  </r>
  <r>
    <n v="1768"/>
    <n v="3"/>
    <x v="347"/>
    <n v="481"/>
    <n v="184"/>
    <x v="55"/>
    <n v="1"/>
    <n v="45"/>
    <n v="23.5"/>
    <n v="45"/>
    <n v="23.5"/>
    <n v="21.5"/>
    <x v="0"/>
    <n v="16"/>
    <x v="1"/>
    <x v="3"/>
    <x v="2"/>
    <x v="0"/>
  </r>
  <r>
    <n v="1769"/>
    <n v="1"/>
    <x v="347"/>
    <n v="522"/>
    <n v="83"/>
    <x v="84"/>
    <n v="1"/>
    <n v="590"/>
    <n v="298"/>
    <n v="590"/>
    <n v="298"/>
    <n v="292"/>
    <x v="4"/>
    <n v="19"/>
    <x v="1"/>
    <x v="0"/>
    <x v="2"/>
    <x v="0"/>
  </r>
  <r>
    <n v="1769"/>
    <n v="2"/>
    <x v="347"/>
    <n v="522"/>
    <n v="129"/>
    <x v="69"/>
    <n v="1"/>
    <n v="630"/>
    <n v="316"/>
    <n v="630"/>
    <n v="316"/>
    <n v="314"/>
    <x v="4"/>
    <n v="8"/>
    <x v="1"/>
    <x v="0"/>
    <x v="2"/>
    <x v="0"/>
  </r>
  <r>
    <n v="1770"/>
    <n v="1"/>
    <x v="348"/>
    <n v="298"/>
    <n v="52"/>
    <x v="90"/>
    <n v="1"/>
    <n v="20"/>
    <n v="11"/>
    <n v="20"/>
    <n v="11"/>
    <n v="9"/>
    <x v="1"/>
    <n v="16"/>
    <x v="1"/>
    <x v="3"/>
    <x v="5"/>
    <x v="0"/>
  </r>
  <r>
    <n v="1770"/>
    <n v="2"/>
    <x v="348"/>
    <n v="298"/>
    <n v="180"/>
    <x v="21"/>
    <n v="1"/>
    <n v="204"/>
    <n v="105"/>
    <n v="204"/>
    <n v="105"/>
    <n v="99"/>
    <x v="1"/>
    <n v="9"/>
    <x v="6"/>
    <x v="3"/>
    <x v="5"/>
    <x v="0"/>
  </r>
  <r>
    <n v="1771"/>
    <n v="1"/>
    <x v="348"/>
    <n v="398"/>
    <n v="70"/>
    <x v="63"/>
    <n v="1"/>
    <n v="55"/>
    <n v="28.5"/>
    <n v="55"/>
    <n v="28.5"/>
    <n v="26.5"/>
    <x v="7"/>
    <n v="22"/>
    <x v="2"/>
    <x v="3"/>
    <x v="5"/>
    <x v="0"/>
  </r>
  <r>
    <n v="1772"/>
    <n v="1"/>
    <x v="348"/>
    <n v="550"/>
    <n v="127"/>
    <x v="158"/>
    <n v="2"/>
    <n v="27"/>
    <n v="15.5"/>
    <n v="54"/>
    <n v="31"/>
    <n v="23"/>
    <x v="7"/>
    <n v="24"/>
    <x v="5"/>
    <x v="0"/>
    <x v="8"/>
    <x v="0"/>
  </r>
  <r>
    <n v="1772"/>
    <n v="2"/>
    <x v="348"/>
    <n v="550"/>
    <n v="168"/>
    <x v="164"/>
    <n v="1"/>
    <n v="51"/>
    <n v="26.5"/>
    <n v="51"/>
    <n v="26.5"/>
    <n v="24.5"/>
    <x v="7"/>
    <n v="11"/>
    <x v="2"/>
    <x v="0"/>
    <x v="8"/>
    <x v="0"/>
  </r>
  <r>
    <n v="1772"/>
    <n v="3"/>
    <x v="348"/>
    <n v="550"/>
    <n v="175"/>
    <x v="37"/>
    <n v="1"/>
    <n v="29"/>
    <n v="16.5"/>
    <n v="29"/>
    <n v="16.5"/>
    <n v="12.5"/>
    <x v="7"/>
    <n v="26"/>
    <x v="2"/>
    <x v="0"/>
    <x v="8"/>
    <x v="0"/>
  </r>
  <r>
    <n v="1772"/>
    <n v="4"/>
    <x v="348"/>
    <n v="550"/>
    <n v="189"/>
    <x v="151"/>
    <n v="1"/>
    <n v="165"/>
    <n v="85.5"/>
    <n v="165"/>
    <n v="85.5"/>
    <n v="79.5"/>
    <x v="7"/>
    <n v="15"/>
    <x v="1"/>
    <x v="0"/>
    <x v="8"/>
    <x v="0"/>
  </r>
  <r>
    <n v="1773"/>
    <n v="1"/>
    <x v="349"/>
    <n v="680"/>
    <n v="161"/>
    <x v="115"/>
    <n v="1"/>
    <n v="315"/>
    <n v="160.5"/>
    <n v="315"/>
    <n v="160.5"/>
    <n v="154.5"/>
    <x v="4"/>
    <n v="19"/>
    <x v="1"/>
    <x v="5"/>
    <x v="1"/>
    <x v="0"/>
  </r>
  <r>
    <n v="1774"/>
    <n v="1"/>
    <x v="349"/>
    <n v="74"/>
    <n v="63"/>
    <x v="133"/>
    <n v="1"/>
    <n v="30"/>
    <n v="16"/>
    <n v="30"/>
    <n v="16"/>
    <n v="14"/>
    <x v="0"/>
    <n v="12"/>
    <x v="2"/>
    <x v="3"/>
    <x v="2"/>
    <x v="0"/>
  </r>
  <r>
    <n v="1774"/>
    <n v="2"/>
    <x v="349"/>
    <n v="74"/>
    <n v="72"/>
    <x v="180"/>
    <n v="1"/>
    <n v="30"/>
    <n v="18"/>
    <n v="30"/>
    <n v="18"/>
    <n v="12"/>
    <x v="0"/>
    <n v="17"/>
    <x v="3"/>
    <x v="3"/>
    <x v="2"/>
    <x v="0"/>
  </r>
  <r>
    <n v="1775"/>
    <n v="1"/>
    <x v="349"/>
    <n v="152"/>
    <n v="24"/>
    <x v="167"/>
    <n v="1"/>
    <n v="34"/>
    <n v="18"/>
    <n v="34"/>
    <n v="18"/>
    <n v="16"/>
    <x v="0"/>
    <n v="26"/>
    <x v="2"/>
    <x v="5"/>
    <x v="3"/>
    <x v="1"/>
  </r>
  <r>
    <n v="1775"/>
    <n v="2"/>
    <x v="349"/>
    <n v="152"/>
    <n v="46"/>
    <x v="192"/>
    <n v="1"/>
    <n v="490"/>
    <n v="247"/>
    <n v="490"/>
    <n v="247"/>
    <n v="243"/>
    <x v="0"/>
    <n v="8"/>
    <x v="1"/>
    <x v="5"/>
    <x v="3"/>
    <x v="1"/>
  </r>
  <r>
    <n v="1775"/>
    <n v="3"/>
    <x v="349"/>
    <n v="152"/>
    <n v="117"/>
    <x v="51"/>
    <n v="1"/>
    <n v="43"/>
    <n v="23.5"/>
    <n v="43"/>
    <n v="23.5"/>
    <n v="19.5"/>
    <x v="0"/>
    <n v="16"/>
    <x v="1"/>
    <x v="5"/>
    <x v="3"/>
    <x v="1"/>
  </r>
  <r>
    <n v="1775"/>
    <n v="4"/>
    <x v="349"/>
    <n v="152"/>
    <n v="200"/>
    <x v="2"/>
    <n v="1"/>
    <n v="37"/>
    <n v="19.5"/>
    <n v="37"/>
    <n v="19.5"/>
    <n v="17.5"/>
    <x v="0"/>
    <n v="21"/>
    <x v="1"/>
    <x v="5"/>
    <x v="3"/>
    <x v="1"/>
  </r>
  <r>
    <n v="1776"/>
    <n v="1"/>
    <x v="349"/>
    <n v="308"/>
    <n v="61"/>
    <x v="54"/>
    <n v="1"/>
    <n v="105"/>
    <n v="53.5"/>
    <n v="105"/>
    <n v="53.5"/>
    <n v="51.5"/>
    <x v="4"/>
    <n v="16"/>
    <x v="1"/>
    <x v="5"/>
    <x v="8"/>
    <x v="0"/>
  </r>
  <r>
    <n v="1776"/>
    <n v="2"/>
    <x v="349"/>
    <n v="308"/>
    <n v="114"/>
    <x v="171"/>
    <n v="1"/>
    <n v="84"/>
    <n v="44"/>
    <n v="84"/>
    <n v="44"/>
    <n v="40"/>
    <x v="4"/>
    <n v="9"/>
    <x v="6"/>
    <x v="5"/>
    <x v="8"/>
    <x v="0"/>
  </r>
  <r>
    <n v="1777"/>
    <n v="1"/>
    <x v="349"/>
    <n v="663"/>
    <n v="151"/>
    <x v="16"/>
    <n v="1"/>
    <n v="80"/>
    <n v="42"/>
    <n v="80"/>
    <n v="42"/>
    <n v="38"/>
    <x v="0"/>
    <n v="16"/>
    <x v="1"/>
    <x v="5"/>
    <x v="4"/>
    <x v="0"/>
  </r>
  <r>
    <n v="1778"/>
    <n v="1"/>
    <x v="350"/>
    <n v="132"/>
    <n v="202"/>
    <x v="33"/>
    <n v="1"/>
    <n v="998"/>
    <n v="502"/>
    <n v="998"/>
    <n v="502"/>
    <n v="496"/>
    <x v="0"/>
    <n v="19"/>
    <x v="1"/>
    <x v="5"/>
    <x v="0"/>
    <x v="0"/>
  </r>
  <r>
    <n v="1779"/>
    <n v="1"/>
    <x v="350"/>
    <n v="392"/>
    <n v="90"/>
    <x v="166"/>
    <n v="3"/>
    <n v="35"/>
    <n v="20.5"/>
    <n v="105"/>
    <n v="61.5"/>
    <n v="43.5"/>
    <x v="4"/>
    <n v="4"/>
    <x v="2"/>
    <x v="5"/>
    <x v="2"/>
    <x v="0"/>
  </r>
  <r>
    <n v="1779"/>
    <n v="2"/>
    <x v="350"/>
    <n v="392"/>
    <n v="126"/>
    <x v="86"/>
    <n v="1"/>
    <n v="20"/>
    <n v="13"/>
    <n v="20"/>
    <n v="13"/>
    <n v="7"/>
    <x v="4"/>
    <n v="14"/>
    <x v="5"/>
    <x v="5"/>
    <x v="2"/>
    <x v="0"/>
  </r>
  <r>
    <n v="1779"/>
    <n v="3"/>
    <x v="350"/>
    <n v="392"/>
    <n v="168"/>
    <x v="164"/>
    <n v="1"/>
    <n v="51"/>
    <n v="26.5"/>
    <n v="51"/>
    <n v="26.5"/>
    <n v="24.5"/>
    <x v="4"/>
    <n v="11"/>
    <x v="2"/>
    <x v="5"/>
    <x v="2"/>
    <x v="0"/>
  </r>
  <r>
    <n v="1779"/>
    <n v="4"/>
    <x v="350"/>
    <n v="392"/>
    <n v="205"/>
    <x v="82"/>
    <n v="1"/>
    <n v="60"/>
    <n v="32"/>
    <n v="60"/>
    <n v="32"/>
    <n v="28"/>
    <x v="4"/>
    <n v="9"/>
    <x v="6"/>
    <x v="5"/>
    <x v="2"/>
    <x v="0"/>
  </r>
  <r>
    <n v="1780"/>
    <n v="1"/>
    <x v="350"/>
    <n v="521"/>
    <n v="51"/>
    <x v="18"/>
    <n v="2"/>
    <n v="25"/>
    <n v="15.5"/>
    <n v="50"/>
    <n v="31"/>
    <n v="19"/>
    <x v="4"/>
    <n v="3"/>
    <x v="4"/>
    <x v="5"/>
    <x v="10"/>
    <x v="2"/>
  </r>
  <r>
    <n v="1780"/>
    <n v="2"/>
    <x v="350"/>
    <n v="521"/>
    <n v="103"/>
    <x v="61"/>
    <n v="1"/>
    <n v="14"/>
    <n v="10"/>
    <n v="14"/>
    <n v="10"/>
    <n v="4"/>
    <x v="4"/>
    <n v="6"/>
    <x v="4"/>
    <x v="5"/>
    <x v="10"/>
    <x v="2"/>
  </r>
  <r>
    <n v="1781"/>
    <n v="1"/>
    <x v="350"/>
    <n v="582"/>
    <n v="32"/>
    <x v="77"/>
    <n v="1"/>
    <n v="17"/>
    <n v="11.5"/>
    <n v="17"/>
    <n v="11.5"/>
    <n v="5.5"/>
    <x v="3"/>
    <n v="26"/>
    <x v="2"/>
    <x v="0"/>
    <x v="5"/>
    <x v="0"/>
  </r>
  <r>
    <n v="1781"/>
    <n v="2"/>
    <x v="350"/>
    <n v="582"/>
    <n v="35"/>
    <x v="5"/>
    <n v="1"/>
    <n v="23"/>
    <n v="13.5"/>
    <n v="23"/>
    <n v="13.5"/>
    <n v="9.5"/>
    <x v="3"/>
    <n v="25"/>
    <x v="0"/>
    <x v="0"/>
    <x v="5"/>
    <x v="0"/>
  </r>
  <r>
    <n v="1781"/>
    <n v="3"/>
    <x v="350"/>
    <n v="582"/>
    <n v="82"/>
    <x v="140"/>
    <n v="2"/>
    <n v="205"/>
    <n v="105.5"/>
    <n v="410"/>
    <n v="211"/>
    <n v="199"/>
    <x v="3"/>
    <n v="19"/>
    <x v="1"/>
    <x v="0"/>
    <x v="5"/>
    <x v="0"/>
  </r>
  <r>
    <n v="1782"/>
    <n v="1"/>
    <x v="351"/>
    <n v="137"/>
    <n v="9"/>
    <x v="212"/>
    <n v="1"/>
    <n v="11"/>
    <n v="7.5"/>
    <n v="11"/>
    <n v="7.5"/>
    <n v="3.5"/>
    <x v="9"/>
    <n v="16"/>
    <x v="1"/>
    <x v="5"/>
    <x v="2"/>
    <x v="0"/>
  </r>
  <r>
    <n v="1782"/>
    <n v="2"/>
    <x v="351"/>
    <n v="137"/>
    <n v="60"/>
    <x v="48"/>
    <n v="1"/>
    <n v="60"/>
    <n v="33"/>
    <n v="60"/>
    <n v="33"/>
    <n v="27"/>
    <x v="9"/>
    <n v="15"/>
    <x v="1"/>
    <x v="5"/>
    <x v="2"/>
    <x v="0"/>
  </r>
  <r>
    <n v="1782"/>
    <n v="3"/>
    <x v="351"/>
    <n v="137"/>
    <n v="86"/>
    <x v="45"/>
    <n v="1"/>
    <n v="60"/>
    <n v="31"/>
    <n v="60"/>
    <n v="31"/>
    <n v="29"/>
    <x v="9"/>
    <n v="22"/>
    <x v="2"/>
    <x v="5"/>
    <x v="2"/>
    <x v="0"/>
  </r>
  <r>
    <n v="1782"/>
    <n v="4"/>
    <x v="351"/>
    <n v="137"/>
    <n v="97"/>
    <x v="1"/>
    <n v="1"/>
    <n v="95"/>
    <n v="49.5"/>
    <n v="95"/>
    <n v="49.5"/>
    <n v="45.5"/>
    <x v="9"/>
    <n v="23"/>
    <x v="0"/>
    <x v="5"/>
    <x v="2"/>
    <x v="0"/>
  </r>
  <r>
    <n v="1782"/>
    <n v="5"/>
    <x v="351"/>
    <n v="137"/>
    <n v="103"/>
    <x v="61"/>
    <n v="2"/>
    <n v="14"/>
    <n v="10"/>
    <n v="28"/>
    <n v="20"/>
    <n v="8"/>
    <x v="9"/>
    <n v="6"/>
    <x v="4"/>
    <x v="5"/>
    <x v="2"/>
    <x v="0"/>
  </r>
  <r>
    <n v="1783"/>
    <n v="1"/>
    <x v="351"/>
    <n v="245"/>
    <n v="208"/>
    <x v="153"/>
    <n v="2"/>
    <n v="45"/>
    <n v="25.5"/>
    <n v="90"/>
    <n v="51"/>
    <n v="39"/>
    <x v="4"/>
    <n v="16"/>
    <x v="1"/>
    <x v="3"/>
    <x v="2"/>
    <x v="0"/>
  </r>
  <r>
    <n v="1784"/>
    <n v="1"/>
    <x v="351"/>
    <n v="376"/>
    <n v="141"/>
    <x v="35"/>
    <n v="1"/>
    <n v="70"/>
    <n v="36"/>
    <n v="70"/>
    <n v="36"/>
    <n v="34"/>
    <x v="3"/>
    <n v="22"/>
    <x v="2"/>
    <x v="5"/>
    <x v="0"/>
    <x v="0"/>
  </r>
  <r>
    <n v="1784"/>
    <n v="2"/>
    <x v="351"/>
    <n v="376"/>
    <n v="145"/>
    <x v="131"/>
    <n v="25"/>
    <n v="89"/>
    <n v="46.5"/>
    <n v="2225"/>
    <n v="1162.5"/>
    <n v="1062.5"/>
    <x v="3"/>
    <n v="11"/>
    <x v="2"/>
    <x v="5"/>
    <x v="0"/>
    <x v="0"/>
  </r>
  <r>
    <n v="1785"/>
    <n v="1"/>
    <x v="351"/>
    <n v="682"/>
    <n v="72"/>
    <x v="180"/>
    <n v="1"/>
    <n v="30"/>
    <n v="18"/>
    <n v="30"/>
    <n v="18"/>
    <n v="12"/>
    <x v="3"/>
    <n v="17"/>
    <x v="3"/>
    <x v="5"/>
    <x v="0"/>
    <x v="0"/>
  </r>
  <r>
    <n v="1785"/>
    <n v="2"/>
    <x v="351"/>
    <n v="682"/>
    <n v="152"/>
    <x v="187"/>
    <n v="1"/>
    <n v="105"/>
    <n v="53.5"/>
    <n v="105"/>
    <n v="53.5"/>
    <n v="51.5"/>
    <x v="3"/>
    <n v="21"/>
    <x v="1"/>
    <x v="5"/>
    <x v="0"/>
    <x v="0"/>
  </r>
  <r>
    <n v="1786"/>
    <n v="1"/>
    <x v="352"/>
    <n v="246"/>
    <n v="41"/>
    <x v="111"/>
    <n v="1"/>
    <n v="79"/>
    <n v="42.5"/>
    <n v="79"/>
    <n v="42.5"/>
    <n v="36.5"/>
    <x v="0"/>
    <n v="11"/>
    <x v="2"/>
    <x v="5"/>
    <x v="8"/>
    <x v="0"/>
  </r>
  <r>
    <n v="1786"/>
    <n v="2"/>
    <x v="352"/>
    <n v="246"/>
    <n v="158"/>
    <x v="132"/>
    <n v="1"/>
    <n v="304"/>
    <n v="154"/>
    <n v="304"/>
    <n v="154"/>
    <n v="150"/>
    <x v="0"/>
    <n v="7"/>
    <x v="6"/>
    <x v="5"/>
    <x v="8"/>
    <x v="0"/>
  </r>
  <r>
    <n v="1786"/>
    <n v="3"/>
    <x v="352"/>
    <n v="246"/>
    <n v="182"/>
    <x v="185"/>
    <n v="1"/>
    <n v="30"/>
    <n v="18"/>
    <n v="30"/>
    <n v="18"/>
    <n v="12"/>
    <x v="0"/>
    <n v="18"/>
    <x v="4"/>
    <x v="5"/>
    <x v="8"/>
    <x v="0"/>
  </r>
  <r>
    <n v="1787"/>
    <n v="1"/>
    <x v="352"/>
    <n v="388"/>
    <n v="52"/>
    <x v="90"/>
    <n v="1"/>
    <n v="20"/>
    <n v="11"/>
    <n v="20"/>
    <n v="11"/>
    <n v="9"/>
    <x v="3"/>
    <n v="16"/>
    <x v="1"/>
    <x v="5"/>
    <x v="1"/>
    <x v="0"/>
  </r>
  <r>
    <n v="1787"/>
    <n v="2"/>
    <x v="352"/>
    <n v="388"/>
    <n v="70"/>
    <x v="63"/>
    <n v="1"/>
    <n v="55"/>
    <n v="28.5"/>
    <n v="55"/>
    <n v="28.5"/>
    <n v="26.5"/>
    <x v="3"/>
    <n v="22"/>
    <x v="2"/>
    <x v="5"/>
    <x v="1"/>
    <x v="0"/>
  </r>
  <r>
    <n v="1787"/>
    <n v="3"/>
    <x v="352"/>
    <n v="388"/>
    <n v="199"/>
    <x v="66"/>
    <n v="1"/>
    <n v="154"/>
    <n v="79"/>
    <n v="154"/>
    <n v="79"/>
    <n v="75"/>
    <x v="3"/>
    <n v="9"/>
    <x v="6"/>
    <x v="5"/>
    <x v="1"/>
    <x v="0"/>
  </r>
  <r>
    <n v="1788"/>
    <n v="1"/>
    <x v="353"/>
    <n v="512"/>
    <n v="114"/>
    <x v="171"/>
    <n v="1"/>
    <n v="84"/>
    <n v="44"/>
    <n v="84"/>
    <n v="44"/>
    <n v="40"/>
    <x v="7"/>
    <n v="9"/>
    <x v="6"/>
    <x v="5"/>
    <x v="2"/>
    <x v="0"/>
  </r>
  <r>
    <n v="1788"/>
    <n v="2"/>
    <x v="353"/>
    <n v="512"/>
    <n v="164"/>
    <x v="9"/>
    <n v="1"/>
    <n v="35"/>
    <n v="20.5"/>
    <n v="35"/>
    <n v="20.5"/>
    <n v="14.5"/>
    <x v="7"/>
    <n v="2"/>
    <x v="0"/>
    <x v="5"/>
    <x v="2"/>
    <x v="0"/>
  </r>
  <r>
    <n v="1788"/>
    <n v="3"/>
    <x v="353"/>
    <n v="512"/>
    <n v="178"/>
    <x v="64"/>
    <n v="1"/>
    <n v="120"/>
    <n v="62"/>
    <n v="120"/>
    <n v="62"/>
    <n v="58"/>
    <x v="7"/>
    <n v="19"/>
    <x v="1"/>
    <x v="5"/>
    <x v="2"/>
    <x v="0"/>
  </r>
  <r>
    <n v="1789"/>
    <n v="1"/>
    <x v="354"/>
    <n v="389"/>
    <n v="24"/>
    <x v="167"/>
    <n v="1"/>
    <n v="34"/>
    <n v="18"/>
    <n v="34"/>
    <n v="18"/>
    <n v="16"/>
    <x v="1"/>
    <n v="26"/>
    <x v="2"/>
    <x v="5"/>
    <x v="0"/>
    <x v="0"/>
  </r>
  <r>
    <n v="1790"/>
    <n v="1"/>
    <x v="354"/>
    <n v="407"/>
    <n v="88"/>
    <x v="165"/>
    <n v="2"/>
    <n v="95"/>
    <n v="48.5"/>
    <n v="190"/>
    <n v="97"/>
    <n v="93"/>
    <x v="2"/>
    <n v="16"/>
    <x v="1"/>
    <x v="3"/>
    <x v="7"/>
    <x v="0"/>
  </r>
  <r>
    <n v="1790"/>
    <n v="2"/>
    <x v="354"/>
    <n v="407"/>
    <n v="172"/>
    <x v="209"/>
    <n v="1"/>
    <n v="32"/>
    <n v="17"/>
    <n v="32"/>
    <n v="17"/>
    <n v="15"/>
    <x v="2"/>
    <n v="15"/>
    <x v="1"/>
    <x v="3"/>
    <x v="7"/>
    <x v="0"/>
  </r>
  <r>
    <n v="1790"/>
    <n v="3"/>
    <x v="354"/>
    <n v="407"/>
    <n v="204"/>
    <x v="50"/>
    <n v="1"/>
    <n v="15"/>
    <n v="9.5"/>
    <n v="15"/>
    <n v="9.5"/>
    <n v="5.5"/>
    <x v="2"/>
    <n v="17"/>
    <x v="3"/>
    <x v="3"/>
    <x v="7"/>
    <x v="0"/>
  </r>
  <r>
    <n v="1791"/>
    <n v="1"/>
    <x v="354"/>
    <n v="569"/>
    <n v="131"/>
    <x v="152"/>
    <n v="1"/>
    <n v="22"/>
    <n v="13"/>
    <n v="22"/>
    <n v="13"/>
    <n v="9"/>
    <x v="1"/>
    <n v="10"/>
    <x v="3"/>
    <x v="0"/>
    <x v="8"/>
    <x v="0"/>
  </r>
  <r>
    <n v="1791"/>
    <n v="2"/>
    <x v="354"/>
    <n v="569"/>
    <n v="183"/>
    <x v="32"/>
    <n v="1"/>
    <n v="17"/>
    <n v="9.5"/>
    <n v="17"/>
    <n v="9.5"/>
    <n v="7.5"/>
    <x v="1"/>
    <n v="17"/>
    <x v="3"/>
    <x v="0"/>
    <x v="8"/>
    <x v="0"/>
  </r>
  <r>
    <n v="1792"/>
    <n v="1"/>
    <x v="355"/>
    <n v="143"/>
    <n v="77"/>
    <x v="193"/>
    <n v="1"/>
    <n v="13"/>
    <n v="7.5"/>
    <n v="13"/>
    <n v="7.5"/>
    <n v="5.5"/>
    <x v="0"/>
    <n v="17"/>
    <x v="3"/>
    <x v="5"/>
    <x v="5"/>
    <x v="0"/>
  </r>
  <r>
    <n v="1792"/>
    <n v="2"/>
    <x v="355"/>
    <n v="143"/>
    <n v="195"/>
    <x v="12"/>
    <n v="2"/>
    <n v="46"/>
    <n v="24"/>
    <n v="92"/>
    <n v="48"/>
    <n v="44"/>
    <x v="0"/>
    <n v="16"/>
    <x v="1"/>
    <x v="5"/>
    <x v="5"/>
    <x v="0"/>
  </r>
  <r>
    <n v="1792"/>
    <n v="3"/>
    <x v="355"/>
    <n v="143"/>
    <n v="200"/>
    <x v="2"/>
    <n v="1"/>
    <n v="37"/>
    <n v="19.5"/>
    <n v="37"/>
    <n v="19.5"/>
    <n v="17.5"/>
    <x v="0"/>
    <n v="21"/>
    <x v="1"/>
    <x v="5"/>
    <x v="5"/>
    <x v="0"/>
  </r>
  <r>
    <n v="1793"/>
    <n v="1"/>
    <x v="355"/>
    <n v="637"/>
    <n v="137"/>
    <x v="109"/>
    <n v="2"/>
    <n v="13"/>
    <n v="7.5"/>
    <n v="26"/>
    <n v="15"/>
    <n v="11"/>
    <x v="3"/>
    <n v="17"/>
    <x v="3"/>
    <x v="3"/>
    <x v="8"/>
    <x v="0"/>
  </r>
  <r>
    <n v="1793"/>
    <n v="2"/>
    <x v="355"/>
    <n v="637"/>
    <n v="173"/>
    <x v="46"/>
    <n v="1"/>
    <n v="84"/>
    <n v="44"/>
    <n v="84"/>
    <n v="44"/>
    <n v="40"/>
    <x v="3"/>
    <n v="1"/>
    <x v="6"/>
    <x v="3"/>
    <x v="8"/>
    <x v="0"/>
  </r>
  <r>
    <n v="1794"/>
    <n v="1"/>
    <x v="356"/>
    <n v="7"/>
    <n v="80"/>
    <x v="79"/>
    <n v="1"/>
    <n v="22"/>
    <n v="13"/>
    <n v="22"/>
    <n v="13"/>
    <n v="9"/>
    <x v="4"/>
    <n v="15"/>
    <x v="1"/>
    <x v="3"/>
    <x v="1"/>
    <x v="0"/>
  </r>
  <r>
    <n v="1794"/>
    <n v="2"/>
    <x v="356"/>
    <n v="7"/>
    <n v="126"/>
    <x v="86"/>
    <n v="1"/>
    <n v="20"/>
    <n v="13"/>
    <n v="20"/>
    <n v="13"/>
    <n v="7"/>
    <x v="4"/>
    <n v="14"/>
    <x v="5"/>
    <x v="3"/>
    <x v="1"/>
    <x v="0"/>
  </r>
  <r>
    <n v="1794"/>
    <n v="3"/>
    <x v="356"/>
    <n v="7"/>
    <n v="200"/>
    <x v="2"/>
    <n v="3"/>
    <n v="37"/>
    <n v="19.5"/>
    <n v="111"/>
    <n v="58.5"/>
    <n v="52.5"/>
    <x v="4"/>
    <n v="21"/>
    <x v="1"/>
    <x v="3"/>
    <x v="1"/>
    <x v="0"/>
  </r>
  <r>
    <n v="1795"/>
    <n v="1"/>
    <x v="356"/>
    <n v="184"/>
    <n v="83"/>
    <x v="84"/>
    <n v="1"/>
    <n v="590"/>
    <n v="298"/>
    <n v="590"/>
    <n v="298"/>
    <n v="292"/>
    <x v="2"/>
    <n v="19"/>
    <x v="1"/>
    <x v="5"/>
    <x v="7"/>
    <x v="0"/>
  </r>
  <r>
    <n v="1795"/>
    <n v="2"/>
    <x v="356"/>
    <n v="184"/>
    <n v="87"/>
    <x v="58"/>
    <n v="2"/>
    <n v="23"/>
    <n v="12.5"/>
    <n v="46"/>
    <n v="25"/>
    <n v="21"/>
    <x v="2"/>
    <n v="4"/>
    <x v="2"/>
    <x v="5"/>
    <x v="7"/>
    <x v="0"/>
  </r>
  <r>
    <n v="1795"/>
    <n v="3"/>
    <x v="356"/>
    <n v="184"/>
    <n v="200"/>
    <x v="2"/>
    <n v="1"/>
    <n v="37"/>
    <n v="19.5"/>
    <n v="37"/>
    <n v="19.5"/>
    <n v="17.5"/>
    <x v="2"/>
    <n v="21"/>
    <x v="1"/>
    <x v="5"/>
    <x v="7"/>
    <x v="0"/>
  </r>
  <r>
    <n v="1796"/>
    <n v="1"/>
    <x v="356"/>
    <n v="386"/>
    <n v="140"/>
    <x v="139"/>
    <n v="1"/>
    <n v="15"/>
    <n v="9.5"/>
    <n v="15"/>
    <n v="9.5"/>
    <n v="5.5"/>
    <x v="0"/>
    <n v="16"/>
    <x v="1"/>
    <x v="0"/>
    <x v="1"/>
    <x v="0"/>
  </r>
  <r>
    <n v="1797"/>
    <n v="1"/>
    <x v="356"/>
    <n v="505"/>
    <n v="21"/>
    <x v="136"/>
    <n v="1"/>
    <n v="53"/>
    <n v="29.5"/>
    <n v="53"/>
    <n v="29.5"/>
    <n v="23.5"/>
    <x v="1"/>
    <n v="16"/>
    <x v="1"/>
    <x v="0"/>
    <x v="0"/>
    <x v="0"/>
  </r>
  <r>
    <n v="1797"/>
    <n v="2"/>
    <x v="356"/>
    <n v="505"/>
    <n v="60"/>
    <x v="48"/>
    <n v="1"/>
    <n v="60"/>
    <n v="33"/>
    <n v="60"/>
    <n v="33"/>
    <n v="27"/>
    <x v="1"/>
    <n v="15"/>
    <x v="1"/>
    <x v="0"/>
    <x v="0"/>
    <x v="0"/>
  </r>
  <r>
    <n v="1797"/>
    <n v="3"/>
    <x v="356"/>
    <n v="505"/>
    <n v="131"/>
    <x v="152"/>
    <n v="1"/>
    <n v="22"/>
    <n v="13"/>
    <n v="22"/>
    <n v="13"/>
    <n v="9"/>
    <x v="1"/>
    <n v="10"/>
    <x v="3"/>
    <x v="0"/>
    <x v="0"/>
    <x v="0"/>
  </r>
  <r>
    <n v="1798"/>
    <n v="1"/>
    <x v="357"/>
    <n v="381"/>
    <n v="24"/>
    <x v="167"/>
    <n v="1"/>
    <n v="34"/>
    <n v="18"/>
    <n v="34"/>
    <n v="18"/>
    <n v="16"/>
    <x v="0"/>
    <n v="26"/>
    <x v="2"/>
    <x v="2"/>
    <x v="5"/>
    <x v="0"/>
  </r>
  <r>
    <n v="1798"/>
    <n v="2"/>
    <x v="357"/>
    <n v="381"/>
    <n v="53"/>
    <x v="128"/>
    <n v="1"/>
    <n v="25"/>
    <n v="13.5"/>
    <n v="25"/>
    <n v="13.5"/>
    <n v="11.5"/>
    <x v="0"/>
    <n v="11"/>
    <x v="2"/>
    <x v="2"/>
    <x v="5"/>
    <x v="0"/>
  </r>
  <r>
    <n v="1799"/>
    <n v="1"/>
    <x v="357"/>
    <n v="413"/>
    <n v="53"/>
    <x v="128"/>
    <n v="1"/>
    <n v="25"/>
    <n v="13.5"/>
    <n v="25"/>
    <n v="13.5"/>
    <n v="11.5"/>
    <x v="2"/>
    <n v="11"/>
    <x v="2"/>
    <x v="5"/>
    <x v="1"/>
    <x v="0"/>
  </r>
  <r>
    <n v="1799"/>
    <n v="2"/>
    <x v="357"/>
    <n v="413"/>
    <n v="70"/>
    <x v="63"/>
    <n v="1"/>
    <n v="55"/>
    <n v="28.5"/>
    <n v="55"/>
    <n v="28.5"/>
    <n v="26.5"/>
    <x v="2"/>
    <n v="22"/>
    <x v="2"/>
    <x v="5"/>
    <x v="1"/>
    <x v="0"/>
  </r>
  <r>
    <n v="1800"/>
    <n v="1"/>
    <x v="357"/>
    <n v="531"/>
    <n v="60"/>
    <x v="48"/>
    <n v="1"/>
    <n v="60"/>
    <n v="33"/>
    <n v="60"/>
    <n v="33"/>
    <n v="27"/>
    <x v="7"/>
    <n v="15"/>
    <x v="1"/>
    <x v="0"/>
    <x v="2"/>
    <x v="0"/>
  </r>
  <r>
    <n v="1801"/>
    <n v="1"/>
    <x v="357"/>
    <n v="615"/>
    <n v="130"/>
    <x v="122"/>
    <n v="1"/>
    <n v="25"/>
    <n v="15.5"/>
    <n v="25"/>
    <n v="15.5"/>
    <n v="9.5"/>
    <x v="7"/>
    <n v="3"/>
    <x v="4"/>
    <x v="3"/>
    <x v="0"/>
    <x v="0"/>
  </r>
  <r>
    <n v="1802"/>
    <n v="1"/>
    <x v="357"/>
    <n v="679"/>
    <n v="105"/>
    <x v="22"/>
    <n v="1"/>
    <n v="65"/>
    <n v="33.5"/>
    <n v="65"/>
    <n v="33.5"/>
    <n v="31.5"/>
    <x v="3"/>
    <n v="22"/>
    <x v="2"/>
    <x v="5"/>
    <x v="1"/>
    <x v="0"/>
  </r>
  <r>
    <n v="1802"/>
    <n v="2"/>
    <x v="357"/>
    <n v="679"/>
    <n v="181"/>
    <x v="6"/>
    <n v="1"/>
    <n v="12"/>
    <n v="7"/>
    <n v="12"/>
    <n v="7"/>
    <n v="5"/>
    <x v="3"/>
    <n v="5"/>
    <x v="3"/>
    <x v="5"/>
    <x v="1"/>
    <x v="0"/>
  </r>
  <r>
    <n v="1802"/>
    <n v="3"/>
    <x v="357"/>
    <n v="679"/>
    <n v="208"/>
    <x v="153"/>
    <n v="1"/>
    <n v="45"/>
    <n v="25.5"/>
    <n v="45"/>
    <n v="25.5"/>
    <n v="19.5"/>
    <x v="3"/>
    <n v="16"/>
    <x v="1"/>
    <x v="5"/>
    <x v="1"/>
    <x v="0"/>
  </r>
  <r>
    <n v="1803"/>
    <n v="1"/>
    <x v="358"/>
    <n v="263"/>
    <n v="19"/>
    <x v="59"/>
    <n v="1"/>
    <n v="62"/>
    <n v="32"/>
    <n v="62"/>
    <n v="32"/>
    <n v="30"/>
    <x v="4"/>
    <n v="11"/>
    <x v="2"/>
    <x v="3"/>
    <x v="5"/>
    <x v="0"/>
  </r>
  <r>
    <n v="1803"/>
    <n v="2"/>
    <x v="358"/>
    <n v="263"/>
    <n v="34"/>
    <x v="190"/>
    <n v="1"/>
    <n v="65"/>
    <n v="33.5"/>
    <n v="65"/>
    <n v="33.5"/>
    <n v="31.5"/>
    <x v="4"/>
    <n v="25"/>
    <x v="0"/>
    <x v="3"/>
    <x v="5"/>
    <x v="0"/>
  </r>
  <r>
    <n v="1803"/>
    <n v="3"/>
    <x v="358"/>
    <n v="263"/>
    <n v="156"/>
    <x v="162"/>
    <n v="1"/>
    <n v="135"/>
    <n v="69.5"/>
    <n v="135"/>
    <n v="69.5"/>
    <n v="65.5"/>
    <x v="4"/>
    <n v="2"/>
    <x v="0"/>
    <x v="3"/>
    <x v="5"/>
    <x v="0"/>
  </r>
  <r>
    <n v="1804"/>
    <n v="1"/>
    <x v="358"/>
    <n v="316"/>
    <n v="8"/>
    <x v="197"/>
    <n v="1"/>
    <n v="30"/>
    <n v="17"/>
    <n v="30"/>
    <n v="17"/>
    <n v="13"/>
    <x v="7"/>
    <n v="15"/>
    <x v="1"/>
    <x v="2"/>
    <x v="7"/>
    <x v="0"/>
  </r>
  <r>
    <n v="1804"/>
    <n v="2"/>
    <x v="358"/>
    <n v="316"/>
    <n v="71"/>
    <x v="49"/>
    <n v="1"/>
    <n v="33"/>
    <n v="17.5"/>
    <n v="33"/>
    <n v="17.5"/>
    <n v="15.5"/>
    <x v="7"/>
    <n v="26"/>
    <x v="2"/>
    <x v="2"/>
    <x v="7"/>
    <x v="0"/>
  </r>
  <r>
    <n v="1804"/>
    <n v="3"/>
    <x v="358"/>
    <n v="316"/>
    <n v="170"/>
    <x v="20"/>
    <n v="1"/>
    <n v="95"/>
    <n v="49.5"/>
    <n v="95"/>
    <n v="49.5"/>
    <n v="45.5"/>
    <x v="7"/>
    <n v="11"/>
    <x v="2"/>
    <x v="2"/>
    <x v="7"/>
    <x v="0"/>
  </r>
  <r>
    <n v="1804"/>
    <n v="4"/>
    <x v="358"/>
    <n v="316"/>
    <n v="180"/>
    <x v="21"/>
    <n v="1"/>
    <n v="204"/>
    <n v="105"/>
    <n v="204"/>
    <n v="105"/>
    <n v="99"/>
    <x v="7"/>
    <n v="9"/>
    <x v="6"/>
    <x v="2"/>
    <x v="7"/>
    <x v="0"/>
  </r>
  <r>
    <n v="1805"/>
    <n v="1"/>
    <x v="358"/>
    <n v="493"/>
    <n v="41"/>
    <x v="111"/>
    <n v="1"/>
    <n v="79"/>
    <n v="42.5"/>
    <n v="79"/>
    <n v="42.5"/>
    <n v="36.5"/>
    <x v="2"/>
    <n v="11"/>
    <x v="2"/>
    <x v="0"/>
    <x v="5"/>
    <x v="0"/>
  </r>
  <r>
    <n v="1805"/>
    <n v="2"/>
    <x v="358"/>
    <n v="493"/>
    <n v="53"/>
    <x v="128"/>
    <n v="2"/>
    <n v="25"/>
    <n v="13.5"/>
    <n v="50"/>
    <n v="27"/>
    <n v="23"/>
    <x v="2"/>
    <n v="11"/>
    <x v="2"/>
    <x v="0"/>
    <x v="5"/>
    <x v="0"/>
  </r>
  <r>
    <n v="1805"/>
    <n v="3"/>
    <x v="358"/>
    <n v="493"/>
    <n v="68"/>
    <x v="57"/>
    <n v="3"/>
    <n v="13"/>
    <n v="7.5"/>
    <n v="39"/>
    <n v="22.5"/>
    <n v="16.5"/>
    <x v="2"/>
    <n v="14"/>
    <x v="5"/>
    <x v="0"/>
    <x v="5"/>
    <x v="0"/>
  </r>
  <r>
    <n v="1805"/>
    <n v="4"/>
    <x v="358"/>
    <n v="493"/>
    <n v="87"/>
    <x v="58"/>
    <n v="1"/>
    <n v="23"/>
    <n v="12.5"/>
    <n v="23"/>
    <n v="12.5"/>
    <n v="10.5"/>
    <x v="2"/>
    <n v="4"/>
    <x v="2"/>
    <x v="0"/>
    <x v="5"/>
    <x v="0"/>
  </r>
  <r>
    <n v="1805"/>
    <n v="5"/>
    <x v="358"/>
    <n v="493"/>
    <n v="195"/>
    <x v="12"/>
    <n v="1"/>
    <n v="46"/>
    <n v="24"/>
    <n v="46"/>
    <n v="24"/>
    <n v="22"/>
    <x v="2"/>
    <n v="16"/>
    <x v="1"/>
    <x v="0"/>
    <x v="5"/>
    <x v="0"/>
  </r>
  <r>
    <n v="1806"/>
    <n v="1"/>
    <x v="358"/>
    <n v="515"/>
    <n v="30"/>
    <x v="53"/>
    <n v="1"/>
    <n v="20"/>
    <n v="11"/>
    <n v="20"/>
    <n v="11"/>
    <n v="9"/>
    <x v="6"/>
    <n v="20"/>
    <x v="5"/>
    <x v="2"/>
    <x v="7"/>
    <x v="0"/>
  </r>
  <r>
    <n v="1806"/>
    <n v="2"/>
    <x v="358"/>
    <n v="515"/>
    <n v="54"/>
    <x v="176"/>
    <n v="2"/>
    <n v="70"/>
    <n v="38"/>
    <n v="140"/>
    <n v="76"/>
    <n v="64"/>
    <x v="6"/>
    <n v="22"/>
    <x v="2"/>
    <x v="2"/>
    <x v="7"/>
    <x v="0"/>
  </r>
  <r>
    <n v="1807"/>
    <n v="1"/>
    <x v="359"/>
    <n v="629"/>
    <n v="80"/>
    <x v="79"/>
    <n v="1"/>
    <n v="22"/>
    <n v="13"/>
    <n v="22"/>
    <n v="13"/>
    <n v="9"/>
    <x v="1"/>
    <n v="15"/>
    <x v="1"/>
    <x v="0"/>
    <x v="0"/>
    <x v="0"/>
  </r>
  <r>
    <n v="1807"/>
    <n v="2"/>
    <x v="359"/>
    <n v="629"/>
    <n v="124"/>
    <x v="141"/>
    <n v="1"/>
    <n v="23"/>
    <n v="14.5"/>
    <n v="23"/>
    <n v="14.5"/>
    <n v="8.5"/>
    <x v="1"/>
    <n v="14"/>
    <x v="5"/>
    <x v="0"/>
    <x v="0"/>
    <x v="0"/>
  </r>
  <r>
    <n v="1807"/>
    <n v="3"/>
    <x v="359"/>
    <n v="629"/>
    <n v="170"/>
    <x v="20"/>
    <n v="1"/>
    <n v="95"/>
    <n v="49.5"/>
    <n v="95"/>
    <n v="49.5"/>
    <n v="45.5"/>
    <x v="1"/>
    <n v="11"/>
    <x v="2"/>
    <x v="0"/>
    <x v="0"/>
    <x v="0"/>
  </r>
  <r>
    <n v="1807"/>
    <n v="4"/>
    <x v="359"/>
    <n v="629"/>
    <n v="183"/>
    <x v="32"/>
    <n v="3"/>
    <n v="17"/>
    <n v="9.5"/>
    <n v="51"/>
    <n v="28.5"/>
    <n v="22.5"/>
    <x v="1"/>
    <n v="17"/>
    <x v="3"/>
    <x v="0"/>
    <x v="0"/>
    <x v="0"/>
  </r>
  <r>
    <n v="1808"/>
    <n v="1"/>
    <x v="359"/>
    <n v="568"/>
    <n v="20"/>
    <x v="7"/>
    <n v="1"/>
    <n v="45"/>
    <n v="25.5"/>
    <n v="45"/>
    <n v="25.5"/>
    <n v="19.5"/>
    <x v="1"/>
    <n v="18"/>
    <x v="4"/>
    <x v="0"/>
    <x v="4"/>
    <x v="0"/>
  </r>
  <r>
    <n v="1808"/>
    <n v="2"/>
    <x v="359"/>
    <n v="568"/>
    <n v="37"/>
    <x v="196"/>
    <n v="1"/>
    <n v="39"/>
    <n v="22.5"/>
    <n v="39"/>
    <n v="22.5"/>
    <n v="16.5"/>
    <x v="1"/>
    <n v="21"/>
    <x v="1"/>
    <x v="0"/>
    <x v="4"/>
    <x v="0"/>
  </r>
  <r>
    <n v="1808"/>
    <n v="3"/>
    <x v="359"/>
    <n v="568"/>
    <n v="87"/>
    <x v="58"/>
    <n v="1"/>
    <n v="23"/>
    <n v="12.5"/>
    <n v="23"/>
    <n v="12.5"/>
    <n v="10.5"/>
    <x v="1"/>
    <n v="4"/>
    <x v="2"/>
    <x v="0"/>
    <x v="4"/>
    <x v="0"/>
  </r>
  <r>
    <n v="1808"/>
    <n v="4"/>
    <x v="359"/>
    <n v="568"/>
    <n v="111"/>
    <x v="148"/>
    <n v="1"/>
    <n v="18"/>
    <n v="12"/>
    <n v="18"/>
    <n v="12"/>
    <n v="6"/>
    <x v="1"/>
    <n v="21"/>
    <x v="1"/>
    <x v="0"/>
    <x v="4"/>
    <x v="0"/>
  </r>
  <r>
    <n v="1809"/>
    <n v="1"/>
    <x v="360"/>
    <n v="129"/>
    <n v="106"/>
    <x v="38"/>
    <n v="1"/>
    <n v="72"/>
    <n v="38"/>
    <n v="72"/>
    <n v="38"/>
    <n v="34"/>
    <x v="4"/>
    <n v="15"/>
    <x v="1"/>
    <x v="3"/>
    <x v="2"/>
    <x v="0"/>
  </r>
  <r>
    <n v="1809"/>
    <n v="2"/>
    <x v="360"/>
    <n v="129"/>
    <n v="110"/>
    <x v="85"/>
    <n v="1"/>
    <n v="65"/>
    <n v="35.5"/>
    <n v="65"/>
    <n v="35.5"/>
    <n v="29.5"/>
    <x v="4"/>
    <n v="11"/>
    <x v="2"/>
    <x v="3"/>
    <x v="2"/>
    <x v="0"/>
  </r>
  <r>
    <n v="1810"/>
    <n v="1"/>
    <x v="361"/>
    <n v="348"/>
    <n v="181"/>
    <x v="6"/>
    <n v="2"/>
    <n v="12"/>
    <n v="7"/>
    <n v="24"/>
    <n v="14"/>
    <n v="10"/>
    <x v="1"/>
    <n v="5"/>
    <x v="3"/>
    <x v="5"/>
    <x v="8"/>
    <x v="0"/>
  </r>
  <r>
    <n v="1811"/>
    <n v="1"/>
    <x v="362"/>
    <n v="113"/>
    <n v="7"/>
    <x v="29"/>
    <n v="1"/>
    <n v="35"/>
    <n v="20.5"/>
    <n v="35"/>
    <n v="20.5"/>
    <n v="14.5"/>
    <x v="1"/>
    <n v="5"/>
    <x v="3"/>
    <x v="5"/>
    <x v="2"/>
    <x v="0"/>
  </r>
  <r>
    <n v="1811"/>
    <n v="2"/>
    <x v="362"/>
    <n v="113"/>
    <n v="153"/>
    <x v="104"/>
    <n v="1"/>
    <n v="29"/>
    <n v="15.5"/>
    <n v="29"/>
    <n v="15.5"/>
    <n v="13.5"/>
    <x v="1"/>
    <n v="26"/>
    <x v="2"/>
    <x v="5"/>
    <x v="2"/>
    <x v="0"/>
  </r>
  <r>
    <n v="1812"/>
    <n v="1"/>
    <x v="362"/>
    <n v="147"/>
    <n v="31"/>
    <x v="41"/>
    <n v="1"/>
    <n v="25"/>
    <n v="14.5"/>
    <n v="25"/>
    <n v="14.5"/>
    <n v="10.5"/>
    <x v="7"/>
    <n v="17"/>
    <x v="3"/>
    <x v="5"/>
    <x v="0"/>
    <x v="0"/>
  </r>
  <r>
    <n v="1812"/>
    <n v="2"/>
    <x v="362"/>
    <n v="147"/>
    <n v="71"/>
    <x v="49"/>
    <n v="4"/>
    <n v="33"/>
    <n v="17.5"/>
    <n v="132"/>
    <n v="70"/>
    <n v="62"/>
    <x v="7"/>
    <n v="26"/>
    <x v="2"/>
    <x v="5"/>
    <x v="0"/>
    <x v="0"/>
  </r>
  <r>
    <n v="1812"/>
    <n v="3"/>
    <x v="362"/>
    <n v="147"/>
    <n v="86"/>
    <x v="45"/>
    <n v="1"/>
    <n v="60"/>
    <n v="31"/>
    <n v="60"/>
    <n v="31"/>
    <n v="29"/>
    <x v="7"/>
    <n v="22"/>
    <x v="2"/>
    <x v="5"/>
    <x v="0"/>
    <x v="0"/>
  </r>
  <r>
    <n v="1812"/>
    <n v="4"/>
    <x v="362"/>
    <n v="147"/>
    <n v="142"/>
    <x v="36"/>
    <n v="1"/>
    <n v="50"/>
    <n v="27"/>
    <n v="50"/>
    <n v="27"/>
    <n v="23"/>
    <x v="7"/>
    <n v="10"/>
    <x v="3"/>
    <x v="5"/>
    <x v="0"/>
    <x v="0"/>
  </r>
  <r>
    <n v="1813"/>
    <n v="1"/>
    <x v="362"/>
    <n v="368"/>
    <n v="72"/>
    <x v="180"/>
    <n v="1"/>
    <n v="30"/>
    <n v="18"/>
    <n v="30"/>
    <n v="18"/>
    <n v="12"/>
    <x v="0"/>
    <n v="17"/>
    <x v="3"/>
    <x v="2"/>
    <x v="7"/>
    <x v="0"/>
  </r>
  <r>
    <n v="1813"/>
    <n v="2"/>
    <x v="362"/>
    <n v="368"/>
    <n v="111"/>
    <x v="148"/>
    <n v="1"/>
    <n v="18"/>
    <n v="12"/>
    <n v="18"/>
    <n v="12"/>
    <n v="6"/>
    <x v="0"/>
    <n v="21"/>
    <x v="1"/>
    <x v="2"/>
    <x v="7"/>
    <x v="0"/>
  </r>
  <r>
    <n v="1813"/>
    <n v="3"/>
    <x v="362"/>
    <n v="368"/>
    <n v="120"/>
    <x v="204"/>
    <n v="1"/>
    <n v="80"/>
    <n v="42"/>
    <n v="80"/>
    <n v="42"/>
    <n v="38"/>
    <x v="0"/>
    <n v="26"/>
    <x v="2"/>
    <x v="2"/>
    <x v="7"/>
    <x v="0"/>
  </r>
  <r>
    <n v="1813"/>
    <n v="4"/>
    <x v="362"/>
    <n v="368"/>
    <n v="204"/>
    <x v="50"/>
    <n v="1"/>
    <n v="15"/>
    <n v="9.5"/>
    <n v="15"/>
    <n v="9.5"/>
    <n v="5.5"/>
    <x v="0"/>
    <n v="17"/>
    <x v="3"/>
    <x v="2"/>
    <x v="7"/>
    <x v="0"/>
  </r>
  <r>
    <n v="1814"/>
    <n v="1"/>
    <x v="362"/>
    <n v="387"/>
    <n v="11"/>
    <x v="42"/>
    <n v="1"/>
    <n v="25"/>
    <n v="13.5"/>
    <n v="25"/>
    <n v="13.5"/>
    <n v="11.5"/>
    <x v="9"/>
    <n v="20"/>
    <x v="5"/>
    <x v="5"/>
    <x v="2"/>
    <x v="0"/>
  </r>
  <r>
    <n v="1814"/>
    <n v="2"/>
    <x v="362"/>
    <n v="387"/>
    <n v="164"/>
    <x v="9"/>
    <n v="1"/>
    <n v="35"/>
    <n v="20.5"/>
    <n v="35"/>
    <n v="20.5"/>
    <n v="14.5"/>
    <x v="9"/>
    <n v="2"/>
    <x v="0"/>
    <x v="5"/>
    <x v="2"/>
    <x v="0"/>
  </r>
  <r>
    <n v="1815"/>
    <n v="1"/>
    <x v="363"/>
    <n v="19"/>
    <n v="72"/>
    <x v="180"/>
    <n v="1"/>
    <n v="30"/>
    <n v="18"/>
    <n v="30"/>
    <n v="18"/>
    <n v="12"/>
    <x v="9"/>
    <n v="17"/>
    <x v="3"/>
    <x v="0"/>
    <x v="7"/>
    <x v="0"/>
  </r>
  <r>
    <n v="1815"/>
    <n v="2"/>
    <x v="363"/>
    <n v="19"/>
    <n v="116"/>
    <x v="81"/>
    <n v="1"/>
    <n v="20"/>
    <n v="11"/>
    <n v="20"/>
    <n v="11"/>
    <n v="9"/>
    <x v="9"/>
    <n v="15"/>
    <x v="1"/>
    <x v="0"/>
    <x v="7"/>
    <x v="0"/>
  </r>
  <r>
    <n v="1816"/>
    <n v="1"/>
    <x v="363"/>
    <n v="191"/>
    <n v="144"/>
    <x v="4"/>
    <n v="1"/>
    <n v="113"/>
    <n v="59.5"/>
    <n v="113"/>
    <n v="59.5"/>
    <n v="53.5"/>
    <x v="3"/>
    <n v="11"/>
    <x v="2"/>
    <x v="0"/>
    <x v="7"/>
    <x v="0"/>
  </r>
  <r>
    <n v="1816"/>
    <n v="2"/>
    <x v="363"/>
    <n v="191"/>
    <n v="176"/>
    <x v="160"/>
    <n v="1"/>
    <n v="70"/>
    <n v="37"/>
    <n v="70"/>
    <n v="37"/>
    <n v="33"/>
    <x v="3"/>
    <n v="22"/>
    <x v="2"/>
    <x v="0"/>
    <x v="7"/>
    <x v="0"/>
  </r>
  <r>
    <n v="1817"/>
    <n v="1"/>
    <x v="363"/>
    <n v="343"/>
    <n v="86"/>
    <x v="45"/>
    <n v="1"/>
    <n v="60"/>
    <n v="31"/>
    <n v="60"/>
    <n v="31"/>
    <n v="29"/>
    <x v="0"/>
    <n v="22"/>
    <x v="2"/>
    <x v="4"/>
    <x v="0"/>
    <x v="0"/>
  </r>
  <r>
    <n v="1818"/>
    <n v="1"/>
    <x v="363"/>
    <n v="445"/>
    <n v="1"/>
    <x v="99"/>
    <n v="1"/>
    <n v="25"/>
    <n v="14.5"/>
    <n v="25"/>
    <n v="14.5"/>
    <n v="10.5"/>
    <x v="2"/>
    <n v="18"/>
    <x v="4"/>
    <x v="0"/>
    <x v="1"/>
    <x v="0"/>
  </r>
  <r>
    <n v="1818"/>
    <n v="2"/>
    <x v="363"/>
    <n v="445"/>
    <n v="83"/>
    <x v="84"/>
    <n v="1"/>
    <n v="590"/>
    <n v="298"/>
    <n v="590"/>
    <n v="298"/>
    <n v="292"/>
    <x v="2"/>
    <n v="19"/>
    <x v="1"/>
    <x v="0"/>
    <x v="1"/>
    <x v="0"/>
  </r>
  <r>
    <n v="1818"/>
    <n v="3"/>
    <x v="363"/>
    <n v="445"/>
    <n v="196"/>
    <x v="105"/>
    <n v="1"/>
    <n v="74"/>
    <n v="40"/>
    <n v="74"/>
    <n v="40"/>
    <n v="34"/>
    <x v="2"/>
    <n v="23"/>
    <x v="0"/>
    <x v="0"/>
    <x v="1"/>
    <x v="0"/>
  </r>
  <r>
    <n v="1819"/>
    <n v="1"/>
    <x v="363"/>
    <n v="507"/>
    <n v="2"/>
    <x v="163"/>
    <n v="1"/>
    <n v="25"/>
    <n v="15.5"/>
    <n v="25"/>
    <n v="15.5"/>
    <n v="9.5"/>
    <x v="8"/>
    <n v="16"/>
    <x v="1"/>
    <x v="2"/>
    <x v="7"/>
    <x v="0"/>
  </r>
  <r>
    <n v="1820"/>
    <n v="1"/>
    <x v="364"/>
    <n v="477"/>
    <n v="103"/>
    <x v="61"/>
    <n v="2"/>
    <n v="14"/>
    <n v="10"/>
    <n v="28"/>
    <n v="20"/>
    <n v="8"/>
    <x v="4"/>
    <n v="6"/>
    <x v="4"/>
    <x v="5"/>
    <x v="8"/>
    <x v="0"/>
  </r>
  <r>
    <n v="1820"/>
    <n v="2"/>
    <x v="364"/>
    <n v="477"/>
    <n v="151"/>
    <x v="16"/>
    <n v="1"/>
    <n v="80"/>
    <n v="42"/>
    <n v="80"/>
    <n v="42"/>
    <n v="38"/>
    <x v="4"/>
    <n v="16"/>
    <x v="1"/>
    <x v="5"/>
    <x v="8"/>
    <x v="0"/>
  </r>
  <r>
    <n v="1821"/>
    <n v="1"/>
    <x v="365"/>
    <n v="349"/>
    <n v="55"/>
    <x v="119"/>
    <n v="1"/>
    <n v="65"/>
    <n v="35.5"/>
    <n v="65"/>
    <n v="35.5"/>
    <n v="29.5"/>
    <x v="9"/>
    <n v="16"/>
    <x v="1"/>
    <x v="5"/>
    <x v="6"/>
    <x v="2"/>
  </r>
  <r>
    <n v="1821"/>
    <n v="2"/>
    <x v="365"/>
    <n v="349"/>
    <n v="68"/>
    <x v="57"/>
    <n v="1"/>
    <n v="13"/>
    <n v="7.5"/>
    <n v="13"/>
    <n v="7.5"/>
    <n v="5.5"/>
    <x v="9"/>
    <n v="14"/>
    <x v="5"/>
    <x v="5"/>
    <x v="6"/>
    <x v="2"/>
  </r>
  <r>
    <n v="1821"/>
    <n v="3"/>
    <x v="365"/>
    <n v="349"/>
    <n v="69"/>
    <x v="130"/>
    <n v="1"/>
    <n v="85"/>
    <n v="43.5"/>
    <n v="85"/>
    <n v="43.5"/>
    <n v="41.5"/>
    <x v="9"/>
    <n v="26"/>
    <x v="2"/>
    <x v="5"/>
    <x v="6"/>
    <x v="2"/>
  </r>
  <r>
    <n v="1822"/>
    <n v="1"/>
    <x v="365"/>
    <n v="556"/>
    <n v="109"/>
    <x v="112"/>
    <n v="1"/>
    <n v="29"/>
    <n v="15.5"/>
    <n v="29"/>
    <n v="15.5"/>
    <n v="13.5"/>
    <x v="1"/>
    <n v="15"/>
    <x v="1"/>
    <x v="3"/>
    <x v="0"/>
    <x v="0"/>
  </r>
  <r>
    <n v="1822"/>
    <n v="2"/>
    <x v="365"/>
    <n v="556"/>
    <n v="153"/>
    <x v="104"/>
    <n v="1"/>
    <n v="29"/>
    <n v="15.5"/>
    <n v="29"/>
    <n v="15.5"/>
    <n v="13.5"/>
    <x v="1"/>
    <n v="26"/>
    <x v="2"/>
    <x v="3"/>
    <x v="0"/>
    <x v="0"/>
  </r>
  <r>
    <n v="1823"/>
    <n v="1"/>
    <x v="366"/>
    <n v="511"/>
    <n v="61"/>
    <x v="54"/>
    <n v="1"/>
    <n v="105"/>
    <n v="53.5"/>
    <n v="105"/>
    <n v="53.5"/>
    <n v="51.5"/>
    <x v="8"/>
    <n v="16"/>
    <x v="1"/>
    <x v="5"/>
    <x v="1"/>
    <x v="0"/>
  </r>
  <r>
    <n v="1823"/>
    <n v="2"/>
    <x v="366"/>
    <n v="511"/>
    <n v="87"/>
    <x v="58"/>
    <n v="1"/>
    <n v="23"/>
    <n v="12.5"/>
    <n v="23"/>
    <n v="12.5"/>
    <n v="10.5"/>
    <x v="8"/>
    <n v="4"/>
    <x v="2"/>
    <x v="5"/>
    <x v="1"/>
    <x v="0"/>
  </r>
  <r>
    <n v="1823"/>
    <n v="3"/>
    <x v="366"/>
    <n v="511"/>
    <n v="113"/>
    <x v="19"/>
    <n v="1"/>
    <n v="40"/>
    <n v="23"/>
    <n v="40"/>
    <n v="23"/>
    <n v="17"/>
    <x v="8"/>
    <n v="22"/>
    <x v="2"/>
    <x v="5"/>
    <x v="1"/>
    <x v="0"/>
  </r>
  <r>
    <n v="1824"/>
    <n v="1"/>
    <x v="366"/>
    <n v="546"/>
    <n v="199"/>
    <x v="66"/>
    <n v="1"/>
    <n v="154"/>
    <n v="79"/>
    <n v="154"/>
    <n v="79"/>
    <n v="75"/>
    <x v="0"/>
    <n v="9"/>
    <x v="6"/>
    <x v="5"/>
    <x v="2"/>
    <x v="0"/>
  </r>
  <r>
    <n v="1825"/>
    <n v="1"/>
    <x v="367"/>
    <n v="75"/>
    <n v="100"/>
    <x v="27"/>
    <n v="1"/>
    <n v="64"/>
    <n v="35"/>
    <n v="64"/>
    <n v="35"/>
    <n v="29"/>
    <x v="2"/>
    <n v="7"/>
    <x v="6"/>
    <x v="0"/>
    <x v="7"/>
    <x v="0"/>
  </r>
  <r>
    <n v="1825"/>
    <n v="2"/>
    <x v="367"/>
    <n v="75"/>
    <n v="136"/>
    <x v="189"/>
    <n v="1"/>
    <n v="17"/>
    <n v="10.5"/>
    <n v="17"/>
    <n v="10.5"/>
    <n v="6.5"/>
    <x v="2"/>
    <n v="20"/>
    <x v="5"/>
    <x v="0"/>
    <x v="7"/>
    <x v="0"/>
  </r>
  <r>
    <n v="1826"/>
    <n v="1"/>
    <x v="368"/>
    <n v="197"/>
    <n v="30"/>
    <x v="53"/>
    <n v="1"/>
    <n v="20"/>
    <n v="11"/>
    <n v="20"/>
    <n v="11"/>
    <n v="9"/>
    <x v="1"/>
    <n v="20"/>
    <x v="5"/>
    <x v="0"/>
    <x v="8"/>
    <x v="0"/>
  </r>
  <r>
    <n v="1826"/>
    <n v="2"/>
    <x v="368"/>
    <n v="197"/>
    <n v="40"/>
    <x v="102"/>
    <n v="1"/>
    <n v="430"/>
    <n v="217"/>
    <n v="430"/>
    <n v="217"/>
    <n v="213"/>
    <x v="1"/>
    <n v="8"/>
    <x v="1"/>
    <x v="0"/>
    <x v="8"/>
    <x v="0"/>
  </r>
  <r>
    <n v="1826"/>
    <n v="3"/>
    <x v="368"/>
    <n v="197"/>
    <n v="54"/>
    <x v="176"/>
    <n v="1"/>
    <n v="70"/>
    <n v="38"/>
    <n v="70"/>
    <n v="38"/>
    <n v="32"/>
    <x v="1"/>
    <n v="22"/>
    <x v="2"/>
    <x v="0"/>
    <x v="8"/>
    <x v="0"/>
  </r>
  <r>
    <n v="1827"/>
    <n v="1"/>
    <x v="368"/>
    <n v="500"/>
    <n v="74"/>
    <x v="34"/>
    <n v="3"/>
    <n v="23"/>
    <n v="13.5"/>
    <n v="69"/>
    <n v="40.5"/>
    <n v="28.5"/>
    <x v="1"/>
    <n v="26"/>
    <x v="2"/>
    <x v="3"/>
    <x v="0"/>
    <x v="0"/>
  </r>
  <r>
    <n v="1828"/>
    <n v="1"/>
    <x v="369"/>
    <n v="600"/>
    <n v="11"/>
    <x v="42"/>
    <n v="1"/>
    <n v="25"/>
    <n v="13.5"/>
    <n v="25"/>
    <n v="13.5"/>
    <n v="11.5"/>
    <x v="3"/>
    <n v="20"/>
    <x v="5"/>
    <x v="2"/>
    <x v="7"/>
    <x v="0"/>
  </r>
  <r>
    <n v="1828"/>
    <n v="2"/>
    <x v="369"/>
    <n v="600"/>
    <n v="59"/>
    <x v="43"/>
    <n v="1"/>
    <n v="65"/>
    <n v="33.5"/>
    <n v="65"/>
    <n v="33.5"/>
    <n v="31.5"/>
    <x v="3"/>
    <n v="22"/>
    <x v="2"/>
    <x v="2"/>
    <x v="7"/>
    <x v="0"/>
  </r>
  <r>
    <n v="1828"/>
    <n v="3"/>
    <x v="369"/>
    <n v="600"/>
    <n v="180"/>
    <x v="21"/>
    <n v="1"/>
    <n v="204"/>
    <n v="105"/>
    <n v="204"/>
    <n v="105"/>
    <n v="99"/>
    <x v="3"/>
    <n v="9"/>
    <x v="6"/>
    <x v="2"/>
    <x v="7"/>
    <x v="0"/>
  </r>
  <r>
    <n v="1828"/>
    <n v="4"/>
    <x v="369"/>
    <n v="600"/>
    <n v="197"/>
    <x v="201"/>
    <n v="1"/>
    <n v="230"/>
    <n v="118"/>
    <n v="230"/>
    <n v="118"/>
    <n v="112"/>
    <x v="3"/>
    <n v="26"/>
    <x v="2"/>
    <x v="2"/>
    <x v="7"/>
    <x v="0"/>
  </r>
  <r>
    <n v="1829"/>
    <n v="1"/>
    <x v="370"/>
    <n v="585"/>
    <n v="12"/>
    <x v="56"/>
    <n v="1"/>
    <n v="100"/>
    <n v="51"/>
    <n v="100"/>
    <n v="51"/>
    <n v="49"/>
    <x v="2"/>
    <n v="18"/>
    <x v="4"/>
    <x v="5"/>
    <x v="5"/>
    <x v="0"/>
  </r>
  <r>
    <n v="1829"/>
    <n v="2"/>
    <x v="370"/>
    <n v="585"/>
    <n v="31"/>
    <x v="41"/>
    <n v="1"/>
    <n v="25"/>
    <n v="14.5"/>
    <n v="25"/>
    <n v="14.5"/>
    <n v="10.5"/>
    <x v="2"/>
    <n v="17"/>
    <x v="3"/>
    <x v="5"/>
    <x v="5"/>
    <x v="0"/>
  </r>
  <r>
    <n v="1829"/>
    <n v="3"/>
    <x v="370"/>
    <n v="585"/>
    <n v="33"/>
    <x v="121"/>
    <n v="1"/>
    <n v="60"/>
    <n v="31"/>
    <n v="60"/>
    <n v="31"/>
    <n v="29"/>
    <x v="2"/>
    <n v="11"/>
    <x v="2"/>
    <x v="5"/>
    <x v="5"/>
    <x v="0"/>
  </r>
  <r>
    <n v="1829"/>
    <n v="4"/>
    <x v="370"/>
    <n v="585"/>
    <n v="200"/>
    <x v="2"/>
    <n v="1"/>
    <n v="37"/>
    <n v="19.5"/>
    <n v="37"/>
    <n v="19.5"/>
    <n v="17.5"/>
    <x v="2"/>
    <n v="21"/>
    <x v="1"/>
    <x v="5"/>
    <x v="5"/>
    <x v="0"/>
  </r>
  <r>
    <n v="1830"/>
    <n v="1"/>
    <x v="370"/>
    <n v="610"/>
    <n v="31"/>
    <x v="41"/>
    <n v="1"/>
    <n v="25"/>
    <n v="14.5"/>
    <n v="25"/>
    <n v="14.5"/>
    <n v="10.5"/>
    <x v="5"/>
    <n v="17"/>
    <x v="3"/>
    <x v="0"/>
    <x v="5"/>
    <x v="0"/>
  </r>
  <r>
    <n v="1830"/>
    <n v="2"/>
    <x v="370"/>
    <n v="610"/>
    <n v="58"/>
    <x v="181"/>
    <n v="1"/>
    <n v="14"/>
    <n v="9"/>
    <n v="14"/>
    <n v="9"/>
    <n v="5"/>
    <x v="5"/>
    <n v="6"/>
    <x v="4"/>
    <x v="0"/>
    <x v="5"/>
    <x v="0"/>
  </r>
  <r>
    <n v="1830"/>
    <n v="3"/>
    <x v="370"/>
    <n v="610"/>
    <n v="191"/>
    <x v="17"/>
    <n v="1"/>
    <n v="26"/>
    <n v="15"/>
    <n v="26"/>
    <n v="15"/>
    <n v="11"/>
    <x v="5"/>
    <n v="15"/>
    <x v="1"/>
    <x v="0"/>
    <x v="5"/>
    <x v="0"/>
  </r>
  <r>
    <n v="1831"/>
    <n v="1"/>
    <x v="371"/>
    <n v="455"/>
    <n v="107"/>
    <x v="118"/>
    <n v="6"/>
    <n v="17"/>
    <n v="11.5"/>
    <n v="102"/>
    <n v="69"/>
    <n v="33"/>
    <x v="2"/>
    <n v="20"/>
    <x v="5"/>
    <x v="3"/>
    <x v="1"/>
    <x v="0"/>
  </r>
  <r>
    <n v="1832"/>
    <n v="1"/>
    <x v="372"/>
    <n v="198"/>
    <n v="83"/>
    <x v="84"/>
    <n v="1"/>
    <n v="590"/>
    <n v="298"/>
    <n v="590"/>
    <n v="298"/>
    <n v="292"/>
    <x v="2"/>
    <n v="19"/>
    <x v="1"/>
    <x v="0"/>
    <x v="5"/>
    <x v="0"/>
  </r>
  <r>
    <n v="1832"/>
    <n v="2"/>
    <x v="372"/>
    <n v="198"/>
    <n v="91"/>
    <x v="94"/>
    <n v="1"/>
    <n v="40"/>
    <n v="21"/>
    <n v="40"/>
    <n v="21"/>
    <n v="19"/>
    <x v="2"/>
    <n v="3"/>
    <x v="4"/>
    <x v="0"/>
    <x v="5"/>
    <x v="0"/>
  </r>
  <r>
    <n v="1832"/>
    <n v="3"/>
    <x v="372"/>
    <n v="198"/>
    <n v="173"/>
    <x v="46"/>
    <n v="1"/>
    <n v="84"/>
    <n v="44"/>
    <n v="84"/>
    <n v="44"/>
    <n v="40"/>
    <x v="2"/>
    <n v="1"/>
    <x v="6"/>
    <x v="0"/>
    <x v="5"/>
    <x v="0"/>
  </r>
  <r>
    <n v="1832"/>
    <n v="4"/>
    <x v="372"/>
    <n v="198"/>
    <n v="189"/>
    <x v="151"/>
    <n v="3"/>
    <n v="165"/>
    <n v="85.5"/>
    <n v="495"/>
    <n v="256.5"/>
    <n v="238.5"/>
    <x v="2"/>
    <n v="15"/>
    <x v="1"/>
    <x v="0"/>
    <x v="5"/>
    <x v="0"/>
  </r>
  <r>
    <n v="1833"/>
    <n v="1"/>
    <x v="373"/>
    <n v="336"/>
    <n v="73"/>
    <x v="98"/>
    <n v="1"/>
    <n v="1500"/>
    <n v="752"/>
    <n v="1500"/>
    <n v="752"/>
    <n v="748"/>
    <x v="8"/>
    <n v="7"/>
    <x v="6"/>
    <x v="3"/>
    <x v="2"/>
    <x v="0"/>
  </r>
  <r>
    <n v="1833"/>
    <n v="2"/>
    <x v="373"/>
    <n v="336"/>
    <n v="96"/>
    <x v="183"/>
    <n v="1"/>
    <n v="39"/>
    <n v="22.5"/>
    <n v="39"/>
    <n v="22.5"/>
    <n v="16.5"/>
    <x v="8"/>
    <n v="24"/>
    <x v="5"/>
    <x v="3"/>
    <x v="2"/>
    <x v="0"/>
  </r>
  <r>
    <n v="1833"/>
    <n v="3"/>
    <x v="373"/>
    <n v="336"/>
    <n v="108"/>
    <x v="93"/>
    <n v="1"/>
    <n v="20"/>
    <n v="13"/>
    <n v="20"/>
    <n v="13"/>
    <n v="7"/>
    <x v="8"/>
    <n v="4"/>
    <x v="2"/>
    <x v="3"/>
    <x v="2"/>
    <x v="0"/>
  </r>
  <r>
    <n v="1833"/>
    <n v="4"/>
    <x v="373"/>
    <n v="336"/>
    <n v="208"/>
    <x v="153"/>
    <n v="1"/>
    <n v="45"/>
    <n v="25.5"/>
    <n v="45"/>
    <n v="25.5"/>
    <n v="19.5"/>
    <x v="8"/>
    <n v="16"/>
    <x v="1"/>
    <x v="3"/>
    <x v="2"/>
    <x v="0"/>
  </r>
  <r>
    <n v="1834"/>
    <n v="1"/>
    <x v="373"/>
    <n v="543"/>
    <n v="24"/>
    <x v="167"/>
    <n v="1"/>
    <n v="34"/>
    <n v="18"/>
    <n v="34"/>
    <n v="18"/>
    <n v="16"/>
    <x v="1"/>
    <n v="26"/>
    <x v="2"/>
    <x v="3"/>
    <x v="7"/>
    <x v="0"/>
  </r>
  <r>
    <n v="1834"/>
    <n v="2"/>
    <x v="373"/>
    <n v="543"/>
    <n v="108"/>
    <x v="93"/>
    <n v="1"/>
    <n v="20"/>
    <n v="13"/>
    <n v="20"/>
    <n v="13"/>
    <n v="7"/>
    <x v="1"/>
    <n v="4"/>
    <x v="2"/>
    <x v="3"/>
    <x v="7"/>
    <x v="0"/>
  </r>
  <r>
    <n v="1834"/>
    <n v="3"/>
    <x v="373"/>
    <n v="543"/>
    <n v="135"/>
    <x v="149"/>
    <n v="1"/>
    <n v="60"/>
    <n v="31"/>
    <n v="60"/>
    <n v="31"/>
    <n v="29"/>
    <x v="1"/>
    <n v="26"/>
    <x v="2"/>
    <x v="3"/>
    <x v="7"/>
    <x v="0"/>
  </r>
  <r>
    <n v="1835"/>
    <n v="1"/>
    <x v="374"/>
    <n v="496"/>
    <n v="81"/>
    <x v="147"/>
    <n v="1"/>
    <n v="190"/>
    <n v="98"/>
    <n v="190"/>
    <n v="98"/>
    <n v="92"/>
    <x v="9"/>
    <n v="26"/>
    <x v="2"/>
    <x v="0"/>
    <x v="0"/>
    <x v="0"/>
  </r>
  <r>
    <n v="1835"/>
    <n v="2"/>
    <x v="374"/>
    <n v="496"/>
    <n v="124"/>
    <x v="141"/>
    <n v="1"/>
    <n v="23"/>
    <n v="14.5"/>
    <n v="23"/>
    <n v="14.5"/>
    <n v="8.5"/>
    <x v="9"/>
    <n v="14"/>
    <x v="5"/>
    <x v="0"/>
    <x v="0"/>
    <x v="0"/>
  </r>
  <r>
    <n v="1836"/>
    <n v="1"/>
    <x v="375"/>
    <n v="153"/>
    <n v="12"/>
    <x v="56"/>
    <n v="1"/>
    <n v="100"/>
    <n v="51"/>
    <n v="100"/>
    <n v="51"/>
    <n v="49"/>
    <x v="2"/>
    <n v="18"/>
    <x v="4"/>
    <x v="1"/>
    <x v="0"/>
    <x v="0"/>
  </r>
  <r>
    <n v="1836"/>
    <n v="2"/>
    <x v="375"/>
    <n v="153"/>
    <n v="163"/>
    <x v="80"/>
    <n v="1"/>
    <n v="180"/>
    <n v="93"/>
    <n v="180"/>
    <n v="93"/>
    <n v="87"/>
    <x v="2"/>
    <n v="19"/>
    <x v="1"/>
    <x v="1"/>
    <x v="0"/>
    <x v="0"/>
  </r>
  <r>
    <n v="1837"/>
    <n v="1"/>
    <x v="375"/>
    <n v="244"/>
    <n v="67"/>
    <x v="44"/>
    <n v="1"/>
    <n v="20"/>
    <n v="12"/>
    <n v="20"/>
    <n v="12"/>
    <n v="8"/>
    <x v="4"/>
    <n v="21"/>
    <x v="1"/>
    <x v="3"/>
    <x v="5"/>
    <x v="0"/>
  </r>
  <r>
    <n v="1837"/>
    <n v="2"/>
    <x v="375"/>
    <n v="244"/>
    <n v="212"/>
    <x v="168"/>
    <n v="1"/>
    <n v="14"/>
    <n v="9"/>
    <n v="14"/>
    <n v="9"/>
    <n v="5"/>
    <x v="4"/>
    <n v="6"/>
    <x v="4"/>
    <x v="3"/>
    <x v="5"/>
    <x v="0"/>
  </r>
  <r>
    <n v="1838"/>
    <n v="1"/>
    <x v="376"/>
    <n v="68"/>
    <n v="151"/>
    <x v="16"/>
    <n v="1"/>
    <n v="80"/>
    <n v="42"/>
    <n v="80"/>
    <n v="42"/>
    <n v="38"/>
    <x v="1"/>
    <n v="16"/>
    <x v="1"/>
    <x v="0"/>
    <x v="0"/>
    <x v="0"/>
  </r>
  <r>
    <n v="1839"/>
    <n v="1"/>
    <x v="377"/>
    <n v="57"/>
    <n v="62"/>
    <x v="87"/>
    <n v="4"/>
    <n v="37"/>
    <n v="19.5"/>
    <n v="148"/>
    <n v="78"/>
    <n v="70"/>
    <x v="3"/>
    <n v="3"/>
    <x v="4"/>
    <x v="5"/>
    <x v="5"/>
    <x v="0"/>
  </r>
  <r>
    <n v="1839"/>
    <n v="2"/>
    <x v="377"/>
    <n v="57"/>
    <n v="147"/>
    <x v="179"/>
    <n v="1"/>
    <n v="17"/>
    <n v="10.5"/>
    <n v="17"/>
    <n v="10.5"/>
    <n v="6.5"/>
    <x v="3"/>
    <n v="24"/>
    <x v="5"/>
    <x v="5"/>
    <x v="5"/>
    <x v="0"/>
  </r>
  <r>
    <n v="1839"/>
    <n v="3"/>
    <x v="377"/>
    <n v="57"/>
    <n v="175"/>
    <x v="37"/>
    <n v="1"/>
    <n v="29"/>
    <n v="16.5"/>
    <n v="29"/>
    <n v="16.5"/>
    <n v="12.5"/>
    <x v="3"/>
    <n v="26"/>
    <x v="2"/>
    <x v="5"/>
    <x v="5"/>
    <x v="0"/>
  </r>
  <r>
    <n v="1840"/>
    <n v="1"/>
    <x v="377"/>
    <n v="118"/>
    <n v="32"/>
    <x v="77"/>
    <n v="1"/>
    <n v="17"/>
    <n v="11.5"/>
    <n v="17"/>
    <n v="11.5"/>
    <n v="5.5"/>
    <x v="2"/>
    <n v="26"/>
    <x v="2"/>
    <x v="5"/>
    <x v="0"/>
    <x v="0"/>
  </r>
  <r>
    <n v="1840"/>
    <n v="2"/>
    <x v="377"/>
    <n v="118"/>
    <n v="176"/>
    <x v="160"/>
    <n v="1"/>
    <n v="70"/>
    <n v="37"/>
    <n v="70"/>
    <n v="37"/>
    <n v="33"/>
    <x v="2"/>
    <n v="22"/>
    <x v="2"/>
    <x v="5"/>
    <x v="0"/>
    <x v="0"/>
  </r>
  <r>
    <n v="1841"/>
    <n v="1"/>
    <x v="378"/>
    <n v="591"/>
    <n v="104"/>
    <x v="13"/>
    <n v="1"/>
    <n v="43"/>
    <n v="23.5"/>
    <n v="43"/>
    <n v="23.5"/>
    <n v="19.5"/>
    <x v="3"/>
    <n v="11"/>
    <x v="2"/>
    <x v="0"/>
    <x v="9"/>
    <x v="2"/>
  </r>
  <r>
    <n v="1841"/>
    <n v="2"/>
    <x v="378"/>
    <n v="591"/>
    <n v="111"/>
    <x v="148"/>
    <n v="1"/>
    <n v="18"/>
    <n v="12"/>
    <n v="18"/>
    <n v="12"/>
    <n v="6"/>
    <x v="3"/>
    <n v="21"/>
    <x v="1"/>
    <x v="0"/>
    <x v="9"/>
    <x v="2"/>
  </r>
  <r>
    <n v="1842"/>
    <n v="1"/>
    <x v="379"/>
    <n v="659"/>
    <n v="115"/>
    <x v="3"/>
    <n v="1"/>
    <n v="38"/>
    <n v="22"/>
    <n v="38"/>
    <n v="22"/>
    <n v="16"/>
    <x v="2"/>
    <n v="4"/>
    <x v="2"/>
    <x v="3"/>
    <x v="7"/>
    <x v="0"/>
  </r>
  <r>
    <n v="1842"/>
    <n v="2"/>
    <x v="379"/>
    <n v="659"/>
    <n v="121"/>
    <x v="100"/>
    <n v="1"/>
    <n v="184"/>
    <n v="93"/>
    <n v="184"/>
    <n v="93"/>
    <n v="91"/>
    <x v="2"/>
    <n v="21"/>
    <x v="1"/>
    <x v="3"/>
    <x v="7"/>
    <x v="0"/>
  </r>
  <r>
    <n v="1842"/>
    <n v="3"/>
    <x v="379"/>
    <n v="659"/>
    <n v="171"/>
    <x v="103"/>
    <n v="1"/>
    <n v="27"/>
    <n v="16.5"/>
    <n v="27"/>
    <n v="16.5"/>
    <n v="10.5"/>
    <x v="2"/>
    <n v="23"/>
    <x v="0"/>
    <x v="3"/>
    <x v="7"/>
    <x v="0"/>
  </r>
  <r>
    <n v="1843"/>
    <n v="1"/>
    <x v="380"/>
    <n v="106"/>
    <n v="131"/>
    <x v="152"/>
    <n v="1"/>
    <n v="22"/>
    <n v="13"/>
    <n v="22"/>
    <n v="13"/>
    <n v="9"/>
    <x v="7"/>
    <n v="10"/>
    <x v="3"/>
    <x v="5"/>
    <x v="7"/>
    <x v="0"/>
  </r>
  <r>
    <n v="1843"/>
    <n v="2"/>
    <x v="380"/>
    <n v="106"/>
    <n v="157"/>
    <x v="198"/>
    <n v="1"/>
    <n v="195"/>
    <n v="99.5"/>
    <n v="195"/>
    <n v="99.5"/>
    <n v="95.5"/>
    <x v="7"/>
    <n v="2"/>
    <x v="0"/>
    <x v="5"/>
    <x v="7"/>
    <x v="0"/>
  </r>
  <r>
    <n v="1843"/>
    <n v="3"/>
    <x v="380"/>
    <n v="106"/>
    <n v="159"/>
    <x v="145"/>
    <n v="3"/>
    <n v="12"/>
    <n v="7"/>
    <n v="36"/>
    <n v="21"/>
    <n v="15"/>
    <x v="7"/>
    <n v="16"/>
    <x v="1"/>
    <x v="5"/>
    <x v="7"/>
    <x v="0"/>
  </r>
  <r>
    <n v="1843"/>
    <n v="4"/>
    <x v="380"/>
    <n v="106"/>
    <n v="161"/>
    <x v="115"/>
    <n v="1"/>
    <n v="315"/>
    <n v="160.5"/>
    <n v="315"/>
    <n v="160.5"/>
    <n v="154.5"/>
    <x v="7"/>
    <n v="19"/>
    <x v="1"/>
    <x v="5"/>
    <x v="7"/>
    <x v="0"/>
  </r>
  <r>
    <n v="1844"/>
    <n v="1"/>
    <x v="380"/>
    <n v="251"/>
    <n v="86"/>
    <x v="45"/>
    <n v="1"/>
    <n v="60"/>
    <n v="31"/>
    <n v="60"/>
    <n v="31"/>
    <n v="29"/>
    <x v="3"/>
    <n v="22"/>
    <x v="2"/>
    <x v="2"/>
    <x v="5"/>
    <x v="0"/>
  </r>
  <r>
    <n v="1844"/>
    <n v="2"/>
    <x v="380"/>
    <n v="251"/>
    <n v="105"/>
    <x v="22"/>
    <n v="1"/>
    <n v="65"/>
    <n v="33.5"/>
    <n v="65"/>
    <n v="33.5"/>
    <n v="31.5"/>
    <x v="3"/>
    <n v="22"/>
    <x v="2"/>
    <x v="2"/>
    <x v="5"/>
    <x v="0"/>
  </r>
  <r>
    <n v="1844"/>
    <n v="3"/>
    <x v="380"/>
    <n v="251"/>
    <n v="184"/>
    <x v="55"/>
    <n v="1"/>
    <n v="45"/>
    <n v="23.5"/>
    <n v="45"/>
    <n v="23.5"/>
    <n v="21.5"/>
    <x v="3"/>
    <n v="16"/>
    <x v="1"/>
    <x v="2"/>
    <x v="5"/>
    <x v="0"/>
  </r>
  <r>
    <n v="1845"/>
    <n v="1"/>
    <x v="381"/>
    <n v="525"/>
    <n v="139"/>
    <x v="129"/>
    <n v="1"/>
    <n v="194"/>
    <n v="100"/>
    <n v="194"/>
    <n v="100"/>
    <n v="94"/>
    <x v="3"/>
    <n v="14"/>
    <x v="5"/>
    <x v="0"/>
    <x v="2"/>
    <x v="0"/>
  </r>
  <r>
    <n v="1846"/>
    <n v="1"/>
    <x v="382"/>
    <n v="255"/>
    <n v="16"/>
    <x v="75"/>
    <n v="1"/>
    <n v="50"/>
    <n v="27"/>
    <n v="50"/>
    <n v="27"/>
    <n v="23"/>
    <x v="1"/>
    <n v="15"/>
    <x v="1"/>
    <x v="3"/>
    <x v="1"/>
    <x v="0"/>
  </r>
  <r>
    <n v="1846"/>
    <n v="2"/>
    <x v="382"/>
    <n v="255"/>
    <n v="163"/>
    <x v="80"/>
    <n v="1"/>
    <n v="180"/>
    <n v="93"/>
    <n v="180"/>
    <n v="93"/>
    <n v="87"/>
    <x v="1"/>
    <n v="19"/>
    <x v="1"/>
    <x v="3"/>
    <x v="1"/>
    <x v="0"/>
  </r>
  <r>
    <n v="1846"/>
    <n v="3"/>
    <x v="382"/>
    <n v="255"/>
    <n v="202"/>
    <x v="33"/>
    <n v="1"/>
    <n v="998"/>
    <n v="502"/>
    <n v="998"/>
    <n v="502"/>
    <n v="496"/>
    <x v="1"/>
    <n v="19"/>
    <x v="1"/>
    <x v="3"/>
    <x v="1"/>
    <x v="0"/>
  </r>
  <r>
    <n v="1847"/>
    <n v="1"/>
    <x v="382"/>
    <n v="623"/>
    <n v="81"/>
    <x v="147"/>
    <n v="5"/>
    <n v="190"/>
    <n v="98"/>
    <n v="950"/>
    <n v="490"/>
    <n v="460"/>
    <x v="3"/>
    <n v="26"/>
    <x v="2"/>
    <x v="2"/>
    <x v="6"/>
    <x v="2"/>
  </r>
  <r>
    <n v="1847"/>
    <n v="2"/>
    <x v="382"/>
    <n v="623"/>
    <n v="92"/>
    <x v="211"/>
    <n v="1"/>
    <n v="40"/>
    <n v="22"/>
    <n v="40"/>
    <n v="22"/>
    <n v="18"/>
    <x v="3"/>
    <n v="3"/>
    <x v="4"/>
    <x v="2"/>
    <x v="6"/>
    <x v="2"/>
  </r>
  <r>
    <n v="1847"/>
    <n v="3"/>
    <x v="382"/>
    <n v="623"/>
    <n v="156"/>
    <x v="162"/>
    <n v="1"/>
    <n v="135"/>
    <n v="69.5"/>
    <n v="135"/>
    <n v="69.5"/>
    <n v="65.5"/>
    <x v="3"/>
    <n v="2"/>
    <x v="0"/>
    <x v="2"/>
    <x v="6"/>
    <x v="2"/>
  </r>
  <r>
    <n v="1847"/>
    <n v="4"/>
    <x v="382"/>
    <n v="623"/>
    <n v="171"/>
    <x v="103"/>
    <n v="1"/>
    <n v="27"/>
    <n v="16.5"/>
    <n v="27"/>
    <n v="16.5"/>
    <n v="10.5"/>
    <x v="3"/>
    <n v="23"/>
    <x v="0"/>
    <x v="2"/>
    <x v="6"/>
    <x v="2"/>
  </r>
  <r>
    <n v="1847"/>
    <n v="5"/>
    <x v="382"/>
    <n v="623"/>
    <n v="175"/>
    <x v="37"/>
    <n v="1"/>
    <n v="29"/>
    <n v="16.5"/>
    <n v="29"/>
    <n v="16.5"/>
    <n v="12.5"/>
    <x v="3"/>
    <n v="26"/>
    <x v="2"/>
    <x v="2"/>
    <x v="6"/>
    <x v="2"/>
  </r>
  <r>
    <n v="1848"/>
    <n v="1"/>
    <x v="383"/>
    <n v="39"/>
    <n v="24"/>
    <x v="167"/>
    <n v="1"/>
    <n v="34"/>
    <n v="18"/>
    <n v="34"/>
    <n v="18"/>
    <n v="16"/>
    <x v="9"/>
    <n v="26"/>
    <x v="2"/>
    <x v="5"/>
    <x v="0"/>
    <x v="0"/>
  </r>
  <r>
    <n v="1848"/>
    <n v="2"/>
    <x v="383"/>
    <n v="39"/>
    <n v="51"/>
    <x v="18"/>
    <n v="1"/>
    <n v="25"/>
    <n v="15.5"/>
    <n v="25"/>
    <n v="15.5"/>
    <n v="9.5"/>
    <x v="9"/>
    <n v="3"/>
    <x v="4"/>
    <x v="5"/>
    <x v="0"/>
    <x v="0"/>
  </r>
  <r>
    <n v="1848"/>
    <n v="3"/>
    <x v="383"/>
    <n v="39"/>
    <n v="84"/>
    <x v="108"/>
    <n v="1"/>
    <n v="90"/>
    <n v="48"/>
    <n v="90"/>
    <n v="48"/>
    <n v="42"/>
    <x v="9"/>
    <n v="1"/>
    <x v="6"/>
    <x v="5"/>
    <x v="0"/>
    <x v="0"/>
  </r>
  <r>
    <n v="1848"/>
    <n v="4"/>
    <x v="383"/>
    <n v="39"/>
    <n v="126"/>
    <x v="86"/>
    <n v="1"/>
    <n v="20"/>
    <n v="13"/>
    <n v="20"/>
    <n v="13"/>
    <n v="7"/>
    <x v="9"/>
    <n v="14"/>
    <x v="5"/>
    <x v="5"/>
    <x v="0"/>
    <x v="0"/>
  </r>
  <r>
    <n v="1848"/>
    <n v="5"/>
    <x v="383"/>
    <n v="39"/>
    <n v="159"/>
    <x v="145"/>
    <n v="2"/>
    <n v="12"/>
    <n v="7"/>
    <n v="24"/>
    <n v="14"/>
    <n v="10"/>
    <x v="9"/>
    <n v="16"/>
    <x v="1"/>
    <x v="5"/>
    <x v="0"/>
    <x v="0"/>
  </r>
  <r>
    <n v="1849"/>
    <n v="1"/>
    <x v="384"/>
    <n v="490"/>
    <n v="204"/>
    <x v="50"/>
    <n v="1"/>
    <n v="15"/>
    <n v="9.5"/>
    <n v="15"/>
    <n v="9.5"/>
    <n v="5.5"/>
    <x v="2"/>
    <n v="17"/>
    <x v="3"/>
    <x v="5"/>
    <x v="7"/>
    <x v="0"/>
  </r>
  <r>
    <n v="1850"/>
    <n v="1"/>
    <x v="385"/>
    <n v="340"/>
    <n v="214"/>
    <x v="210"/>
    <n v="1"/>
    <n v="55"/>
    <n v="30.5"/>
    <n v="55"/>
    <n v="30.5"/>
    <n v="24.5"/>
    <x v="1"/>
    <n v="21"/>
    <x v="1"/>
    <x v="3"/>
    <x v="0"/>
    <x v="0"/>
  </r>
  <r>
    <n v="1850"/>
    <n v="2"/>
    <x v="385"/>
    <n v="340"/>
    <n v="122"/>
    <x v="106"/>
    <n v="4"/>
    <n v="105"/>
    <n v="55.5"/>
    <n v="420"/>
    <n v="222"/>
    <n v="198"/>
    <x v="1"/>
    <n v="13"/>
    <x v="1"/>
    <x v="3"/>
    <x v="0"/>
    <x v="0"/>
  </r>
  <r>
    <n v="1850"/>
    <n v="3"/>
    <x v="385"/>
    <n v="340"/>
    <n v="123"/>
    <x v="8"/>
    <n v="1"/>
    <n v="75"/>
    <n v="40.5"/>
    <n v="75"/>
    <n v="40.5"/>
    <n v="34.5"/>
    <x v="1"/>
    <n v="11"/>
    <x v="2"/>
    <x v="3"/>
    <x v="0"/>
    <x v="0"/>
  </r>
  <r>
    <n v="1850"/>
    <n v="4"/>
    <x v="385"/>
    <n v="340"/>
    <n v="191"/>
    <x v="17"/>
    <n v="1"/>
    <n v="26"/>
    <n v="15"/>
    <n v="26"/>
    <n v="15"/>
    <n v="11"/>
    <x v="1"/>
    <n v="15"/>
    <x v="1"/>
    <x v="3"/>
    <x v="0"/>
    <x v="0"/>
  </r>
  <r>
    <n v="1851"/>
    <n v="1"/>
    <x v="386"/>
    <n v="42"/>
    <n v="181"/>
    <x v="6"/>
    <n v="3"/>
    <n v="12"/>
    <n v="7"/>
    <n v="36"/>
    <n v="21"/>
    <n v="15"/>
    <x v="1"/>
    <n v="5"/>
    <x v="3"/>
    <x v="0"/>
    <x v="7"/>
    <x v="0"/>
  </r>
  <r>
    <n v="1851"/>
    <n v="2"/>
    <x v="386"/>
    <n v="42"/>
    <n v="195"/>
    <x v="12"/>
    <n v="1"/>
    <n v="46"/>
    <n v="24"/>
    <n v="46"/>
    <n v="24"/>
    <n v="22"/>
    <x v="1"/>
    <n v="16"/>
    <x v="1"/>
    <x v="0"/>
    <x v="7"/>
    <x v="0"/>
  </r>
  <r>
    <n v="1852"/>
    <n v="1"/>
    <x v="387"/>
    <n v="277"/>
    <n v="121"/>
    <x v="100"/>
    <n v="1"/>
    <n v="184"/>
    <n v="93"/>
    <n v="184"/>
    <n v="93"/>
    <n v="91"/>
    <x v="6"/>
    <n v="21"/>
    <x v="1"/>
    <x v="6"/>
    <x v="0"/>
    <x v="0"/>
  </r>
  <r>
    <n v="1852"/>
    <n v="2"/>
    <x v="387"/>
    <n v="277"/>
    <n v="184"/>
    <x v="55"/>
    <n v="1"/>
    <n v="45"/>
    <n v="23.5"/>
    <n v="45"/>
    <n v="23.5"/>
    <n v="21.5"/>
    <x v="6"/>
    <n v="16"/>
    <x v="1"/>
    <x v="6"/>
    <x v="0"/>
    <x v="0"/>
  </r>
  <r>
    <n v="1853"/>
    <n v="1"/>
    <x v="387"/>
    <n v="306"/>
    <n v="132"/>
    <x v="169"/>
    <n v="1"/>
    <n v="24"/>
    <n v="15"/>
    <n v="24"/>
    <n v="15"/>
    <n v="9"/>
    <x v="7"/>
    <n v="1"/>
    <x v="6"/>
    <x v="2"/>
    <x v="1"/>
    <x v="0"/>
  </r>
  <r>
    <n v="1853"/>
    <n v="2"/>
    <x v="387"/>
    <n v="306"/>
    <n v="170"/>
    <x v="20"/>
    <n v="1"/>
    <n v="95"/>
    <n v="49.5"/>
    <n v="95"/>
    <n v="49.5"/>
    <n v="45.5"/>
    <x v="7"/>
    <n v="11"/>
    <x v="2"/>
    <x v="2"/>
    <x v="1"/>
    <x v="0"/>
  </r>
  <r>
    <n v="1854"/>
    <n v="1"/>
    <x v="388"/>
    <n v="643"/>
    <n v="33"/>
    <x v="121"/>
    <n v="1"/>
    <n v="60"/>
    <n v="31"/>
    <n v="60"/>
    <n v="31"/>
    <n v="29"/>
    <x v="3"/>
    <n v="11"/>
    <x v="2"/>
    <x v="2"/>
    <x v="4"/>
    <x v="0"/>
  </r>
  <r>
    <n v="1854"/>
    <n v="2"/>
    <x v="388"/>
    <n v="643"/>
    <n v="132"/>
    <x v="169"/>
    <n v="1"/>
    <n v="24"/>
    <n v="15"/>
    <n v="24"/>
    <n v="15"/>
    <n v="9"/>
    <x v="3"/>
    <n v="1"/>
    <x v="6"/>
    <x v="2"/>
    <x v="4"/>
    <x v="0"/>
  </r>
  <r>
    <n v="1855"/>
    <n v="1"/>
    <x v="389"/>
    <n v="131"/>
    <n v="36"/>
    <x v="144"/>
    <n v="2"/>
    <n v="14"/>
    <n v="8"/>
    <n v="28"/>
    <n v="16"/>
    <n v="12"/>
    <x v="1"/>
    <n v="6"/>
    <x v="4"/>
    <x v="0"/>
    <x v="8"/>
    <x v="0"/>
  </r>
  <r>
    <n v="1855"/>
    <n v="2"/>
    <x v="389"/>
    <n v="131"/>
    <n v="122"/>
    <x v="106"/>
    <n v="1"/>
    <n v="105"/>
    <n v="55.5"/>
    <n v="105"/>
    <n v="55.5"/>
    <n v="49.5"/>
    <x v="1"/>
    <n v="13"/>
    <x v="1"/>
    <x v="0"/>
    <x v="8"/>
    <x v="0"/>
  </r>
  <r>
    <n v="1856"/>
    <n v="1"/>
    <x v="389"/>
    <n v="487"/>
    <n v="87"/>
    <x v="58"/>
    <n v="1"/>
    <n v="23"/>
    <n v="12.5"/>
    <n v="23"/>
    <n v="12.5"/>
    <n v="10.5"/>
    <x v="1"/>
    <n v="4"/>
    <x v="2"/>
    <x v="4"/>
    <x v="0"/>
    <x v="0"/>
  </r>
  <r>
    <n v="1856"/>
    <n v="2"/>
    <x v="389"/>
    <n v="487"/>
    <n v="101"/>
    <x v="0"/>
    <n v="1"/>
    <n v="35"/>
    <n v="20.5"/>
    <n v="35"/>
    <n v="20.5"/>
    <n v="14.5"/>
    <x v="1"/>
    <n v="23"/>
    <x v="0"/>
    <x v="4"/>
    <x v="0"/>
    <x v="0"/>
  </r>
  <r>
    <n v="1856"/>
    <n v="3"/>
    <x v="389"/>
    <n v="487"/>
    <n v="195"/>
    <x v="12"/>
    <n v="1"/>
    <n v="46"/>
    <n v="24"/>
    <n v="46"/>
    <n v="24"/>
    <n v="22"/>
    <x v="1"/>
    <n v="16"/>
    <x v="1"/>
    <x v="4"/>
    <x v="0"/>
    <x v="0"/>
  </r>
  <r>
    <n v="1857"/>
    <n v="1"/>
    <x v="390"/>
    <n v="421"/>
    <n v="94"/>
    <x v="88"/>
    <n v="1"/>
    <n v="25"/>
    <n v="14.5"/>
    <n v="25"/>
    <n v="14.5"/>
    <n v="10.5"/>
    <x v="2"/>
    <n v="12"/>
    <x v="2"/>
    <x v="2"/>
    <x v="8"/>
    <x v="0"/>
  </r>
  <r>
    <n v="1857"/>
    <n v="2"/>
    <x v="390"/>
    <n v="421"/>
    <n v="134"/>
    <x v="120"/>
    <n v="1"/>
    <n v="16"/>
    <n v="9"/>
    <n v="16"/>
    <n v="9"/>
    <n v="7"/>
    <x v="2"/>
    <n v="6"/>
    <x v="4"/>
    <x v="2"/>
    <x v="8"/>
    <x v="0"/>
  </r>
  <r>
    <n v="1858"/>
    <n v="1"/>
    <x v="391"/>
    <n v="279"/>
    <n v="101"/>
    <x v="0"/>
    <n v="1"/>
    <n v="35"/>
    <n v="20.5"/>
    <n v="35"/>
    <n v="20.5"/>
    <n v="14.5"/>
    <x v="7"/>
    <n v="23"/>
    <x v="0"/>
    <x v="0"/>
    <x v="0"/>
    <x v="0"/>
  </r>
  <r>
    <n v="1858"/>
    <n v="2"/>
    <x v="391"/>
    <n v="279"/>
    <n v="121"/>
    <x v="100"/>
    <n v="1"/>
    <n v="184"/>
    <n v="93"/>
    <n v="184"/>
    <n v="93"/>
    <n v="91"/>
    <x v="7"/>
    <n v="21"/>
    <x v="1"/>
    <x v="0"/>
    <x v="0"/>
    <x v="0"/>
  </r>
  <r>
    <n v="1858"/>
    <n v="3"/>
    <x v="391"/>
    <n v="279"/>
    <n v="129"/>
    <x v="69"/>
    <n v="1"/>
    <n v="630"/>
    <n v="316"/>
    <n v="630"/>
    <n v="316"/>
    <n v="314"/>
    <x v="7"/>
    <n v="8"/>
    <x v="1"/>
    <x v="0"/>
    <x v="0"/>
    <x v="0"/>
  </r>
  <r>
    <n v="1859"/>
    <n v="1"/>
    <x v="391"/>
    <n v="518"/>
    <n v="18"/>
    <x v="15"/>
    <n v="1"/>
    <n v="130"/>
    <n v="66"/>
    <n v="130"/>
    <n v="66"/>
    <n v="64"/>
    <x v="3"/>
    <n v="18"/>
    <x v="4"/>
    <x v="3"/>
    <x v="2"/>
    <x v="0"/>
  </r>
  <r>
    <n v="1859"/>
    <n v="2"/>
    <x v="391"/>
    <n v="518"/>
    <n v="81"/>
    <x v="147"/>
    <n v="3"/>
    <n v="190"/>
    <n v="98"/>
    <n v="570"/>
    <n v="294"/>
    <n v="276"/>
    <x v="3"/>
    <n v="26"/>
    <x v="2"/>
    <x v="3"/>
    <x v="2"/>
    <x v="0"/>
  </r>
  <r>
    <n v="1860"/>
    <n v="1"/>
    <x v="392"/>
    <n v="642"/>
    <n v="10"/>
    <x v="92"/>
    <n v="1"/>
    <n v="22"/>
    <n v="12"/>
    <n v="22"/>
    <n v="12"/>
    <n v="10"/>
    <x v="6"/>
    <n v="20"/>
    <x v="5"/>
    <x v="5"/>
    <x v="5"/>
    <x v="0"/>
  </r>
  <r>
    <n v="1861"/>
    <n v="1"/>
    <x v="393"/>
    <n v="489"/>
    <n v="101"/>
    <x v="0"/>
    <n v="1"/>
    <n v="35"/>
    <n v="20.5"/>
    <n v="35"/>
    <n v="20.5"/>
    <n v="14.5"/>
    <x v="6"/>
    <n v="23"/>
    <x v="0"/>
    <x v="5"/>
    <x v="4"/>
    <x v="0"/>
  </r>
  <r>
    <n v="1862"/>
    <n v="1"/>
    <x v="394"/>
    <n v="78"/>
    <n v="11"/>
    <x v="42"/>
    <n v="1"/>
    <n v="25"/>
    <n v="13.5"/>
    <n v="25"/>
    <n v="13.5"/>
    <n v="11.5"/>
    <x v="4"/>
    <n v="20"/>
    <x v="5"/>
    <x v="2"/>
    <x v="6"/>
    <x v="2"/>
  </r>
  <r>
    <n v="1862"/>
    <n v="2"/>
    <x v="394"/>
    <n v="78"/>
    <n v="56"/>
    <x v="96"/>
    <n v="1"/>
    <n v="30"/>
    <n v="18"/>
    <n v="30"/>
    <n v="18"/>
    <n v="12"/>
    <x v="4"/>
    <n v="15"/>
    <x v="1"/>
    <x v="2"/>
    <x v="6"/>
    <x v="2"/>
  </r>
  <r>
    <n v="1863"/>
    <n v="1"/>
    <x v="394"/>
    <n v="483"/>
    <n v="84"/>
    <x v="108"/>
    <n v="1"/>
    <n v="90"/>
    <n v="48"/>
    <n v="90"/>
    <n v="48"/>
    <n v="42"/>
    <x v="3"/>
    <n v="1"/>
    <x v="6"/>
    <x v="0"/>
    <x v="1"/>
    <x v="0"/>
  </r>
  <r>
    <n v="1863"/>
    <n v="2"/>
    <x v="394"/>
    <n v="483"/>
    <n v="112"/>
    <x v="62"/>
    <n v="1"/>
    <n v="25"/>
    <n v="14.5"/>
    <n v="25"/>
    <n v="14.5"/>
    <n v="10.5"/>
    <x v="3"/>
    <n v="3"/>
    <x v="4"/>
    <x v="0"/>
    <x v="1"/>
    <x v="0"/>
  </r>
  <r>
    <n v="1864"/>
    <n v="1"/>
    <x v="395"/>
    <n v="14"/>
    <n v="40"/>
    <x v="102"/>
    <n v="1"/>
    <n v="430"/>
    <n v="217"/>
    <n v="430"/>
    <n v="217"/>
    <n v="213"/>
    <x v="0"/>
    <n v="8"/>
    <x v="1"/>
    <x v="0"/>
    <x v="5"/>
    <x v="0"/>
  </r>
  <r>
    <n v="1864"/>
    <n v="2"/>
    <x v="395"/>
    <n v="14"/>
    <n v="86"/>
    <x v="45"/>
    <n v="1"/>
    <n v="60"/>
    <n v="31"/>
    <n v="60"/>
    <n v="31"/>
    <n v="29"/>
    <x v="0"/>
    <n v="22"/>
    <x v="2"/>
    <x v="0"/>
    <x v="5"/>
    <x v="0"/>
  </r>
  <r>
    <n v="1864"/>
    <n v="3"/>
    <x v="395"/>
    <n v="14"/>
    <n v="172"/>
    <x v="209"/>
    <n v="1"/>
    <n v="32"/>
    <n v="17"/>
    <n v="32"/>
    <n v="17"/>
    <n v="15"/>
    <x v="0"/>
    <n v="15"/>
    <x v="1"/>
    <x v="0"/>
    <x v="5"/>
    <x v="0"/>
  </r>
  <r>
    <n v="1865"/>
    <n v="1"/>
    <x v="396"/>
    <n v="161"/>
    <n v="17"/>
    <x v="52"/>
    <n v="1"/>
    <n v="65"/>
    <n v="34.5"/>
    <n v="65"/>
    <n v="34.5"/>
    <n v="30.5"/>
    <x v="7"/>
    <n v="22"/>
    <x v="2"/>
    <x v="0"/>
    <x v="9"/>
    <x v="2"/>
  </r>
  <r>
    <n v="1865"/>
    <n v="2"/>
    <x v="396"/>
    <n v="161"/>
    <n v="34"/>
    <x v="190"/>
    <n v="1"/>
    <n v="65"/>
    <n v="33.5"/>
    <n v="65"/>
    <n v="33.5"/>
    <n v="31.5"/>
    <x v="7"/>
    <n v="25"/>
    <x v="0"/>
    <x v="0"/>
    <x v="9"/>
    <x v="2"/>
  </r>
  <r>
    <n v="1865"/>
    <n v="3"/>
    <x v="396"/>
    <n v="161"/>
    <n v="123"/>
    <x v="8"/>
    <n v="1"/>
    <n v="75"/>
    <n v="40.5"/>
    <n v="75"/>
    <n v="40.5"/>
    <n v="34.5"/>
    <x v="7"/>
    <n v="11"/>
    <x v="2"/>
    <x v="0"/>
    <x v="9"/>
    <x v="2"/>
  </r>
  <r>
    <n v="1866"/>
    <n v="1"/>
    <x v="396"/>
    <n v="428"/>
    <n v="103"/>
    <x v="61"/>
    <n v="3"/>
    <n v="14"/>
    <n v="10"/>
    <n v="42"/>
    <n v="30"/>
    <n v="12"/>
    <x v="0"/>
    <n v="6"/>
    <x v="4"/>
    <x v="4"/>
    <x v="9"/>
    <x v="2"/>
  </r>
  <r>
    <n v="1866"/>
    <n v="2"/>
    <x v="396"/>
    <n v="428"/>
    <n v="180"/>
    <x v="21"/>
    <n v="2"/>
    <n v="204"/>
    <n v="105"/>
    <n v="408"/>
    <n v="210"/>
    <n v="198"/>
    <x v="0"/>
    <n v="9"/>
    <x v="6"/>
    <x v="4"/>
    <x v="9"/>
    <x v="2"/>
  </r>
  <r>
    <n v="1866"/>
    <n v="3"/>
    <x v="396"/>
    <n v="428"/>
    <n v="202"/>
    <x v="33"/>
    <n v="1"/>
    <n v="998"/>
    <n v="502"/>
    <n v="998"/>
    <n v="502"/>
    <n v="496"/>
    <x v="0"/>
    <n v="19"/>
    <x v="1"/>
    <x v="4"/>
    <x v="9"/>
    <x v="2"/>
  </r>
  <r>
    <n v="1866"/>
    <n v="4"/>
    <x v="396"/>
    <n v="428"/>
    <n v="204"/>
    <x v="50"/>
    <n v="1"/>
    <n v="15"/>
    <n v="9.5"/>
    <n v="15"/>
    <n v="9.5"/>
    <n v="5.5"/>
    <x v="0"/>
    <n v="17"/>
    <x v="3"/>
    <x v="4"/>
    <x v="9"/>
    <x v="2"/>
  </r>
  <r>
    <n v="1867"/>
    <n v="1"/>
    <x v="397"/>
    <n v="583"/>
    <n v="129"/>
    <x v="69"/>
    <n v="1"/>
    <n v="630"/>
    <n v="316"/>
    <n v="630"/>
    <n v="316"/>
    <n v="314"/>
    <x v="4"/>
    <n v="8"/>
    <x v="1"/>
    <x v="0"/>
    <x v="0"/>
    <x v="0"/>
  </r>
  <r>
    <n v="1867"/>
    <n v="2"/>
    <x v="397"/>
    <n v="583"/>
    <n v="133"/>
    <x v="31"/>
    <n v="1"/>
    <n v="64"/>
    <n v="35"/>
    <n v="64"/>
    <n v="35"/>
    <n v="29"/>
    <x v="4"/>
    <n v="11"/>
    <x v="2"/>
    <x v="0"/>
    <x v="0"/>
    <x v="0"/>
  </r>
  <r>
    <n v="1868"/>
    <n v="1"/>
    <x v="398"/>
    <n v="484"/>
    <n v="21"/>
    <x v="136"/>
    <n v="1"/>
    <n v="53"/>
    <n v="29.5"/>
    <n v="53"/>
    <n v="29.5"/>
    <n v="23.5"/>
    <x v="4"/>
    <n v="16"/>
    <x v="1"/>
    <x v="0"/>
    <x v="8"/>
    <x v="0"/>
  </r>
  <r>
    <n v="1868"/>
    <n v="2"/>
    <x v="398"/>
    <n v="484"/>
    <n v="201"/>
    <x v="203"/>
    <n v="1"/>
    <n v="33"/>
    <n v="17.5"/>
    <n v="33"/>
    <n v="17.5"/>
    <n v="15.5"/>
    <x v="4"/>
    <n v="11"/>
    <x v="2"/>
    <x v="0"/>
    <x v="8"/>
    <x v="0"/>
  </r>
  <r>
    <n v="1869"/>
    <n v="1"/>
    <x v="399"/>
    <n v="69"/>
    <n v="109"/>
    <x v="112"/>
    <n v="1"/>
    <n v="29"/>
    <n v="15.5"/>
    <n v="29"/>
    <n v="15.5"/>
    <n v="13.5"/>
    <x v="3"/>
    <n v="15"/>
    <x v="1"/>
    <x v="3"/>
    <x v="6"/>
    <x v="2"/>
  </r>
  <r>
    <n v="1870"/>
    <n v="1"/>
    <x v="399"/>
    <n v="519"/>
    <n v="31"/>
    <x v="41"/>
    <n v="1"/>
    <n v="25"/>
    <n v="14.5"/>
    <n v="25"/>
    <n v="14.5"/>
    <n v="10.5"/>
    <x v="3"/>
    <n v="17"/>
    <x v="3"/>
    <x v="5"/>
    <x v="2"/>
    <x v="0"/>
  </r>
  <r>
    <n v="1870"/>
    <n v="2"/>
    <x v="399"/>
    <n v="519"/>
    <n v="44"/>
    <x v="70"/>
    <n v="1"/>
    <n v="19"/>
    <n v="12.5"/>
    <n v="19"/>
    <n v="12.5"/>
    <n v="6.5"/>
    <x v="3"/>
    <n v="15"/>
    <x v="1"/>
    <x v="5"/>
    <x v="2"/>
    <x v="0"/>
  </r>
  <r>
    <n v="1870"/>
    <n v="3"/>
    <x v="399"/>
    <n v="519"/>
    <n v="71"/>
    <x v="49"/>
    <n v="1"/>
    <n v="33"/>
    <n v="17.5"/>
    <n v="33"/>
    <n v="17.5"/>
    <n v="15.5"/>
    <x v="3"/>
    <n v="26"/>
    <x v="2"/>
    <x v="5"/>
    <x v="2"/>
    <x v="0"/>
  </r>
  <r>
    <n v="1871"/>
    <n v="1"/>
    <x v="400"/>
    <n v="410"/>
    <n v="35"/>
    <x v="5"/>
    <n v="1"/>
    <n v="23"/>
    <n v="13.5"/>
    <n v="23"/>
    <n v="13.5"/>
    <n v="9.5"/>
    <x v="4"/>
    <n v="25"/>
    <x v="0"/>
    <x v="0"/>
    <x v="4"/>
    <x v="0"/>
  </r>
  <r>
    <n v="1871"/>
    <n v="2"/>
    <x v="400"/>
    <n v="410"/>
    <n v="127"/>
    <x v="158"/>
    <n v="1"/>
    <n v="27"/>
    <n v="15.5"/>
    <n v="27"/>
    <n v="15.5"/>
    <n v="11.5"/>
    <x v="4"/>
    <n v="24"/>
    <x v="5"/>
    <x v="0"/>
    <x v="4"/>
    <x v="0"/>
  </r>
  <r>
    <n v="1872"/>
    <n v="1"/>
    <x v="401"/>
    <n v="31"/>
    <n v="85"/>
    <x v="10"/>
    <n v="1"/>
    <n v="29"/>
    <n v="16.5"/>
    <n v="29"/>
    <n v="16.5"/>
    <n v="12.5"/>
    <x v="2"/>
    <n v="14"/>
    <x v="5"/>
    <x v="0"/>
    <x v="4"/>
    <x v="0"/>
  </r>
  <r>
    <n v="1873"/>
    <n v="1"/>
    <x v="402"/>
    <n v="499"/>
    <n v="41"/>
    <x v="111"/>
    <n v="1"/>
    <n v="79"/>
    <n v="42.5"/>
    <n v="79"/>
    <n v="42.5"/>
    <n v="36.5"/>
    <x v="3"/>
    <n v="11"/>
    <x v="2"/>
    <x v="3"/>
    <x v="1"/>
    <x v="0"/>
  </r>
  <r>
    <n v="1873"/>
    <n v="2"/>
    <x v="402"/>
    <n v="499"/>
    <n v="65"/>
    <x v="135"/>
    <n v="1"/>
    <n v="60"/>
    <n v="33"/>
    <n v="60"/>
    <n v="33"/>
    <n v="27"/>
    <x v="3"/>
    <n v="21"/>
    <x v="1"/>
    <x v="3"/>
    <x v="1"/>
    <x v="0"/>
  </r>
  <r>
    <n v="1873"/>
    <n v="3"/>
    <x v="402"/>
    <n v="499"/>
    <n v="84"/>
    <x v="108"/>
    <n v="1"/>
    <n v="90"/>
    <n v="48"/>
    <n v="90"/>
    <n v="48"/>
    <n v="42"/>
    <x v="3"/>
    <n v="1"/>
    <x v="6"/>
    <x v="3"/>
    <x v="1"/>
    <x v="0"/>
  </r>
  <r>
    <n v="1874"/>
    <n v="1"/>
    <x v="403"/>
    <n v="178"/>
    <n v="197"/>
    <x v="201"/>
    <n v="1"/>
    <n v="230"/>
    <n v="118"/>
    <n v="230"/>
    <n v="118"/>
    <n v="112"/>
    <x v="2"/>
    <n v="26"/>
    <x v="2"/>
    <x v="2"/>
    <x v="8"/>
    <x v="0"/>
  </r>
  <r>
    <n v="1875"/>
    <n v="1"/>
    <x v="404"/>
    <n v="146"/>
    <n v="171"/>
    <x v="103"/>
    <n v="1"/>
    <n v="27"/>
    <n v="16.5"/>
    <n v="27"/>
    <n v="16.5"/>
    <n v="10.5"/>
    <x v="3"/>
    <n v="23"/>
    <x v="0"/>
    <x v="5"/>
    <x v="4"/>
    <x v="0"/>
  </r>
  <r>
    <n v="1876"/>
    <n v="1"/>
    <x v="404"/>
    <n v="200"/>
    <n v="29"/>
    <x v="65"/>
    <n v="1"/>
    <n v="18"/>
    <n v="12"/>
    <n v="18"/>
    <n v="12"/>
    <n v="6"/>
    <x v="3"/>
    <n v="5"/>
    <x v="3"/>
    <x v="4"/>
    <x v="7"/>
    <x v="0"/>
  </r>
  <r>
    <n v="1876"/>
    <n v="2"/>
    <x v="404"/>
    <n v="200"/>
    <n v="60"/>
    <x v="48"/>
    <n v="1"/>
    <n v="60"/>
    <n v="33"/>
    <n v="60"/>
    <n v="33"/>
    <n v="27"/>
    <x v="3"/>
    <n v="15"/>
    <x v="1"/>
    <x v="4"/>
    <x v="7"/>
    <x v="0"/>
  </r>
  <r>
    <n v="1876"/>
    <n v="3"/>
    <x v="404"/>
    <n v="200"/>
    <n v="209"/>
    <x v="116"/>
    <n v="1"/>
    <n v="25"/>
    <n v="13.5"/>
    <n v="25"/>
    <n v="13.5"/>
    <n v="11.5"/>
    <x v="3"/>
    <n v="24"/>
    <x v="5"/>
    <x v="4"/>
    <x v="7"/>
    <x v="0"/>
  </r>
  <r>
    <n v="1877"/>
    <n v="1"/>
    <x v="405"/>
    <n v="89"/>
    <n v="187"/>
    <x v="175"/>
    <n v="6"/>
    <n v="11"/>
    <n v="6.5"/>
    <n v="66"/>
    <n v="39"/>
    <n v="27"/>
    <x v="2"/>
    <n v="5"/>
    <x v="3"/>
    <x v="5"/>
    <x v="0"/>
    <x v="0"/>
  </r>
  <r>
    <n v="1878"/>
    <n v="1"/>
    <x v="406"/>
    <n v="327"/>
    <n v="52"/>
    <x v="90"/>
    <n v="1"/>
    <n v="20"/>
    <n v="11"/>
    <n v="20"/>
    <n v="11"/>
    <n v="9"/>
    <x v="4"/>
    <n v="16"/>
    <x v="1"/>
    <x v="0"/>
    <x v="8"/>
    <x v="0"/>
  </r>
  <r>
    <n v="1879"/>
    <n v="1"/>
    <x v="406"/>
    <n v="457"/>
    <n v="105"/>
    <x v="22"/>
    <n v="1"/>
    <n v="65"/>
    <n v="33.5"/>
    <n v="65"/>
    <n v="33.5"/>
    <n v="31.5"/>
    <x v="0"/>
    <n v="22"/>
    <x v="2"/>
    <x v="3"/>
    <x v="1"/>
    <x v="0"/>
  </r>
  <r>
    <n v="1879"/>
    <n v="2"/>
    <x v="406"/>
    <n v="457"/>
    <n v="166"/>
    <x v="14"/>
    <n v="1"/>
    <n v="15"/>
    <n v="10.5"/>
    <n v="15"/>
    <n v="10.5"/>
    <n v="4.5"/>
    <x v="0"/>
    <n v="5"/>
    <x v="3"/>
    <x v="3"/>
    <x v="1"/>
    <x v="0"/>
  </r>
  <r>
    <n v="1880"/>
    <n v="1"/>
    <x v="407"/>
    <n v="365"/>
    <n v="88"/>
    <x v="165"/>
    <n v="1"/>
    <n v="95"/>
    <n v="48.5"/>
    <n v="95"/>
    <n v="48.5"/>
    <n v="46.5"/>
    <x v="5"/>
    <n v="16"/>
    <x v="1"/>
    <x v="5"/>
    <x v="10"/>
    <x v="2"/>
  </r>
  <r>
    <n v="1880"/>
    <n v="2"/>
    <x v="407"/>
    <n v="365"/>
    <n v="112"/>
    <x v="62"/>
    <n v="1"/>
    <n v="25"/>
    <n v="14.5"/>
    <n v="25"/>
    <n v="14.5"/>
    <n v="10.5"/>
    <x v="5"/>
    <n v="3"/>
    <x v="4"/>
    <x v="5"/>
    <x v="10"/>
    <x v="2"/>
  </r>
  <r>
    <n v="1881"/>
    <n v="1"/>
    <x v="408"/>
    <n v="400"/>
    <n v="105"/>
    <x v="22"/>
    <n v="1"/>
    <n v="65"/>
    <n v="33.5"/>
    <n v="65"/>
    <n v="33.5"/>
    <n v="31.5"/>
    <x v="4"/>
    <n v="22"/>
    <x v="2"/>
    <x v="0"/>
    <x v="7"/>
    <x v="0"/>
  </r>
  <r>
    <n v="1882"/>
    <n v="1"/>
    <x v="409"/>
    <n v="5"/>
    <n v="1"/>
    <x v="99"/>
    <n v="1"/>
    <n v="25"/>
    <n v="14.5"/>
    <n v="25"/>
    <n v="14.5"/>
    <n v="10.5"/>
    <x v="0"/>
    <n v="18"/>
    <x v="4"/>
    <x v="2"/>
    <x v="7"/>
    <x v="0"/>
  </r>
  <r>
    <n v="1883"/>
    <n v="1"/>
    <x v="409"/>
    <n v="56"/>
    <n v="54"/>
    <x v="176"/>
    <n v="1"/>
    <n v="70"/>
    <n v="38"/>
    <n v="70"/>
    <n v="38"/>
    <n v="32"/>
    <x v="3"/>
    <n v="22"/>
    <x v="2"/>
    <x v="5"/>
    <x v="7"/>
    <x v="0"/>
  </r>
  <r>
    <n v="1883"/>
    <n v="2"/>
    <x v="409"/>
    <n v="56"/>
    <n v="143"/>
    <x v="177"/>
    <n v="1"/>
    <n v="480"/>
    <n v="243"/>
    <n v="480"/>
    <n v="243"/>
    <n v="237"/>
    <x v="3"/>
    <n v="8"/>
    <x v="1"/>
    <x v="5"/>
    <x v="7"/>
    <x v="0"/>
  </r>
  <r>
    <n v="1883"/>
    <n v="3"/>
    <x v="409"/>
    <n v="56"/>
    <n v="147"/>
    <x v="179"/>
    <n v="3"/>
    <n v="17"/>
    <n v="10.5"/>
    <n v="51"/>
    <n v="31.5"/>
    <n v="19.5"/>
    <x v="3"/>
    <n v="24"/>
    <x v="5"/>
    <x v="5"/>
    <x v="7"/>
    <x v="0"/>
  </r>
  <r>
    <n v="1884"/>
    <n v="1"/>
    <x v="409"/>
    <n v="607"/>
    <n v="142"/>
    <x v="36"/>
    <n v="1"/>
    <n v="50"/>
    <n v="27"/>
    <n v="50"/>
    <n v="27"/>
    <n v="23"/>
    <x v="0"/>
    <n v="10"/>
    <x v="3"/>
    <x v="0"/>
    <x v="4"/>
    <x v="0"/>
  </r>
  <r>
    <n v="1884"/>
    <n v="2"/>
    <x v="409"/>
    <n v="607"/>
    <n v="208"/>
    <x v="153"/>
    <n v="1"/>
    <n v="45"/>
    <n v="25.5"/>
    <n v="45"/>
    <n v="25.5"/>
    <n v="19.5"/>
    <x v="0"/>
    <n v="16"/>
    <x v="1"/>
    <x v="0"/>
    <x v="4"/>
    <x v="0"/>
  </r>
  <r>
    <n v="1885"/>
    <n v="1"/>
    <x v="410"/>
    <n v="60"/>
    <n v="155"/>
    <x v="191"/>
    <n v="1"/>
    <n v="10"/>
    <n v="6"/>
    <n v="10"/>
    <n v="6"/>
    <n v="4"/>
    <x v="9"/>
    <n v="25"/>
    <x v="0"/>
    <x v="5"/>
    <x v="1"/>
    <x v="0"/>
  </r>
  <r>
    <n v="1885"/>
    <n v="2"/>
    <x v="410"/>
    <n v="60"/>
    <n v="166"/>
    <x v="14"/>
    <n v="2"/>
    <n v="15"/>
    <n v="10.5"/>
    <n v="30"/>
    <n v="21"/>
    <n v="9"/>
    <x v="9"/>
    <n v="5"/>
    <x v="3"/>
    <x v="5"/>
    <x v="1"/>
    <x v="0"/>
  </r>
  <r>
    <n v="1886"/>
    <n v="1"/>
    <x v="411"/>
    <n v="204"/>
    <n v="52"/>
    <x v="90"/>
    <n v="1"/>
    <n v="20"/>
    <n v="11"/>
    <n v="20"/>
    <n v="11"/>
    <n v="9"/>
    <x v="5"/>
    <n v="16"/>
    <x v="1"/>
    <x v="5"/>
    <x v="5"/>
    <x v="0"/>
  </r>
  <r>
    <n v="1886"/>
    <n v="2"/>
    <x v="411"/>
    <n v="204"/>
    <n v="128"/>
    <x v="95"/>
    <n v="1"/>
    <n v="14"/>
    <n v="10"/>
    <n v="14"/>
    <n v="10"/>
    <n v="4"/>
    <x v="5"/>
    <n v="6"/>
    <x v="4"/>
    <x v="5"/>
    <x v="5"/>
    <x v="0"/>
  </r>
  <r>
    <n v="1887"/>
    <n v="1"/>
    <x v="411"/>
    <n v="302"/>
    <n v="20"/>
    <x v="7"/>
    <n v="1"/>
    <n v="45"/>
    <n v="25.5"/>
    <n v="45"/>
    <n v="25.5"/>
    <n v="19.5"/>
    <x v="4"/>
    <n v="18"/>
    <x v="4"/>
    <x v="3"/>
    <x v="7"/>
    <x v="0"/>
  </r>
  <r>
    <n v="1887"/>
    <n v="2"/>
    <x v="411"/>
    <n v="302"/>
    <n v="69"/>
    <x v="130"/>
    <n v="1"/>
    <n v="85"/>
    <n v="43.5"/>
    <n v="85"/>
    <n v="43.5"/>
    <n v="41.5"/>
    <x v="4"/>
    <n v="26"/>
    <x v="2"/>
    <x v="3"/>
    <x v="7"/>
    <x v="0"/>
  </r>
  <r>
    <n v="1888"/>
    <n v="1"/>
    <x v="412"/>
    <n v="425"/>
    <n v="35"/>
    <x v="5"/>
    <n v="1"/>
    <n v="23"/>
    <n v="13.5"/>
    <n v="23"/>
    <n v="13.5"/>
    <n v="9.5"/>
    <x v="2"/>
    <n v="25"/>
    <x v="0"/>
    <x v="3"/>
    <x v="0"/>
    <x v="0"/>
  </r>
  <r>
    <n v="1888"/>
    <n v="2"/>
    <x v="412"/>
    <n v="425"/>
    <n v="131"/>
    <x v="152"/>
    <n v="1"/>
    <n v="22"/>
    <n v="13"/>
    <n v="22"/>
    <n v="13"/>
    <n v="9"/>
    <x v="2"/>
    <n v="10"/>
    <x v="3"/>
    <x v="3"/>
    <x v="0"/>
    <x v="0"/>
  </r>
  <r>
    <n v="1888"/>
    <n v="3"/>
    <x v="412"/>
    <n v="425"/>
    <n v="139"/>
    <x v="129"/>
    <n v="1"/>
    <n v="194"/>
    <n v="100"/>
    <n v="194"/>
    <n v="100"/>
    <n v="94"/>
    <x v="2"/>
    <n v="14"/>
    <x v="5"/>
    <x v="3"/>
    <x v="0"/>
    <x v="0"/>
  </r>
  <r>
    <n v="1889"/>
    <n v="1"/>
    <x v="413"/>
    <n v="320"/>
    <n v="63"/>
    <x v="133"/>
    <n v="1"/>
    <n v="30"/>
    <n v="16"/>
    <n v="30"/>
    <n v="16"/>
    <n v="14"/>
    <x v="0"/>
    <n v="12"/>
    <x v="2"/>
    <x v="2"/>
    <x v="2"/>
    <x v="0"/>
  </r>
  <r>
    <n v="1889"/>
    <n v="2"/>
    <x v="413"/>
    <n v="320"/>
    <n v="196"/>
    <x v="105"/>
    <n v="1"/>
    <n v="74"/>
    <n v="40"/>
    <n v="74"/>
    <n v="40"/>
    <n v="34"/>
    <x v="0"/>
    <n v="23"/>
    <x v="0"/>
    <x v="2"/>
    <x v="2"/>
    <x v="0"/>
  </r>
  <r>
    <n v="1890"/>
    <n v="1"/>
    <x v="413"/>
    <n v="666"/>
    <n v="94"/>
    <x v="88"/>
    <n v="1"/>
    <n v="25"/>
    <n v="14.5"/>
    <n v="25"/>
    <n v="14.5"/>
    <n v="10.5"/>
    <x v="3"/>
    <n v="12"/>
    <x v="2"/>
    <x v="4"/>
    <x v="5"/>
    <x v="0"/>
  </r>
  <r>
    <n v="1890"/>
    <n v="2"/>
    <x v="413"/>
    <n v="666"/>
    <n v="127"/>
    <x v="158"/>
    <n v="1"/>
    <n v="27"/>
    <n v="15.5"/>
    <n v="27"/>
    <n v="15.5"/>
    <n v="11.5"/>
    <x v="3"/>
    <n v="24"/>
    <x v="5"/>
    <x v="4"/>
    <x v="5"/>
    <x v="0"/>
  </r>
  <r>
    <n v="1890"/>
    <n v="3"/>
    <x v="413"/>
    <n v="666"/>
    <n v="135"/>
    <x v="149"/>
    <n v="1"/>
    <n v="60"/>
    <n v="31"/>
    <n v="60"/>
    <n v="31"/>
    <n v="29"/>
    <x v="3"/>
    <n v="26"/>
    <x v="2"/>
    <x v="4"/>
    <x v="5"/>
    <x v="0"/>
  </r>
  <r>
    <n v="1891"/>
    <n v="1"/>
    <x v="414"/>
    <n v="225"/>
    <n v="97"/>
    <x v="1"/>
    <n v="1"/>
    <n v="95"/>
    <n v="49.5"/>
    <n v="95"/>
    <n v="49.5"/>
    <n v="45.5"/>
    <x v="1"/>
    <n v="23"/>
    <x v="0"/>
    <x v="0"/>
    <x v="1"/>
    <x v="0"/>
  </r>
  <r>
    <n v="1892"/>
    <n v="1"/>
    <x v="415"/>
    <n v="617"/>
    <n v="62"/>
    <x v="87"/>
    <n v="1"/>
    <n v="37"/>
    <n v="19.5"/>
    <n v="37"/>
    <n v="19.5"/>
    <n v="17.5"/>
    <x v="6"/>
    <n v="3"/>
    <x v="4"/>
    <x v="2"/>
    <x v="8"/>
    <x v="0"/>
  </r>
  <r>
    <n v="1893"/>
    <n v="1"/>
    <x v="416"/>
    <n v="130"/>
    <n v="194"/>
    <x v="40"/>
    <n v="1"/>
    <n v="50"/>
    <n v="27"/>
    <n v="50"/>
    <n v="27"/>
    <n v="23"/>
    <x v="8"/>
    <n v="26"/>
    <x v="2"/>
    <x v="5"/>
    <x v="8"/>
    <x v="0"/>
  </r>
  <r>
    <n v="1894"/>
    <n v="1"/>
    <x v="416"/>
    <n v="539"/>
    <n v="59"/>
    <x v="43"/>
    <n v="1"/>
    <n v="65"/>
    <n v="33.5"/>
    <n v="65"/>
    <n v="33.5"/>
    <n v="31.5"/>
    <x v="1"/>
    <n v="22"/>
    <x v="2"/>
    <x v="5"/>
    <x v="5"/>
    <x v="0"/>
  </r>
  <r>
    <n v="1894"/>
    <n v="2"/>
    <x v="416"/>
    <n v="539"/>
    <n v="83"/>
    <x v="84"/>
    <n v="2"/>
    <n v="590"/>
    <n v="298"/>
    <n v="1180"/>
    <n v="596"/>
    <n v="584"/>
    <x v="1"/>
    <n v="19"/>
    <x v="1"/>
    <x v="5"/>
    <x v="5"/>
    <x v="0"/>
  </r>
  <r>
    <n v="1895"/>
    <n v="1"/>
    <x v="417"/>
    <n v="397"/>
    <n v="49"/>
    <x v="78"/>
    <n v="1"/>
    <n v="41"/>
    <n v="23.5"/>
    <n v="41"/>
    <n v="23.5"/>
    <n v="17.5"/>
    <x v="9"/>
    <n v="3"/>
    <x v="4"/>
    <x v="3"/>
    <x v="0"/>
    <x v="0"/>
  </r>
  <r>
    <n v="1895"/>
    <n v="2"/>
    <x v="417"/>
    <n v="397"/>
    <n v="162"/>
    <x v="60"/>
    <n v="1"/>
    <n v="155"/>
    <n v="78.5"/>
    <n v="155"/>
    <n v="78.5"/>
    <n v="76.5"/>
    <x v="9"/>
    <n v="19"/>
    <x v="1"/>
    <x v="3"/>
    <x v="0"/>
    <x v="0"/>
  </r>
  <r>
    <n v="1896"/>
    <n v="1"/>
    <x v="417"/>
    <n v="549"/>
    <n v="48"/>
    <x v="208"/>
    <n v="3"/>
    <n v="27"/>
    <n v="15.5"/>
    <n v="81"/>
    <n v="46.5"/>
    <n v="34.5"/>
    <x v="8"/>
    <n v="3"/>
    <x v="4"/>
    <x v="0"/>
    <x v="3"/>
    <x v="1"/>
  </r>
  <r>
    <n v="1897"/>
    <n v="1"/>
    <x v="418"/>
    <n v="72"/>
    <n v="144"/>
    <x v="4"/>
    <n v="2"/>
    <n v="113"/>
    <n v="59.5"/>
    <n v="226"/>
    <n v="119"/>
    <n v="107"/>
    <x v="3"/>
    <n v="11"/>
    <x v="2"/>
    <x v="3"/>
    <x v="2"/>
    <x v="0"/>
  </r>
  <r>
    <n v="1897"/>
    <n v="2"/>
    <x v="418"/>
    <n v="72"/>
    <n v="198"/>
    <x v="186"/>
    <n v="1"/>
    <n v="144"/>
    <n v="74"/>
    <n v="144"/>
    <n v="74"/>
    <n v="70"/>
    <x v="3"/>
    <n v="19"/>
    <x v="1"/>
    <x v="3"/>
    <x v="2"/>
    <x v="0"/>
  </r>
  <r>
    <n v="1898"/>
    <n v="1"/>
    <x v="419"/>
    <n v="117"/>
    <n v="86"/>
    <x v="45"/>
    <n v="1"/>
    <n v="60"/>
    <n v="31"/>
    <n v="60"/>
    <n v="31"/>
    <n v="29"/>
    <x v="0"/>
    <n v="22"/>
    <x v="2"/>
    <x v="5"/>
    <x v="0"/>
    <x v="0"/>
  </r>
  <r>
    <n v="1898"/>
    <n v="2"/>
    <x v="419"/>
    <n v="117"/>
    <n v="129"/>
    <x v="69"/>
    <n v="1"/>
    <n v="630"/>
    <n v="316"/>
    <n v="630"/>
    <n v="316"/>
    <n v="314"/>
    <x v="0"/>
    <n v="8"/>
    <x v="1"/>
    <x v="5"/>
    <x v="0"/>
    <x v="0"/>
  </r>
  <r>
    <n v="1898"/>
    <n v="3"/>
    <x v="419"/>
    <n v="117"/>
    <n v="130"/>
    <x v="122"/>
    <n v="1"/>
    <n v="25"/>
    <n v="15.5"/>
    <n v="25"/>
    <n v="15.5"/>
    <n v="9.5"/>
    <x v="0"/>
    <n v="3"/>
    <x v="4"/>
    <x v="5"/>
    <x v="0"/>
    <x v="0"/>
  </r>
  <r>
    <n v="1899"/>
    <n v="1"/>
    <x v="420"/>
    <n v="464"/>
    <n v="4"/>
    <x v="73"/>
    <n v="1"/>
    <n v="125"/>
    <n v="65.5"/>
    <n v="125"/>
    <n v="65.5"/>
    <n v="59.5"/>
    <x v="4"/>
    <n v="15"/>
    <x v="1"/>
    <x v="3"/>
    <x v="2"/>
    <x v="0"/>
  </r>
  <r>
    <n v="1899"/>
    <n v="2"/>
    <x v="420"/>
    <n v="464"/>
    <n v="62"/>
    <x v="87"/>
    <n v="1"/>
    <n v="37"/>
    <n v="19.5"/>
    <n v="37"/>
    <n v="19.5"/>
    <n v="17.5"/>
    <x v="4"/>
    <n v="3"/>
    <x v="4"/>
    <x v="3"/>
    <x v="2"/>
    <x v="0"/>
  </r>
  <r>
    <n v="1899"/>
    <n v="3"/>
    <x v="420"/>
    <n v="464"/>
    <n v="125"/>
    <x v="39"/>
    <n v="1"/>
    <n v="27"/>
    <n v="14.5"/>
    <n v="27"/>
    <n v="14.5"/>
    <n v="12.5"/>
    <x v="4"/>
    <n v="3"/>
    <x v="4"/>
    <x v="3"/>
    <x v="2"/>
    <x v="0"/>
  </r>
  <r>
    <n v="1900"/>
    <n v="1"/>
    <x v="420"/>
    <n v="564"/>
    <n v="33"/>
    <x v="121"/>
    <n v="1"/>
    <n v="60"/>
    <n v="31"/>
    <n v="60"/>
    <n v="31"/>
    <n v="29"/>
    <x v="4"/>
    <n v="11"/>
    <x v="2"/>
    <x v="5"/>
    <x v="8"/>
    <x v="0"/>
  </r>
  <r>
    <n v="1900"/>
    <n v="2"/>
    <x v="420"/>
    <n v="564"/>
    <n v="40"/>
    <x v="102"/>
    <n v="1"/>
    <n v="430"/>
    <n v="217"/>
    <n v="430"/>
    <n v="217"/>
    <n v="213"/>
    <x v="4"/>
    <n v="8"/>
    <x v="1"/>
    <x v="5"/>
    <x v="8"/>
    <x v="0"/>
  </r>
  <r>
    <n v="1900"/>
    <n v="3"/>
    <x v="420"/>
    <n v="564"/>
    <n v="77"/>
    <x v="193"/>
    <n v="1"/>
    <n v="13"/>
    <n v="7.5"/>
    <n v="13"/>
    <n v="7.5"/>
    <n v="5.5"/>
    <x v="4"/>
    <n v="17"/>
    <x v="3"/>
    <x v="5"/>
    <x v="8"/>
    <x v="0"/>
  </r>
  <r>
    <n v="1900"/>
    <n v="4"/>
    <x v="420"/>
    <n v="564"/>
    <n v="87"/>
    <x v="58"/>
    <n v="1"/>
    <n v="23"/>
    <n v="12.5"/>
    <n v="23"/>
    <n v="12.5"/>
    <n v="10.5"/>
    <x v="4"/>
    <n v="4"/>
    <x v="2"/>
    <x v="5"/>
    <x v="8"/>
    <x v="0"/>
  </r>
  <r>
    <n v="1901"/>
    <n v="1"/>
    <x v="421"/>
    <n v="366"/>
    <n v="196"/>
    <x v="105"/>
    <n v="2"/>
    <n v="74"/>
    <n v="40"/>
    <n v="148"/>
    <n v="80"/>
    <n v="68"/>
    <x v="4"/>
    <n v="23"/>
    <x v="0"/>
    <x v="6"/>
    <x v="0"/>
    <x v="0"/>
  </r>
  <r>
    <n v="1902"/>
    <n v="1"/>
    <x v="422"/>
    <n v="395"/>
    <n v="10"/>
    <x v="92"/>
    <n v="1"/>
    <n v="22"/>
    <n v="12"/>
    <n v="22"/>
    <n v="12"/>
    <n v="10"/>
    <x v="3"/>
    <n v="20"/>
    <x v="5"/>
    <x v="5"/>
    <x v="1"/>
    <x v="0"/>
  </r>
  <r>
    <n v="1902"/>
    <n v="2"/>
    <x v="422"/>
    <n v="395"/>
    <n v="71"/>
    <x v="49"/>
    <n v="1"/>
    <n v="33"/>
    <n v="17.5"/>
    <n v="33"/>
    <n v="17.5"/>
    <n v="15.5"/>
    <x v="3"/>
    <n v="26"/>
    <x v="2"/>
    <x v="5"/>
    <x v="1"/>
    <x v="0"/>
  </r>
  <r>
    <n v="1902"/>
    <n v="3"/>
    <x v="422"/>
    <n v="395"/>
    <n v="91"/>
    <x v="94"/>
    <n v="1"/>
    <n v="40"/>
    <n v="21"/>
    <n v="40"/>
    <n v="21"/>
    <n v="19"/>
    <x v="3"/>
    <n v="3"/>
    <x v="4"/>
    <x v="5"/>
    <x v="1"/>
    <x v="0"/>
  </r>
  <r>
    <n v="1903"/>
    <n v="1"/>
    <x v="423"/>
    <n v="190"/>
    <n v="1"/>
    <x v="99"/>
    <n v="1"/>
    <n v="25"/>
    <n v="14.5"/>
    <n v="25"/>
    <n v="14.5"/>
    <n v="10.5"/>
    <x v="2"/>
    <n v="18"/>
    <x v="4"/>
    <x v="0"/>
    <x v="4"/>
    <x v="0"/>
  </r>
  <r>
    <n v="1903"/>
    <n v="2"/>
    <x v="423"/>
    <n v="190"/>
    <n v="2"/>
    <x v="163"/>
    <n v="1"/>
    <n v="25"/>
    <n v="15.5"/>
    <n v="25"/>
    <n v="15.5"/>
    <n v="9.5"/>
    <x v="2"/>
    <n v="16"/>
    <x v="1"/>
    <x v="0"/>
    <x v="4"/>
    <x v="0"/>
  </r>
  <r>
    <n v="1903"/>
    <n v="3"/>
    <x v="423"/>
    <n v="190"/>
    <n v="60"/>
    <x v="48"/>
    <n v="1"/>
    <n v="60"/>
    <n v="33"/>
    <n v="60"/>
    <n v="33"/>
    <n v="27"/>
    <x v="2"/>
    <n v="15"/>
    <x v="1"/>
    <x v="0"/>
    <x v="4"/>
    <x v="0"/>
  </r>
  <r>
    <n v="1904"/>
    <n v="1"/>
    <x v="423"/>
    <n v="660"/>
    <n v="176"/>
    <x v="160"/>
    <n v="1"/>
    <n v="70"/>
    <n v="37"/>
    <n v="70"/>
    <n v="37"/>
    <n v="33"/>
    <x v="8"/>
    <n v="22"/>
    <x v="2"/>
    <x v="3"/>
    <x v="10"/>
    <x v="2"/>
  </r>
  <r>
    <n v="1905"/>
    <n v="1"/>
    <x v="424"/>
    <n v="503"/>
    <n v="49"/>
    <x v="78"/>
    <n v="1"/>
    <n v="41"/>
    <n v="23.5"/>
    <n v="41"/>
    <n v="23.5"/>
    <n v="17.5"/>
    <x v="9"/>
    <n v="3"/>
    <x v="4"/>
    <x v="0"/>
    <x v="0"/>
    <x v="0"/>
  </r>
  <r>
    <n v="1905"/>
    <n v="2"/>
    <x v="424"/>
    <n v="503"/>
    <n v="60"/>
    <x v="48"/>
    <n v="1"/>
    <n v="60"/>
    <n v="33"/>
    <n v="60"/>
    <n v="33"/>
    <n v="27"/>
    <x v="9"/>
    <n v="15"/>
    <x v="1"/>
    <x v="0"/>
    <x v="0"/>
    <x v="0"/>
  </r>
  <r>
    <n v="1905"/>
    <n v="3"/>
    <x v="424"/>
    <n v="503"/>
    <n v="106"/>
    <x v="38"/>
    <n v="1"/>
    <n v="72"/>
    <n v="38"/>
    <n v="72"/>
    <n v="38"/>
    <n v="34"/>
    <x v="9"/>
    <n v="15"/>
    <x v="1"/>
    <x v="0"/>
    <x v="0"/>
    <x v="0"/>
  </r>
  <r>
    <n v="1905"/>
    <n v="4"/>
    <x v="424"/>
    <n v="503"/>
    <n v="150"/>
    <x v="124"/>
    <n v="1"/>
    <n v="105"/>
    <n v="53.5"/>
    <n v="105"/>
    <n v="53.5"/>
    <n v="51.5"/>
    <x v="9"/>
    <n v="7"/>
    <x v="6"/>
    <x v="0"/>
    <x v="0"/>
    <x v="0"/>
  </r>
  <r>
    <n v="1906"/>
    <n v="1"/>
    <x v="425"/>
    <n v="315"/>
    <n v="81"/>
    <x v="147"/>
    <n v="1"/>
    <n v="190"/>
    <n v="98"/>
    <n v="190"/>
    <n v="98"/>
    <n v="92"/>
    <x v="4"/>
    <n v="26"/>
    <x v="2"/>
    <x v="2"/>
    <x v="2"/>
    <x v="0"/>
  </r>
  <r>
    <n v="1906"/>
    <n v="2"/>
    <x v="425"/>
    <n v="315"/>
    <n v="109"/>
    <x v="112"/>
    <n v="1"/>
    <n v="29"/>
    <n v="15.5"/>
    <n v="29"/>
    <n v="15.5"/>
    <n v="13.5"/>
    <x v="4"/>
    <n v="15"/>
    <x v="1"/>
    <x v="2"/>
    <x v="2"/>
    <x v="0"/>
  </r>
  <r>
    <n v="1906"/>
    <n v="3"/>
    <x v="425"/>
    <n v="315"/>
    <n v="161"/>
    <x v="115"/>
    <n v="1"/>
    <n v="315"/>
    <n v="160.5"/>
    <n v="315"/>
    <n v="160.5"/>
    <n v="154.5"/>
    <x v="4"/>
    <n v="19"/>
    <x v="1"/>
    <x v="2"/>
    <x v="2"/>
    <x v="0"/>
  </r>
  <r>
    <n v="1907"/>
    <n v="1"/>
    <x v="425"/>
    <n v="633"/>
    <n v="13"/>
    <x v="178"/>
    <n v="1"/>
    <n v="35"/>
    <n v="19.5"/>
    <n v="35"/>
    <n v="19.5"/>
    <n v="15.5"/>
    <x v="2"/>
    <n v="21"/>
    <x v="1"/>
    <x v="0"/>
    <x v="4"/>
    <x v="0"/>
  </r>
  <r>
    <n v="1908"/>
    <n v="1"/>
    <x v="426"/>
    <n v="194"/>
    <n v="125"/>
    <x v="39"/>
    <n v="3"/>
    <n v="27"/>
    <n v="14.5"/>
    <n v="81"/>
    <n v="43.5"/>
    <n v="37.5"/>
    <x v="7"/>
    <n v="3"/>
    <x v="4"/>
    <x v="3"/>
    <x v="7"/>
    <x v="0"/>
  </r>
  <r>
    <n v="1909"/>
    <n v="1"/>
    <x v="427"/>
    <n v="611"/>
    <n v="108"/>
    <x v="93"/>
    <n v="1"/>
    <n v="20"/>
    <n v="13"/>
    <n v="20"/>
    <n v="13"/>
    <n v="7"/>
    <x v="3"/>
    <n v="4"/>
    <x v="2"/>
    <x v="4"/>
    <x v="1"/>
    <x v="0"/>
  </r>
  <r>
    <n v="1909"/>
    <n v="2"/>
    <x v="427"/>
    <n v="611"/>
    <n v="126"/>
    <x v="86"/>
    <n v="1"/>
    <n v="20"/>
    <n v="13"/>
    <n v="20"/>
    <n v="13"/>
    <n v="7"/>
    <x v="3"/>
    <n v="14"/>
    <x v="5"/>
    <x v="4"/>
    <x v="1"/>
    <x v="0"/>
  </r>
  <r>
    <n v="1909"/>
    <n v="3"/>
    <x v="427"/>
    <n v="611"/>
    <n v="210"/>
    <x v="89"/>
    <n v="1"/>
    <n v="24"/>
    <n v="14"/>
    <n v="24"/>
    <n v="14"/>
    <n v="10"/>
    <x v="3"/>
    <n v="26"/>
    <x v="2"/>
    <x v="4"/>
    <x v="1"/>
    <x v="0"/>
  </r>
  <r>
    <n v="1910"/>
    <n v="1"/>
    <x v="427"/>
    <n v="670"/>
    <n v="199"/>
    <x v="66"/>
    <n v="1"/>
    <n v="154"/>
    <n v="79"/>
    <n v="154"/>
    <n v="79"/>
    <n v="75"/>
    <x v="0"/>
    <n v="9"/>
    <x v="6"/>
    <x v="5"/>
    <x v="8"/>
    <x v="0"/>
  </r>
  <r>
    <n v="1911"/>
    <n v="1"/>
    <x v="428"/>
    <n v="646"/>
    <n v="146"/>
    <x v="205"/>
    <n v="1"/>
    <n v="18"/>
    <n v="12"/>
    <n v="18"/>
    <n v="12"/>
    <n v="6"/>
    <x v="7"/>
    <n v="5"/>
    <x v="3"/>
    <x v="5"/>
    <x v="3"/>
    <x v="1"/>
  </r>
  <r>
    <n v="1911"/>
    <n v="2"/>
    <x v="428"/>
    <n v="646"/>
    <n v="196"/>
    <x v="105"/>
    <n v="1"/>
    <n v="74"/>
    <n v="40"/>
    <n v="74"/>
    <n v="40"/>
    <n v="34"/>
    <x v="7"/>
    <n v="23"/>
    <x v="0"/>
    <x v="5"/>
    <x v="3"/>
    <x v="1"/>
  </r>
  <r>
    <n v="1911"/>
    <n v="3"/>
    <x v="428"/>
    <n v="646"/>
    <n v="208"/>
    <x v="153"/>
    <n v="1"/>
    <n v="45"/>
    <n v="25.5"/>
    <n v="45"/>
    <n v="25.5"/>
    <n v="19.5"/>
    <x v="7"/>
    <n v="16"/>
    <x v="1"/>
    <x v="5"/>
    <x v="3"/>
    <x v="1"/>
  </r>
  <r>
    <n v="1912"/>
    <n v="1"/>
    <x v="429"/>
    <n v="667"/>
    <n v="22"/>
    <x v="150"/>
    <n v="1"/>
    <n v="30"/>
    <n v="17"/>
    <n v="30"/>
    <n v="17"/>
    <n v="13"/>
    <x v="4"/>
    <n v="5"/>
    <x v="3"/>
    <x v="4"/>
    <x v="4"/>
    <x v="0"/>
  </r>
  <r>
    <n v="1912"/>
    <n v="2"/>
    <x v="429"/>
    <n v="667"/>
    <n v="161"/>
    <x v="115"/>
    <n v="1"/>
    <n v="315"/>
    <n v="160.5"/>
    <n v="315"/>
    <n v="160.5"/>
    <n v="154.5"/>
    <x v="4"/>
    <n v="19"/>
    <x v="1"/>
    <x v="4"/>
    <x v="4"/>
    <x v="0"/>
  </r>
  <r>
    <n v="1913"/>
    <n v="1"/>
    <x v="430"/>
    <n v="456"/>
    <n v="159"/>
    <x v="145"/>
    <n v="4"/>
    <n v="12"/>
    <n v="7"/>
    <n v="48"/>
    <n v="28"/>
    <n v="20"/>
    <x v="6"/>
    <n v="16"/>
    <x v="1"/>
    <x v="3"/>
    <x v="9"/>
    <x v="2"/>
  </r>
  <r>
    <n v="1913"/>
    <n v="2"/>
    <x v="430"/>
    <n v="456"/>
    <n v="163"/>
    <x v="80"/>
    <n v="1"/>
    <n v="180"/>
    <n v="93"/>
    <n v="180"/>
    <n v="93"/>
    <n v="87"/>
    <x v="6"/>
    <n v="19"/>
    <x v="1"/>
    <x v="3"/>
    <x v="9"/>
    <x v="2"/>
  </r>
  <r>
    <n v="1913"/>
    <n v="3"/>
    <x v="430"/>
    <n v="456"/>
    <n v="210"/>
    <x v="89"/>
    <n v="1"/>
    <n v="24"/>
    <n v="14"/>
    <n v="24"/>
    <n v="14"/>
    <n v="10"/>
    <x v="6"/>
    <n v="26"/>
    <x v="2"/>
    <x v="3"/>
    <x v="9"/>
    <x v="2"/>
  </r>
  <r>
    <n v="1914"/>
    <n v="1"/>
    <x v="430"/>
    <n v="626"/>
    <n v="52"/>
    <x v="90"/>
    <n v="2"/>
    <n v="20"/>
    <n v="11"/>
    <n v="40"/>
    <n v="22"/>
    <n v="18"/>
    <x v="8"/>
    <n v="16"/>
    <x v="1"/>
    <x v="4"/>
    <x v="0"/>
    <x v="0"/>
  </r>
  <r>
    <n v="1914"/>
    <n v="2"/>
    <x v="430"/>
    <n v="626"/>
    <n v="94"/>
    <x v="88"/>
    <n v="1"/>
    <n v="25"/>
    <n v="14.5"/>
    <n v="25"/>
    <n v="14.5"/>
    <n v="10.5"/>
    <x v="8"/>
    <n v="12"/>
    <x v="2"/>
    <x v="4"/>
    <x v="0"/>
    <x v="0"/>
  </r>
  <r>
    <n v="1915"/>
    <n v="1"/>
    <x v="431"/>
    <n v="16"/>
    <n v="168"/>
    <x v="164"/>
    <n v="1"/>
    <n v="51"/>
    <n v="26.5"/>
    <n v="51"/>
    <n v="26.5"/>
    <n v="24.5"/>
    <x v="4"/>
    <n v="11"/>
    <x v="2"/>
    <x v="1"/>
    <x v="7"/>
    <x v="0"/>
  </r>
  <r>
    <n v="1915"/>
    <n v="2"/>
    <x v="431"/>
    <n v="16"/>
    <n v="169"/>
    <x v="117"/>
    <n v="1"/>
    <n v="20"/>
    <n v="11"/>
    <n v="20"/>
    <n v="11"/>
    <n v="9"/>
    <x v="4"/>
    <n v="16"/>
    <x v="1"/>
    <x v="1"/>
    <x v="7"/>
    <x v="0"/>
  </r>
  <r>
    <n v="1915"/>
    <n v="3"/>
    <x v="431"/>
    <n v="16"/>
    <n v="184"/>
    <x v="55"/>
    <n v="1"/>
    <n v="45"/>
    <n v="23.5"/>
    <n v="45"/>
    <n v="23.5"/>
    <n v="21.5"/>
    <x v="4"/>
    <n v="16"/>
    <x v="1"/>
    <x v="1"/>
    <x v="7"/>
    <x v="0"/>
  </r>
  <r>
    <n v="1916"/>
    <n v="1"/>
    <x v="431"/>
    <n v="90"/>
    <n v="14"/>
    <x v="74"/>
    <n v="4"/>
    <n v="27"/>
    <n v="16.5"/>
    <n v="108"/>
    <n v="66"/>
    <n v="42"/>
    <x v="0"/>
    <n v="24"/>
    <x v="5"/>
    <x v="5"/>
    <x v="5"/>
    <x v="0"/>
  </r>
  <r>
    <n v="1916"/>
    <n v="2"/>
    <x v="431"/>
    <n v="90"/>
    <n v="19"/>
    <x v="59"/>
    <n v="1"/>
    <n v="62"/>
    <n v="32"/>
    <n v="62"/>
    <n v="32"/>
    <n v="30"/>
    <x v="0"/>
    <n v="11"/>
    <x v="2"/>
    <x v="5"/>
    <x v="5"/>
    <x v="0"/>
  </r>
  <r>
    <n v="1916"/>
    <n v="3"/>
    <x v="431"/>
    <n v="90"/>
    <n v="21"/>
    <x v="136"/>
    <n v="1"/>
    <n v="53"/>
    <n v="29.5"/>
    <n v="53"/>
    <n v="29.5"/>
    <n v="23.5"/>
    <x v="0"/>
    <n v="16"/>
    <x v="1"/>
    <x v="5"/>
    <x v="5"/>
    <x v="0"/>
  </r>
  <r>
    <n v="1916"/>
    <n v="4"/>
    <x v="431"/>
    <n v="90"/>
    <n v="35"/>
    <x v="5"/>
    <n v="1"/>
    <n v="23"/>
    <n v="13.5"/>
    <n v="23"/>
    <n v="13.5"/>
    <n v="9.5"/>
    <x v="0"/>
    <n v="25"/>
    <x v="0"/>
    <x v="5"/>
    <x v="5"/>
    <x v="0"/>
  </r>
  <r>
    <n v="1916"/>
    <n v="5"/>
    <x v="431"/>
    <n v="90"/>
    <n v="94"/>
    <x v="88"/>
    <n v="1"/>
    <n v="25"/>
    <n v="14.5"/>
    <n v="25"/>
    <n v="14.5"/>
    <n v="10.5"/>
    <x v="0"/>
    <n v="12"/>
    <x v="2"/>
    <x v="5"/>
    <x v="5"/>
    <x v="0"/>
  </r>
  <r>
    <n v="1917"/>
    <n v="1"/>
    <x v="432"/>
    <n v="588"/>
    <n v="14"/>
    <x v="74"/>
    <n v="1"/>
    <n v="27"/>
    <n v="16.5"/>
    <n v="27"/>
    <n v="16.5"/>
    <n v="10.5"/>
    <x v="0"/>
    <n v="24"/>
    <x v="5"/>
    <x v="0"/>
    <x v="4"/>
    <x v="0"/>
  </r>
  <r>
    <n v="1917"/>
    <n v="2"/>
    <x v="432"/>
    <n v="588"/>
    <n v="60"/>
    <x v="48"/>
    <n v="1"/>
    <n v="60"/>
    <n v="33"/>
    <n v="60"/>
    <n v="33"/>
    <n v="27"/>
    <x v="0"/>
    <n v="15"/>
    <x v="1"/>
    <x v="0"/>
    <x v="4"/>
    <x v="0"/>
  </r>
  <r>
    <n v="1917"/>
    <n v="3"/>
    <x v="432"/>
    <n v="588"/>
    <n v="182"/>
    <x v="185"/>
    <n v="1"/>
    <n v="30"/>
    <n v="18"/>
    <n v="30"/>
    <n v="18"/>
    <n v="12"/>
    <x v="0"/>
    <n v="18"/>
    <x v="4"/>
    <x v="0"/>
    <x v="4"/>
    <x v="0"/>
  </r>
  <r>
    <n v="1918"/>
    <n v="1"/>
    <x v="433"/>
    <n v="166"/>
    <n v="123"/>
    <x v="8"/>
    <n v="1"/>
    <n v="75"/>
    <n v="40.5"/>
    <n v="75"/>
    <n v="40.5"/>
    <n v="34.5"/>
    <x v="2"/>
    <n v="11"/>
    <x v="2"/>
    <x v="5"/>
    <x v="4"/>
    <x v="0"/>
  </r>
  <r>
    <n v="1918"/>
    <n v="2"/>
    <x v="433"/>
    <n v="166"/>
    <n v="200"/>
    <x v="2"/>
    <n v="1"/>
    <n v="37"/>
    <n v="19.5"/>
    <n v="37"/>
    <n v="19.5"/>
    <n v="17.5"/>
    <x v="2"/>
    <n v="21"/>
    <x v="1"/>
    <x v="5"/>
    <x v="4"/>
    <x v="0"/>
  </r>
  <r>
    <n v="1919"/>
    <n v="1"/>
    <x v="433"/>
    <n v="581"/>
    <n v="132"/>
    <x v="169"/>
    <n v="1"/>
    <n v="24"/>
    <n v="15"/>
    <n v="24"/>
    <n v="15"/>
    <n v="9"/>
    <x v="3"/>
    <n v="1"/>
    <x v="6"/>
    <x v="0"/>
    <x v="0"/>
    <x v="0"/>
  </r>
  <r>
    <n v="1920"/>
    <n v="1"/>
    <x v="434"/>
    <n v="418"/>
    <n v="169"/>
    <x v="117"/>
    <n v="1"/>
    <n v="20"/>
    <n v="11"/>
    <n v="20"/>
    <n v="11"/>
    <n v="9"/>
    <x v="9"/>
    <n v="16"/>
    <x v="1"/>
    <x v="0"/>
    <x v="6"/>
    <x v="2"/>
  </r>
  <r>
    <n v="1920"/>
    <n v="2"/>
    <x v="434"/>
    <n v="418"/>
    <n v="204"/>
    <x v="50"/>
    <n v="1"/>
    <n v="15"/>
    <n v="9.5"/>
    <n v="15"/>
    <n v="9.5"/>
    <n v="5.5"/>
    <x v="9"/>
    <n v="17"/>
    <x v="3"/>
    <x v="0"/>
    <x v="6"/>
    <x v="2"/>
  </r>
  <r>
    <n v="1921"/>
    <n v="1"/>
    <x v="434"/>
    <n v="502"/>
    <n v="1"/>
    <x v="99"/>
    <n v="1"/>
    <n v="25"/>
    <n v="14.5"/>
    <n v="25"/>
    <n v="14.5"/>
    <n v="10.5"/>
    <x v="0"/>
    <n v="18"/>
    <x v="4"/>
    <x v="1"/>
    <x v="2"/>
    <x v="0"/>
  </r>
  <r>
    <n v="1922"/>
    <n v="1"/>
    <x v="435"/>
    <n v="329"/>
    <n v="55"/>
    <x v="119"/>
    <n v="1"/>
    <n v="65"/>
    <n v="35.5"/>
    <n v="65"/>
    <n v="35.5"/>
    <n v="29.5"/>
    <x v="8"/>
    <n v="16"/>
    <x v="1"/>
    <x v="3"/>
    <x v="10"/>
    <x v="2"/>
  </r>
  <r>
    <n v="1923"/>
    <n v="1"/>
    <x v="436"/>
    <n v="579"/>
    <n v="2"/>
    <x v="163"/>
    <n v="1"/>
    <n v="25"/>
    <n v="15.5"/>
    <n v="25"/>
    <n v="15.5"/>
    <n v="9.5"/>
    <x v="1"/>
    <n v="16"/>
    <x v="1"/>
    <x v="0"/>
    <x v="8"/>
    <x v="0"/>
  </r>
  <r>
    <n v="1923"/>
    <n v="2"/>
    <x v="436"/>
    <n v="579"/>
    <n v="103"/>
    <x v="61"/>
    <n v="4"/>
    <n v="14"/>
    <n v="10"/>
    <n v="56"/>
    <n v="40"/>
    <n v="16"/>
    <x v="1"/>
    <n v="6"/>
    <x v="4"/>
    <x v="0"/>
    <x v="8"/>
    <x v="0"/>
  </r>
  <r>
    <n v="1924"/>
    <n v="1"/>
    <x v="437"/>
    <n v="236"/>
    <n v="13"/>
    <x v="178"/>
    <n v="1"/>
    <n v="35"/>
    <n v="19.5"/>
    <n v="35"/>
    <n v="19.5"/>
    <n v="15.5"/>
    <x v="4"/>
    <n v="21"/>
    <x v="1"/>
    <x v="0"/>
    <x v="8"/>
    <x v="0"/>
  </r>
  <r>
    <n v="1924"/>
    <n v="2"/>
    <x v="437"/>
    <n v="236"/>
    <n v="26"/>
    <x v="134"/>
    <n v="1"/>
    <n v="17"/>
    <n v="9.5"/>
    <n v="17"/>
    <n v="9.5"/>
    <n v="7.5"/>
    <x v="4"/>
    <n v="17"/>
    <x v="3"/>
    <x v="0"/>
    <x v="8"/>
    <x v="0"/>
  </r>
  <r>
    <n v="1924"/>
    <n v="3"/>
    <x v="437"/>
    <n v="236"/>
    <n v="132"/>
    <x v="169"/>
    <n v="1"/>
    <n v="24"/>
    <n v="15"/>
    <n v="24"/>
    <n v="15"/>
    <n v="9"/>
    <x v="4"/>
    <n v="1"/>
    <x v="6"/>
    <x v="0"/>
    <x v="8"/>
    <x v="0"/>
  </r>
  <r>
    <n v="1924"/>
    <n v="4"/>
    <x v="437"/>
    <n v="236"/>
    <n v="152"/>
    <x v="187"/>
    <n v="1"/>
    <n v="105"/>
    <n v="53.5"/>
    <n v="105"/>
    <n v="53.5"/>
    <n v="51.5"/>
    <x v="4"/>
    <n v="21"/>
    <x v="1"/>
    <x v="0"/>
    <x v="8"/>
    <x v="0"/>
  </r>
  <r>
    <n v="1925"/>
    <n v="1"/>
    <x v="437"/>
    <n v="507"/>
    <n v="7"/>
    <x v="29"/>
    <n v="1"/>
    <n v="35"/>
    <n v="20.5"/>
    <n v="35"/>
    <n v="20.5"/>
    <n v="14.5"/>
    <x v="8"/>
    <n v="5"/>
    <x v="3"/>
    <x v="2"/>
    <x v="7"/>
    <x v="0"/>
  </r>
  <r>
    <n v="1925"/>
    <n v="2"/>
    <x v="437"/>
    <n v="507"/>
    <n v="18"/>
    <x v="15"/>
    <n v="1"/>
    <n v="130"/>
    <n v="66"/>
    <n v="130"/>
    <n v="66"/>
    <n v="64"/>
    <x v="8"/>
    <n v="18"/>
    <x v="4"/>
    <x v="2"/>
    <x v="7"/>
    <x v="0"/>
  </r>
  <r>
    <n v="1925"/>
    <n v="3"/>
    <x v="437"/>
    <n v="507"/>
    <n v="191"/>
    <x v="17"/>
    <n v="1"/>
    <n v="26"/>
    <n v="15"/>
    <n v="26"/>
    <n v="15"/>
    <n v="11"/>
    <x v="8"/>
    <n v="15"/>
    <x v="1"/>
    <x v="2"/>
    <x v="7"/>
    <x v="0"/>
  </r>
  <r>
    <n v="1926"/>
    <n v="1"/>
    <x v="438"/>
    <n v="514"/>
    <n v="5"/>
    <x v="161"/>
    <n v="1"/>
    <n v="80"/>
    <n v="41"/>
    <n v="80"/>
    <n v="41"/>
    <n v="39"/>
    <x v="2"/>
    <n v="16"/>
    <x v="1"/>
    <x v="0"/>
    <x v="9"/>
    <x v="2"/>
  </r>
  <r>
    <n v="1926"/>
    <n v="2"/>
    <x v="438"/>
    <n v="514"/>
    <n v="92"/>
    <x v="211"/>
    <n v="1"/>
    <n v="40"/>
    <n v="22"/>
    <n v="40"/>
    <n v="22"/>
    <n v="18"/>
    <x v="2"/>
    <n v="3"/>
    <x v="4"/>
    <x v="0"/>
    <x v="9"/>
    <x v="2"/>
  </r>
  <r>
    <n v="1926"/>
    <n v="3"/>
    <x v="438"/>
    <n v="514"/>
    <n v="144"/>
    <x v="4"/>
    <n v="1"/>
    <n v="113"/>
    <n v="59.5"/>
    <n v="113"/>
    <n v="59.5"/>
    <n v="53.5"/>
    <x v="2"/>
    <n v="11"/>
    <x v="2"/>
    <x v="0"/>
    <x v="9"/>
    <x v="2"/>
  </r>
  <r>
    <n v="1927"/>
    <n v="1"/>
    <x v="439"/>
    <n v="429"/>
    <n v="11"/>
    <x v="42"/>
    <n v="1"/>
    <n v="25"/>
    <n v="13.5"/>
    <n v="25"/>
    <n v="13.5"/>
    <n v="11.5"/>
    <x v="0"/>
    <n v="20"/>
    <x v="5"/>
    <x v="2"/>
    <x v="3"/>
    <x v="1"/>
  </r>
  <r>
    <n v="1927"/>
    <n v="2"/>
    <x v="439"/>
    <n v="429"/>
    <n v="50"/>
    <x v="83"/>
    <n v="1"/>
    <n v="35"/>
    <n v="18.5"/>
    <n v="35"/>
    <n v="18.5"/>
    <n v="16.5"/>
    <x v="0"/>
    <n v="3"/>
    <x v="4"/>
    <x v="2"/>
    <x v="3"/>
    <x v="1"/>
  </r>
  <r>
    <n v="1927"/>
    <n v="3"/>
    <x v="439"/>
    <n v="429"/>
    <n v="56"/>
    <x v="96"/>
    <n v="1"/>
    <n v="30"/>
    <n v="18"/>
    <n v="30"/>
    <n v="18"/>
    <n v="12"/>
    <x v="0"/>
    <n v="15"/>
    <x v="1"/>
    <x v="2"/>
    <x v="3"/>
    <x v="1"/>
  </r>
  <r>
    <n v="1928"/>
    <n v="1"/>
    <x v="440"/>
    <n v="26"/>
    <n v="18"/>
    <x v="15"/>
    <n v="1"/>
    <n v="130"/>
    <n v="66"/>
    <n v="130"/>
    <n v="66"/>
    <n v="64"/>
    <x v="3"/>
    <n v="18"/>
    <x v="4"/>
    <x v="0"/>
    <x v="3"/>
    <x v="1"/>
  </r>
  <r>
    <n v="1929"/>
    <n v="1"/>
    <x v="440"/>
    <n v="563"/>
    <n v="115"/>
    <x v="3"/>
    <n v="1"/>
    <n v="38"/>
    <n v="22"/>
    <n v="38"/>
    <n v="22"/>
    <n v="16"/>
    <x v="0"/>
    <n v="4"/>
    <x v="2"/>
    <x v="0"/>
    <x v="8"/>
    <x v="0"/>
  </r>
  <r>
    <n v="1929"/>
    <n v="2"/>
    <x v="440"/>
    <n v="563"/>
    <n v="205"/>
    <x v="82"/>
    <n v="1"/>
    <n v="60"/>
    <n v="32"/>
    <n v="60"/>
    <n v="32"/>
    <n v="28"/>
    <x v="0"/>
    <n v="9"/>
    <x v="6"/>
    <x v="0"/>
    <x v="8"/>
    <x v="0"/>
  </r>
  <r>
    <n v="1930"/>
    <n v="1"/>
    <x v="441"/>
    <n v="536"/>
    <n v="140"/>
    <x v="139"/>
    <n v="1"/>
    <n v="15"/>
    <n v="9.5"/>
    <n v="15"/>
    <n v="9.5"/>
    <n v="5.5"/>
    <x v="3"/>
    <n v="16"/>
    <x v="1"/>
    <x v="0"/>
    <x v="2"/>
    <x v="0"/>
  </r>
  <r>
    <n v="1930"/>
    <n v="2"/>
    <x v="441"/>
    <n v="536"/>
    <n v="209"/>
    <x v="116"/>
    <n v="1"/>
    <n v="25"/>
    <n v="13.5"/>
    <n v="25"/>
    <n v="13.5"/>
    <n v="11.5"/>
    <x v="3"/>
    <n v="24"/>
    <x v="5"/>
    <x v="0"/>
    <x v="2"/>
    <x v="0"/>
  </r>
  <r>
    <n v="1931"/>
    <n v="1"/>
    <x v="442"/>
    <n v="295"/>
    <n v="2"/>
    <x v="163"/>
    <n v="1"/>
    <n v="25"/>
    <n v="15.5"/>
    <n v="25"/>
    <n v="15.5"/>
    <n v="9.5"/>
    <x v="1"/>
    <n v="16"/>
    <x v="1"/>
    <x v="5"/>
    <x v="2"/>
    <x v="0"/>
  </r>
  <r>
    <n v="1931"/>
    <n v="2"/>
    <x v="442"/>
    <n v="295"/>
    <n v="40"/>
    <x v="102"/>
    <n v="1"/>
    <n v="430"/>
    <n v="217"/>
    <n v="430"/>
    <n v="217"/>
    <n v="213"/>
    <x v="1"/>
    <n v="8"/>
    <x v="1"/>
    <x v="5"/>
    <x v="2"/>
    <x v="0"/>
  </r>
  <r>
    <n v="1932"/>
    <n v="1"/>
    <x v="443"/>
    <n v="577"/>
    <n v="113"/>
    <x v="19"/>
    <n v="1"/>
    <n v="40"/>
    <n v="23"/>
    <n v="40"/>
    <n v="23"/>
    <n v="17"/>
    <x v="0"/>
    <n v="22"/>
    <x v="2"/>
    <x v="5"/>
    <x v="5"/>
    <x v="0"/>
  </r>
  <r>
    <n v="1932"/>
    <n v="2"/>
    <x v="443"/>
    <n v="577"/>
    <n v="116"/>
    <x v="81"/>
    <n v="3"/>
    <n v="20"/>
    <n v="11"/>
    <n v="60"/>
    <n v="33"/>
    <n v="27"/>
    <x v="0"/>
    <n v="15"/>
    <x v="1"/>
    <x v="5"/>
    <x v="5"/>
    <x v="0"/>
  </r>
  <r>
    <n v="1932"/>
    <n v="3"/>
    <x v="443"/>
    <n v="577"/>
    <n v="158"/>
    <x v="132"/>
    <n v="1"/>
    <n v="304"/>
    <n v="154"/>
    <n v="304"/>
    <n v="154"/>
    <n v="150"/>
    <x v="0"/>
    <n v="7"/>
    <x v="6"/>
    <x v="5"/>
    <x v="5"/>
    <x v="0"/>
  </r>
  <r>
    <n v="1933"/>
    <n v="1"/>
    <x v="443"/>
    <n v="587"/>
    <n v="46"/>
    <x v="192"/>
    <n v="1"/>
    <n v="490"/>
    <n v="247"/>
    <n v="490"/>
    <n v="247"/>
    <n v="243"/>
    <x v="6"/>
    <n v="8"/>
    <x v="1"/>
    <x v="5"/>
    <x v="8"/>
    <x v="0"/>
  </r>
  <r>
    <n v="1933"/>
    <n v="2"/>
    <x v="443"/>
    <n v="587"/>
    <n v="109"/>
    <x v="112"/>
    <n v="1"/>
    <n v="29"/>
    <n v="15.5"/>
    <n v="29"/>
    <n v="15.5"/>
    <n v="13.5"/>
    <x v="6"/>
    <n v="15"/>
    <x v="1"/>
    <x v="5"/>
    <x v="8"/>
    <x v="0"/>
  </r>
  <r>
    <n v="1933"/>
    <n v="3"/>
    <x v="443"/>
    <n v="587"/>
    <n v="168"/>
    <x v="164"/>
    <n v="2"/>
    <n v="51"/>
    <n v="26.5"/>
    <n v="102"/>
    <n v="53"/>
    <n v="49"/>
    <x v="6"/>
    <n v="11"/>
    <x v="2"/>
    <x v="5"/>
    <x v="8"/>
    <x v="0"/>
  </r>
  <r>
    <n v="1934"/>
    <n v="1"/>
    <x v="444"/>
    <n v="145"/>
    <n v="36"/>
    <x v="144"/>
    <n v="3"/>
    <n v="14"/>
    <n v="8"/>
    <n v="42"/>
    <n v="24"/>
    <n v="18"/>
    <x v="0"/>
    <n v="6"/>
    <x v="4"/>
    <x v="5"/>
    <x v="2"/>
    <x v="0"/>
  </r>
  <r>
    <n v="1934"/>
    <n v="2"/>
    <x v="444"/>
    <n v="145"/>
    <n v="88"/>
    <x v="165"/>
    <n v="1"/>
    <n v="95"/>
    <n v="48.5"/>
    <n v="95"/>
    <n v="48.5"/>
    <n v="46.5"/>
    <x v="0"/>
    <n v="16"/>
    <x v="1"/>
    <x v="5"/>
    <x v="2"/>
    <x v="0"/>
  </r>
  <r>
    <n v="1935"/>
    <n v="1"/>
    <x v="445"/>
    <n v="262"/>
    <n v="159"/>
    <x v="145"/>
    <n v="2"/>
    <n v="12"/>
    <n v="7"/>
    <n v="24"/>
    <n v="14"/>
    <n v="10"/>
    <x v="2"/>
    <n v="16"/>
    <x v="1"/>
    <x v="3"/>
    <x v="7"/>
    <x v="0"/>
  </r>
  <r>
    <n v="1935"/>
    <n v="2"/>
    <x v="445"/>
    <n v="262"/>
    <n v="179"/>
    <x v="110"/>
    <n v="1"/>
    <n v="20"/>
    <n v="13"/>
    <n v="20"/>
    <n v="13"/>
    <n v="7"/>
    <x v="2"/>
    <n v="4"/>
    <x v="2"/>
    <x v="3"/>
    <x v="7"/>
    <x v="0"/>
  </r>
  <r>
    <n v="1936"/>
    <n v="1"/>
    <x v="445"/>
    <n v="471"/>
    <n v="1"/>
    <x v="99"/>
    <n v="1"/>
    <n v="25"/>
    <n v="14.5"/>
    <n v="25"/>
    <n v="14.5"/>
    <n v="10.5"/>
    <x v="2"/>
    <n v="18"/>
    <x v="4"/>
    <x v="0"/>
    <x v="1"/>
    <x v="0"/>
  </r>
  <r>
    <n v="1936"/>
    <n v="2"/>
    <x v="445"/>
    <n v="471"/>
    <n v="150"/>
    <x v="124"/>
    <n v="1"/>
    <n v="105"/>
    <n v="53.5"/>
    <n v="105"/>
    <n v="53.5"/>
    <n v="51.5"/>
    <x v="2"/>
    <n v="7"/>
    <x v="6"/>
    <x v="0"/>
    <x v="1"/>
    <x v="0"/>
  </r>
  <r>
    <n v="1937"/>
    <n v="1"/>
    <x v="446"/>
    <n v="206"/>
    <n v="22"/>
    <x v="150"/>
    <n v="1"/>
    <n v="30"/>
    <n v="17"/>
    <n v="30"/>
    <n v="17"/>
    <n v="13"/>
    <x v="1"/>
    <n v="5"/>
    <x v="3"/>
    <x v="5"/>
    <x v="2"/>
    <x v="0"/>
  </r>
  <r>
    <n v="1937"/>
    <n v="2"/>
    <x v="446"/>
    <n v="206"/>
    <n v="24"/>
    <x v="167"/>
    <n v="1"/>
    <n v="34"/>
    <n v="18"/>
    <n v="34"/>
    <n v="18"/>
    <n v="16"/>
    <x v="1"/>
    <n v="26"/>
    <x v="2"/>
    <x v="5"/>
    <x v="2"/>
    <x v="0"/>
  </r>
  <r>
    <n v="1938"/>
    <n v="1"/>
    <x v="446"/>
    <n v="578"/>
    <n v="168"/>
    <x v="164"/>
    <n v="1"/>
    <n v="51"/>
    <n v="26.5"/>
    <n v="51"/>
    <n v="26.5"/>
    <n v="24.5"/>
    <x v="6"/>
    <n v="11"/>
    <x v="2"/>
    <x v="0"/>
    <x v="0"/>
    <x v="0"/>
  </r>
  <r>
    <n v="1939"/>
    <n v="1"/>
    <x v="447"/>
    <n v="111"/>
    <n v="123"/>
    <x v="8"/>
    <n v="1"/>
    <n v="75"/>
    <n v="40.5"/>
    <n v="75"/>
    <n v="40.5"/>
    <n v="34.5"/>
    <x v="3"/>
    <n v="11"/>
    <x v="2"/>
    <x v="5"/>
    <x v="7"/>
    <x v="0"/>
  </r>
  <r>
    <n v="1939"/>
    <n v="2"/>
    <x v="447"/>
    <n v="111"/>
    <n v="124"/>
    <x v="141"/>
    <n v="1"/>
    <n v="23"/>
    <n v="14.5"/>
    <n v="23"/>
    <n v="14.5"/>
    <n v="8.5"/>
    <x v="3"/>
    <n v="14"/>
    <x v="5"/>
    <x v="5"/>
    <x v="7"/>
    <x v="0"/>
  </r>
  <r>
    <n v="1939"/>
    <n v="3"/>
    <x v="447"/>
    <n v="111"/>
    <n v="170"/>
    <x v="20"/>
    <n v="1"/>
    <n v="95"/>
    <n v="49.5"/>
    <n v="95"/>
    <n v="49.5"/>
    <n v="45.5"/>
    <x v="3"/>
    <n v="11"/>
    <x v="2"/>
    <x v="5"/>
    <x v="7"/>
    <x v="0"/>
  </r>
  <r>
    <n v="1940"/>
    <n v="1"/>
    <x v="448"/>
    <n v="32"/>
    <n v="89"/>
    <x v="114"/>
    <n v="1"/>
    <n v="58"/>
    <n v="32"/>
    <n v="58"/>
    <n v="32"/>
    <n v="26"/>
    <x v="1"/>
    <n v="11"/>
    <x v="2"/>
    <x v="4"/>
    <x v="1"/>
    <x v="0"/>
  </r>
  <r>
    <n v="1940"/>
    <n v="2"/>
    <x v="448"/>
    <n v="32"/>
    <n v="92"/>
    <x v="211"/>
    <n v="1"/>
    <n v="40"/>
    <n v="22"/>
    <n v="40"/>
    <n v="22"/>
    <n v="18"/>
    <x v="1"/>
    <n v="3"/>
    <x v="4"/>
    <x v="4"/>
    <x v="1"/>
    <x v="0"/>
  </r>
  <r>
    <n v="1941"/>
    <n v="1"/>
    <x v="448"/>
    <n v="413"/>
    <n v="42"/>
    <x v="146"/>
    <n v="2"/>
    <n v="45"/>
    <n v="25.5"/>
    <n v="90"/>
    <n v="51"/>
    <n v="39"/>
    <x v="2"/>
    <n v="15"/>
    <x v="1"/>
    <x v="5"/>
    <x v="1"/>
    <x v="0"/>
  </r>
  <r>
    <n v="1941"/>
    <n v="2"/>
    <x v="448"/>
    <n v="413"/>
    <n v="100"/>
    <x v="27"/>
    <n v="1"/>
    <n v="64"/>
    <n v="35"/>
    <n v="64"/>
    <n v="35"/>
    <n v="29"/>
    <x v="2"/>
    <n v="7"/>
    <x v="6"/>
    <x v="5"/>
    <x v="1"/>
    <x v="0"/>
  </r>
  <r>
    <n v="1942"/>
    <n v="1"/>
    <x v="449"/>
    <n v="326"/>
    <n v="86"/>
    <x v="45"/>
    <n v="1"/>
    <n v="60"/>
    <n v="31"/>
    <n v="60"/>
    <n v="31"/>
    <n v="29"/>
    <x v="6"/>
    <n v="22"/>
    <x v="2"/>
    <x v="0"/>
    <x v="6"/>
    <x v="2"/>
  </r>
  <r>
    <n v="1942"/>
    <n v="2"/>
    <x v="449"/>
    <n v="326"/>
    <n v="200"/>
    <x v="2"/>
    <n v="1"/>
    <n v="37"/>
    <n v="19.5"/>
    <n v="37"/>
    <n v="19.5"/>
    <n v="17.5"/>
    <x v="6"/>
    <n v="21"/>
    <x v="1"/>
    <x v="0"/>
    <x v="6"/>
    <x v="2"/>
  </r>
  <r>
    <n v="1943"/>
    <n v="1"/>
    <x v="449"/>
    <n v="416"/>
    <n v="4"/>
    <x v="73"/>
    <n v="1"/>
    <n v="125"/>
    <n v="65.5"/>
    <n v="125"/>
    <n v="65.5"/>
    <n v="59.5"/>
    <x v="1"/>
    <n v="15"/>
    <x v="1"/>
    <x v="1"/>
    <x v="5"/>
    <x v="0"/>
  </r>
  <r>
    <n v="1943"/>
    <n v="2"/>
    <x v="449"/>
    <n v="416"/>
    <n v="39"/>
    <x v="97"/>
    <n v="1"/>
    <n v="220"/>
    <n v="111"/>
    <n v="220"/>
    <n v="111"/>
    <n v="109"/>
    <x v="1"/>
    <n v="8"/>
    <x v="1"/>
    <x v="1"/>
    <x v="5"/>
    <x v="0"/>
  </r>
  <r>
    <n v="1943"/>
    <n v="3"/>
    <x v="449"/>
    <n v="416"/>
    <n v="194"/>
    <x v="40"/>
    <n v="1"/>
    <n v="50"/>
    <n v="27"/>
    <n v="50"/>
    <n v="27"/>
    <n v="23"/>
    <x v="1"/>
    <n v="26"/>
    <x v="2"/>
    <x v="1"/>
    <x v="5"/>
    <x v="0"/>
  </r>
  <r>
    <n v="1944"/>
    <n v="1"/>
    <x v="450"/>
    <n v="599"/>
    <n v="41"/>
    <x v="111"/>
    <n v="1"/>
    <n v="79"/>
    <n v="42.5"/>
    <n v="79"/>
    <n v="42.5"/>
    <n v="36.5"/>
    <x v="1"/>
    <n v="11"/>
    <x v="2"/>
    <x v="0"/>
    <x v="8"/>
    <x v="0"/>
  </r>
  <r>
    <n v="1945"/>
    <n v="1"/>
    <x v="451"/>
    <n v="431"/>
    <n v="56"/>
    <x v="96"/>
    <n v="1"/>
    <n v="30"/>
    <n v="18"/>
    <n v="30"/>
    <n v="18"/>
    <n v="12"/>
    <x v="4"/>
    <n v="15"/>
    <x v="1"/>
    <x v="2"/>
    <x v="7"/>
    <x v="0"/>
  </r>
  <r>
    <n v="1945"/>
    <n v="2"/>
    <x v="451"/>
    <n v="431"/>
    <n v="60"/>
    <x v="48"/>
    <n v="1"/>
    <n v="60"/>
    <n v="33"/>
    <n v="60"/>
    <n v="33"/>
    <n v="27"/>
    <x v="4"/>
    <n v="15"/>
    <x v="1"/>
    <x v="2"/>
    <x v="7"/>
    <x v="0"/>
  </r>
  <r>
    <n v="1945"/>
    <n v="3"/>
    <x v="451"/>
    <n v="431"/>
    <n v="111"/>
    <x v="148"/>
    <n v="1"/>
    <n v="18"/>
    <n v="12"/>
    <n v="18"/>
    <n v="12"/>
    <n v="6"/>
    <x v="4"/>
    <n v="21"/>
    <x v="1"/>
    <x v="2"/>
    <x v="7"/>
    <x v="0"/>
  </r>
  <r>
    <n v="1945"/>
    <n v="4"/>
    <x v="451"/>
    <n v="431"/>
    <n v="116"/>
    <x v="81"/>
    <n v="1"/>
    <n v="20"/>
    <n v="11"/>
    <n v="20"/>
    <n v="11"/>
    <n v="9"/>
    <x v="4"/>
    <n v="15"/>
    <x v="1"/>
    <x v="2"/>
    <x v="7"/>
    <x v="0"/>
  </r>
  <r>
    <n v="1945"/>
    <n v="5"/>
    <x v="451"/>
    <n v="431"/>
    <n v="155"/>
    <x v="191"/>
    <n v="2"/>
    <n v="10"/>
    <n v="6"/>
    <n v="20"/>
    <n v="12"/>
    <n v="8"/>
    <x v="4"/>
    <n v="25"/>
    <x v="0"/>
    <x v="2"/>
    <x v="7"/>
    <x v="0"/>
  </r>
  <r>
    <n v="1945"/>
    <n v="6"/>
    <x v="451"/>
    <n v="431"/>
    <n v="187"/>
    <x v="175"/>
    <n v="8"/>
    <n v="11"/>
    <n v="6.5"/>
    <n v="88"/>
    <n v="52"/>
    <n v="36"/>
    <x v="4"/>
    <n v="5"/>
    <x v="3"/>
    <x v="2"/>
    <x v="7"/>
    <x v="0"/>
  </r>
  <r>
    <n v="1946"/>
    <n v="1"/>
    <x v="451"/>
    <n v="443"/>
    <n v="14"/>
    <x v="74"/>
    <n v="1"/>
    <n v="27"/>
    <n v="16.5"/>
    <n v="27"/>
    <n v="16.5"/>
    <n v="10.5"/>
    <x v="0"/>
    <n v="24"/>
    <x v="5"/>
    <x v="5"/>
    <x v="2"/>
    <x v="0"/>
  </r>
  <r>
    <n v="1946"/>
    <n v="2"/>
    <x v="451"/>
    <n v="443"/>
    <n v="44"/>
    <x v="70"/>
    <n v="1"/>
    <n v="19"/>
    <n v="12.5"/>
    <n v="19"/>
    <n v="12.5"/>
    <n v="6.5"/>
    <x v="0"/>
    <n v="15"/>
    <x v="1"/>
    <x v="5"/>
    <x v="2"/>
    <x v="0"/>
  </r>
  <r>
    <n v="1946"/>
    <n v="3"/>
    <x v="451"/>
    <n v="443"/>
    <n v="47"/>
    <x v="26"/>
    <n v="1"/>
    <n v="13"/>
    <n v="7.5"/>
    <n v="13"/>
    <n v="7.5"/>
    <n v="5.5"/>
    <x v="0"/>
    <n v="23"/>
    <x v="0"/>
    <x v="5"/>
    <x v="2"/>
    <x v="0"/>
  </r>
  <r>
    <n v="1947"/>
    <n v="1"/>
    <x v="452"/>
    <n v="83"/>
    <n v="60"/>
    <x v="48"/>
    <n v="1"/>
    <n v="60"/>
    <n v="33"/>
    <n v="60"/>
    <n v="33"/>
    <n v="27"/>
    <x v="0"/>
    <n v="15"/>
    <x v="1"/>
    <x v="5"/>
    <x v="7"/>
    <x v="0"/>
  </r>
  <r>
    <n v="1947"/>
    <n v="2"/>
    <x v="452"/>
    <n v="83"/>
    <n v="110"/>
    <x v="85"/>
    <n v="2"/>
    <n v="65"/>
    <n v="35.5"/>
    <n v="130"/>
    <n v="71"/>
    <n v="59"/>
    <x v="0"/>
    <n v="11"/>
    <x v="2"/>
    <x v="5"/>
    <x v="7"/>
    <x v="0"/>
  </r>
  <r>
    <n v="1947"/>
    <n v="3"/>
    <x v="452"/>
    <n v="83"/>
    <n v="161"/>
    <x v="115"/>
    <n v="1"/>
    <n v="315"/>
    <n v="160.5"/>
    <n v="315"/>
    <n v="160.5"/>
    <n v="154.5"/>
    <x v="0"/>
    <n v="19"/>
    <x v="1"/>
    <x v="5"/>
    <x v="7"/>
    <x v="0"/>
  </r>
  <r>
    <n v="1948"/>
    <n v="1"/>
    <x v="452"/>
    <n v="222"/>
    <n v="70"/>
    <x v="63"/>
    <n v="1"/>
    <n v="55"/>
    <n v="28.5"/>
    <n v="55"/>
    <n v="28.5"/>
    <n v="26.5"/>
    <x v="4"/>
    <n v="22"/>
    <x v="2"/>
    <x v="5"/>
    <x v="1"/>
    <x v="0"/>
  </r>
  <r>
    <n v="1948"/>
    <n v="2"/>
    <x v="452"/>
    <n v="222"/>
    <n v="171"/>
    <x v="103"/>
    <n v="1"/>
    <n v="27"/>
    <n v="16.5"/>
    <n v="27"/>
    <n v="16.5"/>
    <n v="10.5"/>
    <x v="4"/>
    <n v="23"/>
    <x v="0"/>
    <x v="5"/>
    <x v="1"/>
    <x v="0"/>
  </r>
  <r>
    <n v="1948"/>
    <n v="3"/>
    <x v="452"/>
    <n v="222"/>
    <n v="180"/>
    <x v="21"/>
    <n v="1"/>
    <n v="204"/>
    <n v="105"/>
    <n v="204"/>
    <n v="105"/>
    <n v="99"/>
    <x v="4"/>
    <n v="9"/>
    <x v="6"/>
    <x v="5"/>
    <x v="1"/>
    <x v="0"/>
  </r>
  <r>
    <n v="1949"/>
    <n v="1"/>
    <x v="453"/>
    <n v="299"/>
    <n v="20"/>
    <x v="7"/>
    <n v="1"/>
    <n v="45"/>
    <n v="25.5"/>
    <n v="45"/>
    <n v="25.5"/>
    <n v="19.5"/>
    <x v="6"/>
    <n v="18"/>
    <x v="4"/>
    <x v="0"/>
    <x v="10"/>
    <x v="2"/>
  </r>
  <r>
    <n v="1950"/>
    <n v="1"/>
    <x v="454"/>
    <n v="216"/>
    <n v="39"/>
    <x v="97"/>
    <n v="1"/>
    <n v="220"/>
    <n v="111"/>
    <n v="220"/>
    <n v="111"/>
    <n v="109"/>
    <x v="4"/>
    <n v="8"/>
    <x v="1"/>
    <x v="2"/>
    <x v="1"/>
    <x v="0"/>
  </r>
  <r>
    <n v="1950"/>
    <n v="2"/>
    <x v="454"/>
    <n v="216"/>
    <n v="58"/>
    <x v="181"/>
    <n v="1"/>
    <n v="14"/>
    <n v="9"/>
    <n v="14"/>
    <n v="9"/>
    <n v="5"/>
    <x v="4"/>
    <n v="6"/>
    <x v="4"/>
    <x v="2"/>
    <x v="1"/>
    <x v="0"/>
  </r>
  <r>
    <n v="1951"/>
    <n v="1"/>
    <x v="454"/>
    <n v="343"/>
    <n v="68"/>
    <x v="57"/>
    <n v="1"/>
    <n v="13"/>
    <n v="7.5"/>
    <n v="13"/>
    <n v="7.5"/>
    <n v="5.5"/>
    <x v="0"/>
    <n v="14"/>
    <x v="5"/>
    <x v="4"/>
    <x v="0"/>
    <x v="0"/>
  </r>
  <r>
    <n v="1952"/>
    <n v="1"/>
    <x v="455"/>
    <n v="73"/>
    <n v="40"/>
    <x v="102"/>
    <n v="1"/>
    <n v="430"/>
    <n v="217"/>
    <n v="430"/>
    <n v="217"/>
    <n v="213"/>
    <x v="5"/>
    <n v="8"/>
    <x v="1"/>
    <x v="5"/>
    <x v="10"/>
    <x v="2"/>
  </r>
  <r>
    <n v="1952"/>
    <n v="2"/>
    <x v="455"/>
    <n v="73"/>
    <n v="42"/>
    <x v="146"/>
    <n v="1"/>
    <n v="45"/>
    <n v="25.5"/>
    <n v="45"/>
    <n v="25.5"/>
    <n v="19.5"/>
    <x v="5"/>
    <n v="15"/>
    <x v="1"/>
    <x v="5"/>
    <x v="10"/>
    <x v="2"/>
  </r>
  <r>
    <n v="1952"/>
    <n v="3"/>
    <x v="455"/>
    <n v="73"/>
    <n v="51"/>
    <x v="18"/>
    <n v="2"/>
    <n v="25"/>
    <n v="15.5"/>
    <n v="50"/>
    <n v="31"/>
    <n v="19"/>
    <x v="5"/>
    <n v="3"/>
    <x v="4"/>
    <x v="5"/>
    <x v="10"/>
    <x v="2"/>
  </r>
  <r>
    <n v="1953"/>
    <n v="1"/>
    <x v="455"/>
    <n v="104"/>
    <n v="56"/>
    <x v="96"/>
    <n v="1"/>
    <n v="30"/>
    <n v="18"/>
    <n v="30"/>
    <n v="18"/>
    <n v="12"/>
    <x v="2"/>
    <n v="15"/>
    <x v="1"/>
    <x v="5"/>
    <x v="3"/>
    <x v="1"/>
  </r>
  <r>
    <n v="1953"/>
    <n v="2"/>
    <x v="455"/>
    <n v="104"/>
    <n v="150"/>
    <x v="124"/>
    <n v="1"/>
    <n v="105"/>
    <n v="53.5"/>
    <n v="105"/>
    <n v="53.5"/>
    <n v="51.5"/>
    <x v="2"/>
    <n v="7"/>
    <x v="6"/>
    <x v="5"/>
    <x v="3"/>
    <x v="1"/>
  </r>
  <r>
    <n v="1953"/>
    <n v="3"/>
    <x v="455"/>
    <n v="104"/>
    <n v="205"/>
    <x v="82"/>
    <n v="1"/>
    <n v="60"/>
    <n v="32"/>
    <n v="60"/>
    <n v="32"/>
    <n v="28"/>
    <x v="2"/>
    <n v="9"/>
    <x v="6"/>
    <x v="5"/>
    <x v="3"/>
    <x v="1"/>
  </r>
  <r>
    <n v="1954"/>
    <n v="1"/>
    <x v="456"/>
    <n v="102"/>
    <n v="51"/>
    <x v="18"/>
    <n v="3"/>
    <n v="25"/>
    <n v="15.5"/>
    <n v="75"/>
    <n v="46.5"/>
    <n v="28.5"/>
    <x v="4"/>
    <n v="3"/>
    <x v="4"/>
    <x v="3"/>
    <x v="2"/>
    <x v="0"/>
  </r>
  <r>
    <n v="1954"/>
    <n v="2"/>
    <x v="456"/>
    <n v="102"/>
    <n v="129"/>
    <x v="69"/>
    <n v="1"/>
    <n v="630"/>
    <n v="316"/>
    <n v="630"/>
    <n v="316"/>
    <n v="314"/>
    <x v="4"/>
    <n v="8"/>
    <x v="1"/>
    <x v="3"/>
    <x v="2"/>
    <x v="0"/>
  </r>
  <r>
    <n v="1955"/>
    <n v="1"/>
    <x v="457"/>
    <n v="74"/>
    <n v="69"/>
    <x v="130"/>
    <n v="3"/>
    <n v="85"/>
    <n v="43.5"/>
    <n v="255"/>
    <n v="130.5"/>
    <n v="124.5"/>
    <x v="0"/>
    <n v="26"/>
    <x v="2"/>
    <x v="3"/>
    <x v="2"/>
    <x v="0"/>
  </r>
  <r>
    <n v="1956"/>
    <n v="1"/>
    <x v="457"/>
    <n v="444"/>
    <n v="135"/>
    <x v="149"/>
    <n v="1"/>
    <n v="60"/>
    <n v="31"/>
    <n v="60"/>
    <n v="31"/>
    <n v="29"/>
    <x v="3"/>
    <n v="26"/>
    <x v="2"/>
    <x v="0"/>
    <x v="0"/>
    <x v="0"/>
  </r>
  <r>
    <n v="1956"/>
    <n v="2"/>
    <x v="457"/>
    <n v="444"/>
    <n v="169"/>
    <x v="117"/>
    <n v="1"/>
    <n v="20"/>
    <n v="11"/>
    <n v="20"/>
    <n v="11"/>
    <n v="9"/>
    <x v="3"/>
    <n v="16"/>
    <x v="1"/>
    <x v="0"/>
    <x v="0"/>
    <x v="0"/>
  </r>
  <r>
    <n v="1957"/>
    <n v="1"/>
    <x v="458"/>
    <n v="333"/>
    <n v="106"/>
    <x v="38"/>
    <n v="1"/>
    <n v="72"/>
    <n v="38"/>
    <n v="72"/>
    <n v="38"/>
    <n v="34"/>
    <x v="0"/>
    <n v="15"/>
    <x v="1"/>
    <x v="3"/>
    <x v="5"/>
    <x v="0"/>
  </r>
  <r>
    <n v="1958"/>
    <n v="1"/>
    <x v="458"/>
    <n v="661"/>
    <n v="101"/>
    <x v="0"/>
    <n v="1"/>
    <n v="35"/>
    <n v="20.5"/>
    <n v="35"/>
    <n v="20.5"/>
    <n v="14.5"/>
    <x v="0"/>
    <n v="23"/>
    <x v="0"/>
    <x v="0"/>
    <x v="10"/>
    <x v="2"/>
  </r>
  <r>
    <n v="1958"/>
    <n v="2"/>
    <x v="458"/>
    <n v="661"/>
    <n v="134"/>
    <x v="120"/>
    <n v="1"/>
    <n v="16"/>
    <n v="9"/>
    <n v="16"/>
    <n v="9"/>
    <n v="7"/>
    <x v="0"/>
    <n v="6"/>
    <x v="4"/>
    <x v="0"/>
    <x v="10"/>
    <x v="2"/>
  </r>
  <r>
    <n v="1958"/>
    <n v="3"/>
    <x v="458"/>
    <n v="661"/>
    <n v="195"/>
    <x v="12"/>
    <n v="1"/>
    <n v="46"/>
    <n v="24"/>
    <n v="46"/>
    <n v="24"/>
    <n v="22"/>
    <x v="0"/>
    <n v="16"/>
    <x v="1"/>
    <x v="0"/>
    <x v="10"/>
    <x v="2"/>
  </r>
  <r>
    <n v="1959"/>
    <n v="1"/>
    <x v="459"/>
    <n v="533"/>
    <n v="137"/>
    <x v="109"/>
    <n v="1"/>
    <n v="13"/>
    <n v="7.5"/>
    <n v="13"/>
    <n v="7.5"/>
    <n v="5.5"/>
    <x v="9"/>
    <n v="17"/>
    <x v="3"/>
    <x v="0"/>
    <x v="10"/>
    <x v="2"/>
  </r>
  <r>
    <n v="1959"/>
    <n v="2"/>
    <x v="459"/>
    <n v="533"/>
    <n v="163"/>
    <x v="80"/>
    <n v="1"/>
    <n v="180"/>
    <n v="93"/>
    <n v="180"/>
    <n v="93"/>
    <n v="87"/>
    <x v="9"/>
    <n v="19"/>
    <x v="1"/>
    <x v="0"/>
    <x v="10"/>
    <x v="2"/>
  </r>
  <r>
    <n v="1959"/>
    <n v="3"/>
    <x v="459"/>
    <n v="533"/>
    <n v="186"/>
    <x v="71"/>
    <n v="1"/>
    <n v="51"/>
    <n v="26.5"/>
    <n v="51"/>
    <n v="26.5"/>
    <n v="24.5"/>
    <x v="9"/>
    <n v="11"/>
    <x v="2"/>
    <x v="0"/>
    <x v="10"/>
    <x v="2"/>
  </r>
  <r>
    <n v="1960"/>
    <n v="1"/>
    <x v="460"/>
    <n v="243"/>
    <n v="62"/>
    <x v="87"/>
    <n v="1"/>
    <n v="37"/>
    <n v="19.5"/>
    <n v="37"/>
    <n v="19.5"/>
    <n v="17.5"/>
    <x v="5"/>
    <n v="3"/>
    <x v="4"/>
    <x v="5"/>
    <x v="5"/>
    <x v="0"/>
  </r>
  <r>
    <n v="1960"/>
    <n v="2"/>
    <x v="460"/>
    <n v="243"/>
    <n v="86"/>
    <x v="45"/>
    <n v="1"/>
    <n v="60"/>
    <n v="31"/>
    <n v="60"/>
    <n v="31"/>
    <n v="29"/>
    <x v="5"/>
    <n v="22"/>
    <x v="2"/>
    <x v="5"/>
    <x v="5"/>
    <x v="0"/>
  </r>
  <r>
    <n v="1960"/>
    <n v="3"/>
    <x v="460"/>
    <n v="243"/>
    <n v="135"/>
    <x v="149"/>
    <n v="1"/>
    <n v="60"/>
    <n v="31"/>
    <n v="60"/>
    <n v="31"/>
    <n v="29"/>
    <x v="5"/>
    <n v="26"/>
    <x v="2"/>
    <x v="5"/>
    <x v="5"/>
    <x v="0"/>
  </r>
  <r>
    <n v="1961"/>
    <n v="1"/>
    <x v="460"/>
    <n v="649"/>
    <n v="178"/>
    <x v="64"/>
    <n v="1"/>
    <n v="120"/>
    <n v="62"/>
    <n v="120"/>
    <n v="62"/>
    <n v="58"/>
    <x v="3"/>
    <n v="19"/>
    <x v="1"/>
    <x v="0"/>
    <x v="7"/>
    <x v="0"/>
  </r>
  <r>
    <n v="1962"/>
    <n v="1"/>
    <x v="461"/>
    <n v="205"/>
    <n v="23"/>
    <x v="143"/>
    <n v="1"/>
    <n v="39"/>
    <n v="21.5"/>
    <n v="39"/>
    <n v="21.5"/>
    <n v="17.5"/>
    <x v="8"/>
    <n v="16"/>
    <x v="1"/>
    <x v="3"/>
    <x v="3"/>
    <x v="1"/>
  </r>
  <r>
    <n v="1963"/>
    <n v="1"/>
    <x v="461"/>
    <n v="468"/>
    <n v="86"/>
    <x v="45"/>
    <n v="2"/>
    <n v="60"/>
    <n v="31"/>
    <n v="120"/>
    <n v="62"/>
    <n v="58"/>
    <x v="2"/>
    <n v="22"/>
    <x v="2"/>
    <x v="5"/>
    <x v="4"/>
    <x v="0"/>
  </r>
  <r>
    <n v="1963"/>
    <n v="2"/>
    <x v="461"/>
    <n v="468"/>
    <n v="113"/>
    <x v="19"/>
    <n v="1"/>
    <n v="40"/>
    <n v="23"/>
    <n v="40"/>
    <n v="23"/>
    <n v="17"/>
    <x v="2"/>
    <n v="22"/>
    <x v="2"/>
    <x v="5"/>
    <x v="4"/>
    <x v="0"/>
  </r>
  <r>
    <n v="1963"/>
    <n v="3"/>
    <x v="461"/>
    <n v="468"/>
    <n v="182"/>
    <x v="185"/>
    <n v="1"/>
    <n v="30"/>
    <n v="18"/>
    <n v="30"/>
    <n v="18"/>
    <n v="12"/>
    <x v="2"/>
    <n v="18"/>
    <x v="4"/>
    <x v="5"/>
    <x v="4"/>
    <x v="0"/>
  </r>
  <r>
    <n v="1964"/>
    <n v="1"/>
    <x v="462"/>
    <n v="220"/>
    <n v="14"/>
    <x v="74"/>
    <n v="2"/>
    <n v="27"/>
    <n v="16.5"/>
    <n v="54"/>
    <n v="33"/>
    <n v="21"/>
    <x v="7"/>
    <n v="24"/>
    <x v="5"/>
    <x v="0"/>
    <x v="1"/>
    <x v="0"/>
  </r>
  <r>
    <n v="1964"/>
    <n v="2"/>
    <x v="462"/>
    <n v="220"/>
    <n v="128"/>
    <x v="95"/>
    <n v="1"/>
    <n v="14"/>
    <n v="10"/>
    <n v="14"/>
    <n v="10"/>
    <n v="4"/>
    <x v="7"/>
    <n v="6"/>
    <x v="4"/>
    <x v="0"/>
    <x v="1"/>
    <x v="0"/>
  </r>
  <r>
    <n v="1964"/>
    <n v="3"/>
    <x v="462"/>
    <n v="220"/>
    <n v="193"/>
    <x v="125"/>
    <n v="1"/>
    <n v="155"/>
    <n v="78.5"/>
    <n v="155"/>
    <n v="78.5"/>
    <n v="76.5"/>
    <x v="7"/>
    <n v="14"/>
    <x v="5"/>
    <x v="0"/>
    <x v="1"/>
    <x v="0"/>
  </r>
  <r>
    <n v="1965"/>
    <n v="1"/>
    <x v="463"/>
    <n v="415"/>
    <n v="89"/>
    <x v="114"/>
    <n v="5"/>
    <n v="58"/>
    <n v="32"/>
    <n v="290"/>
    <n v="160"/>
    <n v="130"/>
    <x v="9"/>
    <n v="11"/>
    <x v="2"/>
    <x v="5"/>
    <x v="5"/>
    <x v="0"/>
  </r>
  <r>
    <n v="1965"/>
    <n v="2"/>
    <x v="463"/>
    <n v="415"/>
    <n v="150"/>
    <x v="124"/>
    <n v="1"/>
    <n v="105"/>
    <n v="53.5"/>
    <n v="105"/>
    <n v="53.5"/>
    <n v="51.5"/>
    <x v="9"/>
    <n v="7"/>
    <x v="6"/>
    <x v="5"/>
    <x v="5"/>
    <x v="0"/>
  </r>
  <r>
    <n v="1965"/>
    <n v="3"/>
    <x v="463"/>
    <n v="415"/>
    <n v="184"/>
    <x v="55"/>
    <n v="1"/>
    <n v="45"/>
    <n v="23.5"/>
    <n v="45"/>
    <n v="23.5"/>
    <n v="21.5"/>
    <x v="9"/>
    <n v="16"/>
    <x v="1"/>
    <x v="5"/>
    <x v="5"/>
    <x v="0"/>
  </r>
  <r>
    <n v="1966"/>
    <n v="1"/>
    <x v="463"/>
    <n v="506"/>
    <n v="33"/>
    <x v="121"/>
    <n v="1"/>
    <n v="60"/>
    <n v="31"/>
    <n v="60"/>
    <n v="31"/>
    <n v="29"/>
    <x v="5"/>
    <n v="11"/>
    <x v="2"/>
    <x v="5"/>
    <x v="8"/>
    <x v="0"/>
  </r>
  <r>
    <n v="1966"/>
    <n v="2"/>
    <x v="463"/>
    <n v="506"/>
    <n v="96"/>
    <x v="183"/>
    <n v="1"/>
    <n v="39"/>
    <n v="22.5"/>
    <n v="39"/>
    <n v="22.5"/>
    <n v="16.5"/>
    <x v="5"/>
    <n v="24"/>
    <x v="5"/>
    <x v="5"/>
    <x v="8"/>
    <x v="0"/>
  </r>
  <r>
    <n v="1967"/>
    <n v="1"/>
    <x v="464"/>
    <n v="40"/>
    <n v="199"/>
    <x v="66"/>
    <n v="1"/>
    <n v="154"/>
    <n v="79"/>
    <n v="154"/>
    <n v="79"/>
    <n v="75"/>
    <x v="3"/>
    <n v="9"/>
    <x v="6"/>
    <x v="0"/>
    <x v="1"/>
    <x v="0"/>
  </r>
  <r>
    <n v="1968"/>
    <n v="1"/>
    <x v="464"/>
    <n v="594"/>
    <n v="33"/>
    <x v="121"/>
    <n v="1"/>
    <n v="60"/>
    <n v="31"/>
    <n v="60"/>
    <n v="31"/>
    <n v="29"/>
    <x v="4"/>
    <n v="11"/>
    <x v="2"/>
    <x v="0"/>
    <x v="8"/>
    <x v="0"/>
  </r>
  <r>
    <n v="1968"/>
    <n v="2"/>
    <x v="464"/>
    <n v="594"/>
    <n v="82"/>
    <x v="140"/>
    <n v="1"/>
    <n v="205"/>
    <n v="105.5"/>
    <n v="205"/>
    <n v="105.5"/>
    <n v="99.5"/>
    <x v="4"/>
    <n v="19"/>
    <x v="1"/>
    <x v="0"/>
    <x v="8"/>
    <x v="0"/>
  </r>
  <r>
    <n v="1968"/>
    <n v="3"/>
    <x v="464"/>
    <n v="594"/>
    <n v="111"/>
    <x v="148"/>
    <n v="1"/>
    <n v="18"/>
    <n v="12"/>
    <n v="18"/>
    <n v="12"/>
    <n v="6"/>
    <x v="4"/>
    <n v="21"/>
    <x v="1"/>
    <x v="0"/>
    <x v="8"/>
    <x v="0"/>
  </r>
  <r>
    <n v="1968"/>
    <n v="4"/>
    <x v="464"/>
    <n v="594"/>
    <n v="194"/>
    <x v="40"/>
    <n v="1"/>
    <n v="50"/>
    <n v="27"/>
    <n v="50"/>
    <n v="27"/>
    <n v="23"/>
    <x v="4"/>
    <n v="26"/>
    <x v="2"/>
    <x v="0"/>
    <x v="8"/>
    <x v="0"/>
  </r>
  <r>
    <n v="1969"/>
    <n v="1"/>
    <x v="465"/>
    <n v="297"/>
    <n v="42"/>
    <x v="146"/>
    <n v="1"/>
    <n v="45"/>
    <n v="25.5"/>
    <n v="45"/>
    <n v="25.5"/>
    <n v="19.5"/>
    <x v="7"/>
    <n v="15"/>
    <x v="1"/>
    <x v="3"/>
    <x v="10"/>
    <x v="2"/>
  </r>
  <r>
    <n v="1969"/>
    <n v="2"/>
    <x v="465"/>
    <n v="297"/>
    <n v="86"/>
    <x v="45"/>
    <n v="1"/>
    <n v="60"/>
    <n v="31"/>
    <n v="60"/>
    <n v="31"/>
    <n v="29"/>
    <x v="7"/>
    <n v="22"/>
    <x v="2"/>
    <x v="3"/>
    <x v="10"/>
    <x v="2"/>
  </r>
  <r>
    <n v="1969"/>
    <n v="3"/>
    <x v="465"/>
    <n v="297"/>
    <n v="171"/>
    <x v="103"/>
    <n v="1"/>
    <n v="27"/>
    <n v="16.5"/>
    <n v="27"/>
    <n v="16.5"/>
    <n v="10.5"/>
    <x v="7"/>
    <n v="23"/>
    <x v="0"/>
    <x v="3"/>
    <x v="10"/>
    <x v="2"/>
  </r>
  <r>
    <n v="1970"/>
    <n v="1"/>
    <x v="466"/>
    <n v="513"/>
    <n v="66"/>
    <x v="207"/>
    <n v="1"/>
    <n v="20"/>
    <n v="13"/>
    <n v="20"/>
    <n v="13"/>
    <n v="7"/>
    <x v="2"/>
    <n v="21"/>
    <x v="1"/>
    <x v="1"/>
    <x v="5"/>
    <x v="0"/>
  </r>
  <r>
    <n v="1970"/>
    <n v="2"/>
    <x v="466"/>
    <n v="513"/>
    <n v="173"/>
    <x v="46"/>
    <n v="1"/>
    <n v="84"/>
    <n v="44"/>
    <n v="84"/>
    <n v="44"/>
    <n v="40"/>
    <x v="2"/>
    <n v="1"/>
    <x v="6"/>
    <x v="1"/>
    <x v="5"/>
    <x v="0"/>
  </r>
  <r>
    <n v="1971"/>
    <n v="1"/>
    <x v="466"/>
    <n v="560"/>
    <n v="64"/>
    <x v="72"/>
    <n v="1"/>
    <n v="52"/>
    <n v="29"/>
    <n v="52"/>
    <n v="29"/>
    <n v="23"/>
    <x v="0"/>
    <n v="21"/>
    <x v="1"/>
    <x v="0"/>
    <x v="2"/>
    <x v="0"/>
  </r>
  <r>
    <n v="1971"/>
    <n v="2"/>
    <x v="466"/>
    <n v="560"/>
    <n v="159"/>
    <x v="145"/>
    <n v="1"/>
    <n v="12"/>
    <n v="7"/>
    <n v="12"/>
    <n v="7"/>
    <n v="5"/>
    <x v="0"/>
    <n v="16"/>
    <x v="1"/>
    <x v="0"/>
    <x v="2"/>
    <x v="0"/>
  </r>
  <r>
    <n v="1971"/>
    <n v="3"/>
    <x v="466"/>
    <n v="560"/>
    <n v="161"/>
    <x v="115"/>
    <n v="2"/>
    <n v="315"/>
    <n v="160.5"/>
    <n v="630"/>
    <n v="321"/>
    <n v="309"/>
    <x v="0"/>
    <n v="19"/>
    <x v="1"/>
    <x v="0"/>
    <x v="2"/>
    <x v="0"/>
  </r>
  <r>
    <n v="1972"/>
    <n v="1"/>
    <x v="467"/>
    <n v="310"/>
    <n v="214"/>
    <x v="210"/>
    <n v="1"/>
    <n v="55"/>
    <n v="30.5"/>
    <n v="55"/>
    <n v="30.5"/>
    <n v="24.5"/>
    <x v="8"/>
    <n v="21"/>
    <x v="1"/>
    <x v="4"/>
    <x v="8"/>
    <x v="0"/>
  </r>
  <r>
    <n v="1972"/>
    <n v="2"/>
    <x v="467"/>
    <n v="310"/>
    <n v="180"/>
    <x v="21"/>
    <n v="1"/>
    <n v="204"/>
    <n v="105"/>
    <n v="204"/>
    <n v="105"/>
    <n v="99"/>
    <x v="8"/>
    <n v="9"/>
    <x v="6"/>
    <x v="4"/>
    <x v="8"/>
    <x v="0"/>
  </r>
  <r>
    <n v="1972"/>
    <n v="3"/>
    <x v="467"/>
    <n v="310"/>
    <n v="200"/>
    <x v="2"/>
    <n v="1"/>
    <n v="37"/>
    <n v="19.5"/>
    <n v="37"/>
    <n v="19.5"/>
    <n v="17.5"/>
    <x v="8"/>
    <n v="21"/>
    <x v="1"/>
    <x v="4"/>
    <x v="8"/>
    <x v="0"/>
  </r>
  <r>
    <n v="1973"/>
    <n v="1"/>
    <x v="467"/>
    <n v="593"/>
    <n v="122"/>
    <x v="106"/>
    <n v="1"/>
    <n v="105"/>
    <n v="55.5"/>
    <n v="105"/>
    <n v="55.5"/>
    <n v="49.5"/>
    <x v="2"/>
    <n v="13"/>
    <x v="1"/>
    <x v="0"/>
    <x v="1"/>
    <x v="0"/>
  </r>
  <r>
    <n v="1974"/>
    <n v="1"/>
    <x v="468"/>
    <n v="235"/>
    <n v="47"/>
    <x v="26"/>
    <n v="5"/>
    <n v="13"/>
    <n v="7.5"/>
    <n v="65"/>
    <n v="37.5"/>
    <n v="27.5"/>
    <x v="1"/>
    <n v="23"/>
    <x v="0"/>
    <x v="1"/>
    <x v="5"/>
    <x v="0"/>
  </r>
  <r>
    <n v="1974"/>
    <n v="2"/>
    <x v="468"/>
    <n v="235"/>
    <n v="80"/>
    <x v="79"/>
    <n v="1"/>
    <n v="22"/>
    <n v="13"/>
    <n v="22"/>
    <n v="13"/>
    <n v="9"/>
    <x v="1"/>
    <n v="15"/>
    <x v="1"/>
    <x v="1"/>
    <x v="5"/>
    <x v="0"/>
  </r>
  <r>
    <n v="1974"/>
    <n v="3"/>
    <x v="468"/>
    <n v="235"/>
    <n v="111"/>
    <x v="148"/>
    <n v="1"/>
    <n v="18"/>
    <n v="12"/>
    <n v="18"/>
    <n v="12"/>
    <n v="6"/>
    <x v="1"/>
    <n v="21"/>
    <x v="1"/>
    <x v="1"/>
    <x v="5"/>
    <x v="0"/>
  </r>
  <r>
    <n v="1975"/>
    <n v="1"/>
    <x v="469"/>
    <n v="286"/>
    <n v="9"/>
    <x v="212"/>
    <n v="5"/>
    <n v="11"/>
    <n v="7.5"/>
    <n v="55"/>
    <n v="37.5"/>
    <n v="17.5"/>
    <x v="9"/>
    <n v="16"/>
    <x v="1"/>
    <x v="0"/>
    <x v="1"/>
    <x v="0"/>
  </r>
  <r>
    <n v="1975"/>
    <n v="2"/>
    <x v="469"/>
    <n v="286"/>
    <n v="99"/>
    <x v="23"/>
    <n v="1"/>
    <n v="9"/>
    <n v="7.5"/>
    <n v="9"/>
    <n v="7.5"/>
    <n v="1.5"/>
    <x v="9"/>
    <n v="17"/>
    <x v="3"/>
    <x v="0"/>
    <x v="1"/>
    <x v="0"/>
  </r>
  <r>
    <n v="1975"/>
    <n v="3"/>
    <x v="469"/>
    <n v="286"/>
    <n v="176"/>
    <x v="160"/>
    <n v="1"/>
    <n v="70"/>
    <n v="37"/>
    <n v="70"/>
    <n v="37"/>
    <n v="33"/>
    <x v="9"/>
    <n v="22"/>
    <x v="2"/>
    <x v="0"/>
    <x v="1"/>
    <x v="0"/>
  </r>
  <r>
    <n v="1976"/>
    <n v="1"/>
    <x v="470"/>
    <n v="214"/>
    <n v="1"/>
    <x v="99"/>
    <n v="1"/>
    <n v="25"/>
    <n v="14.5"/>
    <n v="25"/>
    <n v="14.5"/>
    <n v="10.5"/>
    <x v="3"/>
    <n v="18"/>
    <x v="4"/>
    <x v="0"/>
    <x v="7"/>
    <x v="0"/>
  </r>
  <r>
    <n v="1977"/>
    <n v="1"/>
    <x v="470"/>
    <n v="572"/>
    <n v="98"/>
    <x v="188"/>
    <n v="1"/>
    <n v="14"/>
    <n v="9"/>
    <n v="14"/>
    <n v="9"/>
    <n v="5"/>
    <x v="4"/>
    <n v="6"/>
    <x v="4"/>
    <x v="5"/>
    <x v="7"/>
    <x v="0"/>
  </r>
  <r>
    <n v="1977"/>
    <n v="2"/>
    <x v="470"/>
    <n v="572"/>
    <n v="150"/>
    <x v="124"/>
    <n v="1"/>
    <n v="105"/>
    <n v="53.5"/>
    <n v="105"/>
    <n v="53.5"/>
    <n v="51.5"/>
    <x v="4"/>
    <n v="7"/>
    <x v="6"/>
    <x v="5"/>
    <x v="7"/>
    <x v="0"/>
  </r>
  <r>
    <n v="1977"/>
    <n v="3"/>
    <x v="470"/>
    <n v="572"/>
    <n v="174"/>
    <x v="11"/>
    <n v="1"/>
    <n v="41"/>
    <n v="21.5"/>
    <n v="41"/>
    <n v="21.5"/>
    <n v="19.5"/>
    <x v="4"/>
    <n v="14"/>
    <x v="5"/>
    <x v="5"/>
    <x v="7"/>
    <x v="0"/>
  </r>
  <r>
    <n v="1978"/>
    <n v="1"/>
    <x v="471"/>
    <n v="4"/>
    <n v="126"/>
    <x v="86"/>
    <n v="1"/>
    <n v="20"/>
    <n v="13"/>
    <n v="20"/>
    <n v="13"/>
    <n v="7"/>
    <x v="0"/>
    <n v="14"/>
    <x v="5"/>
    <x v="2"/>
    <x v="2"/>
    <x v="0"/>
  </r>
  <r>
    <n v="1979"/>
    <n v="1"/>
    <x v="472"/>
    <n v="573"/>
    <n v="29"/>
    <x v="65"/>
    <n v="2"/>
    <n v="18"/>
    <n v="12"/>
    <n v="36"/>
    <n v="24"/>
    <n v="12"/>
    <x v="4"/>
    <n v="5"/>
    <x v="3"/>
    <x v="0"/>
    <x v="9"/>
    <x v="2"/>
  </r>
  <r>
    <n v="1979"/>
    <n v="2"/>
    <x v="472"/>
    <n v="573"/>
    <n v="71"/>
    <x v="49"/>
    <n v="1"/>
    <n v="33"/>
    <n v="17.5"/>
    <n v="33"/>
    <n v="17.5"/>
    <n v="15.5"/>
    <x v="4"/>
    <n v="26"/>
    <x v="2"/>
    <x v="0"/>
    <x v="9"/>
    <x v="2"/>
  </r>
  <r>
    <n v="1979"/>
    <n v="3"/>
    <x v="472"/>
    <n v="573"/>
    <n v="132"/>
    <x v="169"/>
    <n v="1"/>
    <n v="24"/>
    <n v="15"/>
    <n v="24"/>
    <n v="15"/>
    <n v="9"/>
    <x v="4"/>
    <n v="1"/>
    <x v="6"/>
    <x v="0"/>
    <x v="9"/>
    <x v="2"/>
  </r>
  <r>
    <n v="1979"/>
    <n v="4"/>
    <x v="472"/>
    <n v="573"/>
    <n v="183"/>
    <x v="32"/>
    <n v="1"/>
    <n v="17"/>
    <n v="9.5"/>
    <n v="17"/>
    <n v="9.5"/>
    <n v="7.5"/>
    <x v="4"/>
    <n v="17"/>
    <x v="3"/>
    <x v="0"/>
    <x v="9"/>
    <x v="2"/>
  </r>
  <r>
    <n v="1979"/>
    <n v="5"/>
    <x v="472"/>
    <n v="573"/>
    <n v="184"/>
    <x v="55"/>
    <n v="1"/>
    <n v="45"/>
    <n v="23.5"/>
    <n v="45"/>
    <n v="23.5"/>
    <n v="21.5"/>
    <x v="4"/>
    <n v="16"/>
    <x v="1"/>
    <x v="0"/>
    <x v="9"/>
    <x v="2"/>
  </r>
  <r>
    <n v="1980"/>
    <n v="1"/>
    <x v="472"/>
    <n v="601"/>
    <n v="133"/>
    <x v="31"/>
    <n v="1"/>
    <n v="64"/>
    <n v="35"/>
    <n v="64"/>
    <n v="35"/>
    <n v="29"/>
    <x v="5"/>
    <n v="11"/>
    <x v="2"/>
    <x v="2"/>
    <x v="0"/>
    <x v="0"/>
  </r>
  <r>
    <n v="1981"/>
    <n v="1"/>
    <x v="473"/>
    <n v="621"/>
    <n v="96"/>
    <x v="183"/>
    <n v="1"/>
    <n v="39"/>
    <n v="22.5"/>
    <n v="39"/>
    <n v="22.5"/>
    <n v="16.5"/>
    <x v="7"/>
    <n v="24"/>
    <x v="5"/>
    <x v="2"/>
    <x v="2"/>
    <x v="0"/>
  </r>
  <r>
    <n v="1981"/>
    <n v="2"/>
    <x v="473"/>
    <n v="621"/>
    <n v="157"/>
    <x v="198"/>
    <n v="1"/>
    <n v="195"/>
    <n v="99.5"/>
    <n v="195"/>
    <n v="99.5"/>
    <n v="95.5"/>
    <x v="7"/>
    <n v="2"/>
    <x v="0"/>
    <x v="2"/>
    <x v="2"/>
    <x v="0"/>
  </r>
  <r>
    <n v="1982"/>
    <n v="1"/>
    <x v="474"/>
    <n v="420"/>
    <n v="7"/>
    <x v="29"/>
    <n v="1"/>
    <n v="35"/>
    <n v="20.5"/>
    <n v="35"/>
    <n v="20.5"/>
    <n v="14.5"/>
    <x v="4"/>
    <n v="5"/>
    <x v="3"/>
    <x v="4"/>
    <x v="1"/>
    <x v="0"/>
  </r>
  <r>
    <n v="1982"/>
    <n v="2"/>
    <x v="474"/>
    <n v="420"/>
    <n v="140"/>
    <x v="139"/>
    <n v="1"/>
    <n v="15"/>
    <n v="9.5"/>
    <n v="15"/>
    <n v="9.5"/>
    <n v="5.5"/>
    <x v="4"/>
    <n v="16"/>
    <x v="1"/>
    <x v="4"/>
    <x v="1"/>
    <x v="0"/>
  </r>
  <r>
    <n v="1982"/>
    <n v="3"/>
    <x v="474"/>
    <n v="420"/>
    <n v="199"/>
    <x v="66"/>
    <n v="1"/>
    <n v="154"/>
    <n v="79"/>
    <n v="154"/>
    <n v="79"/>
    <n v="75"/>
    <x v="4"/>
    <n v="9"/>
    <x v="6"/>
    <x v="4"/>
    <x v="1"/>
    <x v="0"/>
  </r>
  <r>
    <n v="1983"/>
    <n v="1"/>
    <x v="474"/>
    <n v="681"/>
    <n v="54"/>
    <x v="176"/>
    <n v="1"/>
    <n v="70"/>
    <n v="38"/>
    <n v="70"/>
    <n v="38"/>
    <n v="32"/>
    <x v="9"/>
    <n v="22"/>
    <x v="2"/>
    <x v="5"/>
    <x v="8"/>
    <x v="0"/>
  </r>
  <r>
    <n v="1983"/>
    <n v="2"/>
    <x v="474"/>
    <n v="681"/>
    <n v="139"/>
    <x v="129"/>
    <n v="1"/>
    <n v="194"/>
    <n v="100"/>
    <n v="194"/>
    <n v="100"/>
    <n v="94"/>
    <x v="9"/>
    <n v="14"/>
    <x v="5"/>
    <x v="5"/>
    <x v="8"/>
    <x v="0"/>
  </r>
  <r>
    <n v="1983"/>
    <n v="3"/>
    <x v="474"/>
    <n v="681"/>
    <n v="149"/>
    <x v="195"/>
    <n v="1"/>
    <n v="22"/>
    <n v="14"/>
    <n v="22"/>
    <n v="14"/>
    <n v="8"/>
    <x v="9"/>
    <n v="4"/>
    <x v="2"/>
    <x v="5"/>
    <x v="8"/>
    <x v="0"/>
  </r>
  <r>
    <n v="1984"/>
    <n v="1"/>
    <x v="475"/>
    <n v="124"/>
    <n v="12"/>
    <x v="56"/>
    <n v="1"/>
    <n v="100"/>
    <n v="51"/>
    <n v="100"/>
    <n v="51"/>
    <n v="49"/>
    <x v="0"/>
    <n v="18"/>
    <x v="4"/>
    <x v="5"/>
    <x v="4"/>
    <x v="0"/>
  </r>
  <r>
    <n v="1984"/>
    <n v="2"/>
    <x v="475"/>
    <n v="124"/>
    <n v="78"/>
    <x v="138"/>
    <n v="1"/>
    <n v="20"/>
    <n v="12"/>
    <n v="20"/>
    <n v="12"/>
    <n v="8"/>
    <x v="0"/>
    <n v="13"/>
    <x v="1"/>
    <x v="5"/>
    <x v="4"/>
    <x v="0"/>
  </r>
  <r>
    <n v="1984"/>
    <n v="3"/>
    <x v="475"/>
    <n v="124"/>
    <n v="164"/>
    <x v="9"/>
    <n v="1"/>
    <n v="35"/>
    <n v="20.5"/>
    <n v="35"/>
    <n v="20.5"/>
    <n v="14.5"/>
    <x v="0"/>
    <n v="2"/>
    <x v="0"/>
    <x v="5"/>
    <x v="4"/>
    <x v="0"/>
  </r>
  <r>
    <n v="1985"/>
    <n v="1"/>
    <x v="476"/>
    <n v="46"/>
    <n v="19"/>
    <x v="59"/>
    <n v="1"/>
    <n v="62"/>
    <n v="32"/>
    <n v="62"/>
    <n v="32"/>
    <n v="30"/>
    <x v="0"/>
    <n v="11"/>
    <x v="2"/>
    <x v="5"/>
    <x v="7"/>
    <x v="0"/>
  </r>
  <r>
    <n v="1985"/>
    <n v="2"/>
    <x v="476"/>
    <n v="46"/>
    <n v="58"/>
    <x v="181"/>
    <n v="1"/>
    <n v="14"/>
    <n v="9"/>
    <n v="14"/>
    <n v="9"/>
    <n v="5"/>
    <x v="0"/>
    <n v="6"/>
    <x v="4"/>
    <x v="5"/>
    <x v="7"/>
    <x v="0"/>
  </r>
  <r>
    <n v="1985"/>
    <n v="3"/>
    <x v="476"/>
    <n v="46"/>
    <n v="105"/>
    <x v="22"/>
    <n v="2"/>
    <n v="65"/>
    <n v="33.5"/>
    <n v="130"/>
    <n v="67"/>
    <n v="63"/>
    <x v="0"/>
    <n v="22"/>
    <x v="2"/>
    <x v="5"/>
    <x v="7"/>
    <x v="0"/>
  </r>
  <r>
    <n v="1985"/>
    <n v="4"/>
    <x v="476"/>
    <n v="46"/>
    <n v="118"/>
    <x v="200"/>
    <n v="1"/>
    <n v="204"/>
    <n v="105"/>
    <n v="204"/>
    <n v="105"/>
    <n v="99"/>
    <x v="0"/>
    <n v="9"/>
    <x v="6"/>
    <x v="5"/>
    <x v="7"/>
    <x v="0"/>
  </r>
  <r>
    <n v="1986"/>
    <n v="1"/>
    <x v="476"/>
    <n v="652"/>
    <n v="17"/>
    <x v="52"/>
    <n v="1"/>
    <n v="65"/>
    <n v="34.5"/>
    <n v="65"/>
    <n v="34.5"/>
    <n v="30.5"/>
    <x v="4"/>
    <n v="22"/>
    <x v="2"/>
    <x v="2"/>
    <x v="1"/>
    <x v="0"/>
  </r>
  <r>
    <n v="1986"/>
    <n v="2"/>
    <x v="476"/>
    <n v="652"/>
    <n v="186"/>
    <x v="71"/>
    <n v="1"/>
    <n v="51"/>
    <n v="26.5"/>
    <n v="51"/>
    <n v="26.5"/>
    <n v="24.5"/>
    <x v="4"/>
    <n v="11"/>
    <x v="2"/>
    <x v="2"/>
    <x v="1"/>
    <x v="0"/>
  </r>
  <r>
    <n v="1987"/>
    <n v="1"/>
    <x v="477"/>
    <n v="49"/>
    <n v="11"/>
    <x v="42"/>
    <n v="1"/>
    <n v="25"/>
    <n v="13.5"/>
    <n v="25"/>
    <n v="13.5"/>
    <n v="11.5"/>
    <x v="2"/>
    <n v="20"/>
    <x v="5"/>
    <x v="4"/>
    <x v="5"/>
    <x v="0"/>
  </r>
  <r>
    <n v="1987"/>
    <n v="2"/>
    <x v="477"/>
    <n v="49"/>
    <n v="70"/>
    <x v="63"/>
    <n v="1"/>
    <n v="55"/>
    <n v="28.5"/>
    <n v="55"/>
    <n v="28.5"/>
    <n v="26.5"/>
    <x v="2"/>
    <n v="22"/>
    <x v="2"/>
    <x v="4"/>
    <x v="5"/>
    <x v="0"/>
  </r>
  <r>
    <n v="1987"/>
    <n v="3"/>
    <x v="477"/>
    <n v="49"/>
    <n v="87"/>
    <x v="58"/>
    <n v="1"/>
    <n v="23"/>
    <n v="12.5"/>
    <n v="23"/>
    <n v="12.5"/>
    <n v="10.5"/>
    <x v="2"/>
    <n v="4"/>
    <x v="2"/>
    <x v="4"/>
    <x v="5"/>
    <x v="0"/>
  </r>
  <r>
    <n v="1987"/>
    <n v="4"/>
    <x v="477"/>
    <n v="49"/>
    <n v="99"/>
    <x v="23"/>
    <n v="7"/>
    <n v="9"/>
    <n v="7.5"/>
    <n v="63"/>
    <n v="52.5"/>
    <n v="10.5"/>
    <x v="2"/>
    <n v="17"/>
    <x v="3"/>
    <x v="4"/>
    <x v="5"/>
    <x v="0"/>
  </r>
  <r>
    <n v="1987"/>
    <n v="5"/>
    <x v="477"/>
    <n v="49"/>
    <n v="205"/>
    <x v="82"/>
    <n v="1"/>
    <n v="60"/>
    <n v="32"/>
    <n v="60"/>
    <n v="32"/>
    <n v="28"/>
    <x v="2"/>
    <n v="9"/>
    <x v="6"/>
    <x v="4"/>
    <x v="5"/>
    <x v="0"/>
  </r>
  <r>
    <n v="1989"/>
    <n v="1"/>
    <x v="477"/>
    <n v="287"/>
    <n v="187"/>
    <x v="175"/>
    <n v="7"/>
    <n v="11"/>
    <n v="6.5"/>
    <n v="77"/>
    <n v="45.5"/>
    <n v="31.5"/>
    <x v="1"/>
    <n v="5"/>
    <x v="3"/>
    <x v="5"/>
    <x v="7"/>
    <x v="0"/>
  </r>
  <r>
    <n v="1990"/>
    <n v="1"/>
    <x v="478"/>
    <n v="139"/>
    <n v="34"/>
    <x v="190"/>
    <n v="1"/>
    <n v="65"/>
    <n v="33.5"/>
    <n v="65"/>
    <n v="33.5"/>
    <n v="31.5"/>
    <x v="0"/>
    <n v="25"/>
    <x v="0"/>
    <x v="2"/>
    <x v="0"/>
    <x v="0"/>
  </r>
  <r>
    <n v="1990"/>
    <n v="2"/>
    <x v="478"/>
    <n v="139"/>
    <n v="138"/>
    <x v="30"/>
    <n v="1"/>
    <n v="30"/>
    <n v="16"/>
    <n v="30"/>
    <n v="16"/>
    <n v="14"/>
    <x v="0"/>
    <n v="20"/>
    <x v="5"/>
    <x v="2"/>
    <x v="0"/>
    <x v="0"/>
  </r>
  <r>
    <n v="1990"/>
    <n v="3"/>
    <x v="478"/>
    <n v="139"/>
    <n v="141"/>
    <x v="35"/>
    <n v="1"/>
    <n v="70"/>
    <n v="36"/>
    <n v="70"/>
    <n v="36"/>
    <n v="34"/>
    <x v="0"/>
    <n v="22"/>
    <x v="2"/>
    <x v="2"/>
    <x v="0"/>
    <x v="0"/>
  </r>
  <r>
    <n v="1991"/>
    <n v="1"/>
    <x v="479"/>
    <n v="99"/>
    <n v="129"/>
    <x v="69"/>
    <n v="1"/>
    <n v="630"/>
    <n v="316"/>
    <n v="630"/>
    <n v="316"/>
    <n v="314"/>
    <x v="5"/>
    <n v="8"/>
    <x v="1"/>
    <x v="3"/>
    <x v="8"/>
    <x v="0"/>
  </r>
  <r>
    <n v="1992"/>
    <n v="1"/>
    <x v="479"/>
    <n v="453"/>
    <n v="143"/>
    <x v="177"/>
    <n v="1"/>
    <n v="480"/>
    <n v="243"/>
    <n v="480"/>
    <n v="243"/>
    <n v="237"/>
    <x v="1"/>
    <n v="8"/>
    <x v="1"/>
    <x v="0"/>
    <x v="0"/>
    <x v="0"/>
  </r>
  <r>
    <n v="1993"/>
    <n v="1"/>
    <x v="480"/>
    <n v="276"/>
    <n v="72"/>
    <x v="180"/>
    <n v="1"/>
    <n v="30"/>
    <n v="18"/>
    <n v="30"/>
    <n v="18"/>
    <n v="12"/>
    <x v="0"/>
    <n v="17"/>
    <x v="3"/>
    <x v="4"/>
    <x v="0"/>
    <x v="0"/>
  </r>
  <r>
    <n v="1993"/>
    <n v="2"/>
    <x v="480"/>
    <n v="276"/>
    <n v="129"/>
    <x v="69"/>
    <n v="2"/>
    <n v="630"/>
    <n v="316"/>
    <n v="1260"/>
    <n v="632"/>
    <n v="628"/>
    <x v="0"/>
    <n v="8"/>
    <x v="1"/>
    <x v="4"/>
    <x v="0"/>
    <x v="0"/>
  </r>
  <r>
    <n v="1994"/>
    <n v="1"/>
    <x v="480"/>
    <n v="552"/>
    <n v="144"/>
    <x v="4"/>
    <n v="1"/>
    <n v="113"/>
    <n v="59.5"/>
    <n v="113"/>
    <n v="59.5"/>
    <n v="53.5"/>
    <x v="2"/>
    <n v="11"/>
    <x v="2"/>
    <x v="0"/>
    <x v="7"/>
    <x v="0"/>
  </r>
  <r>
    <n v="1994"/>
    <n v="2"/>
    <x v="480"/>
    <n v="552"/>
    <n v="164"/>
    <x v="9"/>
    <n v="1"/>
    <n v="35"/>
    <n v="20.5"/>
    <n v="35"/>
    <n v="20.5"/>
    <n v="14.5"/>
    <x v="2"/>
    <n v="2"/>
    <x v="0"/>
    <x v="0"/>
    <x v="7"/>
    <x v="0"/>
  </r>
  <r>
    <n v="1994"/>
    <n v="3"/>
    <x v="480"/>
    <n v="552"/>
    <n v="188"/>
    <x v="113"/>
    <n v="1"/>
    <n v="50"/>
    <n v="27"/>
    <n v="50"/>
    <n v="27"/>
    <n v="23"/>
    <x v="2"/>
    <n v="10"/>
    <x v="3"/>
    <x v="0"/>
    <x v="7"/>
    <x v="0"/>
  </r>
  <r>
    <n v="1995"/>
    <n v="1"/>
    <x v="481"/>
    <n v="434"/>
    <n v="102"/>
    <x v="28"/>
    <n v="1"/>
    <n v="45"/>
    <n v="23.5"/>
    <n v="45"/>
    <n v="23.5"/>
    <n v="21.5"/>
    <x v="4"/>
    <n v="17"/>
    <x v="3"/>
    <x v="3"/>
    <x v="2"/>
    <x v="0"/>
  </r>
  <r>
    <n v="1995"/>
    <n v="2"/>
    <x v="481"/>
    <n v="434"/>
    <n v="171"/>
    <x v="103"/>
    <n v="1"/>
    <n v="27"/>
    <n v="16.5"/>
    <n v="27"/>
    <n v="16.5"/>
    <n v="10.5"/>
    <x v="4"/>
    <n v="23"/>
    <x v="0"/>
    <x v="3"/>
    <x v="2"/>
    <x v="0"/>
  </r>
  <r>
    <n v="1996"/>
    <n v="1"/>
    <x v="482"/>
    <n v="155"/>
    <n v="55"/>
    <x v="119"/>
    <n v="1"/>
    <n v="65"/>
    <n v="35.5"/>
    <n v="65"/>
    <n v="35.5"/>
    <n v="29.5"/>
    <x v="8"/>
    <n v="16"/>
    <x v="1"/>
    <x v="2"/>
    <x v="5"/>
    <x v="0"/>
  </r>
  <r>
    <n v="1996"/>
    <n v="2"/>
    <x v="482"/>
    <n v="155"/>
    <n v="57"/>
    <x v="107"/>
    <n v="1"/>
    <n v="30"/>
    <n v="16"/>
    <n v="30"/>
    <n v="16"/>
    <n v="14"/>
    <x v="8"/>
    <n v="23"/>
    <x v="0"/>
    <x v="2"/>
    <x v="5"/>
    <x v="0"/>
  </r>
  <r>
    <n v="1996"/>
    <n v="3"/>
    <x v="482"/>
    <n v="155"/>
    <n v="140"/>
    <x v="139"/>
    <n v="1"/>
    <n v="15"/>
    <n v="9.5"/>
    <n v="15"/>
    <n v="9.5"/>
    <n v="5.5"/>
    <x v="8"/>
    <n v="16"/>
    <x v="1"/>
    <x v="2"/>
    <x v="5"/>
    <x v="0"/>
  </r>
  <r>
    <n v="1997"/>
    <n v="1"/>
    <x v="482"/>
    <n v="494"/>
    <n v="16"/>
    <x v="75"/>
    <n v="1"/>
    <n v="50"/>
    <n v="27"/>
    <n v="50"/>
    <n v="27"/>
    <n v="23"/>
    <x v="5"/>
    <n v="15"/>
    <x v="1"/>
    <x v="0"/>
    <x v="8"/>
    <x v="0"/>
  </r>
  <r>
    <n v="1997"/>
    <n v="2"/>
    <x v="482"/>
    <n v="494"/>
    <n v="43"/>
    <x v="137"/>
    <n v="1"/>
    <n v="57"/>
    <n v="30.5"/>
    <n v="57"/>
    <n v="30.5"/>
    <n v="26.5"/>
    <x v="5"/>
    <n v="11"/>
    <x v="2"/>
    <x v="0"/>
    <x v="8"/>
    <x v="0"/>
  </r>
  <r>
    <n v="1997"/>
    <n v="3"/>
    <x v="482"/>
    <n v="494"/>
    <n v="59"/>
    <x v="43"/>
    <n v="1"/>
    <n v="65"/>
    <n v="33.5"/>
    <n v="65"/>
    <n v="33.5"/>
    <n v="31.5"/>
    <x v="5"/>
    <n v="22"/>
    <x v="2"/>
    <x v="0"/>
    <x v="8"/>
    <x v="0"/>
  </r>
  <r>
    <n v="1998"/>
    <n v="1"/>
    <x v="483"/>
    <n v="323"/>
    <n v="121"/>
    <x v="100"/>
    <n v="1"/>
    <n v="184"/>
    <n v="93"/>
    <n v="184"/>
    <n v="93"/>
    <n v="91"/>
    <x v="2"/>
    <n v="21"/>
    <x v="1"/>
    <x v="0"/>
    <x v="2"/>
    <x v="0"/>
  </r>
  <r>
    <n v="1998"/>
    <n v="2"/>
    <x v="483"/>
    <n v="323"/>
    <n v="148"/>
    <x v="159"/>
    <n v="1"/>
    <n v="20"/>
    <n v="12"/>
    <n v="20"/>
    <n v="12"/>
    <n v="8"/>
    <x v="2"/>
    <n v="4"/>
    <x v="2"/>
    <x v="0"/>
    <x v="2"/>
    <x v="0"/>
  </r>
  <r>
    <n v="1998"/>
    <n v="3"/>
    <x v="483"/>
    <n v="323"/>
    <n v="200"/>
    <x v="2"/>
    <n v="1"/>
    <n v="37"/>
    <n v="19.5"/>
    <n v="37"/>
    <n v="19.5"/>
    <n v="17.5"/>
    <x v="2"/>
    <n v="21"/>
    <x v="1"/>
    <x v="0"/>
    <x v="2"/>
    <x v="0"/>
  </r>
  <r>
    <n v="1999"/>
    <n v="1"/>
    <x v="484"/>
    <n v="602"/>
    <n v="159"/>
    <x v="145"/>
    <n v="2"/>
    <n v="12"/>
    <n v="7"/>
    <n v="24"/>
    <n v="14"/>
    <n v="10"/>
    <x v="4"/>
    <n v="16"/>
    <x v="1"/>
    <x v="0"/>
    <x v="4"/>
    <x v="0"/>
  </r>
  <r>
    <n v="1999"/>
    <n v="2"/>
    <x v="484"/>
    <n v="602"/>
    <n v="187"/>
    <x v="175"/>
    <n v="5"/>
    <n v="11"/>
    <n v="6.5"/>
    <n v="55"/>
    <n v="32.5"/>
    <n v="22.5"/>
    <x v="4"/>
    <n v="5"/>
    <x v="3"/>
    <x v="0"/>
    <x v="4"/>
    <x v="0"/>
  </r>
  <r>
    <n v="2000"/>
    <n v="1"/>
    <x v="485"/>
    <n v="188"/>
    <n v="53"/>
    <x v="128"/>
    <n v="1"/>
    <n v="25"/>
    <n v="13.5"/>
    <n v="25"/>
    <n v="13.5"/>
    <n v="11.5"/>
    <x v="9"/>
    <n v="11"/>
    <x v="2"/>
    <x v="3"/>
    <x v="8"/>
    <x v="0"/>
  </r>
  <r>
    <n v="2000"/>
    <n v="2"/>
    <x v="485"/>
    <n v="188"/>
    <n v="56"/>
    <x v="96"/>
    <n v="1"/>
    <n v="30"/>
    <n v="18"/>
    <n v="30"/>
    <n v="18"/>
    <n v="12"/>
    <x v="9"/>
    <n v="15"/>
    <x v="1"/>
    <x v="3"/>
    <x v="8"/>
    <x v="0"/>
  </r>
  <r>
    <n v="2001"/>
    <n v="1"/>
    <x v="485"/>
    <n v="589"/>
    <n v="19"/>
    <x v="59"/>
    <n v="1"/>
    <n v="62"/>
    <n v="32"/>
    <n v="62"/>
    <n v="32"/>
    <n v="30"/>
    <x v="5"/>
    <n v="11"/>
    <x v="2"/>
    <x v="5"/>
    <x v="0"/>
    <x v="0"/>
  </r>
  <r>
    <n v="2001"/>
    <n v="2"/>
    <x v="485"/>
    <n v="589"/>
    <n v="53"/>
    <x v="128"/>
    <n v="1"/>
    <n v="25"/>
    <n v="13.5"/>
    <n v="25"/>
    <n v="13.5"/>
    <n v="11.5"/>
    <x v="5"/>
    <n v="11"/>
    <x v="2"/>
    <x v="5"/>
    <x v="0"/>
    <x v="0"/>
  </r>
  <r>
    <n v="2001"/>
    <n v="3"/>
    <x v="485"/>
    <n v="589"/>
    <n v="111"/>
    <x v="148"/>
    <n v="1"/>
    <n v="18"/>
    <n v="12"/>
    <n v="18"/>
    <n v="12"/>
    <n v="6"/>
    <x v="5"/>
    <n v="21"/>
    <x v="1"/>
    <x v="5"/>
    <x v="0"/>
    <x v="0"/>
  </r>
  <r>
    <n v="2002"/>
    <n v="1"/>
    <x v="486"/>
    <n v="462"/>
    <n v="72"/>
    <x v="180"/>
    <n v="1"/>
    <n v="30"/>
    <n v="18"/>
    <n v="30"/>
    <n v="18"/>
    <n v="12"/>
    <x v="0"/>
    <n v="17"/>
    <x v="3"/>
    <x v="5"/>
    <x v="5"/>
    <x v="0"/>
  </r>
  <r>
    <n v="2002"/>
    <n v="2"/>
    <x v="486"/>
    <n v="462"/>
    <n v="87"/>
    <x v="58"/>
    <n v="1"/>
    <n v="23"/>
    <n v="12.5"/>
    <n v="23"/>
    <n v="12.5"/>
    <n v="10.5"/>
    <x v="0"/>
    <n v="4"/>
    <x v="2"/>
    <x v="5"/>
    <x v="5"/>
    <x v="0"/>
  </r>
  <r>
    <n v="2002"/>
    <n v="3"/>
    <x v="486"/>
    <n v="462"/>
    <n v="128"/>
    <x v="95"/>
    <n v="1"/>
    <n v="14"/>
    <n v="10"/>
    <n v="14"/>
    <n v="10"/>
    <n v="4"/>
    <x v="0"/>
    <n v="6"/>
    <x v="4"/>
    <x v="5"/>
    <x v="5"/>
    <x v="0"/>
  </r>
  <r>
    <n v="2002"/>
    <n v="4"/>
    <x v="486"/>
    <n v="462"/>
    <n v="187"/>
    <x v="175"/>
    <n v="4"/>
    <n v="11"/>
    <n v="6.5"/>
    <n v="44"/>
    <n v="26"/>
    <n v="18"/>
    <x v="0"/>
    <n v="5"/>
    <x v="3"/>
    <x v="5"/>
    <x v="5"/>
    <x v="0"/>
  </r>
  <r>
    <n v="2002"/>
    <n v="5"/>
    <x v="486"/>
    <n v="462"/>
    <n v="196"/>
    <x v="105"/>
    <n v="1"/>
    <n v="74"/>
    <n v="40"/>
    <n v="74"/>
    <n v="40"/>
    <n v="34"/>
    <x v="0"/>
    <n v="23"/>
    <x v="0"/>
    <x v="5"/>
    <x v="5"/>
    <x v="0"/>
  </r>
  <r>
    <n v="2003"/>
    <n v="1"/>
    <x v="486"/>
    <n v="622"/>
    <n v="26"/>
    <x v="134"/>
    <n v="3"/>
    <n v="17"/>
    <n v="9.5"/>
    <n v="51"/>
    <n v="28.5"/>
    <n v="22.5"/>
    <x v="7"/>
    <n v="17"/>
    <x v="3"/>
    <x v="2"/>
    <x v="7"/>
    <x v="0"/>
  </r>
  <r>
    <n v="2003"/>
    <n v="2"/>
    <x v="486"/>
    <n v="622"/>
    <n v="46"/>
    <x v="192"/>
    <n v="1"/>
    <n v="490"/>
    <n v="247"/>
    <n v="490"/>
    <n v="247"/>
    <n v="243"/>
    <x v="7"/>
    <n v="8"/>
    <x v="1"/>
    <x v="2"/>
    <x v="7"/>
    <x v="0"/>
  </r>
  <r>
    <n v="2003"/>
    <n v="3"/>
    <x v="486"/>
    <n v="622"/>
    <n v="80"/>
    <x v="79"/>
    <n v="1"/>
    <n v="22"/>
    <n v="13"/>
    <n v="22"/>
    <n v="13"/>
    <n v="9"/>
    <x v="7"/>
    <n v="15"/>
    <x v="1"/>
    <x v="2"/>
    <x v="7"/>
    <x v="0"/>
  </r>
  <r>
    <n v="2003"/>
    <n v="4"/>
    <x v="486"/>
    <n v="622"/>
    <n v="185"/>
    <x v="101"/>
    <n v="2"/>
    <n v="18"/>
    <n v="12"/>
    <n v="36"/>
    <n v="24"/>
    <n v="12"/>
    <x v="7"/>
    <n v="26"/>
    <x v="2"/>
    <x v="2"/>
    <x v="7"/>
    <x v="0"/>
  </r>
  <r>
    <n v="2004"/>
    <n v="1"/>
    <x v="487"/>
    <n v="160"/>
    <n v="80"/>
    <x v="79"/>
    <n v="1"/>
    <n v="22"/>
    <n v="13"/>
    <n v="22"/>
    <n v="13"/>
    <n v="9"/>
    <x v="0"/>
    <n v="15"/>
    <x v="1"/>
    <x v="5"/>
    <x v="10"/>
    <x v="2"/>
  </r>
  <r>
    <n v="2005"/>
    <n v="1"/>
    <x v="488"/>
    <n v="289"/>
    <n v="91"/>
    <x v="94"/>
    <n v="1"/>
    <n v="40"/>
    <n v="21"/>
    <n v="40"/>
    <n v="21"/>
    <n v="19"/>
    <x v="8"/>
    <n v="3"/>
    <x v="4"/>
    <x v="0"/>
    <x v="0"/>
    <x v="0"/>
  </r>
  <r>
    <n v="2005"/>
    <n v="2"/>
    <x v="488"/>
    <n v="289"/>
    <n v="191"/>
    <x v="17"/>
    <n v="1"/>
    <n v="26"/>
    <n v="15"/>
    <n v="26"/>
    <n v="15"/>
    <n v="11"/>
    <x v="8"/>
    <n v="15"/>
    <x v="1"/>
    <x v="0"/>
    <x v="0"/>
    <x v="0"/>
  </r>
  <r>
    <n v="2005"/>
    <n v="3"/>
    <x v="488"/>
    <n v="289"/>
    <n v="201"/>
    <x v="203"/>
    <n v="1"/>
    <n v="33"/>
    <n v="17.5"/>
    <n v="33"/>
    <n v="17.5"/>
    <n v="15.5"/>
    <x v="8"/>
    <n v="11"/>
    <x v="2"/>
    <x v="0"/>
    <x v="0"/>
    <x v="0"/>
  </r>
  <r>
    <n v="2006"/>
    <n v="1"/>
    <x v="488"/>
    <n v="466"/>
    <n v="21"/>
    <x v="136"/>
    <n v="1"/>
    <n v="53"/>
    <n v="29.5"/>
    <n v="53"/>
    <n v="29.5"/>
    <n v="23.5"/>
    <x v="9"/>
    <n v="16"/>
    <x v="1"/>
    <x v="5"/>
    <x v="4"/>
    <x v="0"/>
  </r>
  <r>
    <n v="2006"/>
    <n v="2"/>
    <x v="488"/>
    <n v="466"/>
    <n v="54"/>
    <x v="176"/>
    <n v="3"/>
    <n v="70"/>
    <n v="38"/>
    <n v="210"/>
    <n v="114"/>
    <n v="96"/>
    <x v="9"/>
    <n v="22"/>
    <x v="2"/>
    <x v="5"/>
    <x v="4"/>
    <x v="0"/>
  </r>
  <r>
    <n v="2006"/>
    <n v="3"/>
    <x v="488"/>
    <n v="466"/>
    <n v="139"/>
    <x v="129"/>
    <n v="1"/>
    <n v="194"/>
    <n v="100"/>
    <n v="194"/>
    <n v="100"/>
    <n v="94"/>
    <x v="9"/>
    <n v="14"/>
    <x v="5"/>
    <x v="5"/>
    <x v="4"/>
    <x v="0"/>
  </r>
  <r>
    <n v="2007"/>
    <n v="1"/>
    <x v="489"/>
    <n v="414"/>
    <n v="54"/>
    <x v="176"/>
    <n v="1"/>
    <n v="70"/>
    <n v="38"/>
    <n v="70"/>
    <n v="38"/>
    <n v="32"/>
    <x v="0"/>
    <n v="22"/>
    <x v="2"/>
    <x v="5"/>
    <x v="7"/>
    <x v="0"/>
  </r>
  <r>
    <n v="2007"/>
    <n v="2"/>
    <x v="489"/>
    <n v="414"/>
    <n v="158"/>
    <x v="132"/>
    <n v="1"/>
    <n v="304"/>
    <n v="154"/>
    <n v="304"/>
    <n v="154"/>
    <n v="150"/>
    <x v="0"/>
    <n v="7"/>
    <x v="6"/>
    <x v="5"/>
    <x v="7"/>
    <x v="0"/>
  </r>
  <r>
    <n v="2007"/>
    <n v="3"/>
    <x v="489"/>
    <n v="414"/>
    <n v="170"/>
    <x v="20"/>
    <n v="1"/>
    <n v="95"/>
    <n v="49.5"/>
    <n v="95"/>
    <n v="49.5"/>
    <n v="45.5"/>
    <x v="0"/>
    <n v="11"/>
    <x v="2"/>
    <x v="5"/>
    <x v="7"/>
    <x v="0"/>
  </r>
  <r>
    <n v="2008"/>
    <n v="1"/>
    <x v="489"/>
    <n v="448"/>
    <n v="36"/>
    <x v="144"/>
    <n v="5"/>
    <n v="14"/>
    <n v="8"/>
    <n v="70"/>
    <n v="40"/>
    <n v="30"/>
    <x v="4"/>
    <n v="6"/>
    <x v="4"/>
    <x v="0"/>
    <x v="5"/>
    <x v="0"/>
  </r>
  <r>
    <n v="2008"/>
    <n v="2"/>
    <x v="489"/>
    <n v="448"/>
    <n v="86"/>
    <x v="45"/>
    <n v="1"/>
    <n v="60"/>
    <n v="31"/>
    <n v="60"/>
    <n v="31"/>
    <n v="29"/>
    <x v="4"/>
    <n v="22"/>
    <x v="2"/>
    <x v="0"/>
    <x v="5"/>
    <x v="0"/>
  </r>
  <r>
    <n v="2008"/>
    <n v="3"/>
    <x v="489"/>
    <n v="448"/>
    <n v="152"/>
    <x v="187"/>
    <n v="1"/>
    <n v="105"/>
    <n v="53.5"/>
    <n v="105"/>
    <n v="53.5"/>
    <n v="51.5"/>
    <x v="4"/>
    <n v="21"/>
    <x v="1"/>
    <x v="0"/>
    <x v="5"/>
    <x v="0"/>
  </r>
  <r>
    <n v="2008"/>
    <n v="4"/>
    <x v="489"/>
    <n v="448"/>
    <n v="202"/>
    <x v="33"/>
    <n v="1"/>
    <n v="998"/>
    <n v="502"/>
    <n v="998"/>
    <n v="502"/>
    <n v="496"/>
    <x v="4"/>
    <n v="19"/>
    <x v="1"/>
    <x v="0"/>
    <x v="5"/>
    <x v="0"/>
  </r>
  <r>
    <n v="2009"/>
    <n v="1"/>
    <x v="490"/>
    <n v="355"/>
    <n v="175"/>
    <x v="37"/>
    <n v="1"/>
    <n v="29"/>
    <n v="16.5"/>
    <n v="29"/>
    <n v="16.5"/>
    <n v="12.5"/>
    <x v="5"/>
    <n v="26"/>
    <x v="2"/>
    <x v="0"/>
    <x v="2"/>
    <x v="0"/>
  </r>
  <r>
    <n v="2010"/>
    <n v="1"/>
    <x v="491"/>
    <n v="173"/>
    <n v="184"/>
    <x v="55"/>
    <n v="1"/>
    <n v="45"/>
    <n v="23.5"/>
    <n v="45"/>
    <n v="23.5"/>
    <n v="21.5"/>
    <x v="0"/>
    <n v="16"/>
    <x v="1"/>
    <x v="3"/>
    <x v="8"/>
    <x v="0"/>
  </r>
  <r>
    <n v="2011"/>
    <n v="1"/>
    <x v="491"/>
    <n v="292"/>
    <n v="142"/>
    <x v="36"/>
    <n v="1"/>
    <n v="50"/>
    <n v="27"/>
    <n v="50"/>
    <n v="27"/>
    <n v="23"/>
    <x v="3"/>
    <n v="10"/>
    <x v="3"/>
    <x v="0"/>
    <x v="4"/>
    <x v="0"/>
  </r>
  <r>
    <n v="2011"/>
    <n v="2"/>
    <x v="491"/>
    <n v="292"/>
    <n v="171"/>
    <x v="103"/>
    <n v="1"/>
    <n v="27"/>
    <n v="16.5"/>
    <n v="27"/>
    <n v="16.5"/>
    <n v="10.5"/>
    <x v="3"/>
    <n v="23"/>
    <x v="0"/>
    <x v="0"/>
    <x v="4"/>
    <x v="0"/>
  </r>
  <r>
    <n v="2011"/>
    <n v="3"/>
    <x v="491"/>
    <n v="292"/>
    <n v="208"/>
    <x v="153"/>
    <n v="1"/>
    <n v="45"/>
    <n v="25.5"/>
    <n v="45"/>
    <n v="25.5"/>
    <n v="19.5"/>
    <x v="3"/>
    <n v="16"/>
    <x v="1"/>
    <x v="0"/>
    <x v="4"/>
    <x v="0"/>
  </r>
  <r>
    <n v="2012"/>
    <n v="1"/>
    <x v="492"/>
    <n v="1"/>
    <n v="26"/>
    <x v="134"/>
    <n v="1"/>
    <n v="17"/>
    <n v="9.5"/>
    <n v="17"/>
    <n v="9.5"/>
    <n v="7.5"/>
    <x v="1"/>
    <n v="17"/>
    <x v="3"/>
    <x v="5"/>
    <x v="2"/>
    <x v="0"/>
  </r>
  <r>
    <n v="2013"/>
    <n v="1"/>
    <x v="492"/>
    <n v="25"/>
    <n v="150"/>
    <x v="124"/>
    <n v="1"/>
    <n v="105"/>
    <n v="53.5"/>
    <n v="105"/>
    <n v="53.5"/>
    <n v="51.5"/>
    <x v="0"/>
    <n v="7"/>
    <x v="6"/>
    <x v="0"/>
    <x v="7"/>
    <x v="0"/>
  </r>
  <r>
    <n v="2013"/>
    <n v="2"/>
    <x v="492"/>
    <n v="25"/>
    <n v="201"/>
    <x v="203"/>
    <n v="1"/>
    <n v="33"/>
    <n v="17.5"/>
    <n v="33"/>
    <n v="17.5"/>
    <n v="15.5"/>
    <x v="0"/>
    <n v="11"/>
    <x v="2"/>
    <x v="0"/>
    <x v="7"/>
    <x v="0"/>
  </r>
  <r>
    <n v="2014"/>
    <n v="1"/>
    <x v="492"/>
    <n v="636"/>
    <n v="75"/>
    <x v="156"/>
    <n v="1"/>
    <n v="140"/>
    <n v="73"/>
    <n v="140"/>
    <n v="73"/>
    <n v="67"/>
    <x v="3"/>
    <n v="18"/>
    <x v="4"/>
    <x v="5"/>
    <x v="10"/>
    <x v="2"/>
  </r>
  <r>
    <n v="2014"/>
    <n v="2"/>
    <x v="492"/>
    <n v="636"/>
    <n v="106"/>
    <x v="38"/>
    <n v="2"/>
    <n v="72"/>
    <n v="38"/>
    <n v="144"/>
    <n v="76"/>
    <n v="68"/>
    <x v="3"/>
    <n v="15"/>
    <x v="1"/>
    <x v="5"/>
    <x v="10"/>
    <x v="2"/>
  </r>
  <r>
    <n v="2015"/>
    <n v="1"/>
    <x v="493"/>
    <n v="641"/>
    <n v="41"/>
    <x v="111"/>
    <n v="2"/>
    <n v="79"/>
    <n v="42.5"/>
    <n v="158"/>
    <n v="85"/>
    <n v="73"/>
    <x v="0"/>
    <n v="11"/>
    <x v="2"/>
    <x v="1"/>
    <x v="8"/>
    <x v="0"/>
  </r>
  <r>
    <n v="2015"/>
    <n v="2"/>
    <x v="493"/>
    <n v="641"/>
    <n v="52"/>
    <x v="90"/>
    <n v="1"/>
    <n v="20"/>
    <n v="11"/>
    <n v="20"/>
    <n v="11"/>
    <n v="9"/>
    <x v="0"/>
    <n v="16"/>
    <x v="1"/>
    <x v="1"/>
    <x v="8"/>
    <x v="0"/>
  </r>
  <r>
    <n v="2015"/>
    <n v="3"/>
    <x v="493"/>
    <n v="641"/>
    <n v="195"/>
    <x v="12"/>
    <n v="1"/>
    <n v="46"/>
    <n v="24"/>
    <n v="46"/>
    <n v="24"/>
    <n v="22"/>
    <x v="0"/>
    <n v="16"/>
    <x v="1"/>
    <x v="1"/>
    <x v="8"/>
    <x v="0"/>
  </r>
  <r>
    <n v="2016"/>
    <n v="1"/>
    <x v="494"/>
    <n v="280"/>
    <n v="81"/>
    <x v="147"/>
    <n v="1"/>
    <n v="190"/>
    <n v="98"/>
    <n v="190"/>
    <n v="98"/>
    <n v="92"/>
    <x v="3"/>
    <n v="26"/>
    <x v="2"/>
    <x v="1"/>
    <x v="1"/>
    <x v="0"/>
  </r>
  <r>
    <n v="2016"/>
    <n v="2"/>
    <x v="494"/>
    <n v="280"/>
    <n v="144"/>
    <x v="4"/>
    <n v="1"/>
    <n v="113"/>
    <n v="59.5"/>
    <n v="113"/>
    <n v="59.5"/>
    <n v="53.5"/>
    <x v="3"/>
    <n v="11"/>
    <x v="2"/>
    <x v="1"/>
    <x v="1"/>
    <x v="0"/>
  </r>
  <r>
    <n v="2017"/>
    <n v="1"/>
    <x v="494"/>
    <n v="281"/>
    <n v="87"/>
    <x v="58"/>
    <n v="1"/>
    <n v="23"/>
    <n v="12.5"/>
    <n v="23"/>
    <n v="12.5"/>
    <n v="10.5"/>
    <x v="0"/>
    <n v="4"/>
    <x v="2"/>
    <x v="5"/>
    <x v="0"/>
    <x v="0"/>
  </r>
  <r>
    <n v="2017"/>
    <n v="2"/>
    <x v="494"/>
    <n v="281"/>
    <n v="129"/>
    <x v="69"/>
    <n v="1"/>
    <n v="630"/>
    <n v="316"/>
    <n v="630"/>
    <n v="316"/>
    <n v="314"/>
    <x v="0"/>
    <n v="8"/>
    <x v="1"/>
    <x v="5"/>
    <x v="0"/>
    <x v="0"/>
  </r>
  <r>
    <n v="2017"/>
    <n v="3"/>
    <x v="494"/>
    <n v="281"/>
    <n v="196"/>
    <x v="105"/>
    <n v="1"/>
    <n v="74"/>
    <n v="40"/>
    <n v="74"/>
    <n v="40"/>
    <n v="34"/>
    <x v="0"/>
    <n v="23"/>
    <x v="0"/>
    <x v="5"/>
    <x v="0"/>
    <x v="0"/>
  </r>
  <r>
    <n v="2018"/>
    <n v="1"/>
    <x v="495"/>
    <n v="70"/>
    <n v="71"/>
    <x v="49"/>
    <n v="1"/>
    <n v="33"/>
    <n v="17.5"/>
    <n v="33"/>
    <n v="17.5"/>
    <n v="15.5"/>
    <x v="1"/>
    <n v="26"/>
    <x v="2"/>
    <x v="3"/>
    <x v="4"/>
    <x v="0"/>
  </r>
  <r>
    <n v="2018"/>
    <n v="2"/>
    <x v="495"/>
    <n v="70"/>
    <n v="120"/>
    <x v="204"/>
    <n v="1"/>
    <n v="80"/>
    <n v="42"/>
    <n v="80"/>
    <n v="42"/>
    <n v="38"/>
    <x v="1"/>
    <n v="26"/>
    <x v="2"/>
    <x v="3"/>
    <x v="4"/>
    <x v="0"/>
  </r>
  <r>
    <n v="2018"/>
    <n v="3"/>
    <x v="495"/>
    <n v="70"/>
    <n v="161"/>
    <x v="115"/>
    <n v="1"/>
    <n v="315"/>
    <n v="160.5"/>
    <n v="315"/>
    <n v="160.5"/>
    <n v="154.5"/>
    <x v="1"/>
    <n v="19"/>
    <x v="1"/>
    <x v="3"/>
    <x v="4"/>
    <x v="0"/>
  </r>
  <r>
    <n v="2019"/>
    <n v="1"/>
    <x v="495"/>
    <n v="530"/>
    <n v="30"/>
    <x v="53"/>
    <n v="1"/>
    <n v="20"/>
    <n v="11"/>
    <n v="20"/>
    <n v="11"/>
    <n v="9"/>
    <x v="5"/>
    <n v="20"/>
    <x v="5"/>
    <x v="0"/>
    <x v="1"/>
    <x v="0"/>
  </r>
  <r>
    <n v="2019"/>
    <n v="2"/>
    <x v="495"/>
    <n v="530"/>
    <n v="60"/>
    <x v="48"/>
    <n v="1"/>
    <n v="60"/>
    <n v="33"/>
    <n v="60"/>
    <n v="33"/>
    <n v="27"/>
    <x v="5"/>
    <n v="15"/>
    <x v="1"/>
    <x v="0"/>
    <x v="1"/>
    <x v="0"/>
  </r>
  <r>
    <n v="2019"/>
    <n v="3"/>
    <x v="495"/>
    <n v="530"/>
    <n v="110"/>
    <x v="85"/>
    <n v="1"/>
    <n v="65"/>
    <n v="35.5"/>
    <n v="65"/>
    <n v="35.5"/>
    <n v="29.5"/>
    <x v="5"/>
    <n v="11"/>
    <x v="2"/>
    <x v="0"/>
    <x v="1"/>
    <x v="0"/>
  </r>
  <r>
    <n v="2019"/>
    <n v="4"/>
    <x v="495"/>
    <n v="530"/>
    <n v="125"/>
    <x v="39"/>
    <n v="2"/>
    <n v="27"/>
    <n v="14.5"/>
    <n v="54"/>
    <n v="29"/>
    <n v="25"/>
    <x v="5"/>
    <n v="3"/>
    <x v="4"/>
    <x v="0"/>
    <x v="1"/>
    <x v="0"/>
  </r>
  <r>
    <n v="2020"/>
    <n v="1"/>
    <x v="496"/>
    <n v="571"/>
    <n v="101"/>
    <x v="0"/>
    <n v="1"/>
    <n v="35"/>
    <n v="20.5"/>
    <n v="35"/>
    <n v="20.5"/>
    <n v="14.5"/>
    <x v="8"/>
    <n v="23"/>
    <x v="0"/>
    <x v="0"/>
    <x v="4"/>
    <x v="0"/>
  </r>
  <r>
    <n v="2020"/>
    <n v="2"/>
    <x v="496"/>
    <n v="571"/>
    <n v="135"/>
    <x v="149"/>
    <n v="1"/>
    <n v="60"/>
    <n v="31"/>
    <n v="60"/>
    <n v="31"/>
    <n v="29"/>
    <x v="8"/>
    <n v="26"/>
    <x v="2"/>
    <x v="0"/>
    <x v="4"/>
    <x v="0"/>
  </r>
  <r>
    <n v="2020"/>
    <n v="3"/>
    <x v="496"/>
    <n v="571"/>
    <n v="156"/>
    <x v="162"/>
    <n v="1"/>
    <n v="135"/>
    <n v="69.5"/>
    <n v="135"/>
    <n v="69.5"/>
    <n v="65.5"/>
    <x v="8"/>
    <n v="2"/>
    <x v="0"/>
    <x v="0"/>
    <x v="4"/>
    <x v="0"/>
  </r>
  <r>
    <n v="2021"/>
    <n v="1"/>
    <x v="497"/>
    <n v="260"/>
    <n v="121"/>
    <x v="100"/>
    <n v="1"/>
    <n v="184"/>
    <n v="93"/>
    <n v="184"/>
    <n v="93"/>
    <n v="91"/>
    <x v="0"/>
    <n v="21"/>
    <x v="1"/>
    <x v="3"/>
    <x v="3"/>
    <x v="1"/>
  </r>
  <r>
    <n v="2021"/>
    <n v="2"/>
    <x v="497"/>
    <n v="260"/>
    <n v="161"/>
    <x v="115"/>
    <n v="1"/>
    <n v="315"/>
    <n v="160.5"/>
    <n v="315"/>
    <n v="160.5"/>
    <n v="154.5"/>
    <x v="0"/>
    <n v="19"/>
    <x v="1"/>
    <x v="3"/>
    <x v="3"/>
    <x v="1"/>
  </r>
  <r>
    <n v="2022"/>
    <n v="1"/>
    <x v="498"/>
    <n v="394"/>
    <n v="6"/>
    <x v="170"/>
    <n v="1"/>
    <n v="630"/>
    <n v="318"/>
    <n v="630"/>
    <n v="318"/>
    <n v="312"/>
    <x v="4"/>
    <n v="8"/>
    <x v="1"/>
    <x v="5"/>
    <x v="5"/>
    <x v="0"/>
  </r>
  <r>
    <n v="2022"/>
    <n v="2"/>
    <x v="498"/>
    <n v="394"/>
    <n v="100"/>
    <x v="27"/>
    <n v="1"/>
    <n v="64"/>
    <n v="35"/>
    <n v="64"/>
    <n v="35"/>
    <n v="29"/>
    <x v="4"/>
    <n v="7"/>
    <x v="6"/>
    <x v="5"/>
    <x v="5"/>
    <x v="0"/>
  </r>
  <r>
    <n v="2023"/>
    <n v="1"/>
    <x v="498"/>
    <n v="662"/>
    <n v="28"/>
    <x v="174"/>
    <n v="2"/>
    <n v="30"/>
    <n v="18"/>
    <n v="60"/>
    <n v="36"/>
    <n v="24"/>
    <x v="2"/>
    <n v="4"/>
    <x v="2"/>
    <x v="4"/>
    <x v="0"/>
    <x v="0"/>
  </r>
  <r>
    <n v="2023"/>
    <n v="2"/>
    <x v="498"/>
    <n v="662"/>
    <n v="154"/>
    <x v="142"/>
    <n v="1"/>
    <n v="74"/>
    <n v="40"/>
    <n v="74"/>
    <n v="40"/>
    <n v="34"/>
    <x v="2"/>
    <n v="16"/>
    <x v="1"/>
    <x v="4"/>
    <x v="0"/>
    <x v="0"/>
  </r>
  <r>
    <n v="2023"/>
    <n v="3"/>
    <x v="498"/>
    <n v="662"/>
    <n v="192"/>
    <x v="173"/>
    <n v="6"/>
    <n v="20"/>
    <n v="11"/>
    <n v="120"/>
    <n v="66"/>
    <n v="54"/>
    <x v="2"/>
    <n v="18"/>
    <x v="4"/>
    <x v="4"/>
    <x v="0"/>
    <x v="0"/>
  </r>
  <r>
    <n v="2024"/>
    <n v="1"/>
    <x v="499"/>
    <n v="393"/>
    <n v="61"/>
    <x v="54"/>
    <n v="1"/>
    <n v="105"/>
    <n v="53.5"/>
    <n v="105"/>
    <n v="53.5"/>
    <n v="51.5"/>
    <x v="2"/>
    <n v="16"/>
    <x v="1"/>
    <x v="5"/>
    <x v="4"/>
    <x v="0"/>
  </r>
  <r>
    <n v="2025"/>
    <n v="1"/>
    <x v="500"/>
    <n v="360"/>
    <n v="13"/>
    <x v="178"/>
    <n v="1"/>
    <n v="35"/>
    <n v="19.5"/>
    <n v="35"/>
    <n v="19.5"/>
    <n v="15.5"/>
    <x v="4"/>
    <n v="21"/>
    <x v="1"/>
    <x v="4"/>
    <x v="0"/>
    <x v="0"/>
  </r>
  <r>
    <n v="2025"/>
    <n v="2"/>
    <x v="500"/>
    <n v="360"/>
    <n v="41"/>
    <x v="111"/>
    <n v="1"/>
    <n v="79"/>
    <n v="42.5"/>
    <n v="79"/>
    <n v="42.5"/>
    <n v="36.5"/>
    <x v="4"/>
    <n v="11"/>
    <x v="2"/>
    <x v="4"/>
    <x v="0"/>
    <x v="0"/>
  </r>
  <r>
    <n v="2026"/>
    <n v="1"/>
    <x v="500"/>
    <n v="460"/>
    <n v="65"/>
    <x v="135"/>
    <n v="1"/>
    <n v="60"/>
    <n v="33"/>
    <n v="60"/>
    <n v="33"/>
    <n v="27"/>
    <x v="8"/>
    <n v="21"/>
    <x v="1"/>
    <x v="2"/>
    <x v="8"/>
    <x v="0"/>
  </r>
  <r>
    <n v="2027"/>
    <n v="1"/>
    <x v="500"/>
    <n v="561"/>
    <n v="137"/>
    <x v="109"/>
    <n v="2"/>
    <n v="13"/>
    <n v="7.5"/>
    <n v="26"/>
    <n v="15"/>
    <n v="11"/>
    <x v="4"/>
    <n v="17"/>
    <x v="3"/>
    <x v="0"/>
    <x v="0"/>
    <x v="0"/>
  </r>
  <r>
    <n v="2027"/>
    <n v="2"/>
    <x v="500"/>
    <n v="561"/>
    <n v="150"/>
    <x v="124"/>
    <n v="1"/>
    <n v="105"/>
    <n v="53.5"/>
    <n v="105"/>
    <n v="53.5"/>
    <n v="51.5"/>
    <x v="4"/>
    <n v="7"/>
    <x v="6"/>
    <x v="0"/>
    <x v="0"/>
    <x v="0"/>
  </r>
  <r>
    <n v="2028"/>
    <n v="1"/>
    <x v="501"/>
    <n v="21"/>
    <n v="156"/>
    <x v="162"/>
    <n v="1"/>
    <n v="135"/>
    <n v="69.5"/>
    <n v="135"/>
    <n v="69.5"/>
    <n v="65.5"/>
    <x v="7"/>
    <n v="2"/>
    <x v="0"/>
    <x v="3"/>
    <x v="2"/>
    <x v="0"/>
  </r>
  <r>
    <n v="2029"/>
    <n v="1"/>
    <x v="501"/>
    <n v="680"/>
    <n v="176"/>
    <x v="160"/>
    <n v="1"/>
    <n v="70"/>
    <n v="37"/>
    <n v="70"/>
    <n v="37"/>
    <n v="33"/>
    <x v="4"/>
    <n v="22"/>
    <x v="2"/>
    <x v="5"/>
    <x v="1"/>
    <x v="0"/>
  </r>
  <r>
    <n v="2029"/>
    <n v="2"/>
    <x v="501"/>
    <n v="680"/>
    <n v="192"/>
    <x v="173"/>
    <n v="1"/>
    <n v="20"/>
    <n v="11"/>
    <n v="20"/>
    <n v="11"/>
    <n v="9"/>
    <x v="4"/>
    <n v="18"/>
    <x v="4"/>
    <x v="5"/>
    <x v="1"/>
    <x v="0"/>
  </r>
  <r>
    <n v="2030"/>
    <n v="1"/>
    <x v="502"/>
    <n v="226"/>
    <n v="28"/>
    <x v="174"/>
    <n v="1"/>
    <n v="30"/>
    <n v="18"/>
    <n v="30"/>
    <n v="18"/>
    <n v="12"/>
    <x v="6"/>
    <n v="4"/>
    <x v="2"/>
    <x v="0"/>
    <x v="2"/>
    <x v="0"/>
  </r>
  <r>
    <n v="2030"/>
    <n v="2"/>
    <x v="502"/>
    <n v="226"/>
    <n v="45"/>
    <x v="76"/>
    <n v="1"/>
    <n v="53"/>
    <n v="28.5"/>
    <n v="53"/>
    <n v="28.5"/>
    <n v="24.5"/>
    <x v="6"/>
    <n v="11"/>
    <x v="2"/>
    <x v="0"/>
    <x v="2"/>
    <x v="0"/>
  </r>
  <r>
    <n v="2030"/>
    <n v="3"/>
    <x v="502"/>
    <n v="226"/>
    <n v="105"/>
    <x v="22"/>
    <n v="2"/>
    <n v="65"/>
    <n v="33.5"/>
    <n v="130"/>
    <n v="67"/>
    <n v="63"/>
    <x v="6"/>
    <n v="22"/>
    <x v="2"/>
    <x v="0"/>
    <x v="2"/>
    <x v="0"/>
  </r>
  <r>
    <n v="2030"/>
    <n v="4"/>
    <x v="502"/>
    <n v="226"/>
    <n v="213"/>
    <x v="213"/>
    <n v="1"/>
    <n v="74"/>
    <n v="40"/>
    <n v="74"/>
    <n v="40"/>
    <n v="34"/>
    <x v="6"/>
    <n v="5"/>
    <x v="3"/>
    <x v="0"/>
    <x v="2"/>
    <x v="0"/>
  </r>
  <r>
    <n v="2031"/>
    <n v="1"/>
    <x v="503"/>
    <n v="249"/>
    <n v="2"/>
    <x v="163"/>
    <n v="1"/>
    <n v="25"/>
    <n v="15.5"/>
    <n v="25"/>
    <n v="15.5"/>
    <n v="9.5"/>
    <x v="1"/>
    <n v="16"/>
    <x v="1"/>
    <x v="0"/>
    <x v="0"/>
    <x v="0"/>
  </r>
  <r>
    <n v="2032"/>
    <n v="1"/>
    <x v="503"/>
    <n v="268"/>
    <n v="3"/>
    <x v="202"/>
    <n v="1"/>
    <n v="125"/>
    <n v="63.5"/>
    <n v="125"/>
    <n v="63.5"/>
    <n v="61.5"/>
    <x v="9"/>
    <n v="11"/>
    <x v="2"/>
    <x v="2"/>
    <x v="6"/>
    <x v="2"/>
  </r>
  <r>
    <n v="2032"/>
    <n v="2"/>
    <x v="503"/>
    <n v="268"/>
    <n v="60"/>
    <x v="48"/>
    <n v="1"/>
    <n v="60"/>
    <n v="33"/>
    <n v="60"/>
    <n v="33"/>
    <n v="27"/>
    <x v="9"/>
    <n v="15"/>
    <x v="1"/>
    <x v="2"/>
    <x v="6"/>
    <x v="2"/>
  </r>
  <r>
    <n v="2033"/>
    <n v="1"/>
    <x v="504"/>
    <n v="156"/>
    <n v="186"/>
    <x v="71"/>
    <n v="1"/>
    <n v="51"/>
    <n v="26.5"/>
    <n v="51"/>
    <n v="26.5"/>
    <n v="24.5"/>
    <x v="7"/>
    <n v="11"/>
    <x v="2"/>
    <x v="5"/>
    <x v="4"/>
    <x v="0"/>
  </r>
  <r>
    <n v="2034"/>
    <n v="1"/>
    <x v="504"/>
    <n v="379"/>
    <n v="110"/>
    <x v="85"/>
    <n v="1"/>
    <n v="65"/>
    <n v="35.5"/>
    <n v="65"/>
    <n v="35.5"/>
    <n v="29.5"/>
    <x v="2"/>
    <n v="11"/>
    <x v="2"/>
    <x v="5"/>
    <x v="7"/>
    <x v="0"/>
  </r>
  <r>
    <n v="2035"/>
    <n v="1"/>
    <x v="505"/>
    <n v="547"/>
    <n v="59"/>
    <x v="43"/>
    <n v="1"/>
    <n v="65"/>
    <n v="33.5"/>
    <n v="65"/>
    <n v="33.5"/>
    <n v="31.5"/>
    <x v="3"/>
    <n v="22"/>
    <x v="2"/>
    <x v="5"/>
    <x v="4"/>
    <x v="0"/>
  </r>
  <r>
    <n v="2035"/>
    <n v="2"/>
    <x v="505"/>
    <n v="547"/>
    <n v="88"/>
    <x v="165"/>
    <n v="1"/>
    <n v="95"/>
    <n v="48.5"/>
    <n v="95"/>
    <n v="48.5"/>
    <n v="46.5"/>
    <x v="3"/>
    <n v="16"/>
    <x v="1"/>
    <x v="5"/>
    <x v="4"/>
    <x v="0"/>
  </r>
  <r>
    <n v="2035"/>
    <n v="3"/>
    <x v="505"/>
    <n v="547"/>
    <n v="184"/>
    <x v="55"/>
    <n v="1"/>
    <n v="45"/>
    <n v="23.5"/>
    <n v="45"/>
    <n v="23.5"/>
    <n v="21.5"/>
    <x v="3"/>
    <n v="16"/>
    <x v="1"/>
    <x v="5"/>
    <x v="4"/>
    <x v="0"/>
  </r>
  <r>
    <n v="2036"/>
    <n v="1"/>
    <x v="506"/>
    <n v="133"/>
    <n v="62"/>
    <x v="87"/>
    <n v="1"/>
    <n v="37"/>
    <n v="19.5"/>
    <n v="37"/>
    <n v="19.5"/>
    <n v="17.5"/>
    <x v="3"/>
    <n v="3"/>
    <x v="4"/>
    <x v="5"/>
    <x v="5"/>
    <x v="0"/>
  </r>
  <r>
    <n v="2036"/>
    <n v="2"/>
    <x v="506"/>
    <n v="133"/>
    <n v="69"/>
    <x v="130"/>
    <n v="1"/>
    <n v="85"/>
    <n v="43.5"/>
    <n v="85"/>
    <n v="43.5"/>
    <n v="41.5"/>
    <x v="3"/>
    <n v="26"/>
    <x v="2"/>
    <x v="5"/>
    <x v="5"/>
    <x v="0"/>
  </r>
  <r>
    <n v="2036"/>
    <n v="3"/>
    <x v="506"/>
    <n v="133"/>
    <n v="153"/>
    <x v="104"/>
    <n v="1"/>
    <n v="29"/>
    <n v="15.5"/>
    <n v="29"/>
    <n v="15.5"/>
    <n v="13.5"/>
    <x v="3"/>
    <n v="26"/>
    <x v="2"/>
    <x v="5"/>
    <x v="5"/>
    <x v="0"/>
  </r>
  <r>
    <n v="2036"/>
    <n v="4"/>
    <x v="506"/>
    <n v="133"/>
    <n v="182"/>
    <x v="185"/>
    <n v="1"/>
    <n v="30"/>
    <n v="18"/>
    <n v="30"/>
    <n v="18"/>
    <n v="12"/>
    <x v="3"/>
    <n v="18"/>
    <x v="4"/>
    <x v="5"/>
    <x v="5"/>
    <x v="0"/>
  </r>
  <r>
    <n v="2037"/>
    <n v="1"/>
    <x v="506"/>
    <n v="347"/>
    <n v="111"/>
    <x v="148"/>
    <n v="1"/>
    <n v="18"/>
    <n v="12"/>
    <n v="18"/>
    <n v="12"/>
    <n v="6"/>
    <x v="1"/>
    <n v="21"/>
    <x v="1"/>
    <x v="5"/>
    <x v="1"/>
    <x v="0"/>
  </r>
  <r>
    <n v="2037"/>
    <n v="2"/>
    <x v="506"/>
    <n v="347"/>
    <n v="171"/>
    <x v="103"/>
    <n v="1"/>
    <n v="27"/>
    <n v="16.5"/>
    <n v="27"/>
    <n v="16.5"/>
    <n v="10.5"/>
    <x v="1"/>
    <n v="23"/>
    <x v="0"/>
    <x v="5"/>
    <x v="1"/>
    <x v="0"/>
  </r>
  <r>
    <n v="2037"/>
    <n v="3"/>
    <x v="506"/>
    <n v="347"/>
    <n v="203"/>
    <x v="172"/>
    <n v="1"/>
    <n v="105"/>
    <n v="54.5"/>
    <n v="105"/>
    <n v="54.5"/>
    <n v="50.5"/>
    <x v="1"/>
    <n v="9"/>
    <x v="6"/>
    <x v="5"/>
    <x v="1"/>
    <x v="0"/>
  </r>
  <r>
    <n v="2037"/>
    <n v="4"/>
    <x v="506"/>
    <n v="347"/>
    <n v="211"/>
    <x v="91"/>
    <n v="2"/>
    <n v="25"/>
    <n v="13.5"/>
    <n v="50"/>
    <n v="27"/>
    <n v="23"/>
    <x v="1"/>
    <n v="23"/>
    <x v="0"/>
    <x v="5"/>
    <x v="1"/>
    <x v="0"/>
  </r>
  <r>
    <n v="2038"/>
    <n v="1"/>
    <x v="507"/>
    <n v="203"/>
    <n v="23"/>
    <x v="143"/>
    <n v="1"/>
    <n v="39"/>
    <n v="21.5"/>
    <n v="39"/>
    <n v="21.5"/>
    <n v="17.5"/>
    <x v="1"/>
    <n v="16"/>
    <x v="1"/>
    <x v="3"/>
    <x v="5"/>
    <x v="0"/>
  </r>
  <r>
    <n v="2038"/>
    <n v="2"/>
    <x v="507"/>
    <n v="203"/>
    <n v="56"/>
    <x v="96"/>
    <n v="1"/>
    <n v="30"/>
    <n v="18"/>
    <n v="30"/>
    <n v="18"/>
    <n v="12"/>
    <x v="1"/>
    <n v="15"/>
    <x v="1"/>
    <x v="3"/>
    <x v="5"/>
    <x v="0"/>
  </r>
  <r>
    <n v="2038"/>
    <n v="3"/>
    <x v="507"/>
    <n v="203"/>
    <n v="180"/>
    <x v="21"/>
    <n v="1"/>
    <n v="204"/>
    <n v="105"/>
    <n v="204"/>
    <n v="105"/>
    <n v="99"/>
    <x v="1"/>
    <n v="9"/>
    <x v="6"/>
    <x v="3"/>
    <x v="5"/>
    <x v="0"/>
  </r>
  <r>
    <n v="2039"/>
    <n v="1"/>
    <x v="507"/>
    <n v="511"/>
    <n v="59"/>
    <x v="43"/>
    <n v="1"/>
    <n v="65"/>
    <n v="33.5"/>
    <n v="65"/>
    <n v="33.5"/>
    <n v="31.5"/>
    <x v="8"/>
    <n v="22"/>
    <x v="2"/>
    <x v="5"/>
    <x v="1"/>
    <x v="0"/>
  </r>
  <r>
    <n v="2039"/>
    <n v="2"/>
    <x v="507"/>
    <n v="511"/>
    <n v="213"/>
    <x v="213"/>
    <n v="1"/>
    <n v="74"/>
    <n v="40"/>
    <n v="74"/>
    <n v="40"/>
    <n v="34"/>
    <x v="8"/>
    <n v="5"/>
    <x v="3"/>
    <x v="5"/>
    <x v="1"/>
    <x v="0"/>
  </r>
  <r>
    <n v="2040"/>
    <n v="1"/>
    <x v="508"/>
    <n v="644"/>
    <n v="14"/>
    <x v="74"/>
    <n v="1"/>
    <n v="27"/>
    <n v="16.5"/>
    <n v="27"/>
    <n v="16.5"/>
    <n v="10.5"/>
    <x v="1"/>
    <n v="24"/>
    <x v="5"/>
    <x v="5"/>
    <x v="1"/>
    <x v="0"/>
  </r>
  <r>
    <n v="2040"/>
    <n v="2"/>
    <x v="508"/>
    <n v="644"/>
    <n v="115"/>
    <x v="3"/>
    <n v="1"/>
    <n v="38"/>
    <n v="22"/>
    <n v="38"/>
    <n v="22"/>
    <n v="16"/>
    <x v="1"/>
    <n v="4"/>
    <x v="2"/>
    <x v="5"/>
    <x v="1"/>
    <x v="0"/>
  </r>
  <r>
    <n v="2040"/>
    <n v="3"/>
    <x v="508"/>
    <n v="644"/>
    <n v="199"/>
    <x v="66"/>
    <n v="1"/>
    <n v="154"/>
    <n v="79"/>
    <n v="154"/>
    <n v="79"/>
    <n v="75"/>
    <x v="1"/>
    <n v="9"/>
    <x v="6"/>
    <x v="5"/>
    <x v="1"/>
    <x v="0"/>
  </r>
  <r>
    <n v="2041"/>
    <n v="1"/>
    <x v="509"/>
    <n v="172"/>
    <n v="141"/>
    <x v="35"/>
    <n v="1"/>
    <n v="70"/>
    <n v="36"/>
    <n v="70"/>
    <n v="36"/>
    <n v="34"/>
    <x v="0"/>
    <n v="22"/>
    <x v="2"/>
    <x v="5"/>
    <x v="8"/>
    <x v="0"/>
  </r>
  <r>
    <n v="2041"/>
    <n v="2"/>
    <x v="509"/>
    <n v="172"/>
    <n v="209"/>
    <x v="116"/>
    <n v="2"/>
    <n v="25"/>
    <n v="13.5"/>
    <n v="50"/>
    <n v="27"/>
    <n v="23"/>
    <x v="0"/>
    <n v="24"/>
    <x v="5"/>
    <x v="5"/>
    <x v="8"/>
    <x v="0"/>
  </r>
  <r>
    <n v="2042"/>
    <n v="1"/>
    <x v="509"/>
    <n v="508"/>
    <n v="30"/>
    <x v="53"/>
    <n v="1"/>
    <n v="20"/>
    <n v="11"/>
    <n v="20"/>
    <n v="11"/>
    <n v="9"/>
    <x v="3"/>
    <n v="20"/>
    <x v="5"/>
    <x v="0"/>
    <x v="5"/>
    <x v="0"/>
  </r>
  <r>
    <n v="2042"/>
    <n v="2"/>
    <x v="509"/>
    <n v="508"/>
    <n v="120"/>
    <x v="204"/>
    <n v="1"/>
    <n v="80"/>
    <n v="42"/>
    <n v="80"/>
    <n v="42"/>
    <n v="38"/>
    <x v="3"/>
    <n v="26"/>
    <x v="2"/>
    <x v="0"/>
    <x v="5"/>
    <x v="0"/>
  </r>
  <r>
    <n v="2042"/>
    <n v="3"/>
    <x v="509"/>
    <n v="508"/>
    <n v="166"/>
    <x v="14"/>
    <n v="1"/>
    <n v="15"/>
    <n v="10.5"/>
    <n v="15"/>
    <n v="10.5"/>
    <n v="4.5"/>
    <x v="3"/>
    <n v="5"/>
    <x v="3"/>
    <x v="0"/>
    <x v="5"/>
    <x v="0"/>
  </r>
  <r>
    <n v="2043"/>
    <n v="1"/>
    <x v="510"/>
    <n v="72"/>
    <n v="45"/>
    <x v="76"/>
    <n v="1"/>
    <n v="53"/>
    <n v="28.5"/>
    <n v="53"/>
    <n v="28.5"/>
    <n v="24.5"/>
    <x v="3"/>
    <n v="11"/>
    <x v="2"/>
    <x v="3"/>
    <x v="2"/>
    <x v="0"/>
  </r>
  <r>
    <n v="2044"/>
    <n v="1"/>
    <x v="510"/>
    <n v="540"/>
    <n v="180"/>
    <x v="21"/>
    <n v="1"/>
    <n v="204"/>
    <n v="105"/>
    <n v="204"/>
    <n v="105"/>
    <n v="99"/>
    <x v="0"/>
    <n v="9"/>
    <x v="6"/>
    <x v="3"/>
    <x v="5"/>
    <x v="0"/>
  </r>
  <r>
    <n v="2045"/>
    <n v="1"/>
    <x v="511"/>
    <n v="426"/>
    <n v="57"/>
    <x v="107"/>
    <n v="1"/>
    <n v="30"/>
    <n v="16"/>
    <n v="30"/>
    <n v="16"/>
    <n v="14"/>
    <x v="9"/>
    <n v="23"/>
    <x v="0"/>
    <x v="2"/>
    <x v="0"/>
    <x v="0"/>
  </r>
  <r>
    <n v="2045"/>
    <n v="2"/>
    <x v="511"/>
    <n v="426"/>
    <n v="126"/>
    <x v="86"/>
    <n v="1"/>
    <n v="20"/>
    <n v="13"/>
    <n v="20"/>
    <n v="13"/>
    <n v="7"/>
    <x v="9"/>
    <n v="14"/>
    <x v="5"/>
    <x v="2"/>
    <x v="0"/>
    <x v="0"/>
  </r>
  <r>
    <n v="2045"/>
    <n v="3"/>
    <x v="511"/>
    <n v="426"/>
    <n v="139"/>
    <x v="129"/>
    <n v="1"/>
    <n v="194"/>
    <n v="100"/>
    <n v="194"/>
    <n v="100"/>
    <n v="94"/>
    <x v="9"/>
    <n v="14"/>
    <x v="5"/>
    <x v="2"/>
    <x v="0"/>
    <x v="0"/>
  </r>
  <r>
    <n v="2045"/>
    <n v="4"/>
    <x v="511"/>
    <n v="426"/>
    <n v="187"/>
    <x v="175"/>
    <n v="8"/>
    <n v="11"/>
    <n v="6.5"/>
    <n v="88"/>
    <n v="52"/>
    <n v="36"/>
    <x v="9"/>
    <n v="5"/>
    <x v="3"/>
    <x v="2"/>
    <x v="0"/>
    <x v="0"/>
  </r>
  <r>
    <n v="2046"/>
    <n v="1"/>
    <x v="512"/>
    <n v="465"/>
    <n v="18"/>
    <x v="15"/>
    <n v="1"/>
    <n v="130"/>
    <n v="66"/>
    <n v="130"/>
    <n v="66"/>
    <n v="64"/>
    <x v="8"/>
    <n v="18"/>
    <x v="4"/>
    <x v="0"/>
    <x v="7"/>
    <x v="0"/>
  </r>
  <r>
    <n v="2046"/>
    <n v="2"/>
    <x v="512"/>
    <n v="465"/>
    <n v="106"/>
    <x v="38"/>
    <n v="1"/>
    <n v="72"/>
    <n v="38"/>
    <n v="72"/>
    <n v="38"/>
    <n v="34"/>
    <x v="8"/>
    <n v="15"/>
    <x v="1"/>
    <x v="0"/>
    <x v="7"/>
    <x v="0"/>
  </r>
  <r>
    <n v="2046"/>
    <n v="3"/>
    <x v="512"/>
    <n v="465"/>
    <n v="138"/>
    <x v="30"/>
    <n v="1"/>
    <n v="30"/>
    <n v="16"/>
    <n v="30"/>
    <n v="16"/>
    <n v="14"/>
    <x v="8"/>
    <n v="20"/>
    <x v="5"/>
    <x v="0"/>
    <x v="7"/>
    <x v="0"/>
  </r>
  <r>
    <n v="2046"/>
    <n v="4"/>
    <x v="512"/>
    <n v="465"/>
    <n v="211"/>
    <x v="91"/>
    <n v="1"/>
    <n v="25"/>
    <n v="13.5"/>
    <n v="25"/>
    <n v="13.5"/>
    <n v="11.5"/>
    <x v="8"/>
    <n v="23"/>
    <x v="0"/>
    <x v="0"/>
    <x v="7"/>
    <x v="0"/>
  </r>
  <r>
    <n v="2047"/>
    <n v="1"/>
    <x v="512"/>
    <n v="537"/>
    <n v="34"/>
    <x v="190"/>
    <n v="1"/>
    <n v="65"/>
    <n v="33.5"/>
    <n v="65"/>
    <n v="33.5"/>
    <n v="31.5"/>
    <x v="4"/>
    <n v="25"/>
    <x v="0"/>
    <x v="3"/>
    <x v="2"/>
    <x v="0"/>
  </r>
  <r>
    <n v="2047"/>
    <n v="2"/>
    <x v="512"/>
    <n v="537"/>
    <n v="129"/>
    <x v="69"/>
    <n v="1"/>
    <n v="630"/>
    <n v="316"/>
    <n v="630"/>
    <n v="316"/>
    <n v="314"/>
    <x v="4"/>
    <n v="8"/>
    <x v="1"/>
    <x v="3"/>
    <x v="2"/>
    <x v="0"/>
  </r>
  <r>
    <n v="2047"/>
    <n v="3"/>
    <x v="512"/>
    <n v="537"/>
    <n v="134"/>
    <x v="120"/>
    <n v="1"/>
    <n v="16"/>
    <n v="9"/>
    <n v="16"/>
    <n v="9"/>
    <n v="7"/>
    <x v="4"/>
    <n v="6"/>
    <x v="4"/>
    <x v="3"/>
    <x v="2"/>
    <x v="0"/>
  </r>
  <r>
    <n v="2047"/>
    <n v="4"/>
    <x v="512"/>
    <n v="537"/>
    <n v="202"/>
    <x v="33"/>
    <n v="3"/>
    <n v="998"/>
    <n v="502"/>
    <n v="2994"/>
    <n v="1506"/>
    <n v="1488"/>
    <x v="4"/>
    <n v="19"/>
    <x v="1"/>
    <x v="3"/>
    <x v="2"/>
    <x v="0"/>
  </r>
  <r>
    <n v="2048"/>
    <n v="1"/>
    <x v="513"/>
    <n v="6"/>
    <n v="26"/>
    <x v="134"/>
    <n v="5"/>
    <n v="17"/>
    <n v="9.5"/>
    <n v="85"/>
    <n v="47.5"/>
    <n v="37.5"/>
    <x v="2"/>
    <n v="17"/>
    <x v="3"/>
    <x v="0"/>
    <x v="8"/>
    <x v="0"/>
  </r>
  <r>
    <n v="2048"/>
    <n v="2"/>
    <x v="513"/>
    <n v="6"/>
    <n v="140"/>
    <x v="139"/>
    <n v="1"/>
    <n v="15"/>
    <n v="9.5"/>
    <n v="15"/>
    <n v="9.5"/>
    <n v="5.5"/>
    <x v="2"/>
    <n v="16"/>
    <x v="1"/>
    <x v="0"/>
    <x v="8"/>
    <x v="0"/>
  </r>
  <r>
    <n v="2048"/>
    <n v="3"/>
    <x v="513"/>
    <n v="6"/>
    <n v="192"/>
    <x v="173"/>
    <n v="1"/>
    <n v="20"/>
    <n v="11"/>
    <n v="20"/>
    <n v="11"/>
    <n v="9"/>
    <x v="2"/>
    <n v="18"/>
    <x v="4"/>
    <x v="0"/>
    <x v="8"/>
    <x v="0"/>
  </r>
  <r>
    <n v="2049"/>
    <n v="1"/>
    <x v="513"/>
    <n v="96"/>
    <n v="172"/>
    <x v="209"/>
    <n v="1"/>
    <n v="32"/>
    <n v="17"/>
    <n v="32"/>
    <n v="17"/>
    <n v="15"/>
    <x v="0"/>
    <n v="15"/>
    <x v="1"/>
    <x v="2"/>
    <x v="6"/>
    <x v="2"/>
  </r>
  <r>
    <n v="2050"/>
    <n v="1"/>
    <x v="514"/>
    <n v="407"/>
    <n v="95"/>
    <x v="199"/>
    <n v="1"/>
    <n v="19"/>
    <n v="11.5"/>
    <n v="19"/>
    <n v="11.5"/>
    <n v="7.5"/>
    <x v="2"/>
    <n v="12"/>
    <x v="2"/>
    <x v="3"/>
    <x v="7"/>
    <x v="0"/>
  </r>
  <r>
    <n v="2050"/>
    <n v="2"/>
    <x v="514"/>
    <n v="407"/>
    <n v="97"/>
    <x v="1"/>
    <n v="1"/>
    <n v="95"/>
    <n v="49.5"/>
    <n v="95"/>
    <n v="49.5"/>
    <n v="45.5"/>
    <x v="2"/>
    <n v="23"/>
    <x v="0"/>
    <x v="3"/>
    <x v="7"/>
    <x v="0"/>
  </r>
  <r>
    <n v="2050"/>
    <n v="3"/>
    <x v="514"/>
    <n v="407"/>
    <n v="183"/>
    <x v="32"/>
    <n v="1"/>
    <n v="17"/>
    <n v="9.5"/>
    <n v="17"/>
    <n v="9.5"/>
    <n v="7.5"/>
    <x v="2"/>
    <n v="17"/>
    <x v="3"/>
    <x v="3"/>
    <x v="7"/>
    <x v="0"/>
  </r>
  <r>
    <n v="2051"/>
    <n v="1"/>
    <x v="515"/>
    <n v="238"/>
    <n v="95"/>
    <x v="199"/>
    <n v="1"/>
    <n v="19"/>
    <n v="11.5"/>
    <n v="19"/>
    <n v="11.5"/>
    <n v="7.5"/>
    <x v="0"/>
    <n v="12"/>
    <x v="2"/>
    <x v="0"/>
    <x v="0"/>
    <x v="0"/>
  </r>
  <r>
    <n v="2052"/>
    <n v="1"/>
    <x v="515"/>
    <n v="587"/>
    <n v="51"/>
    <x v="18"/>
    <n v="1"/>
    <n v="25"/>
    <n v="15.5"/>
    <n v="25"/>
    <n v="15.5"/>
    <n v="9.5"/>
    <x v="6"/>
    <n v="3"/>
    <x v="4"/>
    <x v="5"/>
    <x v="8"/>
    <x v="0"/>
  </r>
  <r>
    <n v="2052"/>
    <n v="2"/>
    <x v="515"/>
    <n v="587"/>
    <n v="179"/>
    <x v="110"/>
    <n v="1"/>
    <n v="20"/>
    <n v="13"/>
    <n v="20"/>
    <n v="13"/>
    <n v="7"/>
    <x v="6"/>
    <n v="4"/>
    <x v="2"/>
    <x v="5"/>
    <x v="8"/>
    <x v="0"/>
  </r>
  <r>
    <n v="2052"/>
    <n v="3"/>
    <x v="515"/>
    <n v="587"/>
    <n v="187"/>
    <x v="175"/>
    <n v="9"/>
    <n v="11"/>
    <n v="6.5"/>
    <n v="99"/>
    <n v="58.5"/>
    <n v="40.5"/>
    <x v="6"/>
    <n v="5"/>
    <x v="3"/>
    <x v="5"/>
    <x v="8"/>
    <x v="0"/>
  </r>
  <r>
    <n v="2052"/>
    <n v="4"/>
    <x v="515"/>
    <n v="587"/>
    <n v="213"/>
    <x v="213"/>
    <n v="1"/>
    <n v="74"/>
    <n v="40"/>
    <n v="74"/>
    <n v="40"/>
    <n v="34"/>
    <x v="6"/>
    <n v="5"/>
    <x v="3"/>
    <x v="5"/>
    <x v="8"/>
    <x v="0"/>
  </r>
  <r>
    <n v="2053"/>
    <n v="1"/>
    <x v="516"/>
    <n v="450"/>
    <n v="3"/>
    <x v="202"/>
    <n v="1"/>
    <n v="125"/>
    <n v="63.5"/>
    <n v="125"/>
    <n v="63.5"/>
    <n v="61.5"/>
    <x v="2"/>
    <n v="11"/>
    <x v="2"/>
    <x v="0"/>
    <x v="2"/>
    <x v="0"/>
  </r>
  <r>
    <n v="2053"/>
    <n v="2"/>
    <x v="516"/>
    <n v="450"/>
    <n v="179"/>
    <x v="110"/>
    <n v="1"/>
    <n v="20"/>
    <n v="13"/>
    <n v="20"/>
    <n v="13"/>
    <n v="7"/>
    <x v="2"/>
    <n v="4"/>
    <x v="2"/>
    <x v="0"/>
    <x v="2"/>
    <x v="0"/>
  </r>
  <r>
    <n v="2054"/>
    <n v="1"/>
    <x v="516"/>
    <n v="613"/>
    <n v="22"/>
    <x v="150"/>
    <n v="1"/>
    <n v="30"/>
    <n v="17"/>
    <n v="30"/>
    <n v="17"/>
    <n v="13"/>
    <x v="1"/>
    <n v="5"/>
    <x v="3"/>
    <x v="1"/>
    <x v="1"/>
    <x v="0"/>
  </r>
  <r>
    <n v="2054"/>
    <n v="2"/>
    <x v="516"/>
    <n v="613"/>
    <n v="91"/>
    <x v="94"/>
    <n v="1"/>
    <n v="40"/>
    <n v="21"/>
    <n v="40"/>
    <n v="21"/>
    <n v="19"/>
    <x v="1"/>
    <n v="3"/>
    <x v="4"/>
    <x v="1"/>
    <x v="1"/>
    <x v="0"/>
  </r>
  <r>
    <n v="2054"/>
    <n v="3"/>
    <x v="516"/>
    <n v="613"/>
    <n v="164"/>
    <x v="9"/>
    <n v="1"/>
    <n v="35"/>
    <n v="20.5"/>
    <n v="35"/>
    <n v="20.5"/>
    <n v="14.5"/>
    <x v="1"/>
    <n v="2"/>
    <x v="0"/>
    <x v="1"/>
    <x v="1"/>
    <x v="0"/>
  </r>
  <r>
    <n v="2055"/>
    <n v="1"/>
    <x v="517"/>
    <n v="189"/>
    <n v="135"/>
    <x v="149"/>
    <n v="1"/>
    <n v="60"/>
    <n v="31"/>
    <n v="60"/>
    <n v="31"/>
    <n v="29"/>
    <x v="0"/>
    <n v="26"/>
    <x v="2"/>
    <x v="4"/>
    <x v="6"/>
    <x v="2"/>
  </r>
  <r>
    <n v="2056"/>
    <n v="1"/>
    <x v="518"/>
    <n v="29"/>
    <n v="2"/>
    <x v="163"/>
    <n v="4"/>
    <n v="25"/>
    <n v="15.5"/>
    <n v="100"/>
    <n v="62"/>
    <n v="38"/>
    <x v="6"/>
    <n v="16"/>
    <x v="1"/>
    <x v="3"/>
    <x v="1"/>
    <x v="0"/>
  </r>
  <r>
    <n v="2056"/>
    <n v="2"/>
    <x v="518"/>
    <n v="29"/>
    <n v="77"/>
    <x v="193"/>
    <n v="1"/>
    <n v="13"/>
    <n v="7.5"/>
    <n v="13"/>
    <n v="7.5"/>
    <n v="5.5"/>
    <x v="6"/>
    <n v="17"/>
    <x v="3"/>
    <x v="3"/>
    <x v="1"/>
    <x v="0"/>
  </r>
  <r>
    <n v="2056"/>
    <n v="3"/>
    <x v="518"/>
    <n v="29"/>
    <n v="208"/>
    <x v="153"/>
    <n v="1"/>
    <n v="45"/>
    <n v="25.5"/>
    <n v="45"/>
    <n v="25.5"/>
    <n v="19.5"/>
    <x v="6"/>
    <n v="16"/>
    <x v="1"/>
    <x v="3"/>
    <x v="1"/>
    <x v="0"/>
  </r>
  <r>
    <n v="2057"/>
    <n v="1"/>
    <x v="518"/>
    <n v="471"/>
    <n v="42"/>
    <x v="146"/>
    <n v="1"/>
    <n v="45"/>
    <n v="25.5"/>
    <n v="45"/>
    <n v="25.5"/>
    <n v="19.5"/>
    <x v="2"/>
    <n v="15"/>
    <x v="1"/>
    <x v="0"/>
    <x v="1"/>
    <x v="0"/>
  </r>
  <r>
    <n v="2058"/>
    <n v="1"/>
    <x v="519"/>
    <n v="187"/>
    <n v="52"/>
    <x v="90"/>
    <n v="1"/>
    <n v="20"/>
    <n v="11"/>
    <n v="20"/>
    <n v="11"/>
    <n v="9"/>
    <x v="1"/>
    <n v="16"/>
    <x v="1"/>
    <x v="0"/>
    <x v="3"/>
    <x v="1"/>
  </r>
  <r>
    <n v="2058"/>
    <n v="2"/>
    <x v="519"/>
    <n v="187"/>
    <n v="131"/>
    <x v="152"/>
    <n v="1"/>
    <n v="22"/>
    <n v="13"/>
    <n v="22"/>
    <n v="13"/>
    <n v="9"/>
    <x v="1"/>
    <n v="10"/>
    <x v="3"/>
    <x v="0"/>
    <x v="3"/>
    <x v="1"/>
  </r>
  <r>
    <n v="2058"/>
    <n v="3"/>
    <x v="519"/>
    <n v="187"/>
    <n v="132"/>
    <x v="169"/>
    <n v="1"/>
    <n v="24"/>
    <n v="15"/>
    <n v="24"/>
    <n v="15"/>
    <n v="9"/>
    <x v="1"/>
    <n v="1"/>
    <x v="6"/>
    <x v="0"/>
    <x v="3"/>
    <x v="1"/>
  </r>
  <r>
    <n v="2058"/>
    <n v="4"/>
    <x v="519"/>
    <n v="187"/>
    <n v="181"/>
    <x v="6"/>
    <n v="4"/>
    <n v="12"/>
    <n v="7"/>
    <n v="48"/>
    <n v="28"/>
    <n v="20"/>
    <x v="1"/>
    <n v="5"/>
    <x v="3"/>
    <x v="0"/>
    <x v="3"/>
    <x v="1"/>
  </r>
  <r>
    <n v="2059"/>
    <n v="1"/>
    <x v="519"/>
    <n v="322"/>
    <n v="92"/>
    <x v="211"/>
    <n v="1"/>
    <n v="40"/>
    <n v="22"/>
    <n v="40"/>
    <n v="22"/>
    <n v="18"/>
    <x v="4"/>
    <n v="3"/>
    <x v="4"/>
    <x v="0"/>
    <x v="1"/>
    <x v="0"/>
  </r>
  <r>
    <n v="2059"/>
    <n v="2"/>
    <x v="519"/>
    <n v="322"/>
    <n v="101"/>
    <x v="0"/>
    <n v="1"/>
    <n v="35"/>
    <n v="20.5"/>
    <n v="35"/>
    <n v="20.5"/>
    <n v="14.5"/>
    <x v="4"/>
    <n v="23"/>
    <x v="0"/>
    <x v="0"/>
    <x v="1"/>
    <x v="0"/>
  </r>
  <r>
    <n v="2059"/>
    <n v="3"/>
    <x v="519"/>
    <n v="322"/>
    <n v="200"/>
    <x v="2"/>
    <n v="1"/>
    <n v="37"/>
    <n v="19.5"/>
    <n v="37"/>
    <n v="19.5"/>
    <n v="17.5"/>
    <x v="4"/>
    <n v="21"/>
    <x v="1"/>
    <x v="0"/>
    <x v="1"/>
    <x v="0"/>
  </r>
  <r>
    <n v="2060"/>
    <n v="1"/>
    <x v="520"/>
    <n v="18"/>
    <n v="51"/>
    <x v="18"/>
    <n v="2"/>
    <n v="25"/>
    <n v="15.5"/>
    <n v="50"/>
    <n v="31"/>
    <n v="19"/>
    <x v="4"/>
    <n v="3"/>
    <x v="4"/>
    <x v="6"/>
    <x v="0"/>
    <x v="0"/>
  </r>
  <r>
    <n v="2060"/>
    <n v="2"/>
    <x v="520"/>
    <n v="18"/>
    <n v="105"/>
    <x v="22"/>
    <n v="1"/>
    <n v="65"/>
    <n v="33.5"/>
    <n v="65"/>
    <n v="33.5"/>
    <n v="31.5"/>
    <x v="4"/>
    <n v="22"/>
    <x v="2"/>
    <x v="6"/>
    <x v="0"/>
    <x v="0"/>
  </r>
  <r>
    <n v="2061"/>
    <n v="1"/>
    <x v="520"/>
    <n v="645"/>
    <n v="11"/>
    <x v="42"/>
    <n v="1"/>
    <n v="25"/>
    <n v="13.5"/>
    <n v="25"/>
    <n v="13.5"/>
    <n v="11.5"/>
    <x v="3"/>
    <n v="20"/>
    <x v="5"/>
    <x v="5"/>
    <x v="5"/>
    <x v="0"/>
  </r>
  <r>
    <n v="2062"/>
    <n v="1"/>
    <x v="521"/>
    <n v="480"/>
    <n v="59"/>
    <x v="43"/>
    <n v="1"/>
    <n v="65"/>
    <n v="33.5"/>
    <n v="65"/>
    <n v="33.5"/>
    <n v="31.5"/>
    <x v="9"/>
    <n v="22"/>
    <x v="2"/>
    <x v="3"/>
    <x v="1"/>
    <x v="0"/>
  </r>
  <r>
    <n v="2062"/>
    <n v="2"/>
    <x v="521"/>
    <n v="480"/>
    <n v="99"/>
    <x v="23"/>
    <n v="12"/>
    <n v="9"/>
    <n v="7.5"/>
    <n v="108"/>
    <n v="90"/>
    <n v="18"/>
    <x v="9"/>
    <n v="17"/>
    <x v="3"/>
    <x v="3"/>
    <x v="1"/>
    <x v="0"/>
  </r>
  <r>
    <n v="2063"/>
    <n v="1"/>
    <x v="522"/>
    <n v="213"/>
    <n v="66"/>
    <x v="207"/>
    <n v="1"/>
    <n v="20"/>
    <n v="13"/>
    <n v="20"/>
    <n v="13"/>
    <n v="7"/>
    <x v="1"/>
    <n v="21"/>
    <x v="1"/>
    <x v="5"/>
    <x v="7"/>
    <x v="0"/>
  </r>
  <r>
    <n v="2063"/>
    <n v="2"/>
    <x v="522"/>
    <n v="213"/>
    <n v="101"/>
    <x v="0"/>
    <n v="1"/>
    <n v="35"/>
    <n v="20.5"/>
    <n v="35"/>
    <n v="20.5"/>
    <n v="14.5"/>
    <x v="1"/>
    <n v="23"/>
    <x v="0"/>
    <x v="5"/>
    <x v="7"/>
    <x v="0"/>
  </r>
  <r>
    <n v="2064"/>
    <n v="1"/>
    <x v="522"/>
    <n v="408"/>
    <n v="17"/>
    <x v="52"/>
    <n v="1"/>
    <n v="65"/>
    <n v="34.5"/>
    <n v="65"/>
    <n v="34.5"/>
    <n v="30.5"/>
    <x v="0"/>
    <n v="22"/>
    <x v="2"/>
    <x v="0"/>
    <x v="4"/>
    <x v="0"/>
  </r>
  <r>
    <n v="2064"/>
    <n v="2"/>
    <x v="522"/>
    <n v="408"/>
    <n v="101"/>
    <x v="0"/>
    <n v="3"/>
    <n v="35"/>
    <n v="20.5"/>
    <n v="105"/>
    <n v="61.5"/>
    <n v="43.5"/>
    <x v="0"/>
    <n v="23"/>
    <x v="0"/>
    <x v="0"/>
    <x v="4"/>
    <x v="0"/>
  </r>
  <r>
    <n v="2065"/>
    <n v="1"/>
    <x v="523"/>
    <n v="148"/>
    <n v="112"/>
    <x v="62"/>
    <n v="1"/>
    <n v="25"/>
    <n v="14.5"/>
    <n v="25"/>
    <n v="14.5"/>
    <n v="10.5"/>
    <x v="4"/>
    <n v="3"/>
    <x v="4"/>
    <x v="1"/>
    <x v="7"/>
    <x v="0"/>
  </r>
  <r>
    <n v="2066"/>
    <n v="1"/>
    <x v="523"/>
    <n v="387"/>
    <n v="51"/>
    <x v="18"/>
    <n v="2"/>
    <n v="25"/>
    <n v="15.5"/>
    <n v="50"/>
    <n v="31"/>
    <n v="19"/>
    <x v="9"/>
    <n v="3"/>
    <x v="4"/>
    <x v="5"/>
    <x v="2"/>
    <x v="0"/>
  </r>
  <r>
    <n v="2066"/>
    <n v="2"/>
    <x v="523"/>
    <n v="387"/>
    <n v="171"/>
    <x v="103"/>
    <n v="1"/>
    <n v="27"/>
    <n v="16.5"/>
    <n v="27"/>
    <n v="16.5"/>
    <n v="10.5"/>
    <x v="9"/>
    <n v="23"/>
    <x v="0"/>
    <x v="5"/>
    <x v="2"/>
    <x v="0"/>
  </r>
  <r>
    <n v="2066"/>
    <n v="3"/>
    <x v="523"/>
    <n v="387"/>
    <n v="182"/>
    <x v="185"/>
    <n v="1"/>
    <n v="30"/>
    <n v="18"/>
    <n v="30"/>
    <n v="18"/>
    <n v="12"/>
    <x v="9"/>
    <n v="18"/>
    <x v="4"/>
    <x v="5"/>
    <x v="2"/>
    <x v="0"/>
  </r>
  <r>
    <n v="2066"/>
    <n v="4"/>
    <x v="523"/>
    <n v="387"/>
    <n v="185"/>
    <x v="101"/>
    <n v="1"/>
    <n v="18"/>
    <n v="12"/>
    <n v="18"/>
    <n v="12"/>
    <n v="6"/>
    <x v="9"/>
    <n v="26"/>
    <x v="2"/>
    <x v="5"/>
    <x v="2"/>
    <x v="0"/>
  </r>
  <r>
    <n v="2067"/>
    <n v="1"/>
    <x v="524"/>
    <n v="108"/>
    <n v="140"/>
    <x v="139"/>
    <n v="2"/>
    <n v="15"/>
    <n v="9.5"/>
    <n v="30"/>
    <n v="19"/>
    <n v="11"/>
    <x v="3"/>
    <n v="16"/>
    <x v="1"/>
    <x v="0"/>
    <x v="7"/>
    <x v="0"/>
  </r>
  <r>
    <n v="2068"/>
    <n v="1"/>
    <x v="524"/>
    <n v="345"/>
    <n v="156"/>
    <x v="162"/>
    <n v="1"/>
    <n v="135"/>
    <n v="69.5"/>
    <n v="135"/>
    <n v="69.5"/>
    <n v="65.5"/>
    <x v="3"/>
    <n v="2"/>
    <x v="0"/>
    <x v="3"/>
    <x v="0"/>
    <x v="0"/>
  </r>
  <r>
    <n v="2068"/>
    <n v="2"/>
    <x v="524"/>
    <n v="345"/>
    <n v="202"/>
    <x v="33"/>
    <n v="1"/>
    <n v="998"/>
    <n v="502"/>
    <n v="998"/>
    <n v="502"/>
    <n v="496"/>
    <x v="3"/>
    <n v="19"/>
    <x v="1"/>
    <x v="3"/>
    <x v="0"/>
    <x v="0"/>
  </r>
  <r>
    <n v="2069"/>
    <n v="1"/>
    <x v="524"/>
    <n v="517"/>
    <n v="181"/>
    <x v="6"/>
    <n v="2"/>
    <n v="12"/>
    <n v="7"/>
    <n v="24"/>
    <n v="14"/>
    <n v="10"/>
    <x v="3"/>
    <n v="5"/>
    <x v="3"/>
    <x v="5"/>
    <x v="0"/>
    <x v="0"/>
  </r>
  <r>
    <n v="2070"/>
    <n v="1"/>
    <x v="525"/>
    <n v="232"/>
    <n v="124"/>
    <x v="141"/>
    <n v="1"/>
    <n v="23"/>
    <n v="14.5"/>
    <n v="23"/>
    <n v="14.5"/>
    <n v="8.5"/>
    <x v="0"/>
    <n v="14"/>
    <x v="5"/>
    <x v="0"/>
    <x v="0"/>
    <x v="0"/>
  </r>
  <r>
    <n v="2070"/>
    <n v="2"/>
    <x v="525"/>
    <n v="232"/>
    <n v="213"/>
    <x v="213"/>
    <n v="1"/>
    <n v="74"/>
    <n v="40"/>
    <n v="74"/>
    <n v="40"/>
    <n v="34"/>
    <x v="0"/>
    <n v="5"/>
    <x v="3"/>
    <x v="0"/>
    <x v="0"/>
    <x v="0"/>
  </r>
  <r>
    <n v="2071"/>
    <n v="1"/>
    <x v="525"/>
    <n v="309"/>
    <n v="171"/>
    <x v="103"/>
    <n v="1"/>
    <n v="27"/>
    <n v="16.5"/>
    <n v="27"/>
    <n v="16.5"/>
    <n v="10.5"/>
    <x v="4"/>
    <n v="23"/>
    <x v="0"/>
    <x v="2"/>
    <x v="2"/>
    <x v="0"/>
  </r>
  <r>
    <n v="2072"/>
    <n v="1"/>
    <x v="526"/>
    <n v="85"/>
    <n v="31"/>
    <x v="41"/>
    <n v="1"/>
    <n v="25"/>
    <n v="14.5"/>
    <n v="25"/>
    <n v="14.5"/>
    <n v="10.5"/>
    <x v="4"/>
    <n v="17"/>
    <x v="3"/>
    <x v="3"/>
    <x v="6"/>
    <x v="2"/>
  </r>
  <r>
    <n v="2072"/>
    <n v="2"/>
    <x v="526"/>
    <n v="85"/>
    <n v="108"/>
    <x v="93"/>
    <n v="1"/>
    <n v="20"/>
    <n v="13"/>
    <n v="20"/>
    <n v="13"/>
    <n v="7"/>
    <x v="4"/>
    <n v="4"/>
    <x v="2"/>
    <x v="3"/>
    <x v="6"/>
    <x v="2"/>
  </r>
  <r>
    <n v="2073"/>
    <n v="1"/>
    <x v="526"/>
    <n v="185"/>
    <n v="150"/>
    <x v="124"/>
    <n v="1"/>
    <n v="105"/>
    <n v="53.5"/>
    <n v="105"/>
    <n v="53.5"/>
    <n v="51.5"/>
    <x v="3"/>
    <n v="7"/>
    <x v="6"/>
    <x v="0"/>
    <x v="1"/>
    <x v="0"/>
  </r>
  <r>
    <n v="2074"/>
    <n v="1"/>
    <x v="526"/>
    <n v="294"/>
    <n v="36"/>
    <x v="144"/>
    <n v="2"/>
    <n v="14"/>
    <n v="8"/>
    <n v="28"/>
    <n v="16"/>
    <n v="12"/>
    <x v="2"/>
    <n v="6"/>
    <x v="4"/>
    <x v="5"/>
    <x v="4"/>
    <x v="0"/>
  </r>
  <r>
    <n v="2074"/>
    <n v="2"/>
    <x v="526"/>
    <n v="294"/>
    <n v="39"/>
    <x v="97"/>
    <n v="1"/>
    <n v="220"/>
    <n v="111"/>
    <n v="220"/>
    <n v="111"/>
    <n v="109"/>
    <x v="2"/>
    <n v="8"/>
    <x v="1"/>
    <x v="5"/>
    <x v="4"/>
    <x v="0"/>
  </r>
  <r>
    <n v="2075"/>
    <n v="1"/>
    <x v="527"/>
    <n v="2"/>
    <n v="30"/>
    <x v="53"/>
    <n v="1"/>
    <n v="20"/>
    <n v="11"/>
    <n v="20"/>
    <n v="11"/>
    <n v="9"/>
    <x v="0"/>
    <n v="20"/>
    <x v="5"/>
    <x v="2"/>
    <x v="9"/>
    <x v="2"/>
  </r>
  <r>
    <n v="2075"/>
    <n v="2"/>
    <x v="527"/>
    <n v="2"/>
    <n v="148"/>
    <x v="159"/>
    <n v="1"/>
    <n v="20"/>
    <n v="12"/>
    <n v="20"/>
    <n v="12"/>
    <n v="8"/>
    <x v="0"/>
    <n v="4"/>
    <x v="2"/>
    <x v="2"/>
    <x v="9"/>
    <x v="2"/>
  </r>
  <r>
    <n v="2076"/>
    <n v="1"/>
    <x v="527"/>
    <n v="252"/>
    <n v="72"/>
    <x v="180"/>
    <n v="1"/>
    <n v="30"/>
    <n v="18"/>
    <n v="30"/>
    <n v="18"/>
    <n v="12"/>
    <x v="4"/>
    <n v="17"/>
    <x v="3"/>
    <x v="2"/>
    <x v="4"/>
    <x v="0"/>
  </r>
  <r>
    <n v="2076"/>
    <n v="2"/>
    <x v="527"/>
    <n v="252"/>
    <n v="169"/>
    <x v="117"/>
    <n v="1"/>
    <n v="20"/>
    <n v="11"/>
    <n v="20"/>
    <n v="11"/>
    <n v="9"/>
    <x v="4"/>
    <n v="16"/>
    <x v="1"/>
    <x v="2"/>
    <x v="4"/>
    <x v="0"/>
  </r>
  <r>
    <n v="2077"/>
    <n v="1"/>
    <x v="528"/>
    <n v="24"/>
    <n v="4"/>
    <x v="73"/>
    <n v="2"/>
    <n v="125"/>
    <n v="65.5"/>
    <n v="250"/>
    <n v="131"/>
    <n v="119"/>
    <x v="2"/>
    <n v="15"/>
    <x v="1"/>
    <x v="0"/>
    <x v="9"/>
    <x v="2"/>
  </r>
  <r>
    <n v="2077"/>
    <n v="2"/>
    <x v="528"/>
    <n v="24"/>
    <n v="189"/>
    <x v="151"/>
    <n v="1"/>
    <n v="165"/>
    <n v="85.5"/>
    <n v="165"/>
    <n v="85.5"/>
    <n v="79.5"/>
    <x v="2"/>
    <n v="15"/>
    <x v="1"/>
    <x v="0"/>
    <x v="9"/>
    <x v="2"/>
  </r>
  <r>
    <n v="2078"/>
    <n v="1"/>
    <x v="529"/>
    <n v="35"/>
    <n v="77"/>
    <x v="193"/>
    <n v="3"/>
    <n v="13"/>
    <n v="7.5"/>
    <n v="39"/>
    <n v="22.5"/>
    <n v="16.5"/>
    <x v="7"/>
    <n v="17"/>
    <x v="3"/>
    <x v="5"/>
    <x v="2"/>
    <x v="0"/>
  </r>
  <r>
    <n v="2078"/>
    <n v="2"/>
    <x v="529"/>
    <n v="35"/>
    <n v="126"/>
    <x v="86"/>
    <n v="1"/>
    <n v="20"/>
    <n v="13"/>
    <n v="20"/>
    <n v="13"/>
    <n v="7"/>
    <x v="7"/>
    <n v="14"/>
    <x v="5"/>
    <x v="5"/>
    <x v="2"/>
    <x v="0"/>
  </r>
  <r>
    <n v="2079"/>
    <n v="1"/>
    <x v="529"/>
    <n v="219"/>
    <n v="35"/>
    <x v="5"/>
    <n v="1"/>
    <n v="23"/>
    <n v="13.5"/>
    <n v="23"/>
    <n v="13.5"/>
    <n v="9.5"/>
    <x v="8"/>
    <n v="25"/>
    <x v="0"/>
    <x v="0"/>
    <x v="8"/>
    <x v="0"/>
  </r>
  <r>
    <n v="2079"/>
    <n v="2"/>
    <x v="529"/>
    <n v="219"/>
    <n v="63"/>
    <x v="133"/>
    <n v="1"/>
    <n v="30"/>
    <n v="16"/>
    <n v="30"/>
    <n v="16"/>
    <n v="14"/>
    <x v="8"/>
    <n v="12"/>
    <x v="2"/>
    <x v="0"/>
    <x v="8"/>
    <x v="0"/>
  </r>
  <r>
    <n v="2079"/>
    <n v="3"/>
    <x v="529"/>
    <n v="219"/>
    <n v="68"/>
    <x v="57"/>
    <n v="2"/>
    <n v="13"/>
    <n v="7.5"/>
    <n v="26"/>
    <n v="15"/>
    <n v="11"/>
    <x v="8"/>
    <n v="14"/>
    <x v="5"/>
    <x v="0"/>
    <x v="8"/>
    <x v="0"/>
  </r>
  <r>
    <n v="2079"/>
    <n v="4"/>
    <x v="529"/>
    <n v="219"/>
    <n v="158"/>
    <x v="132"/>
    <n v="1"/>
    <n v="304"/>
    <n v="154"/>
    <n v="304"/>
    <n v="154"/>
    <n v="150"/>
    <x v="8"/>
    <n v="7"/>
    <x v="6"/>
    <x v="0"/>
    <x v="8"/>
    <x v="0"/>
  </r>
  <r>
    <n v="2080"/>
    <n v="1"/>
    <x v="529"/>
    <n v="596"/>
    <n v="89"/>
    <x v="114"/>
    <n v="2"/>
    <n v="58"/>
    <n v="32"/>
    <n v="116"/>
    <n v="64"/>
    <n v="52"/>
    <x v="6"/>
    <n v="11"/>
    <x v="2"/>
    <x v="2"/>
    <x v="4"/>
    <x v="0"/>
  </r>
  <r>
    <n v="2081"/>
    <n v="1"/>
    <x v="530"/>
    <n v="309"/>
    <n v="29"/>
    <x v="65"/>
    <n v="1"/>
    <n v="18"/>
    <n v="12"/>
    <n v="18"/>
    <n v="12"/>
    <n v="6"/>
    <x v="4"/>
    <n v="5"/>
    <x v="3"/>
    <x v="2"/>
    <x v="2"/>
    <x v="0"/>
  </r>
  <r>
    <n v="2081"/>
    <n v="2"/>
    <x v="530"/>
    <n v="309"/>
    <n v="111"/>
    <x v="148"/>
    <n v="1"/>
    <n v="18"/>
    <n v="12"/>
    <n v="18"/>
    <n v="12"/>
    <n v="6"/>
    <x v="4"/>
    <n v="21"/>
    <x v="1"/>
    <x v="2"/>
    <x v="2"/>
    <x v="0"/>
  </r>
  <r>
    <n v="2082"/>
    <n v="1"/>
    <x v="530"/>
    <n v="405"/>
    <n v="142"/>
    <x v="36"/>
    <n v="1"/>
    <n v="50"/>
    <n v="27"/>
    <n v="50"/>
    <n v="27"/>
    <n v="23"/>
    <x v="7"/>
    <n v="10"/>
    <x v="3"/>
    <x v="2"/>
    <x v="8"/>
    <x v="0"/>
  </r>
  <r>
    <n v="2082"/>
    <n v="2"/>
    <x v="530"/>
    <n v="405"/>
    <n v="194"/>
    <x v="40"/>
    <n v="1"/>
    <n v="50"/>
    <n v="27"/>
    <n v="50"/>
    <n v="27"/>
    <n v="23"/>
    <x v="7"/>
    <n v="26"/>
    <x v="2"/>
    <x v="2"/>
    <x v="8"/>
    <x v="0"/>
  </r>
  <r>
    <n v="2082"/>
    <n v="3"/>
    <x v="530"/>
    <n v="405"/>
    <n v="208"/>
    <x v="153"/>
    <n v="1"/>
    <n v="45"/>
    <n v="25.5"/>
    <n v="45"/>
    <n v="25.5"/>
    <n v="19.5"/>
    <x v="7"/>
    <n v="16"/>
    <x v="1"/>
    <x v="2"/>
    <x v="8"/>
    <x v="0"/>
  </r>
  <r>
    <n v="2083"/>
    <n v="1"/>
    <x v="531"/>
    <n v="252"/>
    <n v="41"/>
    <x v="111"/>
    <n v="1"/>
    <n v="79"/>
    <n v="42.5"/>
    <n v="79"/>
    <n v="42.5"/>
    <n v="36.5"/>
    <x v="4"/>
    <n v="11"/>
    <x v="2"/>
    <x v="2"/>
    <x v="4"/>
    <x v="0"/>
  </r>
  <r>
    <n v="2083"/>
    <n v="2"/>
    <x v="531"/>
    <n v="252"/>
    <n v="52"/>
    <x v="90"/>
    <n v="1"/>
    <n v="20"/>
    <n v="11"/>
    <n v="20"/>
    <n v="11"/>
    <n v="9"/>
    <x v="4"/>
    <n v="16"/>
    <x v="1"/>
    <x v="2"/>
    <x v="4"/>
    <x v="0"/>
  </r>
  <r>
    <n v="2084"/>
    <n v="1"/>
    <x v="531"/>
    <n v="415"/>
    <n v="86"/>
    <x v="45"/>
    <n v="1"/>
    <n v="60"/>
    <n v="31"/>
    <n v="60"/>
    <n v="31"/>
    <n v="29"/>
    <x v="9"/>
    <n v="22"/>
    <x v="2"/>
    <x v="5"/>
    <x v="5"/>
    <x v="0"/>
  </r>
  <r>
    <n v="2084"/>
    <n v="2"/>
    <x v="531"/>
    <n v="415"/>
    <n v="157"/>
    <x v="198"/>
    <n v="1"/>
    <n v="195"/>
    <n v="99.5"/>
    <n v="195"/>
    <n v="99.5"/>
    <n v="95.5"/>
    <x v="9"/>
    <n v="2"/>
    <x v="0"/>
    <x v="5"/>
    <x v="5"/>
    <x v="0"/>
  </r>
  <r>
    <n v="2085"/>
    <n v="1"/>
    <x v="531"/>
    <n v="468"/>
    <n v="213"/>
    <x v="213"/>
    <n v="1"/>
    <n v="74"/>
    <n v="40"/>
    <n v="74"/>
    <n v="40"/>
    <n v="34"/>
    <x v="2"/>
    <n v="5"/>
    <x v="3"/>
    <x v="5"/>
    <x v="4"/>
    <x v="0"/>
  </r>
  <r>
    <n v="2085"/>
    <n v="2"/>
    <x v="531"/>
    <n v="468"/>
    <n v="194"/>
    <x v="40"/>
    <n v="1"/>
    <n v="50"/>
    <n v="27"/>
    <n v="50"/>
    <n v="27"/>
    <n v="23"/>
    <x v="2"/>
    <n v="26"/>
    <x v="2"/>
    <x v="5"/>
    <x v="4"/>
    <x v="0"/>
  </r>
  <r>
    <n v="2086"/>
    <n v="1"/>
    <x v="532"/>
    <n v="370"/>
    <n v="44"/>
    <x v="70"/>
    <n v="1"/>
    <n v="19"/>
    <n v="12.5"/>
    <n v="19"/>
    <n v="12.5"/>
    <n v="6.5"/>
    <x v="0"/>
    <n v="15"/>
    <x v="1"/>
    <x v="2"/>
    <x v="7"/>
    <x v="0"/>
  </r>
  <r>
    <n v="2086"/>
    <n v="2"/>
    <x v="532"/>
    <n v="370"/>
    <n v="64"/>
    <x v="72"/>
    <n v="1"/>
    <n v="52"/>
    <n v="29"/>
    <n v="52"/>
    <n v="29"/>
    <n v="23"/>
    <x v="0"/>
    <n v="21"/>
    <x v="1"/>
    <x v="2"/>
    <x v="7"/>
    <x v="0"/>
  </r>
  <r>
    <n v="2086"/>
    <n v="3"/>
    <x v="532"/>
    <n v="370"/>
    <n v="139"/>
    <x v="129"/>
    <n v="2"/>
    <n v="194"/>
    <n v="100"/>
    <n v="388"/>
    <n v="200"/>
    <n v="188"/>
    <x v="0"/>
    <n v="14"/>
    <x v="5"/>
    <x v="2"/>
    <x v="7"/>
    <x v="0"/>
  </r>
  <r>
    <n v="2086"/>
    <n v="4"/>
    <x v="532"/>
    <n v="370"/>
    <n v="166"/>
    <x v="14"/>
    <n v="1"/>
    <n v="15"/>
    <n v="10.5"/>
    <n v="15"/>
    <n v="10.5"/>
    <n v="4.5"/>
    <x v="0"/>
    <n v="5"/>
    <x v="3"/>
    <x v="2"/>
    <x v="7"/>
    <x v="0"/>
  </r>
  <r>
    <n v="2087"/>
    <n v="1"/>
    <x v="532"/>
    <n v="506"/>
    <n v="151"/>
    <x v="16"/>
    <n v="1"/>
    <n v="80"/>
    <n v="42"/>
    <n v="80"/>
    <n v="42"/>
    <n v="38"/>
    <x v="5"/>
    <n v="16"/>
    <x v="1"/>
    <x v="5"/>
    <x v="8"/>
    <x v="0"/>
  </r>
  <r>
    <n v="2088"/>
    <n v="1"/>
    <x v="533"/>
    <n v="40"/>
    <n v="83"/>
    <x v="84"/>
    <n v="1"/>
    <n v="590"/>
    <n v="298"/>
    <n v="590"/>
    <n v="298"/>
    <n v="292"/>
    <x v="3"/>
    <n v="19"/>
    <x v="1"/>
    <x v="0"/>
    <x v="1"/>
    <x v="0"/>
  </r>
  <r>
    <n v="2088"/>
    <n v="2"/>
    <x v="533"/>
    <n v="40"/>
    <n v="94"/>
    <x v="88"/>
    <n v="1"/>
    <n v="25"/>
    <n v="14.5"/>
    <n v="25"/>
    <n v="14.5"/>
    <n v="10.5"/>
    <x v="3"/>
    <n v="12"/>
    <x v="2"/>
    <x v="0"/>
    <x v="1"/>
    <x v="0"/>
  </r>
  <r>
    <n v="2088"/>
    <n v="3"/>
    <x v="533"/>
    <n v="40"/>
    <n v="129"/>
    <x v="69"/>
    <n v="1"/>
    <n v="630"/>
    <n v="316"/>
    <n v="630"/>
    <n v="316"/>
    <n v="314"/>
    <x v="3"/>
    <n v="8"/>
    <x v="1"/>
    <x v="0"/>
    <x v="1"/>
    <x v="0"/>
  </r>
  <r>
    <n v="2089"/>
    <n v="1"/>
    <x v="533"/>
    <n v="241"/>
    <n v="62"/>
    <x v="87"/>
    <n v="1"/>
    <n v="37"/>
    <n v="19.5"/>
    <n v="37"/>
    <n v="19.5"/>
    <n v="17.5"/>
    <x v="1"/>
    <n v="3"/>
    <x v="4"/>
    <x v="0"/>
    <x v="1"/>
    <x v="0"/>
  </r>
  <r>
    <n v="2090"/>
    <n v="1"/>
    <x v="533"/>
    <n v="321"/>
    <n v="54"/>
    <x v="176"/>
    <n v="1"/>
    <n v="70"/>
    <n v="38"/>
    <n v="70"/>
    <n v="38"/>
    <n v="32"/>
    <x v="2"/>
    <n v="22"/>
    <x v="2"/>
    <x v="0"/>
    <x v="5"/>
    <x v="0"/>
  </r>
  <r>
    <n v="2090"/>
    <n v="2"/>
    <x v="533"/>
    <n v="321"/>
    <n v="151"/>
    <x v="16"/>
    <n v="1"/>
    <n v="80"/>
    <n v="42"/>
    <n v="80"/>
    <n v="42"/>
    <n v="38"/>
    <x v="2"/>
    <n v="16"/>
    <x v="1"/>
    <x v="0"/>
    <x v="5"/>
    <x v="0"/>
  </r>
  <r>
    <n v="2090"/>
    <n v="3"/>
    <x v="533"/>
    <n v="321"/>
    <n v="191"/>
    <x v="17"/>
    <n v="1"/>
    <n v="26"/>
    <n v="15"/>
    <n v="26"/>
    <n v="15"/>
    <n v="11"/>
    <x v="2"/>
    <n v="15"/>
    <x v="1"/>
    <x v="0"/>
    <x v="5"/>
    <x v="0"/>
  </r>
  <r>
    <n v="2091"/>
    <n v="1"/>
    <x v="534"/>
    <n v="297"/>
    <n v="17"/>
    <x v="52"/>
    <n v="1"/>
    <n v="65"/>
    <n v="34.5"/>
    <n v="65"/>
    <n v="34.5"/>
    <n v="30.5"/>
    <x v="7"/>
    <n v="22"/>
    <x v="2"/>
    <x v="3"/>
    <x v="10"/>
    <x v="2"/>
  </r>
  <r>
    <n v="2091"/>
    <n v="2"/>
    <x v="534"/>
    <n v="297"/>
    <n v="169"/>
    <x v="117"/>
    <n v="1"/>
    <n v="20"/>
    <n v="11"/>
    <n v="20"/>
    <n v="11"/>
    <n v="9"/>
    <x v="7"/>
    <n v="16"/>
    <x v="1"/>
    <x v="3"/>
    <x v="10"/>
    <x v="2"/>
  </r>
  <r>
    <n v="2092"/>
    <n v="1"/>
    <x v="534"/>
    <n v="560"/>
    <n v="55"/>
    <x v="119"/>
    <n v="1"/>
    <n v="65"/>
    <n v="35.5"/>
    <n v="65"/>
    <n v="35.5"/>
    <n v="29.5"/>
    <x v="0"/>
    <n v="16"/>
    <x v="1"/>
    <x v="0"/>
    <x v="2"/>
    <x v="0"/>
  </r>
  <r>
    <n v="2092"/>
    <n v="2"/>
    <x v="534"/>
    <n v="560"/>
    <n v="100"/>
    <x v="27"/>
    <n v="1"/>
    <n v="64"/>
    <n v="35"/>
    <n v="64"/>
    <n v="35"/>
    <n v="29"/>
    <x v="0"/>
    <n v="7"/>
    <x v="6"/>
    <x v="0"/>
    <x v="2"/>
    <x v="0"/>
  </r>
  <r>
    <n v="2092"/>
    <n v="3"/>
    <x v="534"/>
    <n v="560"/>
    <n v="191"/>
    <x v="17"/>
    <n v="1"/>
    <n v="26"/>
    <n v="15"/>
    <n v="26"/>
    <n v="15"/>
    <n v="11"/>
    <x v="0"/>
    <n v="15"/>
    <x v="1"/>
    <x v="0"/>
    <x v="2"/>
    <x v="0"/>
  </r>
  <r>
    <n v="2092"/>
    <n v="4"/>
    <x v="534"/>
    <n v="560"/>
    <n v="202"/>
    <x v="33"/>
    <n v="2"/>
    <n v="998"/>
    <n v="502"/>
    <n v="1996"/>
    <n v="1004"/>
    <n v="992"/>
    <x v="0"/>
    <n v="19"/>
    <x v="1"/>
    <x v="0"/>
    <x v="2"/>
    <x v="0"/>
  </r>
  <r>
    <n v="2093"/>
    <n v="1"/>
    <x v="535"/>
    <n v="47"/>
    <n v="108"/>
    <x v="93"/>
    <n v="1"/>
    <n v="20"/>
    <n v="13"/>
    <n v="20"/>
    <n v="13"/>
    <n v="7"/>
    <x v="8"/>
    <n v="4"/>
    <x v="2"/>
    <x v="5"/>
    <x v="2"/>
    <x v="0"/>
  </r>
  <r>
    <n v="2093"/>
    <n v="2"/>
    <x v="535"/>
    <n v="47"/>
    <n v="174"/>
    <x v="11"/>
    <n v="1"/>
    <n v="41"/>
    <n v="21.5"/>
    <n v="41"/>
    <n v="21.5"/>
    <n v="19.5"/>
    <x v="8"/>
    <n v="14"/>
    <x v="5"/>
    <x v="5"/>
    <x v="2"/>
    <x v="0"/>
  </r>
  <r>
    <n v="2094"/>
    <n v="1"/>
    <x v="535"/>
    <n v="310"/>
    <n v="19"/>
    <x v="59"/>
    <n v="1"/>
    <n v="62"/>
    <n v="32"/>
    <n v="62"/>
    <n v="32"/>
    <n v="30"/>
    <x v="8"/>
    <n v="11"/>
    <x v="2"/>
    <x v="4"/>
    <x v="8"/>
    <x v="0"/>
  </r>
  <r>
    <n v="2094"/>
    <n v="2"/>
    <x v="535"/>
    <n v="310"/>
    <n v="25"/>
    <x v="47"/>
    <n v="1"/>
    <n v="20"/>
    <n v="12"/>
    <n v="20"/>
    <n v="12"/>
    <n v="8"/>
    <x v="8"/>
    <n v="13"/>
    <x v="1"/>
    <x v="4"/>
    <x v="8"/>
    <x v="0"/>
  </r>
  <r>
    <n v="2094"/>
    <n v="3"/>
    <x v="535"/>
    <n v="310"/>
    <n v="59"/>
    <x v="43"/>
    <n v="1"/>
    <n v="65"/>
    <n v="33.5"/>
    <n v="65"/>
    <n v="33.5"/>
    <n v="31.5"/>
    <x v="8"/>
    <n v="22"/>
    <x v="2"/>
    <x v="4"/>
    <x v="8"/>
    <x v="0"/>
  </r>
  <r>
    <n v="2095"/>
    <n v="1"/>
    <x v="535"/>
    <n v="557"/>
    <n v="28"/>
    <x v="174"/>
    <n v="1"/>
    <n v="30"/>
    <n v="18"/>
    <n v="30"/>
    <n v="18"/>
    <n v="12"/>
    <x v="6"/>
    <n v="4"/>
    <x v="2"/>
    <x v="0"/>
    <x v="1"/>
    <x v="0"/>
  </r>
  <r>
    <n v="2095"/>
    <n v="2"/>
    <x v="535"/>
    <n v="557"/>
    <n v="49"/>
    <x v="78"/>
    <n v="1"/>
    <n v="41"/>
    <n v="23.5"/>
    <n v="41"/>
    <n v="23.5"/>
    <n v="17.5"/>
    <x v="6"/>
    <n v="3"/>
    <x v="4"/>
    <x v="0"/>
    <x v="1"/>
    <x v="0"/>
  </r>
  <r>
    <n v="2095"/>
    <n v="3"/>
    <x v="535"/>
    <n v="557"/>
    <n v="150"/>
    <x v="124"/>
    <n v="1"/>
    <n v="105"/>
    <n v="53.5"/>
    <n v="105"/>
    <n v="53.5"/>
    <n v="51.5"/>
    <x v="6"/>
    <n v="7"/>
    <x v="6"/>
    <x v="0"/>
    <x v="1"/>
    <x v="0"/>
  </r>
  <r>
    <n v="2096"/>
    <n v="1"/>
    <x v="536"/>
    <n v="105"/>
    <n v="110"/>
    <x v="85"/>
    <n v="1"/>
    <n v="65"/>
    <n v="35.5"/>
    <n v="65"/>
    <n v="35.5"/>
    <n v="29.5"/>
    <x v="9"/>
    <n v="11"/>
    <x v="2"/>
    <x v="5"/>
    <x v="2"/>
    <x v="0"/>
  </r>
  <r>
    <n v="2097"/>
    <n v="1"/>
    <x v="536"/>
    <n v="472"/>
    <n v="65"/>
    <x v="135"/>
    <n v="1"/>
    <n v="60"/>
    <n v="33"/>
    <n v="60"/>
    <n v="33"/>
    <n v="27"/>
    <x v="2"/>
    <n v="21"/>
    <x v="1"/>
    <x v="5"/>
    <x v="7"/>
    <x v="0"/>
  </r>
  <r>
    <n v="2097"/>
    <n v="2"/>
    <x v="536"/>
    <n v="472"/>
    <n v="142"/>
    <x v="36"/>
    <n v="1"/>
    <n v="50"/>
    <n v="27"/>
    <n v="50"/>
    <n v="27"/>
    <n v="23"/>
    <x v="2"/>
    <n v="10"/>
    <x v="3"/>
    <x v="5"/>
    <x v="7"/>
    <x v="0"/>
  </r>
  <r>
    <n v="2098"/>
    <n v="1"/>
    <x v="537"/>
    <n v="174"/>
    <n v="122"/>
    <x v="106"/>
    <n v="1"/>
    <n v="105"/>
    <n v="55.5"/>
    <n v="105"/>
    <n v="55.5"/>
    <n v="49.5"/>
    <x v="2"/>
    <n v="13"/>
    <x v="1"/>
    <x v="2"/>
    <x v="8"/>
    <x v="0"/>
  </r>
  <r>
    <n v="2099"/>
    <n v="1"/>
    <x v="537"/>
    <n v="463"/>
    <n v="56"/>
    <x v="96"/>
    <n v="1"/>
    <n v="30"/>
    <n v="18"/>
    <n v="30"/>
    <n v="18"/>
    <n v="12"/>
    <x v="2"/>
    <n v="15"/>
    <x v="1"/>
    <x v="3"/>
    <x v="8"/>
    <x v="0"/>
  </r>
  <r>
    <n v="2100"/>
    <n v="1"/>
    <x v="537"/>
    <n v="624"/>
    <n v="70"/>
    <x v="63"/>
    <n v="1"/>
    <n v="55"/>
    <n v="28.5"/>
    <n v="55"/>
    <n v="28.5"/>
    <n v="26.5"/>
    <x v="3"/>
    <n v="22"/>
    <x v="2"/>
    <x v="2"/>
    <x v="7"/>
    <x v="0"/>
  </r>
  <r>
    <n v="2100"/>
    <n v="2"/>
    <x v="537"/>
    <n v="624"/>
    <n v="83"/>
    <x v="84"/>
    <n v="2"/>
    <n v="590"/>
    <n v="298"/>
    <n v="1180"/>
    <n v="596"/>
    <n v="584"/>
    <x v="3"/>
    <n v="19"/>
    <x v="1"/>
    <x v="2"/>
    <x v="7"/>
    <x v="0"/>
  </r>
  <r>
    <n v="2100"/>
    <n v="3"/>
    <x v="537"/>
    <n v="624"/>
    <n v="95"/>
    <x v="199"/>
    <n v="1"/>
    <n v="19"/>
    <n v="11.5"/>
    <n v="19"/>
    <n v="11.5"/>
    <n v="7.5"/>
    <x v="3"/>
    <n v="12"/>
    <x v="2"/>
    <x v="2"/>
    <x v="7"/>
    <x v="0"/>
  </r>
  <r>
    <n v="2101"/>
    <n v="1"/>
    <x v="538"/>
    <n v="119"/>
    <n v="171"/>
    <x v="103"/>
    <n v="1"/>
    <n v="27"/>
    <n v="16.5"/>
    <n v="27"/>
    <n v="16.5"/>
    <n v="10.5"/>
    <x v="3"/>
    <n v="23"/>
    <x v="0"/>
    <x v="3"/>
    <x v="6"/>
    <x v="2"/>
  </r>
  <r>
    <n v="2102"/>
    <n v="1"/>
    <x v="538"/>
    <n v="678"/>
    <n v="93"/>
    <x v="206"/>
    <n v="1"/>
    <n v="21"/>
    <n v="13.5"/>
    <n v="21"/>
    <n v="13.5"/>
    <n v="7.5"/>
    <x v="2"/>
    <n v="12"/>
    <x v="2"/>
    <x v="0"/>
    <x v="7"/>
    <x v="0"/>
  </r>
  <r>
    <n v="2102"/>
    <n v="2"/>
    <x v="538"/>
    <n v="678"/>
    <n v="110"/>
    <x v="85"/>
    <n v="1"/>
    <n v="65"/>
    <n v="35.5"/>
    <n v="65"/>
    <n v="35.5"/>
    <n v="29.5"/>
    <x v="2"/>
    <n v="11"/>
    <x v="2"/>
    <x v="0"/>
    <x v="7"/>
    <x v="0"/>
  </r>
  <r>
    <n v="2102"/>
    <n v="3"/>
    <x v="538"/>
    <n v="678"/>
    <n v="159"/>
    <x v="145"/>
    <n v="1"/>
    <n v="12"/>
    <n v="7"/>
    <n v="12"/>
    <n v="7"/>
    <n v="5"/>
    <x v="2"/>
    <n v="16"/>
    <x v="1"/>
    <x v="0"/>
    <x v="7"/>
    <x v="0"/>
  </r>
  <r>
    <n v="2103"/>
    <n v="1"/>
    <x v="539"/>
    <n v="165"/>
    <n v="71"/>
    <x v="49"/>
    <n v="1"/>
    <n v="33"/>
    <n v="17.5"/>
    <n v="33"/>
    <n v="17.5"/>
    <n v="15.5"/>
    <x v="9"/>
    <n v="26"/>
    <x v="2"/>
    <x v="0"/>
    <x v="8"/>
    <x v="0"/>
  </r>
  <r>
    <n v="2103"/>
    <n v="2"/>
    <x v="539"/>
    <n v="165"/>
    <n v="128"/>
    <x v="95"/>
    <n v="1"/>
    <n v="14"/>
    <n v="10"/>
    <n v="14"/>
    <n v="10"/>
    <n v="4"/>
    <x v="9"/>
    <n v="6"/>
    <x v="4"/>
    <x v="0"/>
    <x v="8"/>
    <x v="0"/>
  </r>
  <r>
    <n v="2104"/>
    <n v="1"/>
    <x v="540"/>
    <n v="48"/>
    <n v="41"/>
    <x v="111"/>
    <n v="1"/>
    <n v="79"/>
    <n v="42.5"/>
    <n v="79"/>
    <n v="42.5"/>
    <n v="36.5"/>
    <x v="2"/>
    <n v="11"/>
    <x v="2"/>
    <x v="0"/>
    <x v="2"/>
    <x v="0"/>
  </r>
  <r>
    <n v="2104"/>
    <n v="2"/>
    <x v="540"/>
    <n v="48"/>
    <n v="113"/>
    <x v="19"/>
    <n v="1"/>
    <n v="40"/>
    <n v="23"/>
    <n v="40"/>
    <n v="23"/>
    <n v="17"/>
    <x v="2"/>
    <n v="22"/>
    <x v="2"/>
    <x v="0"/>
    <x v="2"/>
    <x v="0"/>
  </r>
  <r>
    <n v="2104"/>
    <n v="3"/>
    <x v="540"/>
    <n v="48"/>
    <n v="131"/>
    <x v="152"/>
    <n v="1"/>
    <n v="22"/>
    <n v="13"/>
    <n v="22"/>
    <n v="13"/>
    <n v="9"/>
    <x v="2"/>
    <n v="10"/>
    <x v="3"/>
    <x v="0"/>
    <x v="2"/>
    <x v="0"/>
  </r>
  <r>
    <n v="2104"/>
    <n v="4"/>
    <x v="540"/>
    <n v="48"/>
    <n v="188"/>
    <x v="113"/>
    <n v="1"/>
    <n v="50"/>
    <n v="27"/>
    <n v="50"/>
    <n v="27"/>
    <n v="23"/>
    <x v="2"/>
    <n v="10"/>
    <x v="3"/>
    <x v="0"/>
    <x v="2"/>
    <x v="0"/>
  </r>
  <r>
    <n v="2105"/>
    <n v="1"/>
    <x v="540"/>
    <n v="67"/>
    <n v="72"/>
    <x v="180"/>
    <n v="1"/>
    <n v="30"/>
    <n v="18"/>
    <n v="30"/>
    <n v="18"/>
    <n v="12"/>
    <x v="1"/>
    <n v="17"/>
    <x v="3"/>
    <x v="2"/>
    <x v="1"/>
    <x v="0"/>
  </r>
  <r>
    <n v="2105"/>
    <n v="2"/>
    <x v="540"/>
    <n v="67"/>
    <n v="116"/>
    <x v="81"/>
    <n v="1"/>
    <n v="20"/>
    <n v="11"/>
    <n v="20"/>
    <n v="11"/>
    <n v="9"/>
    <x v="1"/>
    <n v="15"/>
    <x v="1"/>
    <x v="2"/>
    <x v="1"/>
    <x v="0"/>
  </r>
  <r>
    <n v="2106"/>
    <n v="1"/>
    <x v="540"/>
    <n v="224"/>
    <n v="173"/>
    <x v="46"/>
    <n v="1"/>
    <n v="84"/>
    <n v="44"/>
    <n v="84"/>
    <n v="44"/>
    <n v="40"/>
    <x v="2"/>
    <n v="1"/>
    <x v="6"/>
    <x v="0"/>
    <x v="8"/>
    <x v="0"/>
  </r>
  <r>
    <n v="2107"/>
    <n v="1"/>
    <x v="541"/>
    <n v="283"/>
    <n v="108"/>
    <x v="93"/>
    <n v="1"/>
    <n v="20"/>
    <n v="13"/>
    <n v="20"/>
    <n v="13"/>
    <n v="7"/>
    <x v="2"/>
    <n v="4"/>
    <x v="2"/>
    <x v="5"/>
    <x v="4"/>
    <x v="0"/>
  </r>
  <r>
    <n v="2107"/>
    <n v="2"/>
    <x v="541"/>
    <n v="283"/>
    <n v="202"/>
    <x v="33"/>
    <n v="1"/>
    <n v="998"/>
    <n v="502"/>
    <n v="998"/>
    <n v="502"/>
    <n v="496"/>
    <x v="2"/>
    <n v="19"/>
    <x v="1"/>
    <x v="5"/>
    <x v="4"/>
    <x v="0"/>
  </r>
  <r>
    <n v="2108"/>
    <n v="1"/>
    <x v="541"/>
    <n v="453"/>
    <n v="38"/>
    <x v="194"/>
    <n v="2"/>
    <n v="73"/>
    <n v="37.5"/>
    <n v="146"/>
    <n v="75"/>
    <n v="71"/>
    <x v="1"/>
    <n v="21"/>
    <x v="1"/>
    <x v="0"/>
    <x v="0"/>
    <x v="0"/>
  </r>
  <r>
    <n v="2108"/>
    <n v="2"/>
    <x v="541"/>
    <n v="453"/>
    <n v="40"/>
    <x v="102"/>
    <n v="1"/>
    <n v="430"/>
    <n v="217"/>
    <n v="430"/>
    <n v="217"/>
    <n v="213"/>
    <x v="1"/>
    <n v="8"/>
    <x v="1"/>
    <x v="0"/>
    <x v="0"/>
    <x v="0"/>
  </r>
  <r>
    <n v="2108"/>
    <n v="3"/>
    <x v="541"/>
    <n v="453"/>
    <n v="96"/>
    <x v="183"/>
    <n v="1"/>
    <n v="39"/>
    <n v="22.5"/>
    <n v="39"/>
    <n v="22.5"/>
    <n v="16.5"/>
    <x v="1"/>
    <n v="24"/>
    <x v="5"/>
    <x v="0"/>
    <x v="0"/>
    <x v="0"/>
  </r>
  <r>
    <n v="2108"/>
    <n v="4"/>
    <x v="541"/>
    <n v="453"/>
    <n v="132"/>
    <x v="169"/>
    <n v="2"/>
    <n v="24"/>
    <n v="15"/>
    <n v="48"/>
    <n v="30"/>
    <n v="18"/>
    <x v="1"/>
    <n v="1"/>
    <x v="6"/>
    <x v="0"/>
    <x v="0"/>
    <x v="0"/>
  </r>
  <r>
    <n v="2109"/>
    <n v="1"/>
    <x v="542"/>
    <n v="28"/>
    <n v="102"/>
    <x v="28"/>
    <n v="1"/>
    <n v="45"/>
    <n v="23.5"/>
    <n v="45"/>
    <n v="23.5"/>
    <n v="21.5"/>
    <x v="1"/>
    <n v="17"/>
    <x v="3"/>
    <x v="3"/>
    <x v="7"/>
    <x v="0"/>
  </r>
  <r>
    <n v="2109"/>
    <n v="2"/>
    <x v="542"/>
    <n v="28"/>
    <n v="181"/>
    <x v="6"/>
    <n v="5"/>
    <n v="12"/>
    <n v="7"/>
    <n v="60"/>
    <n v="35"/>
    <n v="25"/>
    <x v="1"/>
    <n v="5"/>
    <x v="3"/>
    <x v="3"/>
    <x v="7"/>
    <x v="0"/>
  </r>
  <r>
    <n v="2110"/>
    <n v="1"/>
    <x v="542"/>
    <n v="239"/>
    <n v="56"/>
    <x v="96"/>
    <n v="1"/>
    <n v="30"/>
    <n v="18"/>
    <n v="30"/>
    <n v="18"/>
    <n v="12"/>
    <x v="8"/>
    <n v="15"/>
    <x v="1"/>
    <x v="5"/>
    <x v="2"/>
    <x v="0"/>
  </r>
  <r>
    <n v="2111"/>
    <n v="1"/>
    <x v="542"/>
    <n v="602"/>
    <n v="183"/>
    <x v="32"/>
    <n v="1"/>
    <n v="17"/>
    <n v="9.5"/>
    <n v="17"/>
    <n v="9.5"/>
    <n v="7.5"/>
    <x v="4"/>
    <n v="17"/>
    <x v="3"/>
    <x v="0"/>
    <x v="4"/>
    <x v="0"/>
  </r>
  <r>
    <n v="2112"/>
    <n v="1"/>
    <x v="543"/>
    <n v="650"/>
    <n v="70"/>
    <x v="63"/>
    <n v="1"/>
    <n v="55"/>
    <n v="28.5"/>
    <n v="55"/>
    <n v="28.5"/>
    <n v="26.5"/>
    <x v="9"/>
    <n v="22"/>
    <x v="2"/>
    <x v="3"/>
    <x v="7"/>
    <x v="0"/>
  </r>
  <r>
    <n v="2112"/>
    <n v="2"/>
    <x v="543"/>
    <n v="650"/>
    <n v="132"/>
    <x v="169"/>
    <n v="1"/>
    <n v="24"/>
    <n v="15"/>
    <n v="24"/>
    <n v="15"/>
    <n v="9"/>
    <x v="9"/>
    <n v="1"/>
    <x v="6"/>
    <x v="3"/>
    <x v="7"/>
    <x v="0"/>
  </r>
  <r>
    <n v="2113"/>
    <n v="1"/>
    <x v="544"/>
    <n v="221"/>
    <n v="59"/>
    <x v="43"/>
    <n v="1"/>
    <n v="65"/>
    <n v="33.5"/>
    <n v="65"/>
    <n v="33.5"/>
    <n v="31.5"/>
    <x v="4"/>
    <n v="22"/>
    <x v="2"/>
    <x v="0"/>
    <x v="0"/>
    <x v="0"/>
  </r>
  <r>
    <n v="2113"/>
    <n v="2"/>
    <x v="544"/>
    <n v="221"/>
    <n v="81"/>
    <x v="147"/>
    <n v="1"/>
    <n v="190"/>
    <n v="98"/>
    <n v="190"/>
    <n v="98"/>
    <n v="92"/>
    <x v="4"/>
    <n v="26"/>
    <x v="2"/>
    <x v="0"/>
    <x v="0"/>
    <x v="0"/>
  </r>
  <r>
    <n v="2113"/>
    <n v="3"/>
    <x v="544"/>
    <n v="221"/>
    <n v="127"/>
    <x v="158"/>
    <n v="1"/>
    <n v="27"/>
    <n v="15.5"/>
    <n v="27"/>
    <n v="15.5"/>
    <n v="11.5"/>
    <x v="4"/>
    <n v="24"/>
    <x v="5"/>
    <x v="0"/>
    <x v="0"/>
    <x v="0"/>
  </r>
  <r>
    <n v="2114"/>
    <n v="1"/>
    <x v="544"/>
    <n v="462"/>
    <n v="53"/>
    <x v="128"/>
    <n v="2"/>
    <n v="25"/>
    <n v="13.5"/>
    <n v="50"/>
    <n v="27"/>
    <n v="23"/>
    <x v="0"/>
    <n v="11"/>
    <x v="2"/>
    <x v="5"/>
    <x v="5"/>
    <x v="0"/>
  </r>
  <r>
    <n v="2114"/>
    <n v="2"/>
    <x v="544"/>
    <n v="462"/>
    <n v="96"/>
    <x v="183"/>
    <n v="2"/>
    <n v="39"/>
    <n v="22.5"/>
    <n v="78"/>
    <n v="45"/>
    <n v="33"/>
    <x v="0"/>
    <n v="24"/>
    <x v="5"/>
    <x v="5"/>
    <x v="5"/>
    <x v="0"/>
  </r>
  <r>
    <n v="2115"/>
    <n v="1"/>
    <x v="544"/>
    <n v="476"/>
    <n v="70"/>
    <x v="63"/>
    <n v="3"/>
    <n v="55"/>
    <n v="28.5"/>
    <n v="165"/>
    <n v="85.5"/>
    <n v="79.5"/>
    <x v="1"/>
    <n v="22"/>
    <x v="2"/>
    <x v="5"/>
    <x v="0"/>
    <x v="0"/>
  </r>
  <r>
    <n v="2115"/>
    <n v="2"/>
    <x v="544"/>
    <n v="476"/>
    <n v="181"/>
    <x v="6"/>
    <n v="5"/>
    <n v="12"/>
    <n v="7"/>
    <n v="60"/>
    <n v="35"/>
    <n v="25"/>
    <x v="1"/>
    <n v="5"/>
    <x v="3"/>
    <x v="5"/>
    <x v="0"/>
    <x v="0"/>
  </r>
  <r>
    <n v="2116"/>
    <n v="1"/>
    <x v="545"/>
    <n v="123"/>
    <n v="101"/>
    <x v="0"/>
    <n v="1"/>
    <n v="35"/>
    <n v="20.5"/>
    <n v="35"/>
    <n v="20.5"/>
    <n v="14.5"/>
    <x v="4"/>
    <n v="23"/>
    <x v="0"/>
    <x v="5"/>
    <x v="3"/>
    <x v="1"/>
  </r>
  <r>
    <n v="2116"/>
    <n v="2"/>
    <x v="545"/>
    <n v="123"/>
    <n v="197"/>
    <x v="201"/>
    <n v="2"/>
    <n v="230"/>
    <n v="118"/>
    <n v="460"/>
    <n v="236"/>
    <n v="224"/>
    <x v="4"/>
    <n v="26"/>
    <x v="2"/>
    <x v="5"/>
    <x v="3"/>
    <x v="1"/>
  </r>
  <r>
    <n v="2117"/>
    <n v="1"/>
    <x v="545"/>
    <n v="355"/>
    <n v="39"/>
    <x v="97"/>
    <n v="1"/>
    <n v="220"/>
    <n v="111"/>
    <n v="220"/>
    <n v="111"/>
    <n v="109"/>
    <x v="5"/>
    <n v="8"/>
    <x v="1"/>
    <x v="0"/>
    <x v="2"/>
    <x v="0"/>
  </r>
  <r>
    <n v="2117"/>
    <n v="2"/>
    <x v="545"/>
    <n v="355"/>
    <n v="150"/>
    <x v="124"/>
    <n v="1"/>
    <n v="105"/>
    <n v="53.5"/>
    <n v="105"/>
    <n v="53.5"/>
    <n v="51.5"/>
    <x v="5"/>
    <n v="7"/>
    <x v="6"/>
    <x v="0"/>
    <x v="2"/>
    <x v="0"/>
  </r>
  <r>
    <n v="2118"/>
    <n v="1"/>
    <x v="546"/>
    <n v="212"/>
    <n v="8"/>
    <x v="197"/>
    <n v="1"/>
    <n v="30"/>
    <n v="17"/>
    <n v="30"/>
    <n v="17"/>
    <n v="13"/>
    <x v="2"/>
    <n v="15"/>
    <x v="1"/>
    <x v="5"/>
    <x v="5"/>
    <x v="0"/>
  </r>
  <r>
    <n v="2118"/>
    <n v="2"/>
    <x v="546"/>
    <n v="212"/>
    <n v="72"/>
    <x v="180"/>
    <n v="1"/>
    <n v="30"/>
    <n v="18"/>
    <n v="30"/>
    <n v="18"/>
    <n v="12"/>
    <x v="2"/>
    <n v="17"/>
    <x v="3"/>
    <x v="5"/>
    <x v="5"/>
    <x v="0"/>
  </r>
  <r>
    <n v="2118"/>
    <n v="3"/>
    <x v="546"/>
    <n v="212"/>
    <n v="83"/>
    <x v="84"/>
    <n v="1"/>
    <n v="590"/>
    <n v="298"/>
    <n v="590"/>
    <n v="298"/>
    <n v="292"/>
    <x v="2"/>
    <n v="19"/>
    <x v="1"/>
    <x v="5"/>
    <x v="5"/>
    <x v="0"/>
  </r>
  <r>
    <n v="2118"/>
    <n v="4"/>
    <x v="546"/>
    <n v="212"/>
    <n v="130"/>
    <x v="122"/>
    <n v="4"/>
    <n v="25"/>
    <n v="15.5"/>
    <n v="100"/>
    <n v="62"/>
    <n v="38"/>
    <x v="2"/>
    <n v="3"/>
    <x v="4"/>
    <x v="5"/>
    <x v="5"/>
    <x v="0"/>
  </r>
  <r>
    <n v="2119"/>
    <n v="1"/>
    <x v="546"/>
    <n v="459"/>
    <n v="6"/>
    <x v="170"/>
    <n v="1"/>
    <n v="630"/>
    <n v="318"/>
    <n v="630"/>
    <n v="318"/>
    <n v="312"/>
    <x v="2"/>
    <n v="8"/>
    <x v="1"/>
    <x v="0"/>
    <x v="2"/>
    <x v="0"/>
  </r>
  <r>
    <n v="2119"/>
    <n v="2"/>
    <x v="546"/>
    <n v="459"/>
    <n v="109"/>
    <x v="112"/>
    <n v="1"/>
    <n v="29"/>
    <n v="15.5"/>
    <n v="29"/>
    <n v="15.5"/>
    <n v="13.5"/>
    <x v="2"/>
    <n v="15"/>
    <x v="1"/>
    <x v="0"/>
    <x v="2"/>
    <x v="0"/>
  </r>
  <r>
    <n v="2119"/>
    <n v="3"/>
    <x v="546"/>
    <n v="459"/>
    <n v="138"/>
    <x v="30"/>
    <n v="2"/>
    <n v="30"/>
    <n v="16"/>
    <n v="60"/>
    <n v="32"/>
    <n v="28"/>
    <x v="2"/>
    <n v="20"/>
    <x v="5"/>
    <x v="0"/>
    <x v="2"/>
    <x v="0"/>
  </r>
  <r>
    <n v="2119"/>
    <n v="4"/>
    <x v="546"/>
    <n v="459"/>
    <n v="200"/>
    <x v="2"/>
    <n v="1"/>
    <n v="37"/>
    <n v="19.5"/>
    <n v="37"/>
    <n v="19.5"/>
    <n v="17.5"/>
    <x v="2"/>
    <n v="21"/>
    <x v="1"/>
    <x v="0"/>
    <x v="2"/>
    <x v="0"/>
  </r>
  <r>
    <n v="2120"/>
    <n v="1"/>
    <x v="546"/>
    <n v="524"/>
    <n v="20"/>
    <x v="7"/>
    <n v="1"/>
    <n v="45"/>
    <n v="25.5"/>
    <n v="45"/>
    <n v="25.5"/>
    <n v="19.5"/>
    <x v="3"/>
    <n v="18"/>
    <x v="4"/>
    <x v="0"/>
    <x v="2"/>
    <x v="0"/>
  </r>
  <r>
    <n v="2120"/>
    <n v="2"/>
    <x v="546"/>
    <n v="524"/>
    <n v="108"/>
    <x v="93"/>
    <n v="2"/>
    <n v="20"/>
    <n v="13"/>
    <n v="40"/>
    <n v="26"/>
    <n v="14"/>
    <x v="3"/>
    <n v="4"/>
    <x v="2"/>
    <x v="0"/>
    <x v="2"/>
    <x v="0"/>
  </r>
  <r>
    <n v="2121"/>
    <n v="1"/>
    <x v="547"/>
    <n v="25"/>
    <n v="38"/>
    <x v="194"/>
    <n v="1"/>
    <n v="73"/>
    <n v="37.5"/>
    <n v="73"/>
    <n v="37.5"/>
    <n v="35.5"/>
    <x v="0"/>
    <n v="21"/>
    <x v="1"/>
    <x v="0"/>
    <x v="7"/>
    <x v="0"/>
  </r>
  <r>
    <n v="2121"/>
    <n v="2"/>
    <x v="547"/>
    <n v="25"/>
    <n v="43"/>
    <x v="137"/>
    <n v="1"/>
    <n v="57"/>
    <n v="30.5"/>
    <n v="57"/>
    <n v="30.5"/>
    <n v="26.5"/>
    <x v="0"/>
    <n v="11"/>
    <x v="2"/>
    <x v="0"/>
    <x v="7"/>
    <x v="0"/>
  </r>
  <r>
    <n v="2121"/>
    <n v="3"/>
    <x v="547"/>
    <n v="25"/>
    <n v="89"/>
    <x v="114"/>
    <n v="4"/>
    <n v="58"/>
    <n v="32"/>
    <n v="232"/>
    <n v="128"/>
    <n v="104"/>
    <x v="0"/>
    <n v="11"/>
    <x v="2"/>
    <x v="0"/>
    <x v="7"/>
    <x v="0"/>
  </r>
  <r>
    <n v="2121"/>
    <n v="4"/>
    <x v="547"/>
    <n v="25"/>
    <n v="175"/>
    <x v="37"/>
    <n v="1"/>
    <n v="29"/>
    <n v="16.5"/>
    <n v="29"/>
    <n v="16.5"/>
    <n v="12.5"/>
    <x v="0"/>
    <n v="26"/>
    <x v="2"/>
    <x v="0"/>
    <x v="7"/>
    <x v="0"/>
  </r>
  <r>
    <n v="2122"/>
    <n v="1"/>
    <x v="547"/>
    <n v="529"/>
    <n v="13"/>
    <x v="178"/>
    <n v="4"/>
    <n v="35"/>
    <n v="19.5"/>
    <n v="140"/>
    <n v="78"/>
    <n v="62"/>
    <x v="3"/>
    <n v="21"/>
    <x v="1"/>
    <x v="0"/>
    <x v="8"/>
    <x v="0"/>
  </r>
  <r>
    <n v="2122"/>
    <n v="2"/>
    <x v="547"/>
    <n v="529"/>
    <n v="25"/>
    <x v="47"/>
    <n v="4"/>
    <n v="20"/>
    <n v="12"/>
    <n v="80"/>
    <n v="48"/>
    <n v="32"/>
    <x v="3"/>
    <n v="13"/>
    <x v="1"/>
    <x v="0"/>
    <x v="8"/>
    <x v="0"/>
  </r>
  <r>
    <n v="2122"/>
    <n v="3"/>
    <x v="547"/>
    <n v="529"/>
    <n v="114"/>
    <x v="171"/>
    <n v="1"/>
    <n v="84"/>
    <n v="44"/>
    <n v="84"/>
    <n v="44"/>
    <n v="40"/>
    <x v="3"/>
    <n v="9"/>
    <x v="6"/>
    <x v="0"/>
    <x v="8"/>
    <x v="0"/>
  </r>
  <r>
    <n v="2122"/>
    <n v="4"/>
    <x v="547"/>
    <n v="529"/>
    <n v="134"/>
    <x v="120"/>
    <n v="1"/>
    <n v="16"/>
    <n v="9"/>
    <n v="16"/>
    <n v="9"/>
    <n v="7"/>
    <x v="3"/>
    <n v="6"/>
    <x v="4"/>
    <x v="0"/>
    <x v="8"/>
    <x v="0"/>
  </r>
  <r>
    <n v="2123"/>
    <n v="1"/>
    <x v="548"/>
    <n v="304"/>
    <n v="129"/>
    <x v="69"/>
    <n v="1"/>
    <n v="630"/>
    <n v="316"/>
    <n v="630"/>
    <n v="316"/>
    <n v="314"/>
    <x v="3"/>
    <n v="8"/>
    <x v="1"/>
    <x v="5"/>
    <x v="5"/>
    <x v="0"/>
  </r>
  <r>
    <n v="2124"/>
    <n v="1"/>
    <x v="548"/>
    <n v="475"/>
    <n v="31"/>
    <x v="41"/>
    <n v="4"/>
    <n v="25"/>
    <n v="14.5"/>
    <n v="100"/>
    <n v="58"/>
    <n v="42"/>
    <x v="4"/>
    <n v="17"/>
    <x v="3"/>
    <x v="0"/>
    <x v="5"/>
    <x v="0"/>
  </r>
  <r>
    <n v="2124"/>
    <n v="2"/>
    <x v="548"/>
    <n v="475"/>
    <n v="147"/>
    <x v="179"/>
    <n v="2"/>
    <n v="17"/>
    <n v="10.5"/>
    <n v="34"/>
    <n v="21"/>
    <n v="13"/>
    <x v="4"/>
    <n v="24"/>
    <x v="5"/>
    <x v="0"/>
    <x v="5"/>
    <x v="0"/>
  </r>
  <r>
    <n v="2124"/>
    <n v="3"/>
    <x v="548"/>
    <n v="475"/>
    <n v="193"/>
    <x v="125"/>
    <n v="1"/>
    <n v="155"/>
    <n v="78.5"/>
    <n v="155"/>
    <n v="78.5"/>
    <n v="76.5"/>
    <x v="4"/>
    <n v="14"/>
    <x v="5"/>
    <x v="0"/>
    <x v="5"/>
    <x v="0"/>
  </r>
  <r>
    <n v="2125"/>
    <n v="1"/>
    <x v="548"/>
    <n v="641"/>
    <n v="29"/>
    <x v="65"/>
    <n v="3"/>
    <n v="18"/>
    <n v="12"/>
    <n v="54"/>
    <n v="36"/>
    <n v="18"/>
    <x v="0"/>
    <n v="5"/>
    <x v="3"/>
    <x v="1"/>
    <x v="8"/>
    <x v="0"/>
  </r>
  <r>
    <n v="2125"/>
    <n v="2"/>
    <x v="548"/>
    <n v="641"/>
    <n v="100"/>
    <x v="27"/>
    <n v="1"/>
    <n v="64"/>
    <n v="35"/>
    <n v="64"/>
    <n v="35"/>
    <n v="29"/>
    <x v="0"/>
    <n v="7"/>
    <x v="6"/>
    <x v="1"/>
    <x v="8"/>
    <x v="0"/>
  </r>
  <r>
    <n v="2126"/>
    <n v="1"/>
    <x v="549"/>
    <n v="41"/>
    <n v="40"/>
    <x v="102"/>
    <n v="1"/>
    <n v="430"/>
    <n v="217"/>
    <n v="430"/>
    <n v="217"/>
    <n v="213"/>
    <x v="8"/>
    <n v="8"/>
    <x v="1"/>
    <x v="1"/>
    <x v="8"/>
    <x v="0"/>
  </r>
  <r>
    <n v="2126"/>
    <n v="2"/>
    <x v="549"/>
    <n v="41"/>
    <n v="153"/>
    <x v="104"/>
    <n v="1"/>
    <n v="29"/>
    <n v="15.5"/>
    <n v="29"/>
    <n v="15.5"/>
    <n v="13.5"/>
    <x v="8"/>
    <n v="26"/>
    <x v="2"/>
    <x v="1"/>
    <x v="8"/>
    <x v="0"/>
  </r>
  <r>
    <n v="2126"/>
    <n v="3"/>
    <x v="549"/>
    <n v="41"/>
    <n v="187"/>
    <x v="175"/>
    <n v="5"/>
    <n v="11"/>
    <n v="6.5"/>
    <n v="55"/>
    <n v="32.5"/>
    <n v="22.5"/>
    <x v="8"/>
    <n v="5"/>
    <x v="3"/>
    <x v="1"/>
    <x v="8"/>
    <x v="0"/>
  </r>
  <r>
    <n v="2127"/>
    <n v="1"/>
    <x v="549"/>
    <n v="159"/>
    <n v="22"/>
    <x v="150"/>
    <n v="2"/>
    <n v="30"/>
    <n v="17"/>
    <n v="60"/>
    <n v="34"/>
    <n v="26"/>
    <x v="2"/>
    <n v="5"/>
    <x v="3"/>
    <x v="0"/>
    <x v="4"/>
    <x v="0"/>
  </r>
  <r>
    <n v="2127"/>
    <n v="2"/>
    <x v="549"/>
    <n v="159"/>
    <n v="35"/>
    <x v="5"/>
    <n v="2"/>
    <n v="23"/>
    <n v="13.5"/>
    <n v="46"/>
    <n v="27"/>
    <n v="19"/>
    <x v="2"/>
    <n v="25"/>
    <x v="0"/>
    <x v="0"/>
    <x v="4"/>
    <x v="0"/>
  </r>
  <r>
    <n v="2127"/>
    <n v="3"/>
    <x v="549"/>
    <n v="159"/>
    <n v="134"/>
    <x v="120"/>
    <n v="3"/>
    <n v="16"/>
    <n v="9"/>
    <n v="48"/>
    <n v="27"/>
    <n v="21"/>
    <x v="2"/>
    <n v="6"/>
    <x v="4"/>
    <x v="0"/>
    <x v="4"/>
    <x v="0"/>
  </r>
  <r>
    <n v="2127"/>
    <n v="4"/>
    <x v="549"/>
    <n v="159"/>
    <n v="197"/>
    <x v="201"/>
    <n v="1"/>
    <n v="230"/>
    <n v="118"/>
    <n v="230"/>
    <n v="118"/>
    <n v="112"/>
    <x v="2"/>
    <n v="26"/>
    <x v="2"/>
    <x v="0"/>
    <x v="4"/>
    <x v="0"/>
  </r>
  <r>
    <n v="2127"/>
    <n v="5"/>
    <x v="549"/>
    <n v="159"/>
    <n v="200"/>
    <x v="2"/>
    <n v="2"/>
    <n v="37"/>
    <n v="19.5"/>
    <n v="74"/>
    <n v="39"/>
    <n v="35"/>
    <x v="2"/>
    <n v="21"/>
    <x v="1"/>
    <x v="0"/>
    <x v="4"/>
    <x v="0"/>
  </r>
  <r>
    <n v="2128"/>
    <n v="1"/>
    <x v="550"/>
    <n v="278"/>
    <n v="71"/>
    <x v="49"/>
    <n v="5"/>
    <n v="33"/>
    <n v="17.5"/>
    <n v="165"/>
    <n v="87.5"/>
    <n v="77.5"/>
    <x v="0"/>
    <n v="26"/>
    <x v="2"/>
    <x v="0"/>
    <x v="2"/>
    <x v="0"/>
  </r>
  <r>
    <n v="2128"/>
    <n v="2"/>
    <x v="550"/>
    <n v="278"/>
    <n v="88"/>
    <x v="165"/>
    <n v="1"/>
    <n v="95"/>
    <n v="48.5"/>
    <n v="95"/>
    <n v="48.5"/>
    <n v="46.5"/>
    <x v="0"/>
    <n v="16"/>
    <x v="1"/>
    <x v="0"/>
    <x v="2"/>
    <x v="0"/>
  </r>
  <r>
    <n v="2128"/>
    <n v="3"/>
    <x v="550"/>
    <n v="278"/>
    <n v="176"/>
    <x v="160"/>
    <n v="1"/>
    <n v="70"/>
    <n v="37"/>
    <n v="70"/>
    <n v="37"/>
    <n v="33"/>
    <x v="0"/>
    <n v="22"/>
    <x v="2"/>
    <x v="0"/>
    <x v="2"/>
    <x v="0"/>
  </r>
  <r>
    <n v="2129"/>
    <n v="1"/>
    <x v="550"/>
    <n v="374"/>
    <n v="128"/>
    <x v="95"/>
    <n v="5"/>
    <n v="14"/>
    <n v="10"/>
    <n v="70"/>
    <n v="50"/>
    <n v="20"/>
    <x v="4"/>
    <n v="6"/>
    <x v="4"/>
    <x v="3"/>
    <x v="7"/>
    <x v="0"/>
  </r>
  <r>
    <n v="2130"/>
    <n v="1"/>
    <x v="550"/>
    <n v="394"/>
    <n v="39"/>
    <x v="97"/>
    <n v="1"/>
    <n v="220"/>
    <n v="111"/>
    <n v="220"/>
    <n v="111"/>
    <n v="109"/>
    <x v="4"/>
    <n v="8"/>
    <x v="1"/>
    <x v="5"/>
    <x v="5"/>
    <x v="0"/>
  </r>
  <r>
    <n v="2130"/>
    <n v="2"/>
    <x v="550"/>
    <n v="394"/>
    <n v="95"/>
    <x v="199"/>
    <n v="2"/>
    <n v="19"/>
    <n v="11.5"/>
    <n v="38"/>
    <n v="23"/>
    <n v="15"/>
    <x v="4"/>
    <n v="12"/>
    <x v="2"/>
    <x v="5"/>
    <x v="5"/>
    <x v="0"/>
  </r>
  <r>
    <n v="2131"/>
    <n v="1"/>
    <x v="551"/>
    <n v="9"/>
    <n v="107"/>
    <x v="118"/>
    <n v="5"/>
    <n v="17"/>
    <n v="11.5"/>
    <n v="85"/>
    <n v="57.5"/>
    <n v="27.5"/>
    <x v="1"/>
    <n v="20"/>
    <x v="5"/>
    <x v="0"/>
    <x v="7"/>
    <x v="0"/>
  </r>
  <r>
    <n v="2131"/>
    <n v="2"/>
    <x v="551"/>
    <n v="9"/>
    <n v="113"/>
    <x v="19"/>
    <n v="2"/>
    <n v="40"/>
    <n v="23"/>
    <n v="80"/>
    <n v="46"/>
    <n v="34"/>
    <x v="1"/>
    <n v="22"/>
    <x v="2"/>
    <x v="0"/>
    <x v="7"/>
    <x v="0"/>
  </r>
  <r>
    <n v="2131"/>
    <n v="3"/>
    <x v="551"/>
    <n v="9"/>
    <n v="138"/>
    <x v="30"/>
    <n v="1"/>
    <n v="30"/>
    <n v="16"/>
    <n v="30"/>
    <n v="16"/>
    <n v="14"/>
    <x v="1"/>
    <n v="20"/>
    <x v="5"/>
    <x v="0"/>
    <x v="7"/>
    <x v="0"/>
  </r>
  <r>
    <n v="2131"/>
    <n v="4"/>
    <x v="551"/>
    <n v="9"/>
    <n v="151"/>
    <x v="16"/>
    <n v="1"/>
    <n v="80"/>
    <n v="42"/>
    <n v="80"/>
    <n v="42"/>
    <n v="38"/>
    <x v="1"/>
    <n v="16"/>
    <x v="1"/>
    <x v="0"/>
    <x v="7"/>
    <x v="0"/>
  </r>
  <r>
    <n v="2132"/>
    <n v="1"/>
    <x v="551"/>
    <n v="393"/>
    <n v="59"/>
    <x v="43"/>
    <n v="2"/>
    <n v="65"/>
    <n v="33.5"/>
    <n v="130"/>
    <n v="67"/>
    <n v="63"/>
    <x v="2"/>
    <n v="22"/>
    <x v="2"/>
    <x v="5"/>
    <x v="4"/>
    <x v="0"/>
  </r>
  <r>
    <n v="2132"/>
    <n v="2"/>
    <x v="551"/>
    <n v="393"/>
    <n v="80"/>
    <x v="79"/>
    <n v="1"/>
    <n v="22"/>
    <n v="13"/>
    <n v="22"/>
    <n v="13"/>
    <n v="9"/>
    <x v="2"/>
    <n v="15"/>
    <x v="1"/>
    <x v="5"/>
    <x v="4"/>
    <x v="0"/>
  </r>
  <r>
    <n v="2132"/>
    <n v="3"/>
    <x v="551"/>
    <n v="393"/>
    <n v="126"/>
    <x v="86"/>
    <n v="1"/>
    <n v="20"/>
    <n v="13"/>
    <n v="20"/>
    <n v="13"/>
    <n v="7"/>
    <x v="2"/>
    <n v="14"/>
    <x v="5"/>
    <x v="5"/>
    <x v="4"/>
    <x v="0"/>
  </r>
  <r>
    <n v="2133"/>
    <n v="1"/>
    <x v="552"/>
    <n v="195"/>
    <n v="92"/>
    <x v="211"/>
    <n v="4"/>
    <n v="40"/>
    <n v="22"/>
    <n v="160"/>
    <n v="88"/>
    <n v="72"/>
    <x v="3"/>
    <n v="3"/>
    <x v="4"/>
    <x v="0"/>
    <x v="7"/>
    <x v="0"/>
  </r>
  <r>
    <n v="2134"/>
    <n v="1"/>
    <x v="552"/>
    <n v="301"/>
    <n v="121"/>
    <x v="100"/>
    <n v="2"/>
    <n v="184"/>
    <n v="93"/>
    <n v="368"/>
    <n v="186"/>
    <n v="182"/>
    <x v="9"/>
    <n v="21"/>
    <x v="1"/>
    <x v="2"/>
    <x v="9"/>
    <x v="2"/>
  </r>
  <r>
    <n v="2135"/>
    <n v="1"/>
    <x v="552"/>
    <n v="359"/>
    <n v="58"/>
    <x v="181"/>
    <n v="2"/>
    <n v="14"/>
    <n v="9"/>
    <n v="28"/>
    <n v="18"/>
    <n v="10"/>
    <x v="1"/>
    <n v="6"/>
    <x v="4"/>
    <x v="1"/>
    <x v="7"/>
    <x v="0"/>
  </r>
  <r>
    <n v="2135"/>
    <n v="2"/>
    <x v="552"/>
    <n v="359"/>
    <n v="163"/>
    <x v="80"/>
    <n v="1"/>
    <n v="180"/>
    <n v="93"/>
    <n v="180"/>
    <n v="93"/>
    <n v="87"/>
    <x v="1"/>
    <n v="19"/>
    <x v="1"/>
    <x v="1"/>
    <x v="7"/>
    <x v="0"/>
  </r>
  <r>
    <n v="2135"/>
    <n v="3"/>
    <x v="552"/>
    <n v="359"/>
    <n v="175"/>
    <x v="37"/>
    <n v="1"/>
    <n v="29"/>
    <n v="16.5"/>
    <n v="29"/>
    <n v="16.5"/>
    <n v="12.5"/>
    <x v="1"/>
    <n v="26"/>
    <x v="2"/>
    <x v="1"/>
    <x v="7"/>
    <x v="0"/>
  </r>
  <r>
    <n v="2135"/>
    <n v="4"/>
    <x v="552"/>
    <n v="359"/>
    <n v="182"/>
    <x v="185"/>
    <n v="2"/>
    <n v="30"/>
    <n v="18"/>
    <n v="60"/>
    <n v="36"/>
    <n v="24"/>
    <x v="1"/>
    <n v="18"/>
    <x v="4"/>
    <x v="1"/>
    <x v="7"/>
    <x v="0"/>
  </r>
  <r>
    <n v="2135"/>
    <n v="5"/>
    <x v="552"/>
    <n v="359"/>
    <n v="204"/>
    <x v="50"/>
    <n v="4"/>
    <n v="15"/>
    <n v="9.5"/>
    <n v="60"/>
    <n v="38"/>
    <n v="22"/>
    <x v="1"/>
    <n v="17"/>
    <x v="3"/>
    <x v="1"/>
    <x v="7"/>
    <x v="0"/>
  </r>
  <r>
    <n v="2136"/>
    <n v="1"/>
    <x v="553"/>
    <n v="140"/>
    <n v="1"/>
    <x v="99"/>
    <n v="1"/>
    <n v="25"/>
    <n v="14.5"/>
    <n v="25"/>
    <n v="14.5"/>
    <n v="10.5"/>
    <x v="9"/>
    <n v="18"/>
    <x v="4"/>
    <x v="3"/>
    <x v="8"/>
    <x v="0"/>
  </r>
  <r>
    <n v="2136"/>
    <n v="2"/>
    <x v="553"/>
    <n v="140"/>
    <n v="37"/>
    <x v="196"/>
    <n v="1"/>
    <n v="39"/>
    <n v="22.5"/>
    <n v="39"/>
    <n v="22.5"/>
    <n v="16.5"/>
    <x v="9"/>
    <n v="21"/>
    <x v="1"/>
    <x v="3"/>
    <x v="8"/>
    <x v="0"/>
  </r>
  <r>
    <n v="2136"/>
    <n v="3"/>
    <x v="553"/>
    <n v="140"/>
    <n v="45"/>
    <x v="76"/>
    <n v="3"/>
    <n v="53"/>
    <n v="28.5"/>
    <n v="159"/>
    <n v="85.5"/>
    <n v="73.5"/>
    <x v="9"/>
    <n v="11"/>
    <x v="2"/>
    <x v="3"/>
    <x v="8"/>
    <x v="0"/>
  </r>
  <r>
    <n v="2136"/>
    <n v="4"/>
    <x v="553"/>
    <n v="140"/>
    <n v="60"/>
    <x v="48"/>
    <n v="1"/>
    <n v="60"/>
    <n v="33"/>
    <n v="60"/>
    <n v="33"/>
    <n v="27"/>
    <x v="9"/>
    <n v="15"/>
    <x v="1"/>
    <x v="3"/>
    <x v="8"/>
    <x v="0"/>
  </r>
  <r>
    <n v="2136"/>
    <n v="5"/>
    <x v="553"/>
    <n v="140"/>
    <n v="89"/>
    <x v="114"/>
    <n v="6"/>
    <n v="58"/>
    <n v="32"/>
    <n v="348"/>
    <n v="192"/>
    <n v="156"/>
    <x v="9"/>
    <n v="11"/>
    <x v="2"/>
    <x v="3"/>
    <x v="8"/>
    <x v="0"/>
  </r>
  <r>
    <n v="2137"/>
    <n v="1"/>
    <x v="553"/>
    <n v="363"/>
    <n v="4"/>
    <x v="73"/>
    <n v="1"/>
    <n v="125"/>
    <n v="65.5"/>
    <n v="125"/>
    <n v="65.5"/>
    <n v="59.5"/>
    <x v="6"/>
    <n v="15"/>
    <x v="1"/>
    <x v="5"/>
    <x v="8"/>
    <x v="0"/>
  </r>
  <r>
    <n v="2137"/>
    <n v="2"/>
    <x v="553"/>
    <n v="363"/>
    <n v="107"/>
    <x v="118"/>
    <n v="3"/>
    <n v="17"/>
    <n v="11.5"/>
    <n v="51"/>
    <n v="34.5"/>
    <n v="16.5"/>
    <x v="6"/>
    <n v="20"/>
    <x v="5"/>
    <x v="5"/>
    <x v="8"/>
    <x v="0"/>
  </r>
  <r>
    <n v="2138"/>
    <n v="1"/>
    <x v="554"/>
    <n v="284"/>
    <n v="95"/>
    <x v="199"/>
    <n v="4"/>
    <n v="19"/>
    <n v="11.5"/>
    <n v="76"/>
    <n v="46"/>
    <n v="30"/>
    <x v="1"/>
    <n v="12"/>
    <x v="2"/>
    <x v="5"/>
    <x v="0"/>
    <x v="0"/>
  </r>
  <r>
    <n v="2138"/>
    <n v="2"/>
    <x v="554"/>
    <n v="284"/>
    <n v="103"/>
    <x v="61"/>
    <n v="1"/>
    <n v="14"/>
    <n v="10"/>
    <n v="14"/>
    <n v="10"/>
    <n v="4"/>
    <x v="1"/>
    <n v="6"/>
    <x v="4"/>
    <x v="5"/>
    <x v="0"/>
    <x v="0"/>
  </r>
  <r>
    <n v="2138"/>
    <n v="3"/>
    <x v="554"/>
    <n v="284"/>
    <n v="118"/>
    <x v="200"/>
    <n v="1"/>
    <n v="204"/>
    <n v="105"/>
    <n v="204"/>
    <n v="105"/>
    <n v="99"/>
    <x v="1"/>
    <n v="9"/>
    <x v="6"/>
    <x v="5"/>
    <x v="0"/>
    <x v="0"/>
  </r>
  <r>
    <n v="2139"/>
    <n v="1"/>
    <x v="554"/>
    <n v="350"/>
    <n v="73"/>
    <x v="98"/>
    <n v="2"/>
    <n v="1500"/>
    <n v="752"/>
    <n v="3000"/>
    <n v="1504"/>
    <n v="1496"/>
    <x v="6"/>
    <n v="7"/>
    <x v="6"/>
    <x v="4"/>
    <x v="8"/>
    <x v="0"/>
  </r>
  <r>
    <n v="2139"/>
    <n v="2"/>
    <x v="554"/>
    <n v="350"/>
    <n v="96"/>
    <x v="183"/>
    <n v="1"/>
    <n v="39"/>
    <n v="22.5"/>
    <n v="39"/>
    <n v="22.5"/>
    <n v="16.5"/>
    <x v="6"/>
    <n v="24"/>
    <x v="5"/>
    <x v="4"/>
    <x v="8"/>
    <x v="0"/>
  </r>
  <r>
    <n v="2140"/>
    <n v="1"/>
    <x v="554"/>
    <n v="574"/>
    <n v="75"/>
    <x v="156"/>
    <n v="2"/>
    <n v="140"/>
    <n v="73"/>
    <n v="280"/>
    <n v="146"/>
    <n v="134"/>
    <x v="1"/>
    <n v="18"/>
    <x v="4"/>
    <x v="4"/>
    <x v="7"/>
    <x v="0"/>
  </r>
  <r>
    <n v="2140"/>
    <n v="2"/>
    <x v="554"/>
    <n v="574"/>
    <n v="79"/>
    <x v="123"/>
    <n v="2"/>
    <n v="53"/>
    <n v="28.5"/>
    <n v="106"/>
    <n v="57"/>
    <n v="49"/>
    <x v="1"/>
    <n v="11"/>
    <x v="2"/>
    <x v="4"/>
    <x v="7"/>
    <x v="0"/>
  </r>
  <r>
    <n v="2141"/>
    <n v="1"/>
    <x v="555"/>
    <n v="369"/>
    <n v="2"/>
    <x v="163"/>
    <n v="1"/>
    <n v="25"/>
    <n v="15.5"/>
    <n v="25"/>
    <n v="15.5"/>
    <n v="9.5"/>
    <x v="1"/>
    <n v="16"/>
    <x v="1"/>
    <x v="5"/>
    <x v="5"/>
    <x v="0"/>
  </r>
  <r>
    <n v="2141"/>
    <n v="2"/>
    <x v="555"/>
    <n v="369"/>
    <n v="57"/>
    <x v="107"/>
    <n v="1"/>
    <n v="30"/>
    <n v="16"/>
    <n v="30"/>
    <n v="16"/>
    <n v="14"/>
    <x v="1"/>
    <n v="23"/>
    <x v="0"/>
    <x v="5"/>
    <x v="5"/>
    <x v="0"/>
  </r>
  <r>
    <n v="2141"/>
    <n v="3"/>
    <x v="555"/>
    <n v="369"/>
    <n v="95"/>
    <x v="199"/>
    <n v="4"/>
    <n v="19"/>
    <n v="11.5"/>
    <n v="76"/>
    <n v="46"/>
    <n v="30"/>
    <x v="1"/>
    <n v="12"/>
    <x v="2"/>
    <x v="5"/>
    <x v="5"/>
    <x v="0"/>
  </r>
  <r>
    <n v="2141"/>
    <n v="4"/>
    <x v="555"/>
    <n v="369"/>
    <n v="129"/>
    <x v="69"/>
    <n v="1"/>
    <n v="630"/>
    <n v="316"/>
    <n v="630"/>
    <n v="316"/>
    <n v="314"/>
    <x v="1"/>
    <n v="8"/>
    <x v="1"/>
    <x v="5"/>
    <x v="5"/>
    <x v="0"/>
  </r>
  <r>
    <n v="2142"/>
    <n v="1"/>
    <x v="555"/>
    <n v="388"/>
    <n v="2"/>
    <x v="163"/>
    <n v="1"/>
    <n v="25"/>
    <n v="15.5"/>
    <n v="25"/>
    <n v="15.5"/>
    <n v="9.5"/>
    <x v="3"/>
    <n v="16"/>
    <x v="1"/>
    <x v="5"/>
    <x v="1"/>
    <x v="0"/>
  </r>
  <r>
    <n v="2142"/>
    <n v="2"/>
    <x v="555"/>
    <n v="388"/>
    <n v="17"/>
    <x v="52"/>
    <n v="1"/>
    <n v="65"/>
    <n v="34.5"/>
    <n v="65"/>
    <n v="34.5"/>
    <n v="30.5"/>
    <x v="3"/>
    <n v="22"/>
    <x v="2"/>
    <x v="5"/>
    <x v="1"/>
    <x v="0"/>
  </r>
  <r>
    <n v="2142"/>
    <n v="3"/>
    <x v="555"/>
    <n v="388"/>
    <n v="202"/>
    <x v="33"/>
    <n v="1"/>
    <n v="998"/>
    <n v="502"/>
    <n v="998"/>
    <n v="502"/>
    <n v="496"/>
    <x v="3"/>
    <n v="19"/>
    <x v="1"/>
    <x v="5"/>
    <x v="1"/>
    <x v="0"/>
  </r>
  <r>
    <n v="2143"/>
    <n v="1"/>
    <x v="556"/>
    <n v="147"/>
    <n v="56"/>
    <x v="96"/>
    <n v="1"/>
    <n v="30"/>
    <n v="18"/>
    <n v="30"/>
    <n v="18"/>
    <n v="12"/>
    <x v="7"/>
    <n v="15"/>
    <x v="1"/>
    <x v="5"/>
    <x v="0"/>
    <x v="0"/>
  </r>
  <r>
    <n v="2143"/>
    <n v="2"/>
    <x v="556"/>
    <n v="147"/>
    <n v="156"/>
    <x v="162"/>
    <n v="1"/>
    <n v="135"/>
    <n v="69.5"/>
    <n v="135"/>
    <n v="69.5"/>
    <n v="65.5"/>
    <x v="7"/>
    <n v="2"/>
    <x v="0"/>
    <x v="5"/>
    <x v="0"/>
    <x v="0"/>
  </r>
  <r>
    <n v="2143"/>
    <n v="3"/>
    <x v="556"/>
    <n v="147"/>
    <n v="171"/>
    <x v="103"/>
    <n v="1"/>
    <n v="27"/>
    <n v="16.5"/>
    <n v="27"/>
    <n v="16.5"/>
    <n v="10.5"/>
    <x v="7"/>
    <n v="23"/>
    <x v="0"/>
    <x v="5"/>
    <x v="0"/>
    <x v="0"/>
  </r>
  <r>
    <n v="2143"/>
    <n v="4"/>
    <x v="556"/>
    <n v="147"/>
    <n v="205"/>
    <x v="82"/>
    <n v="1"/>
    <n v="60"/>
    <n v="32"/>
    <n v="60"/>
    <n v="32"/>
    <n v="28"/>
    <x v="7"/>
    <n v="9"/>
    <x v="6"/>
    <x v="5"/>
    <x v="0"/>
    <x v="0"/>
  </r>
  <r>
    <n v="2144"/>
    <n v="1"/>
    <x v="556"/>
    <n v="435"/>
    <n v="18"/>
    <x v="15"/>
    <n v="1"/>
    <n v="130"/>
    <n v="66"/>
    <n v="130"/>
    <n v="66"/>
    <n v="64"/>
    <x v="2"/>
    <n v="18"/>
    <x v="4"/>
    <x v="1"/>
    <x v="10"/>
    <x v="2"/>
  </r>
  <r>
    <n v="2145"/>
    <n v="1"/>
    <x v="556"/>
    <n v="436"/>
    <n v="13"/>
    <x v="178"/>
    <n v="1"/>
    <n v="35"/>
    <n v="19.5"/>
    <n v="35"/>
    <n v="19.5"/>
    <n v="15.5"/>
    <x v="1"/>
    <n v="21"/>
    <x v="1"/>
    <x v="5"/>
    <x v="5"/>
    <x v="0"/>
  </r>
  <r>
    <n v="2145"/>
    <n v="2"/>
    <x v="556"/>
    <n v="436"/>
    <n v="150"/>
    <x v="124"/>
    <n v="1"/>
    <n v="105"/>
    <n v="53.5"/>
    <n v="105"/>
    <n v="53.5"/>
    <n v="51.5"/>
    <x v="1"/>
    <n v="7"/>
    <x v="6"/>
    <x v="5"/>
    <x v="5"/>
    <x v="0"/>
  </r>
  <r>
    <n v="2146"/>
    <n v="1"/>
    <x v="557"/>
    <n v="120"/>
    <n v="96"/>
    <x v="183"/>
    <n v="1"/>
    <n v="39"/>
    <n v="22.5"/>
    <n v="39"/>
    <n v="22.5"/>
    <n v="16.5"/>
    <x v="4"/>
    <n v="24"/>
    <x v="5"/>
    <x v="0"/>
    <x v="2"/>
    <x v="0"/>
  </r>
  <r>
    <n v="2146"/>
    <n v="2"/>
    <x v="557"/>
    <n v="120"/>
    <n v="99"/>
    <x v="23"/>
    <n v="15"/>
    <n v="9"/>
    <n v="7.5"/>
    <n v="135"/>
    <n v="112.5"/>
    <n v="22.5"/>
    <x v="4"/>
    <n v="17"/>
    <x v="3"/>
    <x v="0"/>
    <x v="2"/>
    <x v="0"/>
  </r>
  <r>
    <n v="2147"/>
    <n v="1"/>
    <x v="557"/>
    <n v="679"/>
    <n v="72"/>
    <x v="180"/>
    <n v="2"/>
    <n v="30"/>
    <n v="18"/>
    <n v="60"/>
    <n v="36"/>
    <n v="24"/>
    <x v="3"/>
    <n v="17"/>
    <x v="3"/>
    <x v="5"/>
    <x v="1"/>
    <x v="0"/>
  </r>
  <r>
    <n v="2147"/>
    <n v="2"/>
    <x v="557"/>
    <n v="679"/>
    <n v="112"/>
    <x v="62"/>
    <n v="1"/>
    <n v="25"/>
    <n v="14.5"/>
    <n v="25"/>
    <n v="14.5"/>
    <n v="10.5"/>
    <x v="3"/>
    <n v="3"/>
    <x v="4"/>
    <x v="5"/>
    <x v="1"/>
    <x v="0"/>
  </r>
  <r>
    <n v="2148"/>
    <n v="3"/>
    <x v="558"/>
    <n v="120"/>
    <n v="143"/>
    <x v="177"/>
    <n v="1"/>
    <n v="480"/>
    <n v="243"/>
    <n v="480"/>
    <n v="243"/>
    <n v="237"/>
    <x v="4"/>
    <n v="8"/>
    <x v="1"/>
    <x v="0"/>
    <x v="2"/>
    <x v="0"/>
  </r>
  <r>
    <n v="2149"/>
    <n v="1"/>
    <x v="558"/>
    <n v="133"/>
    <n v="27"/>
    <x v="154"/>
    <n v="1"/>
    <n v="35"/>
    <n v="19.5"/>
    <n v="35"/>
    <n v="19.5"/>
    <n v="15.5"/>
    <x v="3"/>
    <n v="16"/>
    <x v="1"/>
    <x v="5"/>
    <x v="5"/>
    <x v="0"/>
  </r>
  <r>
    <n v="2149"/>
    <n v="2"/>
    <x v="558"/>
    <n v="133"/>
    <n v="70"/>
    <x v="63"/>
    <n v="1"/>
    <n v="55"/>
    <n v="28.5"/>
    <n v="55"/>
    <n v="28.5"/>
    <n v="26.5"/>
    <x v="3"/>
    <n v="22"/>
    <x v="2"/>
    <x v="5"/>
    <x v="5"/>
    <x v="0"/>
  </r>
  <r>
    <n v="2149"/>
    <n v="3"/>
    <x v="558"/>
    <n v="133"/>
    <n v="77"/>
    <x v="193"/>
    <n v="1"/>
    <n v="13"/>
    <n v="7.5"/>
    <n v="13"/>
    <n v="7.5"/>
    <n v="5.5"/>
    <x v="3"/>
    <n v="17"/>
    <x v="3"/>
    <x v="5"/>
    <x v="5"/>
    <x v="0"/>
  </r>
  <r>
    <n v="2150"/>
    <n v="1"/>
    <x v="558"/>
    <n v="629"/>
    <n v="54"/>
    <x v="176"/>
    <n v="1"/>
    <n v="70"/>
    <n v="38"/>
    <n v="70"/>
    <n v="38"/>
    <n v="32"/>
    <x v="1"/>
    <n v="22"/>
    <x v="2"/>
    <x v="0"/>
    <x v="0"/>
    <x v="0"/>
  </r>
  <r>
    <n v="2150"/>
    <n v="2"/>
    <x v="559"/>
    <n v="629"/>
    <n v="64"/>
    <x v="72"/>
    <n v="1"/>
    <n v="52"/>
    <n v="29"/>
    <n v="52"/>
    <n v="29"/>
    <n v="23"/>
    <x v="1"/>
    <n v="21"/>
    <x v="1"/>
    <x v="0"/>
    <x v="0"/>
    <x v="0"/>
  </r>
  <r>
    <n v="2150"/>
    <n v="3"/>
    <x v="559"/>
    <n v="629"/>
    <n v="94"/>
    <x v="88"/>
    <n v="1"/>
    <n v="25"/>
    <n v="14.5"/>
    <n v="25"/>
    <n v="14.5"/>
    <n v="10.5"/>
    <x v="1"/>
    <n v="12"/>
    <x v="2"/>
    <x v="0"/>
    <x v="0"/>
    <x v="0"/>
  </r>
  <r>
    <n v="2151"/>
    <n v="1"/>
    <x v="559"/>
    <n v="488"/>
    <n v="51"/>
    <x v="18"/>
    <n v="2"/>
    <n v="25"/>
    <n v="15.5"/>
    <n v="50"/>
    <n v="31"/>
    <n v="19"/>
    <x v="6"/>
    <n v="3"/>
    <x v="4"/>
    <x v="3"/>
    <x v="1"/>
    <x v="0"/>
  </r>
  <r>
    <n v="2152"/>
    <n v="1"/>
    <x v="560"/>
    <n v="509"/>
    <n v="81"/>
    <x v="147"/>
    <n v="1"/>
    <n v="190"/>
    <n v="98"/>
    <n v="190"/>
    <n v="98"/>
    <n v="92"/>
    <x v="3"/>
    <n v="26"/>
    <x v="2"/>
    <x v="2"/>
    <x v="5"/>
    <x v="0"/>
  </r>
  <r>
    <n v="2152"/>
    <n v="2"/>
    <x v="560"/>
    <n v="509"/>
    <n v="192"/>
    <x v="173"/>
    <n v="1"/>
    <n v="20"/>
    <n v="11"/>
    <n v="20"/>
    <n v="11"/>
    <n v="9"/>
    <x v="3"/>
    <n v="18"/>
    <x v="4"/>
    <x v="2"/>
    <x v="5"/>
    <x v="0"/>
  </r>
  <r>
    <n v="2153"/>
    <n v="1"/>
    <x v="560"/>
    <n v="511"/>
    <n v="18"/>
    <x v="15"/>
    <n v="1"/>
    <n v="130"/>
    <n v="66"/>
    <n v="130"/>
    <n v="66"/>
    <n v="64"/>
    <x v="8"/>
    <n v="18"/>
    <x v="4"/>
    <x v="5"/>
    <x v="1"/>
    <x v="0"/>
  </r>
  <r>
    <n v="2153"/>
    <n v="2"/>
    <x v="560"/>
    <n v="511"/>
    <n v="33"/>
    <x v="121"/>
    <n v="1"/>
    <n v="60"/>
    <n v="31"/>
    <n v="60"/>
    <n v="31"/>
    <n v="29"/>
    <x v="8"/>
    <n v="11"/>
    <x v="2"/>
    <x v="5"/>
    <x v="1"/>
    <x v="0"/>
  </r>
  <r>
    <n v="2153"/>
    <n v="3"/>
    <x v="560"/>
    <n v="511"/>
    <n v="62"/>
    <x v="87"/>
    <n v="1"/>
    <n v="37"/>
    <n v="19.5"/>
    <n v="37"/>
    <n v="19.5"/>
    <n v="17.5"/>
    <x v="8"/>
    <n v="3"/>
    <x v="4"/>
    <x v="5"/>
    <x v="1"/>
    <x v="0"/>
  </r>
  <r>
    <n v="2153"/>
    <n v="4"/>
    <x v="560"/>
    <n v="511"/>
    <n v="157"/>
    <x v="198"/>
    <n v="2"/>
    <n v="195"/>
    <n v="99.5"/>
    <n v="390"/>
    <n v="199"/>
    <n v="191"/>
    <x v="8"/>
    <n v="2"/>
    <x v="0"/>
    <x v="5"/>
    <x v="1"/>
    <x v="0"/>
  </r>
  <r>
    <n v="2153"/>
    <n v="5"/>
    <x v="560"/>
    <n v="511"/>
    <n v="161"/>
    <x v="115"/>
    <n v="1"/>
    <n v="315"/>
    <n v="160.5"/>
    <n v="315"/>
    <n v="160.5"/>
    <n v="154.5"/>
    <x v="8"/>
    <n v="19"/>
    <x v="1"/>
    <x v="5"/>
    <x v="1"/>
    <x v="0"/>
  </r>
  <r>
    <n v="2154"/>
    <n v="1"/>
    <x v="561"/>
    <n v="258"/>
    <n v="67"/>
    <x v="44"/>
    <n v="1"/>
    <n v="20"/>
    <n v="12"/>
    <n v="20"/>
    <n v="12"/>
    <n v="8"/>
    <x v="2"/>
    <n v="21"/>
    <x v="1"/>
    <x v="1"/>
    <x v="4"/>
    <x v="0"/>
  </r>
  <r>
    <n v="2154"/>
    <n v="2"/>
    <x v="561"/>
    <n v="258"/>
    <n v="175"/>
    <x v="37"/>
    <n v="1"/>
    <n v="29"/>
    <n v="16.5"/>
    <n v="29"/>
    <n v="16.5"/>
    <n v="12.5"/>
    <x v="2"/>
    <n v="26"/>
    <x v="2"/>
    <x v="1"/>
    <x v="4"/>
    <x v="0"/>
  </r>
  <r>
    <n v="2155"/>
    <n v="1"/>
    <x v="561"/>
    <n v="656"/>
    <n v="38"/>
    <x v="194"/>
    <n v="1"/>
    <n v="73"/>
    <n v="37.5"/>
    <n v="73"/>
    <n v="37.5"/>
    <n v="35.5"/>
    <x v="1"/>
    <n v="21"/>
    <x v="1"/>
    <x v="0"/>
    <x v="2"/>
    <x v="0"/>
  </r>
  <r>
    <n v="2155"/>
    <n v="2"/>
    <x v="561"/>
    <n v="656"/>
    <n v="179"/>
    <x v="110"/>
    <n v="1"/>
    <n v="20"/>
    <n v="13"/>
    <n v="20"/>
    <n v="13"/>
    <n v="7"/>
    <x v="1"/>
    <n v="4"/>
    <x v="2"/>
    <x v="0"/>
    <x v="2"/>
    <x v="0"/>
  </r>
  <r>
    <n v="2156"/>
    <n v="1"/>
    <x v="561"/>
    <n v="550"/>
    <n v="69"/>
    <x v="130"/>
    <n v="2"/>
    <n v="85"/>
    <n v="43.5"/>
    <n v="170"/>
    <n v="87"/>
    <n v="83"/>
    <x v="7"/>
    <n v="26"/>
    <x v="2"/>
    <x v="0"/>
    <x v="8"/>
    <x v="0"/>
  </r>
  <r>
    <n v="2157"/>
    <n v="1"/>
    <x v="561"/>
    <n v="683"/>
    <n v="19"/>
    <x v="59"/>
    <n v="2"/>
    <n v="62"/>
    <n v="32"/>
    <n v="124"/>
    <n v="64"/>
    <n v="60"/>
    <x v="6"/>
    <n v="11"/>
    <x v="2"/>
    <x v="4"/>
    <x v="3"/>
    <x v="1"/>
  </r>
  <r>
    <n v="2157"/>
    <n v="2"/>
    <x v="561"/>
    <n v="683"/>
    <n v="40"/>
    <x v="102"/>
    <n v="1"/>
    <n v="430"/>
    <n v="217"/>
    <n v="430"/>
    <n v="217"/>
    <n v="213"/>
    <x v="6"/>
    <n v="8"/>
    <x v="1"/>
    <x v="4"/>
    <x v="3"/>
    <x v="1"/>
  </r>
  <r>
    <n v="2157"/>
    <n v="3"/>
    <x v="561"/>
    <n v="683"/>
    <n v="175"/>
    <x v="37"/>
    <n v="1"/>
    <n v="29"/>
    <n v="16.5"/>
    <n v="29"/>
    <n v="16.5"/>
    <n v="12.5"/>
    <x v="6"/>
    <n v="26"/>
    <x v="2"/>
    <x v="4"/>
    <x v="3"/>
    <x v="1"/>
  </r>
  <r>
    <n v="2158"/>
    <n v="1"/>
    <x v="561"/>
    <n v="456"/>
    <n v="140"/>
    <x v="139"/>
    <n v="1"/>
    <n v="15"/>
    <n v="9.5"/>
    <n v="15"/>
    <n v="9.5"/>
    <n v="5.5"/>
    <x v="6"/>
    <n v="16"/>
    <x v="1"/>
    <x v="3"/>
    <x v="9"/>
    <x v="2"/>
  </r>
  <r>
    <n v="2158"/>
    <n v="2"/>
    <x v="561"/>
    <n v="456"/>
    <n v="142"/>
    <x v="36"/>
    <n v="1"/>
    <n v="50"/>
    <n v="27"/>
    <n v="50"/>
    <n v="27"/>
    <n v="23"/>
    <x v="6"/>
    <n v="10"/>
    <x v="3"/>
    <x v="3"/>
    <x v="9"/>
    <x v="2"/>
  </r>
  <r>
    <n v="2159"/>
    <n v="1"/>
    <x v="561"/>
    <n v="684"/>
    <n v="140"/>
    <x v="139"/>
    <n v="1"/>
    <n v="15"/>
    <n v="9.5"/>
    <n v="15"/>
    <n v="9.5"/>
    <n v="5.5"/>
    <x v="1"/>
    <n v="16"/>
    <x v="1"/>
    <x v="4"/>
    <x v="1"/>
    <x v="0"/>
  </r>
  <r>
    <n v="2159"/>
    <n v="2"/>
    <x v="561"/>
    <n v="684"/>
    <n v="142"/>
    <x v="36"/>
    <n v="1"/>
    <n v="50"/>
    <n v="27"/>
    <n v="50"/>
    <n v="27"/>
    <n v="23"/>
    <x v="1"/>
    <n v="10"/>
    <x v="3"/>
    <x v="4"/>
    <x v="1"/>
    <x v="0"/>
  </r>
  <r>
    <n v="2160"/>
    <n v="1"/>
    <x v="561"/>
    <n v="119"/>
    <n v="105"/>
    <x v="22"/>
    <n v="1"/>
    <n v="65"/>
    <n v="33.5"/>
    <n v="65"/>
    <n v="33.5"/>
    <n v="31.5"/>
    <x v="3"/>
    <n v="22"/>
    <x v="2"/>
    <x v="3"/>
    <x v="6"/>
    <x v="2"/>
  </r>
  <r>
    <n v="2160"/>
    <n v="2"/>
    <x v="561"/>
    <n v="119"/>
    <n v="181"/>
    <x v="6"/>
    <n v="1"/>
    <n v="12"/>
    <n v="7"/>
    <n v="12"/>
    <n v="7"/>
    <n v="5"/>
    <x v="3"/>
    <n v="5"/>
    <x v="3"/>
    <x v="3"/>
    <x v="6"/>
    <x v="2"/>
  </r>
  <r>
    <n v="2160"/>
    <n v="3"/>
    <x v="561"/>
    <n v="119"/>
    <n v="208"/>
    <x v="153"/>
    <n v="1"/>
    <n v="45"/>
    <n v="25.5"/>
    <n v="45"/>
    <n v="25.5"/>
    <n v="19.5"/>
    <x v="3"/>
    <n v="16"/>
    <x v="1"/>
    <x v="3"/>
    <x v="6"/>
    <x v="2"/>
  </r>
  <r>
    <n v="2161"/>
    <n v="1"/>
    <x v="561"/>
    <n v="684"/>
    <n v="72"/>
    <x v="180"/>
    <n v="2"/>
    <n v="30"/>
    <n v="18"/>
    <n v="60"/>
    <n v="36"/>
    <n v="24"/>
    <x v="1"/>
    <n v="17"/>
    <x v="3"/>
    <x v="4"/>
    <x v="1"/>
    <x v="0"/>
  </r>
  <r>
    <n v="2162"/>
    <n v="1"/>
    <x v="561"/>
    <n v="311"/>
    <n v="108"/>
    <x v="93"/>
    <n v="1"/>
    <n v="20"/>
    <n v="13"/>
    <n v="20"/>
    <n v="13"/>
    <n v="7"/>
    <x v="3"/>
    <n v="4"/>
    <x v="2"/>
    <x v="2"/>
    <x v="2"/>
    <x v="0"/>
  </r>
  <r>
    <n v="2162"/>
    <n v="2"/>
    <x v="561"/>
    <n v="311"/>
    <n v="139"/>
    <x v="129"/>
    <n v="1"/>
    <n v="194"/>
    <n v="100"/>
    <n v="194"/>
    <n v="100"/>
    <n v="94"/>
    <x v="3"/>
    <n v="14"/>
    <x v="5"/>
    <x v="2"/>
    <x v="2"/>
    <x v="0"/>
  </r>
  <r>
    <n v="2162"/>
    <n v="3"/>
    <x v="561"/>
    <n v="311"/>
    <n v="158"/>
    <x v="132"/>
    <n v="1"/>
    <n v="304"/>
    <n v="154"/>
    <n v="304"/>
    <n v="154"/>
    <n v="150"/>
    <x v="3"/>
    <n v="7"/>
    <x v="6"/>
    <x v="2"/>
    <x v="2"/>
    <x v="0"/>
  </r>
  <r>
    <n v="2163"/>
    <n v="1"/>
    <x v="561"/>
    <n v="453"/>
    <n v="163"/>
    <x v="80"/>
    <n v="1"/>
    <n v="180"/>
    <n v="93"/>
    <n v="180"/>
    <n v="93"/>
    <n v="87"/>
    <x v="1"/>
    <n v="19"/>
    <x v="1"/>
    <x v="0"/>
    <x v="0"/>
    <x v="0"/>
  </r>
  <r>
    <n v="2163"/>
    <n v="2"/>
    <x v="561"/>
    <n v="453"/>
    <n v="181"/>
    <x v="6"/>
    <n v="1"/>
    <n v="12"/>
    <n v="7"/>
    <n v="12"/>
    <n v="7"/>
    <n v="5"/>
    <x v="1"/>
    <n v="5"/>
    <x v="3"/>
    <x v="0"/>
    <x v="0"/>
    <x v="0"/>
  </r>
  <r>
    <n v="2164"/>
    <n v="1"/>
    <x v="561"/>
    <n v="685"/>
    <n v="71"/>
    <x v="49"/>
    <n v="1"/>
    <n v="33"/>
    <n v="17.5"/>
    <n v="33"/>
    <n v="17.5"/>
    <n v="15.5"/>
    <x v="7"/>
    <n v="26"/>
    <x v="2"/>
    <x v="4"/>
    <x v="2"/>
    <x v="0"/>
  </r>
  <r>
    <n v="2164"/>
    <n v="2"/>
    <x v="561"/>
    <n v="685"/>
    <n v="128"/>
    <x v="95"/>
    <n v="1"/>
    <n v="14"/>
    <n v="10"/>
    <n v="14"/>
    <n v="10"/>
    <n v="4"/>
    <x v="7"/>
    <n v="6"/>
    <x v="4"/>
    <x v="4"/>
    <x v="2"/>
    <x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2">
  <r>
    <n v="1101"/>
    <n v="1"/>
    <d v="2022-01-01T00:00:00"/>
    <n v="238"/>
    <x v="0"/>
    <x v="0"/>
    <x v="0"/>
    <x v="0"/>
    <n v="1"/>
  </r>
  <r>
    <n v="1102"/>
    <n v="1"/>
    <d v="2022-01-02T00:00:00"/>
    <n v="613"/>
    <x v="1"/>
    <x v="1"/>
    <x v="1"/>
    <x v="0"/>
    <n v="1"/>
  </r>
  <r>
    <n v="1103"/>
    <n v="1"/>
    <d v="2022-01-03T00:00:00"/>
    <n v="77"/>
    <x v="1"/>
    <x v="2"/>
    <x v="1"/>
    <x v="0"/>
    <n v="1"/>
  </r>
  <r>
    <n v="1104"/>
    <n v="1"/>
    <d v="2022-01-06T00:00:00"/>
    <n v="450"/>
    <x v="2"/>
    <x v="0"/>
    <x v="2"/>
    <x v="0"/>
    <n v="1"/>
  </r>
  <r>
    <n v="1105"/>
    <n v="1"/>
    <d v="2022-01-07T00:00:00"/>
    <n v="95"/>
    <x v="3"/>
    <x v="3"/>
    <x v="2"/>
    <x v="0"/>
    <n v="0"/>
  </r>
  <r>
    <n v="1106"/>
    <n v="1"/>
    <d v="2022-01-09T00:00:00"/>
    <n v="187"/>
    <x v="1"/>
    <x v="0"/>
    <x v="3"/>
    <x v="1"/>
    <n v="1"/>
  </r>
  <r>
    <n v="1107"/>
    <n v="1"/>
    <d v="2022-01-10T00:00:00"/>
    <n v="364"/>
    <x v="4"/>
    <x v="4"/>
    <x v="4"/>
    <x v="0"/>
    <n v="0"/>
  </r>
  <r>
    <n v="1108"/>
    <n v="1"/>
    <d v="2022-01-13T00:00:00"/>
    <n v="651"/>
    <x v="0"/>
    <x v="0"/>
    <x v="5"/>
    <x v="0"/>
    <n v="0"/>
  </r>
  <r>
    <n v="1109"/>
    <n v="1"/>
    <d v="2022-01-14T00:00:00"/>
    <n v="357"/>
    <x v="5"/>
    <x v="5"/>
    <x v="4"/>
    <x v="0"/>
    <n v="0"/>
  </r>
  <r>
    <n v="1110"/>
    <n v="1"/>
    <d v="2022-01-15T00:00:00"/>
    <n v="352"/>
    <x v="1"/>
    <x v="5"/>
    <x v="1"/>
    <x v="0"/>
    <n v="0"/>
  </r>
  <r>
    <n v="1111"/>
    <n v="1"/>
    <d v="2022-01-17T00:00:00"/>
    <n v="553"/>
    <x v="3"/>
    <x v="5"/>
    <x v="6"/>
    <x v="2"/>
    <n v="0"/>
  </r>
  <r>
    <n v="1112"/>
    <n v="1"/>
    <d v="2022-01-20T00:00:00"/>
    <n v="170"/>
    <x v="3"/>
    <x v="5"/>
    <x v="0"/>
    <x v="0"/>
    <n v="0"/>
  </r>
  <r>
    <n v="1113"/>
    <n v="1"/>
    <d v="2022-01-21T00:00:00"/>
    <n v="213"/>
    <x v="1"/>
    <x v="5"/>
    <x v="7"/>
    <x v="0"/>
    <n v="1"/>
  </r>
  <r>
    <n v="1114"/>
    <n v="1"/>
    <d v="2022-01-22T00:00:00"/>
    <n v="631"/>
    <x v="1"/>
    <x v="1"/>
    <x v="8"/>
    <x v="0"/>
    <n v="0"/>
  </r>
  <r>
    <n v="1115"/>
    <n v="1"/>
    <d v="2022-01-23T00:00:00"/>
    <n v="561"/>
    <x v="4"/>
    <x v="0"/>
    <x v="0"/>
    <x v="0"/>
    <n v="1"/>
  </r>
  <r>
    <n v="1116"/>
    <n v="1"/>
    <d v="2022-01-27T00:00:00"/>
    <n v="419"/>
    <x v="3"/>
    <x v="3"/>
    <x v="9"/>
    <x v="2"/>
    <n v="1"/>
  </r>
  <r>
    <n v="1117"/>
    <n v="1"/>
    <d v="2022-01-28T00:00:00"/>
    <n v="345"/>
    <x v="3"/>
    <x v="3"/>
    <x v="0"/>
    <x v="0"/>
    <n v="1"/>
  </r>
  <r>
    <n v="1118"/>
    <n v="1"/>
    <d v="2022-01-29T00:00:00"/>
    <n v="108"/>
    <x v="3"/>
    <x v="0"/>
    <x v="7"/>
    <x v="0"/>
    <n v="1"/>
  </r>
  <r>
    <n v="1119"/>
    <n v="1"/>
    <d v="2022-01-30T00:00:00"/>
    <n v="441"/>
    <x v="5"/>
    <x v="5"/>
    <x v="1"/>
    <x v="0"/>
    <n v="0"/>
  </r>
  <r>
    <n v="1120"/>
    <n v="1"/>
    <d v="2022-01-31T00:00:00"/>
    <n v="181"/>
    <x v="3"/>
    <x v="0"/>
    <x v="8"/>
    <x v="0"/>
    <n v="0"/>
  </r>
  <r>
    <n v="1121"/>
    <n v="1"/>
    <d v="2022-02-04T00:00:00"/>
    <n v="337"/>
    <x v="1"/>
    <x v="0"/>
    <x v="8"/>
    <x v="0"/>
    <n v="0"/>
  </r>
  <r>
    <n v="1122"/>
    <n v="1"/>
    <d v="2022-02-05T00:00:00"/>
    <n v="232"/>
    <x v="0"/>
    <x v="0"/>
    <x v="0"/>
    <x v="0"/>
    <n v="1"/>
  </r>
  <r>
    <n v="1123"/>
    <n v="1"/>
    <d v="2022-02-06T00:00:00"/>
    <n v="176"/>
    <x v="4"/>
    <x v="4"/>
    <x v="8"/>
    <x v="0"/>
    <n v="0"/>
  </r>
  <r>
    <n v="1124"/>
    <n v="1"/>
    <d v="2022-02-07T00:00:00"/>
    <n v="211"/>
    <x v="4"/>
    <x v="5"/>
    <x v="5"/>
    <x v="0"/>
    <n v="1"/>
  </r>
  <r>
    <n v="1125"/>
    <n v="1"/>
    <d v="2022-02-10T00:00:00"/>
    <n v="185"/>
    <x v="3"/>
    <x v="0"/>
    <x v="1"/>
    <x v="0"/>
    <n v="1"/>
  </r>
  <r>
    <n v="1126"/>
    <n v="1"/>
    <d v="2022-02-12T00:00:00"/>
    <n v="2"/>
    <x v="0"/>
    <x v="2"/>
    <x v="9"/>
    <x v="2"/>
    <n v="1"/>
  </r>
  <r>
    <n v="1127"/>
    <n v="1"/>
    <d v="2022-02-13T00:00:00"/>
    <n v="495"/>
    <x v="2"/>
    <x v="0"/>
    <x v="0"/>
    <x v="0"/>
    <n v="1"/>
  </r>
  <r>
    <n v="1128"/>
    <n v="1"/>
    <d v="2022-02-14T00:00:00"/>
    <n v="495"/>
    <x v="2"/>
    <x v="0"/>
    <x v="0"/>
    <x v="0"/>
    <n v="1"/>
  </r>
  <r>
    <n v="1129"/>
    <n v="1"/>
    <d v="2022-02-17T00:00:00"/>
    <n v="596"/>
    <x v="6"/>
    <x v="2"/>
    <x v="4"/>
    <x v="0"/>
    <n v="1"/>
  </r>
  <r>
    <n v="1130"/>
    <n v="1"/>
    <d v="2022-02-18T00:00:00"/>
    <n v="442"/>
    <x v="2"/>
    <x v="0"/>
    <x v="5"/>
    <x v="0"/>
    <n v="0"/>
  </r>
  <r>
    <n v="1131"/>
    <n v="1"/>
    <d v="2022-02-20T00:00:00"/>
    <n v="35"/>
    <x v="7"/>
    <x v="5"/>
    <x v="2"/>
    <x v="0"/>
    <n v="1"/>
  </r>
  <r>
    <n v="1132"/>
    <n v="1"/>
    <d v="2022-02-21T00:00:00"/>
    <n v="309"/>
    <x v="4"/>
    <x v="2"/>
    <x v="2"/>
    <x v="0"/>
    <n v="1"/>
  </r>
  <r>
    <n v="1133"/>
    <n v="1"/>
    <d v="2022-02-24T00:00:00"/>
    <n v="38"/>
    <x v="1"/>
    <x v="5"/>
    <x v="2"/>
    <x v="0"/>
    <n v="0"/>
  </r>
  <r>
    <n v="1134"/>
    <n v="1"/>
    <d v="2022-02-24T00:00:00"/>
    <n v="264"/>
    <x v="2"/>
    <x v="4"/>
    <x v="2"/>
    <x v="0"/>
    <n v="0"/>
  </r>
  <r>
    <n v="1135"/>
    <n v="1"/>
    <d v="2022-02-25T00:00:00"/>
    <n v="252"/>
    <x v="4"/>
    <x v="2"/>
    <x v="4"/>
    <x v="0"/>
    <n v="1"/>
  </r>
  <r>
    <n v="1136"/>
    <n v="1"/>
    <d v="2022-02-26T00:00:00"/>
    <n v="370"/>
    <x v="0"/>
    <x v="2"/>
    <x v="7"/>
    <x v="0"/>
    <n v="1"/>
  </r>
  <r>
    <n v="1137"/>
    <n v="1"/>
    <d v="2022-02-27T00:00:00"/>
    <n v="321"/>
    <x v="2"/>
    <x v="0"/>
    <x v="5"/>
    <x v="0"/>
    <n v="1"/>
  </r>
  <r>
    <n v="1138"/>
    <n v="1"/>
    <d v="2022-02-28T00:00:00"/>
    <n v="158"/>
    <x v="0"/>
    <x v="0"/>
    <x v="1"/>
    <x v="0"/>
    <n v="1"/>
  </r>
  <r>
    <n v="1139"/>
    <n v="1"/>
    <d v="2022-03-03T00:00:00"/>
    <n v="270"/>
    <x v="2"/>
    <x v="5"/>
    <x v="2"/>
    <x v="0"/>
    <n v="1"/>
  </r>
  <r>
    <n v="1140"/>
    <n v="1"/>
    <d v="2022-03-04T00:00:00"/>
    <n v="557"/>
    <x v="6"/>
    <x v="0"/>
    <x v="1"/>
    <x v="0"/>
    <n v="1"/>
  </r>
  <r>
    <n v="1141"/>
    <n v="1"/>
    <d v="2022-03-05T00:00:00"/>
    <n v="47"/>
    <x v="8"/>
    <x v="5"/>
    <x v="2"/>
    <x v="0"/>
    <n v="1"/>
  </r>
  <r>
    <n v="1142"/>
    <n v="1"/>
    <d v="2022-03-05T00:00:00"/>
    <n v="248"/>
    <x v="6"/>
    <x v="2"/>
    <x v="8"/>
    <x v="0"/>
    <n v="0"/>
  </r>
  <r>
    <n v="1143"/>
    <n v="1"/>
    <d v="2022-03-06T00:00:00"/>
    <n v="29"/>
    <x v="6"/>
    <x v="3"/>
    <x v="1"/>
    <x v="0"/>
    <n v="1"/>
  </r>
  <r>
    <n v="1144"/>
    <n v="1"/>
    <d v="2022-03-07T00:00:00"/>
    <n v="105"/>
    <x v="9"/>
    <x v="5"/>
    <x v="2"/>
    <x v="0"/>
    <n v="1"/>
  </r>
  <r>
    <n v="1145"/>
    <n v="1"/>
    <d v="2022-03-10T00:00:00"/>
    <n v="604"/>
    <x v="3"/>
    <x v="2"/>
    <x v="1"/>
    <x v="0"/>
    <n v="0"/>
  </r>
  <r>
    <n v="1146"/>
    <n v="1"/>
    <d v="2022-03-11T00:00:00"/>
    <n v="174"/>
    <x v="2"/>
    <x v="2"/>
    <x v="8"/>
    <x v="0"/>
    <n v="1"/>
  </r>
  <r>
    <n v="1147"/>
    <n v="1"/>
    <d v="2022-03-12T00:00:00"/>
    <n v="624"/>
    <x v="3"/>
    <x v="2"/>
    <x v="7"/>
    <x v="0"/>
    <n v="1"/>
  </r>
  <r>
    <n v="1148"/>
    <n v="1"/>
    <d v="2022-03-13T00:00:00"/>
    <n v="678"/>
    <x v="2"/>
    <x v="0"/>
    <x v="7"/>
    <x v="0"/>
    <n v="1"/>
  </r>
  <r>
    <n v="1149"/>
    <n v="1"/>
    <d v="2022-03-14T00:00:00"/>
    <n v="67"/>
    <x v="1"/>
    <x v="2"/>
    <x v="1"/>
    <x v="0"/>
    <n v="1"/>
  </r>
  <r>
    <n v="1150"/>
    <n v="1"/>
    <d v="2022-03-17T00:00:00"/>
    <n v="48"/>
    <x v="2"/>
    <x v="0"/>
    <x v="2"/>
    <x v="0"/>
    <n v="1"/>
  </r>
  <r>
    <n v="1151"/>
    <n v="1"/>
    <d v="2022-03-18T00:00:00"/>
    <n v="135"/>
    <x v="2"/>
    <x v="5"/>
    <x v="8"/>
    <x v="0"/>
    <n v="0"/>
  </r>
  <r>
    <n v="1152"/>
    <n v="1"/>
    <d v="2022-03-18T00:00:00"/>
    <n v="492"/>
    <x v="0"/>
    <x v="0"/>
    <x v="7"/>
    <x v="0"/>
    <n v="0"/>
  </r>
  <r>
    <n v="1153"/>
    <n v="1"/>
    <d v="2022-03-19T00:00:00"/>
    <n v="283"/>
    <x v="2"/>
    <x v="5"/>
    <x v="4"/>
    <x v="0"/>
    <n v="1"/>
  </r>
  <r>
    <n v="1154"/>
    <n v="1"/>
    <d v="2022-03-20T00:00:00"/>
    <n v="467"/>
    <x v="0"/>
    <x v="3"/>
    <x v="7"/>
    <x v="0"/>
    <n v="0"/>
  </r>
  <r>
    <n v="1155"/>
    <n v="1"/>
    <d v="2022-03-21T00:00:00"/>
    <n v="34"/>
    <x v="3"/>
    <x v="2"/>
    <x v="5"/>
    <x v="0"/>
    <n v="0"/>
  </r>
  <r>
    <n v="1156"/>
    <n v="1"/>
    <d v="2022-03-25T00:00:00"/>
    <n v="675"/>
    <x v="3"/>
    <x v="0"/>
    <x v="5"/>
    <x v="0"/>
    <n v="1"/>
  </r>
  <r>
    <n v="1157"/>
    <n v="1"/>
    <d v="2022-03-26T00:00:00"/>
    <n v="239"/>
    <x v="8"/>
    <x v="5"/>
    <x v="2"/>
    <x v="0"/>
    <n v="1"/>
  </r>
  <r>
    <n v="1158"/>
    <n v="1"/>
    <d v="2022-03-27T00:00:00"/>
    <n v="17"/>
    <x v="2"/>
    <x v="3"/>
    <x v="1"/>
    <x v="0"/>
    <n v="0"/>
  </r>
  <r>
    <n v="1159"/>
    <n v="1"/>
    <d v="2022-03-28T00:00:00"/>
    <n v="469"/>
    <x v="0"/>
    <x v="3"/>
    <x v="1"/>
    <x v="0"/>
    <n v="1"/>
  </r>
  <r>
    <n v="1160"/>
    <n v="1"/>
    <d v="2022-03-31T00:00:00"/>
    <n v="62"/>
    <x v="0"/>
    <x v="0"/>
    <x v="0"/>
    <x v="0"/>
    <n v="0"/>
  </r>
  <r>
    <n v="1161"/>
    <n v="1"/>
    <d v="2022-03-31T00:00:00"/>
    <n v="567"/>
    <x v="5"/>
    <x v="4"/>
    <x v="3"/>
    <x v="1"/>
    <n v="1"/>
  </r>
  <r>
    <n v="1162"/>
    <n v="1"/>
    <d v="2022-04-01T00:00:00"/>
    <n v="424"/>
    <x v="3"/>
    <x v="2"/>
    <x v="4"/>
    <x v="0"/>
    <n v="0"/>
  </r>
  <r>
    <n v="1163"/>
    <n v="1"/>
    <d v="2022-04-02T00:00:00"/>
    <n v="501"/>
    <x v="0"/>
    <x v="0"/>
    <x v="4"/>
    <x v="0"/>
    <n v="1"/>
  </r>
  <r>
    <n v="1164"/>
    <n v="1"/>
    <d v="2022-04-03T00:00:00"/>
    <n v="18"/>
    <x v="4"/>
    <x v="6"/>
    <x v="0"/>
    <x v="0"/>
    <n v="1"/>
  </r>
  <r>
    <n v="1165"/>
    <n v="1"/>
    <d v="2022-04-04T00:00:00"/>
    <n v="650"/>
    <x v="9"/>
    <x v="3"/>
    <x v="7"/>
    <x v="0"/>
    <n v="1"/>
  </r>
  <r>
    <n v="1166"/>
    <n v="1"/>
    <d v="2022-04-07T00:00:00"/>
    <n v="671"/>
    <x v="0"/>
    <x v="4"/>
    <x v="8"/>
    <x v="0"/>
    <n v="0"/>
  </r>
  <r>
    <n v="1167"/>
    <n v="1"/>
    <d v="2022-04-08T00:00:00"/>
    <n v="558"/>
    <x v="3"/>
    <x v="5"/>
    <x v="2"/>
    <x v="0"/>
    <n v="0"/>
  </r>
  <r>
    <n v="1168"/>
    <n v="1"/>
    <d v="2022-04-09T00:00:00"/>
    <n v="221"/>
    <x v="4"/>
    <x v="0"/>
    <x v="0"/>
    <x v="0"/>
    <n v="1"/>
  </r>
  <r>
    <n v="1169"/>
    <n v="1"/>
    <d v="2022-04-10T00:00:00"/>
    <n v="476"/>
    <x v="1"/>
    <x v="5"/>
    <x v="0"/>
    <x v="0"/>
    <n v="1"/>
  </r>
  <r>
    <n v="1170"/>
    <n v="1"/>
    <d v="2022-04-11T00:00:00"/>
    <n v="274"/>
    <x v="7"/>
    <x v="2"/>
    <x v="4"/>
    <x v="0"/>
    <n v="1"/>
  </r>
  <r>
    <n v="1171"/>
    <n v="1"/>
    <d v="2022-04-11T00:00:00"/>
    <n v="478"/>
    <x v="6"/>
    <x v="0"/>
    <x v="7"/>
    <x v="0"/>
    <n v="0"/>
  </r>
  <r>
    <n v="1172"/>
    <n v="1"/>
    <d v="2022-04-14T00:00:00"/>
    <n v="61"/>
    <x v="6"/>
    <x v="5"/>
    <x v="4"/>
    <x v="0"/>
    <n v="1"/>
  </r>
  <r>
    <n v="1173"/>
    <n v="1"/>
    <d v="2022-04-15T00:00:00"/>
    <n v="346"/>
    <x v="3"/>
    <x v="3"/>
    <x v="3"/>
    <x v="1"/>
    <n v="1"/>
  </r>
  <r>
    <n v="1174"/>
    <n v="1"/>
    <d v="2022-04-16T00:00:00"/>
    <n v="654"/>
    <x v="3"/>
    <x v="1"/>
    <x v="2"/>
    <x v="0"/>
    <n v="0"/>
  </r>
  <r>
    <n v="1175"/>
    <n v="1"/>
    <d v="2022-04-17T00:00:00"/>
    <n v="123"/>
    <x v="4"/>
    <x v="5"/>
    <x v="3"/>
    <x v="1"/>
    <n v="1"/>
  </r>
  <r>
    <n v="1176"/>
    <n v="1"/>
    <d v="2022-04-18T00:00:00"/>
    <n v="524"/>
    <x v="3"/>
    <x v="0"/>
    <x v="2"/>
    <x v="0"/>
    <n v="1"/>
  </r>
  <r>
    <n v="1177"/>
    <n v="1"/>
    <d v="2022-04-21T00:00:00"/>
    <n v="665"/>
    <x v="3"/>
    <x v="6"/>
    <x v="6"/>
    <x v="2"/>
    <n v="1"/>
  </r>
  <r>
    <n v="1178"/>
    <n v="1"/>
    <d v="2022-04-22T00:00:00"/>
    <n v="668"/>
    <x v="0"/>
    <x v="5"/>
    <x v="2"/>
    <x v="0"/>
    <n v="1"/>
  </r>
  <r>
    <n v="1179"/>
    <n v="1"/>
    <d v="2022-04-23T00:00:00"/>
    <n v="212"/>
    <x v="2"/>
    <x v="5"/>
    <x v="5"/>
    <x v="0"/>
    <n v="1"/>
  </r>
  <r>
    <n v="1180"/>
    <n v="1"/>
    <d v="2022-04-24T00:00:00"/>
    <n v="344"/>
    <x v="3"/>
    <x v="0"/>
    <x v="2"/>
    <x v="0"/>
    <n v="1"/>
  </r>
  <r>
    <n v="1181"/>
    <n v="1"/>
    <d v="2022-04-24T00:00:00"/>
    <n v="459"/>
    <x v="2"/>
    <x v="0"/>
    <x v="2"/>
    <x v="0"/>
    <n v="1"/>
  </r>
  <r>
    <n v="1182"/>
    <n v="1"/>
    <d v="2022-04-25T00:00:00"/>
    <n v="13"/>
    <x v="6"/>
    <x v="3"/>
    <x v="2"/>
    <x v="0"/>
    <n v="0"/>
  </r>
  <r>
    <n v="1183"/>
    <n v="1"/>
    <d v="2022-04-25T00:00:00"/>
    <n v="620"/>
    <x v="1"/>
    <x v="2"/>
    <x v="1"/>
    <x v="0"/>
    <n v="1"/>
  </r>
  <r>
    <n v="1184"/>
    <n v="1"/>
    <d v="2022-04-28T00:00:00"/>
    <n v="529"/>
    <x v="3"/>
    <x v="0"/>
    <x v="8"/>
    <x v="0"/>
    <n v="1"/>
  </r>
  <r>
    <n v="1185"/>
    <n v="1"/>
    <d v="2022-04-29T00:00:00"/>
    <n v="538"/>
    <x v="8"/>
    <x v="3"/>
    <x v="8"/>
    <x v="0"/>
    <n v="0"/>
  </r>
  <r>
    <n v="1186"/>
    <n v="1"/>
    <d v="2022-04-30T00:00:00"/>
    <n v="475"/>
    <x v="4"/>
    <x v="0"/>
    <x v="5"/>
    <x v="0"/>
    <n v="1"/>
  </r>
  <r>
    <n v="1187"/>
    <n v="1"/>
    <d v="2022-05-01T00:00:00"/>
    <n v="304"/>
    <x v="3"/>
    <x v="5"/>
    <x v="5"/>
    <x v="0"/>
    <n v="1"/>
  </r>
  <r>
    <n v="1188"/>
    <n v="1"/>
    <d v="2022-05-02T00:00:00"/>
    <n v="44"/>
    <x v="4"/>
    <x v="2"/>
    <x v="7"/>
    <x v="0"/>
    <n v="0"/>
  </r>
  <r>
    <n v="1189"/>
    <n v="1"/>
    <d v="2022-05-05T00:00:00"/>
    <n v="618"/>
    <x v="8"/>
    <x v="3"/>
    <x v="9"/>
    <x v="2"/>
    <n v="0"/>
  </r>
  <r>
    <n v="1190"/>
    <n v="1"/>
    <d v="2022-05-06T00:00:00"/>
    <n v="159"/>
    <x v="2"/>
    <x v="0"/>
    <x v="4"/>
    <x v="0"/>
    <n v="1"/>
  </r>
  <r>
    <n v="1191"/>
    <n v="1"/>
    <d v="2022-05-07T00:00:00"/>
    <n v="41"/>
    <x v="8"/>
    <x v="1"/>
    <x v="8"/>
    <x v="0"/>
    <n v="1"/>
  </r>
  <r>
    <n v="1192"/>
    <n v="1"/>
    <d v="2022-05-07T00:00:00"/>
    <n v="278"/>
    <x v="0"/>
    <x v="0"/>
    <x v="2"/>
    <x v="0"/>
    <n v="1"/>
  </r>
  <r>
    <n v="1193"/>
    <n v="1"/>
    <d v="2022-05-08T00:00:00"/>
    <n v="301"/>
    <x v="9"/>
    <x v="2"/>
    <x v="9"/>
    <x v="2"/>
    <n v="1"/>
  </r>
  <r>
    <n v="1194"/>
    <n v="1"/>
    <d v="2022-05-09T00:00:00"/>
    <n v="163"/>
    <x v="6"/>
    <x v="5"/>
    <x v="7"/>
    <x v="0"/>
    <n v="1"/>
  </r>
  <r>
    <n v="1195"/>
    <n v="1"/>
    <d v="2022-05-10T00:00:00"/>
    <n v="168"/>
    <x v="8"/>
    <x v="0"/>
    <x v="4"/>
    <x v="0"/>
    <n v="1"/>
  </r>
  <r>
    <n v="1196"/>
    <n v="1"/>
    <d v="2022-05-12T00:00:00"/>
    <n v="195"/>
    <x v="3"/>
    <x v="0"/>
    <x v="7"/>
    <x v="0"/>
    <n v="1"/>
  </r>
  <r>
    <n v="1197"/>
    <n v="1"/>
    <d v="2022-05-13T00:00:00"/>
    <n v="614"/>
    <x v="2"/>
    <x v="4"/>
    <x v="2"/>
    <x v="0"/>
    <n v="1"/>
  </r>
  <r>
    <n v="1198"/>
    <n v="1"/>
    <d v="2022-05-14T00:00:00"/>
    <n v="140"/>
    <x v="9"/>
    <x v="3"/>
    <x v="8"/>
    <x v="0"/>
    <n v="1"/>
  </r>
  <r>
    <n v="1199"/>
    <n v="1"/>
    <d v="2022-05-14T00:00:00"/>
    <n v="662"/>
    <x v="2"/>
    <x v="4"/>
    <x v="0"/>
    <x v="0"/>
    <n v="1"/>
  </r>
  <r>
    <n v="1200"/>
    <n v="1"/>
    <d v="2022-05-15T00:00:00"/>
    <n v="157"/>
    <x v="0"/>
    <x v="0"/>
    <x v="2"/>
    <x v="0"/>
    <n v="0"/>
  </r>
  <r>
    <n v="1201"/>
    <n v="1"/>
    <d v="2022-05-15T00:00:00"/>
    <n v="559"/>
    <x v="1"/>
    <x v="5"/>
    <x v="10"/>
    <x v="2"/>
    <n v="1"/>
  </r>
  <r>
    <n v="1202"/>
    <n v="1"/>
    <d v="2022-05-16T00:00:00"/>
    <n v="8"/>
    <x v="0"/>
    <x v="3"/>
    <x v="5"/>
    <x v="0"/>
    <n v="0"/>
  </r>
  <r>
    <n v="1203"/>
    <n v="1"/>
    <d v="2022-05-16T00:00:00"/>
    <n v="284"/>
    <x v="1"/>
    <x v="5"/>
    <x v="0"/>
    <x v="0"/>
    <n v="1"/>
  </r>
  <r>
    <n v="1204"/>
    <n v="1"/>
    <d v="2022-05-19T00:00:00"/>
    <n v="435"/>
    <x v="2"/>
    <x v="1"/>
    <x v="10"/>
    <x v="2"/>
    <n v="1"/>
  </r>
  <r>
    <n v="1205"/>
    <n v="1"/>
    <d v="2022-05-20T00:00:00"/>
    <n v="118"/>
    <x v="2"/>
    <x v="5"/>
    <x v="0"/>
    <x v="0"/>
    <n v="1"/>
  </r>
  <r>
    <n v="1206"/>
    <n v="1"/>
    <d v="2022-05-20T00:00:00"/>
    <n v="147"/>
    <x v="7"/>
    <x v="5"/>
    <x v="0"/>
    <x v="0"/>
    <n v="1"/>
  </r>
  <r>
    <n v="1207"/>
    <n v="1"/>
    <d v="2022-05-20T00:00:00"/>
    <n v="667"/>
    <x v="4"/>
    <x v="4"/>
    <x v="4"/>
    <x v="0"/>
    <n v="1"/>
  </r>
  <r>
    <n v="1208"/>
    <n v="1"/>
    <d v="2022-05-21T00:00:00"/>
    <n v="626"/>
    <x v="8"/>
    <x v="4"/>
    <x v="0"/>
    <x v="0"/>
    <n v="1"/>
  </r>
  <r>
    <n v="1209"/>
    <n v="1"/>
    <d v="2022-05-21T00:00:00"/>
    <n v="679"/>
    <x v="3"/>
    <x v="5"/>
    <x v="1"/>
    <x v="0"/>
    <n v="1"/>
  </r>
  <r>
    <n v="1210"/>
    <n v="1"/>
    <d v="2022-05-22T00:00:00"/>
    <n v="21"/>
    <x v="7"/>
    <x v="3"/>
    <x v="2"/>
    <x v="0"/>
    <n v="1"/>
  </r>
  <r>
    <n v="1211"/>
    <n v="1"/>
    <d v="2022-05-22T00:00:00"/>
    <n v="127"/>
    <x v="0"/>
    <x v="5"/>
    <x v="0"/>
    <x v="0"/>
    <n v="0"/>
  </r>
  <r>
    <n v="1212"/>
    <n v="1"/>
    <d v="2022-05-23T00:00:00"/>
    <n v="629"/>
    <x v="1"/>
    <x v="0"/>
    <x v="0"/>
    <x v="0"/>
    <n v="1"/>
  </r>
  <r>
    <n v="1213"/>
    <n v="1"/>
    <d v="2022-05-23T00:00:00"/>
    <n v="456"/>
    <x v="6"/>
    <x v="3"/>
    <x v="9"/>
    <x v="2"/>
    <n v="1"/>
  </r>
  <r>
    <n v="1214"/>
    <n v="1"/>
    <d v="2022-05-24T00:00:00"/>
    <n v="16"/>
    <x v="4"/>
    <x v="1"/>
    <x v="7"/>
    <x v="0"/>
    <n v="1"/>
  </r>
  <r>
    <n v="1215"/>
    <n v="1"/>
    <d v="2022-05-26T00:00:00"/>
    <n v="488"/>
    <x v="6"/>
    <x v="3"/>
    <x v="1"/>
    <x v="0"/>
    <n v="1"/>
  </r>
  <r>
    <n v="1216"/>
    <n v="1"/>
    <d v="2022-05-27T00:00:00"/>
    <n v="48"/>
    <x v="2"/>
    <x v="0"/>
    <x v="2"/>
    <x v="0"/>
    <n v="1"/>
  </r>
  <r>
    <n v="1217"/>
    <n v="1"/>
    <d v="2022-05-28T00:00:00"/>
    <n v="509"/>
    <x v="3"/>
    <x v="2"/>
    <x v="5"/>
    <x v="0"/>
    <n v="1"/>
  </r>
  <r>
    <n v="1218"/>
    <n v="1"/>
    <d v="2022-05-28T00:00:00"/>
    <n v="606"/>
    <x v="0"/>
    <x v="0"/>
    <x v="4"/>
    <x v="0"/>
    <n v="0"/>
  </r>
  <r>
    <n v="1219"/>
    <n v="1"/>
    <d v="2022-05-29T00:00:00"/>
    <n v="268"/>
    <x v="9"/>
    <x v="2"/>
    <x v="6"/>
    <x v="2"/>
    <n v="1"/>
  </r>
  <r>
    <n v="1220"/>
    <n v="1"/>
    <d v="2022-05-29T00:00:00"/>
    <n v="537"/>
    <x v="4"/>
    <x v="3"/>
    <x v="2"/>
    <x v="0"/>
    <n v="1"/>
  </r>
  <r>
    <n v="1221"/>
    <n v="1"/>
    <d v="2022-05-30T00:00:00"/>
    <n v="258"/>
    <x v="2"/>
    <x v="1"/>
    <x v="4"/>
    <x v="0"/>
    <n v="1"/>
  </r>
  <r>
    <n v="1222"/>
    <n v="1"/>
    <d v="2022-05-30T00:00:00"/>
    <n v="329"/>
    <x v="8"/>
    <x v="3"/>
    <x v="10"/>
    <x v="2"/>
    <n v="1"/>
  </r>
  <r>
    <n v="1223"/>
    <n v="1"/>
    <d v="2022-05-31T00:00:00"/>
    <n v="493"/>
    <x v="2"/>
    <x v="0"/>
    <x v="5"/>
    <x v="0"/>
    <n v="1"/>
  </r>
  <r>
    <n v="1224"/>
    <n v="1"/>
    <d v="2022-06-02T00:00:00"/>
    <n v="238"/>
    <x v="0"/>
    <x v="0"/>
    <x v="0"/>
    <x v="0"/>
    <n v="1"/>
  </r>
  <r>
    <n v="1225"/>
    <n v="1"/>
    <d v="2022-06-02T00:00:00"/>
    <n v="656"/>
    <x v="1"/>
    <x v="0"/>
    <x v="2"/>
    <x v="0"/>
    <n v="1"/>
  </r>
  <r>
    <n v="1226"/>
    <n v="1"/>
    <d v="2022-06-03T00:00:00"/>
    <n v="586"/>
    <x v="0"/>
    <x v="5"/>
    <x v="4"/>
    <x v="0"/>
    <n v="0"/>
  </r>
  <r>
    <n v="1227"/>
    <n v="1"/>
    <d v="2022-06-03T00:00:00"/>
    <n v="613"/>
    <x v="1"/>
    <x v="1"/>
    <x v="1"/>
    <x v="0"/>
    <n v="1"/>
  </r>
  <r>
    <n v="1228"/>
    <n v="1"/>
    <d v="2022-06-04T00:00:00"/>
    <n v="52"/>
    <x v="4"/>
    <x v="5"/>
    <x v="7"/>
    <x v="0"/>
    <n v="1"/>
  </r>
  <r>
    <n v="1229"/>
    <n v="1"/>
    <d v="2022-06-05T00:00:00"/>
    <n v="30"/>
    <x v="6"/>
    <x v="5"/>
    <x v="8"/>
    <x v="0"/>
    <n v="0"/>
  </r>
  <r>
    <n v="1230"/>
    <n v="1"/>
    <d v="2022-06-05T00:00:00"/>
    <n v="240"/>
    <x v="1"/>
    <x v="0"/>
    <x v="0"/>
    <x v="0"/>
    <n v="1"/>
  </r>
  <r>
    <n v="1231"/>
    <n v="1"/>
    <d v="2022-06-06T00:00:00"/>
    <n v="236"/>
    <x v="4"/>
    <x v="0"/>
    <x v="8"/>
    <x v="0"/>
    <n v="1"/>
  </r>
  <r>
    <n v="1232"/>
    <n v="1"/>
    <d v="2022-06-06T00:00:00"/>
    <n v="672"/>
    <x v="3"/>
    <x v="5"/>
    <x v="4"/>
    <x v="0"/>
    <n v="1"/>
  </r>
  <r>
    <n v="1233"/>
    <n v="1"/>
    <d v="2022-06-07T00:00:00"/>
    <n v="608"/>
    <x v="4"/>
    <x v="0"/>
    <x v="7"/>
    <x v="0"/>
    <n v="0"/>
  </r>
  <r>
    <n v="1234"/>
    <n v="1"/>
    <d v="2022-06-09T00:00:00"/>
    <n v="271"/>
    <x v="0"/>
    <x v="2"/>
    <x v="1"/>
    <x v="0"/>
    <n v="1"/>
  </r>
  <r>
    <n v="1235"/>
    <n v="1"/>
    <d v="2022-06-10T00:00:00"/>
    <n v="318"/>
    <x v="4"/>
    <x v="5"/>
    <x v="5"/>
    <x v="0"/>
    <n v="1"/>
  </r>
  <r>
    <n v="1236"/>
    <n v="1"/>
    <d v="2022-06-10T00:00:00"/>
    <n v="527"/>
    <x v="3"/>
    <x v="0"/>
    <x v="5"/>
    <x v="0"/>
    <n v="0"/>
  </r>
  <r>
    <n v="1237"/>
    <n v="1"/>
    <d v="2022-06-11T00:00:00"/>
    <n v="228"/>
    <x v="4"/>
    <x v="5"/>
    <x v="5"/>
    <x v="0"/>
    <n v="1"/>
  </r>
  <r>
    <n v="1238"/>
    <n v="1"/>
    <d v="2022-06-12T00:00:00"/>
    <n v="417"/>
    <x v="9"/>
    <x v="5"/>
    <x v="4"/>
    <x v="0"/>
    <n v="1"/>
  </r>
  <r>
    <n v="1239"/>
    <n v="1"/>
    <d v="2022-06-13T00:00:00"/>
    <n v="84"/>
    <x v="3"/>
    <x v="0"/>
    <x v="4"/>
    <x v="0"/>
    <n v="0"/>
  </r>
  <r>
    <n v="1240"/>
    <n v="1"/>
    <d v="2022-06-13T00:00:00"/>
    <n v="330"/>
    <x v="2"/>
    <x v="5"/>
    <x v="8"/>
    <x v="0"/>
    <n v="1"/>
  </r>
  <r>
    <n v="1241"/>
    <n v="1"/>
    <d v="2022-06-13T00:00:00"/>
    <n v="526"/>
    <x v="0"/>
    <x v="0"/>
    <x v="8"/>
    <x v="0"/>
    <n v="0"/>
  </r>
  <r>
    <n v="1242"/>
    <n v="1"/>
    <d v="2022-06-14T00:00:00"/>
    <n v="440"/>
    <x v="2"/>
    <x v="0"/>
    <x v="7"/>
    <x v="0"/>
    <n v="0"/>
  </r>
  <r>
    <n v="1243"/>
    <n v="1"/>
    <d v="2022-06-16T00:00:00"/>
    <n v="396"/>
    <x v="2"/>
    <x v="3"/>
    <x v="5"/>
    <x v="0"/>
    <n v="1"/>
  </r>
  <r>
    <n v="1244"/>
    <n v="1"/>
    <d v="2022-06-17T00:00:00"/>
    <n v="54"/>
    <x v="1"/>
    <x v="4"/>
    <x v="7"/>
    <x v="0"/>
    <n v="1"/>
  </r>
  <r>
    <n v="1245"/>
    <n v="1"/>
    <d v="2022-06-17T00:00:00"/>
    <n v="72"/>
    <x v="3"/>
    <x v="3"/>
    <x v="2"/>
    <x v="0"/>
    <n v="1"/>
  </r>
  <r>
    <n v="1246"/>
    <n v="1"/>
    <d v="2022-06-18T00:00:00"/>
    <n v="94"/>
    <x v="4"/>
    <x v="0"/>
    <x v="4"/>
    <x v="0"/>
    <n v="0"/>
  </r>
  <r>
    <n v="1247"/>
    <n v="1"/>
    <d v="2022-06-18T00:00:00"/>
    <n v="531"/>
    <x v="7"/>
    <x v="0"/>
    <x v="2"/>
    <x v="0"/>
    <n v="1"/>
  </r>
  <r>
    <n v="1248"/>
    <n v="1"/>
    <d v="2022-06-19T00:00:00"/>
    <n v="256"/>
    <x v="1"/>
    <x v="1"/>
    <x v="0"/>
    <x v="0"/>
    <n v="1"/>
  </r>
  <r>
    <n v="1249"/>
    <n v="1"/>
    <d v="2022-06-19T00:00:00"/>
    <n v="430"/>
    <x v="3"/>
    <x v="2"/>
    <x v="7"/>
    <x v="0"/>
    <n v="0"/>
  </r>
  <r>
    <n v="1250"/>
    <n v="1"/>
    <d v="2022-06-20T00:00:00"/>
    <n v="358"/>
    <x v="3"/>
    <x v="5"/>
    <x v="6"/>
    <x v="2"/>
    <n v="1"/>
  </r>
  <r>
    <n v="1251"/>
    <n v="1"/>
    <d v="2022-06-21T00:00:00"/>
    <n v="563"/>
    <x v="0"/>
    <x v="0"/>
    <x v="8"/>
    <x v="0"/>
    <n v="1"/>
  </r>
  <r>
    <n v="1252"/>
    <n v="1"/>
    <d v="2022-06-23T00:00:00"/>
    <n v="54"/>
    <x v="1"/>
    <x v="4"/>
    <x v="7"/>
    <x v="0"/>
    <n v="1"/>
  </r>
  <r>
    <n v="1253"/>
    <n v="1"/>
    <d v="2022-06-24T00:00:00"/>
    <n v="548"/>
    <x v="0"/>
    <x v="0"/>
    <x v="2"/>
    <x v="0"/>
    <n v="0"/>
  </r>
  <r>
    <n v="1254"/>
    <n v="1"/>
    <d v="2022-06-24T00:00:00"/>
    <n v="630"/>
    <x v="9"/>
    <x v="3"/>
    <x v="2"/>
    <x v="0"/>
    <n v="1"/>
  </r>
  <r>
    <n v="1255"/>
    <n v="1"/>
    <d v="2022-06-25T00:00:00"/>
    <n v="85"/>
    <x v="4"/>
    <x v="3"/>
    <x v="6"/>
    <x v="2"/>
    <n v="1"/>
  </r>
  <r>
    <n v="1256"/>
    <n v="1"/>
    <d v="2022-06-26T00:00:00"/>
    <n v="97"/>
    <x v="1"/>
    <x v="0"/>
    <x v="8"/>
    <x v="0"/>
    <n v="0"/>
  </r>
  <r>
    <n v="1257"/>
    <n v="1"/>
    <d v="2022-06-26T00:00:00"/>
    <n v="272"/>
    <x v="4"/>
    <x v="2"/>
    <x v="8"/>
    <x v="0"/>
    <n v="1"/>
  </r>
  <r>
    <n v="1258"/>
    <n v="1"/>
    <d v="2022-06-26T00:00:00"/>
    <n v="427"/>
    <x v="2"/>
    <x v="2"/>
    <x v="2"/>
    <x v="0"/>
    <n v="1"/>
  </r>
  <r>
    <n v="1259"/>
    <n v="1"/>
    <d v="2022-06-27T00:00:00"/>
    <n v="26"/>
    <x v="3"/>
    <x v="0"/>
    <x v="3"/>
    <x v="1"/>
    <n v="1"/>
  </r>
  <r>
    <n v="1260"/>
    <n v="1"/>
    <d v="2022-06-27T00:00:00"/>
    <n v="148"/>
    <x v="4"/>
    <x v="1"/>
    <x v="7"/>
    <x v="0"/>
    <n v="1"/>
  </r>
  <r>
    <n v="1261"/>
    <n v="1"/>
    <d v="2022-06-30T00:00:00"/>
    <n v="541"/>
    <x v="9"/>
    <x v="5"/>
    <x v="7"/>
    <x v="0"/>
    <n v="1"/>
  </r>
  <r>
    <n v="1262"/>
    <n v="1"/>
    <d v="2022-07-01T00:00:00"/>
    <n v="484"/>
    <x v="4"/>
    <x v="0"/>
    <x v="8"/>
    <x v="0"/>
    <n v="1"/>
  </r>
  <r>
    <n v="1263"/>
    <n v="1"/>
    <d v="2022-07-02T00:00:00"/>
    <n v="76"/>
    <x v="9"/>
    <x v="5"/>
    <x v="0"/>
    <x v="0"/>
    <n v="0"/>
  </r>
  <r>
    <n v="1264"/>
    <n v="1"/>
    <d v="2022-07-03T00:00:00"/>
    <n v="510"/>
    <x v="3"/>
    <x v="5"/>
    <x v="4"/>
    <x v="0"/>
    <n v="1"/>
  </r>
  <r>
    <n v="1265"/>
    <n v="1"/>
    <d v="2022-07-03T00:00:00"/>
    <n v="577"/>
    <x v="0"/>
    <x v="5"/>
    <x v="5"/>
    <x v="0"/>
    <n v="1"/>
  </r>
  <r>
    <n v="1266"/>
    <n v="1"/>
    <d v="2022-07-04T00:00:00"/>
    <n v="288"/>
    <x v="9"/>
    <x v="2"/>
    <x v="6"/>
    <x v="2"/>
    <n v="1"/>
  </r>
  <r>
    <n v="1267"/>
    <n v="1"/>
    <d v="2022-07-05T00:00:00"/>
    <n v="189"/>
    <x v="0"/>
    <x v="4"/>
    <x v="6"/>
    <x v="2"/>
    <n v="1"/>
  </r>
  <r>
    <n v="1268"/>
    <n v="1"/>
    <d v="2022-07-07T00:00:00"/>
    <n v="282"/>
    <x v="7"/>
    <x v="2"/>
    <x v="7"/>
    <x v="0"/>
    <n v="1"/>
  </r>
  <r>
    <n v="1269"/>
    <n v="1"/>
    <d v="2022-07-08T00:00:00"/>
    <n v="377"/>
    <x v="2"/>
    <x v="5"/>
    <x v="4"/>
    <x v="0"/>
    <n v="1"/>
  </r>
  <r>
    <n v="1270"/>
    <n v="1"/>
    <d v="2022-07-09T00:00:00"/>
    <n v="145"/>
    <x v="0"/>
    <x v="5"/>
    <x v="2"/>
    <x v="0"/>
    <n v="1"/>
  </r>
  <r>
    <n v="1271"/>
    <n v="1"/>
    <d v="2022-07-09T00:00:00"/>
    <n v="531"/>
    <x v="7"/>
    <x v="0"/>
    <x v="2"/>
    <x v="0"/>
    <n v="1"/>
  </r>
  <r>
    <n v="1272"/>
    <n v="1"/>
    <d v="2022-07-09T00:00:00"/>
    <n v="565"/>
    <x v="0"/>
    <x v="0"/>
    <x v="1"/>
    <x v="0"/>
    <n v="1"/>
  </r>
  <r>
    <n v="1273"/>
    <n v="1"/>
    <d v="2022-07-10T00:00:00"/>
    <n v="258"/>
    <x v="2"/>
    <x v="1"/>
    <x v="4"/>
    <x v="0"/>
    <n v="1"/>
  </r>
  <r>
    <n v="1274"/>
    <n v="1"/>
    <d v="2022-07-10T00:00:00"/>
    <n v="471"/>
    <x v="2"/>
    <x v="0"/>
    <x v="1"/>
    <x v="0"/>
    <n v="1"/>
  </r>
  <r>
    <n v="1275"/>
    <n v="1"/>
    <d v="2022-07-11T00:00:00"/>
    <n v="206"/>
    <x v="1"/>
    <x v="5"/>
    <x v="2"/>
    <x v="0"/>
    <n v="1"/>
  </r>
  <r>
    <n v="1276"/>
    <n v="1"/>
    <d v="2022-07-11T00:00:00"/>
    <n v="551"/>
    <x v="3"/>
    <x v="2"/>
    <x v="1"/>
    <x v="0"/>
    <n v="1"/>
  </r>
  <r>
    <n v="1277"/>
    <n v="1"/>
    <d v="2022-07-12T00:00:00"/>
    <n v="111"/>
    <x v="3"/>
    <x v="5"/>
    <x v="7"/>
    <x v="0"/>
    <n v="1"/>
  </r>
  <r>
    <n v="1278"/>
    <n v="1"/>
    <d v="2022-07-14T00:00:00"/>
    <n v="43"/>
    <x v="1"/>
    <x v="5"/>
    <x v="1"/>
    <x v="0"/>
    <n v="1"/>
  </r>
  <r>
    <n v="1279"/>
    <n v="1"/>
    <d v="2022-07-15T00:00:00"/>
    <n v="141"/>
    <x v="3"/>
    <x v="5"/>
    <x v="7"/>
    <x v="0"/>
    <n v="0"/>
  </r>
  <r>
    <n v="1280"/>
    <n v="1"/>
    <d v="2022-07-15T00:00:00"/>
    <n v="405"/>
    <x v="7"/>
    <x v="2"/>
    <x v="8"/>
    <x v="0"/>
    <n v="1"/>
  </r>
  <r>
    <n v="1281"/>
    <n v="1"/>
    <d v="2022-07-16T00:00:00"/>
    <n v="296"/>
    <x v="3"/>
    <x v="5"/>
    <x v="1"/>
    <x v="0"/>
    <n v="1"/>
  </r>
  <r>
    <n v="1282"/>
    <n v="1"/>
    <d v="2022-07-17T00:00:00"/>
    <n v="253"/>
    <x v="1"/>
    <x v="2"/>
    <x v="1"/>
    <x v="0"/>
    <n v="1"/>
  </r>
  <r>
    <n v="1283"/>
    <n v="1"/>
    <d v="2022-07-17T00:00:00"/>
    <n v="413"/>
    <x v="2"/>
    <x v="5"/>
    <x v="1"/>
    <x v="0"/>
    <n v="1"/>
  </r>
  <r>
    <n v="1284"/>
    <n v="1"/>
    <d v="2022-07-18T00:00:00"/>
    <n v="416"/>
    <x v="1"/>
    <x v="1"/>
    <x v="5"/>
    <x v="0"/>
    <n v="1"/>
  </r>
  <r>
    <n v="1285"/>
    <n v="1"/>
    <d v="2022-07-18T00:00:00"/>
    <n v="498"/>
    <x v="8"/>
    <x v="4"/>
    <x v="10"/>
    <x v="2"/>
    <n v="1"/>
  </r>
  <r>
    <n v="1286"/>
    <n v="1"/>
    <d v="2022-07-19T00:00:00"/>
    <n v="408"/>
    <x v="0"/>
    <x v="0"/>
    <x v="4"/>
    <x v="0"/>
    <n v="1"/>
  </r>
  <r>
    <n v="1287"/>
    <n v="1"/>
    <d v="2022-07-21T00:00:00"/>
    <n v="595"/>
    <x v="3"/>
    <x v="2"/>
    <x v="7"/>
    <x v="0"/>
    <n v="1"/>
  </r>
  <r>
    <n v="1288"/>
    <n v="1"/>
    <d v="2022-07-22T00:00:00"/>
    <n v="219"/>
    <x v="8"/>
    <x v="0"/>
    <x v="8"/>
    <x v="0"/>
    <n v="1"/>
  </r>
  <r>
    <n v="1289"/>
    <n v="1"/>
    <d v="2022-07-22T00:00:00"/>
    <n v="431"/>
    <x v="4"/>
    <x v="2"/>
    <x v="7"/>
    <x v="0"/>
    <n v="1"/>
  </r>
  <r>
    <n v="1290"/>
    <n v="1"/>
    <d v="2022-07-22T00:00:00"/>
    <n v="615"/>
    <x v="7"/>
    <x v="3"/>
    <x v="0"/>
    <x v="0"/>
    <n v="1"/>
  </r>
  <r>
    <n v="1291"/>
    <n v="1"/>
    <d v="2022-07-23T00:00:00"/>
    <n v="36"/>
    <x v="3"/>
    <x v="2"/>
    <x v="6"/>
    <x v="2"/>
    <n v="0"/>
  </r>
  <r>
    <n v="1292"/>
    <n v="1"/>
    <d v="2022-07-23T00:00:00"/>
    <n v="528"/>
    <x v="2"/>
    <x v="0"/>
    <x v="7"/>
    <x v="0"/>
    <n v="1"/>
  </r>
  <r>
    <n v="1293"/>
    <n v="1"/>
    <d v="2022-07-24T00:00:00"/>
    <n v="451"/>
    <x v="3"/>
    <x v="3"/>
    <x v="8"/>
    <x v="0"/>
    <n v="1"/>
  </r>
  <r>
    <n v="1294"/>
    <n v="1"/>
    <d v="2022-07-25T00:00:00"/>
    <n v="378"/>
    <x v="1"/>
    <x v="5"/>
    <x v="7"/>
    <x v="0"/>
    <n v="1"/>
  </r>
  <r>
    <n v="1295"/>
    <n v="1"/>
    <d v="2022-07-25T00:00:00"/>
    <n v="458"/>
    <x v="3"/>
    <x v="3"/>
    <x v="1"/>
    <x v="0"/>
    <n v="0"/>
  </r>
  <r>
    <n v="1296"/>
    <n v="1"/>
    <d v="2022-07-26T00:00:00"/>
    <n v="222"/>
    <x v="4"/>
    <x v="5"/>
    <x v="1"/>
    <x v="0"/>
    <n v="1"/>
  </r>
  <r>
    <n v="1297"/>
    <n v="1"/>
    <d v="2022-07-28T00:00:00"/>
    <n v="640"/>
    <x v="9"/>
    <x v="5"/>
    <x v="2"/>
    <x v="0"/>
    <n v="1"/>
  </r>
  <r>
    <n v="1298"/>
    <n v="1"/>
    <d v="2022-07-29T00:00:00"/>
    <n v="517"/>
    <x v="3"/>
    <x v="5"/>
    <x v="0"/>
    <x v="0"/>
    <n v="1"/>
  </r>
  <r>
    <n v="1299"/>
    <n v="1"/>
    <d v="2022-07-29T00:00:00"/>
    <n v="644"/>
    <x v="1"/>
    <x v="5"/>
    <x v="1"/>
    <x v="0"/>
    <n v="1"/>
  </r>
  <r>
    <n v="1300"/>
    <n v="1"/>
    <d v="2022-07-30T00:00:00"/>
    <n v="134"/>
    <x v="1"/>
    <x v="3"/>
    <x v="9"/>
    <x v="2"/>
    <n v="0"/>
  </r>
  <r>
    <n v="1301"/>
    <n v="1"/>
    <d v="2022-07-30T00:00:00"/>
    <n v="672"/>
    <x v="3"/>
    <x v="5"/>
    <x v="4"/>
    <x v="0"/>
    <n v="1"/>
  </r>
  <r>
    <n v="1302"/>
    <n v="1"/>
    <d v="2022-07-31T00:00:00"/>
    <n v="423"/>
    <x v="0"/>
    <x v="2"/>
    <x v="5"/>
    <x v="0"/>
    <n v="0"/>
  </r>
  <r>
    <n v="1303"/>
    <n v="1"/>
    <d v="2022-07-31T00:00:00"/>
    <n v="605"/>
    <x v="7"/>
    <x v="0"/>
    <x v="0"/>
    <x v="0"/>
    <n v="1"/>
  </r>
  <r>
    <n v="1304"/>
    <n v="1"/>
    <d v="2022-08-01T00:00:00"/>
    <n v="658"/>
    <x v="3"/>
    <x v="3"/>
    <x v="4"/>
    <x v="0"/>
    <n v="1"/>
  </r>
  <r>
    <n v="1305"/>
    <n v="1"/>
    <d v="2022-08-02T00:00:00"/>
    <n v="216"/>
    <x v="4"/>
    <x v="2"/>
    <x v="1"/>
    <x v="0"/>
    <n v="1"/>
  </r>
  <r>
    <n v="1306"/>
    <n v="1"/>
    <d v="2022-08-04T00:00:00"/>
    <n v="184"/>
    <x v="2"/>
    <x v="5"/>
    <x v="7"/>
    <x v="0"/>
    <n v="1"/>
  </r>
  <r>
    <n v="1307"/>
    <n v="1"/>
    <d v="2022-08-04T00:00:00"/>
    <n v="534"/>
    <x v="8"/>
    <x v="0"/>
    <x v="2"/>
    <x v="0"/>
    <n v="1"/>
  </r>
  <r>
    <n v="1308"/>
    <n v="1"/>
    <d v="2022-08-05T00:00:00"/>
    <n v="207"/>
    <x v="6"/>
    <x v="2"/>
    <x v="2"/>
    <x v="0"/>
    <n v="0"/>
  </r>
  <r>
    <n v="1309"/>
    <n v="1"/>
    <d v="2022-08-05T00:00:00"/>
    <n v="247"/>
    <x v="1"/>
    <x v="1"/>
    <x v="1"/>
    <x v="0"/>
    <n v="1"/>
  </r>
  <r>
    <n v="1310"/>
    <n v="1"/>
    <d v="2022-08-06T00:00:00"/>
    <n v="312"/>
    <x v="2"/>
    <x v="4"/>
    <x v="9"/>
    <x v="2"/>
    <n v="0"/>
  </r>
  <r>
    <n v="1311"/>
    <n v="1"/>
    <d v="2022-08-06T00:00:00"/>
    <n v="481"/>
    <x v="0"/>
    <x v="3"/>
    <x v="2"/>
    <x v="0"/>
    <n v="1"/>
  </r>
  <r>
    <n v="1312"/>
    <n v="1"/>
    <d v="2022-08-07T00:00:00"/>
    <n v="294"/>
    <x v="2"/>
    <x v="5"/>
    <x v="4"/>
    <x v="0"/>
    <n v="1"/>
  </r>
  <r>
    <n v="1313"/>
    <n v="1"/>
    <d v="2022-08-07T00:00:00"/>
    <n v="300"/>
    <x v="3"/>
    <x v="4"/>
    <x v="7"/>
    <x v="0"/>
    <n v="1"/>
  </r>
  <r>
    <n v="1314"/>
    <n v="1"/>
    <d v="2022-08-08T00:00:00"/>
    <n v="522"/>
    <x v="4"/>
    <x v="0"/>
    <x v="2"/>
    <x v="0"/>
    <n v="1"/>
  </r>
  <r>
    <n v="1315"/>
    <n v="1"/>
    <d v="2022-08-11T00:00:00"/>
    <n v="298"/>
    <x v="1"/>
    <x v="3"/>
    <x v="5"/>
    <x v="0"/>
    <n v="1"/>
  </r>
  <r>
    <n v="1316"/>
    <n v="1"/>
    <d v="2022-08-12T00:00:00"/>
    <n v="298"/>
    <x v="1"/>
    <x v="3"/>
    <x v="5"/>
    <x v="0"/>
    <n v="1"/>
  </r>
  <r>
    <n v="1317"/>
    <n v="1"/>
    <d v="2022-08-12T00:00:00"/>
    <n v="446"/>
    <x v="4"/>
    <x v="5"/>
    <x v="0"/>
    <x v="0"/>
    <n v="0"/>
  </r>
  <r>
    <n v="1318"/>
    <n v="1"/>
    <d v="2022-08-13T00:00:00"/>
    <n v="182"/>
    <x v="3"/>
    <x v="0"/>
    <x v="7"/>
    <x v="0"/>
    <n v="0"/>
  </r>
  <r>
    <n v="1319"/>
    <n v="1"/>
    <d v="2022-08-13T00:00:00"/>
    <n v="550"/>
    <x v="7"/>
    <x v="0"/>
    <x v="8"/>
    <x v="0"/>
    <n v="1"/>
  </r>
  <r>
    <n v="1320"/>
    <n v="1"/>
    <d v="2022-08-14T00:00:00"/>
    <n v="680"/>
    <x v="4"/>
    <x v="5"/>
    <x v="1"/>
    <x v="0"/>
    <n v="1"/>
  </r>
  <r>
    <n v="1321"/>
    <n v="1"/>
    <d v="2022-08-14T00:00:00"/>
    <n v="592"/>
    <x v="0"/>
    <x v="5"/>
    <x v="8"/>
    <x v="0"/>
    <n v="0"/>
  </r>
  <r>
    <n v="1322"/>
    <n v="1"/>
    <d v="2022-08-15T00:00:00"/>
    <n v="74"/>
    <x v="0"/>
    <x v="3"/>
    <x v="2"/>
    <x v="0"/>
    <n v="1"/>
  </r>
  <r>
    <n v="1323"/>
    <n v="1"/>
    <d v="2022-08-15T00:00:00"/>
    <n v="308"/>
    <x v="4"/>
    <x v="5"/>
    <x v="8"/>
    <x v="0"/>
    <n v="1"/>
  </r>
  <r>
    <n v="1324"/>
    <n v="1"/>
    <d v="2022-08-15T00:00:00"/>
    <n v="332"/>
    <x v="3"/>
    <x v="1"/>
    <x v="5"/>
    <x v="0"/>
    <n v="0"/>
  </r>
  <r>
    <n v="1325"/>
    <n v="1"/>
    <d v="2022-08-16T00:00:00"/>
    <n v="333"/>
    <x v="0"/>
    <x v="3"/>
    <x v="5"/>
    <x v="0"/>
    <n v="1"/>
  </r>
  <r>
    <n v="1326"/>
    <n v="1"/>
    <d v="2022-08-18T00:00:00"/>
    <n v="663"/>
    <x v="0"/>
    <x v="5"/>
    <x v="4"/>
    <x v="0"/>
    <n v="1"/>
  </r>
  <r>
    <n v="1327"/>
    <n v="1"/>
    <d v="2022-08-19T00:00:00"/>
    <n v="132"/>
    <x v="0"/>
    <x v="5"/>
    <x v="0"/>
    <x v="0"/>
    <n v="1"/>
  </r>
  <r>
    <n v="1328"/>
    <n v="1"/>
    <d v="2022-08-20T00:00:00"/>
    <n v="533"/>
    <x v="9"/>
    <x v="0"/>
    <x v="10"/>
    <x v="2"/>
    <n v="1"/>
  </r>
  <r>
    <n v="1329"/>
    <n v="1"/>
    <d v="2022-08-20T00:00:00"/>
    <n v="535"/>
    <x v="4"/>
    <x v="0"/>
    <x v="0"/>
    <x v="0"/>
    <n v="1"/>
  </r>
  <r>
    <n v="1330"/>
    <n v="1"/>
    <d v="2022-08-21T00:00:00"/>
    <n v="243"/>
    <x v="5"/>
    <x v="5"/>
    <x v="5"/>
    <x v="0"/>
    <n v="1"/>
  </r>
  <r>
    <n v="1331"/>
    <n v="1"/>
    <d v="2022-08-21T00:00:00"/>
    <n v="582"/>
    <x v="3"/>
    <x v="0"/>
    <x v="5"/>
    <x v="0"/>
    <n v="1"/>
  </r>
  <r>
    <n v="1332"/>
    <n v="1"/>
    <d v="2022-08-22T00:00:00"/>
    <n v="243"/>
    <x v="5"/>
    <x v="5"/>
    <x v="5"/>
    <x v="0"/>
    <n v="1"/>
  </r>
  <r>
    <n v="1333"/>
    <n v="1"/>
    <d v="2022-08-22T00:00:00"/>
    <n v="376"/>
    <x v="3"/>
    <x v="5"/>
    <x v="0"/>
    <x v="0"/>
    <n v="1"/>
  </r>
  <r>
    <n v="1334"/>
    <n v="1"/>
    <d v="2022-08-23T00:00:00"/>
    <n v="468"/>
    <x v="2"/>
    <x v="5"/>
    <x v="4"/>
    <x v="0"/>
    <n v="1"/>
  </r>
  <r>
    <n v="1335"/>
    <n v="1"/>
    <d v="2022-08-25T00:00:00"/>
    <n v="245"/>
    <x v="4"/>
    <x v="3"/>
    <x v="2"/>
    <x v="0"/>
    <n v="1"/>
  </r>
  <r>
    <n v="1336"/>
    <n v="1"/>
    <d v="2022-08-26T00:00:00"/>
    <n v="24"/>
    <x v="2"/>
    <x v="0"/>
    <x v="9"/>
    <x v="2"/>
    <n v="1"/>
  </r>
  <r>
    <n v="1337"/>
    <n v="1"/>
    <d v="2022-08-26T00:00:00"/>
    <n v="415"/>
    <x v="9"/>
    <x v="5"/>
    <x v="5"/>
    <x v="0"/>
    <n v="1"/>
  </r>
  <r>
    <n v="1338"/>
    <n v="1"/>
    <d v="2022-08-27T00:00:00"/>
    <n v="637"/>
    <x v="3"/>
    <x v="3"/>
    <x v="8"/>
    <x v="0"/>
    <n v="1"/>
  </r>
  <r>
    <n v="1339"/>
    <n v="1"/>
    <d v="2022-08-28T00:00:00"/>
    <n v="242"/>
    <x v="1"/>
    <x v="5"/>
    <x v="5"/>
    <x v="0"/>
    <n v="0"/>
  </r>
  <r>
    <n v="1340"/>
    <n v="1"/>
    <d v="2022-08-28T00:00:00"/>
    <n v="647"/>
    <x v="2"/>
    <x v="2"/>
    <x v="7"/>
    <x v="0"/>
    <n v="1"/>
  </r>
  <r>
    <n v="1341"/>
    <n v="1"/>
    <d v="2022-08-29T00:00:00"/>
    <n v="86"/>
    <x v="3"/>
    <x v="0"/>
    <x v="7"/>
    <x v="0"/>
    <n v="1"/>
  </r>
  <r>
    <n v="1342"/>
    <n v="1"/>
    <d v="2022-08-29T00:00:00"/>
    <n v="506"/>
    <x v="5"/>
    <x v="5"/>
    <x v="8"/>
    <x v="0"/>
    <n v="1"/>
  </r>
  <r>
    <n v="1343"/>
    <n v="1"/>
    <d v="2022-08-30T00:00:00"/>
    <n v="241"/>
    <x v="1"/>
    <x v="0"/>
    <x v="1"/>
    <x v="0"/>
    <n v="1"/>
  </r>
  <r>
    <n v="1344"/>
    <n v="1"/>
    <d v="2022-09-01T00:00:00"/>
    <n v="367"/>
    <x v="3"/>
    <x v="6"/>
    <x v="1"/>
    <x v="0"/>
    <n v="1"/>
  </r>
  <r>
    <n v="1345"/>
    <n v="1"/>
    <d v="2022-09-02T00:00:00"/>
    <n v="40"/>
    <x v="3"/>
    <x v="0"/>
    <x v="1"/>
    <x v="0"/>
    <n v="1"/>
  </r>
  <r>
    <n v="1346"/>
    <n v="1"/>
    <d v="2022-09-02T00:00:00"/>
    <n v="273"/>
    <x v="9"/>
    <x v="5"/>
    <x v="7"/>
    <x v="0"/>
    <n v="1"/>
  </r>
  <r>
    <n v="1347"/>
    <n v="1"/>
    <d v="2022-09-02T00:00:00"/>
    <n v="625"/>
    <x v="1"/>
    <x v="5"/>
    <x v="10"/>
    <x v="2"/>
    <n v="0"/>
  </r>
  <r>
    <n v="1348"/>
    <n v="1"/>
    <d v="2022-09-03T00:00:00"/>
    <n v="293"/>
    <x v="0"/>
    <x v="5"/>
    <x v="7"/>
    <x v="0"/>
    <n v="0"/>
  </r>
  <r>
    <n v="1349"/>
    <n v="1"/>
    <d v="2022-09-03T00:00:00"/>
    <n v="314"/>
    <x v="0"/>
    <x v="2"/>
    <x v="5"/>
    <x v="0"/>
    <n v="0"/>
  </r>
  <r>
    <n v="1350"/>
    <n v="1"/>
    <d v="2022-09-04T00:00:00"/>
    <n v="167"/>
    <x v="2"/>
    <x v="0"/>
    <x v="5"/>
    <x v="0"/>
    <n v="1"/>
  </r>
  <r>
    <n v="1351"/>
    <n v="1"/>
    <d v="2022-09-05T00:00:00"/>
    <n v="297"/>
    <x v="7"/>
    <x v="3"/>
    <x v="10"/>
    <x v="2"/>
    <n v="1"/>
  </r>
  <r>
    <n v="1352"/>
    <n v="1"/>
    <d v="2022-09-05T00:00:00"/>
    <n v="372"/>
    <x v="3"/>
    <x v="3"/>
    <x v="2"/>
    <x v="0"/>
    <n v="0"/>
  </r>
  <r>
    <n v="1353"/>
    <n v="1"/>
    <d v="2022-09-06T00:00:00"/>
    <n v="560"/>
    <x v="0"/>
    <x v="0"/>
    <x v="2"/>
    <x v="0"/>
    <n v="1"/>
  </r>
  <r>
    <n v="1354"/>
    <n v="1"/>
    <d v="2022-09-08T00:00:00"/>
    <n v="37"/>
    <x v="5"/>
    <x v="5"/>
    <x v="1"/>
    <x v="0"/>
    <n v="1"/>
  </r>
  <r>
    <n v="1355"/>
    <n v="1"/>
    <d v="2022-09-09T00:00:00"/>
    <n v="87"/>
    <x v="3"/>
    <x v="0"/>
    <x v="2"/>
    <x v="0"/>
    <n v="1"/>
  </r>
  <r>
    <n v="1356"/>
    <n v="1"/>
    <d v="2022-09-09T00:00:00"/>
    <n v="310"/>
    <x v="8"/>
    <x v="4"/>
    <x v="8"/>
    <x v="0"/>
    <n v="1"/>
  </r>
  <r>
    <n v="1357"/>
    <n v="1"/>
    <d v="2022-09-10T00:00:00"/>
    <n v="64"/>
    <x v="6"/>
    <x v="3"/>
    <x v="5"/>
    <x v="0"/>
    <n v="0"/>
  </r>
  <r>
    <n v="1358"/>
    <n v="1"/>
    <d v="2022-09-10T00:00:00"/>
    <n v="399"/>
    <x v="4"/>
    <x v="5"/>
    <x v="5"/>
    <x v="0"/>
    <n v="0"/>
  </r>
  <r>
    <n v="1359"/>
    <n v="1"/>
    <d v="2022-09-10T00:00:00"/>
    <n v="621"/>
    <x v="7"/>
    <x v="2"/>
    <x v="2"/>
    <x v="0"/>
    <n v="1"/>
  </r>
  <r>
    <n v="1360"/>
    <n v="1"/>
    <d v="2022-09-11T00:00:00"/>
    <n v="151"/>
    <x v="3"/>
    <x v="2"/>
    <x v="5"/>
    <x v="0"/>
    <n v="0"/>
  </r>
  <r>
    <n v="1361"/>
    <n v="1"/>
    <d v="2022-09-11T00:00:00"/>
    <n v="572"/>
    <x v="4"/>
    <x v="5"/>
    <x v="7"/>
    <x v="0"/>
    <n v="1"/>
  </r>
  <r>
    <n v="1362"/>
    <n v="1"/>
    <d v="2022-09-12T00:00:00"/>
    <n v="505"/>
    <x v="1"/>
    <x v="0"/>
    <x v="0"/>
    <x v="0"/>
    <n v="1"/>
  </r>
  <r>
    <n v="1363"/>
    <n v="1"/>
    <d v="2022-09-13T00:00:00"/>
    <n v="472"/>
    <x v="2"/>
    <x v="5"/>
    <x v="7"/>
    <x v="0"/>
    <n v="1"/>
  </r>
  <r>
    <n v="1364"/>
    <n v="1"/>
    <d v="2022-09-15T00:00:00"/>
    <n v="616"/>
    <x v="3"/>
    <x v="2"/>
    <x v="7"/>
    <x v="0"/>
    <n v="0"/>
  </r>
  <r>
    <n v="1365"/>
    <n v="1"/>
    <d v="2022-09-16T00:00:00"/>
    <n v="4"/>
    <x v="0"/>
    <x v="2"/>
    <x v="2"/>
    <x v="0"/>
    <n v="1"/>
  </r>
  <r>
    <n v="1366"/>
    <n v="1"/>
    <d v="2022-09-16T00:00:00"/>
    <n v="122"/>
    <x v="3"/>
    <x v="4"/>
    <x v="7"/>
    <x v="0"/>
    <n v="0"/>
  </r>
  <r>
    <n v="1367"/>
    <n v="1"/>
    <d v="2022-09-17T00:00:00"/>
    <n v="386"/>
    <x v="0"/>
    <x v="0"/>
    <x v="1"/>
    <x v="0"/>
    <n v="1"/>
  </r>
  <r>
    <n v="1368"/>
    <n v="1"/>
    <d v="2022-09-17T00:00:00"/>
    <n v="463"/>
    <x v="2"/>
    <x v="3"/>
    <x v="8"/>
    <x v="0"/>
    <n v="1"/>
  </r>
  <r>
    <n v="1369"/>
    <n v="1"/>
    <d v="2022-09-18T00:00:00"/>
    <n v="305"/>
    <x v="0"/>
    <x v="2"/>
    <x v="5"/>
    <x v="0"/>
    <n v="1"/>
  </r>
  <r>
    <n v="1370"/>
    <n v="1"/>
    <d v="2022-09-18T00:00:00"/>
    <n v="573"/>
    <x v="4"/>
    <x v="0"/>
    <x v="9"/>
    <x v="2"/>
    <n v="1"/>
  </r>
  <r>
    <n v="1371"/>
    <n v="1"/>
    <d v="2022-09-19T00:00:00"/>
    <n v="362"/>
    <x v="0"/>
    <x v="3"/>
    <x v="6"/>
    <x v="2"/>
    <n v="1"/>
  </r>
  <r>
    <n v="1372"/>
    <n v="1"/>
    <d v="2022-09-19T00:00:00"/>
    <n v="603"/>
    <x v="3"/>
    <x v="0"/>
    <x v="5"/>
    <x v="0"/>
    <n v="0"/>
  </r>
  <r>
    <n v="1373"/>
    <n v="1"/>
    <d v="2022-09-22T00:00:00"/>
    <n v="433"/>
    <x v="4"/>
    <x v="0"/>
    <x v="0"/>
    <x v="0"/>
    <n v="0"/>
  </r>
  <r>
    <n v="1374"/>
    <n v="1"/>
    <d v="2022-09-23T00:00:00"/>
    <n v="10"/>
    <x v="0"/>
    <x v="0"/>
    <x v="5"/>
    <x v="0"/>
    <n v="0"/>
  </r>
  <r>
    <n v="1375"/>
    <n v="1"/>
    <d v="2022-09-23T00:00:00"/>
    <n v="411"/>
    <x v="2"/>
    <x v="0"/>
    <x v="5"/>
    <x v="0"/>
    <n v="0"/>
  </r>
  <r>
    <n v="1376"/>
    <n v="1"/>
    <d v="2022-09-23T00:00:00"/>
    <n v="437"/>
    <x v="6"/>
    <x v="0"/>
    <x v="2"/>
    <x v="0"/>
    <n v="0"/>
  </r>
  <r>
    <n v="1377"/>
    <n v="1"/>
    <d v="2022-09-23T00:00:00"/>
    <n v="504"/>
    <x v="0"/>
    <x v="3"/>
    <x v="9"/>
    <x v="2"/>
    <n v="0"/>
  </r>
  <r>
    <n v="1378"/>
    <n v="1"/>
    <d v="2022-09-24T00:00:00"/>
    <n v="41"/>
    <x v="8"/>
    <x v="1"/>
    <x v="8"/>
    <x v="0"/>
    <n v="1"/>
  </r>
  <r>
    <n v="1379"/>
    <n v="1"/>
    <d v="2022-09-24T00:00:00"/>
    <n v="119"/>
    <x v="3"/>
    <x v="3"/>
    <x v="6"/>
    <x v="2"/>
    <n v="1"/>
  </r>
  <r>
    <n v="1380"/>
    <n v="1"/>
    <d v="2022-09-25T00:00:00"/>
    <n v="210"/>
    <x v="1"/>
    <x v="2"/>
    <x v="8"/>
    <x v="0"/>
    <n v="1"/>
  </r>
  <r>
    <n v="1381"/>
    <n v="1"/>
    <d v="2022-09-25T00:00:00"/>
    <n v="420"/>
    <x v="4"/>
    <x v="4"/>
    <x v="1"/>
    <x v="0"/>
    <n v="1"/>
  </r>
  <r>
    <n v="1382"/>
    <n v="1"/>
    <d v="2022-09-26T00:00:00"/>
    <n v="46"/>
    <x v="0"/>
    <x v="5"/>
    <x v="7"/>
    <x v="0"/>
    <n v="1"/>
  </r>
  <r>
    <n v="1383"/>
    <n v="1"/>
    <d v="2022-09-26T00:00:00"/>
    <n v="535"/>
    <x v="4"/>
    <x v="0"/>
    <x v="0"/>
    <x v="0"/>
    <n v="1"/>
  </r>
  <r>
    <n v="1384"/>
    <n v="1"/>
    <d v="2022-09-27T00:00:00"/>
    <n v="224"/>
    <x v="2"/>
    <x v="0"/>
    <x v="8"/>
    <x v="0"/>
    <n v="1"/>
  </r>
  <r>
    <n v="1385"/>
    <n v="1"/>
    <d v="2022-09-29T00:00:00"/>
    <n v="266"/>
    <x v="0"/>
    <x v="2"/>
    <x v="2"/>
    <x v="0"/>
    <n v="0"/>
  </r>
  <r>
    <n v="1386"/>
    <n v="1"/>
    <d v="2022-09-30T00:00:00"/>
    <n v="628"/>
    <x v="3"/>
    <x v="5"/>
    <x v="10"/>
    <x v="2"/>
    <n v="1"/>
  </r>
  <r>
    <n v="1387"/>
    <n v="1"/>
    <d v="2022-10-01T00:00:00"/>
    <n v="52"/>
    <x v="4"/>
    <x v="5"/>
    <x v="7"/>
    <x v="0"/>
    <n v="1"/>
  </r>
  <r>
    <n v="1388"/>
    <n v="1"/>
    <d v="2022-10-01T00:00:00"/>
    <n v="139"/>
    <x v="0"/>
    <x v="2"/>
    <x v="0"/>
    <x v="0"/>
    <n v="1"/>
  </r>
  <r>
    <n v="1389"/>
    <n v="1"/>
    <d v="2022-10-02T00:00:00"/>
    <n v="453"/>
    <x v="1"/>
    <x v="0"/>
    <x v="0"/>
    <x v="0"/>
    <n v="1"/>
  </r>
  <r>
    <n v="1391"/>
    <n v="1"/>
    <d v="2022-10-03T00:00:00"/>
    <n v="453"/>
    <x v="1"/>
    <x v="0"/>
    <x v="0"/>
    <x v="0"/>
    <n v="1"/>
  </r>
  <r>
    <n v="1392"/>
    <n v="1"/>
    <d v="2022-10-04T00:00:00"/>
    <n v="602"/>
    <x v="4"/>
    <x v="0"/>
    <x v="4"/>
    <x v="0"/>
    <n v="1"/>
  </r>
  <r>
    <n v="1393"/>
    <n v="1"/>
    <d v="2022-10-06T00:00:00"/>
    <n v="218"/>
    <x v="2"/>
    <x v="0"/>
    <x v="5"/>
    <x v="0"/>
    <n v="1"/>
  </r>
  <r>
    <n v="1394"/>
    <n v="1"/>
    <d v="2022-10-06T00:00:00"/>
    <n v="271"/>
    <x v="0"/>
    <x v="2"/>
    <x v="1"/>
    <x v="0"/>
    <n v="1"/>
  </r>
  <r>
    <n v="1395"/>
    <n v="1"/>
    <d v="2022-10-07T00:00:00"/>
    <n v="80"/>
    <x v="3"/>
    <x v="5"/>
    <x v="8"/>
    <x v="0"/>
    <n v="0"/>
  </r>
  <r>
    <n v="1396"/>
    <n v="1"/>
    <d v="2022-10-07T00:00:00"/>
    <n v="234"/>
    <x v="7"/>
    <x v="5"/>
    <x v="3"/>
    <x v="1"/>
    <n v="0"/>
  </r>
  <r>
    <n v="1397"/>
    <n v="1"/>
    <d v="2022-10-08T00:00:00"/>
    <n v="228"/>
    <x v="4"/>
    <x v="5"/>
    <x v="5"/>
    <x v="0"/>
    <n v="1"/>
  </r>
  <r>
    <n v="1398"/>
    <n v="1"/>
    <d v="2022-10-09T00:00:00"/>
    <n v="223"/>
    <x v="5"/>
    <x v="5"/>
    <x v="2"/>
    <x v="0"/>
    <n v="0"/>
  </r>
  <r>
    <n v="1399"/>
    <n v="1"/>
    <d v="2022-10-09T00:00:00"/>
    <n v="341"/>
    <x v="0"/>
    <x v="0"/>
    <x v="2"/>
    <x v="0"/>
    <n v="0"/>
  </r>
  <r>
    <n v="1400"/>
    <n v="1"/>
    <d v="2022-10-10T00:00:00"/>
    <n v="82"/>
    <x v="0"/>
    <x v="0"/>
    <x v="8"/>
    <x v="0"/>
    <n v="0"/>
  </r>
  <r>
    <n v="1401"/>
    <n v="1"/>
    <d v="2022-10-10T00:00:00"/>
    <n v="285"/>
    <x v="0"/>
    <x v="0"/>
    <x v="6"/>
    <x v="2"/>
    <n v="0"/>
  </r>
  <r>
    <n v="1402"/>
    <n v="1"/>
    <d v="2022-10-11T00:00:00"/>
    <n v="22"/>
    <x v="6"/>
    <x v="5"/>
    <x v="8"/>
    <x v="0"/>
    <n v="0"/>
  </r>
  <r>
    <n v="1403"/>
    <n v="1"/>
    <d v="2022-10-13T00:00:00"/>
    <n v="449"/>
    <x v="4"/>
    <x v="5"/>
    <x v="8"/>
    <x v="0"/>
    <n v="1"/>
  </r>
  <r>
    <n v="1404"/>
    <n v="1"/>
    <d v="2022-10-14T00:00:00"/>
    <n v="422"/>
    <x v="3"/>
    <x v="2"/>
    <x v="4"/>
    <x v="0"/>
    <n v="1"/>
  </r>
  <r>
    <n v="1405"/>
    <n v="1"/>
    <d v="2022-10-14T00:00:00"/>
    <n v="622"/>
    <x v="7"/>
    <x v="2"/>
    <x v="7"/>
    <x v="0"/>
    <n v="1"/>
  </r>
  <r>
    <n v="1406"/>
    <n v="1"/>
    <d v="2022-10-15T00:00:00"/>
    <n v="59"/>
    <x v="8"/>
    <x v="5"/>
    <x v="4"/>
    <x v="0"/>
    <n v="0"/>
  </r>
  <r>
    <n v="1407"/>
    <n v="1"/>
    <d v="2022-10-15T00:00:00"/>
    <n v="462"/>
    <x v="0"/>
    <x v="5"/>
    <x v="5"/>
    <x v="0"/>
    <n v="1"/>
  </r>
  <r>
    <n v="1408"/>
    <n v="1"/>
    <d v="2022-10-16T00:00:00"/>
    <n v="109"/>
    <x v="2"/>
    <x v="0"/>
    <x v="7"/>
    <x v="0"/>
    <n v="0"/>
  </r>
  <r>
    <n v="1409"/>
    <n v="1"/>
    <d v="2022-10-17T00:00:00"/>
    <n v="104"/>
    <x v="2"/>
    <x v="5"/>
    <x v="3"/>
    <x v="1"/>
    <n v="1"/>
  </r>
  <r>
    <n v="1410"/>
    <n v="1"/>
    <d v="2022-10-17T00:00:00"/>
    <n v="183"/>
    <x v="1"/>
    <x v="0"/>
    <x v="0"/>
    <x v="0"/>
    <n v="0"/>
  </r>
  <r>
    <n v="1411"/>
    <n v="1"/>
    <d v="2022-10-17T00:00:00"/>
    <n v="544"/>
    <x v="0"/>
    <x v="3"/>
    <x v="0"/>
    <x v="0"/>
    <n v="0"/>
  </r>
  <r>
    <n v="1412"/>
    <n v="1"/>
    <d v="2022-10-18T00:00:00"/>
    <n v="355"/>
    <x v="5"/>
    <x v="0"/>
    <x v="2"/>
    <x v="0"/>
    <n v="1"/>
  </r>
  <r>
    <n v="1413"/>
    <n v="1"/>
    <d v="2022-10-20T00:00:00"/>
    <n v="653"/>
    <x v="0"/>
    <x v="2"/>
    <x v="2"/>
    <x v="0"/>
    <n v="0"/>
  </r>
  <r>
    <n v="1414"/>
    <n v="1"/>
    <d v="2022-10-21T00:00:00"/>
    <n v="173"/>
    <x v="0"/>
    <x v="3"/>
    <x v="8"/>
    <x v="0"/>
    <n v="1"/>
  </r>
  <r>
    <n v="1415"/>
    <n v="1"/>
    <d v="2022-10-21T00:00:00"/>
    <n v="328"/>
    <x v="4"/>
    <x v="2"/>
    <x v="8"/>
    <x v="0"/>
    <n v="0"/>
  </r>
  <r>
    <n v="1416"/>
    <n v="1"/>
    <d v="2022-10-21T00:00:00"/>
    <n v="342"/>
    <x v="1"/>
    <x v="3"/>
    <x v="1"/>
    <x v="0"/>
    <n v="0"/>
  </r>
  <r>
    <n v="1417"/>
    <n v="1"/>
    <d v="2022-10-22T00:00:00"/>
    <n v="452"/>
    <x v="4"/>
    <x v="3"/>
    <x v="2"/>
    <x v="0"/>
    <n v="0"/>
  </r>
  <r>
    <n v="1418"/>
    <n v="1"/>
    <d v="2022-10-22T00:00:00"/>
    <n v="634"/>
    <x v="0"/>
    <x v="5"/>
    <x v="1"/>
    <x v="0"/>
    <n v="0"/>
  </r>
  <r>
    <n v="1419"/>
    <n v="1"/>
    <d v="2022-10-23T00:00:00"/>
    <n v="250"/>
    <x v="3"/>
    <x v="0"/>
    <x v="8"/>
    <x v="0"/>
    <n v="0"/>
  </r>
  <r>
    <n v="1420"/>
    <n v="1"/>
    <d v="2022-10-23T00:00:00"/>
    <n v="432"/>
    <x v="4"/>
    <x v="1"/>
    <x v="1"/>
    <x v="0"/>
    <n v="0"/>
  </r>
  <r>
    <n v="1421"/>
    <n v="1"/>
    <d v="2022-10-24T00:00:00"/>
    <n v="91"/>
    <x v="1"/>
    <x v="3"/>
    <x v="0"/>
    <x v="0"/>
    <n v="0"/>
  </r>
  <r>
    <n v="1422"/>
    <n v="1"/>
    <d v="2022-10-25T00:00:00"/>
    <n v="25"/>
    <x v="0"/>
    <x v="0"/>
    <x v="7"/>
    <x v="0"/>
    <n v="1"/>
  </r>
  <r>
    <n v="1423"/>
    <n v="1"/>
    <d v="2022-10-27T00:00:00"/>
    <n v="265"/>
    <x v="0"/>
    <x v="1"/>
    <x v="5"/>
    <x v="0"/>
    <n v="0"/>
  </r>
  <r>
    <n v="1424"/>
    <n v="1"/>
    <d v="2022-10-28T00:00:00"/>
    <n v="92"/>
    <x v="0"/>
    <x v="2"/>
    <x v="4"/>
    <x v="0"/>
    <n v="0"/>
  </r>
  <r>
    <n v="1425"/>
    <n v="1"/>
    <d v="2022-10-28T00:00:00"/>
    <n v="648"/>
    <x v="1"/>
    <x v="2"/>
    <x v="4"/>
    <x v="0"/>
    <n v="0"/>
  </r>
  <r>
    <n v="1426"/>
    <n v="1"/>
    <d v="2022-10-29T00:00:00"/>
    <n v="115"/>
    <x v="0"/>
    <x v="0"/>
    <x v="5"/>
    <x v="0"/>
    <n v="0"/>
  </r>
  <r>
    <n v="1427"/>
    <n v="1"/>
    <d v="2022-10-29T00:00:00"/>
    <n v="401"/>
    <x v="7"/>
    <x v="3"/>
    <x v="2"/>
    <x v="0"/>
    <n v="0"/>
  </r>
  <r>
    <n v="1428"/>
    <n v="1"/>
    <d v="2022-10-30T00:00:00"/>
    <n v="516"/>
    <x v="3"/>
    <x v="2"/>
    <x v="1"/>
    <x v="0"/>
    <n v="0"/>
  </r>
  <r>
    <n v="1429"/>
    <n v="1"/>
    <d v="2022-10-30T00:00:00"/>
    <n v="598"/>
    <x v="3"/>
    <x v="0"/>
    <x v="5"/>
    <x v="0"/>
    <n v="0"/>
  </r>
  <r>
    <n v="1430"/>
    <n v="1"/>
    <d v="2022-10-30T00:00:00"/>
    <n v="641"/>
    <x v="0"/>
    <x v="1"/>
    <x v="8"/>
    <x v="0"/>
    <n v="1"/>
  </r>
  <r>
    <n v="1431"/>
    <n v="1"/>
    <d v="2022-10-31T00:00:00"/>
    <n v="100"/>
    <x v="4"/>
    <x v="1"/>
    <x v="5"/>
    <x v="0"/>
    <n v="0"/>
  </r>
  <r>
    <n v="1432"/>
    <n v="1"/>
    <d v="2022-10-31T00:00:00"/>
    <n v="227"/>
    <x v="9"/>
    <x v="0"/>
    <x v="5"/>
    <x v="0"/>
    <n v="0"/>
  </r>
  <r>
    <n v="1433"/>
    <n v="1"/>
    <d v="2022-11-03T00:00:00"/>
    <n v="126"/>
    <x v="0"/>
    <x v="3"/>
    <x v="10"/>
    <x v="2"/>
    <n v="0"/>
  </r>
  <r>
    <n v="1434"/>
    <n v="1"/>
    <d v="2022-11-03T00:00:00"/>
    <n v="154"/>
    <x v="1"/>
    <x v="0"/>
    <x v="7"/>
    <x v="0"/>
    <n v="0"/>
  </r>
  <r>
    <n v="1435"/>
    <n v="1"/>
    <d v="2022-11-03T00:00:00"/>
    <n v="436"/>
    <x v="1"/>
    <x v="5"/>
    <x v="5"/>
    <x v="0"/>
    <n v="1"/>
  </r>
  <r>
    <n v="1436"/>
    <n v="1"/>
    <d v="2022-11-04T00:00:00"/>
    <n v="530"/>
    <x v="5"/>
    <x v="0"/>
    <x v="1"/>
    <x v="0"/>
    <n v="1"/>
  </r>
  <r>
    <n v="1437"/>
    <n v="1"/>
    <d v="2022-11-05T00:00:00"/>
    <n v="27"/>
    <x v="4"/>
    <x v="0"/>
    <x v="4"/>
    <x v="0"/>
    <n v="0"/>
  </r>
  <r>
    <n v="1438"/>
    <n v="1"/>
    <d v="2022-11-05T00:00:00"/>
    <n v="571"/>
    <x v="8"/>
    <x v="0"/>
    <x v="4"/>
    <x v="0"/>
    <n v="1"/>
  </r>
  <r>
    <n v="1439"/>
    <n v="1"/>
    <d v="2022-11-06T00:00:00"/>
    <n v="259"/>
    <x v="0"/>
    <x v="1"/>
    <x v="8"/>
    <x v="0"/>
    <n v="0"/>
  </r>
  <r>
    <n v="1440"/>
    <n v="1"/>
    <d v="2022-11-06T00:00:00"/>
    <n v="260"/>
    <x v="0"/>
    <x v="3"/>
    <x v="3"/>
    <x v="1"/>
    <n v="1"/>
  </r>
  <r>
    <n v="1441"/>
    <n v="1"/>
    <d v="2022-11-07T00:00:00"/>
    <n v="374"/>
    <x v="4"/>
    <x v="3"/>
    <x v="7"/>
    <x v="0"/>
    <n v="1"/>
  </r>
  <r>
    <n v="1442"/>
    <n v="1"/>
    <d v="2022-11-07T00:00:00"/>
    <n v="632"/>
    <x v="9"/>
    <x v="3"/>
    <x v="7"/>
    <x v="0"/>
    <n v="0"/>
  </r>
  <r>
    <n v="1443"/>
    <n v="1"/>
    <d v="2022-11-08T00:00:00"/>
    <n v="394"/>
    <x v="4"/>
    <x v="5"/>
    <x v="5"/>
    <x v="0"/>
    <n v="1"/>
  </r>
  <r>
    <n v="1444"/>
    <n v="1"/>
    <d v="2022-11-10T00:00:00"/>
    <n v="168"/>
    <x v="8"/>
    <x v="0"/>
    <x v="4"/>
    <x v="0"/>
    <n v="1"/>
  </r>
  <r>
    <n v="1445"/>
    <n v="1"/>
    <d v="2022-11-10T00:00:00"/>
    <n v="175"/>
    <x v="3"/>
    <x v="3"/>
    <x v="8"/>
    <x v="0"/>
    <n v="0"/>
  </r>
  <r>
    <n v="1446"/>
    <n v="1"/>
    <d v="2022-11-11T00:00:00"/>
    <n v="29"/>
    <x v="6"/>
    <x v="3"/>
    <x v="1"/>
    <x v="0"/>
    <n v="1"/>
  </r>
  <r>
    <n v="1447"/>
    <n v="1"/>
    <d v="2022-11-12T00:00:00"/>
    <n v="162"/>
    <x v="7"/>
    <x v="5"/>
    <x v="3"/>
    <x v="1"/>
    <n v="0"/>
  </r>
  <r>
    <n v="1448"/>
    <n v="1"/>
    <d v="2022-11-12T00:00:00"/>
    <n v="325"/>
    <x v="5"/>
    <x v="0"/>
    <x v="9"/>
    <x v="2"/>
    <n v="0"/>
  </r>
  <r>
    <n v="1449"/>
    <n v="1"/>
    <d v="2022-11-12T00:00:00"/>
    <n v="393"/>
    <x v="2"/>
    <x v="5"/>
    <x v="4"/>
    <x v="0"/>
    <n v="1"/>
  </r>
  <r>
    <n v="1450"/>
    <n v="1"/>
    <d v="2022-11-13T00:00:00"/>
    <n v="9"/>
    <x v="1"/>
    <x v="0"/>
    <x v="7"/>
    <x v="0"/>
    <n v="1"/>
  </r>
  <r>
    <n v="1451"/>
    <n v="1"/>
    <d v="2022-11-13T00:00:00"/>
    <n v="677"/>
    <x v="3"/>
    <x v="5"/>
    <x v="2"/>
    <x v="0"/>
    <n v="0"/>
  </r>
  <r>
    <n v="1452"/>
    <n v="1"/>
    <d v="2022-11-14T00:00:00"/>
    <n v="63"/>
    <x v="2"/>
    <x v="2"/>
    <x v="8"/>
    <x v="0"/>
    <n v="0"/>
  </r>
  <r>
    <n v="1453"/>
    <n v="1"/>
    <d v="2022-11-14T00:00:00"/>
    <n v="461"/>
    <x v="2"/>
    <x v="2"/>
    <x v="4"/>
    <x v="0"/>
    <n v="0"/>
  </r>
  <r>
    <n v="1454"/>
    <n v="1"/>
    <d v="2022-11-15T00:00:00"/>
    <n v="20"/>
    <x v="0"/>
    <x v="5"/>
    <x v="9"/>
    <x v="2"/>
    <n v="0"/>
  </r>
  <r>
    <n v="1455"/>
    <n v="1"/>
    <d v="2022-11-17T00:00:00"/>
    <n v="202"/>
    <x v="2"/>
    <x v="2"/>
    <x v="7"/>
    <x v="0"/>
    <n v="0"/>
  </r>
  <r>
    <n v="1456"/>
    <n v="1"/>
    <d v="2022-11-17T00:00:00"/>
    <n v="485"/>
    <x v="9"/>
    <x v="5"/>
    <x v="7"/>
    <x v="0"/>
    <n v="0"/>
  </r>
  <r>
    <n v="1457"/>
    <n v="1"/>
    <d v="2022-11-18T00:00:00"/>
    <n v="54"/>
    <x v="1"/>
    <x v="4"/>
    <x v="7"/>
    <x v="0"/>
    <n v="1"/>
  </r>
  <r>
    <n v="1458"/>
    <n v="1"/>
    <d v="2022-11-18T00:00:00"/>
    <n v="361"/>
    <x v="7"/>
    <x v="0"/>
    <x v="10"/>
    <x v="2"/>
    <n v="0"/>
  </r>
  <r>
    <n v="1459"/>
    <n v="1"/>
    <d v="2022-11-18T00:00:00"/>
    <n v="390"/>
    <x v="0"/>
    <x v="5"/>
    <x v="5"/>
    <x v="0"/>
    <n v="0"/>
  </r>
  <r>
    <n v="1460"/>
    <n v="1"/>
    <d v="2022-11-19T00:00:00"/>
    <n v="486"/>
    <x v="1"/>
    <x v="0"/>
    <x v="0"/>
    <x v="0"/>
    <n v="0"/>
  </r>
  <r>
    <n v="1461"/>
    <n v="1"/>
    <d v="2022-11-19T00:00:00"/>
    <n v="575"/>
    <x v="7"/>
    <x v="0"/>
    <x v="5"/>
    <x v="0"/>
    <n v="0"/>
  </r>
  <r>
    <n v="1462"/>
    <n v="1"/>
    <d v="2022-11-20T00:00:00"/>
    <n v="66"/>
    <x v="0"/>
    <x v="5"/>
    <x v="5"/>
    <x v="0"/>
    <n v="0"/>
  </r>
  <r>
    <n v="1463"/>
    <n v="1"/>
    <d v="2022-11-20T00:00:00"/>
    <n v="680"/>
    <x v="4"/>
    <x v="5"/>
    <x v="1"/>
    <x v="0"/>
    <n v="1"/>
  </r>
  <r>
    <n v="1464"/>
    <n v="1"/>
    <d v="2022-11-21T00:00:00"/>
    <n v="51"/>
    <x v="3"/>
    <x v="5"/>
    <x v="5"/>
    <x v="0"/>
    <n v="0"/>
  </r>
  <r>
    <n v="1465"/>
    <n v="1"/>
    <d v="2022-11-21T00:00:00"/>
    <n v="215"/>
    <x v="0"/>
    <x v="0"/>
    <x v="7"/>
    <x v="0"/>
    <n v="0"/>
  </r>
  <r>
    <n v="1466"/>
    <n v="1"/>
    <d v="2022-11-21T00:00:00"/>
    <n v="226"/>
    <x v="6"/>
    <x v="0"/>
    <x v="2"/>
    <x v="0"/>
    <n v="1"/>
  </r>
  <r>
    <n v="1467"/>
    <n v="1"/>
    <d v="2022-11-22T00:00:00"/>
    <n v="574"/>
    <x v="1"/>
    <x v="4"/>
    <x v="7"/>
    <x v="0"/>
    <n v="1"/>
  </r>
  <r>
    <n v="1468"/>
    <n v="1"/>
    <d v="2022-11-24T00:00:00"/>
    <n v="121"/>
    <x v="2"/>
    <x v="3"/>
    <x v="2"/>
    <x v="0"/>
    <n v="0"/>
  </r>
  <r>
    <n v="1469"/>
    <n v="1"/>
    <d v="2022-11-25T00:00:00"/>
    <n v="128"/>
    <x v="1"/>
    <x v="4"/>
    <x v="0"/>
    <x v="0"/>
    <n v="0"/>
  </r>
  <r>
    <n v="1470"/>
    <n v="1"/>
    <d v="2022-11-25T00:00:00"/>
    <n v="350"/>
    <x v="6"/>
    <x v="4"/>
    <x v="8"/>
    <x v="0"/>
    <n v="1"/>
  </r>
  <r>
    <n v="1471"/>
    <n v="1"/>
    <d v="2022-11-26T00:00:00"/>
    <n v="116"/>
    <x v="2"/>
    <x v="5"/>
    <x v="2"/>
    <x v="0"/>
    <n v="0"/>
  </r>
  <r>
    <n v="1472"/>
    <n v="1"/>
    <d v="2022-11-26T00:00:00"/>
    <n v="138"/>
    <x v="7"/>
    <x v="0"/>
    <x v="0"/>
    <x v="0"/>
    <n v="0"/>
  </r>
  <r>
    <n v="1473"/>
    <n v="1"/>
    <d v="2022-11-26T00:00:00"/>
    <n v="559"/>
    <x v="1"/>
    <x v="5"/>
    <x v="10"/>
    <x v="2"/>
    <n v="1"/>
  </r>
  <r>
    <n v="1474"/>
    <n v="1"/>
    <d v="2022-11-27T00:00:00"/>
    <n v="50"/>
    <x v="6"/>
    <x v="4"/>
    <x v="4"/>
    <x v="0"/>
    <n v="0"/>
  </r>
  <r>
    <n v="1475"/>
    <n v="1"/>
    <d v="2022-11-28T00:00:00"/>
    <n v="311"/>
    <x v="3"/>
    <x v="2"/>
    <x v="2"/>
    <x v="0"/>
    <n v="1"/>
  </r>
  <r>
    <n v="1476"/>
    <n v="1"/>
    <d v="2022-11-28T00:00:00"/>
    <n v="369"/>
    <x v="1"/>
    <x v="5"/>
    <x v="5"/>
    <x v="0"/>
    <n v="1"/>
  </r>
  <r>
    <n v="1477"/>
    <n v="1"/>
    <d v="2022-11-28T00:00:00"/>
    <n v="612"/>
    <x v="3"/>
    <x v="3"/>
    <x v="8"/>
    <x v="0"/>
    <n v="0"/>
  </r>
  <r>
    <n v="1478"/>
    <n v="1"/>
    <d v="2022-11-29T00:00:00"/>
    <n v="388"/>
    <x v="3"/>
    <x v="5"/>
    <x v="1"/>
    <x v="0"/>
    <n v="1"/>
  </r>
  <r>
    <n v="1479"/>
    <n v="1"/>
    <d v="2022-12-01T00:00:00"/>
    <n v="412"/>
    <x v="5"/>
    <x v="5"/>
    <x v="4"/>
    <x v="0"/>
    <n v="0"/>
  </r>
  <r>
    <n v="1480"/>
    <n v="1"/>
    <d v="2022-12-02T00:00:00"/>
    <n v="317"/>
    <x v="3"/>
    <x v="0"/>
    <x v="7"/>
    <x v="0"/>
    <n v="0"/>
  </r>
  <r>
    <n v="1481"/>
    <n v="1"/>
    <d v="2022-12-02T00:00:00"/>
    <n v="479"/>
    <x v="1"/>
    <x v="0"/>
    <x v="2"/>
    <x v="0"/>
    <n v="0"/>
  </r>
  <r>
    <n v="1482"/>
    <n v="1"/>
    <d v="2022-12-02T00:00:00"/>
    <n v="542"/>
    <x v="6"/>
    <x v="0"/>
    <x v="0"/>
    <x v="0"/>
    <n v="0"/>
  </r>
  <r>
    <n v="1483"/>
    <n v="1"/>
    <d v="2022-12-03T00:00:00"/>
    <n v="79"/>
    <x v="8"/>
    <x v="3"/>
    <x v="5"/>
    <x v="0"/>
    <n v="0"/>
  </r>
  <r>
    <n v="1484"/>
    <n v="1"/>
    <d v="2022-12-04T00:00:00"/>
    <n v="371"/>
    <x v="0"/>
    <x v="0"/>
    <x v="7"/>
    <x v="0"/>
    <n v="0"/>
  </r>
  <r>
    <n v="1485"/>
    <n v="1"/>
    <d v="2022-12-04T00:00:00"/>
    <n v="373"/>
    <x v="7"/>
    <x v="3"/>
    <x v="10"/>
    <x v="2"/>
    <n v="0"/>
  </r>
  <r>
    <n v="1486"/>
    <n v="1"/>
    <d v="2022-12-05T00:00:00"/>
    <n v="177"/>
    <x v="3"/>
    <x v="0"/>
    <x v="0"/>
    <x v="0"/>
    <n v="0"/>
  </r>
  <r>
    <n v="1487"/>
    <n v="1"/>
    <d v="2022-12-05T00:00:00"/>
    <n v="566"/>
    <x v="3"/>
    <x v="4"/>
    <x v="1"/>
    <x v="0"/>
    <n v="0"/>
  </r>
  <r>
    <n v="1488"/>
    <n v="1"/>
    <d v="2022-12-06T00:00:00"/>
    <n v="156"/>
    <x v="7"/>
    <x v="5"/>
    <x v="4"/>
    <x v="0"/>
    <n v="1"/>
  </r>
  <r>
    <n v="1489"/>
    <n v="1"/>
    <d v="2022-12-08T00:00:00"/>
    <n v="497"/>
    <x v="5"/>
    <x v="5"/>
    <x v="2"/>
    <x v="0"/>
    <n v="0"/>
  </r>
  <r>
    <n v="1490"/>
    <n v="1"/>
    <d v="2022-12-09T00:00:00"/>
    <n v="261"/>
    <x v="3"/>
    <x v="1"/>
    <x v="7"/>
    <x v="0"/>
    <n v="0"/>
  </r>
  <r>
    <n v="1491"/>
    <n v="1"/>
    <d v="2022-12-09T00:00:00"/>
    <n v="379"/>
    <x v="2"/>
    <x v="5"/>
    <x v="7"/>
    <x v="0"/>
    <n v="1"/>
  </r>
  <r>
    <n v="1492"/>
    <n v="1"/>
    <d v="2022-12-09T00:00:00"/>
    <n v="545"/>
    <x v="3"/>
    <x v="5"/>
    <x v="0"/>
    <x v="0"/>
    <n v="0"/>
  </r>
  <r>
    <n v="1493"/>
    <n v="1"/>
    <d v="2022-12-10T00:00:00"/>
    <n v="133"/>
    <x v="3"/>
    <x v="5"/>
    <x v="5"/>
    <x v="0"/>
    <n v="1"/>
  </r>
  <r>
    <n v="1494"/>
    <n v="1"/>
    <d v="2022-12-10T00:00:00"/>
    <n v="669"/>
    <x v="6"/>
    <x v="4"/>
    <x v="8"/>
    <x v="0"/>
    <n v="0"/>
  </r>
  <r>
    <n v="1495"/>
    <n v="1"/>
    <d v="2022-12-11T00:00:00"/>
    <n v="331"/>
    <x v="2"/>
    <x v="3"/>
    <x v="0"/>
    <x v="0"/>
    <n v="0"/>
  </r>
  <r>
    <n v="1496"/>
    <n v="1"/>
    <d v="2022-12-11T00:00:00"/>
    <n v="347"/>
    <x v="1"/>
    <x v="5"/>
    <x v="1"/>
    <x v="0"/>
    <n v="1"/>
  </r>
  <r>
    <n v="1497"/>
    <n v="1"/>
    <d v="2022-12-11T00:00:00"/>
    <n v="556"/>
    <x v="1"/>
    <x v="3"/>
    <x v="0"/>
    <x v="0"/>
    <n v="1"/>
  </r>
  <r>
    <n v="1498"/>
    <n v="1"/>
    <d v="2022-12-12T00:00:00"/>
    <n v="203"/>
    <x v="1"/>
    <x v="3"/>
    <x v="5"/>
    <x v="0"/>
    <n v="1"/>
  </r>
  <r>
    <n v="1499"/>
    <n v="1"/>
    <d v="2022-12-12T00:00:00"/>
    <n v="307"/>
    <x v="4"/>
    <x v="2"/>
    <x v="5"/>
    <x v="0"/>
    <n v="0"/>
  </r>
  <r>
    <n v="1500"/>
    <n v="1"/>
    <d v="2022-12-15T00:00:00"/>
    <n v="664"/>
    <x v="4"/>
    <x v="5"/>
    <x v="9"/>
    <x v="2"/>
    <n v="0"/>
  </r>
  <r>
    <n v="1501"/>
    <n v="1"/>
    <d v="2022-12-16T00:00:00"/>
    <n v="404"/>
    <x v="3"/>
    <x v="0"/>
    <x v="8"/>
    <x v="0"/>
    <n v="0"/>
  </r>
  <r>
    <n v="1502"/>
    <n v="1"/>
    <d v="2022-12-16T00:00:00"/>
    <n v="511"/>
    <x v="8"/>
    <x v="5"/>
    <x v="1"/>
    <x v="0"/>
    <n v="1"/>
  </r>
  <r>
    <n v="1503"/>
    <n v="1"/>
    <d v="2022-12-16T00:00:00"/>
    <n v="590"/>
    <x v="3"/>
    <x v="1"/>
    <x v="7"/>
    <x v="0"/>
    <n v="0"/>
  </r>
  <r>
    <n v="1504"/>
    <n v="1"/>
    <d v="2022-12-17T00:00:00"/>
    <n v="520"/>
    <x v="1"/>
    <x v="0"/>
    <x v="2"/>
    <x v="0"/>
    <n v="0"/>
  </r>
  <r>
    <n v="1505"/>
    <n v="1"/>
    <d v="2022-12-17T00:00:00"/>
    <n v="554"/>
    <x v="3"/>
    <x v="3"/>
    <x v="8"/>
    <x v="0"/>
    <n v="0"/>
  </r>
  <r>
    <n v="1506"/>
    <n v="1"/>
    <d v="2022-12-18T00:00:00"/>
    <n v="209"/>
    <x v="0"/>
    <x v="5"/>
    <x v="3"/>
    <x v="1"/>
    <n v="0"/>
  </r>
  <r>
    <n v="1507"/>
    <n v="1"/>
    <d v="2022-12-18T00:00:00"/>
    <n v="447"/>
    <x v="2"/>
    <x v="5"/>
    <x v="10"/>
    <x v="2"/>
    <n v="0"/>
  </r>
  <r>
    <n v="1508"/>
    <n v="1"/>
    <d v="2022-12-18T00:00:00"/>
    <n v="473"/>
    <x v="3"/>
    <x v="5"/>
    <x v="3"/>
    <x v="1"/>
    <n v="0"/>
  </r>
  <r>
    <n v="1509"/>
    <n v="1"/>
    <d v="2022-12-19T00:00:00"/>
    <n v="405"/>
    <x v="7"/>
    <x v="2"/>
    <x v="8"/>
    <x v="0"/>
    <n v="1"/>
  </r>
  <r>
    <n v="1510"/>
    <n v="1"/>
    <d v="2022-12-19T00:00:00"/>
    <n v="540"/>
    <x v="0"/>
    <x v="3"/>
    <x v="5"/>
    <x v="0"/>
    <n v="1"/>
  </r>
  <r>
    <n v="1511"/>
    <n v="1"/>
    <d v="2022-12-20T00:00:00"/>
    <n v="465"/>
    <x v="8"/>
    <x v="0"/>
    <x v="7"/>
    <x v="0"/>
    <n v="1"/>
  </r>
  <r>
    <n v="1512"/>
    <n v="1"/>
    <d v="2022-12-21T00:00:00"/>
    <n v="180"/>
    <x v="4"/>
    <x v="0"/>
    <x v="2"/>
    <x v="0"/>
    <n v="0"/>
  </r>
  <r>
    <n v="1513"/>
    <n v="1"/>
    <d v="2022-12-22T00:00:00"/>
    <n v="403"/>
    <x v="3"/>
    <x v="2"/>
    <x v="1"/>
    <x v="0"/>
    <n v="0"/>
  </r>
  <r>
    <n v="1514"/>
    <n v="1"/>
    <d v="2022-12-22T00:00:00"/>
    <n v="454"/>
    <x v="0"/>
    <x v="5"/>
    <x v="4"/>
    <x v="0"/>
    <n v="0"/>
  </r>
  <r>
    <n v="1515"/>
    <n v="1"/>
    <d v="2022-12-23T00:00:00"/>
    <n v="627"/>
    <x v="0"/>
    <x v="0"/>
    <x v="9"/>
    <x v="2"/>
    <n v="0"/>
  </r>
  <r>
    <n v="1516"/>
    <n v="1"/>
    <d v="2022-12-24T00:00:00"/>
    <n v="88"/>
    <x v="2"/>
    <x v="3"/>
    <x v="1"/>
    <x v="0"/>
    <n v="0"/>
  </r>
  <r>
    <n v="1517"/>
    <n v="1"/>
    <d v="2022-12-24T00:00:00"/>
    <n v="383"/>
    <x v="4"/>
    <x v="5"/>
    <x v="7"/>
    <x v="0"/>
    <n v="0"/>
  </r>
  <r>
    <n v="1518"/>
    <n v="1"/>
    <d v="2022-12-25T00:00:00"/>
    <n v="192"/>
    <x v="2"/>
    <x v="3"/>
    <x v="8"/>
    <x v="0"/>
    <n v="0"/>
  </r>
  <r>
    <n v="1519"/>
    <n v="1"/>
    <d v="2022-12-25T00:00:00"/>
    <n v="231"/>
    <x v="1"/>
    <x v="5"/>
    <x v="0"/>
    <x v="0"/>
    <n v="0"/>
  </r>
  <r>
    <n v="1520"/>
    <n v="1"/>
    <d v="2022-12-25T00:00:00"/>
    <n v="324"/>
    <x v="4"/>
    <x v="0"/>
    <x v="7"/>
    <x v="0"/>
    <n v="0"/>
  </r>
  <r>
    <n v="1521"/>
    <n v="1"/>
    <d v="2022-12-25T00:00:00"/>
    <n v="389"/>
    <x v="1"/>
    <x v="5"/>
    <x v="0"/>
    <x v="0"/>
    <n v="1"/>
  </r>
  <r>
    <n v="1522"/>
    <n v="1"/>
    <d v="2022-12-26T00:00:00"/>
    <n v="580"/>
    <x v="4"/>
    <x v="4"/>
    <x v="4"/>
    <x v="0"/>
    <n v="0"/>
  </r>
  <r>
    <n v="1523"/>
    <n v="1"/>
    <d v="2022-12-27T00:00:00"/>
    <n v="107"/>
    <x v="0"/>
    <x v="3"/>
    <x v="2"/>
    <x v="0"/>
    <n v="0"/>
  </r>
  <r>
    <n v="1524"/>
    <n v="1"/>
    <d v="2022-12-29T00:00:00"/>
    <n v="380"/>
    <x v="8"/>
    <x v="0"/>
    <x v="8"/>
    <x v="0"/>
    <n v="0"/>
  </r>
  <r>
    <n v="1525"/>
    <n v="1"/>
    <d v="2022-12-29T00:00:00"/>
    <n v="470"/>
    <x v="1"/>
    <x v="3"/>
    <x v="0"/>
    <x v="0"/>
    <n v="0"/>
  </r>
  <r>
    <n v="1526"/>
    <n v="1"/>
    <d v="2022-12-29T00:00:00"/>
    <n v="655"/>
    <x v="3"/>
    <x v="1"/>
    <x v="8"/>
    <x v="0"/>
    <n v="0"/>
  </r>
  <r>
    <n v="1527"/>
    <n v="1"/>
    <d v="2022-12-30T00:00:00"/>
    <n v="584"/>
    <x v="3"/>
    <x v="1"/>
    <x v="4"/>
    <x v="0"/>
    <n v="0"/>
  </r>
  <r>
    <n v="1528"/>
    <n v="1"/>
    <d v="2022-12-31T00:00:00"/>
    <n v="237"/>
    <x v="1"/>
    <x v="0"/>
    <x v="4"/>
    <x v="0"/>
    <n v="0"/>
  </r>
  <r>
    <n v="1529"/>
    <n v="1"/>
    <d v="2022-12-31T00:00:00"/>
    <n v="240"/>
    <x v="1"/>
    <x v="0"/>
    <x v="0"/>
    <x v="0"/>
    <n v="1"/>
  </r>
  <r>
    <n v="1530"/>
    <n v="1"/>
    <d v="2022-12-31T00:00:00"/>
    <n v="407"/>
    <x v="2"/>
    <x v="3"/>
    <x v="7"/>
    <x v="0"/>
    <n v="1"/>
  </r>
  <r>
    <n v="1531"/>
    <n v="1"/>
    <d v="2022-12-31T00:00:00"/>
    <n v="480"/>
    <x v="9"/>
    <x v="3"/>
    <x v="1"/>
    <x v="0"/>
    <n v="1"/>
  </r>
  <r>
    <n v="1532"/>
    <n v="1"/>
    <d v="2022-12-31T00:00:00"/>
    <n v="537"/>
    <x v="4"/>
    <x v="3"/>
    <x v="2"/>
    <x v="0"/>
    <n v="1"/>
  </r>
  <r>
    <n v="1533"/>
    <n v="1"/>
    <d v="2023-01-01T00:00:00"/>
    <n v="238"/>
    <x v="0"/>
    <x v="0"/>
    <x v="0"/>
    <x v="0"/>
    <n v="1"/>
  </r>
  <r>
    <n v="1534"/>
    <n v="1"/>
    <d v="2023-01-01T00:00:00"/>
    <n v="613"/>
    <x v="1"/>
    <x v="1"/>
    <x v="1"/>
    <x v="0"/>
    <n v="1"/>
  </r>
  <r>
    <n v="1535"/>
    <n v="1"/>
    <d v="2023-01-01T00:00:00"/>
    <n v="676"/>
    <x v="6"/>
    <x v="5"/>
    <x v="4"/>
    <x v="0"/>
    <n v="0"/>
  </r>
  <r>
    <n v="1536"/>
    <n v="1"/>
    <d v="2023-01-02T00:00:00"/>
    <n v="77"/>
    <x v="1"/>
    <x v="2"/>
    <x v="1"/>
    <x v="0"/>
    <n v="1"/>
  </r>
  <r>
    <n v="1537"/>
    <n v="1"/>
    <d v="2023-01-02T00:00:00"/>
    <n v="450"/>
    <x v="2"/>
    <x v="0"/>
    <x v="2"/>
    <x v="0"/>
    <n v="1"/>
  </r>
  <r>
    <n v="1538"/>
    <n v="1"/>
    <d v="2023-01-02T00:00:00"/>
    <n v="482"/>
    <x v="7"/>
    <x v="5"/>
    <x v="8"/>
    <x v="0"/>
    <n v="0"/>
  </r>
  <r>
    <n v="1539"/>
    <n v="1"/>
    <d v="2023-01-02T00:00:00"/>
    <n v="501"/>
    <x v="0"/>
    <x v="0"/>
    <x v="4"/>
    <x v="0"/>
    <n v="1"/>
  </r>
  <r>
    <n v="1540"/>
    <n v="1"/>
    <d v="2023-01-02T00:00:00"/>
    <n v="672"/>
    <x v="3"/>
    <x v="5"/>
    <x v="4"/>
    <x v="0"/>
    <n v="1"/>
  </r>
  <r>
    <n v="1541"/>
    <n v="1"/>
    <d v="2023-01-03T00:00:00"/>
    <n v="438"/>
    <x v="1"/>
    <x v="3"/>
    <x v="0"/>
    <x v="0"/>
    <n v="0"/>
  </r>
  <r>
    <n v="1542"/>
    <n v="1"/>
    <d v="2023-01-04T00:00:00"/>
    <n v="272"/>
    <x v="4"/>
    <x v="2"/>
    <x v="8"/>
    <x v="0"/>
    <n v="1"/>
  </r>
  <r>
    <n v="1543"/>
    <n v="1"/>
    <d v="2023-01-05T00:00:00"/>
    <n v="3"/>
    <x v="0"/>
    <x v="2"/>
    <x v="5"/>
    <x v="0"/>
    <n v="0"/>
  </r>
  <r>
    <n v="1544"/>
    <n v="1"/>
    <d v="2023-01-05T00:00:00"/>
    <n v="228"/>
    <x v="4"/>
    <x v="5"/>
    <x v="5"/>
    <x v="0"/>
    <n v="1"/>
  </r>
  <r>
    <n v="1545"/>
    <n v="1"/>
    <d v="2023-01-05T00:00:00"/>
    <n v="271"/>
    <x v="0"/>
    <x v="2"/>
    <x v="1"/>
    <x v="0"/>
    <n v="1"/>
  </r>
  <r>
    <n v="1546"/>
    <n v="1"/>
    <d v="2023-01-06T00:00:00"/>
    <n v="54"/>
    <x v="1"/>
    <x v="4"/>
    <x v="7"/>
    <x v="0"/>
    <n v="1"/>
  </r>
  <r>
    <n v="1547"/>
    <n v="1"/>
    <d v="2023-01-06T00:00:00"/>
    <n v="396"/>
    <x v="2"/>
    <x v="3"/>
    <x v="5"/>
    <x v="0"/>
    <n v="1"/>
  </r>
  <r>
    <n v="1548"/>
    <n v="1"/>
    <d v="2023-01-06T00:00:00"/>
    <n v="417"/>
    <x v="9"/>
    <x v="5"/>
    <x v="4"/>
    <x v="0"/>
    <n v="1"/>
  </r>
  <r>
    <n v="1549"/>
    <n v="1"/>
    <d v="2023-01-06T00:00:00"/>
    <n v="474"/>
    <x v="8"/>
    <x v="5"/>
    <x v="4"/>
    <x v="0"/>
    <n v="0"/>
  </r>
  <r>
    <n v="1550"/>
    <n v="1"/>
    <d v="2023-01-07T00:00:00"/>
    <n v="199"/>
    <x v="9"/>
    <x v="3"/>
    <x v="6"/>
    <x v="2"/>
    <n v="0"/>
  </r>
  <r>
    <n v="1551"/>
    <n v="1"/>
    <d v="2023-01-07T00:00:00"/>
    <n v="358"/>
    <x v="3"/>
    <x v="5"/>
    <x v="6"/>
    <x v="2"/>
    <n v="1"/>
  </r>
  <r>
    <n v="1552"/>
    <n v="1"/>
    <d v="2023-01-07T00:00:00"/>
    <n v="387"/>
    <x v="9"/>
    <x v="5"/>
    <x v="2"/>
    <x v="0"/>
    <n v="1"/>
  </r>
  <r>
    <n v="1553"/>
    <n v="1"/>
    <d v="2023-01-08T00:00:00"/>
    <n v="85"/>
    <x v="4"/>
    <x v="3"/>
    <x v="6"/>
    <x v="2"/>
    <n v="1"/>
  </r>
  <r>
    <n v="1554"/>
    <n v="1"/>
    <d v="2023-01-08T00:00:00"/>
    <n v="409"/>
    <x v="6"/>
    <x v="3"/>
    <x v="0"/>
    <x v="0"/>
    <n v="0"/>
  </r>
  <r>
    <n v="1555"/>
    <n v="1"/>
    <d v="2023-01-08T00:00:00"/>
    <n v="561"/>
    <x v="4"/>
    <x v="0"/>
    <x v="0"/>
    <x v="0"/>
    <n v="1"/>
  </r>
  <r>
    <n v="1556"/>
    <n v="1"/>
    <d v="2023-01-09T00:00:00"/>
    <n v="112"/>
    <x v="3"/>
    <x v="5"/>
    <x v="4"/>
    <x v="0"/>
    <n v="0"/>
  </r>
  <r>
    <n v="1557"/>
    <n v="1"/>
    <d v="2023-01-09T00:00:00"/>
    <n v="148"/>
    <x v="4"/>
    <x v="1"/>
    <x v="7"/>
    <x v="0"/>
    <n v="1"/>
  </r>
  <r>
    <n v="1558"/>
    <n v="1"/>
    <d v="2023-01-09T00:00:00"/>
    <n v="419"/>
    <x v="3"/>
    <x v="3"/>
    <x v="9"/>
    <x v="2"/>
    <n v="1"/>
  </r>
  <r>
    <n v="1559"/>
    <n v="1"/>
    <d v="2023-01-09T00:00:00"/>
    <n v="638"/>
    <x v="7"/>
    <x v="3"/>
    <x v="7"/>
    <x v="0"/>
    <n v="0"/>
  </r>
  <r>
    <n v="1560"/>
    <n v="1"/>
    <d v="2023-01-10T00:00:00"/>
    <n v="619"/>
    <x v="3"/>
    <x v="2"/>
    <x v="6"/>
    <x v="2"/>
    <n v="0"/>
  </r>
  <r>
    <n v="1561"/>
    <n v="1"/>
    <d v="2023-01-12T00:00:00"/>
    <n v="33"/>
    <x v="3"/>
    <x v="4"/>
    <x v="0"/>
    <x v="0"/>
    <n v="0"/>
  </r>
  <r>
    <n v="1562"/>
    <n v="1"/>
    <d v="2023-01-12T00:00:00"/>
    <n v="71"/>
    <x v="2"/>
    <x v="5"/>
    <x v="2"/>
    <x v="0"/>
    <n v="0"/>
  </r>
  <r>
    <n v="1563"/>
    <n v="1"/>
    <d v="2023-01-12T00:00:00"/>
    <n v="113"/>
    <x v="1"/>
    <x v="5"/>
    <x v="2"/>
    <x v="0"/>
    <n v="1"/>
  </r>
  <r>
    <n v="1564"/>
    <n v="1"/>
    <d v="2023-01-12T00:00:00"/>
    <n v="377"/>
    <x v="2"/>
    <x v="5"/>
    <x v="4"/>
    <x v="0"/>
    <n v="1"/>
  </r>
  <r>
    <n v="1565"/>
    <n v="1"/>
    <d v="2023-01-13T00:00:00"/>
    <n v="232"/>
    <x v="0"/>
    <x v="0"/>
    <x v="0"/>
    <x v="0"/>
    <n v="1"/>
  </r>
  <r>
    <n v="1566"/>
    <n v="1"/>
    <d v="2023-01-13T00:00:00"/>
    <n v="290"/>
    <x v="1"/>
    <x v="2"/>
    <x v="1"/>
    <x v="0"/>
    <n v="0"/>
  </r>
  <r>
    <n v="1567"/>
    <n v="1"/>
    <d v="2023-01-13T00:00:00"/>
    <n v="565"/>
    <x v="0"/>
    <x v="0"/>
    <x v="1"/>
    <x v="0"/>
    <n v="1"/>
  </r>
  <r>
    <n v="1568"/>
    <n v="1"/>
    <d v="2023-01-14T00:00:00"/>
    <n v="53"/>
    <x v="0"/>
    <x v="5"/>
    <x v="1"/>
    <x v="0"/>
    <n v="0"/>
  </r>
  <r>
    <n v="1569"/>
    <n v="1"/>
    <d v="2023-01-14T00:00:00"/>
    <n v="211"/>
    <x v="4"/>
    <x v="5"/>
    <x v="5"/>
    <x v="0"/>
    <n v="1"/>
  </r>
  <r>
    <n v="1570"/>
    <n v="1"/>
    <d v="2023-01-14T00:00:00"/>
    <n v="319"/>
    <x v="3"/>
    <x v="2"/>
    <x v="2"/>
    <x v="0"/>
    <n v="1"/>
  </r>
  <r>
    <n v="1571"/>
    <n v="1"/>
    <d v="2023-01-14T00:00:00"/>
    <n v="322"/>
    <x v="4"/>
    <x v="0"/>
    <x v="1"/>
    <x v="0"/>
    <n v="1"/>
  </r>
  <r>
    <n v="1572"/>
    <n v="1"/>
    <d v="2023-01-14T00:00:00"/>
    <n v="532"/>
    <x v="4"/>
    <x v="0"/>
    <x v="4"/>
    <x v="0"/>
    <n v="0"/>
  </r>
  <r>
    <n v="1573"/>
    <n v="1"/>
    <d v="2023-01-15T00:00:00"/>
    <n v="2"/>
    <x v="0"/>
    <x v="2"/>
    <x v="9"/>
    <x v="2"/>
    <n v="1"/>
  </r>
  <r>
    <n v="1574"/>
    <n v="1"/>
    <d v="2023-01-15T00:00:00"/>
    <n v="12"/>
    <x v="2"/>
    <x v="3"/>
    <x v="5"/>
    <x v="0"/>
    <n v="0"/>
  </r>
  <r>
    <n v="1575"/>
    <n v="1"/>
    <d v="2023-01-15T00:00:00"/>
    <n v="405"/>
    <x v="7"/>
    <x v="2"/>
    <x v="8"/>
    <x v="0"/>
    <n v="1"/>
  </r>
  <r>
    <n v="1576"/>
    <n v="1"/>
    <d v="2023-01-16T00:00:00"/>
    <n v="229"/>
    <x v="2"/>
    <x v="0"/>
    <x v="0"/>
    <x v="0"/>
    <n v="0"/>
  </r>
  <r>
    <n v="1577"/>
    <n v="1"/>
    <d v="2023-01-16T00:00:00"/>
    <n v="296"/>
    <x v="3"/>
    <x v="5"/>
    <x v="1"/>
    <x v="0"/>
    <n v="1"/>
  </r>
  <r>
    <n v="1578"/>
    <n v="1"/>
    <d v="2023-01-16T00:00:00"/>
    <n v="353"/>
    <x v="4"/>
    <x v="5"/>
    <x v="4"/>
    <x v="0"/>
    <n v="0"/>
  </r>
  <r>
    <n v="1579"/>
    <n v="1"/>
    <d v="2023-01-16T00:00:00"/>
    <n v="439"/>
    <x v="0"/>
    <x v="5"/>
    <x v="9"/>
    <x v="2"/>
    <n v="0"/>
  </r>
  <r>
    <n v="1580"/>
    <n v="1"/>
    <d v="2023-01-16T00:00:00"/>
    <n v="480"/>
    <x v="9"/>
    <x v="3"/>
    <x v="1"/>
    <x v="0"/>
    <n v="1"/>
  </r>
  <r>
    <n v="1581"/>
    <n v="1"/>
    <d v="2023-01-17T00:00:00"/>
    <n v="300"/>
    <x v="3"/>
    <x v="4"/>
    <x v="7"/>
    <x v="0"/>
    <n v="1"/>
  </r>
  <r>
    <n v="1582"/>
    <n v="1"/>
    <d v="2023-01-18T00:00:00"/>
    <n v="218"/>
    <x v="2"/>
    <x v="0"/>
    <x v="5"/>
    <x v="0"/>
    <n v="1"/>
  </r>
  <r>
    <n v="1583"/>
    <n v="1"/>
    <d v="2023-01-19T00:00:00"/>
    <n v="253"/>
    <x v="1"/>
    <x v="2"/>
    <x v="1"/>
    <x v="0"/>
    <n v="1"/>
  </r>
  <r>
    <n v="1584"/>
    <n v="1"/>
    <d v="2023-01-19T00:00:00"/>
    <n v="334"/>
    <x v="0"/>
    <x v="0"/>
    <x v="9"/>
    <x v="2"/>
    <n v="0"/>
  </r>
  <r>
    <n v="1585"/>
    <n v="1"/>
    <d v="2023-01-19T00:00:00"/>
    <n v="387"/>
    <x v="9"/>
    <x v="5"/>
    <x v="2"/>
    <x v="0"/>
    <n v="1"/>
  </r>
  <r>
    <n v="1586"/>
    <n v="1"/>
    <d v="2023-01-19T00:00:00"/>
    <n v="356"/>
    <x v="0"/>
    <x v="0"/>
    <x v="4"/>
    <x v="0"/>
    <n v="0"/>
  </r>
  <r>
    <n v="1587"/>
    <n v="1"/>
    <d v="2023-01-20T00:00:00"/>
    <n v="233"/>
    <x v="2"/>
    <x v="0"/>
    <x v="0"/>
    <x v="0"/>
    <n v="0"/>
  </r>
  <r>
    <n v="1588"/>
    <n v="1"/>
    <d v="2023-01-20T00:00:00"/>
    <n v="252"/>
    <x v="4"/>
    <x v="2"/>
    <x v="4"/>
    <x v="0"/>
    <n v="1"/>
  </r>
  <r>
    <n v="1589"/>
    <n v="1"/>
    <d v="2023-01-20T00:00:00"/>
    <n v="254"/>
    <x v="4"/>
    <x v="4"/>
    <x v="1"/>
    <x v="0"/>
    <n v="0"/>
  </r>
  <r>
    <n v="1590"/>
    <n v="1"/>
    <d v="2023-01-20T00:00:00"/>
    <n v="309"/>
    <x v="4"/>
    <x v="2"/>
    <x v="2"/>
    <x v="0"/>
    <n v="1"/>
  </r>
  <r>
    <n v="1591"/>
    <n v="1"/>
    <d v="2023-01-20T00:00:00"/>
    <n v="498"/>
    <x v="8"/>
    <x v="4"/>
    <x v="10"/>
    <x v="2"/>
    <n v="1"/>
  </r>
  <r>
    <n v="1592"/>
    <n v="1"/>
    <d v="2023-01-21T00:00:00"/>
    <n v="219"/>
    <x v="8"/>
    <x v="0"/>
    <x v="8"/>
    <x v="0"/>
    <n v="1"/>
  </r>
  <r>
    <n v="1593"/>
    <n v="1"/>
    <d v="2023-01-22T00:00:00"/>
    <n v="29"/>
    <x v="6"/>
    <x v="3"/>
    <x v="1"/>
    <x v="0"/>
    <n v="1"/>
  </r>
  <r>
    <n v="1594"/>
    <n v="1"/>
    <d v="2023-01-22T00:00:00"/>
    <n v="158"/>
    <x v="0"/>
    <x v="0"/>
    <x v="1"/>
    <x v="0"/>
    <n v="1"/>
  </r>
  <r>
    <n v="1595"/>
    <n v="1"/>
    <d v="2023-01-22T00:00:00"/>
    <n v="270"/>
    <x v="2"/>
    <x v="5"/>
    <x v="2"/>
    <x v="0"/>
    <n v="1"/>
  </r>
  <r>
    <n v="1596"/>
    <n v="1"/>
    <d v="2023-01-22T00:00:00"/>
    <n v="339"/>
    <x v="8"/>
    <x v="3"/>
    <x v="2"/>
    <x v="0"/>
    <n v="0"/>
  </r>
  <r>
    <n v="1597"/>
    <n v="1"/>
    <d v="2023-01-22T00:00:00"/>
    <n v="451"/>
    <x v="3"/>
    <x v="3"/>
    <x v="8"/>
    <x v="0"/>
    <n v="1"/>
  </r>
  <r>
    <n v="1598"/>
    <n v="1"/>
    <d v="2023-01-22T00:00:00"/>
    <n v="557"/>
    <x v="6"/>
    <x v="0"/>
    <x v="1"/>
    <x v="0"/>
    <n v="1"/>
  </r>
  <r>
    <n v="1599"/>
    <n v="1"/>
    <d v="2023-01-22T00:00:00"/>
    <n v="644"/>
    <x v="1"/>
    <x v="5"/>
    <x v="1"/>
    <x v="0"/>
    <n v="1"/>
  </r>
  <r>
    <n v="1600"/>
    <n v="1"/>
    <d v="2023-01-23T00:00:00"/>
    <n v="230"/>
    <x v="2"/>
    <x v="5"/>
    <x v="1"/>
    <x v="0"/>
    <n v="0"/>
  </r>
  <r>
    <n v="1601"/>
    <n v="1"/>
    <d v="2023-01-23T00:00:00"/>
    <n v="300"/>
    <x v="3"/>
    <x v="4"/>
    <x v="7"/>
    <x v="0"/>
    <n v="1"/>
  </r>
  <r>
    <n v="1602"/>
    <n v="1"/>
    <d v="2023-01-23T00:00:00"/>
    <n v="354"/>
    <x v="4"/>
    <x v="5"/>
    <x v="8"/>
    <x v="0"/>
    <n v="1"/>
  </r>
  <r>
    <n v="1603"/>
    <n v="1"/>
    <d v="2023-01-23T00:00:00"/>
    <n v="522"/>
    <x v="4"/>
    <x v="0"/>
    <x v="2"/>
    <x v="0"/>
    <n v="1"/>
  </r>
  <r>
    <n v="1604"/>
    <n v="1"/>
    <d v="2023-01-26T00:00:00"/>
    <n v="67"/>
    <x v="1"/>
    <x v="2"/>
    <x v="1"/>
    <x v="0"/>
    <n v="1"/>
  </r>
  <r>
    <n v="1605"/>
    <n v="1"/>
    <d v="2023-01-26T00:00:00"/>
    <n v="196"/>
    <x v="3"/>
    <x v="0"/>
    <x v="7"/>
    <x v="0"/>
    <n v="0"/>
  </r>
  <r>
    <n v="1606"/>
    <n v="1"/>
    <d v="2023-01-26T00:00:00"/>
    <n v="298"/>
    <x v="1"/>
    <x v="3"/>
    <x v="5"/>
    <x v="0"/>
    <n v="1"/>
  </r>
  <r>
    <n v="1607"/>
    <n v="1"/>
    <d v="2023-01-26T00:00:00"/>
    <n v="624"/>
    <x v="3"/>
    <x v="2"/>
    <x v="7"/>
    <x v="0"/>
    <n v="1"/>
  </r>
  <r>
    <n v="1608"/>
    <n v="1"/>
    <d v="2023-01-27T00:00:00"/>
    <n v="48"/>
    <x v="2"/>
    <x v="0"/>
    <x v="2"/>
    <x v="0"/>
    <n v="1"/>
  </r>
  <r>
    <n v="1609"/>
    <n v="1"/>
    <d v="2023-01-27T00:00:00"/>
    <n v="680"/>
    <x v="4"/>
    <x v="5"/>
    <x v="1"/>
    <x v="0"/>
    <n v="1"/>
  </r>
  <r>
    <n v="1610"/>
    <n v="1"/>
    <d v="2023-01-27T00:00:00"/>
    <n v="74"/>
    <x v="0"/>
    <x v="3"/>
    <x v="2"/>
    <x v="0"/>
    <n v="1"/>
  </r>
  <r>
    <n v="1611"/>
    <n v="1"/>
    <d v="2023-01-27T00:00:00"/>
    <n v="150"/>
    <x v="2"/>
    <x v="5"/>
    <x v="0"/>
    <x v="0"/>
    <n v="0"/>
  </r>
  <r>
    <n v="1612"/>
    <n v="1"/>
    <d v="2023-01-27T00:00:00"/>
    <n v="171"/>
    <x v="4"/>
    <x v="5"/>
    <x v="7"/>
    <x v="0"/>
    <n v="0"/>
  </r>
  <r>
    <n v="1613"/>
    <n v="1"/>
    <d v="2023-01-27T00:00:00"/>
    <n v="283"/>
    <x v="2"/>
    <x v="5"/>
    <x v="4"/>
    <x v="0"/>
    <n v="1"/>
  </r>
  <r>
    <n v="1614"/>
    <n v="1"/>
    <d v="2023-01-28T00:00:00"/>
    <n v="132"/>
    <x v="0"/>
    <x v="5"/>
    <x v="0"/>
    <x v="0"/>
    <n v="1"/>
  </r>
  <r>
    <n v="1615"/>
    <n v="1"/>
    <d v="2023-01-28T00:00:00"/>
    <n v="308"/>
    <x v="4"/>
    <x v="5"/>
    <x v="8"/>
    <x v="0"/>
    <n v="1"/>
  </r>
  <r>
    <n v="1616"/>
    <n v="1"/>
    <d v="2023-01-28T00:00:00"/>
    <n v="521"/>
    <x v="4"/>
    <x v="5"/>
    <x v="10"/>
    <x v="2"/>
    <n v="1"/>
  </r>
  <r>
    <n v="1617"/>
    <n v="1"/>
    <d v="2023-01-29T00:00:00"/>
    <n v="239"/>
    <x v="8"/>
    <x v="5"/>
    <x v="2"/>
    <x v="0"/>
    <n v="1"/>
  </r>
  <r>
    <n v="1618"/>
    <n v="1"/>
    <d v="2023-01-29T00:00:00"/>
    <n v="376"/>
    <x v="3"/>
    <x v="5"/>
    <x v="0"/>
    <x v="0"/>
    <n v="1"/>
  </r>
  <r>
    <n v="1619"/>
    <n v="1"/>
    <d v="2023-01-29T00:00:00"/>
    <n v="639"/>
    <x v="2"/>
    <x v="3"/>
    <x v="7"/>
    <x v="0"/>
    <n v="0"/>
  </r>
  <r>
    <n v="1620"/>
    <n v="1"/>
    <d v="2023-01-29T00:00:00"/>
    <n v="675"/>
    <x v="3"/>
    <x v="0"/>
    <x v="5"/>
    <x v="0"/>
    <n v="1"/>
  </r>
  <r>
    <n v="1621"/>
    <n v="1"/>
    <d v="2023-01-30T00:00:00"/>
    <n v="24"/>
    <x v="2"/>
    <x v="0"/>
    <x v="9"/>
    <x v="2"/>
    <n v="1"/>
  </r>
  <r>
    <n v="1622"/>
    <n v="1"/>
    <d v="2023-01-30T00:00:00"/>
    <n v="169"/>
    <x v="0"/>
    <x v="5"/>
    <x v="2"/>
    <x v="0"/>
    <n v="0"/>
  </r>
  <r>
    <n v="1623"/>
    <n v="1"/>
    <d v="2023-01-30T00:00:00"/>
    <n v="469"/>
    <x v="0"/>
    <x v="3"/>
    <x v="1"/>
    <x v="0"/>
    <n v="1"/>
  </r>
  <r>
    <n v="1624"/>
    <n v="1"/>
    <d v="2023-01-30T00:00:00"/>
    <n v="567"/>
    <x v="5"/>
    <x v="4"/>
    <x v="3"/>
    <x v="1"/>
    <n v="1"/>
  </r>
  <r>
    <n v="1625"/>
    <n v="1"/>
    <d v="2023-01-31T00:00:00"/>
    <n v="309"/>
    <x v="4"/>
    <x v="2"/>
    <x v="2"/>
    <x v="0"/>
    <n v="1"/>
  </r>
  <r>
    <n v="1626"/>
    <n v="1"/>
    <d v="2023-02-01T00:00:00"/>
    <n v="85"/>
    <x v="4"/>
    <x v="3"/>
    <x v="6"/>
    <x v="2"/>
    <n v="1"/>
  </r>
  <r>
    <n v="1627"/>
    <n v="1"/>
    <d v="2023-02-02T00:00:00"/>
    <n v="85"/>
    <x v="4"/>
    <x v="3"/>
    <x v="6"/>
    <x v="2"/>
    <n v="1"/>
  </r>
  <r>
    <n v="1628"/>
    <n v="1"/>
    <d v="2023-02-02T00:00:00"/>
    <n v="86"/>
    <x v="3"/>
    <x v="0"/>
    <x v="7"/>
    <x v="0"/>
    <n v="1"/>
  </r>
  <r>
    <n v="1629"/>
    <n v="1"/>
    <d v="2023-02-02T00:00:00"/>
    <n v="647"/>
    <x v="2"/>
    <x v="2"/>
    <x v="7"/>
    <x v="0"/>
    <n v="1"/>
  </r>
  <r>
    <n v="1630"/>
    <n v="1"/>
    <d v="2023-02-03T00:00:00"/>
    <n v="149"/>
    <x v="3"/>
    <x v="0"/>
    <x v="1"/>
    <x v="0"/>
    <n v="0"/>
  </r>
  <r>
    <n v="1631"/>
    <n v="1"/>
    <d v="2023-02-03T00:00:00"/>
    <n v="167"/>
    <x v="2"/>
    <x v="0"/>
    <x v="5"/>
    <x v="0"/>
    <n v="1"/>
  </r>
  <r>
    <n v="1632"/>
    <n v="1"/>
    <d v="2023-02-03T00:00:00"/>
    <n v="273"/>
    <x v="9"/>
    <x v="5"/>
    <x v="7"/>
    <x v="0"/>
    <n v="1"/>
  </r>
  <r>
    <n v="1633"/>
    <n v="1"/>
    <d v="2023-02-03T00:00:00"/>
    <n v="367"/>
    <x v="3"/>
    <x v="6"/>
    <x v="1"/>
    <x v="0"/>
    <n v="1"/>
  </r>
  <r>
    <n v="1634"/>
    <n v="1"/>
    <d v="2023-02-04T00:00:00"/>
    <n v="37"/>
    <x v="5"/>
    <x v="5"/>
    <x v="1"/>
    <x v="0"/>
    <n v="1"/>
  </r>
  <r>
    <n v="1635"/>
    <n v="1"/>
    <d v="2023-02-04T00:00:00"/>
    <n v="45"/>
    <x v="1"/>
    <x v="2"/>
    <x v="5"/>
    <x v="0"/>
    <n v="0"/>
  </r>
  <r>
    <n v="1636"/>
    <n v="1"/>
    <d v="2023-02-04T00:00:00"/>
    <n v="61"/>
    <x v="6"/>
    <x v="5"/>
    <x v="4"/>
    <x v="0"/>
    <n v="1"/>
  </r>
  <r>
    <n v="1637"/>
    <n v="1"/>
    <d v="2023-02-04T00:00:00"/>
    <n v="93"/>
    <x v="7"/>
    <x v="0"/>
    <x v="5"/>
    <x v="0"/>
    <n v="0"/>
  </r>
  <r>
    <n v="1638"/>
    <n v="1"/>
    <d v="2023-02-04T00:00:00"/>
    <n v="274"/>
    <x v="7"/>
    <x v="2"/>
    <x v="4"/>
    <x v="0"/>
    <n v="1"/>
  </r>
  <r>
    <n v="1639"/>
    <n v="1"/>
    <d v="2023-02-04T00:00:00"/>
    <n v="476"/>
    <x v="1"/>
    <x v="5"/>
    <x v="0"/>
    <x v="0"/>
    <n v="1"/>
  </r>
  <r>
    <n v="1640"/>
    <n v="1"/>
    <d v="2023-02-05T00:00:00"/>
    <n v="87"/>
    <x v="3"/>
    <x v="0"/>
    <x v="2"/>
    <x v="0"/>
    <n v="1"/>
  </r>
  <r>
    <n v="1641"/>
    <n v="1"/>
    <d v="2023-02-05T00:00:00"/>
    <n v="123"/>
    <x v="4"/>
    <x v="5"/>
    <x v="3"/>
    <x v="1"/>
    <n v="1"/>
  </r>
  <r>
    <n v="1642"/>
    <n v="1"/>
    <d v="2023-02-05T00:00:00"/>
    <n v="252"/>
    <x v="4"/>
    <x v="2"/>
    <x v="4"/>
    <x v="0"/>
    <n v="1"/>
  </r>
  <r>
    <n v="1643"/>
    <n v="1"/>
    <d v="2023-02-05T00:00:00"/>
    <n v="346"/>
    <x v="3"/>
    <x v="3"/>
    <x v="3"/>
    <x v="1"/>
    <n v="1"/>
  </r>
  <r>
    <n v="1644"/>
    <n v="1"/>
    <d v="2023-02-05T00:00:00"/>
    <n v="562"/>
    <x v="0"/>
    <x v="0"/>
    <x v="1"/>
    <x v="0"/>
    <n v="0"/>
  </r>
  <r>
    <n v="1645"/>
    <n v="1"/>
    <d v="2023-02-06T00:00:00"/>
    <n v="335"/>
    <x v="4"/>
    <x v="0"/>
    <x v="7"/>
    <x v="0"/>
    <n v="0"/>
  </r>
  <r>
    <n v="1646"/>
    <n v="1"/>
    <d v="2023-02-06T00:00:00"/>
    <n v="375"/>
    <x v="0"/>
    <x v="0"/>
    <x v="0"/>
    <x v="0"/>
    <n v="0"/>
  </r>
  <r>
    <n v="1647"/>
    <n v="1"/>
    <d v="2023-02-06T00:00:00"/>
    <n v="665"/>
    <x v="3"/>
    <x v="6"/>
    <x v="6"/>
    <x v="2"/>
    <n v="1"/>
  </r>
  <r>
    <n v="1648"/>
    <n v="1"/>
    <d v="2023-02-06T00:00:00"/>
    <n v="668"/>
    <x v="0"/>
    <x v="5"/>
    <x v="2"/>
    <x v="0"/>
    <n v="1"/>
  </r>
  <r>
    <n v="1649"/>
    <n v="1"/>
    <d v="2023-02-09T00:00:00"/>
    <n v="101"/>
    <x v="4"/>
    <x v="0"/>
    <x v="0"/>
    <x v="0"/>
    <n v="0"/>
  </r>
  <r>
    <n v="1650"/>
    <n v="1"/>
    <d v="2023-02-09T00:00:00"/>
    <n v="212"/>
    <x v="2"/>
    <x v="5"/>
    <x v="5"/>
    <x v="0"/>
    <n v="1"/>
  </r>
  <r>
    <n v="1651"/>
    <n v="1"/>
    <d v="2023-02-09T00:00:00"/>
    <n v="344"/>
    <x v="3"/>
    <x v="0"/>
    <x v="2"/>
    <x v="0"/>
    <n v="1"/>
  </r>
  <r>
    <n v="1652"/>
    <n v="1"/>
    <d v="2023-02-09T00:00:00"/>
    <n v="459"/>
    <x v="2"/>
    <x v="0"/>
    <x v="2"/>
    <x v="0"/>
    <n v="1"/>
  </r>
  <r>
    <n v="1653"/>
    <n v="1"/>
    <d v="2023-02-09T00:00:00"/>
    <n v="620"/>
    <x v="1"/>
    <x v="2"/>
    <x v="1"/>
    <x v="0"/>
    <n v="1"/>
  </r>
  <r>
    <n v="1654"/>
    <n v="1"/>
    <d v="2023-02-09T00:00:00"/>
    <n v="674"/>
    <x v="0"/>
    <x v="0"/>
    <x v="0"/>
    <x v="0"/>
    <n v="0"/>
  </r>
  <r>
    <n v="1655"/>
    <n v="1"/>
    <d v="2023-02-10T00:00:00"/>
    <n v="142"/>
    <x v="1"/>
    <x v="5"/>
    <x v="7"/>
    <x v="0"/>
    <n v="0"/>
  </r>
  <r>
    <n v="1656"/>
    <n v="1"/>
    <d v="2023-02-10T00:00:00"/>
    <n v="378"/>
    <x v="1"/>
    <x v="5"/>
    <x v="7"/>
    <x v="0"/>
    <n v="1"/>
  </r>
  <r>
    <n v="1657"/>
    <n v="1"/>
    <d v="2023-02-10T00:00:00"/>
    <n v="475"/>
    <x v="4"/>
    <x v="0"/>
    <x v="5"/>
    <x v="0"/>
    <n v="1"/>
  </r>
  <r>
    <n v="1658"/>
    <n v="1"/>
    <d v="2023-02-11T00:00:00"/>
    <n v="144"/>
    <x v="2"/>
    <x v="1"/>
    <x v="4"/>
    <x v="0"/>
    <n v="0"/>
  </r>
  <r>
    <n v="1659"/>
    <n v="1"/>
    <d v="2023-02-11T00:00:00"/>
    <n v="304"/>
    <x v="3"/>
    <x v="5"/>
    <x v="5"/>
    <x v="0"/>
    <n v="1"/>
  </r>
  <r>
    <n v="1660"/>
    <n v="1"/>
    <d v="2023-02-11T00:00:00"/>
    <n v="523"/>
    <x v="3"/>
    <x v="0"/>
    <x v="0"/>
    <x v="0"/>
    <n v="0"/>
  </r>
  <r>
    <n v="1661"/>
    <n v="1"/>
    <d v="2023-02-12T00:00:00"/>
    <n v="41"/>
    <x v="8"/>
    <x v="1"/>
    <x v="8"/>
    <x v="0"/>
    <n v="1"/>
  </r>
  <r>
    <n v="1662"/>
    <n v="1"/>
    <d v="2023-02-12T00:00:00"/>
    <n v="159"/>
    <x v="2"/>
    <x v="0"/>
    <x v="4"/>
    <x v="0"/>
    <n v="1"/>
  </r>
  <r>
    <n v="1663"/>
    <n v="1"/>
    <d v="2023-02-12T00:00:00"/>
    <n v="278"/>
    <x v="0"/>
    <x v="0"/>
    <x v="2"/>
    <x v="0"/>
    <n v="1"/>
  </r>
  <r>
    <n v="1664"/>
    <n v="1"/>
    <d v="2023-02-12T00:00:00"/>
    <n v="301"/>
    <x v="9"/>
    <x v="2"/>
    <x v="9"/>
    <x v="2"/>
    <n v="1"/>
  </r>
  <r>
    <n v="1665"/>
    <n v="1"/>
    <d v="2023-02-12T00:00:00"/>
    <n v="635"/>
    <x v="8"/>
    <x v="3"/>
    <x v="0"/>
    <x v="0"/>
    <n v="0"/>
  </r>
  <r>
    <n v="1666"/>
    <n v="1"/>
    <d v="2023-02-12T00:00:00"/>
    <n v="644"/>
    <x v="1"/>
    <x v="5"/>
    <x v="1"/>
    <x v="0"/>
    <n v="1"/>
  </r>
  <r>
    <n v="1667"/>
    <n v="1"/>
    <d v="2023-02-13T00:00:00"/>
    <n v="163"/>
    <x v="6"/>
    <x v="5"/>
    <x v="7"/>
    <x v="0"/>
    <n v="1"/>
  </r>
  <r>
    <n v="1668"/>
    <n v="1"/>
    <d v="2023-02-13T00:00:00"/>
    <n v="193"/>
    <x v="0"/>
    <x v="5"/>
    <x v="1"/>
    <x v="0"/>
    <n v="0"/>
  </r>
  <r>
    <n v="1669"/>
    <n v="1"/>
    <d v="2023-02-13T00:00:00"/>
    <n v="305"/>
    <x v="0"/>
    <x v="2"/>
    <x v="5"/>
    <x v="0"/>
    <n v="1"/>
  </r>
  <r>
    <n v="1670"/>
    <n v="1"/>
    <d v="2023-02-13T00:00:00"/>
    <n v="354"/>
    <x v="4"/>
    <x v="5"/>
    <x v="8"/>
    <x v="0"/>
    <n v="1"/>
  </r>
  <r>
    <n v="1671"/>
    <n v="1"/>
    <d v="2023-02-13T00:00:00"/>
    <n v="362"/>
    <x v="0"/>
    <x v="3"/>
    <x v="6"/>
    <x v="2"/>
    <n v="1"/>
  </r>
  <r>
    <n v="1672"/>
    <n v="1"/>
    <d v="2023-02-14T00:00:00"/>
    <n v="587"/>
    <x v="6"/>
    <x v="5"/>
    <x v="8"/>
    <x v="0"/>
    <n v="1"/>
  </r>
  <r>
    <n v="1673"/>
    <n v="1"/>
    <d v="2023-02-16T00:00:00"/>
    <n v="125"/>
    <x v="7"/>
    <x v="4"/>
    <x v="1"/>
    <x v="0"/>
    <n v="0"/>
  </r>
  <r>
    <n v="1674"/>
    <n v="1"/>
    <d v="2023-02-16T00:00:00"/>
    <n v="140"/>
    <x v="9"/>
    <x v="3"/>
    <x v="8"/>
    <x v="0"/>
    <n v="1"/>
  </r>
  <r>
    <n v="1675"/>
    <n v="1"/>
    <d v="2023-02-16T00:00:00"/>
    <n v="184"/>
    <x v="2"/>
    <x v="5"/>
    <x v="7"/>
    <x v="0"/>
    <n v="1"/>
  </r>
  <r>
    <n v="1676"/>
    <n v="1"/>
    <d v="2023-02-16T00:00:00"/>
    <n v="210"/>
    <x v="1"/>
    <x v="2"/>
    <x v="8"/>
    <x v="0"/>
    <n v="1"/>
  </r>
  <r>
    <n v="1677"/>
    <n v="1"/>
    <d v="2023-02-16T00:00:00"/>
    <n v="559"/>
    <x v="1"/>
    <x v="5"/>
    <x v="10"/>
    <x v="2"/>
    <n v="1"/>
  </r>
  <r>
    <n v="1678"/>
    <n v="1"/>
    <d v="2023-02-17T00:00:00"/>
    <n v="118"/>
    <x v="2"/>
    <x v="5"/>
    <x v="0"/>
    <x v="0"/>
    <n v="1"/>
  </r>
  <r>
    <n v="1679"/>
    <n v="1"/>
    <d v="2023-02-17T00:00:00"/>
    <n v="147"/>
    <x v="7"/>
    <x v="5"/>
    <x v="0"/>
    <x v="0"/>
    <n v="1"/>
  </r>
  <r>
    <n v="1680"/>
    <n v="1"/>
    <d v="2023-02-17T00:00:00"/>
    <n v="535"/>
    <x v="4"/>
    <x v="0"/>
    <x v="0"/>
    <x v="0"/>
    <n v="1"/>
  </r>
  <r>
    <n v="1681"/>
    <n v="1"/>
    <d v="2023-02-17T00:00:00"/>
    <n v="628"/>
    <x v="3"/>
    <x v="5"/>
    <x v="10"/>
    <x v="2"/>
    <n v="1"/>
  </r>
  <r>
    <n v="1682"/>
    <n v="1"/>
    <d v="2023-02-18T00:00:00"/>
    <n v="110"/>
    <x v="8"/>
    <x v="3"/>
    <x v="8"/>
    <x v="0"/>
    <n v="0"/>
  </r>
  <r>
    <n v="1683"/>
    <n v="1"/>
    <d v="2023-02-18T00:00:00"/>
    <n v="114"/>
    <x v="1"/>
    <x v="5"/>
    <x v="7"/>
    <x v="0"/>
    <n v="0"/>
  </r>
  <r>
    <n v="1684"/>
    <n v="1"/>
    <d v="2023-02-18T00:00:00"/>
    <n v="179"/>
    <x v="1"/>
    <x v="0"/>
    <x v="1"/>
    <x v="0"/>
    <n v="0"/>
  </r>
  <r>
    <n v="1685"/>
    <n v="1"/>
    <d v="2023-02-18T00:00:00"/>
    <n v="491"/>
    <x v="0"/>
    <x v="5"/>
    <x v="7"/>
    <x v="0"/>
    <n v="0"/>
  </r>
  <r>
    <n v="1686"/>
    <n v="1"/>
    <d v="2023-02-18T00:00:00"/>
    <n v="570"/>
    <x v="7"/>
    <x v="0"/>
    <x v="0"/>
    <x v="0"/>
    <n v="0"/>
  </r>
  <r>
    <n v="1687"/>
    <n v="1"/>
    <d v="2023-02-19T00:00:00"/>
    <n v="15"/>
    <x v="2"/>
    <x v="0"/>
    <x v="1"/>
    <x v="0"/>
    <n v="0"/>
  </r>
  <r>
    <n v="1688"/>
    <n v="1"/>
    <d v="2023-02-19T00:00:00"/>
    <n v="338"/>
    <x v="0"/>
    <x v="3"/>
    <x v="4"/>
    <x v="0"/>
    <n v="0"/>
  </r>
  <r>
    <n v="1689"/>
    <n v="1"/>
    <d v="2023-02-19T00:00:00"/>
    <n v="509"/>
    <x v="3"/>
    <x v="2"/>
    <x v="5"/>
    <x v="0"/>
    <n v="1"/>
  </r>
  <r>
    <n v="1690"/>
    <n v="1"/>
    <d v="2023-02-19T00:00:00"/>
    <n v="609"/>
    <x v="0"/>
    <x v="3"/>
    <x v="5"/>
    <x v="0"/>
    <n v="0"/>
  </r>
  <r>
    <n v="1691"/>
    <n v="1"/>
    <d v="2023-02-20T00:00:00"/>
    <n v="201"/>
    <x v="1"/>
    <x v="4"/>
    <x v="6"/>
    <x v="2"/>
    <n v="0"/>
  </r>
  <r>
    <n v="1692"/>
    <n v="1"/>
    <d v="2023-02-20T00:00:00"/>
    <n v="422"/>
    <x v="3"/>
    <x v="2"/>
    <x v="4"/>
    <x v="0"/>
    <n v="1"/>
  </r>
  <r>
    <n v="1693"/>
    <n v="1"/>
    <d v="2023-02-20T00:00:00"/>
    <n v="449"/>
    <x v="4"/>
    <x v="5"/>
    <x v="8"/>
    <x v="0"/>
    <n v="1"/>
  </r>
  <r>
    <n v="1694"/>
    <n v="1"/>
    <d v="2023-02-20T00:00:00"/>
    <n v="569"/>
    <x v="1"/>
    <x v="0"/>
    <x v="8"/>
    <x v="0"/>
    <n v="1"/>
  </r>
  <r>
    <n v="1695"/>
    <n v="1"/>
    <d v="2023-02-23T00:00:00"/>
    <n v="52"/>
    <x v="4"/>
    <x v="5"/>
    <x v="7"/>
    <x v="0"/>
    <n v="1"/>
  </r>
  <r>
    <n v="1696"/>
    <n v="1"/>
    <d v="2023-02-23T00:00:00"/>
    <n v="240"/>
    <x v="1"/>
    <x v="0"/>
    <x v="0"/>
    <x v="0"/>
    <n v="1"/>
  </r>
  <r>
    <n v="1697"/>
    <n v="1"/>
    <d v="2023-02-23T00:00:00"/>
    <n v="267"/>
    <x v="2"/>
    <x v="1"/>
    <x v="4"/>
    <x v="0"/>
    <n v="0"/>
  </r>
  <r>
    <n v="1698"/>
    <n v="1"/>
    <d v="2023-02-23T00:00:00"/>
    <n v="291"/>
    <x v="0"/>
    <x v="5"/>
    <x v="8"/>
    <x v="0"/>
    <n v="0"/>
  </r>
  <r>
    <n v="1699"/>
    <n v="1"/>
    <d v="2023-02-23T00:00:00"/>
    <n v="330"/>
    <x v="2"/>
    <x v="5"/>
    <x v="8"/>
    <x v="0"/>
    <n v="1"/>
  </r>
  <r>
    <n v="1700"/>
    <n v="1"/>
    <d v="2023-02-23T00:00:00"/>
    <n v="672"/>
    <x v="3"/>
    <x v="5"/>
    <x v="4"/>
    <x v="0"/>
    <n v="1"/>
  </r>
  <r>
    <n v="1701"/>
    <n v="1"/>
    <d v="2023-02-24T00:00:00"/>
    <n v="228"/>
    <x v="4"/>
    <x v="5"/>
    <x v="5"/>
    <x v="0"/>
    <n v="1"/>
  </r>
  <r>
    <n v="1702"/>
    <n v="1"/>
    <d v="2023-02-24T00:00:00"/>
    <n v="271"/>
    <x v="0"/>
    <x v="2"/>
    <x v="1"/>
    <x v="0"/>
    <n v="1"/>
  </r>
  <r>
    <n v="1703"/>
    <n v="1"/>
    <d v="2023-02-24T00:00:00"/>
    <n v="318"/>
    <x v="4"/>
    <x v="5"/>
    <x v="5"/>
    <x v="0"/>
    <n v="1"/>
  </r>
  <r>
    <n v="1704"/>
    <n v="1"/>
    <d v="2023-02-24T00:00:00"/>
    <n v="402"/>
    <x v="1"/>
    <x v="3"/>
    <x v="2"/>
    <x v="0"/>
    <n v="0"/>
  </r>
  <r>
    <n v="1705"/>
    <n v="1"/>
    <d v="2023-02-25T00:00:00"/>
    <n v="81"/>
    <x v="1"/>
    <x v="0"/>
    <x v="0"/>
    <x v="0"/>
    <n v="0"/>
  </r>
  <r>
    <n v="1706"/>
    <n v="1"/>
    <d v="2023-02-25T00:00:00"/>
    <n v="303"/>
    <x v="0"/>
    <x v="5"/>
    <x v="3"/>
    <x v="1"/>
    <n v="0"/>
  </r>
  <r>
    <n v="1707"/>
    <n v="1"/>
    <d v="2023-02-25T00:00:00"/>
    <n v="313"/>
    <x v="2"/>
    <x v="0"/>
    <x v="4"/>
    <x v="0"/>
    <n v="0"/>
  </r>
  <r>
    <n v="1708"/>
    <n v="1"/>
    <d v="2023-02-25T00:00:00"/>
    <n v="396"/>
    <x v="2"/>
    <x v="3"/>
    <x v="5"/>
    <x v="0"/>
    <n v="1"/>
  </r>
  <r>
    <n v="1709"/>
    <n v="1"/>
    <d v="2023-02-25T00:00:00"/>
    <n v="417"/>
    <x v="9"/>
    <x v="5"/>
    <x v="4"/>
    <x v="0"/>
    <n v="1"/>
  </r>
  <r>
    <n v="1710"/>
    <n v="1"/>
    <d v="2023-02-25T00:00:00"/>
    <n v="614"/>
    <x v="2"/>
    <x v="4"/>
    <x v="2"/>
    <x v="0"/>
    <n v="1"/>
  </r>
  <r>
    <n v="1711"/>
    <n v="1"/>
    <d v="2023-02-26T00:00:00"/>
    <n v="54"/>
    <x v="1"/>
    <x v="4"/>
    <x v="7"/>
    <x v="0"/>
    <n v="1"/>
  </r>
  <r>
    <n v="1712"/>
    <n v="1"/>
    <d v="2023-02-26T00:00:00"/>
    <n v="164"/>
    <x v="3"/>
    <x v="5"/>
    <x v="5"/>
    <x v="0"/>
    <n v="0"/>
  </r>
  <r>
    <n v="1713"/>
    <n v="1"/>
    <d v="2023-02-26T00:00:00"/>
    <n v="256"/>
    <x v="1"/>
    <x v="1"/>
    <x v="0"/>
    <x v="0"/>
    <n v="1"/>
  </r>
  <r>
    <n v="1714"/>
    <n v="1"/>
    <d v="2023-02-26T00:00:00"/>
    <n v="531"/>
    <x v="7"/>
    <x v="0"/>
    <x v="2"/>
    <x v="0"/>
    <n v="1"/>
  </r>
  <r>
    <n v="1715"/>
    <n v="1"/>
    <d v="2023-02-27T00:00:00"/>
    <n v="351"/>
    <x v="0"/>
    <x v="5"/>
    <x v="8"/>
    <x v="0"/>
    <n v="0"/>
  </r>
  <r>
    <n v="1716"/>
    <n v="1"/>
    <d v="2023-02-27T00:00:00"/>
    <n v="358"/>
    <x v="3"/>
    <x v="5"/>
    <x v="6"/>
    <x v="2"/>
    <n v="1"/>
  </r>
  <r>
    <n v="1717"/>
    <n v="1"/>
    <d v="2023-02-27T00:00:00"/>
    <n v="630"/>
    <x v="9"/>
    <x v="3"/>
    <x v="2"/>
    <x v="0"/>
    <n v="1"/>
  </r>
  <r>
    <n v="1718"/>
    <n v="1"/>
    <d v="2023-02-27T00:00:00"/>
    <n v="673"/>
    <x v="2"/>
    <x v="0"/>
    <x v="7"/>
    <x v="0"/>
    <n v="0"/>
  </r>
  <r>
    <n v="1719"/>
    <n v="1"/>
    <d v="2023-02-28T00:00:00"/>
    <n v="257"/>
    <x v="9"/>
    <x v="0"/>
    <x v="7"/>
    <x v="0"/>
    <n v="0"/>
  </r>
  <r>
    <n v="1720"/>
    <n v="1"/>
    <d v="2023-02-28T00:00:00"/>
    <n v="269"/>
    <x v="2"/>
    <x v="2"/>
    <x v="2"/>
    <x v="0"/>
    <n v="0"/>
  </r>
  <r>
    <n v="1721"/>
    <n v="1"/>
    <d v="2023-03-02T00:00:00"/>
    <n v="55"/>
    <x v="3"/>
    <x v="5"/>
    <x v="0"/>
    <x v="0"/>
    <n v="0"/>
  </r>
  <r>
    <n v="1722"/>
    <n v="1"/>
    <d v="2023-03-02T00:00:00"/>
    <n v="113"/>
    <x v="1"/>
    <x v="5"/>
    <x v="2"/>
    <x v="0"/>
    <n v="1"/>
  </r>
  <r>
    <n v="1723"/>
    <n v="1"/>
    <d v="2023-03-02T00:00:00"/>
    <n v="148"/>
    <x v="4"/>
    <x v="1"/>
    <x v="7"/>
    <x v="0"/>
    <n v="1"/>
  </r>
  <r>
    <n v="1724"/>
    <n v="1"/>
    <d v="2023-03-02T00:00:00"/>
    <n v="272"/>
    <x v="4"/>
    <x v="2"/>
    <x v="8"/>
    <x v="0"/>
    <n v="1"/>
  </r>
  <r>
    <n v="1725"/>
    <n v="1"/>
    <d v="2023-03-02T00:00:00"/>
    <n v="427"/>
    <x v="2"/>
    <x v="2"/>
    <x v="2"/>
    <x v="0"/>
    <n v="1"/>
  </r>
  <r>
    <n v="1726"/>
    <n v="1"/>
    <d v="2023-03-02T00:00:00"/>
    <n v="541"/>
    <x v="9"/>
    <x v="5"/>
    <x v="7"/>
    <x v="0"/>
    <n v="1"/>
  </r>
  <r>
    <n v="1727"/>
    <n v="1"/>
    <d v="2023-03-03T00:00:00"/>
    <n v="136"/>
    <x v="8"/>
    <x v="5"/>
    <x v="4"/>
    <x v="0"/>
    <n v="0"/>
  </r>
  <r>
    <n v="1728"/>
    <n v="1"/>
    <d v="2023-03-03T00:00:00"/>
    <n v="282"/>
    <x v="7"/>
    <x v="2"/>
    <x v="7"/>
    <x v="0"/>
    <n v="1"/>
  </r>
  <r>
    <n v="1729"/>
    <n v="1"/>
    <d v="2023-03-03T00:00:00"/>
    <n v="288"/>
    <x v="9"/>
    <x v="2"/>
    <x v="6"/>
    <x v="2"/>
    <n v="1"/>
  </r>
  <r>
    <n v="1730"/>
    <n v="1"/>
    <d v="2023-03-03T00:00:00"/>
    <n v="510"/>
    <x v="3"/>
    <x v="5"/>
    <x v="4"/>
    <x v="0"/>
    <n v="1"/>
  </r>
  <r>
    <n v="1731"/>
    <n v="1"/>
    <d v="2023-03-04T00:00:00"/>
    <n v="208"/>
    <x v="3"/>
    <x v="2"/>
    <x v="3"/>
    <x v="1"/>
    <n v="0"/>
  </r>
  <r>
    <n v="1732"/>
    <n v="1"/>
    <d v="2023-03-04T00:00:00"/>
    <n v="319"/>
    <x v="3"/>
    <x v="2"/>
    <x v="2"/>
    <x v="0"/>
    <n v="1"/>
  </r>
  <r>
    <n v="1733"/>
    <n v="1"/>
    <d v="2023-03-04T00:00:00"/>
    <n v="322"/>
    <x v="4"/>
    <x v="0"/>
    <x v="1"/>
    <x v="0"/>
    <n v="1"/>
  </r>
  <r>
    <n v="1734"/>
    <n v="1"/>
    <d v="2023-03-04T00:00:00"/>
    <n v="377"/>
    <x v="2"/>
    <x v="5"/>
    <x v="4"/>
    <x v="0"/>
    <n v="1"/>
  </r>
  <r>
    <n v="1735"/>
    <n v="1"/>
    <d v="2023-03-04T00:00:00"/>
    <n v="565"/>
    <x v="0"/>
    <x v="0"/>
    <x v="1"/>
    <x v="0"/>
    <n v="1"/>
  </r>
  <r>
    <n v="1736"/>
    <n v="1"/>
    <d v="2023-03-05T00:00:00"/>
    <n v="43"/>
    <x v="1"/>
    <x v="5"/>
    <x v="1"/>
    <x v="0"/>
    <n v="1"/>
  </r>
  <r>
    <n v="1737"/>
    <n v="1"/>
    <d v="2023-03-05T00:00:00"/>
    <n v="98"/>
    <x v="9"/>
    <x v="4"/>
    <x v="8"/>
    <x v="0"/>
    <n v="0"/>
  </r>
  <r>
    <n v="1738"/>
    <n v="1"/>
    <d v="2023-03-05T00:00:00"/>
    <n v="217"/>
    <x v="4"/>
    <x v="0"/>
    <x v="0"/>
    <x v="0"/>
    <n v="0"/>
  </r>
  <r>
    <n v="1739"/>
    <n v="1"/>
    <d v="2023-03-05T00:00:00"/>
    <n v="405"/>
    <x v="7"/>
    <x v="2"/>
    <x v="8"/>
    <x v="0"/>
    <n v="1"/>
  </r>
  <r>
    <n v="1740"/>
    <n v="1"/>
    <d v="2023-03-05T00:00:00"/>
    <n v="551"/>
    <x v="3"/>
    <x v="2"/>
    <x v="1"/>
    <x v="0"/>
    <n v="1"/>
  </r>
  <r>
    <n v="1741"/>
    <n v="1"/>
    <d v="2023-03-06T00:00:00"/>
    <n v="186"/>
    <x v="1"/>
    <x v="0"/>
    <x v="6"/>
    <x v="2"/>
    <n v="0"/>
  </r>
  <r>
    <n v="1742"/>
    <n v="1"/>
    <d v="2023-03-07T00:00:00"/>
    <n v="11"/>
    <x v="6"/>
    <x v="3"/>
    <x v="8"/>
    <x v="0"/>
    <n v="0"/>
  </r>
  <r>
    <n v="1743"/>
    <n v="1"/>
    <d v="2023-03-07T00:00:00"/>
    <n v="58"/>
    <x v="0"/>
    <x v="3"/>
    <x v="1"/>
    <x v="0"/>
    <n v="0"/>
  </r>
  <r>
    <n v="1744"/>
    <n v="1"/>
    <d v="2023-03-07T00:00:00"/>
    <n v="576"/>
    <x v="3"/>
    <x v="0"/>
    <x v="4"/>
    <x v="0"/>
    <n v="0"/>
  </r>
  <r>
    <n v="1745"/>
    <n v="1"/>
    <d v="2023-03-08T00:00:00"/>
    <n v="253"/>
    <x v="1"/>
    <x v="2"/>
    <x v="1"/>
    <x v="0"/>
    <n v="1"/>
  </r>
  <r>
    <n v="1746"/>
    <n v="1"/>
    <d v="2023-03-08T00:00:00"/>
    <n v="296"/>
    <x v="3"/>
    <x v="5"/>
    <x v="1"/>
    <x v="0"/>
    <n v="1"/>
  </r>
  <r>
    <n v="1747"/>
    <n v="1"/>
    <d v="2023-03-08T00:00:00"/>
    <n v="498"/>
    <x v="8"/>
    <x v="4"/>
    <x v="10"/>
    <x v="2"/>
    <n v="1"/>
  </r>
  <r>
    <n v="1748"/>
    <n v="1"/>
    <d v="2023-03-09T00:00:00"/>
    <n v="219"/>
    <x v="8"/>
    <x v="0"/>
    <x v="8"/>
    <x v="0"/>
    <n v="1"/>
  </r>
  <r>
    <n v="1749"/>
    <n v="1"/>
    <d v="2023-03-09T00:00:00"/>
    <n v="528"/>
    <x v="2"/>
    <x v="0"/>
    <x v="7"/>
    <x v="0"/>
    <n v="1"/>
  </r>
  <r>
    <n v="1750"/>
    <n v="1"/>
    <d v="2023-03-09T00:00:00"/>
    <n v="595"/>
    <x v="3"/>
    <x v="2"/>
    <x v="7"/>
    <x v="0"/>
    <n v="1"/>
  </r>
  <r>
    <n v="1751"/>
    <n v="1"/>
    <d v="2023-03-09T00:00:00"/>
    <n v="615"/>
    <x v="7"/>
    <x v="3"/>
    <x v="0"/>
    <x v="0"/>
    <n v="1"/>
  </r>
  <r>
    <n v="1752"/>
    <n v="1"/>
    <d v="2023-03-10T00:00:00"/>
    <n v="391"/>
    <x v="0"/>
    <x v="5"/>
    <x v="10"/>
    <x v="2"/>
    <n v="0"/>
  </r>
  <r>
    <n v="1753"/>
    <n v="1"/>
    <d v="2023-03-10T00:00:00"/>
    <n v="451"/>
    <x v="3"/>
    <x v="3"/>
    <x v="8"/>
    <x v="0"/>
    <n v="1"/>
  </r>
  <r>
    <n v="1754"/>
    <n v="1"/>
    <d v="2023-03-10T00:00:00"/>
    <n v="640"/>
    <x v="9"/>
    <x v="5"/>
    <x v="2"/>
    <x v="0"/>
    <n v="1"/>
  </r>
  <r>
    <n v="1755"/>
    <n v="1"/>
    <d v="2023-03-11T00:00:00"/>
    <n v="23"/>
    <x v="9"/>
    <x v="0"/>
    <x v="0"/>
    <x v="0"/>
    <n v="0"/>
  </r>
  <r>
    <n v="1756"/>
    <n v="1"/>
    <d v="2023-03-11T00:00:00"/>
    <n v="385"/>
    <x v="3"/>
    <x v="5"/>
    <x v="8"/>
    <x v="0"/>
    <n v="0"/>
  </r>
  <r>
    <n v="1757"/>
    <n v="1"/>
    <d v="2023-03-11T00:00:00"/>
    <n v="605"/>
    <x v="7"/>
    <x v="0"/>
    <x v="0"/>
    <x v="0"/>
    <n v="1"/>
  </r>
  <r>
    <n v="1758"/>
    <n v="1"/>
    <d v="2023-03-11T00:00:00"/>
    <n v="644"/>
    <x v="1"/>
    <x v="5"/>
    <x v="1"/>
    <x v="0"/>
    <n v="1"/>
  </r>
  <r>
    <n v="1759"/>
    <n v="1"/>
    <d v="2023-03-11T00:00:00"/>
    <n v="657"/>
    <x v="2"/>
    <x v="0"/>
    <x v="0"/>
    <x v="0"/>
    <n v="0"/>
  </r>
  <r>
    <n v="1760"/>
    <n v="1"/>
    <d v="2023-03-12T00:00:00"/>
    <n v="184"/>
    <x v="2"/>
    <x v="5"/>
    <x v="7"/>
    <x v="0"/>
    <n v="1"/>
  </r>
  <r>
    <n v="1761"/>
    <n v="1"/>
    <d v="2023-03-12T00:00:00"/>
    <n v="247"/>
    <x v="1"/>
    <x v="1"/>
    <x v="1"/>
    <x v="0"/>
    <n v="1"/>
  </r>
  <r>
    <n v="1762"/>
    <n v="1"/>
    <d v="2023-03-12T00:00:00"/>
    <n v="534"/>
    <x v="8"/>
    <x v="0"/>
    <x v="2"/>
    <x v="0"/>
    <n v="1"/>
  </r>
  <r>
    <n v="1763"/>
    <n v="1"/>
    <d v="2023-03-12T00:00:00"/>
    <n v="658"/>
    <x v="3"/>
    <x v="3"/>
    <x v="4"/>
    <x v="0"/>
    <n v="1"/>
  </r>
  <r>
    <n v="1764"/>
    <n v="1"/>
    <d v="2023-03-13T00:00:00"/>
    <n v="382"/>
    <x v="1"/>
    <x v="2"/>
    <x v="3"/>
    <x v="1"/>
    <n v="0"/>
  </r>
  <r>
    <n v="1765"/>
    <n v="1"/>
    <d v="2023-03-14T00:00:00"/>
    <n v="384"/>
    <x v="2"/>
    <x v="0"/>
    <x v="8"/>
    <x v="0"/>
    <n v="0"/>
  </r>
  <r>
    <n v="1766"/>
    <n v="1"/>
    <d v="2023-03-14T00:00:00"/>
    <n v="406"/>
    <x v="0"/>
    <x v="0"/>
    <x v="0"/>
    <x v="0"/>
    <n v="0"/>
  </r>
  <r>
    <n v="1767"/>
    <n v="1"/>
    <d v="2023-03-15T00:00:00"/>
    <n v="300"/>
    <x v="3"/>
    <x v="4"/>
    <x v="7"/>
    <x v="0"/>
    <n v="1"/>
  </r>
  <r>
    <n v="1768"/>
    <n v="1"/>
    <d v="2023-03-15T00:00:00"/>
    <n v="481"/>
    <x v="0"/>
    <x v="3"/>
    <x v="2"/>
    <x v="0"/>
    <n v="1"/>
  </r>
  <r>
    <n v="1769"/>
    <n v="1"/>
    <d v="2023-03-15T00:00:00"/>
    <n v="522"/>
    <x v="4"/>
    <x v="0"/>
    <x v="2"/>
    <x v="0"/>
    <n v="1"/>
  </r>
  <r>
    <n v="1770"/>
    <n v="1"/>
    <d v="2023-03-16T00:00:00"/>
    <n v="298"/>
    <x v="1"/>
    <x v="3"/>
    <x v="5"/>
    <x v="0"/>
    <n v="1"/>
  </r>
  <r>
    <n v="1771"/>
    <n v="1"/>
    <d v="2023-03-16T00:00:00"/>
    <n v="398"/>
    <x v="7"/>
    <x v="3"/>
    <x v="5"/>
    <x v="0"/>
    <n v="0"/>
  </r>
  <r>
    <n v="1772"/>
    <n v="1"/>
    <d v="2023-03-16T00:00:00"/>
    <n v="550"/>
    <x v="7"/>
    <x v="0"/>
    <x v="8"/>
    <x v="0"/>
    <n v="1"/>
  </r>
  <r>
    <n v="1773"/>
    <n v="1"/>
    <d v="2023-03-17T00:00:00"/>
    <n v="680"/>
    <x v="4"/>
    <x v="5"/>
    <x v="1"/>
    <x v="0"/>
    <n v="1"/>
  </r>
  <r>
    <n v="1774"/>
    <n v="1"/>
    <d v="2023-03-17T00:00:00"/>
    <n v="74"/>
    <x v="0"/>
    <x v="3"/>
    <x v="2"/>
    <x v="0"/>
    <n v="1"/>
  </r>
  <r>
    <n v="1775"/>
    <n v="1"/>
    <d v="2023-03-17T00:00:00"/>
    <n v="152"/>
    <x v="0"/>
    <x v="5"/>
    <x v="3"/>
    <x v="1"/>
    <n v="0"/>
  </r>
  <r>
    <n v="1776"/>
    <n v="1"/>
    <d v="2023-03-17T00:00:00"/>
    <n v="308"/>
    <x v="4"/>
    <x v="5"/>
    <x v="8"/>
    <x v="0"/>
    <n v="1"/>
  </r>
  <r>
    <n v="1777"/>
    <n v="1"/>
    <d v="2023-03-17T00:00:00"/>
    <n v="663"/>
    <x v="0"/>
    <x v="5"/>
    <x v="4"/>
    <x v="0"/>
    <n v="1"/>
  </r>
  <r>
    <n v="1778"/>
    <n v="1"/>
    <d v="2023-03-18T00:00:00"/>
    <n v="132"/>
    <x v="0"/>
    <x v="5"/>
    <x v="0"/>
    <x v="0"/>
    <n v="1"/>
  </r>
  <r>
    <n v="1779"/>
    <n v="1"/>
    <d v="2023-03-18T00:00:00"/>
    <n v="392"/>
    <x v="4"/>
    <x v="5"/>
    <x v="2"/>
    <x v="0"/>
    <n v="0"/>
  </r>
  <r>
    <n v="1780"/>
    <n v="1"/>
    <d v="2023-03-18T00:00:00"/>
    <n v="521"/>
    <x v="4"/>
    <x v="5"/>
    <x v="10"/>
    <x v="2"/>
    <n v="1"/>
  </r>
  <r>
    <n v="1781"/>
    <n v="1"/>
    <d v="2023-03-18T00:00:00"/>
    <n v="582"/>
    <x v="3"/>
    <x v="0"/>
    <x v="5"/>
    <x v="0"/>
    <n v="1"/>
  </r>
  <r>
    <n v="1782"/>
    <n v="1"/>
    <d v="2023-03-19T00:00:00"/>
    <n v="137"/>
    <x v="9"/>
    <x v="5"/>
    <x v="2"/>
    <x v="0"/>
    <n v="0"/>
  </r>
  <r>
    <n v="1783"/>
    <n v="1"/>
    <d v="2023-03-19T00:00:00"/>
    <n v="245"/>
    <x v="4"/>
    <x v="3"/>
    <x v="2"/>
    <x v="0"/>
    <n v="1"/>
  </r>
  <r>
    <n v="1784"/>
    <n v="1"/>
    <d v="2023-03-19T00:00:00"/>
    <n v="376"/>
    <x v="3"/>
    <x v="5"/>
    <x v="0"/>
    <x v="0"/>
    <n v="1"/>
  </r>
  <r>
    <n v="1785"/>
    <n v="1"/>
    <d v="2023-03-19T00:00:00"/>
    <n v="682"/>
    <x v="3"/>
    <x v="5"/>
    <x v="0"/>
    <x v="0"/>
    <n v="0"/>
  </r>
  <r>
    <n v="1786"/>
    <n v="1"/>
    <d v="2023-03-20T00:00:00"/>
    <n v="246"/>
    <x v="0"/>
    <x v="5"/>
    <x v="8"/>
    <x v="0"/>
    <n v="0"/>
  </r>
  <r>
    <n v="1787"/>
    <n v="1"/>
    <d v="2023-03-20T00:00:00"/>
    <n v="388"/>
    <x v="3"/>
    <x v="5"/>
    <x v="1"/>
    <x v="0"/>
    <n v="1"/>
  </r>
  <r>
    <n v="1788"/>
    <n v="1"/>
    <d v="2023-03-21T00:00:00"/>
    <n v="512"/>
    <x v="7"/>
    <x v="5"/>
    <x v="2"/>
    <x v="0"/>
    <n v="0"/>
  </r>
  <r>
    <n v="1789"/>
    <n v="1"/>
    <d v="2023-03-22T00:00:00"/>
    <n v="389"/>
    <x v="1"/>
    <x v="5"/>
    <x v="0"/>
    <x v="0"/>
    <n v="1"/>
  </r>
  <r>
    <n v="1790"/>
    <n v="1"/>
    <d v="2023-03-22T00:00:00"/>
    <n v="407"/>
    <x v="2"/>
    <x v="3"/>
    <x v="7"/>
    <x v="0"/>
    <n v="1"/>
  </r>
  <r>
    <n v="1791"/>
    <n v="1"/>
    <d v="2023-03-22T00:00:00"/>
    <n v="569"/>
    <x v="1"/>
    <x v="0"/>
    <x v="8"/>
    <x v="0"/>
    <n v="1"/>
  </r>
  <r>
    <n v="1792"/>
    <n v="1"/>
    <d v="2023-03-23T00:00:00"/>
    <n v="143"/>
    <x v="0"/>
    <x v="5"/>
    <x v="5"/>
    <x v="0"/>
    <n v="0"/>
  </r>
  <r>
    <n v="1793"/>
    <n v="1"/>
    <d v="2023-03-23T00:00:00"/>
    <n v="637"/>
    <x v="3"/>
    <x v="3"/>
    <x v="8"/>
    <x v="0"/>
    <n v="1"/>
  </r>
  <r>
    <n v="1794"/>
    <n v="1"/>
    <d v="2023-03-24T00:00:00"/>
    <n v="7"/>
    <x v="4"/>
    <x v="3"/>
    <x v="1"/>
    <x v="0"/>
    <n v="0"/>
  </r>
  <r>
    <n v="1795"/>
    <n v="1"/>
    <d v="2023-03-24T00:00:00"/>
    <n v="184"/>
    <x v="2"/>
    <x v="5"/>
    <x v="7"/>
    <x v="0"/>
    <n v="1"/>
  </r>
  <r>
    <n v="1796"/>
    <n v="1"/>
    <d v="2023-03-24T00:00:00"/>
    <n v="386"/>
    <x v="0"/>
    <x v="0"/>
    <x v="1"/>
    <x v="0"/>
    <n v="1"/>
  </r>
  <r>
    <n v="1797"/>
    <n v="1"/>
    <d v="2023-03-24T00:00:00"/>
    <n v="505"/>
    <x v="1"/>
    <x v="0"/>
    <x v="0"/>
    <x v="0"/>
    <n v="1"/>
  </r>
  <r>
    <n v="1798"/>
    <n v="1"/>
    <d v="2023-03-25T00:00:00"/>
    <n v="381"/>
    <x v="0"/>
    <x v="2"/>
    <x v="5"/>
    <x v="0"/>
    <n v="0"/>
  </r>
  <r>
    <n v="1799"/>
    <n v="1"/>
    <d v="2023-03-25T00:00:00"/>
    <n v="413"/>
    <x v="2"/>
    <x v="5"/>
    <x v="1"/>
    <x v="0"/>
    <n v="1"/>
  </r>
  <r>
    <n v="1800"/>
    <n v="1"/>
    <d v="2023-03-25T00:00:00"/>
    <n v="531"/>
    <x v="7"/>
    <x v="0"/>
    <x v="2"/>
    <x v="0"/>
    <n v="1"/>
  </r>
  <r>
    <n v="1801"/>
    <n v="1"/>
    <d v="2023-03-25T00:00:00"/>
    <n v="615"/>
    <x v="7"/>
    <x v="3"/>
    <x v="0"/>
    <x v="0"/>
    <n v="1"/>
  </r>
  <r>
    <n v="1802"/>
    <n v="1"/>
    <d v="2023-03-25T00:00:00"/>
    <n v="679"/>
    <x v="3"/>
    <x v="5"/>
    <x v="1"/>
    <x v="0"/>
    <n v="1"/>
  </r>
  <r>
    <n v="1803"/>
    <n v="1"/>
    <d v="2023-03-26T00:00:00"/>
    <n v="263"/>
    <x v="4"/>
    <x v="3"/>
    <x v="5"/>
    <x v="0"/>
    <n v="0"/>
  </r>
  <r>
    <n v="1804"/>
    <n v="1"/>
    <d v="2023-03-26T00:00:00"/>
    <n v="316"/>
    <x v="7"/>
    <x v="2"/>
    <x v="7"/>
    <x v="0"/>
    <n v="0"/>
  </r>
  <r>
    <n v="1805"/>
    <n v="1"/>
    <d v="2023-03-26T00:00:00"/>
    <n v="493"/>
    <x v="2"/>
    <x v="0"/>
    <x v="5"/>
    <x v="0"/>
    <n v="1"/>
  </r>
  <r>
    <n v="1806"/>
    <n v="1"/>
    <d v="2023-03-26T00:00:00"/>
    <n v="515"/>
    <x v="6"/>
    <x v="2"/>
    <x v="7"/>
    <x v="0"/>
    <n v="0"/>
  </r>
  <r>
    <n v="1807"/>
    <n v="1"/>
    <d v="2023-03-27T00:00:00"/>
    <n v="629"/>
    <x v="1"/>
    <x v="0"/>
    <x v="0"/>
    <x v="0"/>
    <n v="1"/>
  </r>
  <r>
    <n v="1808"/>
    <n v="1"/>
    <d v="2023-03-27T00:00:00"/>
    <n v="568"/>
    <x v="1"/>
    <x v="0"/>
    <x v="4"/>
    <x v="0"/>
    <n v="0"/>
  </r>
  <r>
    <n v="1809"/>
    <n v="1"/>
    <d v="2023-03-28T00:00:00"/>
    <n v="129"/>
    <x v="4"/>
    <x v="3"/>
    <x v="2"/>
    <x v="0"/>
    <n v="0"/>
  </r>
  <r>
    <n v="1810"/>
    <n v="1"/>
    <d v="2023-03-29T00:00:00"/>
    <n v="348"/>
    <x v="1"/>
    <x v="5"/>
    <x v="8"/>
    <x v="0"/>
    <n v="0"/>
  </r>
  <r>
    <n v="1811"/>
    <n v="1"/>
    <d v="2023-03-30T00:00:00"/>
    <n v="113"/>
    <x v="1"/>
    <x v="5"/>
    <x v="2"/>
    <x v="0"/>
    <n v="1"/>
  </r>
  <r>
    <n v="1812"/>
    <n v="1"/>
    <d v="2023-03-30T00:00:00"/>
    <n v="147"/>
    <x v="7"/>
    <x v="5"/>
    <x v="0"/>
    <x v="0"/>
    <n v="1"/>
  </r>
  <r>
    <n v="1813"/>
    <n v="1"/>
    <d v="2023-03-30T00:00:00"/>
    <n v="368"/>
    <x v="0"/>
    <x v="2"/>
    <x v="7"/>
    <x v="0"/>
    <n v="0"/>
  </r>
  <r>
    <n v="1814"/>
    <n v="1"/>
    <d v="2023-03-30T00:00:00"/>
    <n v="387"/>
    <x v="9"/>
    <x v="5"/>
    <x v="2"/>
    <x v="0"/>
    <n v="1"/>
  </r>
  <r>
    <n v="1815"/>
    <n v="1"/>
    <d v="2023-03-31T00:00:00"/>
    <n v="19"/>
    <x v="9"/>
    <x v="0"/>
    <x v="7"/>
    <x v="0"/>
    <n v="0"/>
  </r>
  <r>
    <n v="1816"/>
    <n v="1"/>
    <d v="2023-03-31T00:00:00"/>
    <n v="191"/>
    <x v="3"/>
    <x v="0"/>
    <x v="7"/>
    <x v="0"/>
    <n v="0"/>
  </r>
  <r>
    <n v="1817"/>
    <n v="1"/>
    <d v="2023-03-31T00:00:00"/>
    <n v="343"/>
    <x v="0"/>
    <x v="4"/>
    <x v="0"/>
    <x v="0"/>
    <n v="1"/>
  </r>
  <r>
    <n v="1818"/>
    <n v="1"/>
    <d v="2023-03-31T00:00:00"/>
    <n v="445"/>
    <x v="2"/>
    <x v="0"/>
    <x v="1"/>
    <x v="0"/>
    <n v="0"/>
  </r>
  <r>
    <n v="1819"/>
    <n v="1"/>
    <d v="2023-03-31T00:00:00"/>
    <n v="507"/>
    <x v="8"/>
    <x v="2"/>
    <x v="7"/>
    <x v="0"/>
    <n v="1"/>
  </r>
  <r>
    <n v="1820"/>
    <n v="1"/>
    <d v="2023-04-01T00:00:00"/>
    <n v="477"/>
    <x v="4"/>
    <x v="5"/>
    <x v="8"/>
    <x v="0"/>
    <n v="0"/>
  </r>
  <r>
    <n v="1821"/>
    <n v="1"/>
    <d v="2023-04-02T00:00:00"/>
    <n v="349"/>
    <x v="9"/>
    <x v="5"/>
    <x v="6"/>
    <x v="2"/>
    <n v="0"/>
  </r>
  <r>
    <n v="1822"/>
    <n v="1"/>
    <d v="2023-04-02T00:00:00"/>
    <n v="556"/>
    <x v="1"/>
    <x v="3"/>
    <x v="0"/>
    <x v="0"/>
    <n v="1"/>
  </r>
  <r>
    <n v="1823"/>
    <n v="1"/>
    <d v="2023-04-03T00:00:00"/>
    <n v="511"/>
    <x v="8"/>
    <x v="5"/>
    <x v="1"/>
    <x v="0"/>
    <n v="1"/>
  </r>
  <r>
    <n v="1824"/>
    <n v="1"/>
    <d v="2023-04-03T00:00:00"/>
    <n v="546"/>
    <x v="0"/>
    <x v="5"/>
    <x v="2"/>
    <x v="0"/>
    <n v="0"/>
  </r>
  <r>
    <n v="1825"/>
    <n v="1"/>
    <d v="2023-04-04T00:00:00"/>
    <n v="75"/>
    <x v="2"/>
    <x v="0"/>
    <x v="7"/>
    <x v="0"/>
    <n v="0"/>
  </r>
  <r>
    <n v="1826"/>
    <n v="1"/>
    <d v="2023-04-07T00:00:00"/>
    <n v="197"/>
    <x v="1"/>
    <x v="0"/>
    <x v="8"/>
    <x v="0"/>
    <n v="0"/>
  </r>
  <r>
    <n v="1827"/>
    <n v="1"/>
    <d v="2023-04-07T00:00:00"/>
    <n v="500"/>
    <x v="1"/>
    <x v="3"/>
    <x v="0"/>
    <x v="0"/>
    <n v="0"/>
  </r>
  <r>
    <n v="1828"/>
    <n v="1"/>
    <d v="2023-04-08T00:00:00"/>
    <n v="600"/>
    <x v="3"/>
    <x v="2"/>
    <x v="7"/>
    <x v="0"/>
    <n v="0"/>
  </r>
  <r>
    <n v="1829"/>
    <n v="1"/>
    <d v="2023-04-09T00:00:00"/>
    <n v="585"/>
    <x v="2"/>
    <x v="5"/>
    <x v="5"/>
    <x v="0"/>
    <n v="0"/>
  </r>
  <r>
    <n v="1830"/>
    <n v="1"/>
    <d v="2023-04-09T00:00:00"/>
    <n v="610"/>
    <x v="5"/>
    <x v="0"/>
    <x v="5"/>
    <x v="0"/>
    <n v="0"/>
  </r>
  <r>
    <n v="1831"/>
    <n v="1"/>
    <d v="2023-04-10T00:00:00"/>
    <n v="455"/>
    <x v="2"/>
    <x v="3"/>
    <x v="1"/>
    <x v="0"/>
    <n v="0"/>
  </r>
  <r>
    <n v="1832"/>
    <n v="1"/>
    <d v="2023-04-11T00:00:00"/>
    <n v="198"/>
    <x v="2"/>
    <x v="0"/>
    <x v="5"/>
    <x v="0"/>
    <n v="0"/>
  </r>
  <r>
    <n v="1833"/>
    <n v="1"/>
    <d v="2023-04-14T00:00:00"/>
    <n v="336"/>
    <x v="8"/>
    <x v="3"/>
    <x v="2"/>
    <x v="0"/>
    <n v="0"/>
  </r>
  <r>
    <n v="1834"/>
    <n v="1"/>
    <d v="2023-04-14T00:00:00"/>
    <n v="543"/>
    <x v="1"/>
    <x v="3"/>
    <x v="7"/>
    <x v="0"/>
    <n v="0"/>
  </r>
  <r>
    <n v="1835"/>
    <n v="1"/>
    <d v="2023-04-15T00:00:00"/>
    <n v="496"/>
    <x v="9"/>
    <x v="0"/>
    <x v="0"/>
    <x v="0"/>
    <n v="0"/>
  </r>
  <r>
    <n v="1836"/>
    <n v="1"/>
    <d v="2023-04-16T00:00:00"/>
    <n v="153"/>
    <x v="2"/>
    <x v="1"/>
    <x v="0"/>
    <x v="0"/>
    <n v="0"/>
  </r>
  <r>
    <n v="1837"/>
    <n v="1"/>
    <d v="2023-04-16T00:00:00"/>
    <n v="244"/>
    <x v="4"/>
    <x v="3"/>
    <x v="5"/>
    <x v="0"/>
    <n v="0"/>
  </r>
  <r>
    <n v="1838"/>
    <n v="1"/>
    <d v="2023-04-17T00:00:00"/>
    <n v="68"/>
    <x v="1"/>
    <x v="0"/>
    <x v="0"/>
    <x v="0"/>
    <n v="0"/>
  </r>
  <r>
    <n v="1839"/>
    <n v="1"/>
    <d v="2023-04-18T00:00:00"/>
    <n v="57"/>
    <x v="3"/>
    <x v="5"/>
    <x v="5"/>
    <x v="0"/>
    <n v="0"/>
  </r>
  <r>
    <n v="1840"/>
    <n v="1"/>
    <d v="2023-04-18T00:00:00"/>
    <n v="118"/>
    <x v="2"/>
    <x v="5"/>
    <x v="0"/>
    <x v="0"/>
    <n v="1"/>
  </r>
  <r>
    <n v="1841"/>
    <n v="1"/>
    <d v="2023-04-21T00:00:00"/>
    <n v="591"/>
    <x v="3"/>
    <x v="0"/>
    <x v="9"/>
    <x v="2"/>
    <n v="0"/>
  </r>
  <r>
    <n v="1842"/>
    <n v="1"/>
    <d v="2023-04-22T00:00:00"/>
    <n v="659"/>
    <x v="2"/>
    <x v="3"/>
    <x v="7"/>
    <x v="0"/>
    <n v="0"/>
  </r>
  <r>
    <n v="1843"/>
    <n v="1"/>
    <d v="2023-04-23T00:00:00"/>
    <n v="106"/>
    <x v="7"/>
    <x v="5"/>
    <x v="7"/>
    <x v="0"/>
    <n v="0"/>
  </r>
  <r>
    <n v="1844"/>
    <n v="1"/>
    <d v="2023-04-23T00:00:00"/>
    <n v="251"/>
    <x v="3"/>
    <x v="2"/>
    <x v="5"/>
    <x v="0"/>
    <n v="0"/>
  </r>
  <r>
    <n v="1845"/>
    <n v="1"/>
    <d v="2023-04-24T00:00:00"/>
    <n v="525"/>
    <x v="3"/>
    <x v="0"/>
    <x v="2"/>
    <x v="0"/>
    <n v="0"/>
  </r>
  <r>
    <n v="1846"/>
    <n v="1"/>
    <d v="2023-04-25T00:00:00"/>
    <n v="255"/>
    <x v="1"/>
    <x v="3"/>
    <x v="1"/>
    <x v="0"/>
    <n v="0"/>
  </r>
  <r>
    <n v="1847"/>
    <n v="1"/>
    <d v="2023-04-25T00:00:00"/>
    <n v="623"/>
    <x v="3"/>
    <x v="2"/>
    <x v="6"/>
    <x v="2"/>
    <n v="0"/>
  </r>
  <r>
    <n v="1848"/>
    <n v="1"/>
    <d v="2023-04-28T00:00:00"/>
    <n v="39"/>
    <x v="9"/>
    <x v="5"/>
    <x v="0"/>
    <x v="0"/>
    <n v="0"/>
  </r>
  <r>
    <n v="1849"/>
    <n v="1"/>
    <d v="2023-04-29T00:00:00"/>
    <n v="490"/>
    <x v="2"/>
    <x v="5"/>
    <x v="7"/>
    <x v="0"/>
    <n v="0"/>
  </r>
  <r>
    <n v="1850"/>
    <n v="1"/>
    <d v="2023-04-30T00:00:00"/>
    <n v="340"/>
    <x v="1"/>
    <x v="3"/>
    <x v="0"/>
    <x v="0"/>
    <n v="0"/>
  </r>
  <r>
    <n v="1851"/>
    <n v="1"/>
    <d v="2023-05-01T00:00:00"/>
    <n v="42"/>
    <x v="1"/>
    <x v="0"/>
    <x v="7"/>
    <x v="0"/>
    <n v="0"/>
  </r>
  <r>
    <n v="1852"/>
    <n v="1"/>
    <d v="2023-05-02T00:00:00"/>
    <n v="277"/>
    <x v="6"/>
    <x v="6"/>
    <x v="0"/>
    <x v="0"/>
    <n v="0"/>
  </r>
  <r>
    <n v="1853"/>
    <n v="1"/>
    <d v="2023-05-02T00:00:00"/>
    <n v="306"/>
    <x v="7"/>
    <x v="2"/>
    <x v="1"/>
    <x v="0"/>
    <n v="0"/>
  </r>
  <r>
    <n v="1854"/>
    <n v="1"/>
    <d v="2023-05-05T00:00:00"/>
    <n v="643"/>
    <x v="3"/>
    <x v="2"/>
    <x v="4"/>
    <x v="0"/>
    <n v="0"/>
  </r>
  <r>
    <n v="1855"/>
    <n v="1"/>
    <d v="2023-05-06T00:00:00"/>
    <n v="131"/>
    <x v="1"/>
    <x v="0"/>
    <x v="8"/>
    <x v="0"/>
    <n v="0"/>
  </r>
  <r>
    <n v="1856"/>
    <n v="1"/>
    <d v="2023-05-06T00:00:00"/>
    <n v="487"/>
    <x v="1"/>
    <x v="4"/>
    <x v="0"/>
    <x v="0"/>
    <n v="0"/>
  </r>
  <r>
    <n v="1857"/>
    <n v="1"/>
    <d v="2023-05-07T00:00:00"/>
    <n v="421"/>
    <x v="2"/>
    <x v="2"/>
    <x v="8"/>
    <x v="0"/>
    <n v="0"/>
  </r>
  <r>
    <n v="1858"/>
    <n v="1"/>
    <d v="2023-05-08T00:00:00"/>
    <n v="279"/>
    <x v="7"/>
    <x v="0"/>
    <x v="0"/>
    <x v="0"/>
    <n v="0"/>
  </r>
  <r>
    <n v="1859"/>
    <n v="1"/>
    <d v="2023-05-08T00:00:00"/>
    <n v="518"/>
    <x v="3"/>
    <x v="3"/>
    <x v="2"/>
    <x v="0"/>
    <n v="0"/>
  </r>
  <r>
    <n v="1860"/>
    <n v="1"/>
    <d v="2023-05-09T00:00:00"/>
    <n v="642"/>
    <x v="6"/>
    <x v="5"/>
    <x v="5"/>
    <x v="0"/>
    <n v="0"/>
  </r>
  <r>
    <n v="1861"/>
    <n v="1"/>
    <d v="2023-05-12T00:00:00"/>
    <n v="489"/>
    <x v="6"/>
    <x v="5"/>
    <x v="4"/>
    <x v="0"/>
    <n v="0"/>
  </r>
  <r>
    <n v="1862"/>
    <n v="1"/>
    <d v="2023-05-13T00:00:00"/>
    <n v="78"/>
    <x v="4"/>
    <x v="2"/>
    <x v="6"/>
    <x v="2"/>
    <n v="0"/>
  </r>
  <r>
    <n v="1863"/>
    <n v="1"/>
    <d v="2023-05-13T00:00:00"/>
    <n v="483"/>
    <x v="3"/>
    <x v="0"/>
    <x v="1"/>
    <x v="0"/>
    <n v="0"/>
  </r>
  <r>
    <n v="1864"/>
    <n v="1"/>
    <d v="2023-05-14T00:00:00"/>
    <n v="14"/>
    <x v="0"/>
    <x v="0"/>
    <x v="5"/>
    <x v="0"/>
    <n v="0"/>
  </r>
  <r>
    <n v="1865"/>
    <n v="1"/>
    <d v="2023-05-15T00:00:00"/>
    <n v="161"/>
    <x v="7"/>
    <x v="0"/>
    <x v="9"/>
    <x v="2"/>
    <n v="0"/>
  </r>
  <r>
    <n v="1866"/>
    <n v="1"/>
    <d v="2023-05-15T00:00:00"/>
    <n v="428"/>
    <x v="0"/>
    <x v="4"/>
    <x v="9"/>
    <x v="2"/>
    <n v="0"/>
  </r>
  <r>
    <n v="1867"/>
    <n v="1"/>
    <d v="2023-05-16T00:00:00"/>
    <n v="583"/>
    <x v="4"/>
    <x v="0"/>
    <x v="0"/>
    <x v="0"/>
    <n v="0"/>
  </r>
  <r>
    <n v="1868"/>
    <n v="1"/>
    <d v="2023-05-18T00:00:00"/>
    <n v="484"/>
    <x v="4"/>
    <x v="0"/>
    <x v="8"/>
    <x v="0"/>
    <n v="1"/>
  </r>
  <r>
    <n v="1869"/>
    <n v="1"/>
    <d v="2023-05-19T00:00:00"/>
    <n v="69"/>
    <x v="3"/>
    <x v="3"/>
    <x v="6"/>
    <x v="2"/>
    <n v="0"/>
  </r>
  <r>
    <n v="1870"/>
    <n v="1"/>
    <d v="2023-05-19T00:00:00"/>
    <n v="519"/>
    <x v="3"/>
    <x v="5"/>
    <x v="2"/>
    <x v="0"/>
    <n v="0"/>
  </r>
  <r>
    <n v="1871"/>
    <n v="1"/>
    <d v="2023-05-20T00:00:00"/>
    <n v="410"/>
    <x v="4"/>
    <x v="0"/>
    <x v="4"/>
    <x v="0"/>
    <n v="0"/>
  </r>
  <r>
    <n v="1872"/>
    <n v="1"/>
    <d v="2023-05-21T00:00:00"/>
    <n v="31"/>
    <x v="2"/>
    <x v="0"/>
    <x v="4"/>
    <x v="0"/>
    <n v="0"/>
  </r>
  <r>
    <n v="1873"/>
    <n v="1"/>
    <d v="2023-05-22T00:00:00"/>
    <n v="499"/>
    <x v="3"/>
    <x v="3"/>
    <x v="1"/>
    <x v="0"/>
    <n v="0"/>
  </r>
  <r>
    <n v="1874"/>
    <n v="1"/>
    <d v="2023-05-23T00:00:00"/>
    <n v="178"/>
    <x v="2"/>
    <x v="2"/>
    <x v="8"/>
    <x v="0"/>
    <n v="0"/>
  </r>
  <r>
    <n v="1875"/>
    <n v="1"/>
    <d v="2023-05-26T00:00:00"/>
    <n v="146"/>
    <x v="3"/>
    <x v="5"/>
    <x v="4"/>
    <x v="0"/>
    <n v="0"/>
  </r>
  <r>
    <n v="1876"/>
    <n v="1"/>
    <d v="2023-05-26T00:00:00"/>
    <n v="200"/>
    <x v="3"/>
    <x v="4"/>
    <x v="7"/>
    <x v="0"/>
    <n v="0"/>
  </r>
  <r>
    <n v="1877"/>
    <n v="1"/>
    <d v="2023-05-27T00:00:00"/>
    <n v="89"/>
    <x v="2"/>
    <x v="5"/>
    <x v="0"/>
    <x v="0"/>
    <n v="0"/>
  </r>
  <r>
    <n v="1878"/>
    <n v="1"/>
    <d v="2023-05-28T00:00:00"/>
    <n v="327"/>
    <x v="4"/>
    <x v="0"/>
    <x v="8"/>
    <x v="0"/>
    <n v="0"/>
  </r>
  <r>
    <n v="1879"/>
    <n v="1"/>
    <d v="2023-05-28T00:00:00"/>
    <n v="457"/>
    <x v="0"/>
    <x v="3"/>
    <x v="1"/>
    <x v="0"/>
    <n v="0"/>
  </r>
  <r>
    <n v="1880"/>
    <n v="1"/>
    <d v="2023-05-29T00:00:00"/>
    <n v="365"/>
    <x v="5"/>
    <x v="5"/>
    <x v="10"/>
    <x v="2"/>
    <n v="0"/>
  </r>
  <r>
    <n v="1881"/>
    <n v="1"/>
    <d v="2023-05-30T00:00:00"/>
    <n v="400"/>
    <x v="4"/>
    <x v="0"/>
    <x v="7"/>
    <x v="0"/>
    <n v="0"/>
  </r>
  <r>
    <n v="1882"/>
    <n v="1"/>
    <d v="2023-06-02T00:00:00"/>
    <n v="5"/>
    <x v="0"/>
    <x v="2"/>
    <x v="7"/>
    <x v="0"/>
    <n v="0"/>
  </r>
  <r>
    <n v="1883"/>
    <n v="1"/>
    <d v="2023-06-02T00:00:00"/>
    <n v="56"/>
    <x v="3"/>
    <x v="5"/>
    <x v="7"/>
    <x v="0"/>
    <n v="0"/>
  </r>
  <r>
    <n v="1884"/>
    <n v="1"/>
    <d v="2023-06-02T00:00:00"/>
    <n v="607"/>
    <x v="0"/>
    <x v="0"/>
    <x v="4"/>
    <x v="0"/>
    <n v="0"/>
  </r>
  <r>
    <n v="1885"/>
    <n v="1"/>
    <d v="2023-06-03T00:00:00"/>
    <n v="60"/>
    <x v="9"/>
    <x v="5"/>
    <x v="1"/>
    <x v="0"/>
    <n v="0"/>
  </r>
  <r>
    <n v="1886"/>
    <n v="1"/>
    <d v="2023-06-04T00:00:00"/>
    <n v="204"/>
    <x v="5"/>
    <x v="5"/>
    <x v="5"/>
    <x v="0"/>
    <n v="0"/>
  </r>
  <r>
    <n v="1887"/>
    <n v="1"/>
    <d v="2023-06-04T00:00:00"/>
    <n v="302"/>
    <x v="4"/>
    <x v="3"/>
    <x v="7"/>
    <x v="0"/>
    <n v="0"/>
  </r>
  <r>
    <n v="1888"/>
    <n v="1"/>
    <d v="2023-06-05T00:00:00"/>
    <n v="425"/>
    <x v="2"/>
    <x v="3"/>
    <x v="0"/>
    <x v="0"/>
    <n v="0"/>
  </r>
  <r>
    <n v="1889"/>
    <n v="1"/>
    <d v="2023-06-06T00:00:00"/>
    <n v="320"/>
    <x v="0"/>
    <x v="2"/>
    <x v="2"/>
    <x v="0"/>
    <n v="0"/>
  </r>
  <r>
    <n v="1890"/>
    <n v="1"/>
    <d v="2023-06-06T00:00:00"/>
    <n v="666"/>
    <x v="3"/>
    <x v="4"/>
    <x v="5"/>
    <x v="0"/>
    <n v="0"/>
  </r>
  <r>
    <n v="1891"/>
    <n v="1"/>
    <d v="2023-06-09T00:00:00"/>
    <n v="225"/>
    <x v="1"/>
    <x v="0"/>
    <x v="1"/>
    <x v="0"/>
    <n v="0"/>
  </r>
  <r>
    <n v="1892"/>
    <n v="1"/>
    <d v="2023-06-10T00:00:00"/>
    <n v="617"/>
    <x v="6"/>
    <x v="2"/>
    <x v="8"/>
    <x v="0"/>
    <n v="0"/>
  </r>
  <r>
    <n v="1893"/>
    <n v="1"/>
    <d v="2023-06-11T00:00:00"/>
    <n v="130"/>
    <x v="8"/>
    <x v="5"/>
    <x v="8"/>
    <x v="0"/>
    <n v="0"/>
  </r>
  <r>
    <n v="1894"/>
    <n v="1"/>
    <d v="2023-06-11T00:00:00"/>
    <n v="539"/>
    <x v="1"/>
    <x v="5"/>
    <x v="5"/>
    <x v="0"/>
    <n v="0"/>
  </r>
  <r>
    <n v="1895"/>
    <n v="1"/>
    <d v="2023-06-13T00:00:00"/>
    <n v="397"/>
    <x v="9"/>
    <x v="3"/>
    <x v="0"/>
    <x v="0"/>
    <n v="0"/>
  </r>
  <r>
    <n v="1896"/>
    <n v="1"/>
    <d v="2023-06-13T00:00:00"/>
    <n v="549"/>
    <x v="8"/>
    <x v="0"/>
    <x v="3"/>
    <x v="1"/>
    <n v="0"/>
  </r>
  <r>
    <n v="1897"/>
    <n v="1"/>
    <d v="2023-06-15T00:00:00"/>
    <n v="72"/>
    <x v="3"/>
    <x v="3"/>
    <x v="2"/>
    <x v="0"/>
    <n v="1"/>
  </r>
  <r>
    <n v="1898"/>
    <n v="1"/>
    <d v="2023-06-16T00:00:00"/>
    <n v="117"/>
    <x v="0"/>
    <x v="5"/>
    <x v="0"/>
    <x v="0"/>
    <n v="0"/>
  </r>
  <r>
    <n v="1899"/>
    <n v="1"/>
    <d v="2023-06-17T00:00:00"/>
    <n v="464"/>
    <x v="4"/>
    <x v="3"/>
    <x v="2"/>
    <x v="0"/>
    <n v="0"/>
  </r>
  <r>
    <n v="1900"/>
    <n v="1"/>
    <d v="2023-06-17T00:00:00"/>
    <n v="564"/>
    <x v="4"/>
    <x v="5"/>
    <x v="8"/>
    <x v="0"/>
    <n v="0"/>
  </r>
  <r>
    <n v="1901"/>
    <n v="1"/>
    <d v="2023-06-18T00:00:00"/>
    <n v="366"/>
    <x v="4"/>
    <x v="6"/>
    <x v="0"/>
    <x v="0"/>
    <n v="0"/>
  </r>
  <r>
    <n v="1902"/>
    <n v="1"/>
    <d v="2023-06-19T00:00:00"/>
    <n v="395"/>
    <x v="3"/>
    <x v="5"/>
    <x v="1"/>
    <x v="0"/>
    <n v="0"/>
  </r>
  <r>
    <n v="1903"/>
    <n v="1"/>
    <d v="2023-06-20T00:00:00"/>
    <n v="190"/>
    <x v="2"/>
    <x v="0"/>
    <x v="4"/>
    <x v="0"/>
    <n v="0"/>
  </r>
  <r>
    <n v="1904"/>
    <n v="1"/>
    <d v="2023-06-20T00:00:00"/>
    <n v="660"/>
    <x v="8"/>
    <x v="3"/>
    <x v="10"/>
    <x v="2"/>
    <n v="0"/>
  </r>
  <r>
    <n v="1905"/>
    <n v="1"/>
    <d v="2023-06-23T00:00:00"/>
    <n v="503"/>
    <x v="9"/>
    <x v="0"/>
    <x v="0"/>
    <x v="0"/>
    <n v="0"/>
  </r>
  <r>
    <n v="1906"/>
    <n v="1"/>
    <d v="2023-06-24T00:00:00"/>
    <n v="315"/>
    <x v="4"/>
    <x v="2"/>
    <x v="2"/>
    <x v="0"/>
    <n v="0"/>
  </r>
  <r>
    <n v="1907"/>
    <n v="1"/>
    <d v="2023-06-24T00:00:00"/>
    <n v="633"/>
    <x v="2"/>
    <x v="0"/>
    <x v="4"/>
    <x v="0"/>
    <n v="0"/>
  </r>
  <r>
    <n v="1908"/>
    <n v="1"/>
    <d v="2023-06-25T00:00:00"/>
    <n v="194"/>
    <x v="7"/>
    <x v="3"/>
    <x v="7"/>
    <x v="0"/>
    <n v="0"/>
  </r>
  <r>
    <n v="1909"/>
    <n v="1"/>
    <d v="2023-06-26T00:00:00"/>
    <n v="611"/>
    <x v="3"/>
    <x v="4"/>
    <x v="1"/>
    <x v="0"/>
    <n v="0"/>
  </r>
  <r>
    <n v="1910"/>
    <n v="1"/>
    <d v="2023-06-26T00:00:00"/>
    <n v="670"/>
    <x v="0"/>
    <x v="5"/>
    <x v="8"/>
    <x v="0"/>
    <n v="0"/>
  </r>
  <r>
    <n v="1911"/>
    <n v="1"/>
    <d v="2023-06-27T00:00:00"/>
    <n v="646"/>
    <x v="7"/>
    <x v="5"/>
    <x v="3"/>
    <x v="1"/>
    <n v="0"/>
  </r>
  <r>
    <n v="1912"/>
    <n v="1"/>
    <d v="2023-06-30T00:00:00"/>
    <n v="667"/>
    <x v="4"/>
    <x v="4"/>
    <x v="4"/>
    <x v="0"/>
    <n v="1"/>
  </r>
  <r>
    <n v="1913"/>
    <n v="1"/>
    <d v="2023-07-01T00:00:00"/>
    <n v="456"/>
    <x v="6"/>
    <x v="3"/>
    <x v="9"/>
    <x v="2"/>
    <n v="1"/>
  </r>
  <r>
    <n v="1914"/>
    <n v="1"/>
    <d v="2023-07-01T00:00:00"/>
    <n v="626"/>
    <x v="8"/>
    <x v="4"/>
    <x v="0"/>
    <x v="0"/>
    <n v="1"/>
  </r>
  <r>
    <n v="1915"/>
    <n v="1"/>
    <d v="2023-07-03T00:00:00"/>
    <n v="16"/>
    <x v="4"/>
    <x v="1"/>
    <x v="7"/>
    <x v="0"/>
    <n v="1"/>
  </r>
  <r>
    <n v="1916"/>
    <n v="1"/>
    <d v="2023-07-03T00:00:00"/>
    <n v="90"/>
    <x v="0"/>
    <x v="5"/>
    <x v="5"/>
    <x v="0"/>
    <n v="0"/>
  </r>
  <r>
    <n v="1917"/>
    <n v="1"/>
    <d v="2023-07-04T00:00:00"/>
    <n v="588"/>
    <x v="0"/>
    <x v="0"/>
    <x v="4"/>
    <x v="0"/>
    <n v="0"/>
  </r>
  <r>
    <n v="1918"/>
    <n v="1"/>
    <d v="2023-07-07T00:00:00"/>
    <n v="166"/>
    <x v="2"/>
    <x v="5"/>
    <x v="4"/>
    <x v="0"/>
    <n v="0"/>
  </r>
  <r>
    <n v="1919"/>
    <n v="1"/>
    <d v="2023-07-07T00:00:00"/>
    <n v="581"/>
    <x v="3"/>
    <x v="0"/>
    <x v="0"/>
    <x v="0"/>
    <n v="0"/>
  </r>
  <r>
    <n v="1920"/>
    <n v="1"/>
    <d v="2023-07-08T00:00:00"/>
    <n v="418"/>
    <x v="9"/>
    <x v="0"/>
    <x v="6"/>
    <x v="2"/>
    <n v="0"/>
  </r>
  <r>
    <n v="1921"/>
    <n v="1"/>
    <d v="2023-07-08T00:00:00"/>
    <n v="502"/>
    <x v="0"/>
    <x v="1"/>
    <x v="2"/>
    <x v="0"/>
    <n v="0"/>
  </r>
  <r>
    <n v="1922"/>
    <n v="1"/>
    <d v="2023-07-09T00:00:00"/>
    <n v="329"/>
    <x v="8"/>
    <x v="3"/>
    <x v="10"/>
    <x v="2"/>
    <n v="1"/>
  </r>
  <r>
    <n v="1923"/>
    <n v="1"/>
    <d v="2023-07-10T00:00:00"/>
    <n v="579"/>
    <x v="1"/>
    <x v="0"/>
    <x v="8"/>
    <x v="0"/>
    <n v="0"/>
  </r>
  <r>
    <n v="1924"/>
    <n v="1"/>
    <d v="2023-07-11T00:00:00"/>
    <n v="236"/>
    <x v="4"/>
    <x v="0"/>
    <x v="8"/>
    <x v="0"/>
    <n v="1"/>
  </r>
  <r>
    <n v="1925"/>
    <n v="1"/>
    <d v="2023-07-11T00:00:00"/>
    <n v="507"/>
    <x v="8"/>
    <x v="2"/>
    <x v="7"/>
    <x v="0"/>
    <n v="1"/>
  </r>
  <r>
    <n v="1926"/>
    <n v="1"/>
    <d v="2023-07-14T00:00:00"/>
    <n v="514"/>
    <x v="2"/>
    <x v="0"/>
    <x v="9"/>
    <x v="2"/>
    <n v="0"/>
  </r>
  <r>
    <n v="1927"/>
    <n v="1"/>
    <d v="2023-07-15T00:00:00"/>
    <n v="429"/>
    <x v="0"/>
    <x v="2"/>
    <x v="3"/>
    <x v="1"/>
    <n v="0"/>
  </r>
  <r>
    <n v="1928"/>
    <n v="1"/>
    <d v="2023-07-16T00:00:00"/>
    <n v="26"/>
    <x v="3"/>
    <x v="0"/>
    <x v="3"/>
    <x v="1"/>
    <n v="1"/>
  </r>
  <r>
    <n v="1929"/>
    <n v="1"/>
    <d v="2023-07-16T00:00:00"/>
    <n v="563"/>
    <x v="0"/>
    <x v="0"/>
    <x v="8"/>
    <x v="0"/>
    <n v="1"/>
  </r>
  <r>
    <n v="1930"/>
    <n v="1"/>
    <d v="2023-07-17T00:00:00"/>
    <n v="536"/>
    <x v="3"/>
    <x v="0"/>
    <x v="2"/>
    <x v="0"/>
    <n v="0"/>
  </r>
  <r>
    <n v="1931"/>
    <n v="1"/>
    <d v="2023-07-18T00:00:00"/>
    <n v="295"/>
    <x v="1"/>
    <x v="5"/>
    <x v="2"/>
    <x v="0"/>
    <n v="0"/>
  </r>
  <r>
    <n v="1932"/>
    <n v="1"/>
    <d v="2023-07-21T00:00:00"/>
    <n v="577"/>
    <x v="0"/>
    <x v="5"/>
    <x v="5"/>
    <x v="0"/>
    <n v="1"/>
  </r>
  <r>
    <n v="1933"/>
    <n v="1"/>
    <d v="2023-07-21T00:00:00"/>
    <n v="587"/>
    <x v="6"/>
    <x v="5"/>
    <x v="8"/>
    <x v="0"/>
    <n v="1"/>
  </r>
  <r>
    <n v="1934"/>
    <n v="1"/>
    <d v="2023-07-22T00:00:00"/>
    <n v="145"/>
    <x v="0"/>
    <x v="5"/>
    <x v="2"/>
    <x v="0"/>
    <n v="1"/>
  </r>
  <r>
    <n v="1935"/>
    <n v="1"/>
    <d v="2023-07-23T00:00:00"/>
    <n v="262"/>
    <x v="2"/>
    <x v="3"/>
    <x v="7"/>
    <x v="0"/>
    <n v="0"/>
  </r>
  <r>
    <n v="1936"/>
    <n v="1"/>
    <d v="2023-07-23T00:00:00"/>
    <n v="471"/>
    <x v="2"/>
    <x v="0"/>
    <x v="1"/>
    <x v="0"/>
    <n v="1"/>
  </r>
  <r>
    <n v="1937"/>
    <n v="1"/>
    <d v="2023-07-24T00:00:00"/>
    <n v="206"/>
    <x v="1"/>
    <x v="5"/>
    <x v="2"/>
    <x v="0"/>
    <n v="1"/>
  </r>
  <r>
    <n v="1938"/>
    <n v="1"/>
    <d v="2023-07-24T00:00:00"/>
    <n v="578"/>
    <x v="6"/>
    <x v="0"/>
    <x v="0"/>
    <x v="0"/>
    <n v="0"/>
  </r>
  <r>
    <n v="1939"/>
    <n v="1"/>
    <d v="2023-07-25T00:00:00"/>
    <n v="111"/>
    <x v="3"/>
    <x v="5"/>
    <x v="7"/>
    <x v="0"/>
    <n v="1"/>
  </r>
  <r>
    <n v="1940"/>
    <n v="1"/>
    <d v="2023-07-28T00:00:00"/>
    <n v="32"/>
    <x v="1"/>
    <x v="4"/>
    <x v="1"/>
    <x v="0"/>
    <n v="0"/>
  </r>
  <r>
    <n v="1941"/>
    <n v="1"/>
    <d v="2023-07-28T00:00:00"/>
    <n v="413"/>
    <x v="2"/>
    <x v="5"/>
    <x v="1"/>
    <x v="0"/>
    <n v="1"/>
  </r>
  <r>
    <n v="1942"/>
    <n v="1"/>
    <d v="2023-07-29T00:00:00"/>
    <n v="326"/>
    <x v="6"/>
    <x v="0"/>
    <x v="6"/>
    <x v="2"/>
    <n v="0"/>
  </r>
  <r>
    <n v="1943"/>
    <n v="1"/>
    <d v="2023-07-29T00:00:00"/>
    <n v="416"/>
    <x v="1"/>
    <x v="1"/>
    <x v="5"/>
    <x v="0"/>
    <n v="1"/>
  </r>
  <r>
    <n v="1944"/>
    <n v="1"/>
    <d v="2023-07-30T00:00:00"/>
    <n v="599"/>
    <x v="1"/>
    <x v="0"/>
    <x v="8"/>
    <x v="0"/>
    <n v="0"/>
  </r>
  <r>
    <n v="1945"/>
    <n v="1"/>
    <d v="2023-07-31T00:00:00"/>
    <n v="431"/>
    <x v="4"/>
    <x v="2"/>
    <x v="7"/>
    <x v="0"/>
    <n v="1"/>
  </r>
  <r>
    <n v="1946"/>
    <n v="1"/>
    <d v="2023-07-31T00:00:00"/>
    <n v="443"/>
    <x v="0"/>
    <x v="5"/>
    <x v="2"/>
    <x v="0"/>
    <n v="0"/>
  </r>
  <r>
    <n v="1947"/>
    <n v="1"/>
    <d v="2023-08-01T00:00:00"/>
    <n v="83"/>
    <x v="0"/>
    <x v="5"/>
    <x v="7"/>
    <x v="0"/>
    <n v="0"/>
  </r>
  <r>
    <n v="1948"/>
    <n v="1"/>
    <d v="2023-08-01T00:00:00"/>
    <n v="222"/>
    <x v="4"/>
    <x v="5"/>
    <x v="1"/>
    <x v="0"/>
    <n v="1"/>
  </r>
  <r>
    <n v="1949"/>
    <n v="1"/>
    <d v="2023-08-04T00:00:00"/>
    <n v="299"/>
    <x v="6"/>
    <x v="0"/>
    <x v="10"/>
    <x v="2"/>
    <n v="0"/>
  </r>
  <r>
    <n v="1950"/>
    <n v="1"/>
    <d v="2023-08-05T00:00:00"/>
    <n v="216"/>
    <x v="4"/>
    <x v="2"/>
    <x v="1"/>
    <x v="0"/>
    <n v="1"/>
  </r>
  <r>
    <n v="1951"/>
    <n v="1"/>
    <d v="2023-08-05T00:00:00"/>
    <n v="343"/>
    <x v="0"/>
    <x v="4"/>
    <x v="0"/>
    <x v="0"/>
    <n v="1"/>
  </r>
  <r>
    <n v="1952"/>
    <n v="1"/>
    <d v="2023-08-06T00:00:00"/>
    <n v="73"/>
    <x v="5"/>
    <x v="5"/>
    <x v="10"/>
    <x v="2"/>
    <n v="0"/>
  </r>
  <r>
    <n v="1953"/>
    <n v="1"/>
    <d v="2023-08-06T00:00:00"/>
    <n v="104"/>
    <x v="2"/>
    <x v="5"/>
    <x v="3"/>
    <x v="1"/>
    <n v="1"/>
  </r>
  <r>
    <n v="1954"/>
    <n v="1"/>
    <d v="2023-08-07T00:00:00"/>
    <n v="102"/>
    <x v="4"/>
    <x v="3"/>
    <x v="2"/>
    <x v="0"/>
    <n v="0"/>
  </r>
  <r>
    <n v="1955"/>
    <n v="1"/>
    <d v="2023-08-08T00:00:00"/>
    <n v="74"/>
    <x v="0"/>
    <x v="3"/>
    <x v="2"/>
    <x v="0"/>
    <n v="1"/>
  </r>
  <r>
    <n v="1956"/>
    <n v="1"/>
    <d v="2023-08-08T00:00:00"/>
    <n v="444"/>
    <x v="3"/>
    <x v="0"/>
    <x v="0"/>
    <x v="0"/>
    <n v="0"/>
  </r>
  <r>
    <n v="1957"/>
    <n v="1"/>
    <d v="2023-08-11T00:00:00"/>
    <n v="333"/>
    <x v="0"/>
    <x v="3"/>
    <x v="5"/>
    <x v="0"/>
    <n v="1"/>
  </r>
  <r>
    <n v="1958"/>
    <n v="1"/>
    <d v="2023-08-11T00:00:00"/>
    <n v="661"/>
    <x v="0"/>
    <x v="0"/>
    <x v="10"/>
    <x v="2"/>
    <n v="0"/>
  </r>
  <r>
    <n v="1959"/>
    <n v="1"/>
    <d v="2023-08-12T00:00:00"/>
    <n v="533"/>
    <x v="9"/>
    <x v="0"/>
    <x v="10"/>
    <x v="2"/>
    <n v="1"/>
  </r>
  <r>
    <n v="1960"/>
    <n v="1"/>
    <d v="2023-08-13T00:00:00"/>
    <n v="243"/>
    <x v="5"/>
    <x v="5"/>
    <x v="5"/>
    <x v="0"/>
    <n v="1"/>
  </r>
  <r>
    <n v="1961"/>
    <n v="1"/>
    <d v="2023-08-13T00:00:00"/>
    <n v="649"/>
    <x v="3"/>
    <x v="0"/>
    <x v="7"/>
    <x v="0"/>
    <n v="0"/>
  </r>
  <r>
    <n v="1962"/>
    <n v="1"/>
    <d v="2023-08-14T00:00:00"/>
    <n v="205"/>
    <x v="8"/>
    <x v="3"/>
    <x v="3"/>
    <x v="1"/>
    <n v="0"/>
  </r>
  <r>
    <n v="1963"/>
    <n v="1"/>
    <d v="2023-08-14T00:00:00"/>
    <n v="468"/>
    <x v="2"/>
    <x v="5"/>
    <x v="4"/>
    <x v="0"/>
    <n v="1"/>
  </r>
  <r>
    <n v="1964"/>
    <n v="1"/>
    <d v="2023-08-15T00:00:00"/>
    <n v="220"/>
    <x v="7"/>
    <x v="0"/>
    <x v="1"/>
    <x v="0"/>
    <n v="0"/>
  </r>
  <r>
    <n v="1965"/>
    <n v="1"/>
    <d v="2023-08-18T00:00:00"/>
    <n v="415"/>
    <x v="9"/>
    <x v="5"/>
    <x v="5"/>
    <x v="0"/>
    <n v="1"/>
  </r>
  <r>
    <n v="1966"/>
    <n v="1"/>
    <d v="2023-08-18T00:00:00"/>
    <n v="506"/>
    <x v="5"/>
    <x v="5"/>
    <x v="8"/>
    <x v="0"/>
    <n v="1"/>
  </r>
  <r>
    <n v="1967"/>
    <n v="1"/>
    <d v="2023-08-19T00:00:00"/>
    <n v="40"/>
    <x v="3"/>
    <x v="0"/>
    <x v="1"/>
    <x v="0"/>
    <n v="1"/>
  </r>
  <r>
    <n v="1968"/>
    <n v="1"/>
    <d v="2023-08-19T00:00:00"/>
    <n v="594"/>
    <x v="4"/>
    <x v="0"/>
    <x v="8"/>
    <x v="0"/>
    <n v="0"/>
  </r>
  <r>
    <n v="1969"/>
    <n v="1"/>
    <d v="2023-08-20T00:00:00"/>
    <n v="297"/>
    <x v="7"/>
    <x v="3"/>
    <x v="10"/>
    <x v="2"/>
    <n v="1"/>
  </r>
  <r>
    <n v="1970"/>
    <n v="1"/>
    <d v="2023-08-21T00:00:00"/>
    <n v="513"/>
    <x v="2"/>
    <x v="1"/>
    <x v="5"/>
    <x v="0"/>
    <n v="0"/>
  </r>
  <r>
    <n v="1971"/>
    <n v="1"/>
    <d v="2023-08-21T00:00:00"/>
    <n v="560"/>
    <x v="0"/>
    <x v="0"/>
    <x v="2"/>
    <x v="0"/>
    <n v="1"/>
  </r>
  <r>
    <n v="1972"/>
    <n v="1"/>
    <d v="2023-08-22T00:00:00"/>
    <n v="310"/>
    <x v="8"/>
    <x v="4"/>
    <x v="8"/>
    <x v="0"/>
    <n v="1"/>
  </r>
  <r>
    <n v="1973"/>
    <n v="1"/>
    <d v="2023-08-22T00:00:00"/>
    <n v="593"/>
    <x v="2"/>
    <x v="0"/>
    <x v="1"/>
    <x v="0"/>
    <n v="0"/>
  </r>
  <r>
    <n v="1974"/>
    <n v="1"/>
    <d v="2023-08-25T00:00:00"/>
    <n v="235"/>
    <x v="1"/>
    <x v="1"/>
    <x v="5"/>
    <x v="0"/>
    <n v="0"/>
  </r>
  <r>
    <n v="1975"/>
    <n v="1"/>
    <d v="2023-08-26T00:00:00"/>
    <n v="286"/>
    <x v="9"/>
    <x v="0"/>
    <x v="1"/>
    <x v="0"/>
    <n v="0"/>
  </r>
  <r>
    <n v="1976"/>
    <n v="1"/>
    <d v="2023-08-27T00:00:00"/>
    <n v="214"/>
    <x v="3"/>
    <x v="0"/>
    <x v="7"/>
    <x v="0"/>
    <n v="0"/>
  </r>
  <r>
    <n v="1977"/>
    <n v="1"/>
    <d v="2023-08-27T00:00:00"/>
    <n v="572"/>
    <x v="4"/>
    <x v="5"/>
    <x v="7"/>
    <x v="0"/>
    <n v="1"/>
  </r>
  <r>
    <n v="1978"/>
    <n v="1"/>
    <d v="2023-08-28T00:00:00"/>
    <n v="4"/>
    <x v="0"/>
    <x v="2"/>
    <x v="2"/>
    <x v="0"/>
    <n v="1"/>
  </r>
  <r>
    <n v="1979"/>
    <n v="1"/>
    <d v="2023-08-29T00:00:00"/>
    <n v="573"/>
    <x v="4"/>
    <x v="0"/>
    <x v="9"/>
    <x v="2"/>
    <n v="1"/>
  </r>
  <r>
    <n v="1980"/>
    <n v="1"/>
    <d v="2023-08-29T00:00:00"/>
    <n v="601"/>
    <x v="5"/>
    <x v="2"/>
    <x v="0"/>
    <x v="0"/>
    <n v="0"/>
  </r>
  <r>
    <n v="1981"/>
    <n v="1"/>
    <d v="2023-08-31T00:00:00"/>
    <n v="621"/>
    <x v="7"/>
    <x v="2"/>
    <x v="2"/>
    <x v="0"/>
    <n v="1"/>
  </r>
  <r>
    <n v="1982"/>
    <n v="1"/>
    <d v="2023-09-01T00:00:00"/>
    <n v="420"/>
    <x v="4"/>
    <x v="4"/>
    <x v="1"/>
    <x v="0"/>
    <n v="1"/>
  </r>
  <r>
    <n v="1983"/>
    <n v="1"/>
    <d v="2023-09-01T00:00:00"/>
    <n v="681"/>
    <x v="9"/>
    <x v="5"/>
    <x v="8"/>
    <x v="0"/>
    <n v="0"/>
  </r>
  <r>
    <n v="1984"/>
    <n v="1"/>
    <d v="2023-09-02T00:00:00"/>
    <n v="124"/>
    <x v="0"/>
    <x v="5"/>
    <x v="4"/>
    <x v="0"/>
    <n v="0"/>
  </r>
  <r>
    <n v="1985"/>
    <n v="1"/>
    <d v="2023-09-03T00:00:00"/>
    <n v="46"/>
    <x v="0"/>
    <x v="5"/>
    <x v="7"/>
    <x v="0"/>
    <n v="1"/>
  </r>
  <r>
    <n v="1986"/>
    <n v="1"/>
    <d v="2023-09-03T00:00:00"/>
    <n v="652"/>
    <x v="4"/>
    <x v="2"/>
    <x v="1"/>
    <x v="0"/>
    <n v="0"/>
  </r>
  <r>
    <n v="1987"/>
    <n v="1"/>
    <d v="2023-09-04T00:00:00"/>
    <n v="49"/>
    <x v="2"/>
    <x v="4"/>
    <x v="5"/>
    <x v="0"/>
    <n v="0"/>
  </r>
  <r>
    <n v="1989"/>
    <n v="1"/>
    <d v="2023-09-04T00:00:00"/>
    <n v="287"/>
    <x v="1"/>
    <x v="5"/>
    <x v="7"/>
    <x v="0"/>
    <n v="0"/>
  </r>
  <r>
    <n v="1990"/>
    <n v="1"/>
    <d v="2023-09-05T00:00:00"/>
    <n v="139"/>
    <x v="0"/>
    <x v="2"/>
    <x v="0"/>
    <x v="0"/>
    <n v="1"/>
  </r>
  <r>
    <n v="1991"/>
    <n v="1"/>
    <d v="2023-09-08T00:00:00"/>
    <n v="99"/>
    <x v="5"/>
    <x v="3"/>
    <x v="8"/>
    <x v="0"/>
    <n v="0"/>
  </r>
  <r>
    <n v="1992"/>
    <n v="1"/>
    <d v="2023-09-08T00:00:00"/>
    <n v="453"/>
    <x v="1"/>
    <x v="0"/>
    <x v="0"/>
    <x v="0"/>
    <n v="1"/>
  </r>
  <r>
    <n v="1993"/>
    <n v="1"/>
    <d v="2023-09-09T00:00:00"/>
    <n v="276"/>
    <x v="0"/>
    <x v="4"/>
    <x v="0"/>
    <x v="0"/>
    <n v="0"/>
  </r>
  <r>
    <n v="1994"/>
    <n v="1"/>
    <d v="2023-09-09T00:00:00"/>
    <n v="552"/>
    <x v="2"/>
    <x v="0"/>
    <x v="7"/>
    <x v="0"/>
    <n v="0"/>
  </r>
  <r>
    <n v="1995"/>
    <n v="1"/>
    <d v="2023-09-10T00:00:00"/>
    <n v="434"/>
    <x v="4"/>
    <x v="3"/>
    <x v="2"/>
    <x v="0"/>
    <n v="0"/>
  </r>
  <r>
    <n v="1996"/>
    <n v="1"/>
    <d v="2023-09-11T00:00:00"/>
    <n v="155"/>
    <x v="8"/>
    <x v="2"/>
    <x v="5"/>
    <x v="0"/>
    <n v="0"/>
  </r>
  <r>
    <n v="1997"/>
    <n v="1"/>
    <d v="2023-09-11T00:00:00"/>
    <n v="494"/>
    <x v="5"/>
    <x v="0"/>
    <x v="8"/>
    <x v="0"/>
    <n v="0"/>
  </r>
  <r>
    <n v="1998"/>
    <n v="1"/>
    <d v="2023-09-12T00:00:00"/>
    <n v="323"/>
    <x v="2"/>
    <x v="0"/>
    <x v="2"/>
    <x v="0"/>
    <n v="0"/>
  </r>
  <r>
    <n v="1999"/>
    <n v="1"/>
    <d v="2023-09-15T00:00:00"/>
    <n v="602"/>
    <x v="4"/>
    <x v="0"/>
    <x v="4"/>
    <x v="0"/>
    <n v="1"/>
  </r>
  <r>
    <n v="2000"/>
    <n v="1"/>
    <d v="2023-09-16T00:00:00"/>
    <n v="188"/>
    <x v="9"/>
    <x v="3"/>
    <x v="8"/>
    <x v="0"/>
    <n v="0"/>
  </r>
  <r>
    <n v="2001"/>
    <n v="1"/>
    <d v="2023-09-16T00:00:00"/>
    <n v="589"/>
    <x v="5"/>
    <x v="5"/>
    <x v="0"/>
    <x v="0"/>
    <n v="0"/>
  </r>
  <r>
    <n v="2002"/>
    <n v="1"/>
    <d v="2023-09-17T00:00:00"/>
    <n v="462"/>
    <x v="0"/>
    <x v="5"/>
    <x v="5"/>
    <x v="0"/>
    <n v="1"/>
  </r>
  <r>
    <n v="2003"/>
    <n v="1"/>
    <d v="2023-09-17T00:00:00"/>
    <n v="622"/>
    <x v="7"/>
    <x v="2"/>
    <x v="7"/>
    <x v="0"/>
    <n v="1"/>
  </r>
  <r>
    <n v="2004"/>
    <n v="1"/>
    <d v="2023-09-18T00:00:00"/>
    <n v="160"/>
    <x v="0"/>
    <x v="5"/>
    <x v="10"/>
    <x v="2"/>
    <n v="0"/>
  </r>
  <r>
    <n v="2005"/>
    <n v="1"/>
    <d v="2023-09-19T00:00:00"/>
    <n v="289"/>
    <x v="8"/>
    <x v="0"/>
    <x v="0"/>
    <x v="0"/>
    <n v="0"/>
  </r>
  <r>
    <n v="2006"/>
    <n v="1"/>
    <d v="2023-09-19T00:00:00"/>
    <n v="466"/>
    <x v="9"/>
    <x v="5"/>
    <x v="4"/>
    <x v="0"/>
    <n v="0"/>
  </r>
  <r>
    <n v="2007"/>
    <n v="1"/>
    <d v="2023-09-22T00:00:00"/>
    <n v="414"/>
    <x v="0"/>
    <x v="5"/>
    <x v="7"/>
    <x v="0"/>
    <n v="0"/>
  </r>
  <r>
    <n v="2008"/>
    <n v="1"/>
    <d v="2023-09-22T00:00:00"/>
    <n v="448"/>
    <x v="4"/>
    <x v="0"/>
    <x v="5"/>
    <x v="0"/>
    <n v="0"/>
  </r>
  <r>
    <n v="2009"/>
    <n v="1"/>
    <d v="2023-09-23T00:00:00"/>
    <n v="355"/>
    <x v="5"/>
    <x v="0"/>
    <x v="2"/>
    <x v="0"/>
    <n v="1"/>
  </r>
  <r>
    <n v="2010"/>
    <n v="1"/>
    <d v="2023-09-24T00:00:00"/>
    <n v="173"/>
    <x v="0"/>
    <x v="3"/>
    <x v="8"/>
    <x v="0"/>
    <n v="1"/>
  </r>
  <r>
    <n v="2011"/>
    <n v="1"/>
    <d v="2023-09-24T00:00:00"/>
    <n v="292"/>
    <x v="3"/>
    <x v="0"/>
    <x v="4"/>
    <x v="0"/>
    <n v="0"/>
  </r>
  <r>
    <n v="2012"/>
    <n v="1"/>
    <d v="2023-09-25T00:00:00"/>
    <n v="1"/>
    <x v="1"/>
    <x v="5"/>
    <x v="2"/>
    <x v="0"/>
    <n v="0"/>
  </r>
  <r>
    <n v="2013"/>
    <n v="1"/>
    <d v="2023-09-25T00:00:00"/>
    <n v="25"/>
    <x v="0"/>
    <x v="0"/>
    <x v="7"/>
    <x v="0"/>
    <n v="1"/>
  </r>
  <r>
    <n v="2014"/>
    <n v="1"/>
    <d v="2023-09-25T00:00:00"/>
    <n v="636"/>
    <x v="3"/>
    <x v="5"/>
    <x v="10"/>
    <x v="2"/>
    <n v="0"/>
  </r>
  <r>
    <n v="2015"/>
    <n v="1"/>
    <d v="2023-09-26T00:00:00"/>
    <n v="641"/>
    <x v="0"/>
    <x v="1"/>
    <x v="8"/>
    <x v="0"/>
    <n v="1"/>
  </r>
  <r>
    <n v="2016"/>
    <n v="1"/>
    <d v="2023-09-29T00:00:00"/>
    <n v="280"/>
    <x v="3"/>
    <x v="1"/>
    <x v="1"/>
    <x v="0"/>
    <n v="0"/>
  </r>
  <r>
    <n v="2017"/>
    <n v="1"/>
    <d v="2023-09-29T00:00:00"/>
    <n v="281"/>
    <x v="0"/>
    <x v="5"/>
    <x v="0"/>
    <x v="0"/>
    <n v="0"/>
  </r>
  <r>
    <n v="2018"/>
    <n v="1"/>
    <d v="2023-09-30T00:00:00"/>
    <n v="70"/>
    <x v="1"/>
    <x v="3"/>
    <x v="4"/>
    <x v="0"/>
    <n v="0"/>
  </r>
  <r>
    <n v="2019"/>
    <n v="1"/>
    <d v="2023-09-30T00:00:00"/>
    <n v="530"/>
    <x v="5"/>
    <x v="0"/>
    <x v="1"/>
    <x v="0"/>
    <n v="1"/>
  </r>
  <r>
    <n v="2020"/>
    <n v="1"/>
    <d v="2023-10-01T00:00:00"/>
    <n v="571"/>
    <x v="8"/>
    <x v="0"/>
    <x v="4"/>
    <x v="0"/>
    <n v="1"/>
  </r>
  <r>
    <n v="2021"/>
    <n v="1"/>
    <d v="2023-10-02T00:00:00"/>
    <n v="260"/>
    <x v="0"/>
    <x v="3"/>
    <x v="3"/>
    <x v="1"/>
    <n v="1"/>
  </r>
  <r>
    <n v="2022"/>
    <n v="1"/>
    <d v="2023-10-03T00:00:00"/>
    <n v="394"/>
    <x v="4"/>
    <x v="5"/>
    <x v="5"/>
    <x v="0"/>
    <n v="1"/>
  </r>
  <r>
    <n v="2023"/>
    <n v="1"/>
    <d v="2023-10-03T00:00:00"/>
    <n v="662"/>
    <x v="2"/>
    <x v="4"/>
    <x v="0"/>
    <x v="0"/>
    <n v="1"/>
  </r>
  <r>
    <n v="2024"/>
    <n v="1"/>
    <d v="2023-10-06T00:00:00"/>
    <n v="393"/>
    <x v="2"/>
    <x v="5"/>
    <x v="4"/>
    <x v="0"/>
    <n v="1"/>
  </r>
  <r>
    <n v="2025"/>
    <n v="1"/>
    <d v="2023-10-07T00:00:00"/>
    <n v="360"/>
    <x v="4"/>
    <x v="4"/>
    <x v="0"/>
    <x v="0"/>
    <n v="0"/>
  </r>
  <r>
    <n v="2026"/>
    <n v="1"/>
    <d v="2023-10-07T00:00:00"/>
    <n v="460"/>
    <x v="8"/>
    <x v="2"/>
    <x v="8"/>
    <x v="0"/>
    <n v="0"/>
  </r>
  <r>
    <n v="2027"/>
    <n v="1"/>
    <d v="2023-10-07T00:00:00"/>
    <n v="561"/>
    <x v="4"/>
    <x v="0"/>
    <x v="0"/>
    <x v="0"/>
    <n v="1"/>
  </r>
  <r>
    <n v="2028"/>
    <n v="1"/>
    <d v="2023-10-08T00:00:00"/>
    <n v="21"/>
    <x v="7"/>
    <x v="3"/>
    <x v="2"/>
    <x v="0"/>
    <n v="1"/>
  </r>
  <r>
    <n v="2029"/>
    <n v="1"/>
    <d v="2023-10-08T00:00:00"/>
    <n v="680"/>
    <x v="4"/>
    <x v="5"/>
    <x v="1"/>
    <x v="0"/>
    <n v="1"/>
  </r>
  <r>
    <n v="2030"/>
    <n v="1"/>
    <d v="2023-10-09T00:00:00"/>
    <n v="226"/>
    <x v="6"/>
    <x v="0"/>
    <x v="2"/>
    <x v="0"/>
    <n v="1"/>
  </r>
  <r>
    <n v="2031"/>
    <n v="1"/>
    <d v="2023-10-10T00:00:00"/>
    <n v="249"/>
    <x v="1"/>
    <x v="0"/>
    <x v="0"/>
    <x v="0"/>
    <n v="0"/>
  </r>
  <r>
    <n v="2032"/>
    <n v="1"/>
    <d v="2023-10-10T00:00:00"/>
    <n v="268"/>
    <x v="9"/>
    <x v="2"/>
    <x v="6"/>
    <x v="2"/>
    <n v="1"/>
  </r>
  <r>
    <n v="2033"/>
    <n v="1"/>
    <d v="2023-10-13T00:00:00"/>
    <n v="156"/>
    <x v="7"/>
    <x v="5"/>
    <x v="4"/>
    <x v="0"/>
    <n v="1"/>
  </r>
  <r>
    <n v="2034"/>
    <n v="1"/>
    <d v="2023-10-13T00:00:00"/>
    <n v="379"/>
    <x v="2"/>
    <x v="5"/>
    <x v="7"/>
    <x v="0"/>
    <n v="1"/>
  </r>
  <r>
    <n v="2035"/>
    <n v="1"/>
    <d v="2023-10-14T00:00:00"/>
    <n v="547"/>
    <x v="3"/>
    <x v="5"/>
    <x v="4"/>
    <x v="0"/>
    <n v="0"/>
  </r>
  <r>
    <n v="2036"/>
    <n v="1"/>
    <d v="2023-10-15T00:00:00"/>
    <n v="133"/>
    <x v="3"/>
    <x v="5"/>
    <x v="5"/>
    <x v="0"/>
    <n v="1"/>
  </r>
  <r>
    <n v="2037"/>
    <n v="1"/>
    <d v="2023-10-15T00:00:00"/>
    <n v="347"/>
    <x v="1"/>
    <x v="5"/>
    <x v="1"/>
    <x v="0"/>
    <n v="1"/>
  </r>
  <r>
    <n v="2038"/>
    <n v="1"/>
    <d v="2023-10-16T00:00:00"/>
    <n v="203"/>
    <x v="1"/>
    <x v="3"/>
    <x v="5"/>
    <x v="0"/>
    <n v="1"/>
  </r>
  <r>
    <n v="2039"/>
    <n v="1"/>
    <d v="2023-10-16T00:00:00"/>
    <n v="511"/>
    <x v="8"/>
    <x v="5"/>
    <x v="1"/>
    <x v="0"/>
    <n v="1"/>
  </r>
  <r>
    <n v="2040"/>
    <n v="1"/>
    <d v="2023-10-17T00:00:00"/>
    <n v="644"/>
    <x v="1"/>
    <x v="5"/>
    <x v="1"/>
    <x v="0"/>
    <n v="1"/>
  </r>
  <r>
    <n v="2041"/>
    <n v="1"/>
    <d v="2023-10-20T00:00:00"/>
    <n v="172"/>
    <x v="0"/>
    <x v="5"/>
    <x v="8"/>
    <x v="0"/>
    <n v="0"/>
  </r>
  <r>
    <n v="2042"/>
    <n v="1"/>
    <d v="2023-10-20T00:00:00"/>
    <n v="508"/>
    <x v="3"/>
    <x v="0"/>
    <x v="5"/>
    <x v="0"/>
    <n v="0"/>
  </r>
  <r>
    <n v="2043"/>
    <n v="1"/>
    <d v="2023-10-21T00:00:00"/>
    <n v="72"/>
    <x v="3"/>
    <x v="3"/>
    <x v="2"/>
    <x v="0"/>
    <n v="1"/>
  </r>
  <r>
    <n v="2044"/>
    <n v="1"/>
    <d v="2023-10-21T00:00:00"/>
    <n v="540"/>
    <x v="0"/>
    <x v="3"/>
    <x v="5"/>
    <x v="0"/>
    <n v="1"/>
  </r>
  <r>
    <n v="2045"/>
    <n v="1"/>
    <d v="2023-10-22T00:00:00"/>
    <n v="426"/>
    <x v="9"/>
    <x v="2"/>
    <x v="0"/>
    <x v="0"/>
    <n v="0"/>
  </r>
  <r>
    <n v="2046"/>
    <n v="1"/>
    <d v="2023-10-23T00:00:00"/>
    <n v="465"/>
    <x v="8"/>
    <x v="0"/>
    <x v="7"/>
    <x v="0"/>
    <n v="1"/>
  </r>
  <r>
    <n v="2047"/>
    <n v="1"/>
    <d v="2023-10-23T00:00:00"/>
    <n v="537"/>
    <x v="4"/>
    <x v="3"/>
    <x v="2"/>
    <x v="0"/>
    <n v="1"/>
  </r>
  <r>
    <n v="2048"/>
    <n v="1"/>
    <d v="2023-10-24T00:00:00"/>
    <n v="6"/>
    <x v="2"/>
    <x v="0"/>
    <x v="8"/>
    <x v="0"/>
    <n v="0"/>
  </r>
  <r>
    <n v="2049"/>
    <n v="1"/>
    <d v="2023-10-24T00:00:00"/>
    <n v="96"/>
    <x v="0"/>
    <x v="2"/>
    <x v="6"/>
    <x v="2"/>
    <n v="0"/>
  </r>
  <r>
    <n v="2050"/>
    <n v="1"/>
    <d v="2023-10-27T00:00:00"/>
    <n v="407"/>
    <x v="2"/>
    <x v="3"/>
    <x v="7"/>
    <x v="0"/>
    <n v="1"/>
  </r>
  <r>
    <n v="2051"/>
    <n v="1"/>
    <d v="2023-10-28T00:00:00"/>
    <n v="238"/>
    <x v="0"/>
    <x v="0"/>
    <x v="0"/>
    <x v="0"/>
    <n v="1"/>
  </r>
  <r>
    <n v="2052"/>
    <n v="1"/>
    <d v="2023-10-28T00:00:00"/>
    <n v="587"/>
    <x v="6"/>
    <x v="5"/>
    <x v="8"/>
    <x v="0"/>
    <n v="1"/>
  </r>
  <r>
    <n v="2053"/>
    <n v="1"/>
    <d v="2023-10-29T00:00:00"/>
    <n v="450"/>
    <x v="2"/>
    <x v="0"/>
    <x v="2"/>
    <x v="0"/>
    <n v="1"/>
  </r>
  <r>
    <n v="2054"/>
    <n v="1"/>
    <d v="2023-10-29T00:00:00"/>
    <n v="613"/>
    <x v="1"/>
    <x v="1"/>
    <x v="1"/>
    <x v="0"/>
    <n v="1"/>
  </r>
  <r>
    <n v="2055"/>
    <n v="1"/>
    <d v="2023-10-30T00:00:00"/>
    <n v="189"/>
    <x v="0"/>
    <x v="4"/>
    <x v="6"/>
    <x v="2"/>
    <n v="1"/>
  </r>
  <r>
    <n v="2056"/>
    <n v="1"/>
    <d v="2023-10-31T00:00:00"/>
    <n v="29"/>
    <x v="6"/>
    <x v="3"/>
    <x v="1"/>
    <x v="0"/>
    <n v="1"/>
  </r>
  <r>
    <n v="2057"/>
    <n v="1"/>
    <d v="2023-10-31T00:00:00"/>
    <n v="471"/>
    <x v="2"/>
    <x v="0"/>
    <x v="1"/>
    <x v="0"/>
    <n v="1"/>
  </r>
  <r>
    <n v="2058"/>
    <n v="1"/>
    <d v="2023-11-03T00:00:00"/>
    <n v="187"/>
    <x v="1"/>
    <x v="0"/>
    <x v="3"/>
    <x v="1"/>
    <n v="1"/>
  </r>
  <r>
    <n v="2059"/>
    <n v="1"/>
    <d v="2023-11-03T00:00:00"/>
    <n v="322"/>
    <x v="4"/>
    <x v="0"/>
    <x v="1"/>
    <x v="0"/>
    <n v="1"/>
  </r>
  <r>
    <n v="2060"/>
    <n v="1"/>
    <d v="2023-11-04T00:00:00"/>
    <n v="18"/>
    <x v="4"/>
    <x v="6"/>
    <x v="0"/>
    <x v="0"/>
    <n v="1"/>
  </r>
  <r>
    <n v="2061"/>
    <n v="1"/>
    <d v="2023-11-04T00:00:00"/>
    <n v="645"/>
    <x v="3"/>
    <x v="5"/>
    <x v="5"/>
    <x v="0"/>
    <n v="0"/>
  </r>
  <r>
    <n v="2062"/>
    <n v="1"/>
    <d v="2023-11-05T00:00:00"/>
    <n v="480"/>
    <x v="9"/>
    <x v="3"/>
    <x v="1"/>
    <x v="0"/>
    <n v="1"/>
  </r>
  <r>
    <n v="2063"/>
    <n v="1"/>
    <d v="2023-11-06T00:00:00"/>
    <n v="213"/>
    <x v="1"/>
    <x v="5"/>
    <x v="7"/>
    <x v="0"/>
    <n v="1"/>
  </r>
  <r>
    <n v="2064"/>
    <n v="1"/>
    <d v="2023-11-06T00:00:00"/>
    <n v="408"/>
    <x v="0"/>
    <x v="0"/>
    <x v="4"/>
    <x v="0"/>
    <n v="1"/>
  </r>
  <r>
    <n v="2065"/>
    <n v="1"/>
    <d v="2023-11-10T00:00:00"/>
    <n v="148"/>
    <x v="4"/>
    <x v="1"/>
    <x v="7"/>
    <x v="0"/>
    <n v="1"/>
  </r>
  <r>
    <n v="2066"/>
    <n v="1"/>
    <d v="2023-11-10T00:00:00"/>
    <n v="387"/>
    <x v="9"/>
    <x v="5"/>
    <x v="2"/>
    <x v="0"/>
    <n v="1"/>
  </r>
  <r>
    <n v="2067"/>
    <n v="1"/>
    <d v="2023-11-11T00:00:00"/>
    <n v="108"/>
    <x v="3"/>
    <x v="0"/>
    <x v="7"/>
    <x v="0"/>
    <n v="1"/>
  </r>
  <r>
    <n v="2068"/>
    <n v="1"/>
    <d v="2023-11-11T00:00:00"/>
    <n v="345"/>
    <x v="3"/>
    <x v="3"/>
    <x v="0"/>
    <x v="0"/>
    <n v="1"/>
  </r>
  <r>
    <n v="2069"/>
    <n v="1"/>
    <d v="2023-11-11T00:00:00"/>
    <n v="517"/>
    <x v="3"/>
    <x v="5"/>
    <x v="0"/>
    <x v="0"/>
    <n v="1"/>
  </r>
  <r>
    <n v="2070"/>
    <n v="1"/>
    <d v="2023-11-12T00:00:00"/>
    <n v="232"/>
    <x v="0"/>
    <x v="0"/>
    <x v="0"/>
    <x v="0"/>
    <n v="1"/>
  </r>
  <r>
    <n v="2071"/>
    <n v="1"/>
    <d v="2023-11-12T00:00:00"/>
    <n v="309"/>
    <x v="4"/>
    <x v="2"/>
    <x v="2"/>
    <x v="0"/>
    <n v="1"/>
  </r>
  <r>
    <n v="2072"/>
    <n v="1"/>
    <d v="2023-11-13T00:00:00"/>
    <n v="85"/>
    <x v="4"/>
    <x v="3"/>
    <x v="6"/>
    <x v="2"/>
    <n v="1"/>
  </r>
  <r>
    <n v="2073"/>
    <n v="1"/>
    <d v="2023-11-13T00:00:00"/>
    <n v="185"/>
    <x v="3"/>
    <x v="0"/>
    <x v="1"/>
    <x v="0"/>
    <n v="1"/>
  </r>
  <r>
    <n v="2074"/>
    <n v="1"/>
    <d v="2023-11-13T00:00:00"/>
    <n v="294"/>
    <x v="2"/>
    <x v="5"/>
    <x v="4"/>
    <x v="0"/>
    <n v="1"/>
  </r>
  <r>
    <n v="2075"/>
    <n v="1"/>
    <d v="2023-11-14T00:00:00"/>
    <n v="2"/>
    <x v="0"/>
    <x v="2"/>
    <x v="9"/>
    <x v="2"/>
    <n v="1"/>
  </r>
  <r>
    <n v="2076"/>
    <n v="1"/>
    <d v="2023-11-14T00:00:00"/>
    <n v="252"/>
    <x v="4"/>
    <x v="2"/>
    <x v="4"/>
    <x v="0"/>
    <n v="1"/>
  </r>
  <r>
    <n v="2077"/>
    <n v="1"/>
    <d v="2023-11-16T00:00:00"/>
    <n v="24"/>
    <x v="2"/>
    <x v="0"/>
    <x v="9"/>
    <x v="2"/>
    <n v="1"/>
  </r>
  <r>
    <n v="2078"/>
    <n v="1"/>
    <d v="2023-11-17T00:00:00"/>
    <n v="35"/>
    <x v="7"/>
    <x v="5"/>
    <x v="2"/>
    <x v="0"/>
    <n v="1"/>
  </r>
  <r>
    <n v="2079"/>
    <n v="1"/>
    <d v="2023-11-17T00:00:00"/>
    <n v="219"/>
    <x v="8"/>
    <x v="0"/>
    <x v="8"/>
    <x v="0"/>
    <n v="1"/>
  </r>
  <r>
    <n v="2080"/>
    <n v="1"/>
    <d v="2023-11-17T00:00:00"/>
    <n v="596"/>
    <x v="6"/>
    <x v="2"/>
    <x v="4"/>
    <x v="0"/>
    <n v="1"/>
  </r>
  <r>
    <n v="2081"/>
    <n v="1"/>
    <d v="2023-11-18T00:00:00"/>
    <n v="309"/>
    <x v="4"/>
    <x v="2"/>
    <x v="2"/>
    <x v="0"/>
    <n v="1"/>
  </r>
  <r>
    <n v="2082"/>
    <n v="1"/>
    <d v="2023-11-18T00:00:00"/>
    <n v="405"/>
    <x v="7"/>
    <x v="2"/>
    <x v="8"/>
    <x v="0"/>
    <n v="1"/>
  </r>
  <r>
    <n v="2083"/>
    <n v="1"/>
    <d v="2023-11-19T00:00:00"/>
    <n v="252"/>
    <x v="4"/>
    <x v="2"/>
    <x v="4"/>
    <x v="0"/>
    <n v="1"/>
  </r>
  <r>
    <n v="2084"/>
    <n v="1"/>
    <d v="2023-11-19T00:00:00"/>
    <n v="415"/>
    <x v="9"/>
    <x v="5"/>
    <x v="5"/>
    <x v="0"/>
    <n v="1"/>
  </r>
  <r>
    <n v="2085"/>
    <n v="1"/>
    <d v="2023-11-19T00:00:00"/>
    <n v="468"/>
    <x v="2"/>
    <x v="5"/>
    <x v="4"/>
    <x v="0"/>
    <n v="1"/>
  </r>
  <r>
    <n v="2086"/>
    <n v="1"/>
    <d v="2023-11-20T00:00:00"/>
    <n v="370"/>
    <x v="0"/>
    <x v="2"/>
    <x v="7"/>
    <x v="0"/>
    <n v="1"/>
  </r>
  <r>
    <n v="2087"/>
    <n v="1"/>
    <d v="2023-11-20T00:00:00"/>
    <n v="506"/>
    <x v="5"/>
    <x v="5"/>
    <x v="8"/>
    <x v="0"/>
    <n v="1"/>
  </r>
  <r>
    <n v="2088"/>
    <n v="1"/>
    <d v="2023-11-21T00:00:00"/>
    <n v="40"/>
    <x v="3"/>
    <x v="0"/>
    <x v="1"/>
    <x v="0"/>
    <n v="1"/>
  </r>
  <r>
    <n v="2089"/>
    <n v="1"/>
    <d v="2023-11-21T00:00:00"/>
    <n v="241"/>
    <x v="1"/>
    <x v="0"/>
    <x v="1"/>
    <x v="0"/>
    <n v="1"/>
  </r>
  <r>
    <n v="2090"/>
    <n v="1"/>
    <d v="2023-11-21T00:00:00"/>
    <n v="321"/>
    <x v="2"/>
    <x v="0"/>
    <x v="5"/>
    <x v="0"/>
    <n v="1"/>
  </r>
  <r>
    <n v="2091"/>
    <n v="1"/>
    <d v="2023-11-24T00:00:00"/>
    <n v="297"/>
    <x v="7"/>
    <x v="3"/>
    <x v="10"/>
    <x v="2"/>
    <n v="1"/>
  </r>
  <r>
    <n v="2092"/>
    <n v="1"/>
    <d v="2023-11-24T00:00:00"/>
    <n v="560"/>
    <x v="0"/>
    <x v="0"/>
    <x v="2"/>
    <x v="0"/>
    <n v="1"/>
  </r>
  <r>
    <n v="2093"/>
    <n v="1"/>
    <d v="2023-11-25T00:00:00"/>
    <n v="47"/>
    <x v="8"/>
    <x v="5"/>
    <x v="2"/>
    <x v="0"/>
    <n v="1"/>
  </r>
  <r>
    <n v="2094"/>
    <n v="1"/>
    <d v="2023-11-25T00:00:00"/>
    <n v="310"/>
    <x v="8"/>
    <x v="4"/>
    <x v="8"/>
    <x v="0"/>
    <n v="1"/>
  </r>
  <r>
    <n v="2095"/>
    <n v="1"/>
    <d v="2023-11-25T00:00:00"/>
    <n v="557"/>
    <x v="6"/>
    <x v="0"/>
    <x v="1"/>
    <x v="0"/>
    <n v="1"/>
  </r>
  <r>
    <n v="2096"/>
    <n v="1"/>
    <d v="2023-11-26T00:00:00"/>
    <n v="105"/>
    <x v="9"/>
    <x v="5"/>
    <x v="2"/>
    <x v="0"/>
    <n v="1"/>
  </r>
  <r>
    <n v="2097"/>
    <n v="1"/>
    <d v="2023-11-26T00:00:00"/>
    <n v="472"/>
    <x v="2"/>
    <x v="5"/>
    <x v="7"/>
    <x v="0"/>
    <n v="1"/>
  </r>
  <r>
    <n v="2098"/>
    <n v="1"/>
    <d v="2023-11-27T00:00:00"/>
    <n v="174"/>
    <x v="2"/>
    <x v="2"/>
    <x v="8"/>
    <x v="0"/>
    <n v="1"/>
  </r>
  <r>
    <n v="2099"/>
    <n v="1"/>
    <d v="2023-11-27T00:00:00"/>
    <n v="463"/>
    <x v="2"/>
    <x v="3"/>
    <x v="8"/>
    <x v="0"/>
    <n v="1"/>
  </r>
  <r>
    <n v="2100"/>
    <n v="1"/>
    <d v="2023-11-27T00:00:00"/>
    <n v="624"/>
    <x v="3"/>
    <x v="2"/>
    <x v="7"/>
    <x v="0"/>
    <n v="1"/>
  </r>
  <r>
    <n v="2101"/>
    <n v="1"/>
    <d v="2023-11-28T00:00:00"/>
    <n v="119"/>
    <x v="3"/>
    <x v="3"/>
    <x v="6"/>
    <x v="2"/>
    <n v="1"/>
  </r>
  <r>
    <n v="2102"/>
    <n v="1"/>
    <d v="2023-11-28T00:00:00"/>
    <n v="678"/>
    <x v="2"/>
    <x v="0"/>
    <x v="7"/>
    <x v="0"/>
    <n v="1"/>
  </r>
  <r>
    <n v="2103"/>
    <n v="1"/>
    <d v="2023-11-29T00:00:00"/>
    <n v="165"/>
    <x v="9"/>
    <x v="0"/>
    <x v="8"/>
    <x v="0"/>
    <n v="0"/>
  </r>
  <r>
    <n v="2104"/>
    <n v="1"/>
    <d v="2023-12-01T00:00:00"/>
    <n v="48"/>
    <x v="2"/>
    <x v="0"/>
    <x v="2"/>
    <x v="0"/>
    <n v="1"/>
  </r>
  <r>
    <n v="2105"/>
    <n v="1"/>
    <d v="2023-12-01T00:00:00"/>
    <n v="67"/>
    <x v="1"/>
    <x v="2"/>
    <x v="1"/>
    <x v="0"/>
    <n v="1"/>
  </r>
  <r>
    <n v="2106"/>
    <n v="1"/>
    <d v="2023-12-01T00:00:00"/>
    <n v="224"/>
    <x v="2"/>
    <x v="0"/>
    <x v="8"/>
    <x v="0"/>
    <n v="1"/>
  </r>
  <r>
    <n v="2107"/>
    <n v="1"/>
    <d v="2023-12-02T00:00:00"/>
    <n v="283"/>
    <x v="2"/>
    <x v="5"/>
    <x v="4"/>
    <x v="0"/>
    <n v="1"/>
  </r>
  <r>
    <n v="2108"/>
    <n v="1"/>
    <d v="2023-12-02T00:00:00"/>
    <n v="453"/>
    <x v="1"/>
    <x v="0"/>
    <x v="0"/>
    <x v="0"/>
    <n v="1"/>
  </r>
  <r>
    <n v="2109"/>
    <n v="1"/>
    <d v="2023-12-03T00:00:00"/>
    <n v="28"/>
    <x v="1"/>
    <x v="3"/>
    <x v="7"/>
    <x v="0"/>
    <n v="0"/>
  </r>
  <r>
    <n v="2110"/>
    <n v="1"/>
    <d v="2023-12-03T00:00:00"/>
    <n v="239"/>
    <x v="8"/>
    <x v="5"/>
    <x v="2"/>
    <x v="0"/>
    <n v="1"/>
  </r>
  <r>
    <n v="2111"/>
    <n v="1"/>
    <d v="2023-12-03T00:00:00"/>
    <n v="602"/>
    <x v="4"/>
    <x v="0"/>
    <x v="4"/>
    <x v="0"/>
    <n v="1"/>
  </r>
  <r>
    <n v="2112"/>
    <n v="1"/>
    <d v="2023-12-04T00:00:00"/>
    <n v="650"/>
    <x v="9"/>
    <x v="3"/>
    <x v="7"/>
    <x v="0"/>
    <n v="1"/>
  </r>
  <r>
    <n v="2113"/>
    <n v="1"/>
    <d v="2023-12-05T00:00:00"/>
    <n v="221"/>
    <x v="4"/>
    <x v="0"/>
    <x v="0"/>
    <x v="0"/>
    <n v="1"/>
  </r>
  <r>
    <n v="2114"/>
    <n v="1"/>
    <d v="2023-12-05T00:00:00"/>
    <n v="462"/>
    <x v="0"/>
    <x v="5"/>
    <x v="5"/>
    <x v="0"/>
    <n v="1"/>
  </r>
  <r>
    <n v="2115"/>
    <n v="1"/>
    <d v="2023-12-05T00:00:00"/>
    <n v="476"/>
    <x v="1"/>
    <x v="5"/>
    <x v="0"/>
    <x v="0"/>
    <n v="1"/>
  </r>
  <r>
    <n v="2116"/>
    <n v="1"/>
    <d v="2023-12-08T00:00:00"/>
    <n v="123"/>
    <x v="4"/>
    <x v="5"/>
    <x v="3"/>
    <x v="1"/>
    <n v="1"/>
  </r>
  <r>
    <n v="2117"/>
    <n v="1"/>
    <d v="2023-12-08T00:00:00"/>
    <n v="355"/>
    <x v="5"/>
    <x v="0"/>
    <x v="2"/>
    <x v="0"/>
    <n v="1"/>
  </r>
  <r>
    <n v="2118"/>
    <n v="1"/>
    <d v="2023-12-09T00:00:00"/>
    <n v="212"/>
    <x v="2"/>
    <x v="5"/>
    <x v="5"/>
    <x v="0"/>
    <n v="1"/>
  </r>
  <r>
    <n v="2119"/>
    <n v="1"/>
    <d v="2023-12-09T00:00:00"/>
    <n v="459"/>
    <x v="2"/>
    <x v="0"/>
    <x v="2"/>
    <x v="0"/>
    <n v="1"/>
  </r>
  <r>
    <n v="2120"/>
    <n v="1"/>
    <d v="2023-12-09T00:00:00"/>
    <n v="524"/>
    <x v="3"/>
    <x v="0"/>
    <x v="2"/>
    <x v="0"/>
    <n v="1"/>
  </r>
  <r>
    <n v="2121"/>
    <n v="1"/>
    <d v="2023-12-10T00:00:00"/>
    <n v="25"/>
    <x v="0"/>
    <x v="0"/>
    <x v="7"/>
    <x v="0"/>
    <n v="1"/>
  </r>
  <r>
    <n v="2122"/>
    <n v="1"/>
    <d v="2023-12-10T00:00:00"/>
    <n v="529"/>
    <x v="3"/>
    <x v="0"/>
    <x v="8"/>
    <x v="0"/>
    <n v="1"/>
  </r>
  <r>
    <n v="2123"/>
    <n v="1"/>
    <d v="2023-12-11T00:00:00"/>
    <n v="304"/>
    <x v="3"/>
    <x v="5"/>
    <x v="5"/>
    <x v="0"/>
    <n v="1"/>
  </r>
  <r>
    <n v="2124"/>
    <n v="1"/>
    <d v="2023-12-11T00:00:00"/>
    <n v="475"/>
    <x v="4"/>
    <x v="0"/>
    <x v="5"/>
    <x v="0"/>
    <n v="1"/>
  </r>
  <r>
    <n v="2125"/>
    <n v="1"/>
    <d v="2023-12-11T00:00:00"/>
    <n v="641"/>
    <x v="0"/>
    <x v="1"/>
    <x v="8"/>
    <x v="0"/>
    <n v="1"/>
  </r>
  <r>
    <n v="2126"/>
    <n v="1"/>
    <d v="2023-12-12T00:00:00"/>
    <n v="41"/>
    <x v="8"/>
    <x v="1"/>
    <x v="8"/>
    <x v="0"/>
    <n v="1"/>
  </r>
  <r>
    <n v="2127"/>
    <n v="1"/>
    <d v="2023-12-12T00:00:00"/>
    <n v="159"/>
    <x v="2"/>
    <x v="0"/>
    <x v="4"/>
    <x v="0"/>
    <n v="1"/>
  </r>
  <r>
    <n v="2128"/>
    <n v="1"/>
    <d v="2023-12-15T00:00:00"/>
    <n v="278"/>
    <x v="0"/>
    <x v="0"/>
    <x v="2"/>
    <x v="0"/>
    <n v="1"/>
  </r>
  <r>
    <n v="2129"/>
    <n v="1"/>
    <d v="2023-12-15T00:00:00"/>
    <n v="374"/>
    <x v="4"/>
    <x v="3"/>
    <x v="7"/>
    <x v="0"/>
    <n v="1"/>
  </r>
  <r>
    <n v="2130"/>
    <n v="1"/>
    <d v="2023-12-15T00:00:00"/>
    <n v="394"/>
    <x v="4"/>
    <x v="5"/>
    <x v="5"/>
    <x v="0"/>
    <n v="1"/>
  </r>
  <r>
    <n v="2131"/>
    <n v="1"/>
    <d v="2023-12-16T00:00:00"/>
    <n v="9"/>
    <x v="1"/>
    <x v="0"/>
    <x v="7"/>
    <x v="0"/>
    <n v="1"/>
  </r>
  <r>
    <n v="2132"/>
    <n v="1"/>
    <d v="2023-12-16T00:00:00"/>
    <n v="393"/>
    <x v="2"/>
    <x v="5"/>
    <x v="4"/>
    <x v="0"/>
    <n v="1"/>
  </r>
  <r>
    <n v="2133"/>
    <n v="1"/>
    <d v="2023-12-17T00:00:00"/>
    <n v="195"/>
    <x v="3"/>
    <x v="0"/>
    <x v="7"/>
    <x v="0"/>
    <n v="1"/>
  </r>
  <r>
    <n v="2134"/>
    <n v="1"/>
    <d v="2023-12-17T00:00:00"/>
    <n v="301"/>
    <x v="9"/>
    <x v="2"/>
    <x v="9"/>
    <x v="2"/>
    <n v="1"/>
  </r>
  <r>
    <n v="2135"/>
    <n v="1"/>
    <d v="2023-12-17T00:00:00"/>
    <n v="359"/>
    <x v="1"/>
    <x v="1"/>
    <x v="7"/>
    <x v="0"/>
    <n v="0"/>
  </r>
  <r>
    <n v="2136"/>
    <n v="1"/>
    <d v="2023-12-18T00:00:00"/>
    <n v="140"/>
    <x v="9"/>
    <x v="3"/>
    <x v="8"/>
    <x v="0"/>
    <n v="1"/>
  </r>
  <r>
    <n v="2137"/>
    <n v="1"/>
    <d v="2023-12-18T00:00:00"/>
    <n v="363"/>
    <x v="6"/>
    <x v="5"/>
    <x v="8"/>
    <x v="0"/>
    <n v="0"/>
  </r>
  <r>
    <n v="2138"/>
    <n v="1"/>
    <d v="2023-12-19T00:00:00"/>
    <n v="284"/>
    <x v="1"/>
    <x v="5"/>
    <x v="0"/>
    <x v="0"/>
    <n v="1"/>
  </r>
  <r>
    <n v="2139"/>
    <n v="1"/>
    <d v="2023-12-19T00:00:00"/>
    <n v="350"/>
    <x v="6"/>
    <x v="4"/>
    <x v="8"/>
    <x v="0"/>
    <n v="1"/>
  </r>
  <r>
    <n v="2140"/>
    <n v="1"/>
    <d v="2023-12-19T00:00:00"/>
    <n v="574"/>
    <x v="1"/>
    <x v="4"/>
    <x v="7"/>
    <x v="0"/>
    <n v="1"/>
  </r>
  <r>
    <n v="2141"/>
    <n v="1"/>
    <d v="2023-12-22T00:00:00"/>
    <n v="369"/>
    <x v="1"/>
    <x v="5"/>
    <x v="5"/>
    <x v="0"/>
    <n v="1"/>
  </r>
  <r>
    <n v="2142"/>
    <n v="1"/>
    <d v="2023-12-22T00:00:00"/>
    <n v="388"/>
    <x v="3"/>
    <x v="5"/>
    <x v="1"/>
    <x v="0"/>
    <n v="1"/>
  </r>
  <r>
    <n v="2143"/>
    <n v="1"/>
    <d v="2023-12-23T00:00:00"/>
    <n v="147"/>
    <x v="7"/>
    <x v="5"/>
    <x v="0"/>
    <x v="0"/>
    <n v="1"/>
  </r>
  <r>
    <n v="2144"/>
    <n v="1"/>
    <d v="2023-12-23T00:00:00"/>
    <n v="435"/>
    <x v="2"/>
    <x v="1"/>
    <x v="10"/>
    <x v="2"/>
    <n v="1"/>
  </r>
  <r>
    <n v="2145"/>
    <n v="1"/>
    <d v="2023-12-23T00:00:00"/>
    <n v="436"/>
    <x v="1"/>
    <x v="5"/>
    <x v="5"/>
    <x v="0"/>
    <n v="1"/>
  </r>
  <r>
    <n v="2146"/>
    <n v="1"/>
    <d v="2023-12-24T00:00:00"/>
    <n v="120"/>
    <x v="4"/>
    <x v="0"/>
    <x v="2"/>
    <x v="0"/>
    <n v="1"/>
  </r>
  <r>
    <n v="2147"/>
    <n v="1"/>
    <d v="2023-12-24T00:00:00"/>
    <n v="679"/>
    <x v="3"/>
    <x v="5"/>
    <x v="1"/>
    <x v="0"/>
    <n v="1"/>
  </r>
  <r>
    <n v="2148"/>
    <n v="3"/>
    <d v="2023-12-25T00:00:00"/>
    <n v="120"/>
    <x v="4"/>
    <x v="0"/>
    <x v="2"/>
    <x v="0"/>
    <n v="1"/>
  </r>
  <r>
    <n v="2149"/>
    <n v="1"/>
    <d v="2023-12-25T00:00:00"/>
    <n v="133"/>
    <x v="3"/>
    <x v="5"/>
    <x v="5"/>
    <x v="0"/>
    <n v="1"/>
  </r>
  <r>
    <n v="2150"/>
    <n v="1"/>
    <d v="2023-12-25T00:00:00"/>
    <n v="629"/>
    <x v="1"/>
    <x v="0"/>
    <x v="0"/>
    <x v="0"/>
    <n v="1"/>
  </r>
  <r>
    <n v="2151"/>
    <n v="1"/>
    <d v="2023-12-26T00:00:00"/>
    <n v="488"/>
    <x v="6"/>
    <x v="3"/>
    <x v="1"/>
    <x v="0"/>
    <n v="1"/>
  </r>
  <r>
    <n v="2152"/>
    <n v="1"/>
    <d v="2023-12-27T00:00:00"/>
    <n v="509"/>
    <x v="3"/>
    <x v="2"/>
    <x v="5"/>
    <x v="0"/>
    <n v="1"/>
  </r>
  <r>
    <n v="2153"/>
    <n v="1"/>
    <d v="2023-12-27T00:00:00"/>
    <n v="511"/>
    <x v="8"/>
    <x v="5"/>
    <x v="1"/>
    <x v="0"/>
    <n v="1"/>
  </r>
  <r>
    <n v="2154"/>
    <n v="1"/>
    <d v="2023-12-30T00:00:00"/>
    <n v="258"/>
    <x v="2"/>
    <x v="1"/>
    <x v="4"/>
    <x v="0"/>
    <n v="1"/>
  </r>
  <r>
    <n v="2155"/>
    <n v="1"/>
    <d v="2023-12-30T00:00:00"/>
    <n v="656"/>
    <x v="1"/>
    <x v="0"/>
    <x v="2"/>
    <x v="0"/>
    <n v="1"/>
  </r>
  <r>
    <n v="2156"/>
    <n v="1"/>
    <d v="2023-12-30T00:00:00"/>
    <n v="550"/>
    <x v="7"/>
    <x v="0"/>
    <x v="8"/>
    <x v="0"/>
    <n v="1"/>
  </r>
  <r>
    <n v="2157"/>
    <n v="1"/>
    <d v="2023-12-30T00:00:00"/>
    <n v="683"/>
    <x v="6"/>
    <x v="4"/>
    <x v="3"/>
    <x v="1"/>
    <n v="0"/>
  </r>
  <r>
    <n v="2158"/>
    <n v="1"/>
    <d v="2023-12-30T00:00:00"/>
    <n v="456"/>
    <x v="6"/>
    <x v="3"/>
    <x v="9"/>
    <x v="2"/>
    <n v="1"/>
  </r>
  <r>
    <n v="2159"/>
    <n v="1"/>
    <d v="2023-12-30T00:00:00"/>
    <n v="684"/>
    <x v="1"/>
    <x v="4"/>
    <x v="1"/>
    <x v="0"/>
    <n v="1"/>
  </r>
  <r>
    <n v="2160"/>
    <n v="1"/>
    <d v="2023-12-30T00:00:00"/>
    <n v="119"/>
    <x v="3"/>
    <x v="3"/>
    <x v="6"/>
    <x v="2"/>
    <n v="1"/>
  </r>
  <r>
    <n v="2161"/>
    <n v="1"/>
    <d v="2023-12-30T00:00:00"/>
    <n v="684"/>
    <x v="1"/>
    <x v="4"/>
    <x v="1"/>
    <x v="0"/>
    <n v="1"/>
  </r>
  <r>
    <n v="2162"/>
    <n v="1"/>
    <d v="2023-12-30T00:00:00"/>
    <n v="311"/>
    <x v="3"/>
    <x v="2"/>
    <x v="2"/>
    <x v="0"/>
    <n v="1"/>
  </r>
  <r>
    <n v="2163"/>
    <n v="1"/>
    <d v="2023-12-30T00:00:00"/>
    <n v="453"/>
    <x v="1"/>
    <x v="0"/>
    <x v="0"/>
    <x v="0"/>
    <n v="1"/>
  </r>
  <r>
    <n v="2164"/>
    <n v="1"/>
    <d v="2023-12-30T00:00:00"/>
    <n v="685"/>
    <x v="7"/>
    <x v="4"/>
    <x v="2"/>
    <x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05C680-8E7B-4027-BB8B-6C82A553C5F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US Region">
  <location ref="B51:C59" firstHeaderRow="1" firstDataRow="1" firstDataCol="1" rowPageCount="1" colPageCount="1"/>
  <pivotFields count="11">
    <pivotField dataField="1" showAll="0"/>
    <pivotField showAll="0"/>
    <pivotField showAll="0"/>
    <pivotField numFmtId="14" showAll="0"/>
    <pivotField showAll="0"/>
    <pivotField showAll="0"/>
    <pivotField showAll="0"/>
    <pivotField showAll="0"/>
    <pivotField axis="axisRow" showAll="0">
      <items count="12">
        <item x="7"/>
        <item x="5"/>
        <item x="1"/>
        <item x="10"/>
        <item x="9"/>
        <item x="6"/>
        <item x="0"/>
        <item x="3"/>
        <item x="4"/>
        <item x="2"/>
        <item x="8"/>
        <item t="default"/>
      </items>
    </pivotField>
    <pivotField showAll="0"/>
    <pivotField axis="axisPage" showAll="0">
      <items count="4">
        <item x="2"/>
        <item x="1"/>
        <item x="0"/>
        <item t="default"/>
      </items>
    </pivotField>
  </pivotFields>
  <rowFields count="1">
    <field x="8"/>
  </rowFields>
  <rowItems count="8">
    <i>
      <x v="1"/>
    </i>
    <i>
      <x v="5"/>
    </i>
    <i>
      <x v="6"/>
    </i>
    <i>
      <x v="7"/>
    </i>
    <i>
      <x v="8"/>
    </i>
    <i>
      <x v="9"/>
    </i>
    <i>
      <x v="10"/>
    </i>
    <i t="grand">
      <x/>
    </i>
  </rowItems>
  <colItems count="1">
    <i/>
  </colItems>
  <pageFields count="1">
    <pageField fld="10" item="2" hier="-1"/>
  </pageFields>
  <dataFields count="1">
    <dataField name="Num of Customers" fld="0" subtotal="count" baseField="8"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334988-B296-43F4-AE5A-6367660AC84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Age Bracket">
  <location ref="B31:C39" firstHeaderRow="1" firstDataRow="1" firstDataCol="1"/>
  <pivotFields count="11">
    <pivotField dataField="1" showAll="0"/>
    <pivotField showAll="0"/>
    <pivotField showAll="0"/>
    <pivotField numFmtId="14" showAll="0"/>
    <pivotField showAll="0"/>
    <pivotField showAll="0"/>
    <pivotField showAll="0"/>
    <pivotField showAll="0"/>
    <pivotField showAll="0"/>
    <pivotField axis="axisRow" showAll="0">
      <items count="8">
        <item x="5"/>
        <item x="6"/>
        <item x="2"/>
        <item x="0"/>
        <item x="3"/>
        <item x="1"/>
        <item x="4"/>
        <item t="default"/>
      </items>
    </pivotField>
    <pivotField showAll="0"/>
  </pivotFields>
  <rowFields count="1">
    <field x="9"/>
  </rowFields>
  <rowItems count="8">
    <i>
      <x/>
    </i>
    <i>
      <x v="1"/>
    </i>
    <i>
      <x v="2"/>
    </i>
    <i>
      <x v="3"/>
    </i>
    <i>
      <x v="4"/>
    </i>
    <i>
      <x v="5"/>
    </i>
    <i>
      <x v="6"/>
    </i>
    <i t="grand">
      <x/>
    </i>
  </rowItems>
  <colItems count="1">
    <i/>
  </colItems>
  <dataFields count="1">
    <dataField name="Num of Customers" fld="0" subtotal="count" baseField="9"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FBE206-008E-45C3-A236-5F0365EA80E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Income Bracket">
  <location ref="B11:C22" firstHeaderRow="1" firstDataRow="1" firstDataCol="1"/>
  <pivotFields count="11">
    <pivotField dataField="1" showAll="0"/>
    <pivotField showAll="0"/>
    <pivotField showAll="0"/>
    <pivotField numFmtId="14" showAll="0"/>
    <pivotField axis="axisRow" showAll="0">
      <items count="11">
        <item x="9"/>
        <item x="3"/>
        <item x="1"/>
        <item x="7"/>
        <item x="2"/>
        <item x="0"/>
        <item x="4"/>
        <item x="6"/>
        <item x="5"/>
        <item x="8"/>
        <item t="default"/>
      </items>
    </pivotField>
    <pivotField showAll="0" sortType="ascending">
      <items count="11">
        <item x="9"/>
        <item x="6"/>
        <item x="3"/>
        <item x="5"/>
        <item x="8"/>
        <item x="1"/>
        <item x="7"/>
        <item x="2"/>
        <item x="0"/>
        <item x="4"/>
        <item t="default"/>
      </items>
    </pivotField>
    <pivotField showAll="0"/>
    <pivotField showAll="0"/>
    <pivotField showAll="0"/>
    <pivotField showAll="0"/>
    <pivotField showAll="0"/>
  </pivotFields>
  <rowFields count="1">
    <field x="4"/>
  </rowFields>
  <rowItems count="11">
    <i>
      <x/>
    </i>
    <i>
      <x v="1"/>
    </i>
    <i>
      <x v="2"/>
    </i>
    <i>
      <x v="3"/>
    </i>
    <i>
      <x v="4"/>
    </i>
    <i>
      <x v="5"/>
    </i>
    <i>
      <x v="6"/>
    </i>
    <i>
      <x v="7"/>
    </i>
    <i>
      <x v="8"/>
    </i>
    <i>
      <x v="9"/>
    </i>
    <i t="grand">
      <x/>
    </i>
  </rowItems>
  <colItems count="1">
    <i/>
  </colItems>
  <dataFields count="1">
    <dataField name="Num of Customers" fld="0" subtotal="count" baseField="0" baseItem="28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9FDEB7-A45C-4BA6-902B-E5C221506E2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71:C75" firstHeaderRow="1" firstDataRow="1" firstDataCol="1"/>
  <pivotFields count="11">
    <pivotField dataField="1" showAll="0"/>
    <pivotField showAll="0"/>
    <pivotField showAll="0"/>
    <pivotField numFmtId="14" showAll="0"/>
    <pivotField showAll="0"/>
    <pivotField showAll="0"/>
    <pivotField showAll="0"/>
    <pivotField showAll="0"/>
    <pivotField showAll="0"/>
    <pivotField showAll="0"/>
    <pivotField axis="axisRow" showAll="0">
      <items count="4">
        <item x="2"/>
        <item x="1"/>
        <item x="0"/>
        <item t="default"/>
      </items>
    </pivotField>
  </pivotFields>
  <rowFields count="1">
    <field x="10"/>
  </rowFields>
  <rowItems count="4">
    <i>
      <x/>
    </i>
    <i>
      <x v="1"/>
    </i>
    <i>
      <x v="2"/>
    </i>
    <i t="grand">
      <x/>
    </i>
  </rowItems>
  <colItems count="1">
    <i/>
  </colItems>
  <dataFields count="1">
    <dataField name="Num of Customers" fld="0" subtotal="count" baseField="1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5B4930-7081-4FA3-8CCF-BEBB3CB3C56E}"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Country">
  <location ref="B72:C76" firstHeaderRow="1" firstDataRow="1" firstDataCol="1"/>
  <pivotFields count="22">
    <pivotField showAll="0"/>
    <pivotField showAll="0"/>
    <pivotField numFmtId="14" showAll="0">
      <items count="5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showAll="0">
      <items count="4">
        <item x="1"/>
        <item x="2"/>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s>
  <rowFields count="1">
    <field x="17"/>
  </rowFields>
  <rowItems count="4">
    <i>
      <x/>
    </i>
    <i>
      <x v="1"/>
    </i>
    <i>
      <x v="2"/>
    </i>
    <i t="grand">
      <x/>
    </i>
  </rowItems>
  <colItems count="1">
    <i/>
  </colItems>
  <dataFields count="1">
    <dataField name="Total $ Sales" fld="9" baseField="0" baseItem="0" numFmtId="165"/>
  </dataFields>
  <formats count="1">
    <format dxfId="20">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7" count="1" selected="0">
            <x v="0"/>
          </reference>
        </references>
      </pivotArea>
    </chartFormat>
    <chartFormat chart="1" format="2">
      <pivotArea type="data" outline="0" fieldPosition="0">
        <references count="2">
          <reference field="4294967294" count="1" selected="0">
            <x v="0"/>
          </reference>
          <reference field="17" count="1" selected="0">
            <x v="1"/>
          </reference>
        </references>
      </pivotArea>
    </chartFormat>
    <chartFormat chart="1" format="3">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7EBA27-E4D8-4D17-85F7-B5683D3C43CA}"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US Region Name">
  <location ref="B52:C60" firstHeaderRow="1" firstDataRow="1" firstDataCol="1" rowPageCount="1" colPageCount="1"/>
  <pivotFields count="22">
    <pivotField showAll="0"/>
    <pivotField showAll="0"/>
    <pivotField numFmtId="14" showAll="0">
      <items count="5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items count="12">
        <item x="3"/>
        <item x="1"/>
        <item x="9"/>
        <item x="10"/>
        <item x="6"/>
        <item x="0"/>
        <item x="2"/>
        <item x="7"/>
        <item x="8"/>
        <item x="5"/>
        <item x="4"/>
        <item t="default"/>
      </items>
    </pivotField>
    <pivotField axis="axisPage" showAll="0">
      <items count="4">
        <item x="1"/>
        <item x="2"/>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s>
  <rowFields count="1">
    <field x="16"/>
  </rowFields>
  <rowItems count="8">
    <i>
      <x v="1"/>
    </i>
    <i>
      <x v="5"/>
    </i>
    <i>
      <x v="6"/>
    </i>
    <i>
      <x v="7"/>
    </i>
    <i>
      <x v="8"/>
    </i>
    <i>
      <x v="9"/>
    </i>
    <i>
      <x v="10"/>
    </i>
    <i t="grand">
      <x/>
    </i>
  </rowItems>
  <colItems count="1">
    <i/>
  </colItems>
  <pageFields count="1">
    <pageField fld="17" item="2" hier="-1"/>
  </pageFields>
  <dataFields count="1">
    <dataField name="Total $ Sales" fld="9" baseField="0" baseItem="0" numFmtId="165"/>
  </dataFields>
  <formats count="1">
    <format dxfId="21">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58E41CD-0242-453D-BE31-49F5017F88D7}"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Income Bracket">
  <location ref="B11:C22" firstHeaderRow="1" firstDataRow="1" firstDataCol="1"/>
  <pivotFields count="22">
    <pivotField showAll="0"/>
    <pivotField showAll="0"/>
    <pivotField numFmtId="14" showAll="0">
      <items count="5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t="default"/>
      </items>
    </pivotField>
    <pivotField showAll="0"/>
    <pivotField showAll="0"/>
    <pivotField showAll="0"/>
    <pivotField showAll="0"/>
    <pivotField showAll="0"/>
    <pivotField showAll="0"/>
    <pivotField dataField="1" showAll="0"/>
    <pivotField showAll="0"/>
    <pivotField showAll="0"/>
    <pivotField axis="axisRow" showAll="0">
      <items count="11">
        <item x="8"/>
        <item x="4"/>
        <item x="0"/>
        <item x="3"/>
        <item x="2"/>
        <item x="1"/>
        <item x="6"/>
        <item x="7"/>
        <item x="9"/>
        <item x="5"/>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s>
  <rowFields count="1">
    <field x="12"/>
  </rowFields>
  <rowItems count="11">
    <i>
      <x/>
    </i>
    <i>
      <x v="1"/>
    </i>
    <i>
      <x v="2"/>
    </i>
    <i>
      <x v="3"/>
    </i>
    <i>
      <x v="4"/>
    </i>
    <i>
      <x v="5"/>
    </i>
    <i>
      <x v="6"/>
    </i>
    <i>
      <x v="7"/>
    </i>
    <i>
      <x v="8"/>
    </i>
    <i>
      <x v="9"/>
    </i>
    <i t="grand">
      <x/>
    </i>
  </rowItems>
  <colItems count="1">
    <i/>
  </colItems>
  <dataFields count="1">
    <dataField name="Total $ Sales" fld="9" baseField="11" baseItem="2" numFmtId="44"/>
  </dataFields>
  <formats count="1">
    <format dxfId="22">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AEB3D7C-C86D-4B09-BF84-7A5DD206B28E}"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30:C38" firstHeaderRow="1" firstDataRow="1" firstDataCol="1"/>
  <pivotFields count="22">
    <pivotField showAll="0"/>
    <pivotField showAll="0"/>
    <pivotField numFmtId="14" showAll="0">
      <items count="5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t="default"/>
      </items>
    </pivotField>
    <pivotField showAll="0"/>
    <pivotField showAll="0"/>
    <pivotField showAll="0"/>
    <pivotField showAll="0"/>
    <pivotField numFmtId="44" showAll="0"/>
    <pivotField numFmtId="44" showAll="0"/>
    <pivotField dataField="1" numFmtId="44" showAll="0"/>
    <pivotField numFmtId="44" showAll="0"/>
    <pivotField numFmtId="44" showAll="0"/>
    <pivotField showAll="0"/>
    <pivotField showAll="0"/>
    <pivotField showAll="0"/>
    <pivotField axis="axisRow" showAll="0">
      <items count="8">
        <item x="6"/>
        <item x="4"/>
        <item x="0"/>
        <item x="5"/>
        <item x="3"/>
        <item x="2"/>
        <item x="1"/>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dragToRow="0" dragToCol="0" dragToPage="0" showAll="0" defaultSubtotal="0"/>
  </pivotFields>
  <rowFields count="1">
    <field x="15"/>
  </rowFields>
  <rowItems count="8">
    <i>
      <x/>
    </i>
    <i>
      <x v="1"/>
    </i>
    <i>
      <x v="2"/>
    </i>
    <i>
      <x v="3"/>
    </i>
    <i>
      <x v="4"/>
    </i>
    <i>
      <x v="5"/>
    </i>
    <i>
      <x v="6"/>
    </i>
    <i t="grand">
      <x/>
    </i>
  </rowItems>
  <colItems count="1">
    <i/>
  </colItems>
  <dataFields count="1">
    <dataField name="Sum of Total Price" fld="9" baseField="0" baseItem="0" numFmtId="165"/>
  </dataFields>
  <formats count="1">
    <format dxfId="23">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A3D11CC-7CB7-4F09-ACA2-332272C21C56}"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ountry">
  <location ref="B65:C69" firstHeaderRow="1" firstDataRow="1" firstDataCol="1"/>
  <pivotFields count="12">
    <pivotField showAll="0"/>
    <pivotField showAll="0"/>
    <pivotField showAll="0"/>
    <pivotField numFmtId="14" showAll="0"/>
    <pivotField showAll="0"/>
    <pivotField showAll="0"/>
    <pivotField showAll="0"/>
    <pivotField showAll="0"/>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dataField="1" numFmtId="44" showAll="0"/>
  </pivotFields>
  <rowFields count="1">
    <field x="10"/>
  </rowFields>
  <rowItems count="4">
    <i>
      <x/>
    </i>
    <i>
      <x v="2"/>
    </i>
    <i>
      <x v="1"/>
    </i>
    <i t="grand">
      <x/>
    </i>
  </rowItems>
  <colItems count="1">
    <i/>
  </colItems>
  <dataFields count="1">
    <dataField name="Avg. Sales Per Customer" fld="11" subtotal="average" baseField="10" baseItem="0" numFmtId="44"/>
  </dataFields>
  <formats count="1">
    <format dxfId="8">
      <pivotArea outline="0" collapsedLevelsAreSubtotals="1" fieldPosition="0"/>
    </format>
  </formats>
  <conditionalFormats count="2">
    <conditionalFormat type="all" priority="7">
      <pivotAreas count="1">
        <pivotArea type="data" collapsedLevelsAreSubtotals="1" fieldPosition="0">
          <references count="2">
            <reference field="4294967294" count="1" selected="0">
              <x v="0"/>
            </reference>
            <reference field="10" count="3">
              <x v="0"/>
              <x v="1"/>
              <x v="2"/>
            </reference>
          </references>
        </pivotArea>
      </pivotAreas>
    </conditionalFormat>
    <conditionalFormat type="all" priority="8">
      <pivotAreas count="1">
        <pivotArea type="data" collapsedLevelsAreSubtotals="1" fieldPosition="0">
          <references count="2">
            <reference field="4294967294" count="1" selected="0">
              <x v="0"/>
            </reference>
            <reference field="10" count="3">
              <x v="0"/>
              <x v="1"/>
              <x v="2"/>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37F1F73-0933-43FC-B13B-7218932F7B9C}"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US Region">
  <location ref="B49:C57" firstHeaderRow="1" firstDataRow="1" firstDataCol="1" rowPageCount="1" colPageCount="1"/>
  <pivotFields count="12">
    <pivotField showAll="0"/>
    <pivotField showAll="0"/>
    <pivotField showAll="0"/>
    <pivotField numFmtId="14" showAll="0"/>
    <pivotField showAll="0"/>
    <pivotField showAll="0"/>
    <pivotField showAll="0"/>
    <pivotField showAll="0"/>
    <pivotField axis="axisRow" showAll="0" sortType="descending">
      <items count="12">
        <item x="7"/>
        <item x="5"/>
        <item x="1"/>
        <item x="10"/>
        <item x="9"/>
        <item x="6"/>
        <item x="0"/>
        <item x="3"/>
        <item x="4"/>
        <item x="2"/>
        <item x="8"/>
        <item t="default"/>
      </items>
      <autoSortScope>
        <pivotArea dataOnly="0" outline="0" fieldPosition="0">
          <references count="1">
            <reference field="4294967294" count="1" selected="0">
              <x v="0"/>
            </reference>
          </references>
        </pivotArea>
      </autoSortScope>
    </pivotField>
    <pivotField showAll="0"/>
    <pivotField axis="axisPage" showAll="0">
      <items count="4">
        <item x="2"/>
        <item x="1"/>
        <item x="0"/>
        <item t="default"/>
      </items>
    </pivotField>
    <pivotField dataField="1" numFmtId="44" showAll="0"/>
  </pivotFields>
  <rowFields count="1">
    <field x="8"/>
  </rowFields>
  <rowItems count="8">
    <i>
      <x v="6"/>
    </i>
    <i>
      <x v="7"/>
    </i>
    <i>
      <x v="1"/>
    </i>
    <i>
      <x v="9"/>
    </i>
    <i>
      <x v="5"/>
    </i>
    <i>
      <x v="8"/>
    </i>
    <i>
      <x v="10"/>
    </i>
    <i t="grand">
      <x/>
    </i>
  </rowItems>
  <colItems count="1">
    <i/>
  </colItems>
  <pageFields count="1">
    <pageField fld="10" item="2" hier="-1"/>
  </pageFields>
  <dataFields count="1">
    <dataField name="Avg. Sales Per Customer" fld="11" subtotal="average" baseField="8" baseItem="1" numFmtId="44"/>
  </dataFields>
  <formats count="1">
    <format dxfId="9">
      <pivotArea outline="0" collapsedLevelsAreSubtotals="1" fieldPosition="0"/>
    </format>
  </formats>
  <conditionalFormats count="2">
    <conditionalFormat type="all" priority="5">
      <pivotAreas count="1">
        <pivotArea type="data" collapsedLevelsAreSubtotals="1" fieldPosition="0">
          <references count="2">
            <reference field="4294967294" count="1" selected="0">
              <x v="0"/>
            </reference>
            <reference field="8" count="7">
              <x v="1"/>
              <x v="5"/>
              <x v="6"/>
              <x v="7"/>
              <x v="8"/>
              <x v="9"/>
              <x v="10"/>
            </reference>
          </references>
        </pivotArea>
      </pivotAreas>
    </conditionalFormat>
    <conditionalFormat type="all" priority="6">
      <pivotAreas count="1">
        <pivotArea type="data" collapsedLevelsAreSubtotals="1" fieldPosition="0">
          <references count="2">
            <reference field="4294967294" count="1" selected="0">
              <x v="0"/>
            </reference>
            <reference field="8" count="7">
              <x v="1"/>
              <x v="5"/>
              <x v="6"/>
              <x v="7"/>
              <x v="8"/>
              <x v="9"/>
              <x v="10"/>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23EBC45-7B23-42BC-8AA6-16600A1E2EC2}"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Age Bracket">
  <location ref="B29:C37" firstHeaderRow="1" firstDataRow="1" firstDataCol="1"/>
  <pivotFields count="12">
    <pivotField showAll="0"/>
    <pivotField showAll="0"/>
    <pivotField showAll="0"/>
    <pivotField numFmtId="14" showAll="0"/>
    <pivotField showAll="0"/>
    <pivotField showAll="0"/>
    <pivotField showAll="0"/>
    <pivotField showAll="0"/>
    <pivotField showAll="0"/>
    <pivotField axis="axisRow" showAll="0">
      <items count="8">
        <item x="5"/>
        <item x="6"/>
        <item x="2"/>
        <item x="0"/>
        <item x="3"/>
        <item x="1"/>
        <item x="4"/>
        <item t="default"/>
      </items>
    </pivotField>
    <pivotField showAll="0"/>
    <pivotField dataField="1" numFmtId="44" showAll="0"/>
  </pivotFields>
  <rowFields count="1">
    <field x="9"/>
  </rowFields>
  <rowItems count="8">
    <i>
      <x/>
    </i>
    <i>
      <x v="1"/>
    </i>
    <i>
      <x v="2"/>
    </i>
    <i>
      <x v="3"/>
    </i>
    <i>
      <x v="4"/>
    </i>
    <i>
      <x v="5"/>
    </i>
    <i>
      <x v="6"/>
    </i>
    <i t="grand">
      <x/>
    </i>
  </rowItems>
  <colItems count="1">
    <i/>
  </colItems>
  <dataFields count="1">
    <dataField name="Avg. Sales Per Customer" fld="11" subtotal="average" baseField="0" baseItem="19" numFmtId="44"/>
  </dataFields>
  <formats count="1">
    <format dxfId="10">
      <pivotArea outline="0" collapsedLevelsAreSubtotals="1" fieldPosition="0"/>
    </format>
  </formats>
  <conditionalFormats count="2">
    <conditionalFormat type="all" priority="3">
      <pivotAreas count="1">
        <pivotArea type="data" collapsedLevelsAreSubtotals="1" fieldPosition="0">
          <references count="2">
            <reference field="4294967294" count="1" selected="0">
              <x v="0"/>
            </reference>
            <reference field="9" count="7">
              <x v="0"/>
              <x v="1"/>
              <x v="2"/>
              <x v="3"/>
              <x v="4"/>
              <x v="5"/>
              <x v="6"/>
            </reference>
          </references>
        </pivotArea>
      </pivotAreas>
    </conditionalFormat>
    <conditionalFormat type="all" priority="4">
      <pivotAreas count="1">
        <pivotArea type="data" collapsedLevelsAreSubtotals="1" fieldPosition="0">
          <references count="2">
            <reference field="4294967294" count="1" selected="0">
              <x v="0"/>
            </reference>
            <reference field="9" count="7">
              <x v="0"/>
              <x v="1"/>
              <x v="2"/>
              <x v="3"/>
              <x v="4"/>
              <x v="5"/>
              <x v="6"/>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3927646-0E01-4997-B063-DDD1EF92843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Income Bracket">
  <location ref="B11:C22" firstHeaderRow="1" firstDataRow="1" firstDataCol="1"/>
  <pivotFields count="12">
    <pivotField showAll="0"/>
    <pivotField showAll="0"/>
    <pivotField showAll="0"/>
    <pivotField numFmtId="14" showAll="0"/>
    <pivotField axis="axisRow" showAll="0">
      <items count="11">
        <item x="9"/>
        <item x="3"/>
        <item x="1"/>
        <item x="7"/>
        <item x="2"/>
        <item x="0"/>
        <item x="4"/>
        <item x="6"/>
        <item x="5"/>
        <item x="8"/>
        <item t="default"/>
      </items>
    </pivotField>
    <pivotField showAll="0"/>
    <pivotField showAll="0"/>
    <pivotField showAll="0"/>
    <pivotField showAll="0"/>
    <pivotField showAll="0"/>
    <pivotField showAll="0"/>
    <pivotField dataField="1" numFmtId="44" showAll="0"/>
  </pivotFields>
  <rowFields count="1">
    <field x="4"/>
  </rowFields>
  <rowItems count="11">
    <i>
      <x/>
    </i>
    <i>
      <x v="1"/>
    </i>
    <i>
      <x v="2"/>
    </i>
    <i>
      <x v="3"/>
    </i>
    <i>
      <x v="4"/>
    </i>
    <i>
      <x v="5"/>
    </i>
    <i>
      <x v="6"/>
    </i>
    <i>
      <x v="7"/>
    </i>
    <i>
      <x v="8"/>
    </i>
    <i>
      <x v="9"/>
    </i>
    <i t="grand">
      <x/>
    </i>
  </rowItems>
  <colItems count="1">
    <i/>
  </colItems>
  <dataFields count="1">
    <dataField name="Avg. Sales Per Customer" fld="11" subtotal="average" baseField="0" baseItem="19" numFmtId="44"/>
  </dataFields>
  <formats count="1">
    <format dxfId="11">
      <pivotArea outline="0" collapsedLevelsAreSubtotals="1" fieldPosition="0"/>
    </format>
  </formats>
  <conditionalFormats count="2">
    <conditionalFormat type="all" priority="1">
      <pivotAreas count="1">
        <pivotArea type="data" collapsedLevelsAreSubtotals="1" fieldPosition="0">
          <references count="2">
            <reference field="4294967294" count="1" selected="0">
              <x v="0"/>
            </reference>
            <reference field="4" count="10">
              <x v="0"/>
              <x v="1"/>
              <x v="2"/>
              <x v="3"/>
              <x v="4"/>
              <x v="5"/>
              <x v="6"/>
              <x v="7"/>
              <x v="8"/>
              <x v="9"/>
            </reference>
          </references>
        </pivotArea>
      </pivotAreas>
    </conditionalFormat>
    <conditionalFormat type="all" priority="2">
      <pivotAreas count="1">
        <pivotArea type="data" collapsedLevelsAreSubtotals="1" fieldPosition="0">
          <references count="2">
            <reference field="4294967294" count="1" selected="0">
              <x v="0"/>
            </reference>
            <reference field="4" count="10">
              <x v="0"/>
              <x v="1"/>
              <x v="2"/>
              <x v="3"/>
              <x v="4"/>
              <x v="5"/>
              <x v="6"/>
              <x v="7"/>
              <x v="8"/>
              <x v="9"/>
            </reference>
          </references>
        </pivotArea>
      </pivotAreas>
    </conditionalFormat>
  </conditionalFormat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617FD48-16EA-4BDF-9411-DFCF1B6B03EA}"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Product Category" colHeaderCaption="Total $ Sales by Year">
  <location ref="B30:E42" firstHeaderRow="1" firstDataRow="5" firstDataCol="1"/>
  <pivotFields count="22">
    <pivotField showAll="0"/>
    <pivotField showAll="0"/>
    <pivotField axis="axisCol" numFmtId="14" showAll="0">
      <items count="5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t="default"/>
      </items>
    </pivotField>
    <pivotField showAll="0"/>
    <pivotField showAll="0"/>
    <pivotField showAll="0"/>
    <pivotField showAll="0"/>
    <pivotField numFmtId="44" showAll="0"/>
    <pivotField numFmtId="44" showAll="0"/>
    <pivotField dataField="1" numFmtId="44" showAll="0"/>
    <pivotField numFmtId="44" showAll="0"/>
    <pivotField numFmtId="44" showAll="0"/>
    <pivotField showAll="0"/>
    <pivotField showAll="0"/>
    <pivotField axis="axisRow" showAll="0">
      <items count="8">
        <item x="3"/>
        <item x="6"/>
        <item x="4"/>
        <item x="2"/>
        <item x="5"/>
        <item x="1"/>
        <item x="0"/>
        <item t="default"/>
      </items>
    </pivotField>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4">
        <item sd="0" x="0"/>
        <item sd="0" x="1"/>
        <item sd="0" x="2"/>
        <item sd="0" x="3"/>
      </items>
    </pivotField>
    <pivotField dragToRow="0" dragToCol="0" dragToPage="0" showAll="0" defaultSubtotal="0"/>
  </pivotFields>
  <rowFields count="1">
    <field x="14"/>
  </rowFields>
  <rowItems count="8">
    <i>
      <x/>
    </i>
    <i>
      <x v="1"/>
    </i>
    <i>
      <x v="2"/>
    </i>
    <i>
      <x v="3"/>
    </i>
    <i>
      <x v="4"/>
    </i>
    <i>
      <x v="5"/>
    </i>
    <i>
      <x v="6"/>
    </i>
    <i t="grand">
      <x/>
    </i>
  </rowItems>
  <colFields count="4">
    <field x="20"/>
    <field x="19"/>
    <field x="18"/>
    <field x="2"/>
  </colFields>
  <colItems count="3">
    <i>
      <x v="1"/>
    </i>
    <i>
      <x v="2"/>
    </i>
    <i t="grand">
      <x/>
    </i>
  </colItems>
  <dataFields count="1">
    <dataField name="Sum of Total Price" fld="9" baseField="0" baseItem="0" numFmtId="165"/>
  </dataFields>
  <formats count="2">
    <format dxfId="5">
      <pivotArea outline="0" collapsedLevelsAreSubtotals="1" fieldPosition="0"/>
    </format>
    <format dxfId="4">
      <pivotArea type="origin" dataOnly="0" labelOnly="1" outline="0" fieldPosition="0"/>
    </format>
  </formats>
  <chartFormats count="2">
    <chartFormat chart="0" format="0" series="1">
      <pivotArea type="data" outline="0" fieldPosition="0">
        <references count="2">
          <reference field="4294967294" count="1" selected="0">
            <x v="0"/>
          </reference>
          <reference field="20" count="1" selected="0">
            <x v="1"/>
          </reference>
        </references>
      </pivotArea>
    </chartFormat>
    <chartFormat chart="0" format="1" series="1">
      <pivotArea type="data" outline="0" fieldPosition="0">
        <references count="2">
          <reference field="4294967294" count="1" selected="0">
            <x v="0"/>
          </reference>
          <reference field="2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458DE5D-2FEC-4160-B67B-2773FFEAF5CE}"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oduct Category" colHeaderCaption="Total $ Sales by Year">
  <location ref="B13:E25" firstHeaderRow="1" firstDataRow="5" firstDataCol="1" rowPageCount="1" colPageCount="1"/>
  <pivotFields count="22">
    <pivotField showAll="0"/>
    <pivotField showAll="0"/>
    <pivotField axis="axisCol" numFmtId="14" showAll="0">
      <items count="5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t="default"/>
      </items>
    </pivotField>
    <pivotField showAll="0"/>
    <pivotField showAll="0"/>
    <pivotField showAll="0"/>
    <pivotField showAll="0"/>
    <pivotField numFmtId="44" showAll="0"/>
    <pivotField numFmtId="44" showAll="0"/>
    <pivotField dataField="1" numFmtId="44" showAll="0"/>
    <pivotField numFmtId="44" showAll="0"/>
    <pivotField numFmtId="44" showAll="0"/>
    <pivotField showAll="0"/>
    <pivotField showAll="0"/>
    <pivotField showAll="0"/>
    <pivotField showAll="0"/>
    <pivotField axis="axisRow" showAll="0">
      <items count="12">
        <item x="3"/>
        <item x="1"/>
        <item x="9"/>
        <item x="10"/>
        <item x="6"/>
        <item x="0"/>
        <item x="2"/>
        <item x="7"/>
        <item x="8"/>
        <item x="5"/>
        <item x="4"/>
        <item t="default"/>
      </items>
    </pivotField>
    <pivotField axis="axisPage" showAll="0">
      <items count="4">
        <item x="1"/>
        <item x="2"/>
        <item x="0"/>
        <item t="default"/>
      </items>
    </pivotField>
    <pivotField axis="axisCol" showAll="0">
      <items count="15">
        <item sd="0" x="0"/>
        <item sd="0" x="1"/>
        <item sd="0" x="2"/>
        <item sd="0" x="3"/>
        <item sd="0" x="4"/>
        <item sd="0" x="5"/>
        <item sd="0" x="6"/>
        <item sd="0" x="7"/>
        <item sd="0" x="8"/>
        <item sd="0" x="9"/>
        <item sd="0" x="10"/>
        <item sd="0" x="11"/>
        <item sd="0" x="12"/>
        <item sd="0" x="13"/>
        <item t="default"/>
      </items>
    </pivotField>
    <pivotField axis="axisCol" showAll="0">
      <items count="7">
        <item sd="0" x="0"/>
        <item sd="0" x="1"/>
        <item sd="0" x="2"/>
        <item sd="0" x="3"/>
        <item sd="0" x="4"/>
        <item sd="0" x="5"/>
        <item t="default"/>
      </items>
    </pivotField>
    <pivotField axis="axisCol" showAll="0">
      <items count="5">
        <item h="1" sd="0" x="0"/>
        <item sd="0" x="1"/>
        <item sd="0" x="2"/>
        <item h="1" sd="0" x="3"/>
        <item t="default"/>
      </items>
    </pivotField>
    <pivotField dragToRow="0" dragToCol="0" dragToPage="0" showAll="0" defaultSubtotal="0"/>
  </pivotFields>
  <rowFields count="1">
    <field x="16"/>
  </rowFields>
  <rowItems count="8">
    <i>
      <x v="1"/>
    </i>
    <i>
      <x v="5"/>
    </i>
    <i>
      <x v="6"/>
    </i>
    <i>
      <x v="7"/>
    </i>
    <i>
      <x v="8"/>
    </i>
    <i>
      <x v="9"/>
    </i>
    <i>
      <x v="10"/>
    </i>
    <i t="grand">
      <x/>
    </i>
  </rowItems>
  <colFields count="4">
    <field x="20"/>
    <field x="19"/>
    <field x="18"/>
    <field x="2"/>
  </colFields>
  <colItems count="3">
    <i>
      <x v="1"/>
    </i>
    <i>
      <x v="2"/>
    </i>
    <i t="grand">
      <x/>
    </i>
  </colItems>
  <pageFields count="1">
    <pageField fld="17" item="2" hier="-1"/>
  </pageFields>
  <dataFields count="1">
    <dataField name="Sum of Total Price" fld="9" baseField="0" baseItem="0" numFmtId="165"/>
  </dataFields>
  <formats count="2">
    <format dxfId="7">
      <pivotArea outline="0" collapsedLevelsAreSubtotals="1" fieldPosition="0"/>
    </format>
    <format dxfId="6">
      <pivotArea type="origin" dataOnly="0" labelOnly="1" outline="0" fieldPosition="0"/>
    </format>
  </formats>
  <chartFormats count="37">
    <chartFormat chart="1" format="0" series="1">
      <pivotArea type="data" outline="0" fieldPosition="0">
        <references count="1">
          <reference field="4294967294" count="1" selected="0">
            <x v="0"/>
          </reference>
        </references>
      </pivotArea>
    </chartFormat>
    <chartFormat chart="1" format="7" series="1">
      <pivotArea type="data" outline="0" fieldPosition="0">
        <references count="2">
          <reference field="4294967294" count="1" selected="0">
            <x v="0"/>
          </reference>
          <reference field="19" count="1" selected="0">
            <x v="3"/>
          </reference>
        </references>
      </pivotArea>
    </chartFormat>
    <chartFormat chart="1" format="8" series="1">
      <pivotArea type="data" outline="0" fieldPosition="0">
        <references count="2">
          <reference field="4294967294" count="1" selected="0">
            <x v="0"/>
          </reference>
          <reference field="19" count="1" selected="0">
            <x v="4"/>
          </reference>
        </references>
      </pivotArea>
    </chartFormat>
    <chartFormat chart="1" format="9" series="1">
      <pivotArea type="data" outline="0" fieldPosition="0">
        <references count="2">
          <reference field="4294967294" count="1" selected="0">
            <x v="0"/>
          </reference>
          <reference field="18" count="1" selected="0">
            <x v="5"/>
          </reference>
        </references>
      </pivotArea>
    </chartFormat>
    <chartFormat chart="1" format="10" series="1">
      <pivotArea type="data" outline="0" fieldPosition="0">
        <references count="2">
          <reference field="4294967294" count="1" selected="0">
            <x v="0"/>
          </reference>
          <reference field="18" count="1" selected="0">
            <x v="6"/>
          </reference>
        </references>
      </pivotArea>
    </chartFormat>
    <chartFormat chart="1" format="11" series="1">
      <pivotArea type="data" outline="0" fieldPosition="0">
        <references count="2">
          <reference field="4294967294" count="1" selected="0">
            <x v="0"/>
          </reference>
          <reference field="18" count="1" selected="0">
            <x v="7"/>
          </reference>
        </references>
      </pivotArea>
    </chartFormat>
    <chartFormat chart="1" format="12" series="1">
      <pivotArea type="data" outline="0" fieldPosition="0">
        <references count="2">
          <reference field="4294967294" count="1" selected="0">
            <x v="0"/>
          </reference>
          <reference field="18" count="1" selected="0">
            <x v="8"/>
          </reference>
        </references>
      </pivotArea>
    </chartFormat>
    <chartFormat chart="1" format="13" series="1">
      <pivotArea type="data" outline="0" fieldPosition="0">
        <references count="2">
          <reference field="4294967294" count="1" selected="0">
            <x v="0"/>
          </reference>
          <reference field="18" count="1" selected="0">
            <x v="9"/>
          </reference>
        </references>
      </pivotArea>
    </chartFormat>
    <chartFormat chart="1" format="14" series="1">
      <pivotArea type="data" outline="0" fieldPosition="0">
        <references count="2">
          <reference field="4294967294" count="1" selected="0">
            <x v="0"/>
          </reference>
          <reference field="18" count="1" selected="0">
            <x v="10"/>
          </reference>
        </references>
      </pivotArea>
    </chartFormat>
    <chartFormat chart="1" format="15" series="1">
      <pivotArea type="data" outline="0" fieldPosition="0">
        <references count="2">
          <reference field="4294967294" count="1" selected="0">
            <x v="0"/>
          </reference>
          <reference field="18" count="1" selected="0">
            <x v="11"/>
          </reference>
        </references>
      </pivotArea>
    </chartFormat>
    <chartFormat chart="1" format="16" series="1">
      <pivotArea type="data" outline="0" fieldPosition="0">
        <references count="2">
          <reference field="4294967294" count="1" selected="0">
            <x v="0"/>
          </reference>
          <reference field="18" count="1" selected="0">
            <x v="12"/>
          </reference>
        </references>
      </pivotArea>
    </chartFormat>
    <chartFormat chart="1" format="17">
      <pivotArea type="data" outline="0" fieldPosition="0">
        <references count="2">
          <reference field="4294967294" count="1" selected="0">
            <x v="0"/>
          </reference>
          <reference field="20" count="1" selected="0">
            <x v="2"/>
          </reference>
        </references>
      </pivotArea>
    </chartFormat>
    <chartFormat chart="1" format="18">
      <pivotArea type="data" outline="0" fieldPosition="0">
        <references count="3">
          <reference field="4294967294" count="1" selected="0">
            <x v="0"/>
          </reference>
          <reference field="19" count="1" selected="0">
            <x v="1"/>
          </reference>
          <reference field="20" count="1" selected="0">
            <x v="2"/>
          </reference>
        </references>
      </pivotArea>
    </chartFormat>
    <chartFormat chart="1" format="19">
      <pivotArea type="data" outline="0" fieldPosition="0">
        <references count="3">
          <reference field="4294967294" count="1" selected="0">
            <x v="0"/>
          </reference>
          <reference field="19" count="1" selected="0">
            <x v="2"/>
          </reference>
          <reference field="20" count="1" selected="0">
            <x v="2"/>
          </reference>
        </references>
      </pivotArea>
    </chartFormat>
    <chartFormat chart="1" format="20">
      <pivotArea type="data" outline="0" fieldPosition="0">
        <references count="3">
          <reference field="4294967294" count="1" selected="0">
            <x v="0"/>
          </reference>
          <reference field="19" count="1" selected="0">
            <x v="3"/>
          </reference>
          <reference field="20" count="1" selected="0">
            <x v="2"/>
          </reference>
        </references>
      </pivotArea>
    </chartFormat>
    <chartFormat chart="1" format="21">
      <pivotArea type="data" outline="0" fieldPosition="0">
        <references count="3">
          <reference field="4294967294" count="1" selected="0">
            <x v="0"/>
          </reference>
          <reference field="19" count="1" selected="0">
            <x v="4"/>
          </reference>
          <reference field="20" count="1" selected="0">
            <x v="2"/>
          </reference>
        </references>
      </pivotArea>
    </chartFormat>
    <chartFormat chart="1" format="22" series="1">
      <pivotArea type="data" outline="0" fieldPosition="0">
        <references count="2">
          <reference field="4294967294" count="1" selected="0">
            <x v="0"/>
          </reference>
          <reference field="16" count="1" selected="0">
            <x v="1"/>
          </reference>
        </references>
      </pivotArea>
    </chartFormat>
    <chartFormat chart="1" format="23" series="1">
      <pivotArea type="data" outline="0" fieldPosition="0">
        <references count="2">
          <reference field="4294967294" count="1" selected="0">
            <x v="0"/>
          </reference>
          <reference field="16" count="1" selected="0">
            <x v="2"/>
          </reference>
        </references>
      </pivotArea>
    </chartFormat>
    <chartFormat chart="1" format="24" series="1">
      <pivotArea type="data" outline="0" fieldPosition="0">
        <references count="2">
          <reference field="4294967294" count="1" selected="0">
            <x v="0"/>
          </reference>
          <reference field="16" count="1" selected="0">
            <x v="3"/>
          </reference>
        </references>
      </pivotArea>
    </chartFormat>
    <chartFormat chart="1" format="25" series="1">
      <pivotArea type="data" outline="0" fieldPosition="0">
        <references count="2">
          <reference field="4294967294" count="1" selected="0">
            <x v="0"/>
          </reference>
          <reference field="16" count="1" selected="0">
            <x v="4"/>
          </reference>
        </references>
      </pivotArea>
    </chartFormat>
    <chartFormat chart="1" format="26" series="1">
      <pivotArea type="data" outline="0" fieldPosition="0">
        <references count="2">
          <reference field="4294967294" count="1" selected="0">
            <x v="0"/>
          </reference>
          <reference field="16" count="1" selected="0">
            <x v="5"/>
          </reference>
        </references>
      </pivotArea>
    </chartFormat>
    <chartFormat chart="1" format="27" series="1">
      <pivotArea type="data" outline="0" fieldPosition="0">
        <references count="2">
          <reference field="4294967294" count="1" selected="0">
            <x v="0"/>
          </reference>
          <reference field="16" count="1" selected="0">
            <x v="6"/>
          </reference>
        </references>
      </pivotArea>
    </chartFormat>
    <chartFormat chart="1" format="28" series="1">
      <pivotArea type="data" outline="0" fieldPosition="0">
        <references count="2">
          <reference field="4294967294" count="1" selected="0">
            <x v="0"/>
          </reference>
          <reference field="16" count="1" selected="0">
            <x v="7"/>
          </reference>
        </references>
      </pivotArea>
    </chartFormat>
    <chartFormat chart="1" format="29" series="1">
      <pivotArea type="data" outline="0" fieldPosition="0">
        <references count="2">
          <reference field="4294967294" count="1" selected="0">
            <x v="0"/>
          </reference>
          <reference field="16" count="1" selected="0">
            <x v="8"/>
          </reference>
        </references>
      </pivotArea>
    </chartFormat>
    <chartFormat chart="1" format="30" series="1">
      <pivotArea type="data" outline="0" fieldPosition="0">
        <references count="2">
          <reference field="4294967294" count="1" selected="0">
            <x v="0"/>
          </reference>
          <reference field="16" count="1" selected="0">
            <x v="9"/>
          </reference>
        </references>
      </pivotArea>
    </chartFormat>
    <chartFormat chart="1" format="31" series="1">
      <pivotArea type="data" outline="0" fieldPosition="0">
        <references count="2">
          <reference field="4294967294" count="1" selected="0">
            <x v="0"/>
          </reference>
          <reference field="16" count="1" selected="0">
            <x v="10"/>
          </reference>
        </references>
      </pivotArea>
    </chartFormat>
    <chartFormat chart="1" format="32" series="1">
      <pivotArea type="data" outline="0" fieldPosition="0">
        <references count="2">
          <reference field="4294967294" count="1" selected="0">
            <x v="0"/>
          </reference>
          <reference field="20" count="1" selected="0">
            <x v="2"/>
          </reference>
        </references>
      </pivotArea>
    </chartFormat>
    <chartFormat chart="1" format="33" series="1">
      <pivotArea type="data" outline="0" fieldPosition="0">
        <references count="3">
          <reference field="4294967294" count="1" selected="0">
            <x v="0"/>
          </reference>
          <reference field="19" count="1" selected="0">
            <x v="3"/>
          </reference>
          <reference field="20" count="1" selected="0">
            <x v="1"/>
          </reference>
        </references>
      </pivotArea>
    </chartFormat>
    <chartFormat chart="1" format="34" series="1">
      <pivotArea type="data" outline="0" fieldPosition="0">
        <references count="3">
          <reference field="4294967294" count="1" selected="0">
            <x v="0"/>
          </reference>
          <reference field="19" count="1" selected="0">
            <x v="4"/>
          </reference>
          <reference field="20" count="1" selected="0">
            <x v="1"/>
          </reference>
        </references>
      </pivotArea>
    </chartFormat>
    <chartFormat chart="1" format="35" series="1">
      <pivotArea type="data" outline="0" fieldPosition="0">
        <references count="2">
          <reference field="4294967294" count="1" selected="0">
            <x v="0"/>
          </reference>
          <reference field="20" count="1" selected="0">
            <x v="1"/>
          </reference>
        </references>
      </pivotArea>
    </chartFormat>
    <chartFormat chart="1" format="36">
      <pivotArea type="data" outline="0" fieldPosition="0">
        <references count="3">
          <reference field="4294967294" count="1" selected="0">
            <x v="0"/>
          </reference>
          <reference field="16" count="1" selected="0">
            <x v="1"/>
          </reference>
          <reference field="20" count="1" selected="0">
            <x v="2"/>
          </reference>
        </references>
      </pivotArea>
    </chartFormat>
    <chartFormat chart="1" format="37">
      <pivotArea type="data" outline="0" fieldPosition="0">
        <references count="3">
          <reference field="4294967294" count="1" selected="0">
            <x v="0"/>
          </reference>
          <reference field="16" count="1" selected="0">
            <x v="5"/>
          </reference>
          <reference field="20" count="1" selected="0">
            <x v="2"/>
          </reference>
        </references>
      </pivotArea>
    </chartFormat>
    <chartFormat chart="1" format="38">
      <pivotArea type="data" outline="0" fieldPosition="0">
        <references count="3">
          <reference field="4294967294" count="1" selected="0">
            <x v="0"/>
          </reference>
          <reference field="16" count="1" selected="0">
            <x v="6"/>
          </reference>
          <reference field="20" count="1" selected="0">
            <x v="2"/>
          </reference>
        </references>
      </pivotArea>
    </chartFormat>
    <chartFormat chart="1" format="39">
      <pivotArea type="data" outline="0" fieldPosition="0">
        <references count="3">
          <reference field="4294967294" count="1" selected="0">
            <x v="0"/>
          </reference>
          <reference field="16" count="1" selected="0">
            <x v="7"/>
          </reference>
          <reference field="20" count="1" selected="0">
            <x v="2"/>
          </reference>
        </references>
      </pivotArea>
    </chartFormat>
    <chartFormat chart="1" format="40">
      <pivotArea type="data" outline="0" fieldPosition="0">
        <references count="3">
          <reference field="4294967294" count="1" selected="0">
            <x v="0"/>
          </reference>
          <reference field="16" count="1" selected="0">
            <x v="8"/>
          </reference>
          <reference field="20" count="1" selected="0">
            <x v="2"/>
          </reference>
        </references>
      </pivotArea>
    </chartFormat>
    <chartFormat chart="1" format="41">
      <pivotArea type="data" outline="0" fieldPosition="0">
        <references count="3">
          <reference field="4294967294" count="1" selected="0">
            <x v="0"/>
          </reference>
          <reference field="16" count="1" selected="0">
            <x v="9"/>
          </reference>
          <reference field="20" count="1" selected="0">
            <x v="2"/>
          </reference>
        </references>
      </pivotArea>
    </chartFormat>
    <chartFormat chart="1" format="42">
      <pivotArea type="data" outline="0" fieldPosition="0">
        <references count="3">
          <reference field="4294967294" count="1" selected="0">
            <x v="0"/>
          </reference>
          <reference field="16" count="1" selected="0">
            <x v="10"/>
          </reference>
          <reference field="2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54182F3-7B28-4164-85DE-D77A0FFD3AB4}" name="PivotTable11"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B11:J24" firstHeaderRow="1" firstDataRow="2" firstDataCol="1"/>
  <pivotFields count="22">
    <pivotField showAll="0"/>
    <pivotField showAll="0"/>
    <pivotField numFmtId="14" showAll="0">
      <items count="5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t="default"/>
      </items>
    </pivotField>
    <pivotField showAll="0"/>
    <pivotField showAll="0"/>
    <pivotField showAll="0"/>
    <pivotField showAll="0"/>
    <pivotField numFmtId="44" showAll="0"/>
    <pivotField numFmtId="44" showAll="0"/>
    <pivotField numFmtId="44" showAll="0"/>
    <pivotField numFmtId="44" showAll="0"/>
    <pivotField dataField="1" numFmtId="44" showAll="0"/>
    <pivotField showAll="0"/>
    <pivotField showAll="0"/>
    <pivotField showAll="0"/>
    <pivotField axis="axisCol" showAll="0">
      <items count="8">
        <item x="6"/>
        <item x="4"/>
        <item x="0"/>
        <item x="5"/>
        <item x="3"/>
        <item x="2"/>
        <item x="1"/>
        <item t="default"/>
      </items>
    </pivotField>
    <pivotField axis="axisRow" showAll="0" sortType="descending">
      <items count="12">
        <item x="3"/>
        <item x="1"/>
        <item x="9"/>
        <item x="10"/>
        <item x="6"/>
        <item x="0"/>
        <item x="2"/>
        <item x="7"/>
        <item x="8"/>
        <item x="5"/>
        <item x="4"/>
        <item t="default"/>
      </items>
      <autoSortScope>
        <pivotArea dataOnly="0" outline="0" fieldPosition="0">
          <references count="1">
            <reference field="4294967294" count="1" selected="0">
              <x v="0"/>
            </reference>
          </references>
        </pivotArea>
      </autoSortScope>
    </pivotField>
    <pivotField showAll="0"/>
    <pivotField showAll="0" defaultSubtotal="0"/>
    <pivotField showAll="0" defaultSubtotal="0"/>
    <pivotField showAll="0" defaultSubtotal="0">
      <items count="4">
        <item x="0"/>
        <item x="1"/>
        <item x="2"/>
        <item x="3"/>
      </items>
    </pivotField>
    <pivotField dragToRow="0" dragToCol="0" dragToPage="0" showAll="0" defaultSubtotal="0"/>
  </pivotFields>
  <rowFields count="1">
    <field x="16"/>
  </rowFields>
  <rowItems count="12">
    <i>
      <x v="6"/>
    </i>
    <i>
      <x v="7"/>
    </i>
    <i>
      <x v="5"/>
    </i>
    <i>
      <x v="1"/>
    </i>
    <i>
      <x v="9"/>
    </i>
    <i>
      <x v="8"/>
    </i>
    <i>
      <x v="10"/>
    </i>
    <i>
      <x/>
    </i>
    <i>
      <x v="4"/>
    </i>
    <i>
      <x v="2"/>
    </i>
    <i>
      <x v="3"/>
    </i>
    <i t="grand">
      <x/>
    </i>
  </rowItems>
  <colFields count="1">
    <field x="15"/>
  </colFields>
  <colItems count="8">
    <i>
      <x/>
    </i>
    <i>
      <x v="1"/>
    </i>
    <i>
      <x v="2"/>
    </i>
    <i>
      <x v="3"/>
    </i>
    <i>
      <x v="4"/>
    </i>
    <i>
      <x v="5"/>
    </i>
    <i>
      <x v="6"/>
    </i>
    <i t="grand">
      <x/>
    </i>
  </colItems>
  <dataFields count="1">
    <dataField name="Sum of Total Profit" fld="11" baseField="0" baseItem="0" numFmtId="165"/>
  </dataFields>
  <formats count="1">
    <format dxfId="2">
      <pivotArea outline="0" collapsedLevelsAreSubtotals="1" fieldPosition="0"/>
    </format>
  </formats>
  <conditionalFormats count="1">
    <conditionalFormat type="all" priority="1">
      <pivotAreas count="1">
        <pivotArea type="data" collapsedLevelsAreSubtotals="1" fieldPosition="0">
          <references count="3">
            <reference field="4294967294" count="1" selected="0">
              <x v="0"/>
            </reference>
            <reference field="15" count="7" selected="0">
              <x v="0"/>
              <x v="1"/>
              <x v="2"/>
              <x v="3"/>
              <x v="4"/>
              <x v="5"/>
              <x v="6"/>
            </reference>
            <reference field="16" count="11">
              <x v="0"/>
              <x v="1"/>
              <x v="2"/>
              <x v="3"/>
              <x v="4"/>
              <x v="5"/>
              <x v="6"/>
              <x v="7"/>
              <x v="8"/>
              <x v="9"/>
              <x v="10"/>
            </reference>
          </references>
        </pivotArea>
      </pivotAreas>
    </conditionalFormat>
  </conditionalFormats>
  <chartFormats count="7">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0" format="3" series="1">
      <pivotArea type="data" outline="0" fieldPosition="0">
        <references count="2">
          <reference field="4294967294" count="1" selected="0">
            <x v="0"/>
          </reference>
          <reference field="15" count="1" selected="0">
            <x v="3"/>
          </reference>
        </references>
      </pivotArea>
    </chartFormat>
    <chartFormat chart="0" format="4" series="1">
      <pivotArea type="data" outline="0" fieldPosition="0">
        <references count="2">
          <reference field="4294967294" count="1" selected="0">
            <x v="0"/>
          </reference>
          <reference field="15" count="1" selected="0">
            <x v="4"/>
          </reference>
        </references>
      </pivotArea>
    </chartFormat>
    <chartFormat chart="0" format="5" series="1">
      <pivotArea type="data" outline="0" fieldPosition="0">
        <references count="2">
          <reference field="4294967294" count="1" selected="0">
            <x v="0"/>
          </reference>
          <reference field="15" count="1" selected="0">
            <x v="5"/>
          </reference>
        </references>
      </pivotArea>
    </chartFormat>
    <chartFormat chart="0" format="6" series="1">
      <pivotArea type="data" outline="0" fieldPosition="0">
        <references count="2">
          <reference field="4294967294" count="1" selected="0">
            <x v="0"/>
          </reference>
          <reference field="1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5A59E3D-B1A9-4CF1-A795-430B42D92D6E}"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Name">
  <location ref="B12:D23" firstHeaderRow="0" firstDataRow="1" firstDataCol="1"/>
  <pivotFields count="22">
    <pivotField showAll="0"/>
    <pivotField showAll="0"/>
    <pivotField numFmtId="14" showAll="0">
      <items count="5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t="default"/>
      </items>
    </pivotField>
    <pivotField showAll="0"/>
    <pivotField showAll="0"/>
    <pivotField axis="axisRow" showAll="0" measureFilter="1" sortType="descending">
      <items count="215">
        <item x="33"/>
        <item x="73"/>
        <item x="161"/>
        <item x="170"/>
        <item x="29"/>
        <item x="197"/>
        <item x="212"/>
        <item x="210"/>
        <item x="92"/>
        <item x="42"/>
        <item x="56"/>
        <item x="178"/>
        <item x="74"/>
        <item x="67"/>
        <item x="75"/>
        <item x="176"/>
        <item x="15"/>
        <item x="59"/>
        <item x="7"/>
        <item x="136"/>
        <item x="150"/>
        <item x="143"/>
        <item x="167"/>
        <item x="47"/>
        <item x="134"/>
        <item x="154"/>
        <item x="174"/>
        <item x="65"/>
        <item x="53"/>
        <item x="41"/>
        <item x="77"/>
        <item x="121"/>
        <item x="190"/>
        <item x="5"/>
        <item x="144"/>
        <item x="2"/>
        <item x="207"/>
        <item x="44"/>
        <item x="196"/>
        <item x="194"/>
        <item x="97"/>
        <item x="102"/>
        <item x="111"/>
        <item x="146"/>
        <item x="137"/>
        <item x="70"/>
        <item x="76"/>
        <item x="192"/>
        <item x="26"/>
        <item x="208"/>
        <item x="78"/>
        <item x="83"/>
        <item x="18"/>
        <item x="90"/>
        <item x="128"/>
        <item x="119"/>
        <item x="96"/>
        <item x="181"/>
        <item x="43"/>
        <item x="48"/>
        <item x="87"/>
        <item x="139"/>
        <item x="91"/>
        <item x="133"/>
        <item x="72"/>
        <item x="135"/>
        <item x="57"/>
        <item x="130"/>
        <item x="63"/>
        <item x="100"/>
        <item x="180"/>
        <item x="98"/>
        <item x="49"/>
        <item x="34"/>
        <item x="166"/>
        <item x="22"/>
        <item x="156"/>
        <item x="184"/>
        <item x="193"/>
        <item x="138"/>
        <item x="147"/>
        <item x="140"/>
        <item x="45"/>
        <item x="116"/>
        <item x="10"/>
        <item x="58"/>
        <item x="165"/>
        <item x="163"/>
        <item x="114"/>
        <item x="94"/>
        <item x="211"/>
        <item x="206"/>
        <item x="88"/>
        <item x="199"/>
        <item x="183"/>
        <item x="1"/>
        <item x="188"/>
        <item x="23"/>
        <item x="27"/>
        <item x="28"/>
        <item x="61"/>
        <item x="13"/>
        <item x="38"/>
        <item x="118"/>
        <item x="93"/>
        <item x="112"/>
        <item x="85"/>
        <item x="148"/>
        <item x="19"/>
        <item x="171"/>
        <item x="3"/>
        <item x="81"/>
        <item x="51"/>
        <item x="127"/>
        <item x="0"/>
        <item x="204"/>
        <item x="123"/>
        <item x="106"/>
        <item x="8"/>
        <item x="141"/>
        <item x="39"/>
        <item x="86"/>
        <item x="158"/>
        <item x="95"/>
        <item x="69"/>
        <item x="122"/>
        <item x="152"/>
        <item x="169"/>
        <item x="31"/>
        <item x="120"/>
        <item x="149"/>
        <item x="189"/>
        <item x="202"/>
        <item x="109"/>
        <item x="30"/>
        <item x="129"/>
        <item x="35"/>
        <item x="36"/>
        <item x="177"/>
        <item x="4"/>
        <item x="131"/>
        <item x="168"/>
        <item x="205"/>
        <item x="179"/>
        <item x="159"/>
        <item x="195"/>
        <item x="54"/>
        <item x="124"/>
        <item x="16"/>
        <item x="187"/>
        <item x="104"/>
        <item x="101"/>
        <item x="142"/>
        <item x="145"/>
        <item x="191"/>
        <item x="14"/>
        <item x="200"/>
        <item x="162"/>
        <item x="198"/>
        <item x="132"/>
        <item x="175"/>
        <item x="68"/>
        <item x="115"/>
        <item x="60"/>
        <item x="80"/>
        <item x="9"/>
        <item x="25"/>
        <item x="107"/>
        <item x="126"/>
        <item x="164"/>
        <item x="117"/>
        <item x="20"/>
        <item x="62"/>
        <item x="103"/>
        <item x="99"/>
        <item x="209"/>
        <item x="46"/>
        <item x="160"/>
        <item x="11"/>
        <item x="37"/>
        <item x="157"/>
        <item x="64"/>
        <item x="110"/>
        <item x="21"/>
        <item x="6"/>
        <item x="185"/>
        <item x="108"/>
        <item x="32"/>
        <item x="55"/>
        <item x="71"/>
        <item x="113"/>
        <item x="151"/>
        <item x="155"/>
        <item x="173"/>
        <item x="125"/>
        <item x="84"/>
        <item x="17"/>
        <item x="52"/>
        <item x="40"/>
        <item x="12"/>
        <item x="105"/>
        <item x="201"/>
        <item x="186"/>
        <item x="66"/>
        <item x="79"/>
        <item x="203"/>
        <item x="172"/>
        <item x="50"/>
        <item x="82"/>
        <item x="182"/>
        <item x="24"/>
        <item x="153"/>
        <item x="89"/>
        <item x="213"/>
        <item t="default"/>
      </items>
      <autoSortScope>
        <pivotArea dataOnly="0" outline="0" fieldPosition="0">
          <references count="1">
            <reference field="4294967294" count="1" selected="0">
              <x v="0"/>
            </reference>
          </references>
        </pivotArea>
      </autoSortScope>
    </pivotField>
    <pivotField showAll="0"/>
    <pivotField numFmtId="44" showAll="0"/>
    <pivotField numFmtId="44" showAll="0"/>
    <pivotField dataField="1" numFmtId="44" showAll="0"/>
    <pivotField numFmtId="44" showAll="0"/>
    <pivotField numFmtId="44" showAll="0"/>
    <pivotField showAll="0"/>
    <pivotField showAll="0"/>
    <pivotField showAll="0"/>
    <pivotField showAll="0">
      <items count="8">
        <item x="6"/>
        <item x="4"/>
        <item x="0"/>
        <item x="5"/>
        <item x="3"/>
        <item x="2"/>
        <item x="1"/>
        <item t="default"/>
      </items>
    </pivotField>
    <pivotField showAll="0"/>
    <pivotField showAll="0"/>
    <pivotField showAll="0" defaultSubtotal="0"/>
    <pivotField showAll="0" defaultSubtotal="0"/>
    <pivotField showAll="0" defaultSubtotal="0">
      <items count="4">
        <item x="0"/>
        <item x="1"/>
        <item x="2"/>
        <item x="3"/>
      </items>
    </pivotField>
    <pivotField dataField="1" dragToRow="0" dragToCol="0" dragToPage="0" showAll="0" defaultSubtotal="0"/>
  </pivotFields>
  <rowFields count="1">
    <field x="5"/>
  </rowFields>
  <rowItems count="11">
    <i>
      <x/>
    </i>
    <i>
      <x v="124"/>
    </i>
    <i>
      <x v="195"/>
    </i>
    <i>
      <x v="71"/>
    </i>
    <i>
      <x v="41"/>
    </i>
    <i>
      <x v="162"/>
    </i>
    <i>
      <x v="47"/>
    </i>
    <i>
      <x v="140"/>
    </i>
    <i>
      <x v="3"/>
    </i>
    <i>
      <x v="183"/>
    </i>
    <i t="grand">
      <x/>
    </i>
  </rowItems>
  <colFields count="1">
    <field x="-2"/>
  </colFields>
  <colItems count="2">
    <i>
      <x/>
    </i>
    <i i="1">
      <x v="1"/>
    </i>
  </colItems>
  <dataFields count="2">
    <dataField name="Total Sales $" fld="9" baseField="0" baseItem="0" numFmtId="165"/>
    <dataField name="% of TS Total Sales $" fld="21" baseField="0" baseItem="0" numFmtId="10"/>
  </dataFields>
  <formats count="2">
    <format dxfId="1">
      <pivotArea outline="0" collapsedLevelsAreSubtotals="1" fieldPosition="0"/>
    </format>
    <format dxfId="0">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EDA4C3C-4352-4D6C-838B-B06C8975F250}" name="PivotTable1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
  <location ref="B37:D49" firstHeaderRow="0" firstDataRow="1" firstDataCol="1"/>
  <pivotFields count="10">
    <pivotField showAll="0"/>
    <pivotField showAll="0"/>
    <pivotField numFmtId="14" showAll="0"/>
    <pivotField dataField="1" showAll="0"/>
    <pivotField showAll="0">
      <items count="11">
        <item x="8"/>
        <item x="4"/>
        <item x="0"/>
        <item x="3"/>
        <item x="2"/>
        <item x="1"/>
        <item x="6"/>
        <item x="7"/>
        <item x="9"/>
        <item x="5"/>
        <item t="default"/>
      </items>
    </pivotField>
    <pivotField showAll="0">
      <items count="8">
        <item x="6"/>
        <item x="4"/>
        <item x="0"/>
        <item x="5"/>
        <item x="3"/>
        <item x="2"/>
        <item x="1"/>
        <item t="default"/>
      </items>
    </pivotField>
    <pivotField axis="axisRow" showAll="0" sortType="descending">
      <items count="12">
        <item x="3"/>
        <item x="1"/>
        <item x="9"/>
        <item x="10"/>
        <item x="6"/>
        <item x="0"/>
        <item x="2"/>
        <item x="7"/>
        <item x="8"/>
        <item x="5"/>
        <item x="4"/>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dataField="1" showAll="0"/>
    <pivotField dragToRow="0" dragToCol="0" dragToPage="0" showAll="0" defaultSubtotal="0"/>
  </pivotFields>
  <rowFields count="1">
    <field x="6"/>
  </rowFields>
  <rowItems count="12">
    <i>
      <x v="6"/>
    </i>
    <i>
      <x v="7"/>
    </i>
    <i>
      <x v="1"/>
    </i>
    <i>
      <x v="5"/>
    </i>
    <i>
      <x v="8"/>
    </i>
    <i>
      <x v="9"/>
    </i>
    <i>
      <x v="10"/>
    </i>
    <i>
      <x v="4"/>
    </i>
    <i>
      <x v="3"/>
    </i>
    <i>
      <x v="2"/>
    </i>
    <i>
      <x/>
    </i>
    <i t="grand">
      <x/>
    </i>
  </rowItems>
  <colFields count="1">
    <field x="-2"/>
  </colFields>
  <colItems count="2">
    <i>
      <x/>
    </i>
    <i i="1">
      <x v="1"/>
    </i>
  </colItems>
  <dataFields count="2">
    <dataField name="Num of Customers" fld="3" subtotal="count" baseField="6" baseItem="0"/>
    <dataField name="Num of Returning Customer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2652B8B-15FF-4C8C-931D-B692A2FE3A21}" name="PivotTable1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 Bracket">
  <location ref="B23:D34" firstHeaderRow="0" firstDataRow="1" firstDataCol="1"/>
  <pivotFields count="10">
    <pivotField showAll="0"/>
    <pivotField showAll="0"/>
    <pivotField showAll="0"/>
    <pivotField dataField="1" showAll="0"/>
    <pivotField axis="axisRow" showAll="0">
      <items count="11">
        <item x="8"/>
        <item x="4"/>
        <item x="0"/>
        <item x="3"/>
        <item x="2"/>
        <item x="1"/>
        <item x="6"/>
        <item x="7"/>
        <item x="9"/>
        <item x="5"/>
        <item t="default"/>
      </items>
    </pivotField>
    <pivotField showAll="0">
      <items count="8">
        <item x="6"/>
        <item x="4"/>
        <item x="0"/>
        <item x="5"/>
        <item x="3"/>
        <item x="2"/>
        <item x="1"/>
        <item t="default"/>
      </items>
    </pivotField>
    <pivotField showAll="0">
      <items count="12">
        <item x="3"/>
        <item x="1"/>
        <item x="9"/>
        <item x="10"/>
        <item x="6"/>
        <item x="0"/>
        <item x="2"/>
        <item x="7"/>
        <item x="8"/>
        <item x="5"/>
        <item x="4"/>
        <item t="default"/>
      </items>
    </pivotField>
    <pivotField showAll="0">
      <items count="4">
        <item x="1"/>
        <item x="2"/>
        <item x="0"/>
        <item t="default"/>
      </items>
    </pivotField>
    <pivotField dataField="1" showAll="0"/>
    <pivotField dragToRow="0" dragToCol="0" dragToPage="0" showAll="0" defaultSubtotal="0"/>
  </pivotFields>
  <rowFields count="1">
    <field x="4"/>
  </rowFields>
  <rowItems count="11">
    <i>
      <x/>
    </i>
    <i>
      <x v="1"/>
    </i>
    <i>
      <x v="2"/>
    </i>
    <i>
      <x v="3"/>
    </i>
    <i>
      <x v="4"/>
    </i>
    <i>
      <x v="5"/>
    </i>
    <i>
      <x v="6"/>
    </i>
    <i>
      <x v="7"/>
    </i>
    <i>
      <x v="8"/>
    </i>
    <i>
      <x v="9"/>
    </i>
    <i t="grand">
      <x/>
    </i>
  </rowItems>
  <colFields count="1">
    <field x="-2"/>
  </colFields>
  <colItems count="2">
    <i>
      <x/>
    </i>
    <i i="1">
      <x v="1"/>
    </i>
  </colItems>
  <dataFields count="2">
    <dataField name="Num of Customers" fld="3" subtotal="count" baseField="5" baseItem="0"/>
    <dataField name="Num of Returning Customer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FC79EAF-2162-49C5-9922-848E9C3C93B6}" name="PivotTable1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bracket">
  <location ref="B12:D20" firstHeaderRow="0" firstDataRow="1" firstDataCol="1"/>
  <pivotFields count="10">
    <pivotField showAll="0"/>
    <pivotField showAll="0"/>
    <pivotField numFmtId="14" showAll="0"/>
    <pivotField dataField="1" showAll="0"/>
    <pivotField showAll="0">
      <items count="11">
        <item x="8"/>
        <item x="4"/>
        <item x="0"/>
        <item x="3"/>
        <item x="2"/>
        <item x="1"/>
        <item x="6"/>
        <item x="7"/>
        <item x="9"/>
        <item x="5"/>
        <item t="default"/>
      </items>
    </pivotField>
    <pivotField axis="axisRow" showAll="0">
      <items count="8">
        <item x="6"/>
        <item x="4"/>
        <item x="0"/>
        <item x="5"/>
        <item x="3"/>
        <item x="2"/>
        <item x="1"/>
        <item t="default"/>
      </items>
    </pivotField>
    <pivotField showAll="0">
      <items count="12">
        <item x="3"/>
        <item x="1"/>
        <item x="9"/>
        <item x="10"/>
        <item x="6"/>
        <item x="0"/>
        <item x="2"/>
        <item x="7"/>
        <item x="8"/>
        <item x="5"/>
        <item x="4"/>
        <item t="default"/>
      </items>
    </pivotField>
    <pivotField showAll="0">
      <items count="4">
        <item x="1"/>
        <item x="2"/>
        <item x="0"/>
        <item t="default"/>
      </items>
    </pivotField>
    <pivotField dataField="1" showAll="0"/>
    <pivotField dragToRow="0" dragToCol="0" dragToPage="0" showAll="0" defaultSubtotal="0"/>
  </pivotFields>
  <rowFields count="1">
    <field x="5"/>
  </rowFields>
  <rowItems count="8">
    <i>
      <x/>
    </i>
    <i>
      <x v="1"/>
    </i>
    <i>
      <x v="2"/>
    </i>
    <i>
      <x v="3"/>
    </i>
    <i>
      <x v="4"/>
    </i>
    <i>
      <x v="5"/>
    </i>
    <i>
      <x v="6"/>
    </i>
    <i t="grand">
      <x/>
    </i>
  </rowItems>
  <colFields count="1">
    <field x="-2"/>
  </colFields>
  <colItems count="2">
    <i>
      <x/>
    </i>
    <i i="1">
      <x v="1"/>
    </i>
  </colItems>
  <dataFields count="2">
    <dataField name="Num of Customers" fld="3" subtotal="count" baseField="0" baseItem="19"/>
    <dataField name="Num of Returning Customer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TEMS_1" connectionId="1" xr16:uid="{29E6C8FB-982C-4791-A1FB-C886D2904ADD}" autoFormatId="16" applyNumberFormats="0" applyBorderFormats="0" applyFontFormats="1" applyPatternFormats="1" applyAlignmentFormats="0" applyWidthHeightFormats="0">
  <queryTableRefresh nextId="9">
    <queryTableFields count="3">
      <queryTableField id="1" name="Item_Id"/>
      <queryTableField id="2" name="Item_Name"/>
      <queryTableField id="6" name="Unit_Price"/>
    </queryTableFields>
    <queryTableDeletedFields count="3">
      <deletedField name="Disc_Cd"/>
      <deletedField name="Warranty"/>
      <deletedField name="Subcat_Id"/>
    </queryTableDeletedFields>
    <sortState xmlns:xlrd2="http://schemas.microsoft.com/office/spreadsheetml/2017/richdata2" ref="A2:E215">
      <sortCondition ref="B2:B215"/>
    </sortState>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SUBCAT" connectionId="2" xr16:uid="{00000000-0016-0000-0300-000002000000}" autoFormatId="16" applyNumberFormats="0" applyBorderFormats="0" applyFontFormats="1" applyPatternFormats="1" applyAlignmentFormats="0" applyWidthHeightFormats="0">
  <queryTableRefresh nextId="6">
    <queryTableFields count="2">
      <queryTableField id="1" name="Subcat_Id"/>
      <queryTableField id="2" name="Subcat_Desc"/>
    </queryTableFields>
    <queryTableDeletedFields count="1">
      <deletedField name="Category_Id"/>
    </queryTableDeletedFields>
    <sortState xmlns:xlrd2="http://schemas.microsoft.com/office/spreadsheetml/2017/richdata2" ref="A2:C27">
      <sortCondition ref="A1:A27"/>
    </sortState>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Bracket" xr10:uid="{534F4846-0198-4E5D-8018-B8FD5BAC22B5}" sourceName="Age_Bracket">
  <pivotTables>
    <pivotTable tabId="24" name="PivotTable13"/>
  </pivotTables>
  <data>
    <tabular pivotCacheId="1717812807">
      <items count="7">
        <i x="6" s="1"/>
        <i x="4" s="1"/>
        <i x="0" s="1"/>
        <i x="5" s="1"/>
        <i x="3"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Bracket" xr10:uid="{FFD19D07-681E-4BC2-80BB-A21FC7D25D93}" sourceName="Income_Bracket">
  <pivotTables>
    <pivotTable tabId="26" name="PivotTable16"/>
    <pivotTable tabId="26" name="PivotTable17"/>
    <pivotTable tabId="26" name="PivotTable18"/>
  </pivotTables>
  <data>
    <tabular pivotCacheId="1885495035">
      <items count="10">
        <i x="8" s="1"/>
        <i x="4" s="1"/>
        <i x="0" s="1"/>
        <i x="3" s="1"/>
        <i x="2" s="1"/>
        <i x="1" s="1"/>
        <i x="6" s="1"/>
        <i x="7" s="1"/>
        <i x="9"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_Region" xr10:uid="{97DF4C18-7A9C-4D6C-AE4A-C77DA8F91724}" sourceName="Cust_Region">
  <pivotTables>
    <pivotTable tabId="26" name="PivotTable16"/>
    <pivotTable tabId="26" name="PivotTable17"/>
    <pivotTable tabId="26" name="PivotTable18"/>
  </pivotTables>
  <data>
    <tabular pivotCacheId="1885495035">
      <items count="11">
        <i x="3" s="1"/>
        <i x="1" s="1"/>
        <i x="9" s="1"/>
        <i x="10" s="1"/>
        <i x="6" s="1"/>
        <i x="0" s="1"/>
        <i x="2" s="1"/>
        <i x="7" s="1"/>
        <i x="8" s="1"/>
        <i x="5"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B8E59DC-1DFB-4761-B10E-73FBCDA9416B}" sourceName="Country">
  <pivotTables>
    <pivotTable tabId="26" name="PivotTable16"/>
    <pivotTable tabId="26" name="PivotTable17"/>
    <pivotTable tabId="26" name="PivotTable18"/>
  </pivotTables>
  <data>
    <tabular pivotCacheId="1885495035">
      <items count="3">
        <i x="1" s="1"/>
        <i x="2"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Bracket1" xr10:uid="{6EE4A8CB-7FFA-4199-AF9C-0484E6C430BD}" sourceName="Age_Bracket">
  <pivotTables>
    <pivotTable tabId="26" name="PivotTable16"/>
    <pivotTable tabId="26" name="PivotTable17"/>
    <pivotTable tabId="26" name="PivotTable18"/>
  </pivotTables>
  <data>
    <tabular pivotCacheId="1885495035">
      <items count="7">
        <i x="6" s="1"/>
        <i x="4" s="1"/>
        <i x="0" s="1"/>
        <i x="5"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_Bracket" xr10:uid="{EA84BF68-ABA9-4189-A235-A8668B5A1A3E}" cache="Slicer_Age_Bracket" caption="Age_Bracket" columnCount="2"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come_Bracket" xr10:uid="{515DFA65-00AA-46BC-9A54-C6E547C76021}" cache="Slicer_Income_Bracket" caption="Income_Bracket" columnCount="2" rowHeight="225425"/>
  <slicer name="Cust_Region" xr10:uid="{23747B98-0013-412A-8ECD-46A41B692A85}" cache="Slicer_Cust_Region" caption="Cust_Region" columnCount="2" rowHeight="225425"/>
  <slicer name="Country" xr10:uid="{ECEAEC93-672B-4D4A-9899-D341E83FA157}" cache="Slicer_Country" caption="Country" rowHeight="225425"/>
  <slicer name="Age_Bracket 1" xr10:uid="{E309921C-3911-460A-B8E6-06B55F9EDA02}" cache="Slicer_Age_Bracket1" caption="Age_Bracket" columnCount="2" rowHeight="225425"/>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D6C37AEA-ECDF-4FB2-A56D-CB7556046013}" sourceName="Order_Date">
  <pivotTables>
    <pivotTable tabId="23" name="PivotTable11"/>
  </pivotTables>
  <state minimalRefreshVersion="6" lastRefreshVersion="6" pivotCacheId="1717812807" filterType="unknown">
    <bounds startDate="2022-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B2216C79-9517-4A39-A1B5-A4418668F348}" cache="NativeTimeline_Order_Date" caption="Order_Date" level="1" selectionLevel="2" scrollPosition="2022-01-01T00:00:00"/>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drawing" Target="../drawings/drawing2.xml"/><Relationship Id="rId4"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drawing" Target="../drawings/drawing3.xml"/><Relationship Id="rId4" Type="http://schemas.openxmlformats.org/officeDocument/2006/relationships/pivotTable" Target="../pivotTables/pivotTable1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5.xml"/><Relationship Id="rId1" Type="http://schemas.openxmlformats.org/officeDocument/2006/relationships/pivotTable" Target="../pivotTables/pivotTable1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16.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9.xml"/><Relationship Id="rId2" Type="http://schemas.openxmlformats.org/officeDocument/2006/relationships/pivotTable" Target="../pivotTables/pivotTable18.xml"/><Relationship Id="rId1" Type="http://schemas.openxmlformats.org/officeDocument/2006/relationships/pivotTable" Target="../pivotTables/pivotTable17.xml"/><Relationship Id="rId5" Type="http://schemas.microsoft.com/office/2007/relationships/slicer" Target="../slicers/slicer2.xm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F8DE1-35D9-47D3-B61E-838093FE7045}">
  <sheetPr>
    <tabColor rgb="FF92D050"/>
  </sheetPr>
  <dimension ref="B1:M75"/>
  <sheetViews>
    <sheetView topLeftCell="A48" workbookViewId="0">
      <selection activeCell="K75" sqref="K75"/>
    </sheetView>
  </sheetViews>
  <sheetFormatPr defaultRowHeight="12.75" x14ac:dyDescent="0.2"/>
  <cols>
    <col min="1" max="1" width="2.7109375" customWidth="1"/>
    <col min="2" max="2" width="13.85546875" bestFit="1" customWidth="1"/>
    <col min="3" max="3" width="17.7109375" bestFit="1" customWidth="1"/>
  </cols>
  <sheetData>
    <row r="1" spans="2:13" ht="13.5" thickBot="1" x14ac:dyDescent="0.25"/>
    <row r="2" spans="2:13" ht="12.75" customHeight="1" x14ac:dyDescent="0.2">
      <c r="B2" s="44"/>
      <c r="C2" s="45"/>
      <c r="D2" s="46"/>
      <c r="E2" s="26" t="s">
        <v>2188</v>
      </c>
      <c r="F2" s="27"/>
      <c r="G2" s="27"/>
      <c r="H2" s="27"/>
      <c r="I2" s="27"/>
      <c r="J2" s="27"/>
      <c r="K2" s="27"/>
      <c r="L2" s="27"/>
      <c r="M2" s="28"/>
    </row>
    <row r="3" spans="2:13" ht="12.75" customHeight="1" x14ac:dyDescent="0.2">
      <c r="B3" s="47"/>
      <c r="C3" s="48"/>
      <c r="D3" s="49"/>
      <c r="E3" s="29"/>
      <c r="F3" s="30"/>
      <c r="G3" s="30"/>
      <c r="H3" s="30"/>
      <c r="I3" s="30"/>
      <c r="J3" s="30"/>
      <c r="K3" s="30"/>
      <c r="L3" s="30"/>
      <c r="M3" s="31"/>
    </row>
    <row r="4" spans="2:13" ht="12.75" customHeight="1" x14ac:dyDescent="0.2">
      <c r="B4" s="47"/>
      <c r="C4" s="48"/>
      <c r="D4" s="49"/>
      <c r="E4" s="29"/>
      <c r="F4" s="30"/>
      <c r="G4" s="30"/>
      <c r="H4" s="30"/>
      <c r="I4" s="30"/>
      <c r="J4" s="30"/>
      <c r="K4" s="30"/>
      <c r="L4" s="30"/>
      <c r="M4" s="31"/>
    </row>
    <row r="5" spans="2:13" ht="13.5" customHeight="1" thickBot="1" x14ac:dyDescent="0.25">
      <c r="B5" s="47"/>
      <c r="C5" s="48"/>
      <c r="D5" s="49"/>
      <c r="E5" s="32"/>
      <c r="F5" s="33"/>
      <c r="G5" s="33"/>
      <c r="H5" s="33"/>
      <c r="I5" s="33"/>
      <c r="J5" s="33"/>
      <c r="K5" s="33"/>
      <c r="L5" s="33"/>
      <c r="M5" s="34"/>
    </row>
    <row r="6" spans="2:13" ht="12.75" customHeight="1" x14ac:dyDescent="0.2">
      <c r="B6" s="47"/>
      <c r="C6" s="48"/>
      <c r="D6" s="49"/>
      <c r="E6" s="35" t="s">
        <v>2207</v>
      </c>
      <c r="F6" s="36"/>
      <c r="G6" s="36"/>
      <c r="H6" s="36"/>
      <c r="I6" s="36"/>
      <c r="J6" s="36"/>
      <c r="K6" s="36"/>
      <c r="L6" s="36"/>
      <c r="M6" s="37"/>
    </row>
    <row r="7" spans="2:13" ht="12.75" customHeight="1" x14ac:dyDescent="0.2">
      <c r="B7" s="47"/>
      <c r="C7" s="48"/>
      <c r="D7" s="49"/>
      <c r="E7" s="38"/>
      <c r="F7" s="39"/>
      <c r="G7" s="39"/>
      <c r="H7" s="39"/>
      <c r="I7" s="39"/>
      <c r="J7" s="39"/>
      <c r="K7" s="39"/>
      <c r="L7" s="39"/>
      <c r="M7" s="40"/>
    </row>
    <row r="8" spans="2:13" ht="12.75" customHeight="1" x14ac:dyDescent="0.2">
      <c r="B8" s="47"/>
      <c r="C8" s="48"/>
      <c r="D8" s="49"/>
      <c r="E8" s="38"/>
      <c r="F8" s="39"/>
      <c r="G8" s="39"/>
      <c r="H8" s="39"/>
      <c r="I8" s="39"/>
      <c r="J8" s="39"/>
      <c r="K8" s="39"/>
      <c r="L8" s="39"/>
      <c r="M8" s="40"/>
    </row>
    <row r="9" spans="2:13" ht="13.5" customHeight="1" thickBot="1" x14ac:dyDescent="0.25">
      <c r="B9" s="50"/>
      <c r="C9" s="51"/>
      <c r="D9" s="52"/>
      <c r="E9" s="41"/>
      <c r="F9" s="42"/>
      <c r="G9" s="42"/>
      <c r="H9" s="42"/>
      <c r="I9" s="42"/>
      <c r="J9" s="42"/>
      <c r="K9" s="42"/>
      <c r="L9" s="42"/>
      <c r="M9" s="43"/>
    </row>
    <row r="11" spans="2:13" x14ac:dyDescent="0.2">
      <c r="B11" s="8" t="s">
        <v>2197</v>
      </c>
      <c r="C11" t="s">
        <v>2196</v>
      </c>
    </row>
    <row r="12" spans="2:13" x14ac:dyDescent="0.2">
      <c r="B12" s="9">
        <v>1</v>
      </c>
      <c r="C12">
        <v>32</v>
      </c>
    </row>
    <row r="13" spans="2:13" x14ac:dyDescent="0.2">
      <c r="B13" s="9">
        <v>2</v>
      </c>
      <c r="C13">
        <v>86</v>
      </c>
    </row>
    <row r="14" spans="2:13" x14ac:dyDescent="0.2">
      <c r="B14" s="9">
        <v>3</v>
      </c>
      <c r="C14">
        <v>121</v>
      </c>
    </row>
    <row r="15" spans="2:13" x14ac:dyDescent="0.2">
      <c r="B15" s="9">
        <v>4</v>
      </c>
      <c r="C15">
        <v>126</v>
      </c>
    </row>
    <row r="16" spans="2:13" x14ac:dyDescent="0.2">
      <c r="B16" s="9">
        <v>5</v>
      </c>
      <c r="C16">
        <v>94</v>
      </c>
    </row>
    <row r="17" spans="2:3" x14ac:dyDescent="0.2">
      <c r="B17" s="9">
        <v>6</v>
      </c>
      <c r="C17">
        <v>92</v>
      </c>
    </row>
    <row r="18" spans="2:3" x14ac:dyDescent="0.2">
      <c r="B18" s="9">
        <v>7</v>
      </c>
      <c r="C18">
        <v>34</v>
      </c>
    </row>
    <row r="19" spans="2:3" x14ac:dyDescent="0.2">
      <c r="B19" s="9">
        <v>8</v>
      </c>
      <c r="C19">
        <v>37</v>
      </c>
    </row>
    <row r="20" spans="2:3" x14ac:dyDescent="0.2">
      <c r="B20" s="9">
        <v>9</v>
      </c>
      <c r="C20">
        <v>38</v>
      </c>
    </row>
    <row r="21" spans="2:3" x14ac:dyDescent="0.2">
      <c r="B21" s="9">
        <v>10</v>
      </c>
      <c r="C21">
        <v>20</v>
      </c>
    </row>
    <row r="22" spans="2:3" x14ac:dyDescent="0.2">
      <c r="B22" s="9" t="s">
        <v>2195</v>
      </c>
      <c r="C22">
        <v>680</v>
      </c>
    </row>
    <row r="31" spans="2:3" x14ac:dyDescent="0.2">
      <c r="B31" s="8" t="s">
        <v>2190</v>
      </c>
      <c r="C31" t="s">
        <v>2196</v>
      </c>
    </row>
    <row r="32" spans="2:3" x14ac:dyDescent="0.2">
      <c r="B32" s="9" t="s">
        <v>2199</v>
      </c>
      <c r="C32">
        <v>5</v>
      </c>
    </row>
    <row r="33" spans="2:3" x14ac:dyDescent="0.2">
      <c r="B33" s="9" t="s">
        <v>2200</v>
      </c>
      <c r="C33">
        <v>43</v>
      </c>
    </row>
    <row r="34" spans="2:3" x14ac:dyDescent="0.2">
      <c r="B34" s="9" t="s">
        <v>2201</v>
      </c>
      <c r="C34">
        <v>206</v>
      </c>
    </row>
    <row r="35" spans="2:3" x14ac:dyDescent="0.2">
      <c r="B35" s="9" t="s">
        <v>2202</v>
      </c>
      <c r="C35">
        <v>198</v>
      </c>
    </row>
    <row r="36" spans="2:3" x14ac:dyDescent="0.2">
      <c r="B36" s="9" t="s">
        <v>2203</v>
      </c>
      <c r="C36">
        <v>110</v>
      </c>
    </row>
    <row r="37" spans="2:3" x14ac:dyDescent="0.2">
      <c r="B37" s="9" t="s">
        <v>2204</v>
      </c>
      <c r="C37">
        <v>89</v>
      </c>
    </row>
    <row r="38" spans="2:3" x14ac:dyDescent="0.2">
      <c r="B38" s="9" t="s">
        <v>2205</v>
      </c>
      <c r="C38">
        <v>29</v>
      </c>
    </row>
    <row r="39" spans="2:3" x14ac:dyDescent="0.2">
      <c r="B39" s="9" t="s">
        <v>2195</v>
      </c>
      <c r="C39">
        <v>680</v>
      </c>
    </row>
    <row r="49" spans="2:3" x14ac:dyDescent="0.2">
      <c r="B49" s="8" t="s">
        <v>2191</v>
      </c>
      <c r="C49" t="s">
        <v>2194</v>
      </c>
    </row>
    <row r="51" spans="2:3" x14ac:dyDescent="0.2">
      <c r="B51" s="8" t="s">
        <v>2206</v>
      </c>
      <c r="C51" t="s">
        <v>2196</v>
      </c>
    </row>
    <row r="52" spans="2:3" x14ac:dyDescent="0.2">
      <c r="B52" s="9" t="s">
        <v>2092</v>
      </c>
      <c r="C52">
        <v>78</v>
      </c>
    </row>
    <row r="53" spans="2:3" x14ac:dyDescent="0.2">
      <c r="B53" s="9" t="s">
        <v>2090</v>
      </c>
      <c r="C53">
        <v>92</v>
      </c>
    </row>
    <row r="54" spans="2:3" x14ac:dyDescent="0.2">
      <c r="B54" s="9" t="s">
        <v>2089</v>
      </c>
      <c r="C54">
        <v>91</v>
      </c>
    </row>
    <row r="55" spans="2:3" x14ac:dyDescent="0.2">
      <c r="B55" s="9" t="s">
        <v>2094</v>
      </c>
      <c r="C55">
        <v>97</v>
      </c>
    </row>
    <row r="56" spans="2:3" x14ac:dyDescent="0.2">
      <c r="B56" s="9" t="s">
        <v>2093</v>
      </c>
      <c r="C56">
        <v>86</v>
      </c>
    </row>
    <row r="57" spans="2:3" x14ac:dyDescent="0.2">
      <c r="B57" s="9" t="s">
        <v>2091</v>
      </c>
      <c r="C57">
        <v>83</v>
      </c>
    </row>
    <row r="58" spans="2:3" x14ac:dyDescent="0.2">
      <c r="B58" s="9" t="s">
        <v>2095</v>
      </c>
      <c r="C58">
        <v>70</v>
      </c>
    </row>
    <row r="59" spans="2:3" x14ac:dyDescent="0.2">
      <c r="B59" s="9" t="s">
        <v>2195</v>
      </c>
      <c r="C59">
        <v>597</v>
      </c>
    </row>
    <row r="71" spans="2:3" x14ac:dyDescent="0.2">
      <c r="B71" s="8" t="s">
        <v>2192</v>
      </c>
      <c r="C71" t="s">
        <v>2196</v>
      </c>
    </row>
    <row r="72" spans="2:3" x14ac:dyDescent="0.2">
      <c r="B72" s="9" t="s">
        <v>2099</v>
      </c>
      <c r="C72">
        <v>20</v>
      </c>
    </row>
    <row r="73" spans="2:3" x14ac:dyDescent="0.2">
      <c r="B73" s="9" t="s">
        <v>2193</v>
      </c>
      <c r="C73">
        <v>63</v>
      </c>
    </row>
    <row r="74" spans="2:3" x14ac:dyDescent="0.2">
      <c r="B74" s="9" t="s">
        <v>2194</v>
      </c>
      <c r="C74">
        <v>597</v>
      </c>
    </row>
    <row r="75" spans="2:3" x14ac:dyDescent="0.2">
      <c r="B75" s="9" t="s">
        <v>2195</v>
      </c>
      <c r="C75">
        <v>680</v>
      </c>
    </row>
  </sheetData>
  <mergeCells count="3">
    <mergeCell ref="E2:M5"/>
    <mergeCell ref="E6:M9"/>
    <mergeCell ref="B2:D9"/>
  </mergeCell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D7405-9EE5-4CC7-B6D3-913453E41407}">
  <sheetPr>
    <tabColor rgb="FF92D050"/>
  </sheetPr>
  <dimension ref="B1:M76"/>
  <sheetViews>
    <sheetView workbookViewId="0">
      <selection activeCell="C41" sqref="C41"/>
    </sheetView>
  </sheetViews>
  <sheetFormatPr defaultRowHeight="12.75" x14ac:dyDescent="0.2"/>
  <cols>
    <col min="1" max="1" width="2.7109375" customWidth="1"/>
    <col min="2" max="2" width="13.85546875" bestFit="1" customWidth="1"/>
    <col min="3" max="3" width="18.140625" bestFit="1" customWidth="1"/>
  </cols>
  <sheetData>
    <row r="1" spans="2:13" ht="13.5" thickBot="1" x14ac:dyDescent="0.25"/>
    <row r="2" spans="2:13" ht="12.75" customHeight="1" x14ac:dyDescent="0.2">
      <c r="B2" s="44"/>
      <c r="C2" s="45"/>
      <c r="D2" s="45"/>
      <c r="E2" s="26" t="s">
        <v>2188</v>
      </c>
      <c r="F2" s="27"/>
      <c r="G2" s="27"/>
      <c r="H2" s="27"/>
      <c r="I2" s="27"/>
      <c r="J2" s="27"/>
      <c r="K2" s="27"/>
      <c r="L2" s="27"/>
      <c r="M2" s="28"/>
    </row>
    <row r="3" spans="2:13" ht="12.75" customHeight="1" x14ac:dyDescent="0.2">
      <c r="B3" s="47"/>
      <c r="C3" s="48"/>
      <c r="D3" s="48"/>
      <c r="E3" s="29"/>
      <c r="F3" s="30"/>
      <c r="G3" s="30"/>
      <c r="H3" s="30"/>
      <c r="I3" s="30"/>
      <c r="J3" s="30"/>
      <c r="K3" s="30"/>
      <c r="L3" s="30"/>
      <c r="M3" s="31"/>
    </row>
    <row r="4" spans="2:13" ht="12.75" customHeight="1" x14ac:dyDescent="0.2">
      <c r="B4" s="47"/>
      <c r="C4" s="48"/>
      <c r="D4" s="48"/>
      <c r="E4" s="29"/>
      <c r="F4" s="30"/>
      <c r="G4" s="30"/>
      <c r="H4" s="30"/>
      <c r="I4" s="30"/>
      <c r="J4" s="30"/>
      <c r="K4" s="30"/>
      <c r="L4" s="30"/>
      <c r="M4" s="31"/>
    </row>
    <row r="5" spans="2:13" ht="13.5" customHeight="1" thickBot="1" x14ac:dyDescent="0.25">
      <c r="B5" s="47"/>
      <c r="C5" s="48"/>
      <c r="D5" s="48"/>
      <c r="E5" s="32"/>
      <c r="F5" s="33"/>
      <c r="G5" s="33"/>
      <c r="H5" s="33"/>
      <c r="I5" s="33"/>
      <c r="J5" s="33"/>
      <c r="K5" s="33"/>
      <c r="L5" s="33"/>
      <c r="M5" s="34"/>
    </row>
    <row r="6" spans="2:13" ht="12.75" customHeight="1" x14ac:dyDescent="0.2">
      <c r="B6" s="47"/>
      <c r="C6" s="48"/>
      <c r="D6" s="48"/>
      <c r="E6" s="35" t="s">
        <v>2218</v>
      </c>
      <c r="F6" s="36"/>
      <c r="G6" s="36"/>
      <c r="H6" s="36"/>
      <c r="I6" s="36"/>
      <c r="J6" s="36"/>
      <c r="K6" s="36"/>
      <c r="L6" s="36"/>
      <c r="M6" s="37"/>
    </row>
    <row r="7" spans="2:13" ht="12.75" customHeight="1" x14ac:dyDescent="0.2">
      <c r="B7" s="47"/>
      <c r="C7" s="48"/>
      <c r="D7" s="48"/>
      <c r="E7" s="38"/>
      <c r="F7" s="39"/>
      <c r="G7" s="39"/>
      <c r="H7" s="39"/>
      <c r="I7" s="39"/>
      <c r="J7" s="39"/>
      <c r="K7" s="39"/>
      <c r="L7" s="39"/>
      <c r="M7" s="40"/>
    </row>
    <row r="8" spans="2:13" ht="12.75" customHeight="1" x14ac:dyDescent="0.2">
      <c r="B8" s="47"/>
      <c r="C8" s="48"/>
      <c r="D8" s="48"/>
      <c r="E8" s="38"/>
      <c r="F8" s="39"/>
      <c r="G8" s="39"/>
      <c r="H8" s="39"/>
      <c r="I8" s="39"/>
      <c r="J8" s="39"/>
      <c r="K8" s="39"/>
      <c r="L8" s="39"/>
      <c r="M8" s="40"/>
    </row>
    <row r="9" spans="2:13" ht="13.5" customHeight="1" thickBot="1" x14ac:dyDescent="0.25">
      <c r="B9" s="50"/>
      <c r="C9" s="51"/>
      <c r="D9" s="51"/>
      <c r="E9" s="41"/>
      <c r="F9" s="42"/>
      <c r="G9" s="42"/>
      <c r="H9" s="42"/>
      <c r="I9" s="42"/>
      <c r="J9" s="42"/>
      <c r="K9" s="42"/>
      <c r="L9" s="42"/>
      <c r="M9" s="43"/>
    </row>
    <row r="11" spans="2:13" x14ac:dyDescent="0.2">
      <c r="B11" s="8" t="s">
        <v>2197</v>
      </c>
      <c r="C11" t="s">
        <v>2215</v>
      </c>
    </row>
    <row r="12" spans="2:13" x14ac:dyDescent="0.2">
      <c r="B12" s="9">
        <v>1</v>
      </c>
      <c r="C12" s="11">
        <v>11778</v>
      </c>
    </row>
    <row r="13" spans="2:13" x14ac:dyDescent="0.2">
      <c r="B13" s="9">
        <v>2</v>
      </c>
      <c r="C13" s="11">
        <v>37148</v>
      </c>
    </row>
    <row r="14" spans="2:13" x14ac:dyDescent="0.2">
      <c r="B14" s="9">
        <v>3</v>
      </c>
      <c r="C14" s="11">
        <v>46528</v>
      </c>
    </row>
    <row r="15" spans="2:13" x14ac:dyDescent="0.2">
      <c r="B15" s="9">
        <v>4</v>
      </c>
      <c r="C15" s="11">
        <v>45209</v>
      </c>
    </row>
    <row r="16" spans="2:13" x14ac:dyDescent="0.2">
      <c r="B16" s="9">
        <v>5</v>
      </c>
      <c r="C16" s="11">
        <v>34932</v>
      </c>
    </row>
    <row r="17" spans="2:3" x14ac:dyDescent="0.2">
      <c r="B17" s="9">
        <v>6</v>
      </c>
      <c r="C17" s="11">
        <v>34973</v>
      </c>
    </row>
    <row r="18" spans="2:3" x14ac:dyDescent="0.2">
      <c r="B18" s="9">
        <v>7</v>
      </c>
      <c r="C18" s="11">
        <v>13200</v>
      </c>
    </row>
    <row r="19" spans="2:3" x14ac:dyDescent="0.2">
      <c r="B19" s="9">
        <v>8</v>
      </c>
      <c r="C19" s="11">
        <v>12141</v>
      </c>
    </row>
    <row r="20" spans="2:3" x14ac:dyDescent="0.2">
      <c r="B20" s="9">
        <v>9</v>
      </c>
      <c r="C20" s="11">
        <v>17439</v>
      </c>
    </row>
    <row r="21" spans="2:3" x14ac:dyDescent="0.2">
      <c r="B21" s="9">
        <v>10</v>
      </c>
      <c r="C21" s="11">
        <v>6300</v>
      </c>
    </row>
    <row r="22" spans="2:3" x14ac:dyDescent="0.2">
      <c r="B22" s="9" t="s">
        <v>2195</v>
      </c>
      <c r="C22" s="11">
        <v>259648</v>
      </c>
    </row>
    <row r="30" spans="2:3" x14ac:dyDescent="0.2">
      <c r="B30" s="8" t="s">
        <v>2192</v>
      </c>
      <c r="C30" t="s">
        <v>2214</v>
      </c>
    </row>
    <row r="31" spans="2:3" x14ac:dyDescent="0.2">
      <c r="B31" s="9" t="s">
        <v>2199</v>
      </c>
      <c r="C31" s="12">
        <v>2105</v>
      </c>
    </row>
    <row r="32" spans="2:3" x14ac:dyDescent="0.2">
      <c r="B32" s="9" t="s">
        <v>2200</v>
      </c>
      <c r="C32" s="12">
        <v>24015</v>
      </c>
    </row>
    <row r="33" spans="2:3" x14ac:dyDescent="0.2">
      <c r="B33" s="9" t="s">
        <v>2201</v>
      </c>
      <c r="C33" s="12">
        <v>65242</v>
      </c>
    </row>
    <row r="34" spans="2:3" x14ac:dyDescent="0.2">
      <c r="B34" s="9" t="s">
        <v>2202</v>
      </c>
      <c r="C34" s="12">
        <v>80402</v>
      </c>
    </row>
    <row r="35" spans="2:3" x14ac:dyDescent="0.2">
      <c r="B35" s="9" t="s">
        <v>2203</v>
      </c>
      <c r="C35" s="12">
        <v>51527</v>
      </c>
    </row>
    <row r="36" spans="2:3" x14ac:dyDescent="0.2">
      <c r="B36" s="9" t="s">
        <v>2204</v>
      </c>
      <c r="C36" s="12">
        <v>28851</v>
      </c>
    </row>
    <row r="37" spans="2:3" x14ac:dyDescent="0.2">
      <c r="B37" s="9" t="s">
        <v>2205</v>
      </c>
      <c r="C37" s="12">
        <v>7506</v>
      </c>
    </row>
    <row r="38" spans="2:3" x14ac:dyDescent="0.2">
      <c r="B38" s="9" t="s">
        <v>2195</v>
      </c>
      <c r="C38" s="12">
        <v>259648</v>
      </c>
    </row>
    <row r="50" spans="2:3" x14ac:dyDescent="0.2">
      <c r="B50" s="8" t="s">
        <v>2191</v>
      </c>
      <c r="C50" t="s">
        <v>2194</v>
      </c>
    </row>
    <row r="52" spans="2:3" x14ac:dyDescent="0.2">
      <c r="B52" s="8" t="s">
        <v>2216</v>
      </c>
      <c r="C52" t="s">
        <v>2215</v>
      </c>
    </row>
    <row r="53" spans="2:3" x14ac:dyDescent="0.2">
      <c r="B53" s="9" t="s">
        <v>2092</v>
      </c>
      <c r="C53" s="12">
        <v>31743</v>
      </c>
    </row>
    <row r="54" spans="2:3" x14ac:dyDescent="0.2">
      <c r="B54" s="9" t="s">
        <v>2090</v>
      </c>
      <c r="C54" s="12">
        <v>33420</v>
      </c>
    </row>
    <row r="55" spans="2:3" x14ac:dyDescent="0.2">
      <c r="B55" s="9" t="s">
        <v>2089</v>
      </c>
      <c r="C55" s="12">
        <v>43487</v>
      </c>
    </row>
    <row r="56" spans="2:3" x14ac:dyDescent="0.2">
      <c r="B56" s="9" t="s">
        <v>2094</v>
      </c>
      <c r="C56" s="12">
        <v>40199</v>
      </c>
    </row>
    <row r="57" spans="2:3" x14ac:dyDescent="0.2">
      <c r="B57" s="9" t="s">
        <v>2093</v>
      </c>
      <c r="C57" s="12">
        <v>31082</v>
      </c>
    </row>
    <row r="58" spans="2:3" x14ac:dyDescent="0.2">
      <c r="B58" s="9" t="s">
        <v>2091</v>
      </c>
      <c r="C58" s="12">
        <v>31509</v>
      </c>
    </row>
    <row r="59" spans="2:3" x14ac:dyDescent="0.2">
      <c r="B59" s="9" t="s">
        <v>2095</v>
      </c>
      <c r="C59" s="12">
        <v>21434</v>
      </c>
    </row>
    <row r="60" spans="2:3" x14ac:dyDescent="0.2">
      <c r="B60" s="9" t="s">
        <v>2195</v>
      </c>
      <c r="C60" s="12">
        <v>232874</v>
      </c>
    </row>
    <row r="72" spans="2:3" x14ac:dyDescent="0.2">
      <c r="B72" s="8" t="s">
        <v>2191</v>
      </c>
      <c r="C72" t="s">
        <v>2215</v>
      </c>
    </row>
    <row r="73" spans="2:3" x14ac:dyDescent="0.2">
      <c r="B73" s="9" t="s">
        <v>2099</v>
      </c>
      <c r="C73" s="12">
        <v>7890</v>
      </c>
    </row>
    <row r="74" spans="2:3" x14ac:dyDescent="0.2">
      <c r="B74" s="9" t="s">
        <v>2193</v>
      </c>
      <c r="C74" s="12">
        <v>18884</v>
      </c>
    </row>
    <row r="75" spans="2:3" x14ac:dyDescent="0.2">
      <c r="B75" s="9" t="s">
        <v>2194</v>
      </c>
      <c r="C75" s="12">
        <v>232874</v>
      </c>
    </row>
    <row r="76" spans="2:3" x14ac:dyDescent="0.2">
      <c r="B76" s="9" t="s">
        <v>2195</v>
      </c>
      <c r="C76" s="12">
        <v>259648</v>
      </c>
    </row>
  </sheetData>
  <mergeCells count="3">
    <mergeCell ref="B2:D9"/>
    <mergeCell ref="E2:M5"/>
    <mergeCell ref="E6:M9"/>
  </mergeCells>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B5E41-7873-4CE6-9B05-50CDDF6D517F}">
  <sheetPr>
    <tabColor rgb="FF92D050"/>
  </sheetPr>
  <dimension ref="B1:M69"/>
  <sheetViews>
    <sheetView workbookViewId="0">
      <selection activeCell="A9" sqref="A2:XFD9"/>
    </sheetView>
  </sheetViews>
  <sheetFormatPr defaultRowHeight="12.75" x14ac:dyDescent="0.2"/>
  <cols>
    <col min="1" max="1" width="2.7109375" customWidth="1"/>
    <col min="2" max="2" width="11.7109375" bestFit="1" customWidth="1"/>
    <col min="3" max="3" width="23.85546875" bestFit="1" customWidth="1"/>
    <col min="4" max="4" width="2.7109375" customWidth="1"/>
  </cols>
  <sheetData>
    <row r="1" spans="2:13" ht="13.5" thickBot="1" x14ac:dyDescent="0.25"/>
    <row r="2" spans="2:13" ht="12.75" customHeight="1" x14ac:dyDescent="0.2">
      <c r="B2" s="44"/>
      <c r="C2" s="45"/>
      <c r="D2" s="45"/>
      <c r="E2" s="26" t="s">
        <v>2188</v>
      </c>
      <c r="F2" s="27"/>
      <c r="G2" s="27"/>
      <c r="H2" s="27"/>
      <c r="I2" s="27"/>
      <c r="J2" s="27"/>
      <c r="K2" s="27"/>
      <c r="L2" s="27"/>
      <c r="M2" s="28"/>
    </row>
    <row r="3" spans="2:13" ht="12.75" customHeight="1" x14ac:dyDescent="0.2">
      <c r="B3" s="47"/>
      <c r="C3" s="48"/>
      <c r="D3" s="48"/>
      <c r="E3" s="29"/>
      <c r="F3" s="30"/>
      <c r="G3" s="30"/>
      <c r="H3" s="30"/>
      <c r="I3" s="30"/>
      <c r="J3" s="30"/>
      <c r="K3" s="30"/>
      <c r="L3" s="30"/>
      <c r="M3" s="31"/>
    </row>
    <row r="4" spans="2:13" ht="12.75" customHeight="1" x14ac:dyDescent="0.2">
      <c r="B4" s="47"/>
      <c r="C4" s="48"/>
      <c r="D4" s="48"/>
      <c r="E4" s="29"/>
      <c r="F4" s="30"/>
      <c r="G4" s="30"/>
      <c r="H4" s="30"/>
      <c r="I4" s="30"/>
      <c r="J4" s="30"/>
      <c r="K4" s="30"/>
      <c r="L4" s="30"/>
      <c r="M4" s="31"/>
    </row>
    <row r="5" spans="2:13" ht="13.5" customHeight="1" thickBot="1" x14ac:dyDescent="0.25">
      <c r="B5" s="47"/>
      <c r="C5" s="48"/>
      <c r="D5" s="48"/>
      <c r="E5" s="32"/>
      <c r="F5" s="33"/>
      <c r="G5" s="33"/>
      <c r="H5" s="33"/>
      <c r="I5" s="33"/>
      <c r="J5" s="33"/>
      <c r="K5" s="33"/>
      <c r="L5" s="33"/>
      <c r="M5" s="34"/>
    </row>
    <row r="6" spans="2:13" ht="12.75" customHeight="1" x14ac:dyDescent="0.2">
      <c r="B6" s="47"/>
      <c r="C6" s="48"/>
      <c r="D6" s="48"/>
      <c r="E6" s="35" t="s">
        <v>2217</v>
      </c>
      <c r="F6" s="36"/>
      <c r="G6" s="36"/>
      <c r="H6" s="36"/>
      <c r="I6" s="36"/>
      <c r="J6" s="36"/>
      <c r="K6" s="36"/>
      <c r="L6" s="36"/>
      <c r="M6" s="37"/>
    </row>
    <row r="7" spans="2:13" ht="12.75" customHeight="1" x14ac:dyDescent="0.2">
      <c r="B7" s="47"/>
      <c r="C7" s="48"/>
      <c r="D7" s="48"/>
      <c r="E7" s="38"/>
      <c r="F7" s="39"/>
      <c r="G7" s="39"/>
      <c r="H7" s="39"/>
      <c r="I7" s="39"/>
      <c r="J7" s="39"/>
      <c r="K7" s="39"/>
      <c r="L7" s="39"/>
      <c r="M7" s="40"/>
    </row>
    <row r="8" spans="2:13" ht="12.75" customHeight="1" x14ac:dyDescent="0.2">
      <c r="B8" s="47"/>
      <c r="C8" s="48"/>
      <c r="D8" s="48"/>
      <c r="E8" s="38"/>
      <c r="F8" s="39"/>
      <c r="G8" s="39"/>
      <c r="H8" s="39"/>
      <c r="I8" s="39"/>
      <c r="J8" s="39"/>
      <c r="K8" s="39"/>
      <c r="L8" s="39"/>
      <c r="M8" s="40"/>
    </row>
    <row r="9" spans="2:13" ht="13.5" customHeight="1" thickBot="1" x14ac:dyDescent="0.25">
      <c r="B9" s="50"/>
      <c r="C9" s="51"/>
      <c r="D9" s="51"/>
      <c r="E9" s="41"/>
      <c r="F9" s="42"/>
      <c r="G9" s="42"/>
      <c r="H9" s="42"/>
      <c r="I9" s="42"/>
      <c r="J9" s="42"/>
      <c r="K9" s="42"/>
      <c r="L9" s="42"/>
      <c r="M9" s="43"/>
    </row>
    <row r="11" spans="2:13" x14ac:dyDescent="0.2">
      <c r="B11" s="8" t="s">
        <v>2197</v>
      </c>
      <c r="C11" t="s">
        <v>2220</v>
      </c>
    </row>
    <row r="12" spans="2:13" x14ac:dyDescent="0.2">
      <c r="B12" s="9">
        <v>1</v>
      </c>
      <c r="C12" s="11">
        <v>368.0625</v>
      </c>
    </row>
    <row r="13" spans="2:13" x14ac:dyDescent="0.2">
      <c r="B13" s="9">
        <v>2</v>
      </c>
      <c r="C13" s="11">
        <v>431.95348837209303</v>
      </c>
    </row>
    <row r="14" spans="2:13" x14ac:dyDescent="0.2">
      <c r="B14" s="9">
        <v>3</v>
      </c>
      <c r="C14" s="11">
        <v>384.52892561983469</v>
      </c>
    </row>
    <row r="15" spans="2:13" x14ac:dyDescent="0.2">
      <c r="B15" s="9">
        <v>4</v>
      </c>
      <c r="C15" s="11">
        <v>358.80158730158729</v>
      </c>
    </row>
    <row r="16" spans="2:13" x14ac:dyDescent="0.2">
      <c r="B16" s="9">
        <v>5</v>
      </c>
      <c r="C16" s="11">
        <v>371.61702127659572</v>
      </c>
    </row>
    <row r="17" spans="2:3" x14ac:dyDescent="0.2">
      <c r="B17" s="9">
        <v>6</v>
      </c>
      <c r="C17" s="11">
        <v>380.14130434782606</v>
      </c>
    </row>
    <row r="18" spans="2:3" x14ac:dyDescent="0.2">
      <c r="B18" s="9">
        <v>7</v>
      </c>
      <c r="C18" s="11">
        <v>388.23529411764707</v>
      </c>
    </row>
    <row r="19" spans="2:3" x14ac:dyDescent="0.2">
      <c r="B19" s="9">
        <v>8</v>
      </c>
      <c r="C19" s="11">
        <v>328.13513513513516</v>
      </c>
    </row>
    <row r="20" spans="2:3" x14ac:dyDescent="0.2">
      <c r="B20" s="9">
        <v>9</v>
      </c>
      <c r="C20" s="11">
        <v>458.92105263157896</v>
      </c>
    </row>
    <row r="21" spans="2:3" x14ac:dyDescent="0.2">
      <c r="B21" s="9">
        <v>10</v>
      </c>
      <c r="C21" s="11">
        <v>315</v>
      </c>
    </row>
    <row r="22" spans="2:3" x14ac:dyDescent="0.2">
      <c r="B22" s="9" t="s">
        <v>2195</v>
      </c>
      <c r="C22" s="11">
        <v>381.83529411764704</v>
      </c>
    </row>
    <row r="29" spans="2:3" x14ac:dyDescent="0.2">
      <c r="B29" s="8" t="s">
        <v>2190</v>
      </c>
      <c r="C29" t="s">
        <v>2220</v>
      </c>
    </row>
    <row r="30" spans="2:3" x14ac:dyDescent="0.2">
      <c r="B30" s="9" t="s">
        <v>2199</v>
      </c>
      <c r="C30" s="11">
        <v>421</v>
      </c>
    </row>
    <row r="31" spans="2:3" x14ac:dyDescent="0.2">
      <c r="B31" s="9" t="s">
        <v>2200</v>
      </c>
      <c r="C31" s="11">
        <v>571.78571428571433</v>
      </c>
    </row>
    <row r="32" spans="2:3" x14ac:dyDescent="0.2">
      <c r="B32" s="9" t="s">
        <v>2201</v>
      </c>
      <c r="C32" s="11">
        <v>315.17874396135267</v>
      </c>
    </row>
    <row r="33" spans="2:3" x14ac:dyDescent="0.2">
      <c r="B33" s="9" t="s">
        <v>2202</v>
      </c>
      <c r="C33" s="11">
        <v>408.13197969543148</v>
      </c>
    </row>
    <row r="34" spans="2:3" x14ac:dyDescent="0.2">
      <c r="B34" s="9" t="s">
        <v>2203</v>
      </c>
      <c r="C34" s="11">
        <v>464.2072072072072</v>
      </c>
    </row>
    <row r="35" spans="2:3" x14ac:dyDescent="0.2">
      <c r="B35" s="9" t="s">
        <v>2204</v>
      </c>
      <c r="C35" s="11">
        <v>324.16853932584269</v>
      </c>
    </row>
    <row r="36" spans="2:3" x14ac:dyDescent="0.2">
      <c r="B36" s="9" t="s">
        <v>2205</v>
      </c>
      <c r="C36" s="11">
        <v>258.82758620689657</v>
      </c>
    </row>
    <row r="37" spans="2:3" x14ac:dyDescent="0.2">
      <c r="B37" s="9" t="s">
        <v>2195</v>
      </c>
      <c r="C37" s="11">
        <v>381.83529411764704</v>
      </c>
    </row>
    <row r="47" spans="2:3" x14ac:dyDescent="0.2">
      <c r="B47" s="8" t="s">
        <v>2191</v>
      </c>
      <c r="C47" t="s">
        <v>2194</v>
      </c>
    </row>
    <row r="49" spans="2:3" x14ac:dyDescent="0.2">
      <c r="B49" s="8" t="s">
        <v>2206</v>
      </c>
      <c r="C49" t="s">
        <v>2220</v>
      </c>
    </row>
    <row r="50" spans="2:3" x14ac:dyDescent="0.2">
      <c r="B50" s="9" t="s">
        <v>2089</v>
      </c>
      <c r="C50" s="11">
        <v>477.87912087912088</v>
      </c>
    </row>
    <row r="51" spans="2:3" x14ac:dyDescent="0.2">
      <c r="B51" s="9" t="s">
        <v>2094</v>
      </c>
      <c r="C51" s="11">
        <v>414.42268041237111</v>
      </c>
    </row>
    <row r="52" spans="2:3" x14ac:dyDescent="0.2">
      <c r="B52" s="9" t="s">
        <v>2092</v>
      </c>
      <c r="C52" s="11">
        <v>406.96153846153845</v>
      </c>
    </row>
    <row r="53" spans="2:3" x14ac:dyDescent="0.2">
      <c r="B53" s="9" t="s">
        <v>2091</v>
      </c>
      <c r="C53" s="11">
        <v>379.62650602409639</v>
      </c>
    </row>
    <row r="54" spans="2:3" x14ac:dyDescent="0.2">
      <c r="B54" s="9" t="s">
        <v>2090</v>
      </c>
      <c r="C54" s="11">
        <v>363.26086956521738</v>
      </c>
    </row>
    <row r="55" spans="2:3" x14ac:dyDescent="0.2">
      <c r="B55" s="9" t="s">
        <v>2093</v>
      </c>
      <c r="C55" s="11">
        <v>361.41860465116281</v>
      </c>
    </row>
    <row r="56" spans="2:3" x14ac:dyDescent="0.2">
      <c r="B56" s="9" t="s">
        <v>2095</v>
      </c>
      <c r="C56" s="11">
        <v>306.2</v>
      </c>
    </row>
    <row r="57" spans="2:3" x14ac:dyDescent="0.2">
      <c r="B57" s="9" t="s">
        <v>2195</v>
      </c>
      <c r="C57" s="11">
        <v>390.07370184254609</v>
      </c>
    </row>
    <row r="65" spans="2:3" x14ac:dyDescent="0.2">
      <c r="B65" s="8" t="s">
        <v>2191</v>
      </c>
      <c r="C65" t="s">
        <v>2220</v>
      </c>
    </row>
    <row r="66" spans="2:3" x14ac:dyDescent="0.2">
      <c r="B66" s="9" t="s">
        <v>2099</v>
      </c>
      <c r="C66" s="11">
        <v>394.5</v>
      </c>
    </row>
    <row r="67" spans="2:3" x14ac:dyDescent="0.2">
      <c r="B67" s="9" t="s">
        <v>2194</v>
      </c>
      <c r="C67" s="11">
        <v>390.07370184254609</v>
      </c>
    </row>
    <row r="68" spans="2:3" x14ac:dyDescent="0.2">
      <c r="B68" s="9" t="s">
        <v>2193</v>
      </c>
      <c r="C68" s="11">
        <v>299.74603174603175</v>
      </c>
    </row>
    <row r="69" spans="2:3" x14ac:dyDescent="0.2">
      <c r="B69" s="9" t="s">
        <v>2195</v>
      </c>
      <c r="C69" s="11">
        <v>381.83529411764704</v>
      </c>
    </row>
  </sheetData>
  <mergeCells count="3">
    <mergeCell ref="B2:D9"/>
    <mergeCell ref="E2:M5"/>
    <mergeCell ref="E6:M9"/>
  </mergeCells>
  <conditionalFormatting pivot="1" sqref="C66:C68">
    <cfRule type="top10" dxfId="19" priority="8" rank="1"/>
  </conditionalFormatting>
  <conditionalFormatting pivot="1" sqref="C66:C68">
    <cfRule type="top10" dxfId="18" priority="7" bottom="1" rank="1"/>
  </conditionalFormatting>
  <conditionalFormatting pivot="1" sqref="C50:C56">
    <cfRule type="top10" dxfId="17" priority="6" rank="1"/>
  </conditionalFormatting>
  <conditionalFormatting pivot="1" sqref="C50:C56">
    <cfRule type="top10" dxfId="16" priority="5" bottom="1" rank="1"/>
  </conditionalFormatting>
  <conditionalFormatting pivot="1" sqref="C30:C36">
    <cfRule type="top10" dxfId="15" priority="4" rank="1"/>
  </conditionalFormatting>
  <conditionalFormatting pivot="1" sqref="C30:C36">
    <cfRule type="top10" dxfId="14" priority="3" bottom="1" rank="1"/>
  </conditionalFormatting>
  <conditionalFormatting pivot="1" sqref="C12:C21">
    <cfRule type="top10" dxfId="13" priority="2" rank="1"/>
  </conditionalFormatting>
  <conditionalFormatting pivot="1" sqref="C12:C21">
    <cfRule type="top10" dxfId="12" priority="1" bottom="1" rank="1"/>
  </conditionalFormatting>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22D32-25D6-4575-B348-4B66EB305031}">
  <sheetPr>
    <tabColor rgb="FF92D050"/>
  </sheetPr>
  <dimension ref="B1:M42"/>
  <sheetViews>
    <sheetView topLeftCell="A9" workbookViewId="0">
      <selection activeCell="AB44" sqref="AB44"/>
    </sheetView>
  </sheetViews>
  <sheetFormatPr defaultRowHeight="12.75" x14ac:dyDescent="0.2"/>
  <cols>
    <col min="1" max="1" width="2.7109375" customWidth="1"/>
    <col min="2" max="2" width="19.140625" bestFit="1" customWidth="1"/>
    <col min="3" max="3" width="22.7109375" bestFit="1" customWidth="1"/>
    <col min="4" max="4" width="9.7109375" bestFit="1" customWidth="1"/>
    <col min="5" max="5" width="11.7109375" bestFit="1" customWidth="1"/>
    <col min="6" max="8" width="8.140625" bestFit="1" customWidth="1"/>
    <col min="9" max="15" width="9.140625" bestFit="1" customWidth="1"/>
    <col min="20" max="22" width="9.140625" bestFit="1" customWidth="1"/>
    <col min="23" max="26" width="8.140625" bestFit="1" customWidth="1"/>
    <col min="36" max="39" width="9.140625" bestFit="1" customWidth="1"/>
    <col min="40" max="44" width="8.140625" bestFit="1" customWidth="1"/>
    <col min="56" max="59" width="9.140625" bestFit="1" customWidth="1"/>
    <col min="60" max="66" width="8.140625" bestFit="1" customWidth="1"/>
    <col min="75" max="79" width="9.140625" bestFit="1" customWidth="1"/>
    <col min="82" max="88" width="8.140625" bestFit="1" customWidth="1"/>
    <col min="97" max="103" width="9.140625" bestFit="1" customWidth="1"/>
    <col min="107" max="113" width="8.140625" bestFit="1" customWidth="1"/>
    <col min="119" max="124" width="9.140625" bestFit="1" customWidth="1"/>
    <col min="131" max="138" width="8.140625" bestFit="1" customWidth="1"/>
    <col min="144" max="150" width="9.140625" bestFit="1" customWidth="1"/>
    <col min="158" max="164" width="8.140625" bestFit="1" customWidth="1"/>
    <col min="169" max="176" width="9.140625" bestFit="1" customWidth="1"/>
    <col min="183" max="190" width="8.140625" bestFit="1" customWidth="1"/>
    <col min="201" max="215" width="9.140625" bestFit="1" customWidth="1"/>
    <col min="216" max="234" width="10.140625" bestFit="1" customWidth="1"/>
    <col min="235" max="240" width="9.140625" bestFit="1" customWidth="1"/>
    <col min="241" max="258" width="10.140625" bestFit="1" customWidth="1"/>
    <col min="259" max="266" width="9.140625" bestFit="1" customWidth="1"/>
    <col min="267" max="285" width="10.140625" bestFit="1" customWidth="1"/>
    <col min="286" max="294" width="8.140625" bestFit="1" customWidth="1"/>
    <col min="295" max="299" width="9.140625" bestFit="1" customWidth="1"/>
    <col min="314" max="320" width="8.140625" bestFit="1" customWidth="1"/>
    <col min="321" max="322" width="9.140625" bestFit="1" customWidth="1"/>
    <col min="337" max="344" width="8.140625" bestFit="1" customWidth="1"/>
    <col min="345" max="350" width="9.140625" bestFit="1" customWidth="1"/>
    <col min="365" max="366" width="9.140625" bestFit="1" customWidth="1"/>
    <col min="367" max="373" width="8.140625" bestFit="1" customWidth="1"/>
    <col min="386" max="388" width="9.140625" bestFit="1" customWidth="1"/>
    <col min="389" max="395" width="8.140625" bestFit="1" customWidth="1"/>
    <col min="406" max="410" width="9.140625" bestFit="1" customWidth="1"/>
    <col min="412" max="417" width="8.140625" bestFit="1" customWidth="1"/>
    <col min="425" max="428" width="9.140625" bestFit="1" customWidth="1"/>
    <col min="433" max="438" width="8.140625" bestFit="1" customWidth="1"/>
    <col min="443" max="449" width="9.140625" bestFit="1" customWidth="1"/>
    <col min="455" max="460" width="8.140625" bestFit="1" customWidth="1"/>
    <col min="470" max="476" width="9.140625" bestFit="1" customWidth="1"/>
    <col min="477" max="483" width="8.140625" bestFit="1" customWidth="1"/>
    <col min="484" max="484" width="9.140625" bestFit="1" customWidth="1"/>
    <col min="489" max="504" width="9.140625" bestFit="1" customWidth="1"/>
    <col min="506" max="521" width="10.140625" bestFit="1" customWidth="1"/>
    <col min="522" max="525" width="9.140625" bestFit="1" customWidth="1"/>
    <col min="526" max="542" width="10.140625" bestFit="1" customWidth="1"/>
    <col min="550" max="564" width="10.140625" bestFit="1" customWidth="1"/>
    <col min="565" max="565" width="11.7109375" bestFit="1" customWidth="1"/>
  </cols>
  <sheetData>
    <row r="1" spans="2:13" ht="13.5" thickBot="1" x14ac:dyDescent="0.25"/>
    <row r="2" spans="2:13" ht="12.75" customHeight="1" x14ac:dyDescent="0.2">
      <c r="B2" s="44"/>
      <c r="C2" s="45"/>
      <c r="D2" s="26" t="s">
        <v>2188</v>
      </c>
      <c r="E2" s="27"/>
      <c r="F2" s="27"/>
      <c r="G2" s="27"/>
      <c r="H2" s="27"/>
      <c r="I2" s="27"/>
      <c r="J2" s="27"/>
      <c r="K2" s="27"/>
      <c r="L2" s="27"/>
      <c r="M2" s="28"/>
    </row>
    <row r="3" spans="2:13" ht="12.75" customHeight="1" x14ac:dyDescent="0.2">
      <c r="B3" s="47"/>
      <c r="C3" s="48"/>
      <c r="D3" s="29"/>
      <c r="E3" s="30"/>
      <c r="F3" s="30"/>
      <c r="G3" s="30"/>
      <c r="H3" s="30"/>
      <c r="I3" s="30"/>
      <c r="J3" s="30"/>
      <c r="K3" s="30"/>
      <c r="L3" s="30"/>
      <c r="M3" s="31"/>
    </row>
    <row r="4" spans="2:13" ht="12.75" customHeight="1" x14ac:dyDescent="0.2">
      <c r="B4" s="47"/>
      <c r="C4" s="48"/>
      <c r="D4" s="29"/>
      <c r="E4" s="30"/>
      <c r="F4" s="30"/>
      <c r="G4" s="30"/>
      <c r="H4" s="30"/>
      <c r="I4" s="30"/>
      <c r="J4" s="30"/>
      <c r="K4" s="30"/>
      <c r="L4" s="30"/>
      <c r="M4" s="31"/>
    </row>
    <row r="5" spans="2:13" ht="13.5" customHeight="1" thickBot="1" x14ac:dyDescent="0.25">
      <c r="B5" s="47"/>
      <c r="C5" s="48"/>
      <c r="D5" s="32"/>
      <c r="E5" s="33"/>
      <c r="F5" s="33"/>
      <c r="G5" s="33"/>
      <c r="H5" s="33"/>
      <c r="I5" s="33"/>
      <c r="J5" s="33"/>
      <c r="K5" s="33"/>
      <c r="L5" s="33"/>
      <c r="M5" s="34"/>
    </row>
    <row r="6" spans="2:13" ht="12.75" customHeight="1" x14ac:dyDescent="0.2">
      <c r="B6" s="47"/>
      <c r="C6" s="48"/>
      <c r="D6" s="35" t="s">
        <v>2221</v>
      </c>
      <c r="E6" s="36"/>
      <c r="F6" s="36"/>
      <c r="G6" s="36"/>
      <c r="H6" s="36"/>
      <c r="I6" s="36"/>
      <c r="J6" s="36"/>
      <c r="K6" s="36"/>
      <c r="L6" s="36"/>
      <c r="M6" s="37"/>
    </row>
    <row r="7" spans="2:13" ht="12.75" customHeight="1" x14ac:dyDescent="0.2">
      <c r="B7" s="47"/>
      <c r="C7" s="48"/>
      <c r="D7" s="38"/>
      <c r="E7" s="39"/>
      <c r="F7" s="39"/>
      <c r="G7" s="39"/>
      <c r="H7" s="39"/>
      <c r="I7" s="39"/>
      <c r="J7" s="39"/>
      <c r="K7" s="39"/>
      <c r="L7" s="39"/>
      <c r="M7" s="40"/>
    </row>
    <row r="8" spans="2:13" ht="12.75" customHeight="1" x14ac:dyDescent="0.2">
      <c r="B8" s="47"/>
      <c r="C8" s="48"/>
      <c r="D8" s="38"/>
      <c r="E8" s="39"/>
      <c r="F8" s="39"/>
      <c r="G8" s="39"/>
      <c r="H8" s="39"/>
      <c r="I8" s="39"/>
      <c r="J8" s="39"/>
      <c r="K8" s="39"/>
      <c r="L8" s="39"/>
      <c r="M8" s="40"/>
    </row>
    <row r="9" spans="2:13" ht="13.5" customHeight="1" thickBot="1" x14ac:dyDescent="0.25">
      <c r="B9" s="50"/>
      <c r="C9" s="51"/>
      <c r="D9" s="41"/>
      <c r="E9" s="42"/>
      <c r="F9" s="42"/>
      <c r="G9" s="42"/>
      <c r="H9" s="42"/>
      <c r="I9" s="42"/>
      <c r="J9" s="42"/>
      <c r="K9" s="42"/>
      <c r="L9" s="42"/>
      <c r="M9" s="43"/>
    </row>
    <row r="10" spans="2:13" ht="13.5" customHeight="1" x14ac:dyDescent="0.2">
      <c r="B10" s="6"/>
      <c r="C10" s="6"/>
      <c r="D10" s="6"/>
      <c r="E10" s="13"/>
      <c r="F10" s="13"/>
      <c r="G10" s="13"/>
      <c r="H10" s="13"/>
      <c r="I10" s="13"/>
      <c r="J10" s="13"/>
      <c r="K10" s="13"/>
      <c r="L10" s="13"/>
      <c r="M10" s="13"/>
    </row>
    <row r="11" spans="2:13" x14ac:dyDescent="0.2">
      <c r="B11" s="8" t="s">
        <v>2191</v>
      </c>
      <c r="C11" t="s">
        <v>2194</v>
      </c>
    </row>
    <row r="13" spans="2:13" x14ac:dyDescent="0.2">
      <c r="B13" s="15" t="s">
        <v>2214</v>
      </c>
      <c r="C13" s="8" t="s">
        <v>2227</v>
      </c>
    </row>
    <row r="14" spans="2:13" x14ac:dyDescent="0.2">
      <c r="B14" s="21"/>
      <c r="C14" t="s">
        <v>2222</v>
      </c>
      <c r="D14" t="s">
        <v>2223</v>
      </c>
      <c r="E14" t="s">
        <v>2195</v>
      </c>
    </row>
    <row r="15" spans="2:13" x14ac:dyDescent="0.2">
      <c r="B15" s="21"/>
    </row>
    <row r="16" spans="2:13" x14ac:dyDescent="0.2">
      <c r="B16" s="21"/>
    </row>
    <row r="17" spans="2:5" x14ac:dyDescent="0.2">
      <c r="B17" s="8" t="s">
        <v>2228</v>
      </c>
    </row>
    <row r="18" spans="2:5" x14ac:dyDescent="0.2">
      <c r="B18" s="9" t="s">
        <v>2092</v>
      </c>
      <c r="C18" s="12">
        <v>10157</v>
      </c>
      <c r="D18" s="12">
        <v>21586</v>
      </c>
      <c r="E18" s="12">
        <v>31743</v>
      </c>
    </row>
    <row r="19" spans="2:5" x14ac:dyDescent="0.2">
      <c r="B19" s="9" t="s">
        <v>2090</v>
      </c>
      <c r="C19" s="12">
        <v>9126</v>
      </c>
      <c r="D19" s="12">
        <v>24294</v>
      </c>
      <c r="E19" s="12">
        <v>33420</v>
      </c>
    </row>
    <row r="20" spans="2:5" x14ac:dyDescent="0.2">
      <c r="B20" s="9" t="s">
        <v>2089</v>
      </c>
      <c r="C20" s="12">
        <v>18411</v>
      </c>
      <c r="D20" s="12">
        <v>25076</v>
      </c>
      <c r="E20" s="12">
        <v>43487</v>
      </c>
    </row>
    <row r="21" spans="2:5" x14ac:dyDescent="0.2">
      <c r="B21" s="9" t="s">
        <v>2094</v>
      </c>
      <c r="C21" s="12">
        <v>22610</v>
      </c>
      <c r="D21" s="12">
        <v>17589</v>
      </c>
      <c r="E21" s="12">
        <v>40199</v>
      </c>
    </row>
    <row r="22" spans="2:5" x14ac:dyDescent="0.2">
      <c r="B22" s="9" t="s">
        <v>2093</v>
      </c>
      <c r="C22" s="12">
        <v>12543</v>
      </c>
      <c r="D22" s="12">
        <v>18539</v>
      </c>
      <c r="E22" s="12">
        <v>31082</v>
      </c>
    </row>
    <row r="23" spans="2:5" x14ac:dyDescent="0.2">
      <c r="B23" s="9" t="s">
        <v>2091</v>
      </c>
      <c r="C23" s="12">
        <v>13395</v>
      </c>
      <c r="D23" s="12">
        <v>18114</v>
      </c>
      <c r="E23" s="12">
        <v>31509</v>
      </c>
    </row>
    <row r="24" spans="2:5" x14ac:dyDescent="0.2">
      <c r="B24" s="9" t="s">
        <v>2095</v>
      </c>
      <c r="C24" s="12">
        <v>10169</v>
      </c>
      <c r="D24" s="12">
        <v>11265</v>
      </c>
      <c r="E24" s="12">
        <v>21434</v>
      </c>
    </row>
    <row r="25" spans="2:5" x14ac:dyDescent="0.2">
      <c r="B25" s="9" t="s">
        <v>2195</v>
      </c>
      <c r="C25" s="12">
        <v>96411</v>
      </c>
      <c r="D25" s="12">
        <v>136463</v>
      </c>
      <c r="E25" s="12">
        <v>232874</v>
      </c>
    </row>
    <row r="30" spans="2:5" x14ac:dyDescent="0.2">
      <c r="B30" s="15" t="s">
        <v>2214</v>
      </c>
      <c r="C30" s="8" t="s">
        <v>2227</v>
      </c>
    </row>
    <row r="31" spans="2:5" x14ac:dyDescent="0.2">
      <c r="B31" s="21"/>
      <c r="C31" t="s">
        <v>2222</v>
      </c>
      <c r="D31" t="s">
        <v>2223</v>
      </c>
      <c r="E31" t="s">
        <v>2195</v>
      </c>
    </row>
    <row r="32" spans="2:5" x14ac:dyDescent="0.2">
      <c r="B32" s="21"/>
    </row>
    <row r="33" spans="2:5" x14ac:dyDescent="0.2">
      <c r="B33" s="21"/>
    </row>
    <row r="34" spans="2:5" x14ac:dyDescent="0.2">
      <c r="B34" s="8" t="s">
        <v>2228</v>
      </c>
    </row>
    <row r="35" spans="2:5" x14ac:dyDescent="0.2">
      <c r="B35" s="9" t="s">
        <v>2121</v>
      </c>
      <c r="C35" s="12">
        <v>3715</v>
      </c>
      <c r="D35" s="12">
        <v>6033</v>
      </c>
      <c r="E35" s="12">
        <v>9748</v>
      </c>
    </row>
    <row r="36" spans="2:5" x14ac:dyDescent="0.2">
      <c r="B36" s="9" t="s">
        <v>159</v>
      </c>
      <c r="C36" s="12">
        <v>14208</v>
      </c>
      <c r="D36" s="12">
        <v>17832</v>
      </c>
      <c r="E36" s="12">
        <v>32040</v>
      </c>
    </row>
    <row r="37" spans="2:5" x14ac:dyDescent="0.2">
      <c r="B37" s="9" t="s">
        <v>160</v>
      </c>
      <c r="C37" s="12">
        <v>4733</v>
      </c>
      <c r="D37" s="12">
        <v>7458</v>
      </c>
      <c r="E37" s="12">
        <v>12191</v>
      </c>
    </row>
    <row r="38" spans="2:5" x14ac:dyDescent="0.2">
      <c r="B38" s="9" t="s">
        <v>161</v>
      </c>
      <c r="C38" s="12">
        <v>20051</v>
      </c>
      <c r="D38" s="12">
        <v>30453</v>
      </c>
      <c r="E38" s="12">
        <v>50504</v>
      </c>
    </row>
    <row r="39" spans="2:5" x14ac:dyDescent="0.2">
      <c r="B39" s="9" t="s">
        <v>162</v>
      </c>
      <c r="C39" s="12">
        <v>5448</v>
      </c>
      <c r="D39" s="12">
        <v>5409</v>
      </c>
      <c r="E39" s="12">
        <v>10857</v>
      </c>
    </row>
    <row r="40" spans="2:5" x14ac:dyDescent="0.2">
      <c r="B40" s="9" t="s">
        <v>163</v>
      </c>
      <c r="C40" s="12">
        <v>54693</v>
      </c>
      <c r="D40" s="12">
        <v>78013</v>
      </c>
      <c r="E40" s="12">
        <v>132706</v>
      </c>
    </row>
    <row r="41" spans="2:5" x14ac:dyDescent="0.2">
      <c r="B41" s="9" t="s">
        <v>164</v>
      </c>
      <c r="C41" s="12">
        <v>5365</v>
      </c>
      <c r="D41" s="12">
        <v>6237</v>
      </c>
      <c r="E41" s="12">
        <v>11602</v>
      </c>
    </row>
    <row r="42" spans="2:5" x14ac:dyDescent="0.2">
      <c r="B42" s="9" t="s">
        <v>2195</v>
      </c>
      <c r="C42" s="12">
        <v>108213</v>
      </c>
      <c r="D42" s="12">
        <v>151435</v>
      </c>
      <c r="E42" s="12">
        <v>259648</v>
      </c>
    </row>
  </sheetData>
  <mergeCells count="3">
    <mergeCell ref="B2:C9"/>
    <mergeCell ref="D2:M5"/>
    <mergeCell ref="D6:M9"/>
  </mergeCell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9B8F3-8508-421D-9D16-23F16FA724F3}">
  <sheetPr>
    <tabColor rgb="FF92D050"/>
  </sheetPr>
  <dimension ref="B1:M24"/>
  <sheetViews>
    <sheetView workbookViewId="0">
      <selection activeCell="O36" sqref="O36"/>
    </sheetView>
  </sheetViews>
  <sheetFormatPr defaultRowHeight="12.75" x14ac:dyDescent="0.2"/>
  <cols>
    <col min="1" max="1" width="2.7109375" customWidth="1"/>
    <col min="2" max="2" width="18.28515625" bestFit="1" customWidth="1"/>
    <col min="3" max="3" width="17" bestFit="1" customWidth="1"/>
    <col min="4" max="8" width="8.7109375" bestFit="1" customWidth="1"/>
    <col min="9" max="9" width="7.7109375" bestFit="1" customWidth="1"/>
    <col min="10" max="10" width="11.7109375" bestFit="1" customWidth="1"/>
  </cols>
  <sheetData>
    <row r="1" spans="2:13" ht="13.5" thickBot="1" x14ac:dyDescent="0.25"/>
    <row r="2" spans="2:13" ht="12.75" customHeight="1" x14ac:dyDescent="0.2">
      <c r="B2" s="44"/>
      <c r="C2" s="45"/>
      <c r="D2" s="45"/>
      <c r="E2" s="26" t="s">
        <v>2188</v>
      </c>
      <c r="F2" s="27"/>
      <c r="G2" s="27"/>
      <c r="H2" s="27"/>
      <c r="I2" s="27"/>
      <c r="J2" s="27"/>
      <c r="K2" s="27"/>
      <c r="L2" s="27"/>
      <c r="M2" s="28"/>
    </row>
    <row r="3" spans="2:13" ht="12.75" customHeight="1" x14ac:dyDescent="0.2">
      <c r="B3" s="47"/>
      <c r="C3" s="48"/>
      <c r="D3" s="48"/>
      <c r="E3" s="29"/>
      <c r="F3" s="30"/>
      <c r="G3" s="30"/>
      <c r="H3" s="30"/>
      <c r="I3" s="30"/>
      <c r="J3" s="30"/>
      <c r="K3" s="30"/>
      <c r="L3" s="30"/>
      <c r="M3" s="31"/>
    </row>
    <row r="4" spans="2:13" ht="12.75" customHeight="1" x14ac:dyDescent="0.2">
      <c r="B4" s="47"/>
      <c r="C4" s="48"/>
      <c r="D4" s="48"/>
      <c r="E4" s="29"/>
      <c r="F4" s="30"/>
      <c r="G4" s="30"/>
      <c r="H4" s="30"/>
      <c r="I4" s="30"/>
      <c r="J4" s="30"/>
      <c r="K4" s="30"/>
      <c r="L4" s="30"/>
      <c r="M4" s="31"/>
    </row>
    <row r="5" spans="2:13" ht="13.5" customHeight="1" thickBot="1" x14ac:dyDescent="0.25">
      <c r="B5" s="47"/>
      <c r="C5" s="48"/>
      <c r="D5" s="48"/>
      <c r="E5" s="32"/>
      <c r="F5" s="33"/>
      <c r="G5" s="33"/>
      <c r="H5" s="33"/>
      <c r="I5" s="33"/>
      <c r="J5" s="33"/>
      <c r="K5" s="33"/>
      <c r="L5" s="33"/>
      <c r="M5" s="34"/>
    </row>
    <row r="6" spans="2:13" ht="12.75" customHeight="1" x14ac:dyDescent="0.2">
      <c r="B6" s="47"/>
      <c r="C6" s="48"/>
      <c r="D6" s="48"/>
      <c r="E6" s="35" t="s">
        <v>2229</v>
      </c>
      <c r="F6" s="36"/>
      <c r="G6" s="36"/>
      <c r="H6" s="36"/>
      <c r="I6" s="36"/>
      <c r="J6" s="36"/>
      <c r="K6" s="36"/>
      <c r="L6" s="36"/>
      <c r="M6" s="37"/>
    </row>
    <row r="7" spans="2:13" ht="12.75" customHeight="1" x14ac:dyDescent="0.2">
      <c r="B7" s="47"/>
      <c r="C7" s="48"/>
      <c r="D7" s="48"/>
      <c r="E7" s="38"/>
      <c r="F7" s="39"/>
      <c r="G7" s="39"/>
      <c r="H7" s="39"/>
      <c r="I7" s="39"/>
      <c r="J7" s="39"/>
      <c r="K7" s="39"/>
      <c r="L7" s="39"/>
      <c r="M7" s="40"/>
    </row>
    <row r="8" spans="2:13" ht="12.75" customHeight="1" x14ac:dyDescent="0.2">
      <c r="B8" s="47"/>
      <c r="C8" s="48"/>
      <c r="D8" s="48"/>
      <c r="E8" s="38"/>
      <c r="F8" s="39"/>
      <c r="G8" s="39"/>
      <c r="H8" s="39"/>
      <c r="I8" s="39"/>
      <c r="J8" s="39"/>
      <c r="K8" s="39"/>
      <c r="L8" s="39"/>
      <c r="M8" s="40"/>
    </row>
    <row r="9" spans="2:13" ht="13.5" customHeight="1" thickBot="1" x14ac:dyDescent="0.25">
      <c r="B9" s="50"/>
      <c r="C9" s="51"/>
      <c r="D9" s="51"/>
      <c r="E9" s="41"/>
      <c r="F9" s="42"/>
      <c r="G9" s="42"/>
      <c r="H9" s="42"/>
      <c r="I9" s="42"/>
      <c r="J9" s="42"/>
      <c r="K9" s="42"/>
      <c r="L9" s="42"/>
      <c r="M9" s="43"/>
    </row>
    <row r="11" spans="2:13" x14ac:dyDescent="0.2">
      <c r="B11" s="8" t="s">
        <v>2230</v>
      </c>
      <c r="C11" s="8" t="s">
        <v>2224</v>
      </c>
    </row>
    <row r="12" spans="2:13" x14ac:dyDescent="0.2">
      <c r="B12" s="8" t="s">
        <v>2192</v>
      </c>
      <c r="C12" t="s">
        <v>2199</v>
      </c>
      <c r="D12" t="s">
        <v>2200</v>
      </c>
      <c r="E12" t="s">
        <v>2201</v>
      </c>
      <c r="F12" t="s">
        <v>2202</v>
      </c>
      <c r="G12" t="s">
        <v>2203</v>
      </c>
      <c r="H12" t="s">
        <v>2204</v>
      </c>
      <c r="I12" t="s">
        <v>2205</v>
      </c>
      <c r="J12" t="s">
        <v>2195</v>
      </c>
    </row>
    <row r="13" spans="2:13" x14ac:dyDescent="0.2">
      <c r="B13" s="9" t="s">
        <v>2089</v>
      </c>
      <c r="C13" s="12"/>
      <c r="D13" s="12">
        <v>1341</v>
      </c>
      <c r="E13" s="12">
        <v>7644</v>
      </c>
      <c r="F13" s="12">
        <v>2862</v>
      </c>
      <c r="G13" s="12">
        <v>6733.5</v>
      </c>
      <c r="H13" s="12">
        <v>1832.5</v>
      </c>
      <c r="I13" s="12">
        <v>251.5</v>
      </c>
      <c r="J13" s="12">
        <v>20664.5</v>
      </c>
    </row>
    <row r="14" spans="2:13" x14ac:dyDescent="0.2">
      <c r="B14" s="9" t="s">
        <v>2094</v>
      </c>
      <c r="C14" s="12"/>
      <c r="D14" s="12">
        <v>1866</v>
      </c>
      <c r="E14" s="12">
        <v>2250</v>
      </c>
      <c r="F14" s="12">
        <v>7574.5</v>
      </c>
      <c r="G14" s="12">
        <v>3198.5</v>
      </c>
      <c r="H14" s="12">
        <v>3803</v>
      </c>
      <c r="I14" s="12">
        <v>440.5</v>
      </c>
      <c r="J14" s="12">
        <v>19132.5</v>
      </c>
    </row>
    <row r="15" spans="2:13" x14ac:dyDescent="0.2">
      <c r="B15" s="9" t="s">
        <v>2090</v>
      </c>
      <c r="C15" s="12">
        <v>561.5</v>
      </c>
      <c r="D15" s="12">
        <v>1271.5</v>
      </c>
      <c r="E15" s="12">
        <v>5721</v>
      </c>
      <c r="F15" s="12">
        <v>5638.5</v>
      </c>
      <c r="G15" s="12">
        <v>2135</v>
      </c>
      <c r="H15" s="12">
        <v>347.5</v>
      </c>
      <c r="I15" s="12">
        <v>187</v>
      </c>
      <c r="J15" s="12">
        <v>15862</v>
      </c>
    </row>
    <row r="16" spans="2:13" x14ac:dyDescent="0.2">
      <c r="B16" s="9" t="s">
        <v>2092</v>
      </c>
      <c r="C16" s="12">
        <v>69.5</v>
      </c>
      <c r="D16" s="12">
        <v>748.5</v>
      </c>
      <c r="E16" s="12">
        <v>2679</v>
      </c>
      <c r="F16" s="12">
        <v>5512</v>
      </c>
      <c r="G16" s="12">
        <v>3503.5</v>
      </c>
      <c r="H16" s="12">
        <v>1874.5</v>
      </c>
      <c r="I16" s="12">
        <v>590.5</v>
      </c>
      <c r="J16" s="12">
        <v>14977.5</v>
      </c>
    </row>
    <row r="17" spans="2:10" x14ac:dyDescent="0.2">
      <c r="B17" s="9" t="s">
        <v>2091</v>
      </c>
      <c r="C17" s="12"/>
      <c r="D17" s="12">
        <v>138</v>
      </c>
      <c r="E17" s="12">
        <v>4315.5</v>
      </c>
      <c r="F17" s="12">
        <v>6060</v>
      </c>
      <c r="G17" s="12">
        <v>2287.5</v>
      </c>
      <c r="H17" s="12">
        <v>1594</v>
      </c>
      <c r="I17" s="12">
        <v>530.5</v>
      </c>
      <c r="J17" s="12">
        <v>14925.5</v>
      </c>
    </row>
    <row r="18" spans="2:10" x14ac:dyDescent="0.2">
      <c r="B18" s="9" t="s">
        <v>2093</v>
      </c>
      <c r="C18" s="12"/>
      <c r="D18" s="12">
        <v>2456.5</v>
      </c>
      <c r="E18" s="12">
        <v>3755.5</v>
      </c>
      <c r="F18" s="12">
        <v>3130</v>
      </c>
      <c r="G18" s="12">
        <v>2442.5</v>
      </c>
      <c r="H18" s="12">
        <v>1891.5</v>
      </c>
      <c r="I18" s="12">
        <v>1071</v>
      </c>
      <c r="J18" s="12">
        <v>14747</v>
      </c>
    </row>
    <row r="19" spans="2:10" x14ac:dyDescent="0.2">
      <c r="B19" s="9" t="s">
        <v>2095</v>
      </c>
      <c r="C19" s="12"/>
      <c r="D19" s="12">
        <v>1444.5</v>
      </c>
      <c r="E19" s="12">
        <v>2725</v>
      </c>
      <c r="F19" s="12">
        <v>3858.5</v>
      </c>
      <c r="G19" s="12">
        <v>916.5</v>
      </c>
      <c r="H19" s="12">
        <v>892</v>
      </c>
      <c r="I19" s="12">
        <v>293.5</v>
      </c>
      <c r="J19" s="12">
        <v>10130</v>
      </c>
    </row>
    <row r="20" spans="2:10" x14ac:dyDescent="0.2">
      <c r="B20" s="9" t="s">
        <v>2099</v>
      </c>
      <c r="C20" s="12"/>
      <c r="D20" s="12">
        <v>909</v>
      </c>
      <c r="E20" s="12">
        <v>273</v>
      </c>
      <c r="F20" s="12">
        <v>1248</v>
      </c>
      <c r="G20" s="12">
        <v>1276.5</v>
      </c>
      <c r="H20" s="12">
        <v>88.5</v>
      </c>
      <c r="I20" s="12"/>
      <c r="J20" s="12">
        <v>3795</v>
      </c>
    </row>
    <row r="21" spans="2:10" x14ac:dyDescent="0.2">
      <c r="B21" s="9" t="s">
        <v>2098</v>
      </c>
      <c r="C21" s="12">
        <v>385.5</v>
      </c>
      <c r="D21" s="12">
        <v>505</v>
      </c>
      <c r="E21" s="12">
        <v>257</v>
      </c>
      <c r="F21" s="12">
        <v>571.5</v>
      </c>
      <c r="G21" s="12">
        <v>602.5</v>
      </c>
      <c r="H21" s="12">
        <v>856</v>
      </c>
      <c r="I21" s="12"/>
      <c r="J21" s="12">
        <v>3177.5</v>
      </c>
    </row>
    <row r="22" spans="2:10" x14ac:dyDescent="0.2">
      <c r="B22" s="9" t="s">
        <v>2096</v>
      </c>
      <c r="C22" s="12"/>
      <c r="D22" s="12">
        <v>767.5</v>
      </c>
      <c r="E22" s="12">
        <v>795.5</v>
      </c>
      <c r="F22" s="12">
        <v>225.5</v>
      </c>
      <c r="G22" s="12">
        <v>929.5</v>
      </c>
      <c r="H22" s="12">
        <v>395</v>
      </c>
      <c r="I22" s="12"/>
      <c r="J22" s="12">
        <v>3113</v>
      </c>
    </row>
    <row r="23" spans="2:10" x14ac:dyDescent="0.2">
      <c r="B23" s="9" t="s">
        <v>2097</v>
      </c>
      <c r="C23" s="12"/>
      <c r="D23" s="12">
        <v>131</v>
      </c>
      <c r="E23" s="12">
        <v>286.5</v>
      </c>
      <c r="F23" s="12">
        <v>1476.5</v>
      </c>
      <c r="G23" s="12">
        <v>556</v>
      </c>
      <c r="H23" s="12"/>
      <c r="I23" s="12">
        <v>109.5</v>
      </c>
      <c r="J23" s="12">
        <v>2559.5</v>
      </c>
    </row>
    <row r="24" spans="2:10" x14ac:dyDescent="0.2">
      <c r="B24" s="9" t="s">
        <v>2195</v>
      </c>
      <c r="C24" s="12">
        <v>1016.5</v>
      </c>
      <c r="D24" s="12">
        <v>11578.5</v>
      </c>
      <c r="E24" s="12">
        <v>30702</v>
      </c>
      <c r="F24" s="12">
        <v>38157</v>
      </c>
      <c r="G24" s="12">
        <v>24581.5</v>
      </c>
      <c r="H24" s="12">
        <v>13574.5</v>
      </c>
      <c r="I24" s="12">
        <v>3474</v>
      </c>
      <c r="J24" s="12">
        <v>123084</v>
      </c>
    </row>
  </sheetData>
  <mergeCells count="3">
    <mergeCell ref="B2:D9"/>
    <mergeCell ref="E2:M5"/>
    <mergeCell ref="E6:M9"/>
  </mergeCells>
  <conditionalFormatting pivot="1" sqref="C13:I23">
    <cfRule type="top10" dxfId="3" priority="1" rank="1"/>
  </conditionalFormatting>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AE4B5-D809-48E9-9D2E-F996F6FBFA75}">
  <sheetPr>
    <tabColor rgb="FF92D050"/>
  </sheetPr>
  <dimension ref="B1:M23"/>
  <sheetViews>
    <sheetView tabSelected="1" workbookViewId="0">
      <selection activeCell="D25" sqref="D25"/>
    </sheetView>
  </sheetViews>
  <sheetFormatPr defaultRowHeight="12.75" x14ac:dyDescent="0.2"/>
  <cols>
    <col min="1" max="1" width="2.7109375" customWidth="1"/>
    <col min="2" max="2" width="27" bestFit="1" customWidth="1"/>
    <col min="3" max="3" width="12.7109375" bestFit="1" customWidth="1"/>
    <col min="4" max="4" width="20.28515625" bestFit="1" customWidth="1"/>
  </cols>
  <sheetData>
    <row r="1" spans="2:13" ht="13.5" thickBot="1" x14ac:dyDescent="0.25"/>
    <row r="2" spans="2:13" ht="12.75" customHeight="1" x14ac:dyDescent="0.2">
      <c r="B2" s="16"/>
      <c r="C2" s="17"/>
      <c r="D2" s="26" t="s">
        <v>2188</v>
      </c>
      <c r="E2" s="27"/>
      <c r="F2" s="27"/>
      <c r="G2" s="27"/>
      <c r="H2" s="27"/>
      <c r="I2" s="27"/>
      <c r="J2" s="27"/>
      <c r="K2" s="27"/>
      <c r="L2" s="27"/>
      <c r="M2" s="28"/>
    </row>
    <row r="3" spans="2:13" ht="12.75" customHeight="1" x14ac:dyDescent="0.2">
      <c r="B3" s="18"/>
      <c r="D3" s="29"/>
      <c r="E3" s="30"/>
      <c r="F3" s="30"/>
      <c r="G3" s="30"/>
      <c r="H3" s="30"/>
      <c r="I3" s="30"/>
      <c r="J3" s="30"/>
      <c r="K3" s="30"/>
      <c r="L3" s="30"/>
      <c r="M3" s="31"/>
    </row>
    <row r="4" spans="2:13" ht="12.75" customHeight="1" x14ac:dyDescent="0.2">
      <c r="B4" s="18"/>
      <c r="D4" s="29"/>
      <c r="E4" s="30"/>
      <c r="F4" s="30"/>
      <c r="G4" s="30"/>
      <c r="H4" s="30"/>
      <c r="I4" s="30"/>
      <c r="J4" s="30"/>
      <c r="K4" s="30"/>
      <c r="L4" s="30"/>
      <c r="M4" s="31"/>
    </row>
    <row r="5" spans="2:13" ht="13.5" customHeight="1" thickBot="1" x14ac:dyDescent="0.25">
      <c r="B5" s="18"/>
      <c r="D5" s="32"/>
      <c r="E5" s="33"/>
      <c r="F5" s="33"/>
      <c r="G5" s="33"/>
      <c r="H5" s="33"/>
      <c r="I5" s="33"/>
      <c r="J5" s="33"/>
      <c r="K5" s="33"/>
      <c r="L5" s="33"/>
      <c r="M5" s="34"/>
    </row>
    <row r="6" spans="2:13" ht="12.75" customHeight="1" x14ac:dyDescent="0.2">
      <c r="B6" s="18"/>
      <c r="D6" s="35" t="s">
        <v>2231</v>
      </c>
      <c r="E6" s="36"/>
      <c r="F6" s="36"/>
      <c r="G6" s="36"/>
      <c r="H6" s="36"/>
      <c r="I6" s="36"/>
      <c r="J6" s="36"/>
      <c r="K6" s="36"/>
      <c r="L6" s="36"/>
      <c r="M6" s="37"/>
    </row>
    <row r="7" spans="2:13" ht="12.75" customHeight="1" x14ac:dyDescent="0.2">
      <c r="B7" s="18"/>
      <c r="D7" s="38"/>
      <c r="E7" s="39"/>
      <c r="F7" s="39"/>
      <c r="G7" s="39"/>
      <c r="H7" s="39"/>
      <c r="I7" s="39"/>
      <c r="J7" s="39"/>
      <c r="K7" s="39"/>
      <c r="L7" s="39"/>
      <c r="M7" s="40"/>
    </row>
    <row r="8" spans="2:13" ht="12.75" customHeight="1" x14ac:dyDescent="0.2">
      <c r="B8" s="18"/>
      <c r="D8" s="38"/>
      <c r="E8" s="39"/>
      <c r="F8" s="39"/>
      <c r="G8" s="39"/>
      <c r="H8" s="39"/>
      <c r="I8" s="39"/>
      <c r="J8" s="39"/>
      <c r="K8" s="39"/>
      <c r="L8" s="39"/>
      <c r="M8" s="40"/>
    </row>
    <row r="9" spans="2:13" ht="13.5" customHeight="1" thickBot="1" x14ac:dyDescent="0.25">
      <c r="B9" s="19"/>
      <c r="C9" s="20"/>
      <c r="D9" s="41"/>
      <c r="E9" s="42"/>
      <c r="F9" s="42"/>
      <c r="G9" s="42"/>
      <c r="H9" s="42"/>
      <c r="I9" s="42"/>
      <c r="J9" s="42"/>
      <c r="K9" s="42"/>
      <c r="L9" s="42"/>
      <c r="M9" s="43"/>
    </row>
    <row r="12" spans="2:13" x14ac:dyDescent="0.2">
      <c r="B12" s="8" t="s">
        <v>2234</v>
      </c>
      <c r="C12" t="s">
        <v>2233</v>
      </c>
      <c r="D12" t="s">
        <v>2235</v>
      </c>
    </row>
    <row r="13" spans="2:13" x14ac:dyDescent="0.2">
      <c r="B13" s="9" t="s">
        <v>2169</v>
      </c>
      <c r="C13" s="12">
        <v>28942</v>
      </c>
      <c r="D13" s="22">
        <v>5.5398077397091447E-2</v>
      </c>
    </row>
    <row r="14" spans="2:13" x14ac:dyDescent="0.2">
      <c r="B14" s="9" t="s">
        <v>71</v>
      </c>
      <c r="C14" s="12">
        <v>18900</v>
      </c>
      <c r="D14" s="22">
        <v>3.6279886615725905E-2</v>
      </c>
    </row>
    <row r="15" spans="2:13" x14ac:dyDescent="0.2">
      <c r="B15" s="9" t="s">
        <v>2142</v>
      </c>
      <c r="C15" s="12">
        <v>12980</v>
      </c>
      <c r="D15" s="22">
        <v>2.4741188070002466E-2</v>
      </c>
    </row>
    <row r="16" spans="2:13" x14ac:dyDescent="0.2">
      <c r="B16" s="9" t="s">
        <v>32</v>
      </c>
      <c r="C16" s="12">
        <v>12000</v>
      </c>
      <c r="D16" s="22">
        <v>2.3046586147399555E-2</v>
      </c>
    </row>
    <row r="17" spans="2:4" x14ac:dyDescent="0.2">
      <c r="B17" s="9" t="s">
        <v>8</v>
      </c>
      <c r="C17" s="12">
        <v>8600</v>
      </c>
      <c r="D17" s="22">
        <v>1.6406827705200886E-2</v>
      </c>
    </row>
    <row r="18" spans="2:4" x14ac:dyDescent="0.2">
      <c r="B18" s="9" t="s">
        <v>97</v>
      </c>
      <c r="C18" s="12">
        <v>6615</v>
      </c>
      <c r="D18" s="22">
        <v>1.2495763495193492E-2</v>
      </c>
    </row>
    <row r="19" spans="2:4" x14ac:dyDescent="0.2">
      <c r="B19" s="9" t="s">
        <v>14</v>
      </c>
      <c r="C19" s="12">
        <v>5390</v>
      </c>
      <c r="D19" s="22">
        <v>1.0294706679812669E-2</v>
      </c>
    </row>
    <row r="20" spans="2:4" x14ac:dyDescent="0.2">
      <c r="B20" s="9" t="s">
        <v>2156</v>
      </c>
      <c r="C20" s="12">
        <v>4984</v>
      </c>
      <c r="D20" s="22">
        <v>9.1662558540793696E-3</v>
      </c>
    </row>
    <row r="21" spans="2:4" x14ac:dyDescent="0.2">
      <c r="B21" s="9" t="s">
        <v>2102</v>
      </c>
      <c r="C21" s="12">
        <v>4410</v>
      </c>
      <c r="D21" s="22">
        <v>8.4113877249198908E-3</v>
      </c>
    </row>
    <row r="22" spans="2:4" x14ac:dyDescent="0.2">
      <c r="B22" s="9" t="s">
        <v>110</v>
      </c>
      <c r="C22" s="12">
        <v>4284</v>
      </c>
      <c r="D22" s="22">
        <v>8.0069940842987432E-3</v>
      </c>
    </row>
    <row r="23" spans="2:4" x14ac:dyDescent="0.2">
      <c r="B23" s="9" t="s">
        <v>2195</v>
      </c>
      <c r="C23" s="12">
        <v>107105</v>
      </c>
      <c r="D23" s="22">
        <v>0.20424767377372444</v>
      </c>
    </row>
  </sheetData>
  <mergeCells count="2">
    <mergeCell ref="D6:M9"/>
    <mergeCell ref="D2:M5"/>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2232A-A9D2-4C81-84AC-FB43A0F360F0}">
  <sheetPr>
    <tabColor rgb="FF92D050"/>
  </sheetPr>
  <dimension ref="B1:M49"/>
  <sheetViews>
    <sheetView workbookViewId="0">
      <selection activeCell="D44" sqref="D44"/>
    </sheetView>
  </sheetViews>
  <sheetFormatPr defaultRowHeight="12.75" x14ac:dyDescent="0.2"/>
  <cols>
    <col min="1" max="1" width="2.7109375" customWidth="1"/>
    <col min="2" max="2" width="18.85546875" customWidth="1"/>
    <col min="3" max="3" width="17.7109375" bestFit="1" customWidth="1"/>
    <col min="4" max="4" width="27.42578125" bestFit="1" customWidth="1"/>
    <col min="5" max="5" width="28.7109375" bestFit="1" customWidth="1"/>
  </cols>
  <sheetData>
    <row r="1" spans="2:13" ht="13.5" thickBot="1" x14ac:dyDescent="0.25"/>
    <row r="2" spans="2:13" ht="12.75" customHeight="1" x14ac:dyDescent="0.2">
      <c r="B2" s="16"/>
      <c r="C2" s="17"/>
      <c r="D2" s="26" t="s">
        <v>2188</v>
      </c>
      <c r="E2" s="27"/>
      <c r="F2" s="27"/>
      <c r="G2" s="27"/>
      <c r="H2" s="27"/>
      <c r="I2" s="27"/>
      <c r="J2" s="27"/>
      <c r="K2" s="27"/>
      <c r="L2" s="27"/>
      <c r="M2" s="28"/>
    </row>
    <row r="3" spans="2:13" ht="12.75" customHeight="1" x14ac:dyDescent="0.2">
      <c r="B3" s="18"/>
      <c r="D3" s="29"/>
      <c r="E3" s="30"/>
      <c r="F3" s="30"/>
      <c r="G3" s="30"/>
      <c r="H3" s="30"/>
      <c r="I3" s="30"/>
      <c r="J3" s="30"/>
      <c r="K3" s="30"/>
      <c r="L3" s="30"/>
      <c r="M3" s="31"/>
    </row>
    <row r="4" spans="2:13" ht="12.75" customHeight="1" x14ac:dyDescent="0.2">
      <c r="B4" s="18"/>
      <c r="D4" s="29"/>
      <c r="E4" s="30"/>
      <c r="F4" s="30"/>
      <c r="G4" s="30"/>
      <c r="H4" s="30"/>
      <c r="I4" s="30"/>
      <c r="J4" s="30"/>
      <c r="K4" s="30"/>
      <c r="L4" s="30"/>
      <c r="M4" s="31"/>
    </row>
    <row r="5" spans="2:13" ht="13.5" customHeight="1" thickBot="1" x14ac:dyDescent="0.25">
      <c r="B5" s="18"/>
      <c r="D5" s="32"/>
      <c r="E5" s="33"/>
      <c r="F5" s="33"/>
      <c r="G5" s="33"/>
      <c r="H5" s="33"/>
      <c r="I5" s="33"/>
      <c r="J5" s="33"/>
      <c r="K5" s="33"/>
      <c r="L5" s="33"/>
      <c r="M5" s="34"/>
    </row>
    <row r="6" spans="2:13" ht="12.75" customHeight="1" x14ac:dyDescent="0.2">
      <c r="B6" s="18"/>
      <c r="D6" s="35" t="s">
        <v>2240</v>
      </c>
      <c r="E6" s="36"/>
      <c r="F6" s="36"/>
      <c r="G6" s="36"/>
      <c r="H6" s="36"/>
      <c r="I6" s="36"/>
      <c r="J6" s="36"/>
      <c r="K6" s="36"/>
      <c r="L6" s="36"/>
      <c r="M6" s="37"/>
    </row>
    <row r="7" spans="2:13" ht="12.75" customHeight="1" x14ac:dyDescent="0.2">
      <c r="B7" s="18"/>
      <c r="D7" s="38"/>
      <c r="E7" s="39"/>
      <c r="F7" s="39"/>
      <c r="G7" s="39"/>
      <c r="H7" s="39"/>
      <c r="I7" s="39"/>
      <c r="J7" s="39"/>
      <c r="K7" s="39"/>
      <c r="L7" s="39"/>
      <c r="M7" s="40"/>
    </row>
    <row r="8" spans="2:13" ht="12.75" customHeight="1" x14ac:dyDescent="0.2">
      <c r="B8" s="18"/>
      <c r="D8" s="38"/>
      <c r="E8" s="39"/>
      <c r="F8" s="39"/>
      <c r="G8" s="39"/>
      <c r="H8" s="39"/>
      <c r="I8" s="39"/>
      <c r="J8" s="39"/>
      <c r="K8" s="39"/>
      <c r="L8" s="39"/>
      <c r="M8" s="40"/>
    </row>
    <row r="9" spans="2:13" ht="13.5" customHeight="1" thickBot="1" x14ac:dyDescent="0.25">
      <c r="B9" s="19"/>
      <c r="C9" s="20"/>
      <c r="D9" s="41"/>
      <c r="E9" s="42"/>
      <c r="F9" s="42"/>
      <c r="G9" s="42"/>
      <c r="H9" s="42"/>
      <c r="I9" s="42"/>
      <c r="J9" s="42"/>
      <c r="K9" s="42"/>
      <c r="L9" s="42"/>
      <c r="M9" s="43"/>
    </row>
    <row r="12" spans="2:13" x14ac:dyDescent="0.2">
      <c r="B12" s="8" t="s">
        <v>2244</v>
      </c>
      <c r="C12" t="s">
        <v>2196</v>
      </c>
      <c r="D12" t="s">
        <v>2242</v>
      </c>
      <c r="E12" s="24" t="s">
        <v>2243</v>
      </c>
    </row>
    <row r="13" spans="2:13" x14ac:dyDescent="0.2">
      <c r="B13" s="9" t="s">
        <v>2199</v>
      </c>
      <c r="C13">
        <v>8</v>
      </c>
      <c r="D13">
        <v>6</v>
      </c>
      <c r="E13" s="23">
        <f>GETPIVOTDATA("Num of Returning Customers",$B12,"Age_Bracket",B13)/GETPIVOTDATA("Num of Customers",$B12,"Age_Bracket",B13)</f>
        <v>0.75</v>
      </c>
    </row>
    <row r="14" spans="2:13" x14ac:dyDescent="0.2">
      <c r="B14" s="9" t="s">
        <v>2200</v>
      </c>
      <c r="C14">
        <v>64</v>
      </c>
      <c r="D14">
        <v>37</v>
      </c>
      <c r="E14" s="23">
        <f t="shared" ref="E14:E19" si="0">GETPIVOTDATA("Num of Returning Customers",$B13,"Age_Bracket",B14)/GETPIVOTDATA("Num of Customers",$B13,"Age_Bracket",B14)</f>
        <v>0.578125</v>
      </c>
    </row>
    <row r="15" spans="2:13" x14ac:dyDescent="0.2">
      <c r="B15" s="9" t="s">
        <v>2201</v>
      </c>
      <c r="C15">
        <v>310</v>
      </c>
      <c r="D15">
        <v>173</v>
      </c>
      <c r="E15" s="23">
        <f t="shared" si="0"/>
        <v>0.5580645161290323</v>
      </c>
    </row>
    <row r="16" spans="2:13" x14ac:dyDescent="0.2">
      <c r="B16" s="9" t="s">
        <v>2202</v>
      </c>
      <c r="C16">
        <v>322</v>
      </c>
      <c r="D16">
        <v>203</v>
      </c>
      <c r="E16" s="23">
        <f t="shared" si="0"/>
        <v>0.63043478260869568</v>
      </c>
    </row>
    <row r="17" spans="2:5" x14ac:dyDescent="0.2">
      <c r="B17" s="9" t="s">
        <v>2203</v>
      </c>
      <c r="C17">
        <v>168</v>
      </c>
      <c r="D17">
        <v>94</v>
      </c>
      <c r="E17" s="23">
        <f t="shared" si="0"/>
        <v>0.55952380952380953</v>
      </c>
    </row>
    <row r="18" spans="2:5" x14ac:dyDescent="0.2">
      <c r="B18" s="9" t="s">
        <v>2204</v>
      </c>
      <c r="C18">
        <v>143</v>
      </c>
      <c r="D18">
        <v>90</v>
      </c>
      <c r="E18" s="23">
        <f t="shared" si="0"/>
        <v>0.62937062937062938</v>
      </c>
    </row>
    <row r="19" spans="2:5" x14ac:dyDescent="0.2">
      <c r="B19" s="9" t="s">
        <v>2205</v>
      </c>
      <c r="C19">
        <v>47</v>
      </c>
      <c r="D19">
        <v>28</v>
      </c>
      <c r="E19" s="23">
        <f t="shared" si="0"/>
        <v>0.5957446808510638</v>
      </c>
    </row>
    <row r="20" spans="2:5" x14ac:dyDescent="0.2">
      <c r="B20" s="9" t="s">
        <v>2195</v>
      </c>
      <c r="C20">
        <v>1062</v>
      </c>
      <c r="D20">
        <v>631</v>
      </c>
      <c r="E20" s="25">
        <f>GETPIVOTDATA("Num of Returning Customers",$B12)/GETPIVOTDATA("Num of Customers",$B12)</f>
        <v>0.59416195856873821</v>
      </c>
    </row>
    <row r="23" spans="2:5" x14ac:dyDescent="0.2">
      <c r="B23" s="8" t="s">
        <v>2197</v>
      </c>
      <c r="C23" t="s">
        <v>2196</v>
      </c>
      <c r="D23" t="s">
        <v>2242</v>
      </c>
      <c r="E23" s="24" t="s">
        <v>2243</v>
      </c>
    </row>
    <row r="24" spans="2:5" x14ac:dyDescent="0.2">
      <c r="B24" s="9">
        <v>1</v>
      </c>
      <c r="C24">
        <v>55</v>
      </c>
      <c r="D24">
        <v>37</v>
      </c>
      <c r="E24" s="23">
        <f>GETPIVOTDATA("Num of Returning Customers",$B23,"Income_Bracket",B24)/GETPIVOTDATA("Num of Customers",$B23,"Income_Bracket",B24)</f>
        <v>0.67272727272727273</v>
      </c>
    </row>
    <row r="25" spans="2:5" x14ac:dyDescent="0.2">
      <c r="B25" s="9">
        <v>2</v>
      </c>
      <c r="C25">
        <v>152</v>
      </c>
      <c r="D25">
        <v>104</v>
      </c>
      <c r="E25" s="23">
        <f t="shared" ref="E25:E33" si="1">GETPIVOTDATA("Num of Returning Customers",$B24,"Income_Bracket",B25)/GETPIVOTDATA("Num of Customers",$B24,"Income_Bracket",B25)</f>
        <v>0.68421052631578949</v>
      </c>
    </row>
    <row r="26" spans="2:5" x14ac:dyDescent="0.2">
      <c r="B26" s="9">
        <v>3</v>
      </c>
      <c r="C26">
        <v>171</v>
      </c>
      <c r="D26">
        <v>85</v>
      </c>
      <c r="E26" s="23">
        <f t="shared" si="1"/>
        <v>0.49707602339181284</v>
      </c>
    </row>
    <row r="27" spans="2:5" x14ac:dyDescent="0.2">
      <c r="B27" s="9">
        <v>4</v>
      </c>
      <c r="C27">
        <v>185</v>
      </c>
      <c r="D27">
        <v>101</v>
      </c>
      <c r="E27" s="23">
        <f t="shared" si="1"/>
        <v>0.54594594594594592</v>
      </c>
    </row>
    <row r="28" spans="2:5" x14ac:dyDescent="0.2">
      <c r="B28" s="9">
        <v>5</v>
      </c>
      <c r="C28">
        <v>151</v>
      </c>
      <c r="D28">
        <v>95</v>
      </c>
      <c r="E28" s="23">
        <f t="shared" si="1"/>
        <v>0.62913907284768211</v>
      </c>
    </row>
    <row r="29" spans="2:5" x14ac:dyDescent="0.2">
      <c r="B29" s="9">
        <v>6</v>
      </c>
      <c r="C29">
        <v>149</v>
      </c>
      <c r="D29">
        <v>94</v>
      </c>
      <c r="E29" s="23">
        <f t="shared" si="1"/>
        <v>0.63087248322147649</v>
      </c>
    </row>
    <row r="30" spans="2:5" x14ac:dyDescent="0.2">
      <c r="B30" s="9">
        <v>7</v>
      </c>
      <c r="C30">
        <v>49</v>
      </c>
      <c r="D30">
        <v>25</v>
      </c>
      <c r="E30" s="23">
        <f t="shared" si="1"/>
        <v>0.51020408163265307</v>
      </c>
    </row>
    <row r="31" spans="2:5" x14ac:dyDescent="0.2">
      <c r="B31" s="9">
        <v>8</v>
      </c>
      <c r="C31">
        <v>61</v>
      </c>
      <c r="D31">
        <v>38</v>
      </c>
      <c r="E31" s="23">
        <f t="shared" si="1"/>
        <v>0.62295081967213117</v>
      </c>
    </row>
    <row r="32" spans="2:5" x14ac:dyDescent="0.2">
      <c r="B32" s="9">
        <v>9</v>
      </c>
      <c r="C32">
        <v>60</v>
      </c>
      <c r="D32">
        <v>37</v>
      </c>
      <c r="E32" s="23">
        <f t="shared" si="1"/>
        <v>0.6166666666666667</v>
      </c>
    </row>
    <row r="33" spans="2:5" x14ac:dyDescent="0.2">
      <c r="B33" s="9">
        <v>10</v>
      </c>
      <c r="C33">
        <v>29</v>
      </c>
      <c r="D33">
        <v>15</v>
      </c>
      <c r="E33" s="23">
        <f t="shared" si="1"/>
        <v>0.51724137931034486</v>
      </c>
    </row>
    <row r="34" spans="2:5" x14ac:dyDescent="0.2">
      <c r="B34" s="9" t="s">
        <v>2195</v>
      </c>
      <c r="C34">
        <v>1062</v>
      </c>
      <c r="D34">
        <v>631</v>
      </c>
      <c r="E34" s="25">
        <f>GETPIVOTDATA("Num of Returning Customers",$B23)/GETPIVOTDATA("Num of Customers",$B23)</f>
        <v>0.59416195856873821</v>
      </c>
    </row>
    <row r="37" spans="2:5" x14ac:dyDescent="0.2">
      <c r="B37" s="8" t="s">
        <v>2245</v>
      </c>
      <c r="C37" t="s">
        <v>2196</v>
      </c>
      <c r="D37" t="s">
        <v>2242</v>
      </c>
      <c r="E37" s="24" t="s">
        <v>2243</v>
      </c>
    </row>
    <row r="38" spans="2:5" x14ac:dyDescent="0.2">
      <c r="B38" s="9" t="s">
        <v>2089</v>
      </c>
      <c r="C38">
        <v>152</v>
      </c>
      <c r="D38">
        <v>101</v>
      </c>
      <c r="E38" s="23">
        <f>GETPIVOTDATA("Num of Returning Customers",$B37,"Cust_Region",B38)/GETPIVOTDATA("Num of Customers",$B37,"Cust_Region",B38)</f>
        <v>0.66447368421052633</v>
      </c>
    </row>
    <row r="39" spans="2:5" x14ac:dyDescent="0.2">
      <c r="B39" s="9" t="s">
        <v>2094</v>
      </c>
      <c r="C39">
        <v>146</v>
      </c>
      <c r="D39">
        <v>85</v>
      </c>
      <c r="E39" s="23">
        <f t="shared" ref="E39:E48" si="2">GETPIVOTDATA("Num of Returning Customers",$B38,"Cust_Region",B39)/GETPIVOTDATA("Num of Customers",$B38,"Cust_Region",B39)</f>
        <v>0.5821917808219178</v>
      </c>
    </row>
    <row r="40" spans="2:5" x14ac:dyDescent="0.2">
      <c r="B40" s="9" t="s">
        <v>2092</v>
      </c>
      <c r="C40">
        <v>141</v>
      </c>
      <c r="D40">
        <v>100</v>
      </c>
      <c r="E40" s="23">
        <f t="shared" si="2"/>
        <v>0.70921985815602839</v>
      </c>
    </row>
    <row r="41" spans="2:5" x14ac:dyDescent="0.2">
      <c r="B41" s="9" t="s">
        <v>2090</v>
      </c>
      <c r="C41">
        <v>137</v>
      </c>
      <c r="D41">
        <v>73</v>
      </c>
      <c r="E41" s="23">
        <f t="shared" si="2"/>
        <v>0.53284671532846717</v>
      </c>
    </row>
    <row r="42" spans="2:5" x14ac:dyDescent="0.2">
      <c r="B42" s="9" t="s">
        <v>2093</v>
      </c>
      <c r="C42">
        <v>129</v>
      </c>
      <c r="D42">
        <v>70</v>
      </c>
      <c r="E42" s="23">
        <f t="shared" si="2"/>
        <v>0.54263565891472865</v>
      </c>
    </row>
    <row r="43" spans="2:5" x14ac:dyDescent="0.2">
      <c r="B43" s="9" t="s">
        <v>2091</v>
      </c>
      <c r="C43">
        <v>125</v>
      </c>
      <c r="D43">
        <v>70</v>
      </c>
      <c r="E43" s="23">
        <f t="shared" si="2"/>
        <v>0.56000000000000005</v>
      </c>
    </row>
    <row r="44" spans="2:5" x14ac:dyDescent="0.2">
      <c r="B44" s="9" t="s">
        <v>2095</v>
      </c>
      <c r="C44">
        <v>107</v>
      </c>
      <c r="D44">
        <v>61</v>
      </c>
      <c r="E44" s="23">
        <f t="shared" si="2"/>
        <v>0.57009345794392519</v>
      </c>
    </row>
    <row r="45" spans="2:5" x14ac:dyDescent="0.2">
      <c r="B45" s="9" t="s">
        <v>2098</v>
      </c>
      <c r="C45">
        <v>35</v>
      </c>
      <c r="D45">
        <v>21</v>
      </c>
      <c r="E45" s="23">
        <f t="shared" si="2"/>
        <v>0.6</v>
      </c>
    </row>
    <row r="46" spans="2:5" x14ac:dyDescent="0.2">
      <c r="B46" s="9" t="s">
        <v>2097</v>
      </c>
      <c r="C46">
        <v>32</v>
      </c>
      <c r="D46">
        <v>19</v>
      </c>
      <c r="E46" s="23">
        <f t="shared" si="2"/>
        <v>0.59375</v>
      </c>
    </row>
    <row r="47" spans="2:5" x14ac:dyDescent="0.2">
      <c r="B47" s="9" t="s">
        <v>2096</v>
      </c>
      <c r="C47">
        <v>30</v>
      </c>
      <c r="D47">
        <v>16</v>
      </c>
      <c r="E47" s="23">
        <f t="shared" si="2"/>
        <v>0.53333333333333333</v>
      </c>
    </row>
    <row r="48" spans="2:5" x14ac:dyDescent="0.2">
      <c r="B48" s="9" t="s">
        <v>2099</v>
      </c>
      <c r="C48">
        <v>28</v>
      </c>
      <c r="D48">
        <v>15</v>
      </c>
      <c r="E48" s="23">
        <f t="shared" si="2"/>
        <v>0.5357142857142857</v>
      </c>
    </row>
    <row r="49" spans="2:5" x14ac:dyDescent="0.2">
      <c r="B49" s="9" t="s">
        <v>2195</v>
      </c>
      <c r="C49">
        <v>1062</v>
      </c>
      <c r="D49">
        <v>631</v>
      </c>
      <c r="E49" s="25">
        <f>GETPIVOTDATA("Num of Returning Customers",$B$37)/GETPIVOTDATA("Num of Customers",$B$37)</f>
        <v>0.59416195856873821</v>
      </c>
    </row>
  </sheetData>
  <mergeCells count="2">
    <mergeCell ref="D2:M5"/>
    <mergeCell ref="D6:M9"/>
  </mergeCells>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58F38-B79B-4CE3-8BF9-D0CAB08FFC57}">
  <sheetPr>
    <tabColor rgb="FF92D050"/>
  </sheetPr>
  <dimension ref="B1:M9"/>
  <sheetViews>
    <sheetView workbookViewId="0">
      <selection activeCell="O17" sqref="O17"/>
    </sheetView>
  </sheetViews>
  <sheetFormatPr defaultRowHeight="12.75" x14ac:dyDescent="0.2"/>
  <cols>
    <col min="1" max="1" width="2.7109375" customWidth="1"/>
  </cols>
  <sheetData>
    <row r="1" spans="2:13" ht="13.5" thickBot="1" x14ac:dyDescent="0.25"/>
    <row r="2" spans="2:13" x14ac:dyDescent="0.2">
      <c r="B2" s="44"/>
      <c r="C2" s="45"/>
      <c r="D2" s="45"/>
      <c r="E2" s="46"/>
      <c r="F2" s="26" t="s">
        <v>2188</v>
      </c>
      <c r="G2" s="53"/>
      <c r="H2" s="53"/>
      <c r="I2" s="53"/>
      <c r="J2" s="53"/>
      <c r="K2" s="53"/>
      <c r="L2" s="53"/>
      <c r="M2" s="54"/>
    </row>
    <row r="3" spans="2:13" x14ac:dyDescent="0.2">
      <c r="B3" s="47"/>
      <c r="C3" s="48"/>
      <c r="D3" s="48"/>
      <c r="E3" s="49"/>
      <c r="F3" s="55"/>
      <c r="G3" s="56"/>
      <c r="H3" s="56"/>
      <c r="I3" s="56"/>
      <c r="J3" s="56"/>
      <c r="K3" s="56"/>
      <c r="L3" s="56"/>
      <c r="M3" s="57"/>
    </row>
    <row r="4" spans="2:13" x14ac:dyDescent="0.2">
      <c r="B4" s="47"/>
      <c r="C4" s="48"/>
      <c r="D4" s="48"/>
      <c r="E4" s="49"/>
      <c r="F4" s="55"/>
      <c r="G4" s="56"/>
      <c r="H4" s="56"/>
      <c r="I4" s="56"/>
      <c r="J4" s="56"/>
      <c r="K4" s="56"/>
      <c r="L4" s="56"/>
      <c r="M4" s="57"/>
    </row>
    <row r="5" spans="2:13" ht="13.5" thickBot="1" x14ac:dyDescent="0.25">
      <c r="B5" s="47"/>
      <c r="C5" s="48"/>
      <c r="D5" s="48"/>
      <c r="E5" s="49"/>
      <c r="F5" s="58"/>
      <c r="G5" s="59"/>
      <c r="H5" s="59"/>
      <c r="I5" s="59"/>
      <c r="J5" s="59"/>
      <c r="K5" s="59"/>
      <c r="L5" s="59"/>
      <c r="M5" s="60"/>
    </row>
    <row r="6" spans="2:13" x14ac:dyDescent="0.2">
      <c r="B6" s="47"/>
      <c r="C6" s="48"/>
      <c r="D6" s="48"/>
      <c r="E6" s="49"/>
      <c r="F6" s="35" t="s">
        <v>2189</v>
      </c>
      <c r="G6" s="36"/>
      <c r="H6" s="36"/>
      <c r="I6" s="36"/>
      <c r="J6" s="36"/>
      <c r="K6" s="36"/>
      <c r="L6" s="36"/>
      <c r="M6" s="37"/>
    </row>
    <row r="7" spans="2:13" x14ac:dyDescent="0.2">
      <c r="B7" s="47"/>
      <c r="C7" s="48"/>
      <c r="D7" s="48"/>
      <c r="E7" s="49"/>
      <c r="F7" s="38"/>
      <c r="G7" s="39"/>
      <c r="H7" s="39"/>
      <c r="I7" s="39"/>
      <c r="J7" s="39"/>
      <c r="K7" s="39"/>
      <c r="L7" s="39"/>
      <c r="M7" s="40"/>
    </row>
    <row r="8" spans="2:13" x14ac:dyDescent="0.2">
      <c r="B8" s="47"/>
      <c r="C8" s="48"/>
      <c r="D8" s="48"/>
      <c r="E8" s="49"/>
      <c r="F8" s="38"/>
      <c r="G8" s="39"/>
      <c r="H8" s="39"/>
      <c r="I8" s="39"/>
      <c r="J8" s="39"/>
      <c r="K8" s="39"/>
      <c r="L8" s="39"/>
      <c r="M8" s="40"/>
    </row>
    <row r="9" spans="2:13" ht="13.5" thickBot="1" x14ac:dyDescent="0.25">
      <c r="B9" s="50"/>
      <c r="C9" s="51"/>
      <c r="D9" s="51"/>
      <c r="E9" s="52"/>
      <c r="F9" s="41"/>
      <c r="G9" s="42"/>
      <c r="H9" s="42"/>
      <c r="I9" s="42"/>
      <c r="J9" s="42"/>
      <c r="K9" s="42"/>
      <c r="L9" s="42"/>
      <c r="M9" s="43"/>
    </row>
  </sheetData>
  <mergeCells count="3">
    <mergeCell ref="B2:E9"/>
    <mergeCell ref="F2:M5"/>
    <mergeCell ref="F6:M9"/>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514"/>
  <sheetViews>
    <sheetView workbookViewId="0">
      <selection activeCell="C11" sqref="C11"/>
    </sheetView>
  </sheetViews>
  <sheetFormatPr defaultColWidth="9.140625" defaultRowHeight="12.75" x14ac:dyDescent="0.2"/>
  <cols>
    <col min="1" max="1" width="11.140625" style="2" bestFit="1" customWidth="1"/>
    <col min="2" max="2" width="23" style="2" bestFit="1" customWidth="1"/>
    <col min="3" max="3" width="13.5703125" style="2" bestFit="1" customWidth="1"/>
    <col min="4" max="4" width="12.140625" style="2" bestFit="1" customWidth="1"/>
    <col min="5" max="5" width="15.28515625" style="2" bestFit="1" customWidth="1"/>
    <col min="6" max="6" width="15.28515625" style="2" customWidth="1"/>
    <col min="7" max="7" width="13.7109375" style="2" bestFit="1" customWidth="1"/>
    <col min="8" max="8" width="14.42578125" style="2" bestFit="1" customWidth="1"/>
    <col min="9" max="9" width="13.5703125" style="2" bestFit="1" customWidth="1"/>
    <col min="10" max="10" width="15.42578125" style="2" bestFit="1" customWidth="1"/>
    <col min="11" max="11" width="14.5703125" style="2" bestFit="1" customWidth="1"/>
    <col min="12" max="12" width="15.5703125" style="2" bestFit="1" customWidth="1"/>
    <col min="13" max="13" width="20.28515625" style="2" bestFit="1" customWidth="1"/>
    <col min="14" max="14" width="20.7109375" style="2" bestFit="1" customWidth="1"/>
    <col min="15" max="15" width="20.28515625" style="2" customWidth="1"/>
    <col min="16" max="16" width="17" style="2" bestFit="1" customWidth="1"/>
    <col min="17" max="17" width="16.85546875" style="2" bestFit="1" customWidth="1"/>
    <col min="18" max="18" width="12.5703125" style="2" bestFit="1" customWidth="1"/>
    <col min="19" max="16384" width="9.140625" style="2"/>
  </cols>
  <sheetData>
    <row r="1" spans="1:18" x14ac:dyDescent="0.2">
      <c r="A1" s="1" t="s">
        <v>165</v>
      </c>
      <c r="B1" s="5" t="s">
        <v>892</v>
      </c>
      <c r="C1" s="1" t="s">
        <v>166</v>
      </c>
      <c r="D1" s="5" t="s">
        <v>1160</v>
      </c>
      <c r="E1" s="5" t="s">
        <v>894</v>
      </c>
      <c r="F1" s="5" t="s">
        <v>2232</v>
      </c>
      <c r="G1" s="5" t="s">
        <v>167</v>
      </c>
      <c r="H1" s="5" t="s">
        <v>2209</v>
      </c>
      <c r="I1" s="5" t="s">
        <v>2210</v>
      </c>
      <c r="J1" s="5" t="s">
        <v>2211</v>
      </c>
      <c r="K1" s="5" t="s">
        <v>2212</v>
      </c>
      <c r="L1" s="5" t="s">
        <v>2213</v>
      </c>
      <c r="M1" s="5" t="s">
        <v>891</v>
      </c>
      <c r="N1" s="5" t="s">
        <v>2226</v>
      </c>
      <c r="O1" s="5" t="s">
        <v>2225</v>
      </c>
      <c r="P1" s="5" t="s">
        <v>2208</v>
      </c>
      <c r="Q1" s="5" t="s">
        <v>1162</v>
      </c>
      <c r="R1" s="5" t="s">
        <v>2191</v>
      </c>
    </row>
    <row r="2" spans="1:18" x14ac:dyDescent="0.2">
      <c r="A2" s="2">
        <v>1101</v>
      </c>
      <c r="B2" s="2">
        <v>1</v>
      </c>
      <c r="C2" s="4">
        <v>44562</v>
      </c>
      <c r="D2" s="2">
        <v>238</v>
      </c>
      <c r="E2" s="2">
        <v>101</v>
      </c>
      <c r="F2" s="2" t="str">
        <f>VLOOKUP(E2,PRODUCTS!A:B,2,FALSE)</f>
        <v>LED Headlamp</v>
      </c>
      <c r="G2" s="2">
        <v>1</v>
      </c>
      <c r="H2" s="10">
        <f>VLOOKUP(E2,PRODUCTS!A:E,3,FALSE)</f>
        <v>35</v>
      </c>
      <c r="I2" s="10">
        <f>VLOOKUP(E2,PRODUCTS!A:E,4,FALSE)</f>
        <v>20.5</v>
      </c>
      <c r="J2" s="10">
        <f>H2*G2</f>
        <v>35</v>
      </c>
      <c r="K2" s="10">
        <f>I2*G2</f>
        <v>20.5</v>
      </c>
      <c r="L2" s="10">
        <f>J2-K2</f>
        <v>14.5</v>
      </c>
      <c r="M2" s="2">
        <f>VLOOKUP(D2,CUSTOMERS!A:E,5,FALSE)</f>
        <v>3</v>
      </c>
      <c r="N2" s="2">
        <f>VLOOKUP(E2,PRODUCTS!A:E,5,FALSE)</f>
        <v>23</v>
      </c>
      <c r="O2" s="2" t="str">
        <f>VLOOKUP(N2,CATEGORIES!A:C,3,FALSE)</f>
        <v>Travel</v>
      </c>
      <c r="P2" s="2" t="str">
        <f ca="1">VLOOKUP(D2,CUSTOMERS!A:J,10,FALSE)</f>
        <v>30 - 40</v>
      </c>
      <c r="Q2" s="2" t="str">
        <f>VLOOKUP(D2,CUSTOMERS!A:I,9,FALSE)</f>
        <v>Mid-Atlantic</v>
      </c>
      <c r="R2" s="2" t="str">
        <f>VLOOKUP(D2,CUSTOMERS!A:K,11,FALSE)</f>
        <v>USA</v>
      </c>
    </row>
    <row r="3" spans="1:18" x14ac:dyDescent="0.2">
      <c r="A3" s="2">
        <v>1102</v>
      </c>
      <c r="B3" s="2">
        <v>1</v>
      </c>
      <c r="C3" s="4">
        <v>44563</v>
      </c>
      <c r="D3" s="2">
        <v>613</v>
      </c>
      <c r="E3" s="2">
        <v>97</v>
      </c>
      <c r="F3" s="2" t="str">
        <f>VLOOKUP(E3,PRODUCTS!A:B,2,FALSE)</f>
        <v>Guardian Plus Purifier</v>
      </c>
      <c r="G3" s="2">
        <v>1</v>
      </c>
      <c r="H3" s="10">
        <f>VLOOKUP(E3,PRODUCTS!A:E,3,FALSE)</f>
        <v>95</v>
      </c>
      <c r="I3" s="10">
        <f>VLOOKUP(E3,PRODUCTS!A:E,4,FALSE)</f>
        <v>49.5</v>
      </c>
      <c r="J3" s="10">
        <f t="shared" ref="J3:J66" si="0">H3*G3</f>
        <v>95</v>
      </c>
      <c r="K3" s="10">
        <f t="shared" ref="K3:K66" si="1">I3*G3</f>
        <v>49.5</v>
      </c>
      <c r="L3" s="10">
        <f t="shared" ref="L3:L66" si="2">J3-K3</f>
        <v>45.5</v>
      </c>
      <c r="M3" s="2">
        <f>VLOOKUP(D3,CUSTOMERS!A:E,5,FALSE)</f>
        <v>6</v>
      </c>
      <c r="N3" s="2">
        <f>VLOOKUP(E3,PRODUCTS!A:E,5,FALSE)</f>
        <v>23</v>
      </c>
      <c r="O3" s="2" t="str">
        <f>VLOOKUP(N3,CATEGORIES!A:C,3,FALSE)</f>
        <v>Travel</v>
      </c>
      <c r="P3" s="2" t="str">
        <f ca="1">VLOOKUP(D3,CUSTOMERS!A:J,10,FALSE)</f>
        <v>70+</v>
      </c>
      <c r="Q3" s="2" t="str">
        <f>VLOOKUP(D3,CUSTOMERS!A:I,9,FALSE)</f>
        <v>Central</v>
      </c>
      <c r="R3" s="2" t="str">
        <f>VLOOKUP(D3,CUSTOMERS!A:K,11,FALSE)</f>
        <v>USA</v>
      </c>
    </row>
    <row r="4" spans="1:18" x14ac:dyDescent="0.2">
      <c r="A4" s="2">
        <v>1102</v>
      </c>
      <c r="B4" s="2">
        <v>2</v>
      </c>
      <c r="C4" s="4">
        <v>44563</v>
      </c>
      <c r="D4" s="2">
        <v>613</v>
      </c>
      <c r="E4" s="2">
        <v>200</v>
      </c>
      <c r="F4" s="2" t="str">
        <f>VLOOKUP(E4,PRODUCTS!A:B,2,FALSE)</f>
        <v>Cat Condo - Two-level</v>
      </c>
      <c r="G4" s="2">
        <v>2</v>
      </c>
      <c r="H4" s="10">
        <f>VLOOKUP(E4,PRODUCTS!A:E,3,FALSE)</f>
        <v>37</v>
      </c>
      <c r="I4" s="10">
        <f>VLOOKUP(E4,PRODUCTS!A:E,4,FALSE)</f>
        <v>19.5</v>
      </c>
      <c r="J4" s="10">
        <f t="shared" si="0"/>
        <v>74</v>
      </c>
      <c r="K4" s="10">
        <f t="shared" si="1"/>
        <v>39</v>
      </c>
      <c r="L4" s="10">
        <f t="shared" si="2"/>
        <v>35</v>
      </c>
      <c r="M4" s="2">
        <f>VLOOKUP(D4,CUSTOMERS!A:E,5,FALSE)</f>
        <v>6</v>
      </c>
      <c r="N4" s="2">
        <f>VLOOKUP(E4,PRODUCTS!A:E,5,FALSE)</f>
        <v>21</v>
      </c>
      <c r="O4" s="2" t="str">
        <f>VLOOKUP(N4,CATEGORIES!A:C,3,FALSE)</f>
        <v>Household</v>
      </c>
      <c r="P4" s="2" t="str">
        <f ca="1">VLOOKUP(D4,CUSTOMERS!A:J,10,FALSE)</f>
        <v>70+</v>
      </c>
      <c r="Q4" s="2" t="str">
        <f>VLOOKUP(D4,CUSTOMERS!A:I,9,FALSE)</f>
        <v>Central</v>
      </c>
      <c r="R4" s="2" t="str">
        <f>VLOOKUP(D4,CUSTOMERS!A:K,11,FALSE)</f>
        <v>USA</v>
      </c>
    </row>
    <row r="5" spans="1:18" x14ac:dyDescent="0.2">
      <c r="A5" s="2">
        <v>1103</v>
      </c>
      <c r="B5" s="2">
        <v>1</v>
      </c>
      <c r="C5" s="4">
        <v>44564</v>
      </c>
      <c r="D5" s="2">
        <v>77</v>
      </c>
      <c r="E5" s="2">
        <v>115</v>
      </c>
      <c r="F5" s="2" t="str">
        <f>VLOOKUP(E5,PRODUCTS!A:B,2,FALSE)</f>
        <v>Kissing Ball</v>
      </c>
      <c r="G5" s="2">
        <v>1</v>
      </c>
      <c r="H5" s="10">
        <f>VLOOKUP(E5,PRODUCTS!A:E,3,FALSE)</f>
        <v>38</v>
      </c>
      <c r="I5" s="10">
        <f>VLOOKUP(E5,PRODUCTS!A:E,4,FALSE)</f>
        <v>22</v>
      </c>
      <c r="J5" s="10">
        <f t="shared" si="0"/>
        <v>38</v>
      </c>
      <c r="K5" s="10">
        <f t="shared" si="1"/>
        <v>22</v>
      </c>
      <c r="L5" s="10">
        <f t="shared" si="2"/>
        <v>16</v>
      </c>
      <c r="M5" s="2">
        <f>VLOOKUP(D5,CUSTOMERS!A:E,5,FALSE)</f>
        <v>6</v>
      </c>
      <c r="N5" s="2">
        <f>VLOOKUP(E5,PRODUCTS!A:E,5,FALSE)</f>
        <v>4</v>
      </c>
      <c r="O5" s="2" t="str">
        <f>VLOOKUP(N5,CATEGORIES!A:C,3,FALSE)</f>
        <v>Gifts</v>
      </c>
      <c r="P5" s="2" t="str">
        <f ca="1">VLOOKUP(D5,CUSTOMERS!A:J,10,FALSE)</f>
        <v>60 - 70</v>
      </c>
      <c r="Q5" s="2" t="str">
        <f>VLOOKUP(D5,CUSTOMERS!A:I,9,FALSE)</f>
        <v>Central</v>
      </c>
      <c r="R5" s="2" t="str">
        <f>VLOOKUP(D5,CUSTOMERS!A:K,11,FALSE)</f>
        <v>USA</v>
      </c>
    </row>
    <row r="6" spans="1:18" x14ac:dyDescent="0.2">
      <c r="A6" s="2">
        <v>1103</v>
      </c>
      <c r="B6" s="2">
        <v>2</v>
      </c>
      <c r="C6" s="4">
        <v>44564</v>
      </c>
      <c r="D6" s="2">
        <v>77</v>
      </c>
      <c r="E6" s="2">
        <v>144</v>
      </c>
      <c r="F6" s="2" t="str">
        <f>VLOOKUP(E6,PRODUCTS!A:B,2,FALSE)</f>
        <v>Office Goody Basket</v>
      </c>
      <c r="G6" s="2">
        <v>1</v>
      </c>
      <c r="H6" s="10">
        <f>VLOOKUP(E6,PRODUCTS!A:E,3,FALSE)</f>
        <v>113</v>
      </c>
      <c r="I6" s="10">
        <f>VLOOKUP(E6,PRODUCTS!A:E,4,FALSE)</f>
        <v>59.5</v>
      </c>
      <c r="J6" s="10">
        <f t="shared" si="0"/>
        <v>113</v>
      </c>
      <c r="K6" s="10">
        <f t="shared" si="1"/>
        <v>59.5</v>
      </c>
      <c r="L6" s="10">
        <f t="shared" si="2"/>
        <v>53.5</v>
      </c>
      <c r="M6" s="2">
        <f>VLOOKUP(D6,CUSTOMERS!A:E,5,FALSE)</f>
        <v>6</v>
      </c>
      <c r="N6" s="2">
        <f>VLOOKUP(E6,PRODUCTS!A:E,5,FALSE)</f>
        <v>11</v>
      </c>
      <c r="O6" s="2" t="str">
        <f>VLOOKUP(N6,CATEGORIES!A:C,3,FALSE)</f>
        <v>Gifts</v>
      </c>
      <c r="P6" s="2" t="str">
        <f ca="1">VLOOKUP(D6,CUSTOMERS!A:J,10,FALSE)</f>
        <v>60 - 70</v>
      </c>
      <c r="Q6" s="2" t="str">
        <f>VLOOKUP(D6,CUSTOMERS!A:I,9,FALSE)</f>
        <v>Central</v>
      </c>
      <c r="R6" s="2" t="str">
        <f>VLOOKUP(D6,CUSTOMERS!A:K,11,FALSE)</f>
        <v>USA</v>
      </c>
    </row>
    <row r="7" spans="1:18" x14ac:dyDescent="0.2">
      <c r="A7" s="2">
        <v>1104</v>
      </c>
      <c r="B7" s="2">
        <v>1</v>
      </c>
      <c r="C7" s="4">
        <v>44567</v>
      </c>
      <c r="D7" s="2">
        <v>450</v>
      </c>
      <c r="E7" s="2">
        <v>35</v>
      </c>
      <c r="F7" s="2" t="str">
        <f>VLOOKUP(E7,PRODUCTS!A:B,2,FALSE)</f>
        <v>Cascade Travel Pillow</v>
      </c>
      <c r="G7" s="2">
        <v>1</v>
      </c>
      <c r="H7" s="10">
        <f>VLOOKUP(E7,PRODUCTS!A:E,3,FALSE)</f>
        <v>23</v>
      </c>
      <c r="I7" s="10">
        <f>VLOOKUP(E7,PRODUCTS!A:E,4,FALSE)</f>
        <v>13.5</v>
      </c>
      <c r="J7" s="10">
        <f t="shared" si="0"/>
        <v>23</v>
      </c>
      <c r="K7" s="10">
        <f t="shared" si="1"/>
        <v>13.5</v>
      </c>
      <c r="L7" s="10">
        <f t="shared" si="2"/>
        <v>9.5</v>
      </c>
      <c r="M7" s="2">
        <f>VLOOKUP(D7,CUSTOMERS!A:E,5,FALSE)</f>
        <v>5</v>
      </c>
      <c r="N7" s="2">
        <f>VLOOKUP(E7,PRODUCTS!A:E,5,FALSE)</f>
        <v>25</v>
      </c>
      <c r="O7" s="2" t="str">
        <f>VLOOKUP(N7,CATEGORIES!A:C,3,FALSE)</f>
        <v>Travel</v>
      </c>
      <c r="P7" s="2" t="str">
        <f ca="1">VLOOKUP(D7,CUSTOMERS!A:J,10,FALSE)</f>
        <v>30 - 40</v>
      </c>
      <c r="Q7" s="2" t="str">
        <f>VLOOKUP(D7,CUSTOMERS!A:I,9,FALSE)</f>
        <v>North-East</v>
      </c>
      <c r="R7" s="2" t="str">
        <f>VLOOKUP(D7,CUSTOMERS!A:K,11,FALSE)</f>
        <v>USA</v>
      </c>
    </row>
    <row r="8" spans="1:18" x14ac:dyDescent="0.2">
      <c r="A8" s="2">
        <v>1104</v>
      </c>
      <c r="B8" s="2">
        <v>2</v>
      </c>
      <c r="C8" s="4">
        <v>44567</v>
      </c>
      <c r="D8" s="2">
        <v>450</v>
      </c>
      <c r="E8" s="2">
        <v>181</v>
      </c>
      <c r="F8" s="2" t="str">
        <f>VLOOKUP(E8,PRODUCTS!A:B,2,FALSE)</f>
        <v>Slinky</v>
      </c>
      <c r="G8" s="2">
        <v>4</v>
      </c>
      <c r="H8" s="10">
        <f>VLOOKUP(E8,PRODUCTS!A:E,3,FALSE)</f>
        <v>12</v>
      </c>
      <c r="I8" s="10">
        <f>VLOOKUP(E8,PRODUCTS!A:E,4,FALSE)</f>
        <v>7</v>
      </c>
      <c r="J8" s="10">
        <f t="shared" si="0"/>
        <v>48</v>
      </c>
      <c r="K8" s="10">
        <f t="shared" si="1"/>
        <v>28</v>
      </c>
      <c r="L8" s="10">
        <f t="shared" si="2"/>
        <v>20</v>
      </c>
      <c r="M8" s="2">
        <f>VLOOKUP(D8,CUSTOMERS!A:E,5,FALSE)</f>
        <v>5</v>
      </c>
      <c r="N8" s="2">
        <f>VLOOKUP(E8,PRODUCTS!A:E,5,FALSE)</f>
        <v>5</v>
      </c>
      <c r="O8" s="2" t="str">
        <f>VLOOKUP(N8,CATEGORIES!A:C,3,FALSE)</f>
        <v>Children</v>
      </c>
      <c r="P8" s="2" t="str">
        <f ca="1">VLOOKUP(D8,CUSTOMERS!A:J,10,FALSE)</f>
        <v>30 - 40</v>
      </c>
      <c r="Q8" s="2" t="str">
        <f>VLOOKUP(D8,CUSTOMERS!A:I,9,FALSE)</f>
        <v>North-East</v>
      </c>
      <c r="R8" s="2" t="str">
        <f>VLOOKUP(D8,CUSTOMERS!A:K,11,FALSE)</f>
        <v>USA</v>
      </c>
    </row>
    <row r="9" spans="1:18" x14ac:dyDescent="0.2">
      <c r="A9" s="2">
        <v>1105</v>
      </c>
      <c r="B9" s="2">
        <v>1</v>
      </c>
      <c r="C9" s="4">
        <v>44568</v>
      </c>
      <c r="D9" s="2">
        <v>95</v>
      </c>
      <c r="E9" s="2">
        <v>20</v>
      </c>
      <c r="F9" s="2" t="str">
        <f>VLOOKUP(E9,PRODUCTS!A:B,2,FALSE)</f>
        <v>Bone-In Vermont Ham</v>
      </c>
      <c r="G9" s="2">
        <v>1</v>
      </c>
      <c r="H9" s="10">
        <f>VLOOKUP(E9,PRODUCTS!A:E,3,FALSE)</f>
        <v>45</v>
      </c>
      <c r="I9" s="10">
        <f>VLOOKUP(E9,PRODUCTS!A:E,4,FALSE)</f>
        <v>25.5</v>
      </c>
      <c r="J9" s="10">
        <f t="shared" si="0"/>
        <v>45</v>
      </c>
      <c r="K9" s="10">
        <f t="shared" si="1"/>
        <v>25.5</v>
      </c>
      <c r="L9" s="10">
        <f t="shared" si="2"/>
        <v>19.5</v>
      </c>
      <c r="M9" s="2">
        <f>VLOOKUP(D9,CUSTOMERS!A:E,5,FALSE)</f>
        <v>4</v>
      </c>
      <c r="N9" s="2">
        <f>VLOOKUP(E9,PRODUCTS!A:E,5,FALSE)</f>
        <v>18</v>
      </c>
      <c r="O9" s="2" t="str">
        <f>VLOOKUP(N9,CATEGORIES!A:C,3,FALSE)</f>
        <v>Food</v>
      </c>
      <c r="P9" s="2" t="str">
        <f ca="1">VLOOKUP(D9,CUSTOMERS!A:J,10,FALSE)</f>
        <v>50 - 60</v>
      </c>
      <c r="Q9" s="2" t="str">
        <f>VLOOKUP(D9,CUSTOMERS!A:I,9,FALSE)</f>
        <v>North-East</v>
      </c>
      <c r="R9" s="2" t="str">
        <f>VLOOKUP(D9,CUSTOMERS!A:K,11,FALSE)</f>
        <v>USA</v>
      </c>
    </row>
    <row r="10" spans="1:18" x14ac:dyDescent="0.2">
      <c r="A10" s="2">
        <v>1105</v>
      </c>
      <c r="B10" s="2">
        <v>2</v>
      </c>
      <c r="C10" s="4">
        <v>44568</v>
      </c>
      <c r="D10" s="2">
        <v>95</v>
      </c>
      <c r="E10" s="2">
        <v>123</v>
      </c>
      <c r="F10" s="2" t="str">
        <f>VLOOKUP(E10,PRODUCTS!A:B,2,FALSE)</f>
        <v>Lone Star Fiesta</v>
      </c>
      <c r="G10" s="2">
        <v>1</v>
      </c>
      <c r="H10" s="10">
        <f>VLOOKUP(E10,PRODUCTS!A:E,3,FALSE)</f>
        <v>75</v>
      </c>
      <c r="I10" s="10">
        <f>VLOOKUP(E10,PRODUCTS!A:E,4,FALSE)</f>
        <v>40.5</v>
      </c>
      <c r="J10" s="10">
        <f t="shared" si="0"/>
        <v>75</v>
      </c>
      <c r="K10" s="10">
        <f t="shared" si="1"/>
        <v>40.5</v>
      </c>
      <c r="L10" s="10">
        <f t="shared" si="2"/>
        <v>34.5</v>
      </c>
      <c r="M10" s="2">
        <f>VLOOKUP(D10,CUSTOMERS!A:E,5,FALSE)</f>
        <v>4</v>
      </c>
      <c r="N10" s="2">
        <f>VLOOKUP(E10,PRODUCTS!A:E,5,FALSE)</f>
        <v>11</v>
      </c>
      <c r="O10" s="2" t="str">
        <f>VLOOKUP(N10,CATEGORIES!A:C,3,FALSE)</f>
        <v>Gifts</v>
      </c>
      <c r="P10" s="2" t="str">
        <f ca="1">VLOOKUP(D10,CUSTOMERS!A:J,10,FALSE)</f>
        <v>50 - 60</v>
      </c>
      <c r="Q10" s="2" t="str">
        <f>VLOOKUP(D10,CUSTOMERS!A:I,9,FALSE)</f>
        <v>North-East</v>
      </c>
      <c r="R10" s="2" t="str">
        <f>VLOOKUP(D10,CUSTOMERS!A:K,11,FALSE)</f>
        <v>USA</v>
      </c>
    </row>
    <row r="11" spans="1:18" x14ac:dyDescent="0.2">
      <c r="A11" s="2">
        <v>1105</v>
      </c>
      <c r="B11" s="2">
        <v>3</v>
      </c>
      <c r="C11" s="4">
        <v>44568</v>
      </c>
      <c r="D11" s="2">
        <v>95</v>
      </c>
      <c r="E11" s="2">
        <v>164</v>
      </c>
      <c r="F11" s="2" t="str">
        <f>VLOOKUP(E11,PRODUCTS!A:B,2,FALSE)</f>
        <v>Reading Light</v>
      </c>
      <c r="G11" s="2">
        <v>1</v>
      </c>
      <c r="H11" s="10">
        <f>VLOOKUP(E11,PRODUCTS!A:E,3,FALSE)</f>
        <v>35</v>
      </c>
      <c r="I11" s="10">
        <f>VLOOKUP(E11,PRODUCTS!A:E,4,FALSE)</f>
        <v>20.5</v>
      </c>
      <c r="J11" s="10">
        <f t="shared" si="0"/>
        <v>35</v>
      </c>
      <c r="K11" s="10">
        <f t="shared" si="1"/>
        <v>20.5</v>
      </c>
      <c r="L11" s="10">
        <f t="shared" si="2"/>
        <v>14.5</v>
      </c>
      <c r="M11" s="2">
        <f>VLOOKUP(D11,CUSTOMERS!A:E,5,FALSE)</f>
        <v>4</v>
      </c>
      <c r="N11" s="2">
        <f>VLOOKUP(E11,PRODUCTS!A:E,5,FALSE)</f>
        <v>2</v>
      </c>
      <c r="O11" s="2" t="str">
        <f>VLOOKUP(N11,CATEGORIES!A:C,3,FALSE)</f>
        <v>Travel</v>
      </c>
      <c r="P11" s="2" t="str">
        <f ca="1">VLOOKUP(D11,CUSTOMERS!A:J,10,FALSE)</f>
        <v>50 - 60</v>
      </c>
      <c r="Q11" s="2" t="str">
        <f>VLOOKUP(D11,CUSTOMERS!A:I,9,FALSE)</f>
        <v>North-East</v>
      </c>
      <c r="R11" s="2" t="str">
        <f>VLOOKUP(D11,CUSTOMERS!A:K,11,FALSE)</f>
        <v>USA</v>
      </c>
    </row>
    <row r="12" spans="1:18" x14ac:dyDescent="0.2">
      <c r="A12" s="2">
        <v>1106</v>
      </c>
      <c r="B12" s="2">
        <v>1</v>
      </c>
      <c r="C12" s="4">
        <v>44570</v>
      </c>
      <c r="D12" s="2">
        <v>187</v>
      </c>
      <c r="E12" s="2">
        <v>85</v>
      </c>
      <c r="F12" s="2" t="str">
        <f>VLOOKUP(E12,PRODUCTS!A:B,2,FALSE)</f>
        <v>French Bucket Vase Pin</v>
      </c>
      <c r="G12" s="2">
        <v>2</v>
      </c>
      <c r="H12" s="10">
        <f>VLOOKUP(E12,PRODUCTS!A:E,3,FALSE)</f>
        <v>29</v>
      </c>
      <c r="I12" s="10">
        <f>VLOOKUP(E12,PRODUCTS!A:E,4,FALSE)</f>
        <v>16.5</v>
      </c>
      <c r="J12" s="10">
        <f t="shared" si="0"/>
        <v>58</v>
      </c>
      <c r="K12" s="10">
        <f t="shared" si="1"/>
        <v>33</v>
      </c>
      <c r="L12" s="10">
        <f t="shared" si="2"/>
        <v>25</v>
      </c>
      <c r="M12" s="2">
        <f>VLOOKUP(D12,CUSTOMERS!A:E,5,FALSE)</f>
        <v>6</v>
      </c>
      <c r="N12" s="2">
        <f>VLOOKUP(E12,PRODUCTS!A:E,5,FALSE)</f>
        <v>14</v>
      </c>
      <c r="O12" s="2" t="str">
        <f>VLOOKUP(N12,CATEGORIES!A:C,3,FALSE)</f>
        <v>Health &amp; Beauty</v>
      </c>
      <c r="P12" s="2" t="str">
        <f ca="1">VLOOKUP(D12,CUSTOMERS!A:J,10,FALSE)</f>
        <v>30 - 40</v>
      </c>
      <c r="Q12" s="2" t="str">
        <f>VLOOKUP(D12,CUSTOMERS!A:I,9,FALSE)</f>
        <v>Canada</v>
      </c>
      <c r="R12" s="2" t="str">
        <f>VLOOKUP(D12,CUSTOMERS!A:K,11,FALSE)</f>
        <v>Canada</v>
      </c>
    </row>
    <row r="13" spans="1:18" x14ac:dyDescent="0.2">
      <c r="A13" s="2">
        <v>1106</v>
      </c>
      <c r="B13" s="2">
        <v>2</v>
      </c>
      <c r="C13" s="4">
        <v>44570</v>
      </c>
      <c r="D13" s="2">
        <v>187</v>
      </c>
      <c r="E13" s="2">
        <v>174</v>
      </c>
      <c r="F13" s="2" t="str">
        <f>VLOOKUP(E13,PRODUCTS!A:B,2,FALSE)</f>
        <v>Silver Locket and Chain</v>
      </c>
      <c r="G13" s="2">
        <v>1</v>
      </c>
      <c r="H13" s="10">
        <f>VLOOKUP(E13,PRODUCTS!A:E,3,FALSE)</f>
        <v>41</v>
      </c>
      <c r="I13" s="10">
        <f>VLOOKUP(E13,PRODUCTS!A:E,4,FALSE)</f>
        <v>21.5</v>
      </c>
      <c r="J13" s="10">
        <f t="shared" si="0"/>
        <v>41</v>
      </c>
      <c r="K13" s="10">
        <f t="shared" si="1"/>
        <v>21.5</v>
      </c>
      <c r="L13" s="10">
        <f t="shared" si="2"/>
        <v>19.5</v>
      </c>
      <c r="M13" s="2">
        <f>VLOOKUP(D13,CUSTOMERS!A:E,5,FALSE)</f>
        <v>6</v>
      </c>
      <c r="N13" s="2">
        <f>VLOOKUP(E13,PRODUCTS!A:E,5,FALSE)</f>
        <v>14</v>
      </c>
      <c r="O13" s="2" t="str">
        <f>VLOOKUP(N13,CATEGORIES!A:C,3,FALSE)</f>
        <v>Health &amp; Beauty</v>
      </c>
      <c r="P13" s="2" t="str">
        <f ca="1">VLOOKUP(D13,CUSTOMERS!A:J,10,FALSE)</f>
        <v>30 - 40</v>
      </c>
      <c r="Q13" s="2" t="str">
        <f>VLOOKUP(D13,CUSTOMERS!A:I,9,FALSE)</f>
        <v>Canada</v>
      </c>
      <c r="R13" s="2" t="str">
        <f>VLOOKUP(D13,CUSTOMERS!A:K,11,FALSE)</f>
        <v>Canada</v>
      </c>
    </row>
    <row r="14" spans="1:18" x14ac:dyDescent="0.2">
      <c r="A14" s="2">
        <v>1106</v>
      </c>
      <c r="B14" s="2">
        <v>3</v>
      </c>
      <c r="C14" s="4">
        <v>44570</v>
      </c>
      <c r="D14" s="2">
        <v>187</v>
      </c>
      <c r="E14" s="2">
        <v>195</v>
      </c>
      <c r="F14" s="2" t="str">
        <f>VLOOKUP(E14,PRODUCTS!A:B,2,FALSE)</f>
        <v>Tiverton Wren House</v>
      </c>
      <c r="G14" s="2">
        <v>1</v>
      </c>
      <c r="H14" s="10">
        <f>VLOOKUP(E14,PRODUCTS!A:E,3,FALSE)</f>
        <v>46</v>
      </c>
      <c r="I14" s="10">
        <f>VLOOKUP(E14,PRODUCTS!A:E,4,FALSE)</f>
        <v>24</v>
      </c>
      <c r="J14" s="10">
        <f t="shared" si="0"/>
        <v>46</v>
      </c>
      <c r="K14" s="10">
        <f t="shared" si="1"/>
        <v>24</v>
      </c>
      <c r="L14" s="10">
        <f t="shared" si="2"/>
        <v>22</v>
      </c>
      <c r="M14" s="2">
        <f>VLOOKUP(D14,CUSTOMERS!A:E,5,FALSE)</f>
        <v>6</v>
      </c>
      <c r="N14" s="2">
        <f>VLOOKUP(E14,PRODUCTS!A:E,5,FALSE)</f>
        <v>16</v>
      </c>
      <c r="O14" s="2" t="str">
        <f>VLOOKUP(N14,CATEGORIES!A:C,3,FALSE)</f>
        <v>Household</v>
      </c>
      <c r="P14" s="2" t="str">
        <f ca="1">VLOOKUP(D14,CUSTOMERS!A:J,10,FALSE)</f>
        <v>30 - 40</v>
      </c>
      <c r="Q14" s="2" t="str">
        <f>VLOOKUP(D14,CUSTOMERS!A:I,9,FALSE)</f>
        <v>Canada</v>
      </c>
      <c r="R14" s="2" t="str">
        <f>VLOOKUP(D14,CUSTOMERS!A:K,11,FALSE)</f>
        <v>Canada</v>
      </c>
    </row>
    <row r="15" spans="1:18" x14ac:dyDescent="0.2">
      <c r="A15" s="2">
        <v>1107</v>
      </c>
      <c r="B15" s="2">
        <v>1</v>
      </c>
      <c r="C15" s="4">
        <v>44571</v>
      </c>
      <c r="D15" s="2">
        <v>364</v>
      </c>
      <c r="E15" s="2">
        <v>104</v>
      </c>
      <c r="F15" s="2" t="str">
        <f>VLOOKUP(E15,PRODUCTS!A:B,2,FALSE)</f>
        <v>Ice Cream Parlor Bowl Set</v>
      </c>
      <c r="G15" s="2">
        <v>1</v>
      </c>
      <c r="H15" s="10">
        <f>VLOOKUP(E15,PRODUCTS!A:E,3,FALSE)</f>
        <v>43</v>
      </c>
      <c r="I15" s="10">
        <f>VLOOKUP(E15,PRODUCTS!A:E,4,FALSE)</f>
        <v>23.5</v>
      </c>
      <c r="J15" s="10">
        <f t="shared" si="0"/>
        <v>43</v>
      </c>
      <c r="K15" s="10">
        <f t="shared" si="1"/>
        <v>23.5</v>
      </c>
      <c r="L15" s="10">
        <f t="shared" si="2"/>
        <v>19.5</v>
      </c>
      <c r="M15" s="2">
        <f>VLOOKUP(D15,CUSTOMERS!A:E,5,FALSE)</f>
        <v>2</v>
      </c>
      <c r="N15" s="2">
        <f>VLOOKUP(E15,PRODUCTS!A:E,5,FALSE)</f>
        <v>11</v>
      </c>
      <c r="O15" s="2" t="str">
        <f>VLOOKUP(N15,CATEGORIES!A:C,3,FALSE)</f>
        <v>Gifts</v>
      </c>
      <c r="P15" s="2" t="str">
        <f ca="1">VLOOKUP(D15,CUSTOMERS!A:J,10,FALSE)</f>
        <v>20 - 30</v>
      </c>
      <c r="Q15" s="2" t="str">
        <f>VLOOKUP(D15,CUSTOMERS!A:I,9,FALSE)</f>
        <v>South-West</v>
      </c>
      <c r="R15" s="2" t="str">
        <f>VLOOKUP(D15,CUSTOMERS!A:K,11,FALSE)</f>
        <v>USA</v>
      </c>
    </row>
    <row r="16" spans="1:18" x14ac:dyDescent="0.2">
      <c r="A16" s="2">
        <v>1107</v>
      </c>
      <c r="B16" s="2">
        <v>2</v>
      </c>
      <c r="C16" s="4">
        <v>44571</v>
      </c>
      <c r="D16" s="2">
        <v>364</v>
      </c>
      <c r="E16" s="2">
        <v>166</v>
      </c>
      <c r="F16" s="2" t="str">
        <f>VLOOKUP(E16,PRODUCTS!A:B,2,FALSE)</f>
        <v>Pocket Rocket Racer</v>
      </c>
      <c r="G16" s="2">
        <v>3</v>
      </c>
      <c r="H16" s="10">
        <f>VLOOKUP(E16,PRODUCTS!A:E,3,FALSE)</f>
        <v>15</v>
      </c>
      <c r="I16" s="10">
        <f>VLOOKUP(E16,PRODUCTS!A:E,4,FALSE)</f>
        <v>10.5</v>
      </c>
      <c r="J16" s="10">
        <f t="shared" si="0"/>
        <v>45</v>
      </c>
      <c r="K16" s="10">
        <f t="shared" si="1"/>
        <v>31.5</v>
      </c>
      <c r="L16" s="10">
        <f t="shared" si="2"/>
        <v>13.5</v>
      </c>
      <c r="M16" s="2">
        <f>VLOOKUP(D16,CUSTOMERS!A:E,5,FALSE)</f>
        <v>2</v>
      </c>
      <c r="N16" s="2">
        <f>VLOOKUP(E16,PRODUCTS!A:E,5,FALSE)</f>
        <v>5</v>
      </c>
      <c r="O16" s="2" t="str">
        <f>VLOOKUP(N16,CATEGORIES!A:C,3,FALSE)</f>
        <v>Children</v>
      </c>
      <c r="P16" s="2" t="str">
        <f ca="1">VLOOKUP(D16,CUSTOMERS!A:J,10,FALSE)</f>
        <v>20 - 30</v>
      </c>
      <c r="Q16" s="2" t="str">
        <f>VLOOKUP(D16,CUSTOMERS!A:I,9,FALSE)</f>
        <v>South-West</v>
      </c>
      <c r="R16" s="2" t="str">
        <f>VLOOKUP(D16,CUSTOMERS!A:K,11,FALSE)</f>
        <v>USA</v>
      </c>
    </row>
    <row r="17" spans="1:18" x14ac:dyDescent="0.2">
      <c r="A17" s="2">
        <v>1108</v>
      </c>
      <c r="B17" s="2">
        <v>1</v>
      </c>
      <c r="C17" s="4">
        <v>44574</v>
      </c>
      <c r="D17" s="2">
        <v>651</v>
      </c>
      <c r="E17" s="2">
        <v>18</v>
      </c>
      <c r="F17" s="2" t="str">
        <f>VLOOKUP(E17,PRODUCTS!A:B,2,FALSE)</f>
        <v>Bison Burgers &amp; Steak (10 Lb.)</v>
      </c>
      <c r="G17" s="2">
        <v>1</v>
      </c>
      <c r="H17" s="10">
        <f>VLOOKUP(E17,PRODUCTS!A:E,3,FALSE)</f>
        <v>130</v>
      </c>
      <c r="I17" s="10">
        <f>VLOOKUP(E17,PRODUCTS!A:E,4,FALSE)</f>
        <v>66</v>
      </c>
      <c r="J17" s="10">
        <f t="shared" si="0"/>
        <v>130</v>
      </c>
      <c r="K17" s="10">
        <f t="shared" si="1"/>
        <v>66</v>
      </c>
      <c r="L17" s="10">
        <f t="shared" si="2"/>
        <v>64</v>
      </c>
      <c r="M17" s="2">
        <f>VLOOKUP(D17,CUSTOMERS!A:E,5,FALSE)</f>
        <v>3</v>
      </c>
      <c r="N17" s="2">
        <f>VLOOKUP(E17,PRODUCTS!A:E,5,FALSE)</f>
        <v>18</v>
      </c>
      <c r="O17" s="2" t="str">
        <f>VLOOKUP(N17,CATEGORIES!A:C,3,FALSE)</f>
        <v>Food</v>
      </c>
      <c r="P17" s="2" t="str">
        <f ca="1">VLOOKUP(D17,CUSTOMERS!A:J,10,FALSE)</f>
        <v>30 - 40</v>
      </c>
      <c r="Q17" s="2" t="str">
        <f>VLOOKUP(D17,CUSTOMERS!A:I,9,FALSE)</f>
        <v>South-East</v>
      </c>
      <c r="R17" s="2" t="str">
        <f>VLOOKUP(D17,CUSTOMERS!A:K,11,FALSE)</f>
        <v>USA</v>
      </c>
    </row>
    <row r="18" spans="1:18" x14ac:dyDescent="0.2">
      <c r="A18" s="2">
        <v>1108</v>
      </c>
      <c r="B18" s="2">
        <v>2</v>
      </c>
      <c r="C18" s="4">
        <v>44574</v>
      </c>
      <c r="D18" s="2">
        <v>651</v>
      </c>
      <c r="E18" s="2">
        <v>151</v>
      </c>
      <c r="F18" s="2" t="str">
        <f>VLOOKUP(E18,PRODUCTS!A:B,2,FALSE)</f>
        <v>Personalized Sundial</v>
      </c>
      <c r="G18" s="2">
        <v>1</v>
      </c>
      <c r="H18" s="10">
        <f>VLOOKUP(E18,PRODUCTS!A:E,3,FALSE)</f>
        <v>80</v>
      </c>
      <c r="I18" s="10">
        <f>VLOOKUP(E18,PRODUCTS!A:E,4,FALSE)</f>
        <v>42</v>
      </c>
      <c r="J18" s="10">
        <f t="shared" si="0"/>
        <v>80</v>
      </c>
      <c r="K18" s="10">
        <f t="shared" si="1"/>
        <v>42</v>
      </c>
      <c r="L18" s="10">
        <f t="shared" si="2"/>
        <v>38</v>
      </c>
      <c r="M18" s="2">
        <f>VLOOKUP(D18,CUSTOMERS!A:E,5,FALSE)</f>
        <v>3</v>
      </c>
      <c r="N18" s="2">
        <f>VLOOKUP(E18,PRODUCTS!A:E,5,FALSE)</f>
        <v>16</v>
      </c>
      <c r="O18" s="2" t="str">
        <f>VLOOKUP(N18,CATEGORIES!A:C,3,FALSE)</f>
        <v>Household</v>
      </c>
      <c r="P18" s="2" t="str">
        <f ca="1">VLOOKUP(D18,CUSTOMERS!A:J,10,FALSE)</f>
        <v>30 - 40</v>
      </c>
      <c r="Q18" s="2" t="str">
        <f>VLOOKUP(D18,CUSTOMERS!A:I,9,FALSE)</f>
        <v>South-East</v>
      </c>
      <c r="R18" s="2" t="str">
        <f>VLOOKUP(D18,CUSTOMERS!A:K,11,FALSE)</f>
        <v>USA</v>
      </c>
    </row>
    <row r="19" spans="1:18" x14ac:dyDescent="0.2">
      <c r="A19" s="2">
        <v>1108</v>
      </c>
      <c r="B19" s="2">
        <v>3</v>
      </c>
      <c r="C19" s="4">
        <v>44574</v>
      </c>
      <c r="D19" s="2">
        <v>651</v>
      </c>
      <c r="E19" s="2">
        <v>191</v>
      </c>
      <c r="F19" s="2" t="str">
        <f>VLOOKUP(E19,PRODUCTS!A:B,2,FALSE)</f>
        <v>Terra Cotta Garlic Roaster</v>
      </c>
      <c r="G19" s="2">
        <v>2</v>
      </c>
      <c r="H19" s="10">
        <f>VLOOKUP(E19,PRODUCTS!A:E,3,FALSE)</f>
        <v>26</v>
      </c>
      <c r="I19" s="10">
        <f>VLOOKUP(E19,PRODUCTS!A:E,4,FALSE)</f>
        <v>15</v>
      </c>
      <c r="J19" s="10">
        <f t="shared" si="0"/>
        <v>52</v>
      </c>
      <c r="K19" s="10">
        <f t="shared" si="1"/>
        <v>30</v>
      </c>
      <c r="L19" s="10">
        <f t="shared" si="2"/>
        <v>22</v>
      </c>
      <c r="M19" s="2">
        <f>VLOOKUP(D19,CUSTOMERS!A:E,5,FALSE)</f>
        <v>3</v>
      </c>
      <c r="N19" s="2">
        <f>VLOOKUP(E19,PRODUCTS!A:E,5,FALSE)</f>
        <v>15</v>
      </c>
      <c r="O19" s="2" t="str">
        <f>VLOOKUP(N19,CATEGORIES!A:C,3,FALSE)</f>
        <v>Household</v>
      </c>
      <c r="P19" s="2" t="str">
        <f ca="1">VLOOKUP(D19,CUSTOMERS!A:J,10,FALSE)</f>
        <v>30 - 40</v>
      </c>
      <c r="Q19" s="2" t="str">
        <f>VLOOKUP(D19,CUSTOMERS!A:I,9,FALSE)</f>
        <v>South-East</v>
      </c>
      <c r="R19" s="2" t="str">
        <f>VLOOKUP(D19,CUSTOMERS!A:K,11,FALSE)</f>
        <v>USA</v>
      </c>
    </row>
    <row r="20" spans="1:18" x14ac:dyDescent="0.2">
      <c r="A20" s="2">
        <v>1109</v>
      </c>
      <c r="B20" s="2">
        <v>1</v>
      </c>
      <c r="C20" s="4">
        <v>44575</v>
      </c>
      <c r="D20" s="2">
        <v>357</v>
      </c>
      <c r="E20" s="2">
        <v>51</v>
      </c>
      <c r="F20" s="2" t="str">
        <f>VLOOKUP(E20,PRODUCTS!A:B,2,FALSE)</f>
        <v>Chocolate-covered Oreos</v>
      </c>
      <c r="G20" s="2">
        <v>2</v>
      </c>
      <c r="H20" s="10">
        <f>VLOOKUP(E20,PRODUCTS!A:E,3,FALSE)</f>
        <v>25</v>
      </c>
      <c r="I20" s="10">
        <f>VLOOKUP(E20,PRODUCTS!A:E,4,FALSE)</f>
        <v>15.5</v>
      </c>
      <c r="J20" s="10">
        <f t="shared" si="0"/>
        <v>50</v>
      </c>
      <c r="K20" s="10">
        <f t="shared" si="1"/>
        <v>31</v>
      </c>
      <c r="L20" s="10">
        <f t="shared" si="2"/>
        <v>19</v>
      </c>
      <c r="M20" s="2">
        <f>VLOOKUP(D20,CUSTOMERS!A:E,5,FALSE)</f>
        <v>10</v>
      </c>
      <c r="N20" s="2">
        <f>VLOOKUP(E20,PRODUCTS!A:E,5,FALSE)</f>
        <v>3</v>
      </c>
      <c r="O20" s="2" t="str">
        <f>VLOOKUP(N20,CATEGORIES!A:C,3,FALSE)</f>
        <v>Food</v>
      </c>
      <c r="P20" s="2" t="str">
        <f ca="1">VLOOKUP(D20,CUSTOMERS!A:J,10,FALSE)</f>
        <v>40 - 50</v>
      </c>
      <c r="Q20" s="2" t="str">
        <f>VLOOKUP(D20,CUSTOMERS!A:I,9,FALSE)</f>
        <v>South-West</v>
      </c>
      <c r="R20" s="2" t="str">
        <f>VLOOKUP(D20,CUSTOMERS!A:K,11,FALSE)</f>
        <v>USA</v>
      </c>
    </row>
    <row r="21" spans="1:18" x14ac:dyDescent="0.2">
      <c r="A21" s="2">
        <v>1109</v>
      </c>
      <c r="B21" s="2">
        <v>2</v>
      </c>
      <c r="C21" s="4">
        <v>44575</v>
      </c>
      <c r="D21" s="2">
        <v>357</v>
      </c>
      <c r="E21" s="2">
        <v>113</v>
      </c>
      <c r="F21" s="2" t="str">
        <f>VLOOKUP(E21,PRODUCTS!A:B,2,FALSE)</f>
        <v>Juniper Bonsai</v>
      </c>
      <c r="G21" s="2">
        <v>1</v>
      </c>
      <c r="H21" s="10">
        <f>VLOOKUP(E21,PRODUCTS!A:E,3,FALSE)</f>
        <v>40</v>
      </c>
      <c r="I21" s="10">
        <f>VLOOKUP(E21,PRODUCTS!A:E,4,FALSE)</f>
        <v>23</v>
      </c>
      <c r="J21" s="10">
        <f t="shared" si="0"/>
        <v>40</v>
      </c>
      <c r="K21" s="10">
        <f t="shared" si="1"/>
        <v>23</v>
      </c>
      <c r="L21" s="10">
        <f t="shared" si="2"/>
        <v>17</v>
      </c>
      <c r="M21" s="2">
        <f>VLOOKUP(D21,CUSTOMERS!A:E,5,FALSE)</f>
        <v>10</v>
      </c>
      <c r="N21" s="2">
        <f>VLOOKUP(E21,PRODUCTS!A:E,5,FALSE)</f>
        <v>22</v>
      </c>
      <c r="O21" s="2" t="str">
        <f>VLOOKUP(N21,CATEGORIES!A:C,3,FALSE)</f>
        <v>Gifts</v>
      </c>
      <c r="P21" s="2" t="str">
        <f ca="1">VLOOKUP(D21,CUSTOMERS!A:J,10,FALSE)</f>
        <v>40 - 50</v>
      </c>
      <c r="Q21" s="2" t="str">
        <f>VLOOKUP(D21,CUSTOMERS!A:I,9,FALSE)</f>
        <v>South-West</v>
      </c>
      <c r="R21" s="2" t="str">
        <f>VLOOKUP(D21,CUSTOMERS!A:K,11,FALSE)</f>
        <v>USA</v>
      </c>
    </row>
    <row r="22" spans="1:18" x14ac:dyDescent="0.2">
      <c r="A22" s="2">
        <v>1109</v>
      </c>
      <c r="B22" s="2">
        <v>3</v>
      </c>
      <c r="C22" s="4">
        <v>44575</v>
      </c>
      <c r="D22" s="2">
        <v>357</v>
      </c>
      <c r="E22" s="2">
        <v>170</v>
      </c>
      <c r="F22" s="2" t="str">
        <f>VLOOKUP(E22,PRODUCTS!A:B,2,FALSE)</f>
        <v>San Francisco Trolley 3-D Puzzle</v>
      </c>
      <c r="G22" s="2">
        <v>1</v>
      </c>
      <c r="H22" s="10">
        <f>VLOOKUP(E22,PRODUCTS!A:E,3,FALSE)</f>
        <v>95</v>
      </c>
      <c r="I22" s="10">
        <f>VLOOKUP(E22,PRODUCTS!A:E,4,FALSE)</f>
        <v>49.5</v>
      </c>
      <c r="J22" s="10">
        <f t="shared" si="0"/>
        <v>95</v>
      </c>
      <c r="K22" s="10">
        <f t="shared" si="1"/>
        <v>49.5</v>
      </c>
      <c r="L22" s="10">
        <f t="shared" si="2"/>
        <v>45.5</v>
      </c>
      <c r="M22" s="2">
        <f>VLOOKUP(D22,CUSTOMERS!A:E,5,FALSE)</f>
        <v>10</v>
      </c>
      <c r="N22" s="2">
        <f>VLOOKUP(E22,PRODUCTS!A:E,5,FALSE)</f>
        <v>11</v>
      </c>
      <c r="O22" s="2" t="str">
        <f>VLOOKUP(N22,CATEGORIES!A:C,3,FALSE)</f>
        <v>Gifts</v>
      </c>
      <c r="P22" s="2" t="str">
        <f ca="1">VLOOKUP(D22,CUSTOMERS!A:J,10,FALSE)</f>
        <v>40 - 50</v>
      </c>
      <c r="Q22" s="2" t="str">
        <f>VLOOKUP(D22,CUSTOMERS!A:I,9,FALSE)</f>
        <v>South-West</v>
      </c>
      <c r="R22" s="2" t="str">
        <f>VLOOKUP(D22,CUSTOMERS!A:K,11,FALSE)</f>
        <v>USA</v>
      </c>
    </row>
    <row r="23" spans="1:18" x14ac:dyDescent="0.2">
      <c r="A23" s="2">
        <v>1109</v>
      </c>
      <c r="B23" s="2">
        <v>4</v>
      </c>
      <c r="C23" s="4">
        <v>44575</v>
      </c>
      <c r="D23" s="2">
        <v>357</v>
      </c>
      <c r="E23" s="2">
        <v>180</v>
      </c>
      <c r="F23" s="2" t="str">
        <f>VLOOKUP(E23,PRODUCTS!A:B,2,FALSE)</f>
        <v>Slimline Laser Pointer</v>
      </c>
      <c r="G23" s="2">
        <v>1</v>
      </c>
      <c r="H23" s="10">
        <f>VLOOKUP(E23,PRODUCTS!A:E,3,FALSE)</f>
        <v>204</v>
      </c>
      <c r="I23" s="10">
        <f>VLOOKUP(E23,PRODUCTS!A:E,4,FALSE)</f>
        <v>105</v>
      </c>
      <c r="J23" s="10">
        <f t="shared" si="0"/>
        <v>204</v>
      </c>
      <c r="K23" s="10">
        <f t="shared" si="1"/>
        <v>105</v>
      </c>
      <c r="L23" s="10">
        <f t="shared" si="2"/>
        <v>99</v>
      </c>
      <c r="M23" s="2">
        <f>VLOOKUP(D23,CUSTOMERS!A:E,5,FALSE)</f>
        <v>10</v>
      </c>
      <c r="N23" s="2">
        <f>VLOOKUP(E23,PRODUCTS!A:E,5,FALSE)</f>
        <v>9</v>
      </c>
      <c r="O23" s="2" t="str">
        <f>VLOOKUP(N23,CATEGORIES!A:C,3,FALSE)</f>
        <v>Electronics</v>
      </c>
      <c r="P23" s="2" t="str">
        <f ca="1">VLOOKUP(D23,CUSTOMERS!A:J,10,FALSE)</f>
        <v>40 - 50</v>
      </c>
      <c r="Q23" s="2" t="str">
        <f>VLOOKUP(D23,CUSTOMERS!A:I,9,FALSE)</f>
        <v>South-West</v>
      </c>
      <c r="R23" s="2" t="str">
        <f>VLOOKUP(D23,CUSTOMERS!A:K,11,FALSE)</f>
        <v>USA</v>
      </c>
    </row>
    <row r="24" spans="1:18" x14ac:dyDescent="0.2">
      <c r="A24" s="2">
        <v>1110</v>
      </c>
      <c r="B24" s="2">
        <v>1</v>
      </c>
      <c r="C24" s="4">
        <v>44576</v>
      </c>
      <c r="D24" s="2">
        <v>352</v>
      </c>
      <c r="E24" s="2">
        <v>97</v>
      </c>
      <c r="F24" s="2" t="str">
        <f>VLOOKUP(E24,PRODUCTS!A:B,2,FALSE)</f>
        <v>Guardian Plus Purifier</v>
      </c>
      <c r="G24" s="2">
        <v>1</v>
      </c>
      <c r="H24" s="10">
        <f>VLOOKUP(E24,PRODUCTS!A:E,3,FALSE)</f>
        <v>95</v>
      </c>
      <c r="I24" s="10">
        <f>VLOOKUP(E24,PRODUCTS!A:E,4,FALSE)</f>
        <v>49.5</v>
      </c>
      <c r="J24" s="10">
        <f t="shared" si="0"/>
        <v>95</v>
      </c>
      <c r="K24" s="10">
        <f t="shared" si="1"/>
        <v>49.5</v>
      </c>
      <c r="L24" s="10">
        <f t="shared" si="2"/>
        <v>45.5</v>
      </c>
      <c r="M24" s="2">
        <f>VLOOKUP(D24,CUSTOMERS!A:E,5,FALSE)</f>
        <v>6</v>
      </c>
      <c r="N24" s="2">
        <f>VLOOKUP(E24,PRODUCTS!A:E,5,FALSE)</f>
        <v>23</v>
      </c>
      <c r="O24" s="2" t="str">
        <f>VLOOKUP(N24,CATEGORIES!A:C,3,FALSE)</f>
        <v>Travel</v>
      </c>
      <c r="P24" s="2" t="str">
        <f ca="1">VLOOKUP(D24,CUSTOMERS!A:J,10,FALSE)</f>
        <v>40 - 50</v>
      </c>
      <c r="Q24" s="2" t="str">
        <f>VLOOKUP(D24,CUSTOMERS!A:I,9,FALSE)</f>
        <v>Central</v>
      </c>
      <c r="R24" s="2" t="str">
        <f>VLOOKUP(D24,CUSTOMERS!A:K,11,FALSE)</f>
        <v>USA</v>
      </c>
    </row>
    <row r="25" spans="1:18" x14ac:dyDescent="0.2">
      <c r="A25" s="2">
        <v>1110</v>
      </c>
      <c r="B25" s="2">
        <v>2</v>
      </c>
      <c r="C25" s="4">
        <v>44576</v>
      </c>
      <c r="D25" s="2">
        <v>352</v>
      </c>
      <c r="E25" s="2">
        <v>105</v>
      </c>
      <c r="F25" s="2" t="str">
        <f>VLOOKUP(E25,PRODUCTS!A:B,2,FALSE)</f>
        <v>Exotic Flower Arrangement</v>
      </c>
      <c r="G25" s="2">
        <v>1</v>
      </c>
      <c r="H25" s="10">
        <f>VLOOKUP(E25,PRODUCTS!A:E,3,FALSE)</f>
        <v>65</v>
      </c>
      <c r="I25" s="10">
        <f>VLOOKUP(E25,PRODUCTS!A:E,4,FALSE)</f>
        <v>33.5</v>
      </c>
      <c r="J25" s="10">
        <f t="shared" si="0"/>
        <v>65</v>
      </c>
      <c r="K25" s="10">
        <f t="shared" si="1"/>
        <v>33.5</v>
      </c>
      <c r="L25" s="10">
        <f t="shared" si="2"/>
        <v>31.5</v>
      </c>
      <c r="M25" s="2">
        <f>VLOOKUP(D25,CUSTOMERS!A:E,5,FALSE)</f>
        <v>6</v>
      </c>
      <c r="N25" s="2">
        <f>VLOOKUP(E25,PRODUCTS!A:E,5,FALSE)</f>
        <v>22</v>
      </c>
      <c r="O25" s="2" t="str">
        <f>VLOOKUP(N25,CATEGORIES!A:C,3,FALSE)</f>
        <v>Gifts</v>
      </c>
      <c r="P25" s="2" t="str">
        <f ca="1">VLOOKUP(D25,CUSTOMERS!A:J,10,FALSE)</f>
        <v>40 - 50</v>
      </c>
      <c r="Q25" s="2" t="str">
        <f>VLOOKUP(D25,CUSTOMERS!A:I,9,FALSE)</f>
        <v>Central</v>
      </c>
      <c r="R25" s="2" t="str">
        <f>VLOOKUP(D25,CUSTOMERS!A:K,11,FALSE)</f>
        <v>USA</v>
      </c>
    </row>
    <row r="26" spans="1:18" x14ac:dyDescent="0.2">
      <c r="A26" s="2">
        <v>1111</v>
      </c>
      <c r="B26" s="2">
        <v>1</v>
      </c>
      <c r="C26" s="4">
        <v>44578</v>
      </c>
      <c r="D26" s="2">
        <v>553</v>
      </c>
      <c r="E26" s="2">
        <v>99</v>
      </c>
      <c r="F26" s="2" t="str">
        <f>VLOOKUP(E26,PRODUCTS!A:B,2,FALSE)</f>
        <v>Hand Warmers</v>
      </c>
      <c r="G26" s="2">
        <v>2</v>
      </c>
      <c r="H26" s="10">
        <f>VLOOKUP(E26,PRODUCTS!A:E,3,FALSE)</f>
        <v>9</v>
      </c>
      <c r="I26" s="10">
        <f>VLOOKUP(E26,PRODUCTS!A:E,4,FALSE)</f>
        <v>7.5</v>
      </c>
      <c r="J26" s="10">
        <f t="shared" si="0"/>
        <v>18</v>
      </c>
      <c r="K26" s="10">
        <f t="shared" si="1"/>
        <v>15</v>
      </c>
      <c r="L26" s="10">
        <f t="shared" si="2"/>
        <v>3</v>
      </c>
      <c r="M26" s="2">
        <f>VLOOKUP(D26,CUSTOMERS!A:E,5,FALSE)</f>
        <v>4</v>
      </c>
      <c r="N26" s="2">
        <f>VLOOKUP(E26,PRODUCTS!A:E,5,FALSE)</f>
        <v>17</v>
      </c>
      <c r="O26" s="2" t="str">
        <f>VLOOKUP(N26,CATEGORIES!A:C,3,FALSE)</f>
        <v>Children</v>
      </c>
      <c r="P26" s="2" t="str">
        <f ca="1">VLOOKUP(D26,CUSTOMERS!A:J,10,FALSE)</f>
        <v>40 - 50</v>
      </c>
      <c r="Q26" s="2" t="str">
        <f>VLOOKUP(D26,CUSTOMERS!A:I,9,FALSE)</f>
        <v>Germany</v>
      </c>
      <c r="R26" s="2" t="str">
        <f>VLOOKUP(D26,CUSTOMERS!A:K,11,FALSE)</f>
        <v>Europe</v>
      </c>
    </row>
    <row r="27" spans="1:18" x14ac:dyDescent="0.2">
      <c r="A27" s="2">
        <v>1111</v>
      </c>
      <c r="B27" s="2">
        <v>2</v>
      </c>
      <c r="C27" s="4">
        <v>44578</v>
      </c>
      <c r="D27" s="2">
        <v>553</v>
      </c>
      <c r="E27" s="2">
        <v>123</v>
      </c>
      <c r="F27" s="2" t="str">
        <f>VLOOKUP(E27,PRODUCTS!A:B,2,FALSE)</f>
        <v>Lone Star Fiesta</v>
      </c>
      <c r="G27" s="2">
        <v>1</v>
      </c>
      <c r="H27" s="10">
        <f>VLOOKUP(E27,PRODUCTS!A:E,3,FALSE)</f>
        <v>75</v>
      </c>
      <c r="I27" s="10">
        <f>VLOOKUP(E27,PRODUCTS!A:E,4,FALSE)</f>
        <v>40.5</v>
      </c>
      <c r="J27" s="10">
        <f t="shared" si="0"/>
        <v>75</v>
      </c>
      <c r="K27" s="10">
        <f t="shared" si="1"/>
        <v>40.5</v>
      </c>
      <c r="L27" s="10">
        <f t="shared" si="2"/>
        <v>34.5</v>
      </c>
      <c r="M27" s="2">
        <f>VLOOKUP(D27,CUSTOMERS!A:E,5,FALSE)</f>
        <v>4</v>
      </c>
      <c r="N27" s="2">
        <f>VLOOKUP(E27,PRODUCTS!A:E,5,FALSE)</f>
        <v>11</v>
      </c>
      <c r="O27" s="2" t="str">
        <f>VLOOKUP(N27,CATEGORIES!A:C,3,FALSE)</f>
        <v>Gifts</v>
      </c>
      <c r="P27" s="2" t="str">
        <f ca="1">VLOOKUP(D27,CUSTOMERS!A:J,10,FALSE)</f>
        <v>40 - 50</v>
      </c>
      <c r="Q27" s="2" t="str">
        <f>VLOOKUP(D27,CUSTOMERS!A:I,9,FALSE)</f>
        <v>Germany</v>
      </c>
      <c r="R27" s="2" t="str">
        <f>VLOOKUP(D27,CUSTOMERS!A:K,11,FALSE)</f>
        <v>Europe</v>
      </c>
    </row>
    <row r="28" spans="1:18" x14ac:dyDescent="0.2">
      <c r="A28" s="2">
        <v>1111</v>
      </c>
      <c r="B28" s="2">
        <v>3</v>
      </c>
      <c r="C28" s="4">
        <v>44578</v>
      </c>
      <c r="D28" s="2">
        <v>553</v>
      </c>
      <c r="E28" s="2">
        <v>207</v>
      </c>
      <c r="F28" s="2" t="str">
        <f>VLOOKUP(E28,PRODUCTS!A:B,2,FALSE)</f>
        <v>Wine Country Sampler Set</v>
      </c>
      <c r="G28" s="2">
        <v>1</v>
      </c>
      <c r="H28" s="10">
        <f>VLOOKUP(E28,PRODUCTS!A:E,3,FALSE)</f>
        <v>48</v>
      </c>
      <c r="I28" s="10">
        <f>VLOOKUP(E28,PRODUCTS!A:E,4,FALSE)</f>
        <v>26</v>
      </c>
      <c r="J28" s="10">
        <f t="shared" si="0"/>
        <v>48</v>
      </c>
      <c r="K28" s="10">
        <f t="shared" si="1"/>
        <v>26</v>
      </c>
      <c r="L28" s="10">
        <f t="shared" si="2"/>
        <v>22</v>
      </c>
      <c r="M28" s="2">
        <f>VLOOKUP(D28,CUSTOMERS!A:E,5,FALSE)</f>
        <v>4</v>
      </c>
      <c r="N28" s="2">
        <f>VLOOKUP(E28,PRODUCTS!A:E,5,FALSE)</f>
        <v>11</v>
      </c>
      <c r="O28" s="2" t="str">
        <f>VLOOKUP(N28,CATEGORIES!A:C,3,FALSE)</f>
        <v>Gifts</v>
      </c>
      <c r="P28" s="2" t="str">
        <f ca="1">VLOOKUP(D28,CUSTOMERS!A:J,10,FALSE)</f>
        <v>40 - 50</v>
      </c>
      <c r="Q28" s="2" t="str">
        <f>VLOOKUP(D28,CUSTOMERS!A:I,9,FALSE)</f>
        <v>Germany</v>
      </c>
      <c r="R28" s="2" t="str">
        <f>VLOOKUP(D28,CUSTOMERS!A:K,11,FALSE)</f>
        <v>Europe</v>
      </c>
    </row>
    <row r="29" spans="1:18" x14ac:dyDescent="0.2">
      <c r="A29" s="2">
        <v>1112</v>
      </c>
      <c r="B29" s="2">
        <v>1</v>
      </c>
      <c r="C29" s="4">
        <v>44581</v>
      </c>
      <c r="D29" s="2">
        <v>170</v>
      </c>
      <c r="E29" s="2">
        <v>165</v>
      </c>
      <c r="F29" s="2" t="str">
        <f>VLOOKUP(E29,PRODUCTS!A:B,2,FALSE)</f>
        <v>Relaxing Eye Pillow</v>
      </c>
      <c r="G29" s="2">
        <v>1</v>
      </c>
      <c r="H29" s="10">
        <f>VLOOKUP(E29,PRODUCTS!A:E,3,FALSE)</f>
        <v>18</v>
      </c>
      <c r="I29" s="10">
        <f>VLOOKUP(E29,PRODUCTS!A:E,4,FALSE)</f>
        <v>11</v>
      </c>
      <c r="J29" s="10">
        <f t="shared" si="0"/>
        <v>18</v>
      </c>
      <c r="K29" s="10">
        <f t="shared" si="1"/>
        <v>11</v>
      </c>
      <c r="L29" s="10">
        <f t="shared" si="2"/>
        <v>7</v>
      </c>
      <c r="M29" s="2">
        <f>VLOOKUP(D29,CUSTOMERS!A:E,5,FALSE)</f>
        <v>4</v>
      </c>
      <c r="N29" s="2">
        <f>VLOOKUP(E29,PRODUCTS!A:E,5,FALSE)</f>
        <v>20</v>
      </c>
      <c r="O29" s="2" t="str">
        <f>VLOOKUP(N29,CATEGORIES!A:C,3,FALSE)</f>
        <v>Health &amp; Beauty</v>
      </c>
      <c r="P29" s="2" t="str">
        <f ca="1">VLOOKUP(D29,CUSTOMERS!A:J,10,FALSE)</f>
        <v>40 - 50</v>
      </c>
      <c r="Q29" s="2" t="str">
        <f>VLOOKUP(D29,CUSTOMERS!A:I,9,FALSE)</f>
        <v>Mid-Atlantic</v>
      </c>
      <c r="R29" s="2" t="str">
        <f>VLOOKUP(D29,CUSTOMERS!A:K,11,FALSE)</f>
        <v>USA</v>
      </c>
    </row>
    <row r="30" spans="1:18" x14ac:dyDescent="0.2">
      <c r="A30" s="2">
        <v>1113</v>
      </c>
      <c r="B30" s="2">
        <v>1</v>
      </c>
      <c r="C30" s="4">
        <v>44582</v>
      </c>
      <c r="D30" s="2">
        <v>213</v>
      </c>
      <c r="E30" s="2">
        <v>47</v>
      </c>
      <c r="F30" s="2" t="str">
        <f>VLOOKUP(E30,PRODUCTS!A:B,2,FALSE)</f>
        <v>Chinese Survival Tool</v>
      </c>
      <c r="G30" s="2">
        <v>1</v>
      </c>
      <c r="H30" s="10">
        <f>VLOOKUP(E30,PRODUCTS!A:E,3,FALSE)</f>
        <v>13</v>
      </c>
      <c r="I30" s="10">
        <f>VLOOKUP(E30,PRODUCTS!A:E,4,FALSE)</f>
        <v>7.5</v>
      </c>
      <c r="J30" s="10">
        <f t="shared" si="0"/>
        <v>13</v>
      </c>
      <c r="K30" s="10">
        <f t="shared" si="1"/>
        <v>7.5</v>
      </c>
      <c r="L30" s="10">
        <f t="shared" si="2"/>
        <v>5.5</v>
      </c>
      <c r="M30" s="2">
        <f>VLOOKUP(D30,CUSTOMERS!A:E,5,FALSE)</f>
        <v>6</v>
      </c>
      <c r="N30" s="2">
        <f>VLOOKUP(E30,PRODUCTS!A:E,5,FALSE)</f>
        <v>23</v>
      </c>
      <c r="O30" s="2" t="str">
        <f>VLOOKUP(N30,CATEGORIES!A:C,3,FALSE)</f>
        <v>Travel</v>
      </c>
      <c r="P30" s="2" t="str">
        <f ca="1">VLOOKUP(D30,CUSTOMERS!A:J,10,FALSE)</f>
        <v>40 - 50</v>
      </c>
      <c r="Q30" s="2" t="str">
        <f>VLOOKUP(D30,CUSTOMERS!A:I,9,FALSE)</f>
        <v>North-West</v>
      </c>
      <c r="R30" s="2" t="str">
        <f>VLOOKUP(D30,CUSTOMERS!A:K,11,FALSE)</f>
        <v>USA</v>
      </c>
    </row>
    <row r="31" spans="1:18" x14ac:dyDescent="0.2">
      <c r="A31" s="2">
        <v>1113</v>
      </c>
      <c r="B31" s="2">
        <v>2</v>
      </c>
      <c r="C31" s="4">
        <v>44582</v>
      </c>
      <c r="D31" s="2">
        <v>213</v>
      </c>
      <c r="E31" s="2">
        <v>100</v>
      </c>
      <c r="F31" s="2" t="str">
        <f>VLOOKUP(E31,PRODUCTS!A:B,2,FALSE)</f>
        <v>Handsfree Head Massage</v>
      </c>
      <c r="G31" s="2">
        <v>1</v>
      </c>
      <c r="H31" s="10">
        <f>VLOOKUP(E31,PRODUCTS!A:E,3,FALSE)</f>
        <v>64</v>
      </c>
      <c r="I31" s="10">
        <f>VLOOKUP(E31,PRODUCTS!A:E,4,FALSE)</f>
        <v>35</v>
      </c>
      <c r="J31" s="10">
        <f t="shared" si="0"/>
        <v>64</v>
      </c>
      <c r="K31" s="10">
        <f t="shared" si="1"/>
        <v>35</v>
      </c>
      <c r="L31" s="10">
        <f t="shared" si="2"/>
        <v>29</v>
      </c>
      <c r="M31" s="2">
        <f>VLOOKUP(D31,CUSTOMERS!A:E,5,FALSE)</f>
        <v>6</v>
      </c>
      <c r="N31" s="2">
        <f>VLOOKUP(E31,PRODUCTS!A:E,5,FALSE)</f>
        <v>7</v>
      </c>
      <c r="O31" s="2" t="str">
        <f>VLOOKUP(N31,CATEGORIES!A:C,3,FALSE)</f>
        <v>Electronics</v>
      </c>
      <c r="P31" s="2" t="str">
        <f ca="1">VLOOKUP(D31,CUSTOMERS!A:J,10,FALSE)</f>
        <v>40 - 50</v>
      </c>
      <c r="Q31" s="2" t="str">
        <f>VLOOKUP(D31,CUSTOMERS!A:I,9,FALSE)</f>
        <v>North-West</v>
      </c>
      <c r="R31" s="2" t="str">
        <f>VLOOKUP(D31,CUSTOMERS!A:K,11,FALSE)</f>
        <v>USA</v>
      </c>
    </row>
    <row r="32" spans="1:18" x14ac:dyDescent="0.2">
      <c r="A32" s="2">
        <v>1114</v>
      </c>
      <c r="B32" s="2">
        <v>1</v>
      </c>
      <c r="C32" s="4">
        <v>44583</v>
      </c>
      <c r="D32" s="2">
        <v>631</v>
      </c>
      <c r="E32" s="2">
        <v>102</v>
      </c>
      <c r="F32" s="2" t="str">
        <f>VLOOKUP(E32,PRODUCTS!A:B,2,FALSE)</f>
        <v>Hoberman Sphere</v>
      </c>
      <c r="G32" s="2">
        <v>1</v>
      </c>
      <c r="H32" s="10">
        <f>VLOOKUP(E32,PRODUCTS!A:E,3,FALSE)</f>
        <v>45</v>
      </c>
      <c r="I32" s="10">
        <f>VLOOKUP(E32,PRODUCTS!A:E,4,FALSE)</f>
        <v>23.5</v>
      </c>
      <c r="J32" s="10">
        <f t="shared" si="0"/>
        <v>45</v>
      </c>
      <c r="K32" s="10">
        <f t="shared" si="1"/>
        <v>23.5</v>
      </c>
      <c r="L32" s="10">
        <f t="shared" si="2"/>
        <v>21.5</v>
      </c>
      <c r="M32" s="2">
        <f>VLOOKUP(D32,CUSTOMERS!A:E,5,FALSE)</f>
        <v>6</v>
      </c>
      <c r="N32" s="2">
        <f>VLOOKUP(E32,PRODUCTS!A:E,5,FALSE)</f>
        <v>17</v>
      </c>
      <c r="O32" s="2" t="str">
        <f>VLOOKUP(N32,CATEGORIES!A:C,3,FALSE)</f>
        <v>Children</v>
      </c>
      <c r="P32" s="2" t="str">
        <f ca="1">VLOOKUP(D32,CUSTOMERS!A:J,10,FALSE)</f>
        <v>70+</v>
      </c>
      <c r="Q32" s="2" t="str">
        <f>VLOOKUP(D32,CUSTOMERS!A:I,9,FALSE)</f>
        <v>South</v>
      </c>
      <c r="R32" s="2" t="str">
        <f>VLOOKUP(D32,CUSTOMERS!A:K,11,FALSE)</f>
        <v>USA</v>
      </c>
    </row>
    <row r="33" spans="1:18" x14ac:dyDescent="0.2">
      <c r="A33" s="2">
        <v>1114</v>
      </c>
      <c r="B33" s="2">
        <v>2</v>
      </c>
      <c r="C33" s="4">
        <v>44583</v>
      </c>
      <c r="D33" s="2">
        <v>631</v>
      </c>
      <c r="E33" s="2">
        <v>200</v>
      </c>
      <c r="F33" s="2" t="str">
        <f>VLOOKUP(E33,PRODUCTS!A:B,2,FALSE)</f>
        <v>Cat Condo - Two-level</v>
      </c>
      <c r="G33" s="2">
        <v>1</v>
      </c>
      <c r="H33" s="10">
        <f>VLOOKUP(E33,PRODUCTS!A:E,3,FALSE)</f>
        <v>37</v>
      </c>
      <c r="I33" s="10">
        <f>VLOOKUP(E33,PRODUCTS!A:E,4,FALSE)</f>
        <v>19.5</v>
      </c>
      <c r="J33" s="10">
        <f t="shared" si="0"/>
        <v>37</v>
      </c>
      <c r="K33" s="10">
        <f t="shared" si="1"/>
        <v>19.5</v>
      </c>
      <c r="L33" s="10">
        <f t="shared" si="2"/>
        <v>17.5</v>
      </c>
      <c r="M33" s="2">
        <f>VLOOKUP(D33,CUSTOMERS!A:E,5,FALSE)</f>
        <v>6</v>
      </c>
      <c r="N33" s="2">
        <f>VLOOKUP(E33,PRODUCTS!A:E,5,FALSE)</f>
        <v>21</v>
      </c>
      <c r="O33" s="2" t="str">
        <f>VLOOKUP(N33,CATEGORIES!A:C,3,FALSE)</f>
        <v>Household</v>
      </c>
      <c r="P33" s="2" t="str">
        <f ca="1">VLOOKUP(D33,CUSTOMERS!A:J,10,FALSE)</f>
        <v>70+</v>
      </c>
      <c r="Q33" s="2" t="str">
        <f>VLOOKUP(D33,CUSTOMERS!A:I,9,FALSE)</f>
        <v>South</v>
      </c>
      <c r="R33" s="2" t="str">
        <f>VLOOKUP(D33,CUSTOMERS!A:K,11,FALSE)</f>
        <v>USA</v>
      </c>
    </row>
    <row r="34" spans="1:18" x14ac:dyDescent="0.2">
      <c r="A34" s="2">
        <v>1115</v>
      </c>
      <c r="B34" s="2">
        <v>1</v>
      </c>
      <c r="C34" s="4">
        <v>44584</v>
      </c>
      <c r="D34" s="2">
        <v>561</v>
      </c>
      <c r="E34" s="2">
        <v>7</v>
      </c>
      <c r="F34" s="2" t="str">
        <f>VLOOKUP(E34,PRODUCTS!A:B,2,FALSE)</f>
        <v>Amish Horse Pull-toy</v>
      </c>
      <c r="G34" s="2">
        <v>1</v>
      </c>
      <c r="H34" s="10">
        <f>VLOOKUP(E34,PRODUCTS!A:E,3,FALSE)</f>
        <v>35</v>
      </c>
      <c r="I34" s="10">
        <f>VLOOKUP(E34,PRODUCTS!A:E,4,FALSE)</f>
        <v>20.5</v>
      </c>
      <c r="J34" s="10">
        <f t="shared" si="0"/>
        <v>35</v>
      </c>
      <c r="K34" s="10">
        <f t="shared" si="1"/>
        <v>20.5</v>
      </c>
      <c r="L34" s="10">
        <f t="shared" si="2"/>
        <v>14.5</v>
      </c>
      <c r="M34" s="2">
        <f>VLOOKUP(D34,CUSTOMERS!A:E,5,FALSE)</f>
        <v>2</v>
      </c>
      <c r="N34" s="2">
        <f>VLOOKUP(E34,PRODUCTS!A:E,5,FALSE)</f>
        <v>5</v>
      </c>
      <c r="O34" s="2" t="str">
        <f>VLOOKUP(N34,CATEGORIES!A:C,3,FALSE)</f>
        <v>Children</v>
      </c>
      <c r="P34" s="2" t="str">
        <f ca="1">VLOOKUP(D34,CUSTOMERS!A:J,10,FALSE)</f>
        <v>30 - 40</v>
      </c>
      <c r="Q34" s="2" t="str">
        <f>VLOOKUP(D34,CUSTOMERS!A:I,9,FALSE)</f>
        <v>Mid-Atlantic</v>
      </c>
      <c r="R34" s="2" t="str">
        <f>VLOOKUP(D34,CUSTOMERS!A:K,11,FALSE)</f>
        <v>USA</v>
      </c>
    </row>
    <row r="35" spans="1:18" x14ac:dyDescent="0.2">
      <c r="A35" s="2">
        <v>1115</v>
      </c>
      <c r="B35" s="2">
        <v>2</v>
      </c>
      <c r="C35" s="4">
        <v>44584</v>
      </c>
      <c r="D35" s="2">
        <v>561</v>
      </c>
      <c r="E35" s="2">
        <v>138</v>
      </c>
      <c r="F35" s="2" t="str">
        <f>VLOOKUP(E35,PRODUCTS!A:B,2,FALSE)</f>
        <v>Natural Cold Defense Kit</v>
      </c>
      <c r="G35" s="2">
        <v>2</v>
      </c>
      <c r="H35" s="10">
        <f>VLOOKUP(E35,PRODUCTS!A:E,3,FALSE)</f>
        <v>30</v>
      </c>
      <c r="I35" s="10">
        <f>VLOOKUP(E35,PRODUCTS!A:E,4,FALSE)</f>
        <v>16</v>
      </c>
      <c r="J35" s="10">
        <f t="shared" si="0"/>
        <v>60</v>
      </c>
      <c r="K35" s="10">
        <f t="shared" si="1"/>
        <v>32</v>
      </c>
      <c r="L35" s="10">
        <f t="shared" si="2"/>
        <v>28</v>
      </c>
      <c r="M35" s="2">
        <f>VLOOKUP(D35,CUSTOMERS!A:E,5,FALSE)</f>
        <v>2</v>
      </c>
      <c r="N35" s="2">
        <f>VLOOKUP(E35,PRODUCTS!A:E,5,FALSE)</f>
        <v>20</v>
      </c>
      <c r="O35" s="2" t="str">
        <f>VLOOKUP(N35,CATEGORIES!A:C,3,FALSE)</f>
        <v>Health &amp; Beauty</v>
      </c>
      <c r="P35" s="2" t="str">
        <f ca="1">VLOOKUP(D35,CUSTOMERS!A:J,10,FALSE)</f>
        <v>30 - 40</v>
      </c>
      <c r="Q35" s="2" t="str">
        <f>VLOOKUP(D35,CUSTOMERS!A:I,9,FALSE)</f>
        <v>Mid-Atlantic</v>
      </c>
      <c r="R35" s="2" t="str">
        <f>VLOOKUP(D35,CUSTOMERS!A:K,11,FALSE)</f>
        <v>USA</v>
      </c>
    </row>
    <row r="36" spans="1:18" x14ac:dyDescent="0.2">
      <c r="A36" s="2">
        <v>1115</v>
      </c>
      <c r="B36" s="2">
        <v>3</v>
      </c>
      <c r="C36" s="4">
        <v>44584</v>
      </c>
      <c r="D36" s="2">
        <v>561</v>
      </c>
      <c r="E36" s="2">
        <v>195</v>
      </c>
      <c r="F36" s="2" t="str">
        <f>VLOOKUP(E36,PRODUCTS!A:B,2,FALSE)</f>
        <v>Tiverton Wren House</v>
      </c>
      <c r="G36" s="2">
        <v>1</v>
      </c>
      <c r="H36" s="10">
        <f>VLOOKUP(E36,PRODUCTS!A:E,3,FALSE)</f>
        <v>46</v>
      </c>
      <c r="I36" s="10">
        <f>VLOOKUP(E36,PRODUCTS!A:E,4,FALSE)</f>
        <v>24</v>
      </c>
      <c r="J36" s="10">
        <f t="shared" si="0"/>
        <v>46</v>
      </c>
      <c r="K36" s="10">
        <f t="shared" si="1"/>
        <v>24</v>
      </c>
      <c r="L36" s="10">
        <f t="shared" si="2"/>
        <v>22</v>
      </c>
      <c r="M36" s="2">
        <f>VLOOKUP(D36,CUSTOMERS!A:E,5,FALSE)</f>
        <v>2</v>
      </c>
      <c r="N36" s="2">
        <f>VLOOKUP(E36,PRODUCTS!A:E,5,FALSE)</f>
        <v>16</v>
      </c>
      <c r="O36" s="2" t="str">
        <f>VLOOKUP(N36,CATEGORIES!A:C,3,FALSE)</f>
        <v>Household</v>
      </c>
      <c r="P36" s="2" t="str">
        <f ca="1">VLOOKUP(D36,CUSTOMERS!A:J,10,FALSE)</f>
        <v>30 - 40</v>
      </c>
      <c r="Q36" s="2" t="str">
        <f>VLOOKUP(D36,CUSTOMERS!A:I,9,FALSE)</f>
        <v>Mid-Atlantic</v>
      </c>
      <c r="R36" s="2" t="str">
        <f>VLOOKUP(D36,CUSTOMERS!A:K,11,FALSE)</f>
        <v>USA</v>
      </c>
    </row>
    <row r="37" spans="1:18" x14ac:dyDescent="0.2">
      <c r="A37" s="2">
        <v>1116</v>
      </c>
      <c r="B37" s="2">
        <v>1</v>
      </c>
      <c r="C37" s="4">
        <v>44588</v>
      </c>
      <c r="D37" s="2">
        <v>419</v>
      </c>
      <c r="E37" s="2">
        <v>133</v>
      </c>
      <c r="F37" s="2" t="str">
        <f>VLOOKUP(E37,PRODUCTS!A:B,2,FALSE)</f>
        <v>Microbrew Gift Basket</v>
      </c>
      <c r="G37" s="2">
        <v>1</v>
      </c>
      <c r="H37" s="10">
        <f>VLOOKUP(E37,PRODUCTS!A:E,3,FALSE)</f>
        <v>64</v>
      </c>
      <c r="I37" s="10">
        <f>VLOOKUP(E37,PRODUCTS!A:E,4,FALSE)</f>
        <v>35</v>
      </c>
      <c r="J37" s="10">
        <f t="shared" si="0"/>
        <v>64</v>
      </c>
      <c r="K37" s="10">
        <f t="shared" si="1"/>
        <v>35</v>
      </c>
      <c r="L37" s="10">
        <f t="shared" si="2"/>
        <v>29</v>
      </c>
      <c r="M37" s="2">
        <f>VLOOKUP(D37,CUSTOMERS!A:E,5,FALSE)</f>
        <v>4</v>
      </c>
      <c r="N37" s="2">
        <f>VLOOKUP(E37,PRODUCTS!A:E,5,FALSE)</f>
        <v>11</v>
      </c>
      <c r="O37" s="2" t="str">
        <f>VLOOKUP(N37,CATEGORIES!A:C,3,FALSE)</f>
        <v>Gifts</v>
      </c>
      <c r="P37" s="2" t="str">
        <f ca="1">VLOOKUP(D37,CUSTOMERS!A:J,10,FALSE)</f>
        <v>50 - 60</v>
      </c>
      <c r="Q37" s="2" t="str">
        <f>VLOOKUP(D37,CUSTOMERS!A:I,9,FALSE)</f>
        <v>England</v>
      </c>
      <c r="R37" s="2" t="str">
        <f>VLOOKUP(D37,CUSTOMERS!A:K,11,FALSE)</f>
        <v>Europe</v>
      </c>
    </row>
    <row r="38" spans="1:18" x14ac:dyDescent="0.2">
      <c r="A38" s="2">
        <v>1116</v>
      </c>
      <c r="B38" s="2">
        <v>2</v>
      </c>
      <c r="C38" s="4">
        <v>44588</v>
      </c>
      <c r="D38" s="2">
        <v>419</v>
      </c>
      <c r="E38" s="2">
        <v>183</v>
      </c>
      <c r="F38" s="2" t="str">
        <f>VLOOKUP(E38,PRODUCTS!A:B,2,FALSE)</f>
        <v>Solar Power Kit</v>
      </c>
      <c r="G38" s="2">
        <v>1</v>
      </c>
      <c r="H38" s="10">
        <f>VLOOKUP(E38,PRODUCTS!A:E,3,FALSE)</f>
        <v>17</v>
      </c>
      <c r="I38" s="10">
        <f>VLOOKUP(E38,PRODUCTS!A:E,4,FALSE)</f>
        <v>9.5</v>
      </c>
      <c r="J38" s="10">
        <f t="shared" si="0"/>
        <v>17</v>
      </c>
      <c r="K38" s="10">
        <f t="shared" si="1"/>
        <v>9.5</v>
      </c>
      <c r="L38" s="10">
        <f t="shared" si="2"/>
        <v>7.5</v>
      </c>
      <c r="M38" s="2">
        <f>VLOOKUP(D38,CUSTOMERS!A:E,5,FALSE)</f>
        <v>4</v>
      </c>
      <c r="N38" s="2">
        <f>VLOOKUP(E38,PRODUCTS!A:E,5,FALSE)</f>
        <v>17</v>
      </c>
      <c r="O38" s="2" t="str">
        <f>VLOOKUP(N38,CATEGORIES!A:C,3,FALSE)</f>
        <v>Children</v>
      </c>
      <c r="P38" s="2" t="str">
        <f ca="1">VLOOKUP(D38,CUSTOMERS!A:J,10,FALSE)</f>
        <v>50 - 60</v>
      </c>
      <c r="Q38" s="2" t="str">
        <f>VLOOKUP(D38,CUSTOMERS!A:I,9,FALSE)</f>
        <v>England</v>
      </c>
      <c r="R38" s="2" t="str">
        <f>VLOOKUP(D38,CUSTOMERS!A:K,11,FALSE)</f>
        <v>Europe</v>
      </c>
    </row>
    <row r="39" spans="1:18" x14ac:dyDescent="0.2">
      <c r="A39" s="2">
        <v>1116</v>
      </c>
      <c r="B39" s="2">
        <v>3</v>
      </c>
      <c r="C39" s="4">
        <v>44588</v>
      </c>
      <c r="D39" s="2">
        <v>419</v>
      </c>
      <c r="E39" s="2">
        <v>202</v>
      </c>
      <c r="F39" s="2" t="str">
        <f>VLOOKUP(E39,PRODUCTS!A:B,2,FALSE)</f>
        <v>100% Wool Victorian Carpet</v>
      </c>
      <c r="G39" s="2">
        <v>1</v>
      </c>
      <c r="H39" s="10">
        <f>VLOOKUP(E39,PRODUCTS!A:E,3,FALSE)</f>
        <v>998</v>
      </c>
      <c r="I39" s="10">
        <f>VLOOKUP(E39,PRODUCTS!A:E,4,FALSE)</f>
        <v>502</v>
      </c>
      <c r="J39" s="10">
        <f t="shared" si="0"/>
        <v>998</v>
      </c>
      <c r="K39" s="10">
        <f t="shared" si="1"/>
        <v>502</v>
      </c>
      <c r="L39" s="10">
        <f t="shared" si="2"/>
        <v>496</v>
      </c>
      <c r="M39" s="2">
        <f>VLOOKUP(D39,CUSTOMERS!A:E,5,FALSE)</f>
        <v>4</v>
      </c>
      <c r="N39" s="2">
        <f>VLOOKUP(E39,PRODUCTS!A:E,5,FALSE)</f>
        <v>19</v>
      </c>
      <c r="O39" s="2" t="str">
        <f>VLOOKUP(N39,CATEGORIES!A:C,3,FALSE)</f>
        <v>Household</v>
      </c>
      <c r="P39" s="2" t="str">
        <f ca="1">VLOOKUP(D39,CUSTOMERS!A:J,10,FALSE)</f>
        <v>50 - 60</v>
      </c>
      <c r="Q39" s="2" t="str">
        <f>VLOOKUP(D39,CUSTOMERS!A:I,9,FALSE)</f>
        <v>England</v>
      </c>
      <c r="R39" s="2" t="str">
        <f>VLOOKUP(D39,CUSTOMERS!A:K,11,FALSE)</f>
        <v>Europe</v>
      </c>
    </row>
    <row r="40" spans="1:18" x14ac:dyDescent="0.2">
      <c r="A40" s="2">
        <v>1117</v>
      </c>
      <c r="B40" s="2">
        <v>1</v>
      </c>
      <c r="C40" s="4">
        <v>44589</v>
      </c>
      <c r="D40" s="2">
        <v>345</v>
      </c>
      <c r="E40" s="2">
        <v>74</v>
      </c>
      <c r="F40" s="2" t="str">
        <f>VLOOKUP(E40,PRODUCTS!A:B,2,FALSE)</f>
        <v>Executive Yo Yo</v>
      </c>
      <c r="G40" s="2">
        <v>4</v>
      </c>
      <c r="H40" s="10">
        <f>VLOOKUP(E40,PRODUCTS!A:E,3,FALSE)</f>
        <v>23</v>
      </c>
      <c r="I40" s="10">
        <f>VLOOKUP(E40,PRODUCTS!A:E,4,FALSE)</f>
        <v>13.5</v>
      </c>
      <c r="J40" s="10">
        <f t="shared" si="0"/>
        <v>92</v>
      </c>
      <c r="K40" s="10">
        <f t="shared" si="1"/>
        <v>54</v>
      </c>
      <c r="L40" s="10">
        <f t="shared" si="2"/>
        <v>38</v>
      </c>
      <c r="M40" s="2">
        <f>VLOOKUP(D40,CUSTOMERS!A:E,5,FALSE)</f>
        <v>4</v>
      </c>
      <c r="N40" s="2">
        <f>VLOOKUP(E40,PRODUCTS!A:E,5,FALSE)</f>
        <v>26</v>
      </c>
      <c r="O40" s="2" t="str">
        <f>VLOOKUP(N40,CATEGORIES!A:C,3,FALSE)</f>
        <v>Gifts</v>
      </c>
      <c r="P40" s="2" t="str">
        <f ca="1">VLOOKUP(D40,CUSTOMERS!A:J,10,FALSE)</f>
        <v>50 - 60</v>
      </c>
      <c r="Q40" s="2" t="str">
        <f>VLOOKUP(D40,CUSTOMERS!A:I,9,FALSE)</f>
        <v>Mid-Atlantic</v>
      </c>
      <c r="R40" s="2" t="str">
        <f>VLOOKUP(D40,CUSTOMERS!A:K,11,FALSE)</f>
        <v>USA</v>
      </c>
    </row>
    <row r="41" spans="1:18" x14ac:dyDescent="0.2">
      <c r="A41" s="2">
        <v>1117</v>
      </c>
      <c r="B41" s="2">
        <v>2</v>
      </c>
      <c r="C41" s="4">
        <v>44589</v>
      </c>
      <c r="D41" s="2">
        <v>345</v>
      </c>
      <c r="E41" s="2">
        <v>104</v>
      </c>
      <c r="F41" s="2" t="str">
        <f>VLOOKUP(E41,PRODUCTS!A:B,2,FALSE)</f>
        <v>Ice Cream Parlor Bowl Set</v>
      </c>
      <c r="G41" s="2">
        <v>1</v>
      </c>
      <c r="H41" s="10">
        <f>VLOOKUP(E41,PRODUCTS!A:E,3,FALSE)</f>
        <v>43</v>
      </c>
      <c r="I41" s="10">
        <f>VLOOKUP(E41,PRODUCTS!A:E,4,FALSE)</f>
        <v>23.5</v>
      </c>
      <c r="J41" s="10">
        <f t="shared" si="0"/>
        <v>43</v>
      </c>
      <c r="K41" s="10">
        <f t="shared" si="1"/>
        <v>23.5</v>
      </c>
      <c r="L41" s="10">
        <f t="shared" si="2"/>
        <v>19.5</v>
      </c>
      <c r="M41" s="2">
        <f>VLOOKUP(D41,CUSTOMERS!A:E,5,FALSE)</f>
        <v>4</v>
      </c>
      <c r="N41" s="2">
        <f>VLOOKUP(E41,PRODUCTS!A:E,5,FALSE)</f>
        <v>11</v>
      </c>
      <c r="O41" s="2" t="str">
        <f>VLOOKUP(N41,CATEGORIES!A:C,3,FALSE)</f>
        <v>Gifts</v>
      </c>
      <c r="P41" s="2" t="str">
        <f ca="1">VLOOKUP(D41,CUSTOMERS!A:J,10,FALSE)</f>
        <v>50 - 60</v>
      </c>
      <c r="Q41" s="2" t="str">
        <f>VLOOKUP(D41,CUSTOMERS!A:I,9,FALSE)</f>
        <v>Mid-Atlantic</v>
      </c>
      <c r="R41" s="2" t="str">
        <f>VLOOKUP(D41,CUSTOMERS!A:K,11,FALSE)</f>
        <v>USA</v>
      </c>
    </row>
    <row r="42" spans="1:18" x14ac:dyDescent="0.2">
      <c r="A42" s="2">
        <v>1117</v>
      </c>
      <c r="B42" s="2">
        <v>3</v>
      </c>
      <c r="C42" s="4">
        <v>44589</v>
      </c>
      <c r="D42" s="2">
        <v>345</v>
      </c>
      <c r="E42" s="2">
        <v>141</v>
      </c>
      <c r="F42" s="2" t="str">
        <f>VLOOKUP(E42,PRODUCTS!A:B,2,FALSE)</f>
        <v>Nothing But Roses</v>
      </c>
      <c r="G42" s="2">
        <v>1</v>
      </c>
      <c r="H42" s="10">
        <f>VLOOKUP(E42,PRODUCTS!A:E,3,FALSE)</f>
        <v>70</v>
      </c>
      <c r="I42" s="10">
        <f>VLOOKUP(E42,PRODUCTS!A:E,4,FALSE)</f>
        <v>36</v>
      </c>
      <c r="J42" s="10">
        <f t="shared" si="0"/>
        <v>70</v>
      </c>
      <c r="K42" s="10">
        <f t="shared" si="1"/>
        <v>36</v>
      </c>
      <c r="L42" s="10">
        <f t="shared" si="2"/>
        <v>34</v>
      </c>
      <c r="M42" s="2">
        <f>VLOOKUP(D42,CUSTOMERS!A:E,5,FALSE)</f>
        <v>4</v>
      </c>
      <c r="N42" s="2">
        <f>VLOOKUP(E42,PRODUCTS!A:E,5,FALSE)</f>
        <v>22</v>
      </c>
      <c r="O42" s="2" t="str">
        <f>VLOOKUP(N42,CATEGORIES!A:C,3,FALSE)</f>
        <v>Gifts</v>
      </c>
      <c r="P42" s="2" t="str">
        <f ca="1">VLOOKUP(D42,CUSTOMERS!A:J,10,FALSE)</f>
        <v>50 - 60</v>
      </c>
      <c r="Q42" s="2" t="str">
        <f>VLOOKUP(D42,CUSTOMERS!A:I,9,FALSE)</f>
        <v>Mid-Atlantic</v>
      </c>
      <c r="R42" s="2" t="str">
        <f>VLOOKUP(D42,CUSTOMERS!A:K,11,FALSE)</f>
        <v>USA</v>
      </c>
    </row>
    <row r="43" spans="1:18" x14ac:dyDescent="0.2">
      <c r="A43" s="2">
        <v>1118</v>
      </c>
      <c r="B43" s="2">
        <v>1</v>
      </c>
      <c r="C43" s="4">
        <v>44590</v>
      </c>
      <c r="D43" s="2">
        <v>108</v>
      </c>
      <c r="E43" s="2">
        <v>142</v>
      </c>
      <c r="F43" s="2" t="str">
        <f>VLOOKUP(E43,PRODUCTS!A:B,2,FALSE)</f>
        <v>Notre Dame 3-D Puzzle</v>
      </c>
      <c r="G43" s="2">
        <v>1</v>
      </c>
      <c r="H43" s="10">
        <f>VLOOKUP(E43,PRODUCTS!A:E,3,FALSE)</f>
        <v>50</v>
      </c>
      <c r="I43" s="10">
        <f>VLOOKUP(E43,PRODUCTS!A:E,4,FALSE)</f>
        <v>27</v>
      </c>
      <c r="J43" s="10">
        <f t="shared" si="0"/>
        <v>50</v>
      </c>
      <c r="K43" s="10">
        <f t="shared" si="1"/>
        <v>27</v>
      </c>
      <c r="L43" s="10">
        <f t="shared" si="2"/>
        <v>23</v>
      </c>
      <c r="M43" s="2">
        <f>VLOOKUP(D43,CUSTOMERS!A:E,5,FALSE)</f>
        <v>4</v>
      </c>
      <c r="N43" s="2">
        <f>VLOOKUP(E43,PRODUCTS!A:E,5,FALSE)</f>
        <v>10</v>
      </c>
      <c r="O43" s="2" t="str">
        <f>VLOOKUP(N43,CATEGORIES!A:C,3,FALSE)</f>
        <v>Children</v>
      </c>
      <c r="P43" s="2" t="str">
        <f ca="1">VLOOKUP(D43,CUSTOMERS!A:J,10,FALSE)</f>
        <v>30 - 40</v>
      </c>
      <c r="Q43" s="2" t="str">
        <f>VLOOKUP(D43,CUSTOMERS!A:I,9,FALSE)</f>
        <v>North-West</v>
      </c>
      <c r="R43" s="2" t="str">
        <f>VLOOKUP(D43,CUSTOMERS!A:K,11,FALSE)</f>
        <v>USA</v>
      </c>
    </row>
    <row r="44" spans="1:18" x14ac:dyDescent="0.2">
      <c r="A44" s="2">
        <v>1118</v>
      </c>
      <c r="B44" s="2">
        <v>2</v>
      </c>
      <c r="C44" s="4">
        <v>44590</v>
      </c>
      <c r="D44" s="2">
        <v>108</v>
      </c>
      <c r="E44" s="2">
        <v>175</v>
      </c>
      <c r="F44" s="2" t="str">
        <f>VLOOKUP(E44,PRODUCTS!A:B,2,FALSE)</f>
        <v>Silverplated Hip Flask</v>
      </c>
      <c r="G44" s="2">
        <v>1</v>
      </c>
      <c r="H44" s="10">
        <f>VLOOKUP(E44,PRODUCTS!A:E,3,FALSE)</f>
        <v>29</v>
      </c>
      <c r="I44" s="10">
        <f>VLOOKUP(E44,PRODUCTS!A:E,4,FALSE)</f>
        <v>16.5</v>
      </c>
      <c r="J44" s="10">
        <f t="shared" si="0"/>
        <v>29</v>
      </c>
      <c r="K44" s="10">
        <f t="shared" si="1"/>
        <v>16.5</v>
      </c>
      <c r="L44" s="10">
        <f t="shared" si="2"/>
        <v>12.5</v>
      </c>
      <c r="M44" s="2">
        <f>VLOOKUP(D44,CUSTOMERS!A:E,5,FALSE)</f>
        <v>4</v>
      </c>
      <c r="N44" s="2">
        <f>VLOOKUP(E44,PRODUCTS!A:E,5,FALSE)</f>
        <v>26</v>
      </c>
      <c r="O44" s="2" t="str">
        <f>VLOOKUP(N44,CATEGORIES!A:C,3,FALSE)</f>
        <v>Gifts</v>
      </c>
      <c r="P44" s="2" t="str">
        <f ca="1">VLOOKUP(D44,CUSTOMERS!A:J,10,FALSE)</f>
        <v>30 - 40</v>
      </c>
      <c r="Q44" s="2" t="str">
        <f>VLOOKUP(D44,CUSTOMERS!A:I,9,FALSE)</f>
        <v>North-West</v>
      </c>
      <c r="R44" s="2" t="str">
        <f>VLOOKUP(D44,CUSTOMERS!A:K,11,FALSE)</f>
        <v>USA</v>
      </c>
    </row>
    <row r="45" spans="1:18" x14ac:dyDescent="0.2">
      <c r="A45" s="2">
        <v>1119</v>
      </c>
      <c r="B45" s="2">
        <v>1</v>
      </c>
      <c r="C45" s="4">
        <v>44591</v>
      </c>
      <c r="D45" s="2">
        <v>441</v>
      </c>
      <c r="E45" s="2">
        <v>106</v>
      </c>
      <c r="F45" s="2" t="str">
        <f>VLOOKUP(E45,PRODUCTS!A:B,2,FALSE)</f>
        <v>Incredible Chiller</v>
      </c>
      <c r="G45" s="2">
        <v>1</v>
      </c>
      <c r="H45" s="10">
        <f>VLOOKUP(E45,PRODUCTS!A:E,3,FALSE)</f>
        <v>72</v>
      </c>
      <c r="I45" s="10">
        <f>VLOOKUP(E45,PRODUCTS!A:E,4,FALSE)</f>
        <v>38</v>
      </c>
      <c r="J45" s="10">
        <f t="shared" si="0"/>
        <v>72</v>
      </c>
      <c r="K45" s="10">
        <f t="shared" si="1"/>
        <v>38</v>
      </c>
      <c r="L45" s="10">
        <f t="shared" si="2"/>
        <v>34</v>
      </c>
      <c r="M45" s="2">
        <f>VLOOKUP(D45,CUSTOMERS!A:E,5,FALSE)</f>
        <v>10</v>
      </c>
      <c r="N45" s="2">
        <f>VLOOKUP(E45,PRODUCTS!A:E,5,FALSE)</f>
        <v>15</v>
      </c>
      <c r="O45" s="2" t="str">
        <f>VLOOKUP(N45,CATEGORIES!A:C,3,FALSE)</f>
        <v>Household</v>
      </c>
      <c r="P45" s="2" t="str">
        <f ca="1">VLOOKUP(D45,CUSTOMERS!A:J,10,FALSE)</f>
        <v>40 - 50</v>
      </c>
      <c r="Q45" s="2" t="str">
        <f>VLOOKUP(D45,CUSTOMERS!A:I,9,FALSE)</f>
        <v>Central</v>
      </c>
      <c r="R45" s="2" t="str">
        <f>VLOOKUP(D45,CUSTOMERS!A:K,11,FALSE)</f>
        <v>USA</v>
      </c>
    </row>
    <row r="46" spans="1:18" x14ac:dyDescent="0.2">
      <c r="A46" s="2">
        <v>1119</v>
      </c>
      <c r="B46" s="2">
        <v>2</v>
      </c>
      <c r="C46" s="4">
        <v>44591</v>
      </c>
      <c r="D46" s="2">
        <v>441</v>
      </c>
      <c r="E46" s="2">
        <v>125</v>
      </c>
      <c r="F46" s="2" t="str">
        <f>VLOOKUP(E46,PRODUCTS!A:B,2,FALSE)</f>
        <v>Lucious Nuggets</v>
      </c>
      <c r="G46" s="2">
        <v>3</v>
      </c>
      <c r="H46" s="10">
        <f>VLOOKUP(E46,PRODUCTS!A:E,3,FALSE)</f>
        <v>27</v>
      </c>
      <c r="I46" s="10">
        <f>VLOOKUP(E46,PRODUCTS!A:E,4,FALSE)</f>
        <v>14.5</v>
      </c>
      <c r="J46" s="10">
        <f t="shared" si="0"/>
        <v>81</v>
      </c>
      <c r="K46" s="10">
        <f t="shared" si="1"/>
        <v>43.5</v>
      </c>
      <c r="L46" s="10">
        <f t="shared" si="2"/>
        <v>37.5</v>
      </c>
      <c r="M46" s="2">
        <f>VLOOKUP(D46,CUSTOMERS!A:E,5,FALSE)</f>
        <v>10</v>
      </c>
      <c r="N46" s="2">
        <f>VLOOKUP(E46,PRODUCTS!A:E,5,FALSE)</f>
        <v>3</v>
      </c>
      <c r="O46" s="2" t="str">
        <f>VLOOKUP(N46,CATEGORIES!A:C,3,FALSE)</f>
        <v>Food</v>
      </c>
      <c r="P46" s="2" t="str">
        <f ca="1">VLOOKUP(D46,CUSTOMERS!A:J,10,FALSE)</f>
        <v>40 - 50</v>
      </c>
      <c r="Q46" s="2" t="str">
        <f>VLOOKUP(D46,CUSTOMERS!A:I,9,FALSE)</f>
        <v>Central</v>
      </c>
      <c r="R46" s="2" t="str">
        <f>VLOOKUP(D46,CUSTOMERS!A:K,11,FALSE)</f>
        <v>USA</v>
      </c>
    </row>
    <row r="47" spans="1:18" x14ac:dyDescent="0.2">
      <c r="A47" s="2">
        <v>1119</v>
      </c>
      <c r="B47" s="2">
        <v>3</v>
      </c>
      <c r="C47" s="4">
        <v>44591</v>
      </c>
      <c r="D47" s="2">
        <v>441</v>
      </c>
      <c r="E47" s="2">
        <v>151</v>
      </c>
      <c r="F47" s="2" t="str">
        <f>VLOOKUP(E47,PRODUCTS!A:B,2,FALSE)</f>
        <v>Personalized Sundial</v>
      </c>
      <c r="G47" s="2">
        <v>1</v>
      </c>
      <c r="H47" s="10">
        <f>VLOOKUP(E47,PRODUCTS!A:E,3,FALSE)</f>
        <v>80</v>
      </c>
      <c r="I47" s="10">
        <f>VLOOKUP(E47,PRODUCTS!A:E,4,FALSE)</f>
        <v>42</v>
      </c>
      <c r="J47" s="10">
        <f t="shared" si="0"/>
        <v>80</v>
      </c>
      <c r="K47" s="10">
        <f t="shared" si="1"/>
        <v>42</v>
      </c>
      <c r="L47" s="10">
        <f t="shared" si="2"/>
        <v>38</v>
      </c>
      <c r="M47" s="2">
        <f>VLOOKUP(D47,CUSTOMERS!A:E,5,FALSE)</f>
        <v>10</v>
      </c>
      <c r="N47" s="2">
        <f>VLOOKUP(E47,PRODUCTS!A:E,5,FALSE)</f>
        <v>16</v>
      </c>
      <c r="O47" s="2" t="str">
        <f>VLOOKUP(N47,CATEGORIES!A:C,3,FALSE)</f>
        <v>Household</v>
      </c>
      <c r="P47" s="2" t="str">
        <f ca="1">VLOOKUP(D47,CUSTOMERS!A:J,10,FALSE)</f>
        <v>40 - 50</v>
      </c>
      <c r="Q47" s="2" t="str">
        <f>VLOOKUP(D47,CUSTOMERS!A:I,9,FALSE)</f>
        <v>Central</v>
      </c>
      <c r="R47" s="2" t="str">
        <f>VLOOKUP(D47,CUSTOMERS!A:K,11,FALSE)</f>
        <v>USA</v>
      </c>
    </row>
    <row r="48" spans="1:18" x14ac:dyDescent="0.2">
      <c r="A48" s="2">
        <v>1119</v>
      </c>
      <c r="B48" s="2">
        <v>4</v>
      </c>
      <c r="C48" s="4">
        <v>44591</v>
      </c>
      <c r="D48" s="2">
        <v>441</v>
      </c>
      <c r="E48" s="2">
        <v>174</v>
      </c>
      <c r="F48" s="2" t="str">
        <f>VLOOKUP(E48,PRODUCTS!A:B,2,FALSE)</f>
        <v>Silver Locket and Chain</v>
      </c>
      <c r="G48" s="2">
        <v>1</v>
      </c>
      <c r="H48" s="10">
        <f>VLOOKUP(E48,PRODUCTS!A:E,3,FALSE)</f>
        <v>41</v>
      </c>
      <c r="I48" s="10">
        <f>VLOOKUP(E48,PRODUCTS!A:E,4,FALSE)</f>
        <v>21.5</v>
      </c>
      <c r="J48" s="10">
        <f t="shared" si="0"/>
        <v>41</v>
      </c>
      <c r="K48" s="10">
        <f t="shared" si="1"/>
        <v>21.5</v>
      </c>
      <c r="L48" s="10">
        <f t="shared" si="2"/>
        <v>19.5</v>
      </c>
      <c r="M48" s="2">
        <f>VLOOKUP(D48,CUSTOMERS!A:E,5,FALSE)</f>
        <v>10</v>
      </c>
      <c r="N48" s="2">
        <f>VLOOKUP(E48,PRODUCTS!A:E,5,FALSE)</f>
        <v>14</v>
      </c>
      <c r="O48" s="2" t="str">
        <f>VLOOKUP(N48,CATEGORIES!A:C,3,FALSE)</f>
        <v>Health &amp; Beauty</v>
      </c>
      <c r="P48" s="2" t="str">
        <f ca="1">VLOOKUP(D48,CUSTOMERS!A:J,10,FALSE)</f>
        <v>40 - 50</v>
      </c>
      <c r="Q48" s="2" t="str">
        <f>VLOOKUP(D48,CUSTOMERS!A:I,9,FALSE)</f>
        <v>Central</v>
      </c>
      <c r="R48" s="2" t="str">
        <f>VLOOKUP(D48,CUSTOMERS!A:K,11,FALSE)</f>
        <v>USA</v>
      </c>
    </row>
    <row r="49" spans="1:18" x14ac:dyDescent="0.2">
      <c r="A49" s="2">
        <v>1119</v>
      </c>
      <c r="B49" s="2">
        <v>5</v>
      </c>
      <c r="C49" s="4">
        <v>44591</v>
      </c>
      <c r="D49" s="2">
        <v>441</v>
      </c>
      <c r="E49" s="2">
        <v>194</v>
      </c>
      <c r="F49" s="2" t="str">
        <f>VLOOKUP(E49,PRODUCTS!A:B,2,FALSE)</f>
        <v>Thermal Lumbar Support</v>
      </c>
      <c r="G49" s="2">
        <v>1</v>
      </c>
      <c r="H49" s="10">
        <f>VLOOKUP(E49,PRODUCTS!A:E,3,FALSE)</f>
        <v>50</v>
      </c>
      <c r="I49" s="10">
        <f>VLOOKUP(E49,PRODUCTS!A:E,4,FALSE)</f>
        <v>27</v>
      </c>
      <c r="J49" s="10">
        <f t="shared" si="0"/>
        <v>50</v>
      </c>
      <c r="K49" s="10">
        <f t="shared" si="1"/>
        <v>27</v>
      </c>
      <c r="L49" s="10">
        <f t="shared" si="2"/>
        <v>23</v>
      </c>
      <c r="M49" s="2">
        <f>VLOOKUP(D49,CUSTOMERS!A:E,5,FALSE)</f>
        <v>10</v>
      </c>
      <c r="N49" s="2">
        <f>VLOOKUP(E49,PRODUCTS!A:E,5,FALSE)</f>
        <v>26</v>
      </c>
      <c r="O49" s="2" t="str">
        <f>VLOOKUP(N49,CATEGORIES!A:C,3,FALSE)</f>
        <v>Gifts</v>
      </c>
      <c r="P49" s="2" t="str">
        <f ca="1">VLOOKUP(D49,CUSTOMERS!A:J,10,FALSE)</f>
        <v>40 - 50</v>
      </c>
      <c r="Q49" s="2" t="str">
        <f>VLOOKUP(D49,CUSTOMERS!A:I,9,FALSE)</f>
        <v>Central</v>
      </c>
      <c r="R49" s="2" t="str">
        <f>VLOOKUP(D49,CUSTOMERS!A:K,11,FALSE)</f>
        <v>USA</v>
      </c>
    </row>
    <row r="50" spans="1:18" x14ac:dyDescent="0.2">
      <c r="A50" s="2">
        <v>1120</v>
      </c>
      <c r="B50" s="2">
        <v>1</v>
      </c>
      <c r="C50" s="4">
        <v>44592</v>
      </c>
      <c r="D50" s="2">
        <v>181</v>
      </c>
      <c r="E50" s="2">
        <v>141</v>
      </c>
      <c r="F50" s="2" t="str">
        <f>VLOOKUP(E50,PRODUCTS!A:B,2,FALSE)</f>
        <v>Nothing But Roses</v>
      </c>
      <c r="G50" s="2">
        <v>1</v>
      </c>
      <c r="H50" s="10">
        <f>VLOOKUP(E50,PRODUCTS!A:E,3,FALSE)</f>
        <v>70</v>
      </c>
      <c r="I50" s="10">
        <f>VLOOKUP(E50,PRODUCTS!A:E,4,FALSE)</f>
        <v>36</v>
      </c>
      <c r="J50" s="10">
        <f t="shared" si="0"/>
        <v>70</v>
      </c>
      <c r="K50" s="10">
        <f t="shared" si="1"/>
        <v>36</v>
      </c>
      <c r="L50" s="10">
        <f t="shared" si="2"/>
        <v>34</v>
      </c>
      <c r="M50" s="2">
        <f>VLOOKUP(D50,CUSTOMERS!A:E,5,FALSE)</f>
        <v>4</v>
      </c>
      <c r="N50" s="2">
        <f>VLOOKUP(E50,PRODUCTS!A:E,5,FALSE)</f>
        <v>22</v>
      </c>
      <c r="O50" s="2" t="str">
        <f>VLOOKUP(N50,CATEGORIES!A:C,3,FALSE)</f>
        <v>Gifts</v>
      </c>
      <c r="P50" s="2" t="str">
        <f ca="1">VLOOKUP(D50,CUSTOMERS!A:J,10,FALSE)</f>
        <v>30 - 40</v>
      </c>
      <c r="Q50" s="2" t="str">
        <f>VLOOKUP(D50,CUSTOMERS!A:I,9,FALSE)</f>
        <v>South</v>
      </c>
      <c r="R50" s="2" t="str">
        <f>VLOOKUP(D50,CUSTOMERS!A:K,11,FALSE)</f>
        <v>USA</v>
      </c>
    </row>
    <row r="51" spans="1:18" x14ac:dyDescent="0.2">
      <c r="A51" s="2">
        <v>1120</v>
      </c>
      <c r="B51" s="2">
        <v>2</v>
      </c>
      <c r="C51" s="4">
        <v>44592</v>
      </c>
      <c r="D51" s="2">
        <v>181</v>
      </c>
      <c r="E51" s="2">
        <v>191</v>
      </c>
      <c r="F51" s="2" t="str">
        <f>VLOOKUP(E51,PRODUCTS!A:B,2,FALSE)</f>
        <v>Terra Cotta Garlic Roaster</v>
      </c>
      <c r="G51" s="2">
        <v>1</v>
      </c>
      <c r="H51" s="10">
        <f>VLOOKUP(E51,PRODUCTS!A:E,3,FALSE)</f>
        <v>26</v>
      </c>
      <c r="I51" s="10">
        <f>VLOOKUP(E51,PRODUCTS!A:E,4,FALSE)</f>
        <v>15</v>
      </c>
      <c r="J51" s="10">
        <f t="shared" si="0"/>
        <v>26</v>
      </c>
      <c r="K51" s="10">
        <f t="shared" si="1"/>
        <v>15</v>
      </c>
      <c r="L51" s="10">
        <f t="shared" si="2"/>
        <v>11</v>
      </c>
      <c r="M51" s="2">
        <f>VLOOKUP(D51,CUSTOMERS!A:E,5,FALSE)</f>
        <v>4</v>
      </c>
      <c r="N51" s="2">
        <f>VLOOKUP(E51,PRODUCTS!A:E,5,FALSE)</f>
        <v>15</v>
      </c>
      <c r="O51" s="2" t="str">
        <f>VLOOKUP(N51,CATEGORIES!A:C,3,FALSE)</f>
        <v>Household</v>
      </c>
      <c r="P51" s="2" t="str">
        <f ca="1">VLOOKUP(D51,CUSTOMERS!A:J,10,FALSE)</f>
        <v>30 - 40</v>
      </c>
      <c r="Q51" s="2" t="str">
        <f>VLOOKUP(D51,CUSTOMERS!A:I,9,FALSE)</f>
        <v>South</v>
      </c>
      <c r="R51" s="2" t="str">
        <f>VLOOKUP(D51,CUSTOMERS!A:K,11,FALSE)</f>
        <v>USA</v>
      </c>
    </row>
    <row r="52" spans="1:18" x14ac:dyDescent="0.2">
      <c r="A52" s="2">
        <v>1121</v>
      </c>
      <c r="B52" s="2">
        <v>1</v>
      </c>
      <c r="C52" s="4">
        <v>44596</v>
      </c>
      <c r="D52" s="2">
        <v>337</v>
      </c>
      <c r="E52" s="2">
        <v>31</v>
      </c>
      <c r="F52" s="2" t="str">
        <f>VLOOKUP(E52,PRODUCTS!A:B,2,FALSE)</f>
        <v>Carnivorous Plant Collection</v>
      </c>
      <c r="G52" s="2">
        <v>1</v>
      </c>
      <c r="H52" s="10">
        <f>VLOOKUP(E52,PRODUCTS!A:E,3,FALSE)</f>
        <v>25</v>
      </c>
      <c r="I52" s="10">
        <f>VLOOKUP(E52,PRODUCTS!A:E,4,FALSE)</f>
        <v>14.5</v>
      </c>
      <c r="J52" s="10">
        <f t="shared" si="0"/>
        <v>25</v>
      </c>
      <c r="K52" s="10">
        <f t="shared" si="1"/>
        <v>14.5</v>
      </c>
      <c r="L52" s="10">
        <f t="shared" si="2"/>
        <v>10.5</v>
      </c>
      <c r="M52" s="2">
        <f>VLOOKUP(D52,CUSTOMERS!A:E,5,FALSE)</f>
        <v>6</v>
      </c>
      <c r="N52" s="2">
        <f>VLOOKUP(E52,PRODUCTS!A:E,5,FALSE)</f>
        <v>17</v>
      </c>
      <c r="O52" s="2" t="str">
        <f>VLOOKUP(N52,CATEGORIES!A:C,3,FALSE)</f>
        <v>Children</v>
      </c>
      <c r="P52" s="2" t="str">
        <f ca="1">VLOOKUP(D52,CUSTOMERS!A:J,10,FALSE)</f>
        <v>30 - 40</v>
      </c>
      <c r="Q52" s="2" t="str">
        <f>VLOOKUP(D52,CUSTOMERS!A:I,9,FALSE)</f>
        <v>South</v>
      </c>
      <c r="R52" s="2" t="str">
        <f>VLOOKUP(D52,CUSTOMERS!A:K,11,FALSE)</f>
        <v>USA</v>
      </c>
    </row>
    <row r="53" spans="1:18" x14ac:dyDescent="0.2">
      <c r="A53" s="2">
        <v>1122</v>
      </c>
      <c r="B53" s="2">
        <v>1</v>
      </c>
      <c r="C53" s="4">
        <v>44597</v>
      </c>
      <c r="D53" s="2">
        <v>232</v>
      </c>
      <c r="E53" s="2">
        <v>11</v>
      </c>
      <c r="F53" s="2" t="str">
        <f>VLOOKUP(E53,PRODUCTS!A:B,2,FALSE)</f>
        <v>Aromatherapy Clove Candle</v>
      </c>
      <c r="G53" s="2">
        <v>2</v>
      </c>
      <c r="H53" s="10">
        <f>VLOOKUP(E53,PRODUCTS!A:E,3,FALSE)</f>
        <v>25</v>
      </c>
      <c r="I53" s="10">
        <f>VLOOKUP(E53,PRODUCTS!A:E,4,FALSE)</f>
        <v>13.5</v>
      </c>
      <c r="J53" s="10">
        <f t="shared" si="0"/>
        <v>50</v>
      </c>
      <c r="K53" s="10">
        <f t="shared" si="1"/>
        <v>27</v>
      </c>
      <c r="L53" s="10">
        <f t="shared" si="2"/>
        <v>23</v>
      </c>
      <c r="M53" s="2">
        <f>VLOOKUP(D53,CUSTOMERS!A:E,5,FALSE)</f>
        <v>3</v>
      </c>
      <c r="N53" s="2">
        <f>VLOOKUP(E53,PRODUCTS!A:E,5,FALSE)</f>
        <v>20</v>
      </c>
      <c r="O53" s="2" t="str">
        <f>VLOOKUP(N53,CATEGORIES!A:C,3,FALSE)</f>
        <v>Health &amp; Beauty</v>
      </c>
      <c r="P53" s="2" t="str">
        <f ca="1">VLOOKUP(D53,CUSTOMERS!A:J,10,FALSE)</f>
        <v>30 - 40</v>
      </c>
      <c r="Q53" s="2" t="str">
        <f>VLOOKUP(D53,CUSTOMERS!A:I,9,FALSE)</f>
        <v>Mid-Atlantic</v>
      </c>
      <c r="R53" s="2" t="str">
        <f>VLOOKUP(D53,CUSTOMERS!A:K,11,FALSE)</f>
        <v>USA</v>
      </c>
    </row>
    <row r="54" spans="1:18" x14ac:dyDescent="0.2">
      <c r="A54" s="2">
        <v>1122</v>
      </c>
      <c r="B54" s="2">
        <v>2</v>
      </c>
      <c r="C54" s="4">
        <v>44597</v>
      </c>
      <c r="D54" s="2">
        <v>232</v>
      </c>
      <c r="E54" s="2">
        <v>59</v>
      </c>
      <c r="F54" s="2" t="str">
        <f>VLOOKUP(E54,PRODUCTS!A:B,2,FALSE)</f>
        <v>Crystal Flowers and Vase</v>
      </c>
      <c r="G54" s="2">
        <v>1</v>
      </c>
      <c r="H54" s="10">
        <f>VLOOKUP(E54,PRODUCTS!A:E,3,FALSE)</f>
        <v>65</v>
      </c>
      <c r="I54" s="10">
        <f>VLOOKUP(E54,PRODUCTS!A:E,4,FALSE)</f>
        <v>33.5</v>
      </c>
      <c r="J54" s="10">
        <f t="shared" si="0"/>
        <v>65</v>
      </c>
      <c r="K54" s="10">
        <f t="shared" si="1"/>
        <v>33.5</v>
      </c>
      <c r="L54" s="10">
        <f t="shared" si="2"/>
        <v>31.5</v>
      </c>
      <c r="M54" s="2">
        <f>VLOOKUP(D54,CUSTOMERS!A:E,5,FALSE)</f>
        <v>3</v>
      </c>
      <c r="N54" s="2">
        <f>VLOOKUP(E54,PRODUCTS!A:E,5,FALSE)</f>
        <v>22</v>
      </c>
      <c r="O54" s="2" t="str">
        <f>VLOOKUP(N54,CATEGORIES!A:C,3,FALSE)</f>
        <v>Gifts</v>
      </c>
      <c r="P54" s="2" t="str">
        <f ca="1">VLOOKUP(D54,CUSTOMERS!A:J,10,FALSE)</f>
        <v>30 - 40</v>
      </c>
      <c r="Q54" s="2" t="str">
        <f>VLOOKUP(D54,CUSTOMERS!A:I,9,FALSE)</f>
        <v>Mid-Atlantic</v>
      </c>
      <c r="R54" s="2" t="str">
        <f>VLOOKUP(D54,CUSTOMERS!A:K,11,FALSE)</f>
        <v>USA</v>
      </c>
    </row>
    <row r="55" spans="1:18" x14ac:dyDescent="0.2">
      <c r="A55" s="2">
        <v>1122</v>
      </c>
      <c r="B55" s="2">
        <v>3</v>
      </c>
      <c r="C55" s="4">
        <v>44597</v>
      </c>
      <c r="D55" s="2">
        <v>232</v>
      </c>
      <c r="E55" s="2">
        <v>67</v>
      </c>
      <c r="F55" s="2" t="str">
        <f>VLOOKUP(E55,PRODUCTS!A:B,2,FALSE)</f>
        <v>Cat Sweater Vest</v>
      </c>
      <c r="G55" s="2">
        <v>1</v>
      </c>
      <c r="H55" s="10">
        <f>VLOOKUP(E55,PRODUCTS!A:E,3,FALSE)</f>
        <v>20</v>
      </c>
      <c r="I55" s="10">
        <f>VLOOKUP(E55,PRODUCTS!A:E,4,FALSE)</f>
        <v>12</v>
      </c>
      <c r="J55" s="10">
        <f t="shared" si="0"/>
        <v>20</v>
      </c>
      <c r="K55" s="10">
        <f t="shared" si="1"/>
        <v>12</v>
      </c>
      <c r="L55" s="10">
        <f t="shared" si="2"/>
        <v>8</v>
      </c>
      <c r="M55" s="2">
        <f>VLOOKUP(D55,CUSTOMERS!A:E,5,FALSE)</f>
        <v>3</v>
      </c>
      <c r="N55" s="2">
        <f>VLOOKUP(E55,PRODUCTS!A:E,5,FALSE)</f>
        <v>21</v>
      </c>
      <c r="O55" s="2" t="str">
        <f>VLOOKUP(N55,CATEGORIES!A:C,3,FALSE)</f>
        <v>Household</v>
      </c>
      <c r="P55" s="2" t="str">
        <f ca="1">VLOOKUP(D55,CUSTOMERS!A:J,10,FALSE)</f>
        <v>30 - 40</v>
      </c>
      <c r="Q55" s="2" t="str">
        <f>VLOOKUP(D55,CUSTOMERS!A:I,9,FALSE)</f>
        <v>Mid-Atlantic</v>
      </c>
      <c r="R55" s="2" t="str">
        <f>VLOOKUP(D55,CUSTOMERS!A:K,11,FALSE)</f>
        <v>USA</v>
      </c>
    </row>
    <row r="56" spans="1:18" x14ac:dyDescent="0.2">
      <c r="A56" s="2">
        <v>1123</v>
      </c>
      <c r="B56" s="2">
        <v>1</v>
      </c>
      <c r="C56" s="4">
        <v>44598</v>
      </c>
      <c r="D56" s="2">
        <v>176</v>
      </c>
      <c r="E56" s="2">
        <v>86</v>
      </c>
      <c r="F56" s="2" t="str">
        <f>VLOOKUP(E56,PRODUCTS!A:B,2,FALSE)</f>
        <v>Fragrant Flower Arrangement</v>
      </c>
      <c r="G56" s="2">
        <v>1</v>
      </c>
      <c r="H56" s="10">
        <f>VLOOKUP(E56,PRODUCTS!A:E,3,FALSE)</f>
        <v>60</v>
      </c>
      <c r="I56" s="10">
        <f>VLOOKUP(E56,PRODUCTS!A:E,4,FALSE)</f>
        <v>31</v>
      </c>
      <c r="J56" s="10">
        <f t="shared" si="0"/>
        <v>60</v>
      </c>
      <c r="K56" s="10">
        <f t="shared" si="1"/>
        <v>31</v>
      </c>
      <c r="L56" s="10">
        <f t="shared" si="2"/>
        <v>29</v>
      </c>
      <c r="M56" s="2">
        <f>VLOOKUP(D56,CUSTOMERS!A:E,5,FALSE)</f>
        <v>2</v>
      </c>
      <c r="N56" s="2">
        <f>VLOOKUP(E56,PRODUCTS!A:E,5,FALSE)</f>
        <v>22</v>
      </c>
      <c r="O56" s="2" t="str">
        <f>VLOOKUP(N56,CATEGORIES!A:C,3,FALSE)</f>
        <v>Gifts</v>
      </c>
      <c r="P56" s="2" t="str">
        <f ca="1">VLOOKUP(D56,CUSTOMERS!A:J,10,FALSE)</f>
        <v>20 - 30</v>
      </c>
      <c r="Q56" s="2" t="str">
        <f>VLOOKUP(D56,CUSTOMERS!A:I,9,FALSE)</f>
        <v>South</v>
      </c>
      <c r="R56" s="2" t="str">
        <f>VLOOKUP(D56,CUSTOMERS!A:K,11,FALSE)</f>
        <v>USA</v>
      </c>
    </row>
    <row r="57" spans="1:18" x14ac:dyDescent="0.2">
      <c r="A57" s="2">
        <v>1123</v>
      </c>
      <c r="B57" s="2">
        <v>2</v>
      </c>
      <c r="C57" s="4">
        <v>44598</v>
      </c>
      <c r="D57" s="2">
        <v>176</v>
      </c>
      <c r="E57" s="2">
        <v>173</v>
      </c>
      <c r="F57" s="2" t="str">
        <f>VLOOKUP(E57,PRODUCTS!A:B,2,FALSE)</f>
        <v>Shower Companion Organizer</v>
      </c>
      <c r="G57" s="2">
        <v>1</v>
      </c>
      <c r="H57" s="10">
        <f>VLOOKUP(E57,PRODUCTS!A:E,3,FALSE)</f>
        <v>84</v>
      </c>
      <c r="I57" s="10">
        <f>VLOOKUP(E57,PRODUCTS!A:E,4,FALSE)</f>
        <v>44</v>
      </c>
      <c r="J57" s="10">
        <f t="shared" si="0"/>
        <v>84</v>
      </c>
      <c r="K57" s="10">
        <f t="shared" si="1"/>
        <v>44</v>
      </c>
      <c r="L57" s="10">
        <f t="shared" si="2"/>
        <v>40</v>
      </c>
      <c r="M57" s="2">
        <f>VLOOKUP(D57,CUSTOMERS!A:E,5,FALSE)</f>
        <v>2</v>
      </c>
      <c r="N57" s="2">
        <f>VLOOKUP(E57,PRODUCTS!A:E,5,FALSE)</f>
        <v>1</v>
      </c>
      <c r="O57" s="2" t="str">
        <f>VLOOKUP(N57,CATEGORIES!A:C,3,FALSE)</f>
        <v>Electronics</v>
      </c>
      <c r="P57" s="2" t="str">
        <f ca="1">VLOOKUP(D57,CUSTOMERS!A:J,10,FALSE)</f>
        <v>20 - 30</v>
      </c>
      <c r="Q57" s="2" t="str">
        <f>VLOOKUP(D57,CUSTOMERS!A:I,9,FALSE)</f>
        <v>South</v>
      </c>
      <c r="R57" s="2" t="str">
        <f>VLOOKUP(D57,CUSTOMERS!A:K,11,FALSE)</f>
        <v>USA</v>
      </c>
    </row>
    <row r="58" spans="1:18" x14ac:dyDescent="0.2">
      <c r="A58" s="2">
        <v>1124</v>
      </c>
      <c r="B58" s="2">
        <v>1</v>
      </c>
      <c r="C58" s="4">
        <v>44599</v>
      </c>
      <c r="D58" s="2">
        <v>211</v>
      </c>
      <c r="E58" s="2">
        <v>25</v>
      </c>
      <c r="F58" s="2" t="str">
        <f>VLOOKUP(E58,PRODUCTS!A:B,2,FALSE)</f>
        <v>Brass Match Holder</v>
      </c>
      <c r="G58" s="2">
        <v>1</v>
      </c>
      <c r="H58" s="10">
        <f>VLOOKUP(E58,PRODUCTS!A:E,3,FALSE)</f>
        <v>20</v>
      </c>
      <c r="I58" s="10">
        <f>VLOOKUP(E58,PRODUCTS!A:E,4,FALSE)</f>
        <v>12</v>
      </c>
      <c r="J58" s="10">
        <f t="shared" si="0"/>
        <v>20</v>
      </c>
      <c r="K58" s="10">
        <f t="shared" si="1"/>
        <v>12</v>
      </c>
      <c r="L58" s="10">
        <f t="shared" si="2"/>
        <v>8</v>
      </c>
      <c r="M58" s="2">
        <f>VLOOKUP(D58,CUSTOMERS!A:E,5,FALSE)</f>
        <v>2</v>
      </c>
      <c r="N58" s="2">
        <f>VLOOKUP(E58,PRODUCTS!A:E,5,FALSE)</f>
        <v>13</v>
      </c>
      <c r="O58" s="2" t="str">
        <f>VLOOKUP(N58,CATEGORIES!A:C,3,FALSE)</f>
        <v>Household</v>
      </c>
      <c r="P58" s="2" t="str">
        <f ca="1">VLOOKUP(D58,CUSTOMERS!A:J,10,FALSE)</f>
        <v>40 - 50</v>
      </c>
      <c r="Q58" s="2" t="str">
        <f>VLOOKUP(D58,CUSTOMERS!A:I,9,FALSE)</f>
        <v>South-East</v>
      </c>
      <c r="R58" s="2" t="str">
        <f>VLOOKUP(D58,CUSTOMERS!A:K,11,FALSE)</f>
        <v>USA</v>
      </c>
    </row>
    <row r="59" spans="1:18" x14ac:dyDescent="0.2">
      <c r="A59" s="2">
        <v>1124</v>
      </c>
      <c r="B59" s="2">
        <v>2</v>
      </c>
      <c r="C59" s="4">
        <v>44599</v>
      </c>
      <c r="D59" s="2">
        <v>211</v>
      </c>
      <c r="E59" s="2">
        <v>60</v>
      </c>
      <c r="F59" s="2" t="str">
        <f>VLOOKUP(E59,PRODUCTS!A:B,2,FALSE)</f>
        <v>Custom Cellar Plaque</v>
      </c>
      <c r="G59" s="2">
        <v>1</v>
      </c>
      <c r="H59" s="10">
        <f>VLOOKUP(E59,PRODUCTS!A:E,3,FALSE)</f>
        <v>60</v>
      </c>
      <c r="I59" s="10">
        <f>VLOOKUP(E59,PRODUCTS!A:E,4,FALSE)</f>
        <v>33</v>
      </c>
      <c r="J59" s="10">
        <f t="shared" si="0"/>
        <v>60</v>
      </c>
      <c r="K59" s="10">
        <f t="shared" si="1"/>
        <v>33</v>
      </c>
      <c r="L59" s="10">
        <f t="shared" si="2"/>
        <v>27</v>
      </c>
      <c r="M59" s="2">
        <f>VLOOKUP(D59,CUSTOMERS!A:E,5,FALSE)</f>
        <v>2</v>
      </c>
      <c r="N59" s="2">
        <f>VLOOKUP(E59,PRODUCTS!A:E,5,FALSE)</f>
        <v>15</v>
      </c>
      <c r="O59" s="2" t="str">
        <f>VLOOKUP(N59,CATEGORIES!A:C,3,FALSE)</f>
        <v>Household</v>
      </c>
      <c r="P59" s="2" t="str">
        <f ca="1">VLOOKUP(D59,CUSTOMERS!A:J,10,FALSE)</f>
        <v>40 - 50</v>
      </c>
      <c r="Q59" s="2" t="str">
        <f>VLOOKUP(D59,CUSTOMERS!A:I,9,FALSE)</f>
        <v>South-East</v>
      </c>
      <c r="R59" s="2" t="str">
        <f>VLOOKUP(D59,CUSTOMERS!A:K,11,FALSE)</f>
        <v>USA</v>
      </c>
    </row>
    <row r="60" spans="1:18" x14ac:dyDescent="0.2">
      <c r="A60" s="2">
        <v>1124</v>
      </c>
      <c r="B60" s="2">
        <v>3</v>
      </c>
      <c r="C60" s="4">
        <v>44599</v>
      </c>
      <c r="D60" s="2">
        <v>211</v>
      </c>
      <c r="E60" s="2">
        <v>71</v>
      </c>
      <c r="F60" s="2" t="str">
        <f>VLOOKUP(E60,PRODUCTS!A:B,2,FALSE)</f>
        <v>Executive Writing Set</v>
      </c>
      <c r="G60" s="2">
        <v>1</v>
      </c>
      <c r="H60" s="10">
        <f>VLOOKUP(E60,PRODUCTS!A:E,3,FALSE)</f>
        <v>33</v>
      </c>
      <c r="I60" s="10">
        <f>VLOOKUP(E60,PRODUCTS!A:E,4,FALSE)</f>
        <v>17.5</v>
      </c>
      <c r="J60" s="10">
        <f t="shared" si="0"/>
        <v>33</v>
      </c>
      <c r="K60" s="10">
        <f t="shared" si="1"/>
        <v>17.5</v>
      </c>
      <c r="L60" s="10">
        <f t="shared" si="2"/>
        <v>15.5</v>
      </c>
      <c r="M60" s="2">
        <f>VLOOKUP(D60,CUSTOMERS!A:E,5,FALSE)</f>
        <v>2</v>
      </c>
      <c r="N60" s="2">
        <f>VLOOKUP(E60,PRODUCTS!A:E,5,FALSE)</f>
        <v>26</v>
      </c>
      <c r="O60" s="2" t="str">
        <f>VLOOKUP(N60,CATEGORIES!A:C,3,FALSE)</f>
        <v>Gifts</v>
      </c>
      <c r="P60" s="2" t="str">
        <f ca="1">VLOOKUP(D60,CUSTOMERS!A:J,10,FALSE)</f>
        <v>40 - 50</v>
      </c>
      <c r="Q60" s="2" t="str">
        <f>VLOOKUP(D60,CUSTOMERS!A:I,9,FALSE)</f>
        <v>South-East</v>
      </c>
      <c r="R60" s="2" t="str">
        <f>VLOOKUP(D60,CUSTOMERS!A:K,11,FALSE)</f>
        <v>USA</v>
      </c>
    </row>
    <row r="61" spans="1:18" x14ac:dyDescent="0.2">
      <c r="A61" s="2">
        <v>1124</v>
      </c>
      <c r="B61" s="2">
        <v>4</v>
      </c>
      <c r="C61" s="4">
        <v>44599</v>
      </c>
      <c r="D61" s="2">
        <v>211</v>
      </c>
      <c r="E61" s="2">
        <v>204</v>
      </c>
      <c r="F61" s="2" t="str">
        <f>VLOOKUP(E61,PRODUCTS!A:B,2,FALSE)</f>
        <v>Volcano Kit</v>
      </c>
      <c r="G61" s="2">
        <v>2</v>
      </c>
      <c r="H61" s="10">
        <f>VLOOKUP(E61,PRODUCTS!A:E,3,FALSE)</f>
        <v>15</v>
      </c>
      <c r="I61" s="10">
        <f>VLOOKUP(E61,PRODUCTS!A:E,4,FALSE)</f>
        <v>9.5</v>
      </c>
      <c r="J61" s="10">
        <f t="shared" si="0"/>
        <v>30</v>
      </c>
      <c r="K61" s="10">
        <f t="shared" si="1"/>
        <v>19</v>
      </c>
      <c r="L61" s="10">
        <f t="shared" si="2"/>
        <v>11</v>
      </c>
      <c r="M61" s="2">
        <f>VLOOKUP(D61,CUSTOMERS!A:E,5,FALSE)</f>
        <v>2</v>
      </c>
      <c r="N61" s="2">
        <f>VLOOKUP(E61,PRODUCTS!A:E,5,FALSE)</f>
        <v>17</v>
      </c>
      <c r="O61" s="2" t="str">
        <f>VLOOKUP(N61,CATEGORIES!A:C,3,FALSE)</f>
        <v>Children</v>
      </c>
      <c r="P61" s="2" t="str">
        <f ca="1">VLOOKUP(D61,CUSTOMERS!A:J,10,FALSE)</f>
        <v>40 - 50</v>
      </c>
      <c r="Q61" s="2" t="str">
        <f>VLOOKUP(D61,CUSTOMERS!A:I,9,FALSE)</f>
        <v>South-East</v>
      </c>
      <c r="R61" s="2" t="str">
        <f>VLOOKUP(D61,CUSTOMERS!A:K,11,FALSE)</f>
        <v>USA</v>
      </c>
    </row>
    <row r="62" spans="1:18" x14ac:dyDescent="0.2">
      <c r="A62" s="2">
        <v>1125</v>
      </c>
      <c r="B62" s="2">
        <v>1</v>
      </c>
      <c r="C62" s="4">
        <v>44602</v>
      </c>
      <c r="D62" s="2">
        <v>185</v>
      </c>
      <c r="E62" s="2">
        <v>117</v>
      </c>
      <c r="F62" s="2" t="str">
        <f>VLOOKUP(E62,PRODUCTS!A:B,2,FALSE)</f>
        <v xml:space="preserve">Ladybug Saver Hutch </v>
      </c>
      <c r="G62" s="2">
        <v>1</v>
      </c>
      <c r="H62" s="10">
        <f>VLOOKUP(E62,PRODUCTS!A:E,3,FALSE)</f>
        <v>43</v>
      </c>
      <c r="I62" s="10">
        <f>VLOOKUP(E62,PRODUCTS!A:E,4,FALSE)</f>
        <v>23.5</v>
      </c>
      <c r="J62" s="10">
        <f t="shared" si="0"/>
        <v>43</v>
      </c>
      <c r="K62" s="10">
        <f t="shared" si="1"/>
        <v>23.5</v>
      </c>
      <c r="L62" s="10">
        <f t="shared" si="2"/>
        <v>19.5</v>
      </c>
      <c r="M62" s="2">
        <f>VLOOKUP(D62,CUSTOMERS!A:E,5,FALSE)</f>
        <v>4</v>
      </c>
      <c r="N62" s="2">
        <f>VLOOKUP(E62,PRODUCTS!A:E,5,FALSE)</f>
        <v>16</v>
      </c>
      <c r="O62" s="2" t="str">
        <f>VLOOKUP(N62,CATEGORIES!A:C,3,FALSE)</f>
        <v>Household</v>
      </c>
      <c r="P62" s="2" t="str">
        <f ca="1">VLOOKUP(D62,CUSTOMERS!A:J,10,FALSE)</f>
        <v>30 - 40</v>
      </c>
      <c r="Q62" s="2" t="str">
        <f>VLOOKUP(D62,CUSTOMERS!A:I,9,FALSE)</f>
        <v>Central</v>
      </c>
      <c r="R62" s="2" t="str">
        <f>VLOOKUP(D62,CUSTOMERS!A:K,11,FALSE)</f>
        <v>USA</v>
      </c>
    </row>
    <row r="63" spans="1:18" x14ac:dyDescent="0.2">
      <c r="A63" s="2">
        <v>1126</v>
      </c>
      <c r="B63" s="2">
        <v>1</v>
      </c>
      <c r="C63" s="4">
        <v>44604</v>
      </c>
      <c r="D63" s="2">
        <v>2</v>
      </c>
      <c r="E63" s="2">
        <v>25</v>
      </c>
      <c r="F63" s="2" t="str">
        <f>VLOOKUP(E63,PRODUCTS!A:B,2,FALSE)</f>
        <v>Brass Match Holder</v>
      </c>
      <c r="G63" s="2">
        <v>1</v>
      </c>
      <c r="H63" s="10">
        <f>VLOOKUP(E63,PRODUCTS!A:E,3,FALSE)</f>
        <v>20</v>
      </c>
      <c r="I63" s="10">
        <f>VLOOKUP(E63,PRODUCTS!A:E,4,FALSE)</f>
        <v>12</v>
      </c>
      <c r="J63" s="10">
        <f t="shared" si="0"/>
        <v>20</v>
      </c>
      <c r="K63" s="10">
        <f t="shared" si="1"/>
        <v>12</v>
      </c>
      <c r="L63" s="10">
        <f t="shared" si="2"/>
        <v>8</v>
      </c>
      <c r="M63" s="2">
        <f>VLOOKUP(D63,CUSTOMERS!A:E,5,FALSE)</f>
        <v>3</v>
      </c>
      <c r="N63" s="2">
        <f>VLOOKUP(E63,PRODUCTS!A:E,5,FALSE)</f>
        <v>13</v>
      </c>
      <c r="O63" s="2" t="str">
        <f>VLOOKUP(N63,CATEGORIES!A:C,3,FALSE)</f>
        <v>Household</v>
      </c>
      <c r="P63" s="2" t="str">
        <f ca="1">VLOOKUP(D63,CUSTOMERS!A:J,10,FALSE)</f>
        <v>60 - 70</v>
      </c>
      <c r="Q63" s="2" t="str">
        <f>VLOOKUP(D63,CUSTOMERS!A:I,9,FALSE)</f>
        <v>England</v>
      </c>
      <c r="R63" s="2" t="str">
        <f>VLOOKUP(D63,CUSTOMERS!A:K,11,FALSE)</f>
        <v>Europe</v>
      </c>
    </row>
    <row r="64" spans="1:18" x14ac:dyDescent="0.2">
      <c r="A64" s="2">
        <v>1126</v>
      </c>
      <c r="B64" s="2">
        <v>2</v>
      </c>
      <c r="C64" s="4">
        <v>44604</v>
      </c>
      <c r="D64" s="2">
        <v>2</v>
      </c>
      <c r="E64" s="2">
        <v>195</v>
      </c>
      <c r="F64" s="2" t="str">
        <f>VLOOKUP(E64,PRODUCTS!A:B,2,FALSE)</f>
        <v>Tiverton Wren House</v>
      </c>
      <c r="G64" s="2">
        <v>1</v>
      </c>
      <c r="H64" s="10">
        <f>VLOOKUP(E64,PRODUCTS!A:E,3,FALSE)</f>
        <v>46</v>
      </c>
      <c r="I64" s="10">
        <f>VLOOKUP(E64,PRODUCTS!A:E,4,FALSE)</f>
        <v>24</v>
      </c>
      <c r="J64" s="10">
        <f t="shared" si="0"/>
        <v>46</v>
      </c>
      <c r="K64" s="10">
        <f t="shared" si="1"/>
        <v>24</v>
      </c>
      <c r="L64" s="10">
        <f t="shared" si="2"/>
        <v>22</v>
      </c>
      <c r="M64" s="2">
        <f>VLOOKUP(D64,CUSTOMERS!A:E,5,FALSE)</f>
        <v>3</v>
      </c>
      <c r="N64" s="2">
        <f>VLOOKUP(E64,PRODUCTS!A:E,5,FALSE)</f>
        <v>16</v>
      </c>
      <c r="O64" s="2" t="str">
        <f>VLOOKUP(N64,CATEGORIES!A:C,3,FALSE)</f>
        <v>Household</v>
      </c>
      <c r="P64" s="2" t="str">
        <f ca="1">VLOOKUP(D64,CUSTOMERS!A:J,10,FALSE)</f>
        <v>60 - 70</v>
      </c>
      <c r="Q64" s="2" t="str">
        <f>VLOOKUP(D64,CUSTOMERS!A:I,9,FALSE)</f>
        <v>England</v>
      </c>
      <c r="R64" s="2" t="str">
        <f>VLOOKUP(D64,CUSTOMERS!A:K,11,FALSE)</f>
        <v>Europe</v>
      </c>
    </row>
    <row r="65" spans="1:18" x14ac:dyDescent="0.2">
      <c r="A65" s="2">
        <v>1127</v>
      </c>
      <c r="B65" s="2">
        <v>1</v>
      </c>
      <c r="C65" s="4">
        <v>44605</v>
      </c>
      <c r="D65" s="2">
        <v>495</v>
      </c>
      <c r="E65" s="2">
        <v>17</v>
      </c>
      <c r="F65" s="2" t="str">
        <f>VLOOKUP(E65,PRODUCTS!A:B,2,FALSE)</f>
        <v>Thank You Flower Bouquet</v>
      </c>
      <c r="G65" s="2">
        <v>4</v>
      </c>
      <c r="H65" s="10">
        <f>VLOOKUP(E65,PRODUCTS!A:E,3,FALSE)</f>
        <v>65</v>
      </c>
      <c r="I65" s="10">
        <f>VLOOKUP(E65,PRODUCTS!A:E,4,FALSE)</f>
        <v>34.5</v>
      </c>
      <c r="J65" s="10">
        <f t="shared" si="0"/>
        <v>260</v>
      </c>
      <c r="K65" s="10">
        <f t="shared" si="1"/>
        <v>138</v>
      </c>
      <c r="L65" s="10">
        <f t="shared" si="2"/>
        <v>122</v>
      </c>
      <c r="M65" s="2">
        <f>VLOOKUP(D65,CUSTOMERS!A:E,5,FALSE)</f>
        <v>5</v>
      </c>
      <c r="N65" s="2">
        <f>VLOOKUP(E65,PRODUCTS!A:E,5,FALSE)</f>
        <v>22</v>
      </c>
      <c r="O65" s="2" t="str">
        <f>VLOOKUP(N65,CATEGORIES!A:C,3,FALSE)</f>
        <v>Gifts</v>
      </c>
      <c r="P65" s="2" t="str">
        <f ca="1">VLOOKUP(D65,CUSTOMERS!A:J,10,FALSE)</f>
        <v>30 - 40</v>
      </c>
      <c r="Q65" s="2" t="str">
        <f>VLOOKUP(D65,CUSTOMERS!A:I,9,FALSE)</f>
        <v>Mid-Atlantic</v>
      </c>
      <c r="R65" s="2" t="str">
        <f>VLOOKUP(D65,CUSTOMERS!A:K,11,FALSE)</f>
        <v>USA</v>
      </c>
    </row>
    <row r="66" spans="1:18" x14ac:dyDescent="0.2">
      <c r="A66" s="2">
        <v>1127</v>
      </c>
      <c r="B66" s="2">
        <v>2</v>
      </c>
      <c r="C66" s="4">
        <v>44605</v>
      </c>
      <c r="D66" s="2">
        <v>495</v>
      </c>
      <c r="E66" s="2">
        <v>102</v>
      </c>
      <c r="F66" s="2" t="str">
        <f>VLOOKUP(E66,PRODUCTS!A:B,2,FALSE)</f>
        <v>Hoberman Sphere</v>
      </c>
      <c r="G66" s="2">
        <v>1</v>
      </c>
      <c r="H66" s="10">
        <f>VLOOKUP(E66,PRODUCTS!A:E,3,FALSE)</f>
        <v>45</v>
      </c>
      <c r="I66" s="10">
        <f>VLOOKUP(E66,PRODUCTS!A:E,4,FALSE)</f>
        <v>23.5</v>
      </c>
      <c r="J66" s="10">
        <f t="shared" si="0"/>
        <v>45</v>
      </c>
      <c r="K66" s="10">
        <f t="shared" si="1"/>
        <v>23.5</v>
      </c>
      <c r="L66" s="10">
        <f t="shared" si="2"/>
        <v>21.5</v>
      </c>
      <c r="M66" s="2">
        <f>VLOOKUP(D66,CUSTOMERS!A:E,5,FALSE)</f>
        <v>5</v>
      </c>
      <c r="N66" s="2">
        <f>VLOOKUP(E66,PRODUCTS!A:E,5,FALSE)</f>
        <v>17</v>
      </c>
      <c r="O66" s="2" t="str">
        <f>VLOOKUP(N66,CATEGORIES!A:C,3,FALSE)</f>
        <v>Children</v>
      </c>
      <c r="P66" s="2" t="str">
        <f ca="1">VLOOKUP(D66,CUSTOMERS!A:J,10,FALSE)</f>
        <v>30 - 40</v>
      </c>
      <c r="Q66" s="2" t="str">
        <f>VLOOKUP(D66,CUSTOMERS!A:I,9,FALSE)</f>
        <v>Mid-Atlantic</v>
      </c>
      <c r="R66" s="2" t="str">
        <f>VLOOKUP(D66,CUSTOMERS!A:K,11,FALSE)</f>
        <v>USA</v>
      </c>
    </row>
    <row r="67" spans="1:18" x14ac:dyDescent="0.2">
      <c r="A67" s="2">
        <v>1127</v>
      </c>
      <c r="B67" s="2">
        <v>3</v>
      </c>
      <c r="C67" s="4">
        <v>44605</v>
      </c>
      <c r="D67" s="2">
        <v>495</v>
      </c>
      <c r="E67" s="2">
        <v>117</v>
      </c>
      <c r="F67" s="2" t="str">
        <f>VLOOKUP(E67,PRODUCTS!A:B,2,FALSE)</f>
        <v xml:space="preserve">Ladybug Saver Hutch </v>
      </c>
      <c r="G67" s="2">
        <v>1</v>
      </c>
      <c r="H67" s="10">
        <f>VLOOKUP(E67,PRODUCTS!A:E,3,FALSE)</f>
        <v>43</v>
      </c>
      <c r="I67" s="10">
        <f>VLOOKUP(E67,PRODUCTS!A:E,4,FALSE)</f>
        <v>23.5</v>
      </c>
      <c r="J67" s="10">
        <f t="shared" ref="J67:J130" si="3">H67*G67</f>
        <v>43</v>
      </c>
      <c r="K67" s="10">
        <f t="shared" ref="K67:K130" si="4">I67*G67</f>
        <v>23.5</v>
      </c>
      <c r="L67" s="10">
        <f t="shared" ref="L67:L130" si="5">J67-K67</f>
        <v>19.5</v>
      </c>
      <c r="M67" s="2">
        <f>VLOOKUP(D67,CUSTOMERS!A:E,5,FALSE)</f>
        <v>5</v>
      </c>
      <c r="N67" s="2">
        <f>VLOOKUP(E67,PRODUCTS!A:E,5,FALSE)</f>
        <v>16</v>
      </c>
      <c r="O67" s="2" t="str">
        <f>VLOOKUP(N67,CATEGORIES!A:C,3,FALSE)</f>
        <v>Household</v>
      </c>
      <c r="P67" s="2" t="str">
        <f ca="1">VLOOKUP(D67,CUSTOMERS!A:J,10,FALSE)</f>
        <v>30 - 40</v>
      </c>
      <c r="Q67" s="2" t="str">
        <f>VLOOKUP(D67,CUSTOMERS!A:I,9,FALSE)</f>
        <v>Mid-Atlantic</v>
      </c>
      <c r="R67" s="2" t="str">
        <f>VLOOKUP(D67,CUSTOMERS!A:K,11,FALSE)</f>
        <v>USA</v>
      </c>
    </row>
    <row r="68" spans="1:18" x14ac:dyDescent="0.2">
      <c r="A68" s="2">
        <v>1128</v>
      </c>
      <c r="B68" s="2">
        <v>1</v>
      </c>
      <c r="C68" s="4">
        <v>44606</v>
      </c>
      <c r="D68" s="2">
        <v>495</v>
      </c>
      <c r="E68" s="2">
        <v>30</v>
      </c>
      <c r="F68" s="2" t="str">
        <f>VLOOKUP(E68,PRODUCTS!A:B,2,FALSE)</f>
        <v>Car Diffuser</v>
      </c>
      <c r="G68" s="2">
        <v>5</v>
      </c>
      <c r="H68" s="10">
        <f>VLOOKUP(E68,PRODUCTS!A:E,3,FALSE)</f>
        <v>20</v>
      </c>
      <c r="I68" s="10">
        <f>VLOOKUP(E68,PRODUCTS!A:E,4,FALSE)</f>
        <v>11</v>
      </c>
      <c r="J68" s="10">
        <f t="shared" si="3"/>
        <v>100</v>
      </c>
      <c r="K68" s="10">
        <f t="shared" si="4"/>
        <v>55</v>
      </c>
      <c r="L68" s="10">
        <f t="shared" si="5"/>
        <v>45</v>
      </c>
      <c r="M68" s="2">
        <f>VLOOKUP(D68,CUSTOMERS!A:E,5,FALSE)</f>
        <v>5</v>
      </c>
      <c r="N68" s="2">
        <f>VLOOKUP(E68,PRODUCTS!A:E,5,FALSE)</f>
        <v>20</v>
      </c>
      <c r="O68" s="2" t="str">
        <f>VLOOKUP(N68,CATEGORIES!A:C,3,FALSE)</f>
        <v>Health &amp; Beauty</v>
      </c>
      <c r="P68" s="2" t="str">
        <f ca="1">VLOOKUP(D68,CUSTOMERS!A:J,10,FALSE)</f>
        <v>30 - 40</v>
      </c>
      <c r="Q68" s="2" t="str">
        <f>VLOOKUP(D68,CUSTOMERS!A:I,9,FALSE)</f>
        <v>Mid-Atlantic</v>
      </c>
      <c r="R68" s="2" t="str">
        <f>VLOOKUP(D68,CUSTOMERS!A:K,11,FALSE)</f>
        <v>USA</v>
      </c>
    </row>
    <row r="69" spans="1:18" x14ac:dyDescent="0.2">
      <c r="A69" s="2">
        <v>1128</v>
      </c>
      <c r="B69" s="2">
        <v>2</v>
      </c>
      <c r="C69" s="4">
        <v>44606</v>
      </c>
      <c r="D69" s="2">
        <v>495</v>
      </c>
      <c r="E69" s="2">
        <v>61</v>
      </c>
      <c r="F69" s="2" t="str">
        <f>VLOOKUP(E69,PRODUCTS!A:B,2,FALSE)</f>
        <v>Perky-Pet Copper Bird Feeder</v>
      </c>
      <c r="G69" s="2">
        <v>1</v>
      </c>
      <c r="H69" s="10">
        <f>VLOOKUP(E69,PRODUCTS!A:E,3,FALSE)</f>
        <v>105</v>
      </c>
      <c r="I69" s="10">
        <f>VLOOKUP(E69,PRODUCTS!A:E,4,FALSE)</f>
        <v>53.5</v>
      </c>
      <c r="J69" s="10">
        <f t="shared" si="3"/>
        <v>105</v>
      </c>
      <c r="K69" s="10">
        <f t="shared" si="4"/>
        <v>53.5</v>
      </c>
      <c r="L69" s="10">
        <f t="shared" si="5"/>
        <v>51.5</v>
      </c>
      <c r="M69" s="2">
        <f>VLOOKUP(D69,CUSTOMERS!A:E,5,FALSE)</f>
        <v>5</v>
      </c>
      <c r="N69" s="2">
        <f>VLOOKUP(E69,PRODUCTS!A:E,5,FALSE)</f>
        <v>16</v>
      </c>
      <c r="O69" s="2" t="str">
        <f>VLOOKUP(N69,CATEGORIES!A:C,3,FALSE)</f>
        <v>Household</v>
      </c>
      <c r="P69" s="2" t="str">
        <f ca="1">VLOOKUP(D69,CUSTOMERS!A:J,10,FALSE)</f>
        <v>30 - 40</v>
      </c>
      <c r="Q69" s="2" t="str">
        <f>VLOOKUP(D69,CUSTOMERS!A:I,9,FALSE)</f>
        <v>Mid-Atlantic</v>
      </c>
      <c r="R69" s="2" t="str">
        <f>VLOOKUP(D69,CUSTOMERS!A:K,11,FALSE)</f>
        <v>USA</v>
      </c>
    </row>
    <row r="70" spans="1:18" x14ac:dyDescent="0.2">
      <c r="A70" s="2">
        <v>1128</v>
      </c>
      <c r="B70" s="2">
        <v>3</v>
      </c>
      <c r="C70" s="4">
        <v>44606</v>
      </c>
      <c r="D70" s="2">
        <v>495</v>
      </c>
      <c r="E70" s="2">
        <v>184</v>
      </c>
      <c r="F70" s="2" t="str">
        <f>VLOOKUP(E70,PRODUCTS!A:B,2,FALSE)</f>
        <v>Sonic Molechaser</v>
      </c>
      <c r="G70" s="2">
        <v>1</v>
      </c>
      <c r="H70" s="10">
        <f>VLOOKUP(E70,PRODUCTS!A:E,3,FALSE)</f>
        <v>45</v>
      </c>
      <c r="I70" s="10">
        <f>VLOOKUP(E70,PRODUCTS!A:E,4,FALSE)</f>
        <v>23.5</v>
      </c>
      <c r="J70" s="10">
        <f t="shared" si="3"/>
        <v>45</v>
      </c>
      <c r="K70" s="10">
        <f t="shared" si="4"/>
        <v>23.5</v>
      </c>
      <c r="L70" s="10">
        <f t="shared" si="5"/>
        <v>21.5</v>
      </c>
      <c r="M70" s="2">
        <f>VLOOKUP(D70,CUSTOMERS!A:E,5,FALSE)</f>
        <v>5</v>
      </c>
      <c r="N70" s="2">
        <f>VLOOKUP(E70,PRODUCTS!A:E,5,FALSE)</f>
        <v>16</v>
      </c>
      <c r="O70" s="2" t="str">
        <f>VLOOKUP(N70,CATEGORIES!A:C,3,FALSE)</f>
        <v>Household</v>
      </c>
      <c r="P70" s="2" t="str">
        <f ca="1">VLOOKUP(D70,CUSTOMERS!A:J,10,FALSE)</f>
        <v>30 - 40</v>
      </c>
      <c r="Q70" s="2" t="str">
        <f>VLOOKUP(D70,CUSTOMERS!A:I,9,FALSE)</f>
        <v>Mid-Atlantic</v>
      </c>
      <c r="R70" s="2" t="str">
        <f>VLOOKUP(D70,CUSTOMERS!A:K,11,FALSE)</f>
        <v>USA</v>
      </c>
    </row>
    <row r="71" spans="1:18" x14ac:dyDescent="0.2">
      <c r="A71" s="2">
        <v>1129</v>
      </c>
      <c r="B71" s="2">
        <v>1</v>
      </c>
      <c r="C71" s="4">
        <v>44609</v>
      </c>
      <c r="D71" s="2">
        <v>596</v>
      </c>
      <c r="E71" s="2">
        <v>12</v>
      </c>
      <c r="F71" s="2" t="str">
        <f>VLOOKUP(E71,PRODUCTS!A:B,2,FALSE)</f>
        <v>Australia Sampler</v>
      </c>
      <c r="G71" s="2">
        <v>1</v>
      </c>
      <c r="H71" s="10">
        <f>VLOOKUP(E71,PRODUCTS!A:E,3,FALSE)</f>
        <v>100</v>
      </c>
      <c r="I71" s="10">
        <f>VLOOKUP(E71,PRODUCTS!A:E,4,FALSE)</f>
        <v>51</v>
      </c>
      <c r="J71" s="10">
        <f t="shared" si="3"/>
        <v>100</v>
      </c>
      <c r="K71" s="10">
        <f t="shared" si="4"/>
        <v>51</v>
      </c>
      <c r="L71" s="10">
        <f t="shared" si="5"/>
        <v>49</v>
      </c>
      <c r="M71" s="2">
        <f>VLOOKUP(D71,CUSTOMERS!A:E,5,FALSE)</f>
        <v>7</v>
      </c>
      <c r="N71" s="2">
        <f>VLOOKUP(E71,PRODUCTS!A:E,5,FALSE)</f>
        <v>18</v>
      </c>
      <c r="O71" s="2" t="str">
        <f>VLOOKUP(N71,CATEGORIES!A:C,3,FALSE)</f>
        <v>Food</v>
      </c>
      <c r="P71" s="2" t="str">
        <f ca="1">VLOOKUP(D71,CUSTOMERS!A:J,10,FALSE)</f>
        <v>60 - 70</v>
      </c>
      <c r="Q71" s="2" t="str">
        <f>VLOOKUP(D71,CUSTOMERS!A:I,9,FALSE)</f>
        <v>South-West</v>
      </c>
      <c r="R71" s="2" t="str">
        <f>VLOOKUP(D71,CUSTOMERS!A:K,11,FALSE)</f>
        <v>USA</v>
      </c>
    </row>
    <row r="72" spans="1:18" x14ac:dyDescent="0.2">
      <c r="A72" s="2">
        <v>1129</v>
      </c>
      <c r="B72" s="2">
        <v>2</v>
      </c>
      <c r="C72" s="4">
        <v>44609</v>
      </c>
      <c r="D72" s="2">
        <v>596</v>
      </c>
      <c r="E72" s="2">
        <v>180</v>
      </c>
      <c r="F72" s="2" t="str">
        <f>VLOOKUP(E72,PRODUCTS!A:B,2,FALSE)</f>
        <v>Slimline Laser Pointer</v>
      </c>
      <c r="G72" s="2">
        <v>1</v>
      </c>
      <c r="H72" s="10">
        <f>VLOOKUP(E72,PRODUCTS!A:E,3,FALSE)</f>
        <v>204</v>
      </c>
      <c r="I72" s="10">
        <f>VLOOKUP(E72,PRODUCTS!A:E,4,FALSE)</f>
        <v>105</v>
      </c>
      <c r="J72" s="10">
        <f t="shared" si="3"/>
        <v>204</v>
      </c>
      <c r="K72" s="10">
        <f t="shared" si="4"/>
        <v>105</v>
      </c>
      <c r="L72" s="10">
        <f t="shared" si="5"/>
        <v>99</v>
      </c>
      <c r="M72" s="2">
        <f>VLOOKUP(D72,CUSTOMERS!A:E,5,FALSE)</f>
        <v>7</v>
      </c>
      <c r="N72" s="2">
        <f>VLOOKUP(E72,PRODUCTS!A:E,5,FALSE)</f>
        <v>9</v>
      </c>
      <c r="O72" s="2" t="str">
        <f>VLOOKUP(N72,CATEGORIES!A:C,3,FALSE)</f>
        <v>Electronics</v>
      </c>
      <c r="P72" s="2" t="str">
        <f ca="1">VLOOKUP(D72,CUSTOMERS!A:J,10,FALSE)</f>
        <v>60 - 70</v>
      </c>
      <c r="Q72" s="2" t="str">
        <f>VLOOKUP(D72,CUSTOMERS!A:I,9,FALSE)</f>
        <v>South-West</v>
      </c>
      <c r="R72" s="2" t="str">
        <f>VLOOKUP(D72,CUSTOMERS!A:K,11,FALSE)</f>
        <v>USA</v>
      </c>
    </row>
    <row r="73" spans="1:18" x14ac:dyDescent="0.2">
      <c r="A73" s="2">
        <v>1130</v>
      </c>
      <c r="B73" s="2">
        <v>1</v>
      </c>
      <c r="C73" s="4">
        <v>44610</v>
      </c>
      <c r="D73" s="2">
        <v>442</v>
      </c>
      <c r="E73" s="2">
        <v>68</v>
      </c>
      <c r="F73" s="2" t="str">
        <f>VLOOKUP(E73,PRODUCTS!A:B,2,FALSE)</f>
        <v>Dragonfly Pin</v>
      </c>
      <c r="G73" s="2">
        <v>6</v>
      </c>
      <c r="H73" s="10">
        <f>VLOOKUP(E73,PRODUCTS!A:E,3,FALSE)</f>
        <v>13</v>
      </c>
      <c r="I73" s="10">
        <f>VLOOKUP(E73,PRODUCTS!A:E,4,FALSE)</f>
        <v>7.5</v>
      </c>
      <c r="J73" s="10">
        <f t="shared" si="3"/>
        <v>78</v>
      </c>
      <c r="K73" s="10">
        <f t="shared" si="4"/>
        <v>45</v>
      </c>
      <c r="L73" s="10">
        <f t="shared" si="5"/>
        <v>33</v>
      </c>
      <c r="M73" s="2">
        <f>VLOOKUP(D73,CUSTOMERS!A:E,5,FALSE)</f>
        <v>5</v>
      </c>
      <c r="N73" s="2">
        <f>VLOOKUP(E73,PRODUCTS!A:E,5,FALSE)</f>
        <v>14</v>
      </c>
      <c r="O73" s="2" t="str">
        <f>VLOOKUP(N73,CATEGORIES!A:C,3,FALSE)</f>
        <v>Health &amp; Beauty</v>
      </c>
      <c r="P73" s="2" t="str">
        <f ca="1">VLOOKUP(D73,CUSTOMERS!A:J,10,FALSE)</f>
        <v>30 - 40</v>
      </c>
      <c r="Q73" s="2" t="str">
        <f>VLOOKUP(D73,CUSTOMERS!A:I,9,FALSE)</f>
        <v>South-East</v>
      </c>
      <c r="R73" s="2" t="str">
        <f>VLOOKUP(D73,CUSTOMERS!A:K,11,FALSE)</f>
        <v>USA</v>
      </c>
    </row>
    <row r="74" spans="1:18" x14ac:dyDescent="0.2">
      <c r="A74" s="2">
        <v>1130</v>
      </c>
      <c r="B74" s="2">
        <v>2</v>
      </c>
      <c r="C74" s="4">
        <v>44610</v>
      </c>
      <c r="D74" s="2">
        <v>442</v>
      </c>
      <c r="E74" s="2">
        <v>87</v>
      </c>
      <c r="F74" s="2" t="str">
        <f>VLOOKUP(E74,PRODUCTS!A:B,2,FALSE)</f>
        <v>Fruit Collection Christmas Ornaments</v>
      </c>
      <c r="G74" s="2">
        <v>1</v>
      </c>
      <c r="H74" s="10">
        <f>VLOOKUP(E74,PRODUCTS!A:E,3,FALSE)</f>
        <v>23</v>
      </c>
      <c r="I74" s="10">
        <f>VLOOKUP(E74,PRODUCTS!A:E,4,FALSE)</f>
        <v>12.5</v>
      </c>
      <c r="J74" s="10">
        <f t="shared" si="3"/>
        <v>23</v>
      </c>
      <c r="K74" s="10">
        <f t="shared" si="4"/>
        <v>12.5</v>
      </c>
      <c r="L74" s="10">
        <f t="shared" si="5"/>
        <v>10.5</v>
      </c>
      <c r="M74" s="2">
        <f>VLOOKUP(D74,CUSTOMERS!A:E,5,FALSE)</f>
        <v>5</v>
      </c>
      <c r="N74" s="2">
        <f>VLOOKUP(E74,PRODUCTS!A:E,5,FALSE)</f>
        <v>4</v>
      </c>
      <c r="O74" s="2" t="str">
        <f>VLOOKUP(N74,CATEGORIES!A:C,3,FALSE)</f>
        <v>Gifts</v>
      </c>
      <c r="P74" s="2" t="str">
        <f ca="1">VLOOKUP(D74,CUSTOMERS!A:J,10,FALSE)</f>
        <v>30 - 40</v>
      </c>
      <c r="Q74" s="2" t="str">
        <f>VLOOKUP(D74,CUSTOMERS!A:I,9,FALSE)</f>
        <v>South-East</v>
      </c>
      <c r="R74" s="2" t="str">
        <f>VLOOKUP(D74,CUSTOMERS!A:K,11,FALSE)</f>
        <v>USA</v>
      </c>
    </row>
    <row r="75" spans="1:18" x14ac:dyDescent="0.2">
      <c r="A75" s="2">
        <v>1131</v>
      </c>
      <c r="B75" s="2">
        <v>1</v>
      </c>
      <c r="C75" s="4">
        <v>44612</v>
      </c>
      <c r="D75" s="2">
        <v>35</v>
      </c>
      <c r="E75" s="2">
        <v>19</v>
      </c>
      <c r="F75" s="2" t="str">
        <f>VLOOKUP(E75,PRODUCTS!A:B,2,FALSE)</f>
        <v>Bon Appetite</v>
      </c>
      <c r="G75" s="2">
        <v>1</v>
      </c>
      <c r="H75" s="10">
        <f>VLOOKUP(E75,PRODUCTS!A:E,3,FALSE)</f>
        <v>62</v>
      </c>
      <c r="I75" s="10">
        <f>VLOOKUP(E75,PRODUCTS!A:E,4,FALSE)</f>
        <v>32</v>
      </c>
      <c r="J75" s="10">
        <f t="shared" si="3"/>
        <v>62</v>
      </c>
      <c r="K75" s="10">
        <f t="shared" si="4"/>
        <v>32</v>
      </c>
      <c r="L75" s="10">
        <f t="shared" si="5"/>
        <v>30</v>
      </c>
      <c r="M75" s="2">
        <f>VLOOKUP(D75,CUSTOMERS!A:E,5,FALSE)</f>
        <v>8</v>
      </c>
      <c r="N75" s="2">
        <f>VLOOKUP(E75,PRODUCTS!A:E,5,FALSE)</f>
        <v>11</v>
      </c>
      <c r="O75" s="2" t="str">
        <f>VLOOKUP(N75,CATEGORIES!A:C,3,FALSE)</f>
        <v>Gifts</v>
      </c>
      <c r="P75" s="2" t="str">
        <f ca="1">VLOOKUP(D75,CUSTOMERS!A:J,10,FALSE)</f>
        <v>40 - 50</v>
      </c>
      <c r="Q75" s="2" t="str">
        <f>VLOOKUP(D75,CUSTOMERS!A:I,9,FALSE)</f>
        <v>North-East</v>
      </c>
      <c r="R75" s="2" t="str">
        <f>VLOOKUP(D75,CUSTOMERS!A:K,11,FALSE)</f>
        <v>USA</v>
      </c>
    </row>
    <row r="76" spans="1:18" x14ac:dyDescent="0.2">
      <c r="A76" s="2">
        <v>1131</v>
      </c>
      <c r="B76" s="2">
        <v>2</v>
      </c>
      <c r="C76" s="4">
        <v>44612</v>
      </c>
      <c r="D76" s="2">
        <v>35</v>
      </c>
      <c r="E76" s="2">
        <v>162</v>
      </c>
      <c r="F76" s="2" t="str">
        <f>VLOOKUP(E76,PRODUCTS!A:B,2,FALSE)</f>
        <v>Queen Fencerail Quilt</v>
      </c>
      <c r="G76" s="2">
        <v>1</v>
      </c>
      <c r="H76" s="10">
        <f>VLOOKUP(E76,PRODUCTS!A:E,3,FALSE)</f>
        <v>155</v>
      </c>
      <c r="I76" s="10">
        <f>VLOOKUP(E76,PRODUCTS!A:E,4,FALSE)</f>
        <v>78.5</v>
      </c>
      <c r="J76" s="10">
        <f t="shared" si="3"/>
        <v>155</v>
      </c>
      <c r="K76" s="10">
        <f t="shared" si="4"/>
        <v>78.5</v>
      </c>
      <c r="L76" s="10">
        <f t="shared" si="5"/>
        <v>76.5</v>
      </c>
      <c r="M76" s="2">
        <f>VLOOKUP(D76,CUSTOMERS!A:E,5,FALSE)</f>
        <v>8</v>
      </c>
      <c r="N76" s="2">
        <f>VLOOKUP(E76,PRODUCTS!A:E,5,FALSE)</f>
        <v>19</v>
      </c>
      <c r="O76" s="2" t="str">
        <f>VLOOKUP(N76,CATEGORIES!A:C,3,FALSE)</f>
        <v>Household</v>
      </c>
      <c r="P76" s="2" t="str">
        <f ca="1">VLOOKUP(D76,CUSTOMERS!A:J,10,FALSE)</f>
        <v>40 - 50</v>
      </c>
      <c r="Q76" s="2" t="str">
        <f>VLOOKUP(D76,CUSTOMERS!A:I,9,FALSE)</f>
        <v>North-East</v>
      </c>
      <c r="R76" s="2" t="str">
        <f>VLOOKUP(D76,CUSTOMERS!A:K,11,FALSE)</f>
        <v>USA</v>
      </c>
    </row>
    <row r="77" spans="1:18" x14ac:dyDescent="0.2">
      <c r="A77" s="2">
        <v>1132</v>
      </c>
      <c r="B77" s="2">
        <v>1</v>
      </c>
      <c r="C77" s="4">
        <v>44613</v>
      </c>
      <c r="D77" s="2">
        <v>309</v>
      </c>
      <c r="E77" s="2">
        <v>103</v>
      </c>
      <c r="F77" s="2" t="str">
        <f>VLOOKUP(E77,PRODUCTS!A:B,2,FALSE)</f>
        <v>House Blend Coffee</v>
      </c>
      <c r="G77" s="2">
        <v>3</v>
      </c>
      <c r="H77" s="10">
        <f>VLOOKUP(E77,PRODUCTS!A:E,3,FALSE)</f>
        <v>14</v>
      </c>
      <c r="I77" s="10">
        <f>VLOOKUP(E77,PRODUCTS!A:E,4,FALSE)</f>
        <v>10</v>
      </c>
      <c r="J77" s="10">
        <f t="shared" si="3"/>
        <v>42</v>
      </c>
      <c r="K77" s="10">
        <f t="shared" si="4"/>
        <v>30</v>
      </c>
      <c r="L77" s="10">
        <f t="shared" si="5"/>
        <v>12</v>
      </c>
      <c r="M77" s="2">
        <f>VLOOKUP(D77,CUSTOMERS!A:E,5,FALSE)</f>
        <v>2</v>
      </c>
      <c r="N77" s="2">
        <f>VLOOKUP(E77,PRODUCTS!A:E,5,FALSE)</f>
        <v>6</v>
      </c>
      <c r="O77" s="2" t="str">
        <f>VLOOKUP(N77,CATEGORIES!A:C,3,FALSE)</f>
        <v>Food</v>
      </c>
      <c r="P77" s="2" t="str">
        <f ca="1">VLOOKUP(D77,CUSTOMERS!A:J,10,FALSE)</f>
        <v>60 - 70</v>
      </c>
      <c r="Q77" s="2" t="str">
        <f>VLOOKUP(D77,CUSTOMERS!A:I,9,FALSE)</f>
        <v>North-East</v>
      </c>
      <c r="R77" s="2" t="str">
        <f>VLOOKUP(D77,CUSTOMERS!A:K,11,FALSE)</f>
        <v>USA</v>
      </c>
    </row>
    <row r="78" spans="1:18" x14ac:dyDescent="0.2">
      <c r="A78" s="2">
        <v>1132</v>
      </c>
      <c r="B78" s="2">
        <v>2</v>
      </c>
      <c r="C78" s="4">
        <v>44613</v>
      </c>
      <c r="D78" s="2">
        <v>309</v>
      </c>
      <c r="E78" s="2">
        <v>112</v>
      </c>
      <c r="F78" s="2" t="str">
        <f>VLOOKUP(E78,PRODUCTS!A:B,2,FALSE)</f>
        <v>Schmidt Truffles</v>
      </c>
      <c r="G78" s="2">
        <v>1</v>
      </c>
      <c r="H78" s="10">
        <f>VLOOKUP(E78,PRODUCTS!A:E,3,FALSE)</f>
        <v>25</v>
      </c>
      <c r="I78" s="10">
        <f>VLOOKUP(E78,PRODUCTS!A:E,4,FALSE)</f>
        <v>14.5</v>
      </c>
      <c r="J78" s="10">
        <f t="shared" si="3"/>
        <v>25</v>
      </c>
      <c r="K78" s="10">
        <f t="shared" si="4"/>
        <v>14.5</v>
      </c>
      <c r="L78" s="10">
        <f t="shared" si="5"/>
        <v>10.5</v>
      </c>
      <c r="M78" s="2">
        <f>VLOOKUP(D78,CUSTOMERS!A:E,5,FALSE)</f>
        <v>2</v>
      </c>
      <c r="N78" s="2">
        <f>VLOOKUP(E78,PRODUCTS!A:E,5,FALSE)</f>
        <v>3</v>
      </c>
      <c r="O78" s="2" t="str">
        <f>VLOOKUP(N78,CATEGORIES!A:C,3,FALSE)</f>
        <v>Food</v>
      </c>
      <c r="P78" s="2" t="str">
        <f ca="1">VLOOKUP(D78,CUSTOMERS!A:J,10,FALSE)</f>
        <v>60 - 70</v>
      </c>
      <c r="Q78" s="2" t="str">
        <f>VLOOKUP(D78,CUSTOMERS!A:I,9,FALSE)</f>
        <v>North-East</v>
      </c>
      <c r="R78" s="2" t="str">
        <f>VLOOKUP(D78,CUSTOMERS!A:K,11,FALSE)</f>
        <v>USA</v>
      </c>
    </row>
    <row r="79" spans="1:18" x14ac:dyDescent="0.2">
      <c r="A79" s="2">
        <v>1133</v>
      </c>
      <c r="B79" s="2">
        <v>1</v>
      </c>
      <c r="C79" s="4">
        <v>44616</v>
      </c>
      <c r="D79" s="2">
        <v>38</v>
      </c>
      <c r="E79" s="2">
        <v>70</v>
      </c>
      <c r="F79" s="2" t="str">
        <f>VLOOKUP(E79,PRODUCTS!A:B,2,FALSE)</f>
        <v>Eatable Delights Flower Basket</v>
      </c>
      <c r="G79" s="2">
        <v>1</v>
      </c>
      <c r="H79" s="10">
        <f>VLOOKUP(E79,PRODUCTS!A:E,3,FALSE)</f>
        <v>55</v>
      </c>
      <c r="I79" s="10">
        <f>VLOOKUP(E79,PRODUCTS!A:E,4,FALSE)</f>
        <v>28.5</v>
      </c>
      <c r="J79" s="10">
        <f t="shared" si="3"/>
        <v>55</v>
      </c>
      <c r="K79" s="10">
        <f t="shared" si="4"/>
        <v>28.5</v>
      </c>
      <c r="L79" s="10">
        <f t="shared" si="5"/>
        <v>26.5</v>
      </c>
      <c r="M79" s="2">
        <f>VLOOKUP(D79,CUSTOMERS!A:E,5,FALSE)</f>
        <v>6</v>
      </c>
      <c r="N79" s="2">
        <f>VLOOKUP(E79,PRODUCTS!A:E,5,FALSE)</f>
        <v>22</v>
      </c>
      <c r="O79" s="2" t="str">
        <f>VLOOKUP(N79,CATEGORIES!A:C,3,FALSE)</f>
        <v>Gifts</v>
      </c>
      <c r="P79" s="2" t="str">
        <f ca="1">VLOOKUP(D79,CUSTOMERS!A:J,10,FALSE)</f>
        <v>40 - 50</v>
      </c>
      <c r="Q79" s="2" t="str">
        <f>VLOOKUP(D79,CUSTOMERS!A:I,9,FALSE)</f>
        <v>North-East</v>
      </c>
      <c r="R79" s="2" t="str">
        <f>VLOOKUP(D79,CUSTOMERS!A:K,11,FALSE)</f>
        <v>USA</v>
      </c>
    </row>
    <row r="80" spans="1:18" x14ac:dyDescent="0.2">
      <c r="A80" s="2">
        <v>1133</v>
      </c>
      <c r="B80" s="2">
        <v>2</v>
      </c>
      <c r="C80" s="4">
        <v>44616</v>
      </c>
      <c r="D80" s="2">
        <v>38</v>
      </c>
      <c r="E80" s="2">
        <v>178</v>
      </c>
      <c r="F80" s="2" t="str">
        <f>VLOOKUP(E80,PRODUCTS!A:B,2,FALSE)</f>
        <v>Slate Tranquility Fountain</v>
      </c>
      <c r="G80" s="2">
        <v>1</v>
      </c>
      <c r="H80" s="10">
        <f>VLOOKUP(E80,PRODUCTS!A:E,3,FALSE)</f>
        <v>120</v>
      </c>
      <c r="I80" s="10">
        <f>VLOOKUP(E80,PRODUCTS!A:E,4,FALSE)</f>
        <v>62</v>
      </c>
      <c r="J80" s="10">
        <f t="shared" si="3"/>
        <v>120</v>
      </c>
      <c r="K80" s="10">
        <f t="shared" si="4"/>
        <v>62</v>
      </c>
      <c r="L80" s="10">
        <f t="shared" si="5"/>
        <v>58</v>
      </c>
      <c r="M80" s="2">
        <f>VLOOKUP(D80,CUSTOMERS!A:E,5,FALSE)</f>
        <v>6</v>
      </c>
      <c r="N80" s="2">
        <f>VLOOKUP(E80,PRODUCTS!A:E,5,FALSE)</f>
        <v>19</v>
      </c>
      <c r="O80" s="2" t="str">
        <f>VLOOKUP(N80,CATEGORIES!A:C,3,FALSE)</f>
        <v>Household</v>
      </c>
      <c r="P80" s="2" t="str">
        <f ca="1">VLOOKUP(D80,CUSTOMERS!A:J,10,FALSE)</f>
        <v>40 - 50</v>
      </c>
      <c r="Q80" s="2" t="str">
        <f>VLOOKUP(D80,CUSTOMERS!A:I,9,FALSE)</f>
        <v>North-East</v>
      </c>
      <c r="R80" s="2" t="str">
        <f>VLOOKUP(D80,CUSTOMERS!A:K,11,FALSE)</f>
        <v>USA</v>
      </c>
    </row>
    <row r="81" spans="1:18" x14ac:dyDescent="0.2">
      <c r="A81" s="2">
        <v>1134</v>
      </c>
      <c r="B81" s="2">
        <v>1</v>
      </c>
      <c r="C81" s="4">
        <v>44616</v>
      </c>
      <c r="D81" s="2">
        <v>264</v>
      </c>
      <c r="E81" s="2">
        <v>29</v>
      </c>
      <c r="F81" s="2" t="str">
        <f>VLOOKUP(E81,PRODUCTS!A:B,2,FALSE)</f>
        <v>Candle-powered Boat</v>
      </c>
      <c r="G81" s="2">
        <v>4</v>
      </c>
      <c r="H81" s="10">
        <f>VLOOKUP(E81,PRODUCTS!A:E,3,FALSE)</f>
        <v>18</v>
      </c>
      <c r="I81" s="10">
        <f>VLOOKUP(E81,PRODUCTS!A:E,4,FALSE)</f>
        <v>12</v>
      </c>
      <c r="J81" s="10">
        <f t="shared" si="3"/>
        <v>72</v>
      </c>
      <c r="K81" s="10">
        <f t="shared" si="4"/>
        <v>48</v>
      </c>
      <c r="L81" s="10">
        <f t="shared" si="5"/>
        <v>24</v>
      </c>
      <c r="M81" s="2">
        <f>VLOOKUP(D81,CUSTOMERS!A:E,5,FALSE)</f>
        <v>5</v>
      </c>
      <c r="N81" s="2">
        <f>VLOOKUP(E81,PRODUCTS!A:E,5,FALSE)</f>
        <v>5</v>
      </c>
      <c r="O81" s="2" t="str">
        <f>VLOOKUP(N81,CATEGORIES!A:C,3,FALSE)</f>
        <v>Children</v>
      </c>
      <c r="P81" s="2" t="str">
        <f ca="1">VLOOKUP(D81,CUSTOMERS!A:J,10,FALSE)</f>
        <v>20 - 30</v>
      </c>
      <c r="Q81" s="2" t="str">
        <f>VLOOKUP(D81,CUSTOMERS!A:I,9,FALSE)</f>
        <v>North-East</v>
      </c>
      <c r="R81" s="2" t="str">
        <f>VLOOKUP(D81,CUSTOMERS!A:K,11,FALSE)</f>
        <v>USA</v>
      </c>
    </row>
    <row r="82" spans="1:18" x14ac:dyDescent="0.2">
      <c r="A82" s="2">
        <v>1134</v>
      </c>
      <c r="B82" s="2">
        <v>2</v>
      </c>
      <c r="C82" s="4">
        <v>44616</v>
      </c>
      <c r="D82" s="2">
        <v>264</v>
      </c>
      <c r="E82" s="2">
        <v>199</v>
      </c>
      <c r="F82" s="2" t="str">
        <f>VLOOKUP(E82,PRODUCTS!A:B,2,FALSE)</f>
        <v>Truth Seeker</v>
      </c>
      <c r="G82" s="2">
        <v>1</v>
      </c>
      <c r="H82" s="10">
        <f>VLOOKUP(E82,PRODUCTS!A:E,3,FALSE)</f>
        <v>154</v>
      </c>
      <c r="I82" s="10">
        <f>VLOOKUP(E82,PRODUCTS!A:E,4,FALSE)</f>
        <v>79</v>
      </c>
      <c r="J82" s="10">
        <f t="shared" si="3"/>
        <v>154</v>
      </c>
      <c r="K82" s="10">
        <f t="shared" si="4"/>
        <v>79</v>
      </c>
      <c r="L82" s="10">
        <f t="shared" si="5"/>
        <v>75</v>
      </c>
      <c r="M82" s="2">
        <f>VLOOKUP(D82,CUSTOMERS!A:E,5,FALSE)</f>
        <v>5</v>
      </c>
      <c r="N82" s="2">
        <f>VLOOKUP(E82,PRODUCTS!A:E,5,FALSE)</f>
        <v>9</v>
      </c>
      <c r="O82" s="2" t="str">
        <f>VLOOKUP(N82,CATEGORIES!A:C,3,FALSE)</f>
        <v>Electronics</v>
      </c>
      <c r="P82" s="2" t="str">
        <f ca="1">VLOOKUP(D82,CUSTOMERS!A:J,10,FALSE)</f>
        <v>20 - 30</v>
      </c>
      <c r="Q82" s="2" t="str">
        <f>VLOOKUP(D82,CUSTOMERS!A:I,9,FALSE)</f>
        <v>North-East</v>
      </c>
      <c r="R82" s="2" t="str">
        <f>VLOOKUP(D82,CUSTOMERS!A:K,11,FALSE)</f>
        <v>USA</v>
      </c>
    </row>
    <row r="83" spans="1:18" x14ac:dyDescent="0.2">
      <c r="A83" s="2">
        <v>1135</v>
      </c>
      <c r="B83" s="2">
        <v>1</v>
      </c>
      <c r="C83" s="4">
        <v>44617</v>
      </c>
      <c r="D83" s="2">
        <v>252</v>
      </c>
      <c r="E83" s="2">
        <v>15</v>
      </c>
      <c r="F83" s="2" t="str">
        <f>VLOOKUP(E83,PRODUCTS!A:B,2,FALSE)</f>
        <v>Bed Lounger</v>
      </c>
      <c r="G83" s="2">
        <v>1</v>
      </c>
      <c r="H83" s="10">
        <f>VLOOKUP(E83,PRODUCTS!A:E,3,FALSE)</f>
        <v>135</v>
      </c>
      <c r="I83" s="10">
        <f>VLOOKUP(E83,PRODUCTS!A:E,4,FALSE)</f>
        <v>70.5</v>
      </c>
      <c r="J83" s="10">
        <f t="shared" si="3"/>
        <v>135</v>
      </c>
      <c r="K83" s="10">
        <f t="shared" si="4"/>
        <v>70.5</v>
      </c>
      <c r="L83" s="10">
        <f t="shared" si="5"/>
        <v>64.5</v>
      </c>
      <c r="M83" s="2">
        <f>VLOOKUP(D83,CUSTOMERS!A:E,5,FALSE)</f>
        <v>2</v>
      </c>
      <c r="N83" s="2">
        <f>VLOOKUP(E83,PRODUCTS!A:E,5,FALSE)</f>
        <v>19</v>
      </c>
      <c r="O83" s="2" t="str">
        <f>VLOOKUP(N83,CATEGORIES!A:C,3,FALSE)</f>
        <v>Household</v>
      </c>
      <c r="P83" s="2" t="str">
        <f ca="1">VLOOKUP(D83,CUSTOMERS!A:J,10,FALSE)</f>
        <v>60 - 70</v>
      </c>
      <c r="Q83" s="2" t="str">
        <f>VLOOKUP(D83,CUSTOMERS!A:I,9,FALSE)</f>
        <v>South-West</v>
      </c>
      <c r="R83" s="2" t="str">
        <f>VLOOKUP(D83,CUSTOMERS!A:K,11,FALSE)</f>
        <v>USA</v>
      </c>
    </row>
    <row r="84" spans="1:18" x14ac:dyDescent="0.2">
      <c r="A84" s="2">
        <v>1135</v>
      </c>
      <c r="B84" s="2">
        <v>2</v>
      </c>
      <c r="C84" s="4">
        <v>44617</v>
      </c>
      <c r="D84" s="2">
        <v>252</v>
      </c>
      <c r="E84" s="2">
        <v>160</v>
      </c>
      <c r="F84" s="2" t="str">
        <f>VLOOKUP(E84,PRODUCTS!A:B,2,FALSE)</f>
        <v>Promise Ring</v>
      </c>
      <c r="G84" s="2">
        <v>2</v>
      </c>
      <c r="H84" s="10">
        <f>VLOOKUP(E84,PRODUCTS!A:E,3,FALSE)</f>
        <v>97</v>
      </c>
      <c r="I84" s="10">
        <f>VLOOKUP(E84,PRODUCTS!A:E,4,FALSE)</f>
        <v>51.5</v>
      </c>
      <c r="J84" s="10">
        <f t="shared" si="3"/>
        <v>194</v>
      </c>
      <c r="K84" s="10">
        <f t="shared" si="4"/>
        <v>103</v>
      </c>
      <c r="L84" s="10">
        <f t="shared" si="5"/>
        <v>91</v>
      </c>
      <c r="M84" s="2">
        <f>VLOOKUP(D84,CUSTOMERS!A:E,5,FALSE)</f>
        <v>2</v>
      </c>
      <c r="N84" s="2">
        <f>VLOOKUP(E84,PRODUCTS!A:E,5,FALSE)</f>
        <v>14</v>
      </c>
      <c r="O84" s="2" t="str">
        <f>VLOOKUP(N84,CATEGORIES!A:C,3,FALSE)</f>
        <v>Health &amp; Beauty</v>
      </c>
      <c r="P84" s="2" t="str">
        <f ca="1">VLOOKUP(D84,CUSTOMERS!A:J,10,FALSE)</f>
        <v>60 - 70</v>
      </c>
      <c r="Q84" s="2" t="str">
        <f>VLOOKUP(D84,CUSTOMERS!A:I,9,FALSE)</f>
        <v>South-West</v>
      </c>
      <c r="R84" s="2" t="str">
        <f>VLOOKUP(D84,CUSTOMERS!A:K,11,FALSE)</f>
        <v>USA</v>
      </c>
    </row>
    <row r="85" spans="1:18" x14ac:dyDescent="0.2">
      <c r="A85" s="2">
        <v>1136</v>
      </c>
      <c r="B85" s="2">
        <v>1</v>
      </c>
      <c r="C85" s="4">
        <v>44618</v>
      </c>
      <c r="D85" s="2">
        <v>370</v>
      </c>
      <c r="E85" s="2">
        <v>30</v>
      </c>
      <c r="F85" s="2" t="str">
        <f>VLOOKUP(E85,PRODUCTS!A:B,2,FALSE)</f>
        <v>Car Diffuser</v>
      </c>
      <c r="G85" s="2">
        <v>2</v>
      </c>
      <c r="H85" s="10">
        <f>VLOOKUP(E85,PRODUCTS!A:E,3,FALSE)</f>
        <v>20</v>
      </c>
      <c r="I85" s="10">
        <f>VLOOKUP(E85,PRODUCTS!A:E,4,FALSE)</f>
        <v>11</v>
      </c>
      <c r="J85" s="10">
        <f t="shared" si="3"/>
        <v>40</v>
      </c>
      <c r="K85" s="10">
        <f t="shared" si="4"/>
        <v>22</v>
      </c>
      <c r="L85" s="10">
        <f t="shared" si="5"/>
        <v>18</v>
      </c>
      <c r="M85" s="2">
        <f>VLOOKUP(D85,CUSTOMERS!A:E,5,FALSE)</f>
        <v>3</v>
      </c>
      <c r="N85" s="2">
        <f>VLOOKUP(E85,PRODUCTS!A:E,5,FALSE)</f>
        <v>20</v>
      </c>
      <c r="O85" s="2" t="str">
        <f>VLOOKUP(N85,CATEGORIES!A:C,3,FALSE)</f>
        <v>Health &amp; Beauty</v>
      </c>
      <c r="P85" s="2" t="str">
        <f ca="1">VLOOKUP(D85,CUSTOMERS!A:J,10,FALSE)</f>
        <v>60 - 70</v>
      </c>
      <c r="Q85" s="2" t="str">
        <f>VLOOKUP(D85,CUSTOMERS!A:I,9,FALSE)</f>
        <v>North-West</v>
      </c>
      <c r="R85" s="2" t="str">
        <f>VLOOKUP(D85,CUSTOMERS!A:K,11,FALSE)</f>
        <v>USA</v>
      </c>
    </row>
    <row r="86" spans="1:18" x14ac:dyDescent="0.2">
      <c r="A86" s="2">
        <v>1136</v>
      </c>
      <c r="B86" s="2">
        <v>2</v>
      </c>
      <c r="C86" s="4">
        <v>44618</v>
      </c>
      <c r="D86" s="2">
        <v>370</v>
      </c>
      <c r="E86" s="2">
        <v>106</v>
      </c>
      <c r="F86" s="2" t="str">
        <f>VLOOKUP(E86,PRODUCTS!A:B,2,FALSE)</f>
        <v>Incredible Chiller</v>
      </c>
      <c r="G86" s="2">
        <v>1</v>
      </c>
      <c r="H86" s="10">
        <f>VLOOKUP(E86,PRODUCTS!A:E,3,FALSE)</f>
        <v>72</v>
      </c>
      <c r="I86" s="10">
        <f>VLOOKUP(E86,PRODUCTS!A:E,4,FALSE)</f>
        <v>38</v>
      </c>
      <c r="J86" s="10">
        <f t="shared" si="3"/>
        <v>72</v>
      </c>
      <c r="K86" s="10">
        <f t="shared" si="4"/>
        <v>38</v>
      </c>
      <c r="L86" s="10">
        <f t="shared" si="5"/>
        <v>34</v>
      </c>
      <c r="M86" s="2">
        <f>VLOOKUP(D86,CUSTOMERS!A:E,5,FALSE)</f>
        <v>3</v>
      </c>
      <c r="N86" s="2">
        <f>VLOOKUP(E86,PRODUCTS!A:E,5,FALSE)</f>
        <v>15</v>
      </c>
      <c r="O86" s="2" t="str">
        <f>VLOOKUP(N86,CATEGORIES!A:C,3,FALSE)</f>
        <v>Household</v>
      </c>
      <c r="P86" s="2" t="str">
        <f ca="1">VLOOKUP(D86,CUSTOMERS!A:J,10,FALSE)</f>
        <v>60 - 70</v>
      </c>
      <c r="Q86" s="2" t="str">
        <f>VLOOKUP(D86,CUSTOMERS!A:I,9,FALSE)</f>
        <v>North-West</v>
      </c>
      <c r="R86" s="2" t="str">
        <f>VLOOKUP(D86,CUSTOMERS!A:K,11,FALSE)</f>
        <v>USA</v>
      </c>
    </row>
    <row r="87" spans="1:18" x14ac:dyDescent="0.2">
      <c r="A87" s="2">
        <v>1136</v>
      </c>
      <c r="B87" s="2">
        <v>3</v>
      </c>
      <c r="C87" s="4">
        <v>44618</v>
      </c>
      <c r="D87" s="2">
        <v>370</v>
      </c>
      <c r="E87" s="2">
        <v>129</v>
      </c>
      <c r="F87" s="2" t="str">
        <f>VLOOKUP(E87,PRODUCTS!A:B,2,FALSE)</f>
        <v>Mahogany Steamer Trunk</v>
      </c>
      <c r="G87" s="2">
        <v>1</v>
      </c>
      <c r="H87" s="10">
        <f>VLOOKUP(E87,PRODUCTS!A:E,3,FALSE)</f>
        <v>630</v>
      </c>
      <c r="I87" s="10">
        <f>VLOOKUP(E87,PRODUCTS!A:E,4,FALSE)</f>
        <v>316</v>
      </c>
      <c r="J87" s="10">
        <f t="shared" si="3"/>
        <v>630</v>
      </c>
      <c r="K87" s="10">
        <f t="shared" si="4"/>
        <v>316</v>
      </c>
      <c r="L87" s="10">
        <f t="shared" si="5"/>
        <v>314</v>
      </c>
      <c r="M87" s="2">
        <f>VLOOKUP(D87,CUSTOMERS!A:E,5,FALSE)</f>
        <v>3</v>
      </c>
      <c r="N87" s="2">
        <f>VLOOKUP(E87,PRODUCTS!A:E,5,FALSE)</f>
        <v>8</v>
      </c>
      <c r="O87" s="2" t="str">
        <f>VLOOKUP(N87,CATEGORIES!A:C,3,FALSE)</f>
        <v>Household</v>
      </c>
      <c r="P87" s="2" t="str">
        <f ca="1">VLOOKUP(D87,CUSTOMERS!A:J,10,FALSE)</f>
        <v>60 - 70</v>
      </c>
      <c r="Q87" s="2" t="str">
        <f>VLOOKUP(D87,CUSTOMERS!A:I,9,FALSE)</f>
        <v>North-West</v>
      </c>
      <c r="R87" s="2" t="str">
        <f>VLOOKUP(D87,CUSTOMERS!A:K,11,FALSE)</f>
        <v>USA</v>
      </c>
    </row>
    <row r="88" spans="1:18" x14ac:dyDescent="0.2">
      <c r="A88" s="2">
        <v>1137</v>
      </c>
      <c r="B88" s="2">
        <v>1</v>
      </c>
      <c r="C88" s="4">
        <v>44619</v>
      </c>
      <c r="D88" s="2">
        <v>321</v>
      </c>
      <c r="E88" s="2">
        <v>125</v>
      </c>
      <c r="F88" s="2" t="str">
        <f>VLOOKUP(E88,PRODUCTS!A:B,2,FALSE)</f>
        <v>Lucious Nuggets</v>
      </c>
      <c r="G88" s="2">
        <v>1</v>
      </c>
      <c r="H88" s="10">
        <f>VLOOKUP(E88,PRODUCTS!A:E,3,FALSE)</f>
        <v>27</v>
      </c>
      <c r="I88" s="10">
        <f>VLOOKUP(E88,PRODUCTS!A:E,4,FALSE)</f>
        <v>14.5</v>
      </c>
      <c r="J88" s="10">
        <f t="shared" si="3"/>
        <v>27</v>
      </c>
      <c r="K88" s="10">
        <f t="shared" si="4"/>
        <v>14.5</v>
      </c>
      <c r="L88" s="10">
        <f t="shared" si="5"/>
        <v>12.5</v>
      </c>
      <c r="M88" s="2">
        <f>VLOOKUP(D88,CUSTOMERS!A:E,5,FALSE)</f>
        <v>5</v>
      </c>
      <c r="N88" s="2">
        <f>VLOOKUP(E88,PRODUCTS!A:E,5,FALSE)</f>
        <v>3</v>
      </c>
      <c r="O88" s="2" t="str">
        <f>VLOOKUP(N88,CATEGORIES!A:C,3,FALSE)</f>
        <v>Food</v>
      </c>
      <c r="P88" s="2" t="str">
        <f ca="1">VLOOKUP(D88,CUSTOMERS!A:J,10,FALSE)</f>
        <v>30 - 40</v>
      </c>
      <c r="Q88" s="2" t="str">
        <f>VLOOKUP(D88,CUSTOMERS!A:I,9,FALSE)</f>
        <v>South-East</v>
      </c>
      <c r="R88" s="2" t="str">
        <f>VLOOKUP(D88,CUSTOMERS!A:K,11,FALSE)</f>
        <v>USA</v>
      </c>
    </row>
    <row r="89" spans="1:18" x14ac:dyDescent="0.2">
      <c r="A89" s="2">
        <v>1137</v>
      </c>
      <c r="B89" s="2">
        <v>2</v>
      </c>
      <c r="C89" s="4">
        <v>44619</v>
      </c>
      <c r="D89" s="2">
        <v>321</v>
      </c>
      <c r="E89" s="2">
        <v>138</v>
      </c>
      <c r="F89" s="2" t="str">
        <f>VLOOKUP(E89,PRODUCTS!A:B,2,FALSE)</f>
        <v>Natural Cold Defense Kit</v>
      </c>
      <c r="G89" s="2">
        <v>1</v>
      </c>
      <c r="H89" s="10">
        <f>VLOOKUP(E89,PRODUCTS!A:E,3,FALSE)</f>
        <v>30</v>
      </c>
      <c r="I89" s="10">
        <f>VLOOKUP(E89,PRODUCTS!A:E,4,FALSE)</f>
        <v>16</v>
      </c>
      <c r="J89" s="10">
        <f t="shared" si="3"/>
        <v>30</v>
      </c>
      <c r="K89" s="10">
        <f t="shared" si="4"/>
        <v>16</v>
      </c>
      <c r="L89" s="10">
        <f t="shared" si="5"/>
        <v>14</v>
      </c>
      <c r="M89" s="2">
        <f>VLOOKUP(D89,CUSTOMERS!A:E,5,FALSE)</f>
        <v>5</v>
      </c>
      <c r="N89" s="2">
        <f>VLOOKUP(E89,PRODUCTS!A:E,5,FALSE)</f>
        <v>20</v>
      </c>
      <c r="O89" s="2" t="str">
        <f>VLOOKUP(N89,CATEGORIES!A:C,3,FALSE)</f>
        <v>Health &amp; Beauty</v>
      </c>
      <c r="P89" s="2" t="str">
        <f ca="1">VLOOKUP(D89,CUSTOMERS!A:J,10,FALSE)</f>
        <v>30 - 40</v>
      </c>
      <c r="Q89" s="2" t="str">
        <f>VLOOKUP(D89,CUSTOMERS!A:I,9,FALSE)</f>
        <v>South-East</v>
      </c>
      <c r="R89" s="2" t="str">
        <f>VLOOKUP(D89,CUSTOMERS!A:K,11,FALSE)</f>
        <v>USA</v>
      </c>
    </row>
    <row r="90" spans="1:18" x14ac:dyDescent="0.2">
      <c r="A90" s="2">
        <v>1137</v>
      </c>
      <c r="B90" s="2">
        <v>3</v>
      </c>
      <c r="C90" s="4">
        <v>44619</v>
      </c>
      <c r="D90" s="2">
        <v>321</v>
      </c>
      <c r="E90" s="2">
        <v>207</v>
      </c>
      <c r="F90" s="2" t="str">
        <f>VLOOKUP(E90,PRODUCTS!A:B,2,FALSE)</f>
        <v>Wine Country Sampler Set</v>
      </c>
      <c r="G90" s="2">
        <v>1</v>
      </c>
      <c r="H90" s="10">
        <f>VLOOKUP(E90,PRODUCTS!A:E,3,FALSE)</f>
        <v>48</v>
      </c>
      <c r="I90" s="10">
        <f>VLOOKUP(E90,PRODUCTS!A:E,4,FALSE)</f>
        <v>26</v>
      </c>
      <c r="J90" s="10">
        <f t="shared" si="3"/>
        <v>48</v>
      </c>
      <c r="K90" s="10">
        <f t="shared" si="4"/>
        <v>26</v>
      </c>
      <c r="L90" s="10">
        <f t="shared" si="5"/>
        <v>22</v>
      </c>
      <c r="M90" s="2">
        <f>VLOOKUP(D90,CUSTOMERS!A:E,5,FALSE)</f>
        <v>5</v>
      </c>
      <c r="N90" s="2">
        <f>VLOOKUP(E90,PRODUCTS!A:E,5,FALSE)</f>
        <v>11</v>
      </c>
      <c r="O90" s="2" t="str">
        <f>VLOOKUP(N90,CATEGORIES!A:C,3,FALSE)</f>
        <v>Gifts</v>
      </c>
      <c r="P90" s="2" t="str">
        <f ca="1">VLOOKUP(D90,CUSTOMERS!A:J,10,FALSE)</f>
        <v>30 - 40</v>
      </c>
      <c r="Q90" s="2" t="str">
        <f>VLOOKUP(D90,CUSTOMERS!A:I,9,FALSE)</f>
        <v>South-East</v>
      </c>
      <c r="R90" s="2" t="str">
        <f>VLOOKUP(D90,CUSTOMERS!A:K,11,FALSE)</f>
        <v>USA</v>
      </c>
    </row>
    <row r="91" spans="1:18" x14ac:dyDescent="0.2">
      <c r="A91" s="2">
        <v>1138</v>
      </c>
      <c r="B91" s="2">
        <v>1</v>
      </c>
      <c r="C91" s="4">
        <v>44620</v>
      </c>
      <c r="D91" s="2">
        <v>158</v>
      </c>
      <c r="E91" s="2">
        <v>31</v>
      </c>
      <c r="F91" s="2" t="str">
        <f>VLOOKUP(E91,PRODUCTS!A:B,2,FALSE)</f>
        <v>Carnivorous Plant Collection</v>
      </c>
      <c r="G91" s="2">
        <v>2</v>
      </c>
      <c r="H91" s="10">
        <f>VLOOKUP(E91,PRODUCTS!A:E,3,FALSE)</f>
        <v>25</v>
      </c>
      <c r="I91" s="10">
        <f>VLOOKUP(E91,PRODUCTS!A:E,4,FALSE)</f>
        <v>14.5</v>
      </c>
      <c r="J91" s="10">
        <f t="shared" si="3"/>
        <v>50</v>
      </c>
      <c r="K91" s="10">
        <f t="shared" si="4"/>
        <v>29</v>
      </c>
      <c r="L91" s="10">
        <f t="shared" si="5"/>
        <v>21</v>
      </c>
      <c r="M91" s="2">
        <f>VLOOKUP(D91,CUSTOMERS!A:E,5,FALSE)</f>
        <v>3</v>
      </c>
      <c r="N91" s="2">
        <f>VLOOKUP(E91,PRODUCTS!A:E,5,FALSE)</f>
        <v>17</v>
      </c>
      <c r="O91" s="2" t="str">
        <f>VLOOKUP(N91,CATEGORIES!A:C,3,FALSE)</f>
        <v>Children</v>
      </c>
      <c r="P91" s="2" t="str">
        <f ca="1">VLOOKUP(D91,CUSTOMERS!A:J,10,FALSE)</f>
        <v>30 - 40</v>
      </c>
      <c r="Q91" s="2" t="str">
        <f>VLOOKUP(D91,CUSTOMERS!A:I,9,FALSE)</f>
        <v>Central</v>
      </c>
      <c r="R91" s="2" t="str">
        <f>VLOOKUP(D91,CUSTOMERS!A:K,11,FALSE)</f>
        <v>USA</v>
      </c>
    </row>
    <row r="92" spans="1:18" x14ac:dyDescent="0.2">
      <c r="A92" s="2">
        <v>1138</v>
      </c>
      <c r="B92" s="2">
        <v>2</v>
      </c>
      <c r="C92" s="4">
        <v>44620</v>
      </c>
      <c r="D92" s="2">
        <v>158</v>
      </c>
      <c r="E92" s="2">
        <v>87</v>
      </c>
      <c r="F92" s="2" t="str">
        <f>VLOOKUP(E92,PRODUCTS!A:B,2,FALSE)</f>
        <v>Fruit Collection Christmas Ornaments</v>
      </c>
      <c r="G92" s="2">
        <v>1</v>
      </c>
      <c r="H92" s="10">
        <f>VLOOKUP(E92,PRODUCTS!A:E,3,FALSE)</f>
        <v>23</v>
      </c>
      <c r="I92" s="10">
        <f>VLOOKUP(E92,PRODUCTS!A:E,4,FALSE)</f>
        <v>12.5</v>
      </c>
      <c r="J92" s="10">
        <f t="shared" si="3"/>
        <v>23</v>
      </c>
      <c r="K92" s="10">
        <f t="shared" si="4"/>
        <v>12.5</v>
      </c>
      <c r="L92" s="10">
        <f t="shared" si="5"/>
        <v>10.5</v>
      </c>
      <c r="M92" s="2">
        <f>VLOOKUP(D92,CUSTOMERS!A:E,5,FALSE)</f>
        <v>3</v>
      </c>
      <c r="N92" s="2">
        <f>VLOOKUP(E92,PRODUCTS!A:E,5,FALSE)</f>
        <v>4</v>
      </c>
      <c r="O92" s="2" t="str">
        <f>VLOOKUP(N92,CATEGORIES!A:C,3,FALSE)</f>
        <v>Gifts</v>
      </c>
      <c r="P92" s="2" t="str">
        <f ca="1">VLOOKUP(D92,CUSTOMERS!A:J,10,FALSE)</f>
        <v>30 - 40</v>
      </c>
      <c r="Q92" s="2" t="str">
        <f>VLOOKUP(D92,CUSTOMERS!A:I,9,FALSE)</f>
        <v>Central</v>
      </c>
      <c r="R92" s="2" t="str">
        <f>VLOOKUP(D92,CUSTOMERS!A:K,11,FALSE)</f>
        <v>USA</v>
      </c>
    </row>
    <row r="93" spans="1:18" x14ac:dyDescent="0.2">
      <c r="A93" s="2">
        <v>1138</v>
      </c>
      <c r="B93" s="2">
        <v>3</v>
      </c>
      <c r="C93" s="4">
        <v>44620</v>
      </c>
      <c r="D93" s="2">
        <v>158</v>
      </c>
      <c r="E93" s="2">
        <v>102</v>
      </c>
      <c r="F93" s="2" t="str">
        <f>VLOOKUP(E93,PRODUCTS!A:B,2,FALSE)</f>
        <v>Hoberman Sphere</v>
      </c>
      <c r="G93" s="2">
        <v>1</v>
      </c>
      <c r="H93" s="10">
        <f>VLOOKUP(E93,PRODUCTS!A:E,3,FALSE)</f>
        <v>45</v>
      </c>
      <c r="I93" s="10">
        <f>VLOOKUP(E93,PRODUCTS!A:E,4,FALSE)</f>
        <v>23.5</v>
      </c>
      <c r="J93" s="10">
        <f t="shared" si="3"/>
        <v>45</v>
      </c>
      <c r="K93" s="10">
        <f t="shared" si="4"/>
        <v>23.5</v>
      </c>
      <c r="L93" s="10">
        <f t="shared" si="5"/>
        <v>21.5</v>
      </c>
      <c r="M93" s="2">
        <f>VLOOKUP(D93,CUSTOMERS!A:E,5,FALSE)</f>
        <v>3</v>
      </c>
      <c r="N93" s="2">
        <f>VLOOKUP(E93,PRODUCTS!A:E,5,FALSE)</f>
        <v>17</v>
      </c>
      <c r="O93" s="2" t="str">
        <f>VLOOKUP(N93,CATEGORIES!A:C,3,FALSE)</f>
        <v>Children</v>
      </c>
      <c r="P93" s="2" t="str">
        <f ca="1">VLOOKUP(D93,CUSTOMERS!A:J,10,FALSE)</f>
        <v>30 - 40</v>
      </c>
      <c r="Q93" s="2" t="str">
        <f>VLOOKUP(D93,CUSTOMERS!A:I,9,FALSE)</f>
        <v>Central</v>
      </c>
      <c r="R93" s="2" t="str">
        <f>VLOOKUP(D93,CUSTOMERS!A:K,11,FALSE)</f>
        <v>USA</v>
      </c>
    </row>
    <row r="94" spans="1:18" x14ac:dyDescent="0.2">
      <c r="A94" s="2">
        <v>1139</v>
      </c>
      <c r="B94" s="2">
        <v>1</v>
      </c>
      <c r="C94" s="4">
        <v>44623</v>
      </c>
      <c r="D94" s="2">
        <v>270</v>
      </c>
      <c r="E94" s="2">
        <v>44</v>
      </c>
      <c r="F94" s="2" t="str">
        <f>VLOOKUP(E94,PRODUCTS!A:B,2,FALSE)</f>
        <v>Champagne Opener</v>
      </c>
      <c r="G94" s="2">
        <v>1</v>
      </c>
      <c r="H94" s="10">
        <f>VLOOKUP(E94,PRODUCTS!A:E,3,FALSE)</f>
        <v>19</v>
      </c>
      <c r="I94" s="10">
        <f>VLOOKUP(E94,PRODUCTS!A:E,4,FALSE)</f>
        <v>12.5</v>
      </c>
      <c r="J94" s="10">
        <f t="shared" si="3"/>
        <v>19</v>
      </c>
      <c r="K94" s="10">
        <f t="shared" si="4"/>
        <v>12.5</v>
      </c>
      <c r="L94" s="10">
        <f t="shared" si="5"/>
        <v>6.5</v>
      </c>
      <c r="M94" s="2">
        <f>VLOOKUP(D94,CUSTOMERS!A:E,5,FALSE)</f>
        <v>5</v>
      </c>
      <c r="N94" s="2">
        <f>VLOOKUP(E94,PRODUCTS!A:E,5,FALSE)</f>
        <v>15</v>
      </c>
      <c r="O94" s="2" t="str">
        <f>VLOOKUP(N94,CATEGORIES!A:C,3,FALSE)</f>
        <v>Household</v>
      </c>
      <c r="P94" s="2" t="str">
        <f ca="1">VLOOKUP(D94,CUSTOMERS!A:J,10,FALSE)</f>
        <v>40 - 50</v>
      </c>
      <c r="Q94" s="2" t="str">
        <f>VLOOKUP(D94,CUSTOMERS!A:I,9,FALSE)</f>
        <v>North-East</v>
      </c>
      <c r="R94" s="2" t="str">
        <f>VLOOKUP(D94,CUSTOMERS!A:K,11,FALSE)</f>
        <v>USA</v>
      </c>
    </row>
    <row r="95" spans="1:18" x14ac:dyDescent="0.2">
      <c r="A95" s="2">
        <v>1139</v>
      </c>
      <c r="B95" s="2">
        <v>2</v>
      </c>
      <c r="C95" s="4">
        <v>44623</v>
      </c>
      <c r="D95" s="2">
        <v>270</v>
      </c>
      <c r="E95" s="2">
        <v>186</v>
      </c>
      <c r="F95" s="2" t="str">
        <f>VLOOKUP(E95,PRODUCTS!A:B,2,FALSE)</f>
        <v>Spicy Delights</v>
      </c>
      <c r="G95" s="2">
        <v>1</v>
      </c>
      <c r="H95" s="10">
        <f>VLOOKUP(E95,PRODUCTS!A:E,3,FALSE)</f>
        <v>51</v>
      </c>
      <c r="I95" s="10">
        <f>VLOOKUP(E95,PRODUCTS!A:E,4,FALSE)</f>
        <v>26.5</v>
      </c>
      <c r="J95" s="10">
        <f t="shared" si="3"/>
        <v>51</v>
      </c>
      <c r="K95" s="10">
        <f t="shared" si="4"/>
        <v>26.5</v>
      </c>
      <c r="L95" s="10">
        <f t="shared" si="5"/>
        <v>24.5</v>
      </c>
      <c r="M95" s="2">
        <f>VLOOKUP(D95,CUSTOMERS!A:E,5,FALSE)</f>
        <v>5</v>
      </c>
      <c r="N95" s="2">
        <f>VLOOKUP(E95,PRODUCTS!A:E,5,FALSE)</f>
        <v>11</v>
      </c>
      <c r="O95" s="2" t="str">
        <f>VLOOKUP(N95,CATEGORIES!A:C,3,FALSE)</f>
        <v>Gifts</v>
      </c>
      <c r="P95" s="2" t="str">
        <f ca="1">VLOOKUP(D95,CUSTOMERS!A:J,10,FALSE)</f>
        <v>40 - 50</v>
      </c>
      <c r="Q95" s="2" t="str">
        <f>VLOOKUP(D95,CUSTOMERS!A:I,9,FALSE)</f>
        <v>North-East</v>
      </c>
      <c r="R95" s="2" t="str">
        <f>VLOOKUP(D95,CUSTOMERS!A:K,11,FALSE)</f>
        <v>USA</v>
      </c>
    </row>
    <row r="96" spans="1:18" x14ac:dyDescent="0.2">
      <c r="A96" s="2">
        <v>1140</v>
      </c>
      <c r="B96" s="2">
        <v>1</v>
      </c>
      <c r="C96" s="4">
        <v>44624</v>
      </c>
      <c r="D96" s="2">
        <v>557</v>
      </c>
      <c r="E96" s="2">
        <v>64</v>
      </c>
      <c r="F96" s="2" t="str">
        <f>VLOOKUP(E96,PRODUCTS!A:B,2,FALSE)</f>
        <v>Dog Biker Jacket</v>
      </c>
      <c r="G96" s="2">
        <v>3</v>
      </c>
      <c r="H96" s="10">
        <f>VLOOKUP(E96,PRODUCTS!A:E,3,FALSE)</f>
        <v>52</v>
      </c>
      <c r="I96" s="10">
        <f>VLOOKUP(E96,PRODUCTS!A:E,4,FALSE)</f>
        <v>29</v>
      </c>
      <c r="J96" s="10">
        <f t="shared" si="3"/>
        <v>156</v>
      </c>
      <c r="K96" s="10">
        <f t="shared" si="4"/>
        <v>87</v>
      </c>
      <c r="L96" s="10">
        <f t="shared" si="5"/>
        <v>69</v>
      </c>
      <c r="M96" s="2">
        <f>VLOOKUP(D96,CUSTOMERS!A:E,5,FALSE)</f>
        <v>7</v>
      </c>
      <c r="N96" s="2">
        <f>VLOOKUP(E96,PRODUCTS!A:E,5,FALSE)</f>
        <v>21</v>
      </c>
      <c r="O96" s="2" t="str">
        <f>VLOOKUP(N96,CATEGORIES!A:C,3,FALSE)</f>
        <v>Household</v>
      </c>
      <c r="P96" s="2" t="str">
        <f ca="1">VLOOKUP(D96,CUSTOMERS!A:J,10,FALSE)</f>
        <v>30 - 40</v>
      </c>
      <c r="Q96" s="2" t="str">
        <f>VLOOKUP(D96,CUSTOMERS!A:I,9,FALSE)</f>
        <v>Central</v>
      </c>
      <c r="R96" s="2" t="str">
        <f>VLOOKUP(D96,CUSTOMERS!A:K,11,FALSE)</f>
        <v>USA</v>
      </c>
    </row>
    <row r="97" spans="1:18" x14ac:dyDescent="0.2">
      <c r="A97" s="2">
        <v>1141</v>
      </c>
      <c r="B97" s="2">
        <v>1</v>
      </c>
      <c r="C97" s="4">
        <v>44625</v>
      </c>
      <c r="D97" s="2">
        <v>47</v>
      </c>
      <c r="E97" s="2">
        <v>4</v>
      </c>
      <c r="F97" s="2" t="str">
        <f>VLOOKUP(E97,PRODUCTS!A:B,2,FALSE)</f>
        <v>Air Fryer</v>
      </c>
      <c r="G97" s="2">
        <v>1</v>
      </c>
      <c r="H97" s="10">
        <f>VLOOKUP(E97,PRODUCTS!A:E,3,FALSE)</f>
        <v>125</v>
      </c>
      <c r="I97" s="10">
        <f>VLOOKUP(E97,PRODUCTS!A:E,4,FALSE)</f>
        <v>65.5</v>
      </c>
      <c r="J97" s="10">
        <f t="shared" si="3"/>
        <v>125</v>
      </c>
      <c r="K97" s="10">
        <f t="shared" si="4"/>
        <v>65.5</v>
      </c>
      <c r="L97" s="10">
        <f t="shared" si="5"/>
        <v>59.5</v>
      </c>
      <c r="M97" s="2">
        <f>VLOOKUP(D97,CUSTOMERS!A:E,5,FALSE)</f>
        <v>1</v>
      </c>
      <c r="N97" s="2">
        <f>VLOOKUP(E97,PRODUCTS!A:E,5,FALSE)</f>
        <v>15</v>
      </c>
      <c r="O97" s="2" t="str">
        <f>VLOOKUP(N97,CATEGORIES!A:C,3,FALSE)</f>
        <v>Household</v>
      </c>
      <c r="P97" s="2" t="str">
        <f ca="1">VLOOKUP(D97,CUSTOMERS!A:J,10,FALSE)</f>
        <v>40 - 50</v>
      </c>
      <c r="Q97" s="2" t="str">
        <f>VLOOKUP(D97,CUSTOMERS!A:I,9,FALSE)</f>
        <v>North-East</v>
      </c>
      <c r="R97" s="2" t="str">
        <f>VLOOKUP(D97,CUSTOMERS!A:K,11,FALSE)</f>
        <v>USA</v>
      </c>
    </row>
    <row r="98" spans="1:18" x14ac:dyDescent="0.2">
      <c r="A98" s="2">
        <v>1141</v>
      </c>
      <c r="B98" s="2">
        <v>2</v>
      </c>
      <c r="C98" s="4">
        <v>44625</v>
      </c>
      <c r="D98" s="2">
        <v>47</v>
      </c>
      <c r="E98" s="2">
        <v>87</v>
      </c>
      <c r="F98" s="2" t="str">
        <f>VLOOKUP(E98,PRODUCTS!A:B,2,FALSE)</f>
        <v>Fruit Collection Christmas Ornaments</v>
      </c>
      <c r="G98" s="2">
        <v>1</v>
      </c>
      <c r="H98" s="10">
        <f>VLOOKUP(E98,PRODUCTS!A:E,3,FALSE)</f>
        <v>23</v>
      </c>
      <c r="I98" s="10">
        <f>VLOOKUP(E98,PRODUCTS!A:E,4,FALSE)</f>
        <v>12.5</v>
      </c>
      <c r="J98" s="10">
        <f t="shared" si="3"/>
        <v>23</v>
      </c>
      <c r="K98" s="10">
        <f t="shared" si="4"/>
        <v>12.5</v>
      </c>
      <c r="L98" s="10">
        <f t="shared" si="5"/>
        <v>10.5</v>
      </c>
      <c r="M98" s="2">
        <f>VLOOKUP(D98,CUSTOMERS!A:E,5,FALSE)</f>
        <v>1</v>
      </c>
      <c r="N98" s="2">
        <f>VLOOKUP(E98,PRODUCTS!A:E,5,FALSE)</f>
        <v>4</v>
      </c>
      <c r="O98" s="2" t="str">
        <f>VLOOKUP(N98,CATEGORIES!A:C,3,FALSE)</f>
        <v>Gifts</v>
      </c>
      <c r="P98" s="2" t="str">
        <f ca="1">VLOOKUP(D98,CUSTOMERS!A:J,10,FALSE)</f>
        <v>40 - 50</v>
      </c>
      <c r="Q98" s="2" t="str">
        <f>VLOOKUP(D98,CUSTOMERS!A:I,9,FALSE)</f>
        <v>North-East</v>
      </c>
      <c r="R98" s="2" t="str">
        <f>VLOOKUP(D98,CUSTOMERS!A:K,11,FALSE)</f>
        <v>USA</v>
      </c>
    </row>
    <row r="99" spans="1:18" x14ac:dyDescent="0.2">
      <c r="A99" s="2">
        <v>1142</v>
      </c>
      <c r="B99" s="2">
        <v>1</v>
      </c>
      <c r="C99" s="4">
        <v>44625</v>
      </c>
      <c r="D99" s="2">
        <v>248</v>
      </c>
      <c r="E99" s="2">
        <v>14</v>
      </c>
      <c r="F99" s="2" t="str">
        <f>VLOOKUP(E99,PRODUCTS!A:B,2,FALSE)</f>
        <v>Bay Rum Shaving Kit</v>
      </c>
      <c r="G99" s="2">
        <v>1</v>
      </c>
      <c r="H99" s="10">
        <f>VLOOKUP(E99,PRODUCTS!A:E,3,FALSE)</f>
        <v>27</v>
      </c>
      <c r="I99" s="10">
        <f>VLOOKUP(E99,PRODUCTS!A:E,4,FALSE)</f>
        <v>16.5</v>
      </c>
      <c r="J99" s="10">
        <f t="shared" si="3"/>
        <v>27</v>
      </c>
      <c r="K99" s="10">
        <f t="shared" si="4"/>
        <v>16.5</v>
      </c>
      <c r="L99" s="10">
        <f t="shared" si="5"/>
        <v>10.5</v>
      </c>
      <c r="M99" s="2">
        <f>VLOOKUP(D99,CUSTOMERS!A:E,5,FALSE)</f>
        <v>7</v>
      </c>
      <c r="N99" s="2">
        <f>VLOOKUP(E99,PRODUCTS!A:E,5,FALSE)</f>
        <v>24</v>
      </c>
      <c r="O99" s="2" t="str">
        <f>VLOOKUP(N99,CATEGORIES!A:C,3,FALSE)</f>
        <v>Health &amp; Beauty</v>
      </c>
      <c r="P99" s="2" t="str">
        <f ca="1">VLOOKUP(D99,CUSTOMERS!A:J,10,FALSE)</f>
        <v>60 - 70</v>
      </c>
      <c r="Q99" s="2" t="str">
        <f>VLOOKUP(D99,CUSTOMERS!A:I,9,FALSE)</f>
        <v>South</v>
      </c>
      <c r="R99" s="2" t="str">
        <f>VLOOKUP(D99,CUSTOMERS!A:K,11,FALSE)</f>
        <v>USA</v>
      </c>
    </row>
    <row r="100" spans="1:18" x14ac:dyDescent="0.2">
      <c r="A100" s="2">
        <v>1142</v>
      </c>
      <c r="B100" s="2">
        <v>2</v>
      </c>
      <c r="C100" s="4">
        <v>44625</v>
      </c>
      <c r="D100" s="2">
        <v>248</v>
      </c>
      <c r="E100" s="2">
        <v>16</v>
      </c>
      <c r="F100" s="2" t="str">
        <f>VLOOKUP(E100,PRODUCTS!A:B,2,FALSE)</f>
        <v>Beer-Making Kit</v>
      </c>
      <c r="G100" s="2">
        <v>1</v>
      </c>
      <c r="H100" s="10">
        <f>VLOOKUP(E100,PRODUCTS!A:E,3,FALSE)</f>
        <v>50</v>
      </c>
      <c r="I100" s="10">
        <f>VLOOKUP(E100,PRODUCTS!A:E,4,FALSE)</f>
        <v>27</v>
      </c>
      <c r="J100" s="10">
        <f t="shared" si="3"/>
        <v>50</v>
      </c>
      <c r="K100" s="10">
        <f t="shared" si="4"/>
        <v>27</v>
      </c>
      <c r="L100" s="10">
        <f t="shared" si="5"/>
        <v>23</v>
      </c>
      <c r="M100" s="2">
        <f>VLOOKUP(D100,CUSTOMERS!A:E,5,FALSE)</f>
        <v>7</v>
      </c>
      <c r="N100" s="2">
        <f>VLOOKUP(E100,PRODUCTS!A:E,5,FALSE)</f>
        <v>15</v>
      </c>
      <c r="O100" s="2" t="str">
        <f>VLOOKUP(N100,CATEGORIES!A:C,3,FALSE)</f>
        <v>Household</v>
      </c>
      <c r="P100" s="2" t="str">
        <f ca="1">VLOOKUP(D100,CUSTOMERS!A:J,10,FALSE)</f>
        <v>60 - 70</v>
      </c>
      <c r="Q100" s="2" t="str">
        <f>VLOOKUP(D100,CUSTOMERS!A:I,9,FALSE)</f>
        <v>South</v>
      </c>
      <c r="R100" s="2" t="str">
        <f>VLOOKUP(D100,CUSTOMERS!A:K,11,FALSE)</f>
        <v>USA</v>
      </c>
    </row>
    <row r="101" spans="1:18" x14ac:dyDescent="0.2">
      <c r="A101" s="2">
        <v>1142</v>
      </c>
      <c r="B101" s="2">
        <v>3</v>
      </c>
      <c r="C101" s="4">
        <v>44625</v>
      </c>
      <c r="D101" s="2">
        <v>248</v>
      </c>
      <c r="E101" s="2">
        <v>45</v>
      </c>
      <c r="F101" s="2" t="str">
        <f>VLOOKUP(E101,PRODUCTS!A:B,2,FALSE)</f>
        <v>Cheese Board</v>
      </c>
      <c r="G101" s="2">
        <v>1</v>
      </c>
      <c r="H101" s="10">
        <f>VLOOKUP(E101,PRODUCTS!A:E,3,FALSE)</f>
        <v>53</v>
      </c>
      <c r="I101" s="10">
        <f>VLOOKUP(E101,PRODUCTS!A:E,4,FALSE)</f>
        <v>28.5</v>
      </c>
      <c r="J101" s="10">
        <f t="shared" si="3"/>
        <v>53</v>
      </c>
      <c r="K101" s="10">
        <f t="shared" si="4"/>
        <v>28.5</v>
      </c>
      <c r="L101" s="10">
        <f t="shared" si="5"/>
        <v>24.5</v>
      </c>
      <c r="M101" s="2">
        <f>VLOOKUP(D101,CUSTOMERS!A:E,5,FALSE)</f>
        <v>7</v>
      </c>
      <c r="N101" s="2">
        <f>VLOOKUP(E101,PRODUCTS!A:E,5,FALSE)</f>
        <v>11</v>
      </c>
      <c r="O101" s="2" t="str">
        <f>VLOOKUP(N101,CATEGORIES!A:C,3,FALSE)</f>
        <v>Gifts</v>
      </c>
      <c r="P101" s="2" t="str">
        <f ca="1">VLOOKUP(D101,CUSTOMERS!A:J,10,FALSE)</f>
        <v>60 - 70</v>
      </c>
      <c r="Q101" s="2" t="str">
        <f>VLOOKUP(D101,CUSTOMERS!A:I,9,FALSE)</f>
        <v>South</v>
      </c>
      <c r="R101" s="2" t="str">
        <f>VLOOKUP(D101,CUSTOMERS!A:K,11,FALSE)</f>
        <v>USA</v>
      </c>
    </row>
    <row r="102" spans="1:18" x14ac:dyDescent="0.2">
      <c r="A102" s="2">
        <v>1143</v>
      </c>
      <c r="B102" s="2">
        <v>1</v>
      </c>
      <c r="C102" s="4">
        <v>44626</v>
      </c>
      <c r="D102" s="2">
        <v>29</v>
      </c>
      <c r="E102" s="2">
        <v>32</v>
      </c>
      <c r="F102" s="2" t="str">
        <f>VLOOKUP(E102,PRODUCTS!A:B,2,FALSE)</f>
        <v>Car-Shaped Glasses Case</v>
      </c>
      <c r="G102" s="2">
        <v>1</v>
      </c>
      <c r="H102" s="10">
        <f>VLOOKUP(E102,PRODUCTS!A:E,3,FALSE)</f>
        <v>17</v>
      </c>
      <c r="I102" s="10">
        <f>VLOOKUP(E102,PRODUCTS!A:E,4,FALSE)</f>
        <v>11.5</v>
      </c>
      <c r="J102" s="10">
        <f t="shared" si="3"/>
        <v>17</v>
      </c>
      <c r="K102" s="10">
        <f t="shared" si="4"/>
        <v>11.5</v>
      </c>
      <c r="L102" s="10">
        <f t="shared" si="5"/>
        <v>5.5</v>
      </c>
      <c r="M102" s="2">
        <f>VLOOKUP(D102,CUSTOMERS!A:E,5,FALSE)</f>
        <v>7</v>
      </c>
      <c r="N102" s="2">
        <f>VLOOKUP(E102,PRODUCTS!A:E,5,FALSE)</f>
        <v>26</v>
      </c>
      <c r="O102" s="2" t="str">
        <f>VLOOKUP(N102,CATEGORIES!A:C,3,FALSE)</f>
        <v>Gifts</v>
      </c>
      <c r="P102" s="2" t="str">
        <f ca="1">VLOOKUP(D102,CUSTOMERS!A:J,10,FALSE)</f>
        <v>50 - 60</v>
      </c>
      <c r="Q102" s="2" t="str">
        <f>VLOOKUP(D102,CUSTOMERS!A:I,9,FALSE)</f>
        <v>Central</v>
      </c>
      <c r="R102" s="2" t="str">
        <f>VLOOKUP(D102,CUSTOMERS!A:K,11,FALSE)</f>
        <v>USA</v>
      </c>
    </row>
    <row r="103" spans="1:18" x14ac:dyDescent="0.2">
      <c r="A103" s="2">
        <v>1143</v>
      </c>
      <c r="B103" s="2">
        <v>2</v>
      </c>
      <c r="C103" s="4">
        <v>44626</v>
      </c>
      <c r="D103" s="2">
        <v>29</v>
      </c>
      <c r="E103" s="2">
        <v>44</v>
      </c>
      <c r="F103" s="2" t="str">
        <f>VLOOKUP(E103,PRODUCTS!A:B,2,FALSE)</f>
        <v>Champagne Opener</v>
      </c>
      <c r="G103" s="2">
        <v>1</v>
      </c>
      <c r="H103" s="10">
        <f>VLOOKUP(E103,PRODUCTS!A:E,3,FALSE)</f>
        <v>19</v>
      </c>
      <c r="I103" s="10">
        <f>VLOOKUP(E103,PRODUCTS!A:E,4,FALSE)</f>
        <v>12.5</v>
      </c>
      <c r="J103" s="10">
        <f t="shared" si="3"/>
        <v>19</v>
      </c>
      <c r="K103" s="10">
        <f t="shared" si="4"/>
        <v>12.5</v>
      </c>
      <c r="L103" s="10">
        <f t="shared" si="5"/>
        <v>6.5</v>
      </c>
      <c r="M103" s="2">
        <f>VLOOKUP(D103,CUSTOMERS!A:E,5,FALSE)</f>
        <v>7</v>
      </c>
      <c r="N103" s="2">
        <f>VLOOKUP(E103,PRODUCTS!A:E,5,FALSE)</f>
        <v>15</v>
      </c>
      <c r="O103" s="2" t="str">
        <f>VLOOKUP(N103,CATEGORIES!A:C,3,FALSE)</f>
        <v>Household</v>
      </c>
      <c r="P103" s="2" t="str">
        <f ca="1">VLOOKUP(D103,CUSTOMERS!A:J,10,FALSE)</f>
        <v>50 - 60</v>
      </c>
      <c r="Q103" s="2" t="str">
        <f>VLOOKUP(D103,CUSTOMERS!A:I,9,FALSE)</f>
        <v>Central</v>
      </c>
      <c r="R103" s="2" t="str">
        <f>VLOOKUP(D103,CUSTOMERS!A:K,11,FALSE)</f>
        <v>USA</v>
      </c>
    </row>
    <row r="104" spans="1:18" x14ac:dyDescent="0.2">
      <c r="A104" s="2">
        <v>1144</v>
      </c>
      <c r="B104" s="2">
        <v>1</v>
      </c>
      <c r="C104" s="4">
        <v>44627</v>
      </c>
      <c r="D104" s="2">
        <v>105</v>
      </c>
      <c r="E104" s="2">
        <v>49</v>
      </c>
      <c r="F104" s="2" t="str">
        <f>VLOOKUP(E104,PRODUCTS!A:B,2,FALSE)</f>
        <v>Chocolate Roses</v>
      </c>
      <c r="G104" s="2">
        <v>1</v>
      </c>
      <c r="H104" s="10">
        <f>VLOOKUP(E104,PRODUCTS!A:E,3,FALSE)</f>
        <v>41</v>
      </c>
      <c r="I104" s="10">
        <f>VLOOKUP(E104,PRODUCTS!A:E,4,FALSE)</f>
        <v>23.5</v>
      </c>
      <c r="J104" s="10">
        <f t="shared" si="3"/>
        <v>41</v>
      </c>
      <c r="K104" s="10">
        <f t="shared" si="4"/>
        <v>23.5</v>
      </c>
      <c r="L104" s="10">
        <f t="shared" si="5"/>
        <v>17.5</v>
      </c>
      <c r="M104" s="2">
        <f>VLOOKUP(D104,CUSTOMERS!A:E,5,FALSE)</f>
        <v>9</v>
      </c>
      <c r="N104" s="2">
        <f>VLOOKUP(E104,PRODUCTS!A:E,5,FALSE)</f>
        <v>3</v>
      </c>
      <c r="O104" s="2" t="str">
        <f>VLOOKUP(N104,CATEGORIES!A:C,3,FALSE)</f>
        <v>Food</v>
      </c>
      <c r="P104" s="2" t="str">
        <f ca="1">VLOOKUP(D104,CUSTOMERS!A:J,10,FALSE)</f>
        <v>40 - 50</v>
      </c>
      <c r="Q104" s="2" t="str">
        <f>VLOOKUP(D104,CUSTOMERS!A:I,9,FALSE)</f>
        <v>North-East</v>
      </c>
      <c r="R104" s="2" t="str">
        <f>VLOOKUP(D104,CUSTOMERS!A:K,11,FALSE)</f>
        <v>USA</v>
      </c>
    </row>
    <row r="105" spans="1:18" x14ac:dyDescent="0.2">
      <c r="A105" s="2">
        <v>1144</v>
      </c>
      <c r="B105" s="2">
        <v>2</v>
      </c>
      <c r="C105" s="4">
        <v>44627</v>
      </c>
      <c r="D105" s="2">
        <v>105</v>
      </c>
      <c r="E105" s="2">
        <v>80</v>
      </c>
      <c r="F105" s="2" t="str">
        <f>VLOOKUP(E105,PRODUCTS!A:B,2,FALSE)</f>
        <v>UT Bottle Opener</v>
      </c>
      <c r="G105" s="2">
        <v>4</v>
      </c>
      <c r="H105" s="10">
        <f>VLOOKUP(E105,PRODUCTS!A:E,3,FALSE)</f>
        <v>22</v>
      </c>
      <c r="I105" s="10">
        <f>VLOOKUP(E105,PRODUCTS!A:E,4,FALSE)</f>
        <v>13</v>
      </c>
      <c r="J105" s="10">
        <f t="shared" si="3"/>
        <v>88</v>
      </c>
      <c r="K105" s="10">
        <f t="shared" si="4"/>
        <v>52</v>
      </c>
      <c r="L105" s="10">
        <f t="shared" si="5"/>
        <v>36</v>
      </c>
      <c r="M105" s="2">
        <f>VLOOKUP(D105,CUSTOMERS!A:E,5,FALSE)</f>
        <v>9</v>
      </c>
      <c r="N105" s="2">
        <f>VLOOKUP(E105,PRODUCTS!A:E,5,FALSE)</f>
        <v>15</v>
      </c>
      <c r="O105" s="2" t="str">
        <f>VLOOKUP(N105,CATEGORIES!A:C,3,FALSE)</f>
        <v>Household</v>
      </c>
      <c r="P105" s="2" t="str">
        <f ca="1">VLOOKUP(D105,CUSTOMERS!A:J,10,FALSE)</f>
        <v>40 - 50</v>
      </c>
      <c r="Q105" s="2" t="str">
        <f>VLOOKUP(D105,CUSTOMERS!A:I,9,FALSE)</f>
        <v>North-East</v>
      </c>
      <c r="R105" s="2" t="str">
        <f>VLOOKUP(D105,CUSTOMERS!A:K,11,FALSE)</f>
        <v>USA</v>
      </c>
    </row>
    <row r="106" spans="1:18" x14ac:dyDescent="0.2">
      <c r="A106" s="2">
        <v>1144</v>
      </c>
      <c r="B106" s="2">
        <v>3</v>
      </c>
      <c r="C106" s="4">
        <v>44627</v>
      </c>
      <c r="D106" s="2">
        <v>105</v>
      </c>
      <c r="E106" s="2">
        <v>163</v>
      </c>
      <c r="F106" s="2" t="str">
        <f>VLOOKUP(E106,PRODUCTS!A:B,2,FALSE)</f>
        <v>Queen Log Cabin Quilt</v>
      </c>
      <c r="G106" s="2">
        <v>1</v>
      </c>
      <c r="H106" s="10">
        <f>VLOOKUP(E106,PRODUCTS!A:E,3,FALSE)</f>
        <v>180</v>
      </c>
      <c r="I106" s="10">
        <f>VLOOKUP(E106,PRODUCTS!A:E,4,FALSE)</f>
        <v>93</v>
      </c>
      <c r="J106" s="10">
        <f t="shared" si="3"/>
        <v>180</v>
      </c>
      <c r="K106" s="10">
        <f t="shared" si="4"/>
        <v>93</v>
      </c>
      <c r="L106" s="10">
        <f t="shared" si="5"/>
        <v>87</v>
      </c>
      <c r="M106" s="2">
        <f>VLOOKUP(D106,CUSTOMERS!A:E,5,FALSE)</f>
        <v>9</v>
      </c>
      <c r="N106" s="2">
        <f>VLOOKUP(E106,PRODUCTS!A:E,5,FALSE)</f>
        <v>19</v>
      </c>
      <c r="O106" s="2" t="str">
        <f>VLOOKUP(N106,CATEGORIES!A:C,3,FALSE)</f>
        <v>Household</v>
      </c>
      <c r="P106" s="2" t="str">
        <f ca="1">VLOOKUP(D106,CUSTOMERS!A:J,10,FALSE)</f>
        <v>40 - 50</v>
      </c>
      <c r="Q106" s="2" t="str">
        <f>VLOOKUP(D106,CUSTOMERS!A:I,9,FALSE)</f>
        <v>North-East</v>
      </c>
      <c r="R106" s="2" t="str">
        <f>VLOOKUP(D106,CUSTOMERS!A:K,11,FALSE)</f>
        <v>USA</v>
      </c>
    </row>
    <row r="107" spans="1:18" x14ac:dyDescent="0.2">
      <c r="A107" s="2">
        <v>1145</v>
      </c>
      <c r="B107" s="2">
        <v>1</v>
      </c>
      <c r="C107" s="4">
        <v>44630</v>
      </c>
      <c r="D107" s="2">
        <v>604</v>
      </c>
      <c r="E107" s="2">
        <v>12</v>
      </c>
      <c r="F107" s="2" t="str">
        <f>VLOOKUP(E107,PRODUCTS!A:B,2,FALSE)</f>
        <v>Australia Sampler</v>
      </c>
      <c r="G107" s="2">
        <v>1</v>
      </c>
      <c r="H107" s="10">
        <f>VLOOKUP(E107,PRODUCTS!A:E,3,FALSE)</f>
        <v>100</v>
      </c>
      <c r="I107" s="10">
        <f>VLOOKUP(E107,PRODUCTS!A:E,4,FALSE)</f>
        <v>51</v>
      </c>
      <c r="J107" s="10">
        <f t="shared" si="3"/>
        <v>100</v>
      </c>
      <c r="K107" s="10">
        <f t="shared" si="4"/>
        <v>51</v>
      </c>
      <c r="L107" s="10">
        <f t="shared" si="5"/>
        <v>49</v>
      </c>
      <c r="M107" s="2">
        <f>VLOOKUP(D107,CUSTOMERS!A:E,5,FALSE)</f>
        <v>4</v>
      </c>
      <c r="N107" s="2">
        <f>VLOOKUP(E107,PRODUCTS!A:E,5,FALSE)</f>
        <v>18</v>
      </c>
      <c r="O107" s="2" t="str">
        <f>VLOOKUP(N107,CATEGORIES!A:C,3,FALSE)</f>
        <v>Food</v>
      </c>
      <c r="P107" s="2" t="str">
        <f ca="1">VLOOKUP(D107,CUSTOMERS!A:J,10,FALSE)</f>
        <v>60 - 70</v>
      </c>
      <c r="Q107" s="2" t="str">
        <f>VLOOKUP(D107,CUSTOMERS!A:I,9,FALSE)</f>
        <v>Central</v>
      </c>
      <c r="R107" s="2" t="str">
        <f>VLOOKUP(D107,CUSTOMERS!A:K,11,FALSE)</f>
        <v>USA</v>
      </c>
    </row>
    <row r="108" spans="1:18" x14ac:dyDescent="0.2">
      <c r="A108" s="2">
        <v>1145</v>
      </c>
      <c r="B108" s="2">
        <v>2</v>
      </c>
      <c r="C108" s="4">
        <v>44630</v>
      </c>
      <c r="D108" s="2">
        <v>604</v>
      </c>
      <c r="E108" s="2">
        <v>19</v>
      </c>
      <c r="F108" s="2" t="str">
        <f>VLOOKUP(E108,PRODUCTS!A:B,2,FALSE)</f>
        <v>Bon Appetite</v>
      </c>
      <c r="G108" s="2">
        <v>1</v>
      </c>
      <c r="H108" s="10">
        <f>VLOOKUP(E108,PRODUCTS!A:E,3,FALSE)</f>
        <v>62</v>
      </c>
      <c r="I108" s="10">
        <f>VLOOKUP(E108,PRODUCTS!A:E,4,FALSE)</f>
        <v>32</v>
      </c>
      <c r="J108" s="10">
        <f t="shared" si="3"/>
        <v>62</v>
      </c>
      <c r="K108" s="10">
        <f t="shared" si="4"/>
        <v>32</v>
      </c>
      <c r="L108" s="10">
        <f t="shared" si="5"/>
        <v>30</v>
      </c>
      <c r="M108" s="2">
        <f>VLOOKUP(D108,CUSTOMERS!A:E,5,FALSE)</f>
        <v>4</v>
      </c>
      <c r="N108" s="2">
        <f>VLOOKUP(E108,PRODUCTS!A:E,5,FALSE)</f>
        <v>11</v>
      </c>
      <c r="O108" s="2" t="str">
        <f>VLOOKUP(N108,CATEGORIES!A:C,3,FALSE)</f>
        <v>Gifts</v>
      </c>
      <c r="P108" s="2" t="str">
        <f ca="1">VLOOKUP(D108,CUSTOMERS!A:J,10,FALSE)</f>
        <v>60 - 70</v>
      </c>
      <c r="Q108" s="2" t="str">
        <f>VLOOKUP(D108,CUSTOMERS!A:I,9,FALSE)</f>
        <v>Central</v>
      </c>
      <c r="R108" s="2" t="str">
        <f>VLOOKUP(D108,CUSTOMERS!A:K,11,FALSE)</f>
        <v>USA</v>
      </c>
    </row>
    <row r="109" spans="1:18" x14ac:dyDescent="0.2">
      <c r="A109" s="2">
        <v>1145</v>
      </c>
      <c r="B109" s="2">
        <v>3</v>
      </c>
      <c r="C109" s="4">
        <v>44630</v>
      </c>
      <c r="D109" s="2">
        <v>604</v>
      </c>
      <c r="E109" s="2">
        <v>116</v>
      </c>
      <c r="F109" s="2" t="str">
        <f>VLOOKUP(E109,PRODUCTS!A:B,2,FALSE)</f>
        <v>Label Saver (box of 20)</v>
      </c>
      <c r="G109" s="2">
        <v>5</v>
      </c>
      <c r="H109" s="10">
        <f>VLOOKUP(E109,PRODUCTS!A:E,3,FALSE)</f>
        <v>20</v>
      </c>
      <c r="I109" s="10">
        <f>VLOOKUP(E109,PRODUCTS!A:E,4,FALSE)</f>
        <v>11</v>
      </c>
      <c r="J109" s="10">
        <f t="shared" si="3"/>
        <v>100</v>
      </c>
      <c r="K109" s="10">
        <f t="shared" si="4"/>
        <v>55</v>
      </c>
      <c r="L109" s="10">
        <f t="shared" si="5"/>
        <v>45</v>
      </c>
      <c r="M109" s="2">
        <f>VLOOKUP(D109,CUSTOMERS!A:E,5,FALSE)</f>
        <v>4</v>
      </c>
      <c r="N109" s="2">
        <f>VLOOKUP(E109,PRODUCTS!A:E,5,FALSE)</f>
        <v>15</v>
      </c>
      <c r="O109" s="2" t="str">
        <f>VLOOKUP(N109,CATEGORIES!A:C,3,FALSE)</f>
        <v>Household</v>
      </c>
      <c r="P109" s="2" t="str">
        <f ca="1">VLOOKUP(D109,CUSTOMERS!A:J,10,FALSE)</f>
        <v>60 - 70</v>
      </c>
      <c r="Q109" s="2" t="str">
        <f>VLOOKUP(D109,CUSTOMERS!A:I,9,FALSE)</f>
        <v>Central</v>
      </c>
      <c r="R109" s="2" t="str">
        <f>VLOOKUP(D109,CUSTOMERS!A:K,11,FALSE)</f>
        <v>USA</v>
      </c>
    </row>
    <row r="110" spans="1:18" x14ac:dyDescent="0.2">
      <c r="A110" s="2">
        <v>1146</v>
      </c>
      <c r="B110" s="2">
        <v>1</v>
      </c>
      <c r="C110" s="4">
        <v>44631</v>
      </c>
      <c r="D110" s="2">
        <v>174</v>
      </c>
      <c r="E110" s="2">
        <v>129</v>
      </c>
      <c r="F110" s="2" t="str">
        <f>VLOOKUP(E110,PRODUCTS!A:B,2,FALSE)</f>
        <v>Mahogany Steamer Trunk</v>
      </c>
      <c r="G110" s="2">
        <v>1</v>
      </c>
      <c r="H110" s="10">
        <f>VLOOKUP(E110,PRODUCTS!A:E,3,FALSE)</f>
        <v>630</v>
      </c>
      <c r="I110" s="10">
        <f>VLOOKUP(E110,PRODUCTS!A:E,4,FALSE)</f>
        <v>316</v>
      </c>
      <c r="J110" s="10">
        <f t="shared" si="3"/>
        <v>630</v>
      </c>
      <c r="K110" s="10">
        <f t="shared" si="4"/>
        <v>316</v>
      </c>
      <c r="L110" s="10">
        <f t="shared" si="5"/>
        <v>314</v>
      </c>
      <c r="M110" s="2">
        <f>VLOOKUP(D110,CUSTOMERS!A:E,5,FALSE)</f>
        <v>5</v>
      </c>
      <c r="N110" s="2">
        <f>VLOOKUP(E110,PRODUCTS!A:E,5,FALSE)</f>
        <v>8</v>
      </c>
      <c r="O110" s="2" t="str">
        <f>VLOOKUP(N110,CATEGORIES!A:C,3,FALSE)</f>
        <v>Household</v>
      </c>
      <c r="P110" s="2" t="str">
        <f ca="1">VLOOKUP(D110,CUSTOMERS!A:J,10,FALSE)</f>
        <v>60 - 70</v>
      </c>
      <c r="Q110" s="2" t="str">
        <f>VLOOKUP(D110,CUSTOMERS!A:I,9,FALSE)</f>
        <v>South</v>
      </c>
      <c r="R110" s="2" t="str">
        <f>VLOOKUP(D110,CUSTOMERS!A:K,11,FALSE)</f>
        <v>USA</v>
      </c>
    </row>
    <row r="111" spans="1:18" x14ac:dyDescent="0.2">
      <c r="A111" s="2">
        <v>1146</v>
      </c>
      <c r="B111" s="2">
        <v>2</v>
      </c>
      <c r="C111" s="4">
        <v>44631</v>
      </c>
      <c r="D111" s="2">
        <v>174</v>
      </c>
      <c r="E111" s="2">
        <v>164</v>
      </c>
      <c r="F111" s="2" t="str">
        <f>VLOOKUP(E111,PRODUCTS!A:B,2,FALSE)</f>
        <v>Reading Light</v>
      </c>
      <c r="G111" s="2">
        <v>2</v>
      </c>
      <c r="H111" s="10">
        <f>VLOOKUP(E111,PRODUCTS!A:E,3,FALSE)</f>
        <v>35</v>
      </c>
      <c r="I111" s="10">
        <f>VLOOKUP(E111,PRODUCTS!A:E,4,FALSE)</f>
        <v>20.5</v>
      </c>
      <c r="J111" s="10">
        <f t="shared" si="3"/>
        <v>70</v>
      </c>
      <c r="K111" s="10">
        <f t="shared" si="4"/>
        <v>41</v>
      </c>
      <c r="L111" s="10">
        <f t="shared" si="5"/>
        <v>29</v>
      </c>
      <c r="M111" s="2">
        <f>VLOOKUP(D111,CUSTOMERS!A:E,5,FALSE)</f>
        <v>5</v>
      </c>
      <c r="N111" s="2">
        <f>VLOOKUP(E111,PRODUCTS!A:E,5,FALSE)</f>
        <v>2</v>
      </c>
      <c r="O111" s="2" t="str">
        <f>VLOOKUP(N111,CATEGORIES!A:C,3,FALSE)</f>
        <v>Travel</v>
      </c>
      <c r="P111" s="2" t="str">
        <f ca="1">VLOOKUP(D111,CUSTOMERS!A:J,10,FALSE)</f>
        <v>60 - 70</v>
      </c>
      <c r="Q111" s="2" t="str">
        <f>VLOOKUP(D111,CUSTOMERS!A:I,9,FALSE)</f>
        <v>South</v>
      </c>
      <c r="R111" s="2" t="str">
        <f>VLOOKUP(D111,CUSTOMERS!A:K,11,FALSE)</f>
        <v>USA</v>
      </c>
    </row>
    <row r="112" spans="1:18" x14ac:dyDescent="0.2">
      <c r="A112" s="2">
        <v>1146</v>
      </c>
      <c r="B112" s="2">
        <v>3</v>
      </c>
      <c r="C112" s="4">
        <v>44631</v>
      </c>
      <c r="D112" s="2">
        <v>174</v>
      </c>
      <c r="E112" s="2">
        <v>205</v>
      </c>
      <c r="F112" s="2" t="str">
        <f>VLOOKUP(E112,PRODUCTS!A:B,2,FALSE)</f>
        <v>Weather Alert Radio</v>
      </c>
      <c r="G112" s="2">
        <v>3</v>
      </c>
      <c r="H112" s="10">
        <f>VLOOKUP(E112,PRODUCTS!A:E,3,FALSE)</f>
        <v>60</v>
      </c>
      <c r="I112" s="10">
        <f>VLOOKUP(E112,PRODUCTS!A:E,4,FALSE)</f>
        <v>32</v>
      </c>
      <c r="J112" s="10">
        <f t="shared" si="3"/>
        <v>180</v>
      </c>
      <c r="K112" s="10">
        <f t="shared" si="4"/>
        <v>96</v>
      </c>
      <c r="L112" s="10">
        <f t="shared" si="5"/>
        <v>84</v>
      </c>
      <c r="M112" s="2">
        <f>VLOOKUP(D112,CUSTOMERS!A:E,5,FALSE)</f>
        <v>5</v>
      </c>
      <c r="N112" s="2">
        <f>VLOOKUP(E112,PRODUCTS!A:E,5,FALSE)</f>
        <v>9</v>
      </c>
      <c r="O112" s="2" t="str">
        <f>VLOOKUP(N112,CATEGORIES!A:C,3,FALSE)</f>
        <v>Electronics</v>
      </c>
      <c r="P112" s="2" t="str">
        <f ca="1">VLOOKUP(D112,CUSTOMERS!A:J,10,FALSE)</f>
        <v>60 - 70</v>
      </c>
      <c r="Q112" s="2" t="str">
        <f>VLOOKUP(D112,CUSTOMERS!A:I,9,FALSE)</f>
        <v>South</v>
      </c>
      <c r="R112" s="2" t="str">
        <f>VLOOKUP(D112,CUSTOMERS!A:K,11,FALSE)</f>
        <v>USA</v>
      </c>
    </row>
    <row r="113" spans="1:18" x14ac:dyDescent="0.2">
      <c r="A113" s="2">
        <v>1147</v>
      </c>
      <c r="B113" s="2">
        <v>1</v>
      </c>
      <c r="C113" s="4">
        <v>44632</v>
      </c>
      <c r="D113" s="2">
        <v>624</v>
      </c>
      <c r="E113" s="2">
        <v>50</v>
      </c>
      <c r="F113" s="2" t="str">
        <f>VLOOKUP(E113,PRODUCTS!A:B,2,FALSE)</f>
        <v>Chocolate Spoons</v>
      </c>
      <c r="G113" s="2">
        <v>1</v>
      </c>
      <c r="H113" s="10">
        <f>VLOOKUP(E113,PRODUCTS!A:E,3,FALSE)</f>
        <v>35</v>
      </c>
      <c r="I113" s="10">
        <f>VLOOKUP(E113,PRODUCTS!A:E,4,FALSE)</f>
        <v>18.5</v>
      </c>
      <c r="J113" s="10">
        <f t="shared" si="3"/>
        <v>35</v>
      </c>
      <c r="K113" s="10">
        <f t="shared" si="4"/>
        <v>18.5</v>
      </c>
      <c r="L113" s="10">
        <f t="shared" si="5"/>
        <v>16.5</v>
      </c>
      <c r="M113" s="2">
        <f>VLOOKUP(D113,CUSTOMERS!A:E,5,FALSE)</f>
        <v>4</v>
      </c>
      <c r="N113" s="2">
        <f>VLOOKUP(E113,PRODUCTS!A:E,5,FALSE)</f>
        <v>3</v>
      </c>
      <c r="O113" s="2" t="str">
        <f>VLOOKUP(N113,CATEGORIES!A:C,3,FALSE)</f>
        <v>Food</v>
      </c>
      <c r="P113" s="2" t="str">
        <f ca="1">VLOOKUP(D113,CUSTOMERS!A:J,10,FALSE)</f>
        <v>60 - 70</v>
      </c>
      <c r="Q113" s="2" t="str">
        <f>VLOOKUP(D113,CUSTOMERS!A:I,9,FALSE)</f>
        <v>North-West</v>
      </c>
      <c r="R113" s="2" t="str">
        <f>VLOOKUP(D113,CUSTOMERS!A:K,11,FALSE)</f>
        <v>USA</v>
      </c>
    </row>
    <row r="114" spans="1:18" x14ac:dyDescent="0.2">
      <c r="A114" s="2">
        <v>1147</v>
      </c>
      <c r="B114" s="2">
        <v>2</v>
      </c>
      <c r="C114" s="4">
        <v>44632</v>
      </c>
      <c r="D114" s="2">
        <v>624</v>
      </c>
      <c r="E114" s="2">
        <v>83</v>
      </c>
      <c r="F114" s="2" t="str">
        <f>VLOOKUP(E114,PRODUCTS!A:B,2,FALSE)</f>
        <v>Tapestry 100% Wool Carpet</v>
      </c>
      <c r="G114" s="2">
        <v>1</v>
      </c>
      <c r="H114" s="10">
        <f>VLOOKUP(E114,PRODUCTS!A:E,3,FALSE)</f>
        <v>590</v>
      </c>
      <c r="I114" s="10">
        <f>VLOOKUP(E114,PRODUCTS!A:E,4,FALSE)</f>
        <v>298</v>
      </c>
      <c r="J114" s="10">
        <f t="shared" si="3"/>
        <v>590</v>
      </c>
      <c r="K114" s="10">
        <f t="shared" si="4"/>
        <v>298</v>
      </c>
      <c r="L114" s="10">
        <f t="shared" si="5"/>
        <v>292</v>
      </c>
      <c r="M114" s="2">
        <f>VLOOKUP(D114,CUSTOMERS!A:E,5,FALSE)</f>
        <v>4</v>
      </c>
      <c r="N114" s="2">
        <f>VLOOKUP(E114,PRODUCTS!A:E,5,FALSE)</f>
        <v>19</v>
      </c>
      <c r="O114" s="2" t="str">
        <f>VLOOKUP(N114,CATEGORIES!A:C,3,FALSE)</f>
        <v>Household</v>
      </c>
      <c r="P114" s="2" t="str">
        <f ca="1">VLOOKUP(D114,CUSTOMERS!A:J,10,FALSE)</f>
        <v>60 - 70</v>
      </c>
      <c r="Q114" s="2" t="str">
        <f>VLOOKUP(D114,CUSTOMERS!A:I,9,FALSE)</f>
        <v>North-West</v>
      </c>
      <c r="R114" s="2" t="str">
        <f>VLOOKUP(D114,CUSTOMERS!A:K,11,FALSE)</f>
        <v>USA</v>
      </c>
    </row>
    <row r="115" spans="1:18" x14ac:dyDescent="0.2">
      <c r="A115" s="2">
        <v>1147</v>
      </c>
      <c r="B115" s="2">
        <v>3</v>
      </c>
      <c r="C115" s="4">
        <v>44632</v>
      </c>
      <c r="D115" s="2">
        <v>624</v>
      </c>
      <c r="E115" s="2">
        <v>110</v>
      </c>
      <c r="F115" s="2" t="str">
        <f>VLOOKUP(E115,PRODUCTS!A:B,2,FALSE)</f>
        <v>Italian Trattoria</v>
      </c>
      <c r="G115" s="2">
        <v>1</v>
      </c>
      <c r="H115" s="10">
        <f>VLOOKUP(E115,PRODUCTS!A:E,3,FALSE)</f>
        <v>65</v>
      </c>
      <c r="I115" s="10">
        <f>VLOOKUP(E115,PRODUCTS!A:E,4,FALSE)</f>
        <v>35.5</v>
      </c>
      <c r="J115" s="10">
        <f t="shared" si="3"/>
        <v>65</v>
      </c>
      <c r="K115" s="10">
        <f t="shared" si="4"/>
        <v>35.5</v>
      </c>
      <c r="L115" s="10">
        <f t="shared" si="5"/>
        <v>29.5</v>
      </c>
      <c r="M115" s="2">
        <f>VLOOKUP(D115,CUSTOMERS!A:E,5,FALSE)</f>
        <v>4</v>
      </c>
      <c r="N115" s="2">
        <f>VLOOKUP(E115,PRODUCTS!A:E,5,FALSE)</f>
        <v>11</v>
      </c>
      <c r="O115" s="2" t="str">
        <f>VLOOKUP(N115,CATEGORIES!A:C,3,FALSE)</f>
        <v>Gifts</v>
      </c>
      <c r="P115" s="2" t="str">
        <f ca="1">VLOOKUP(D115,CUSTOMERS!A:J,10,FALSE)</f>
        <v>60 - 70</v>
      </c>
      <c r="Q115" s="2" t="str">
        <f>VLOOKUP(D115,CUSTOMERS!A:I,9,FALSE)</f>
        <v>North-West</v>
      </c>
      <c r="R115" s="2" t="str">
        <f>VLOOKUP(D115,CUSTOMERS!A:K,11,FALSE)</f>
        <v>USA</v>
      </c>
    </row>
    <row r="116" spans="1:18" x14ac:dyDescent="0.2">
      <c r="A116" s="2">
        <v>1147</v>
      </c>
      <c r="B116" s="2">
        <v>4</v>
      </c>
      <c r="C116" s="4">
        <v>44632</v>
      </c>
      <c r="D116" s="2">
        <v>624</v>
      </c>
      <c r="E116" s="2">
        <v>126</v>
      </c>
      <c r="F116" s="2" t="str">
        <f>VLOOKUP(E116,PRODUCTS!A:B,2,FALSE)</f>
        <v>Lucky Golden Clover</v>
      </c>
      <c r="G116" s="2">
        <v>1</v>
      </c>
      <c r="H116" s="10">
        <f>VLOOKUP(E116,PRODUCTS!A:E,3,FALSE)</f>
        <v>20</v>
      </c>
      <c r="I116" s="10">
        <f>VLOOKUP(E116,PRODUCTS!A:E,4,FALSE)</f>
        <v>13</v>
      </c>
      <c r="J116" s="10">
        <f t="shared" si="3"/>
        <v>20</v>
      </c>
      <c r="K116" s="10">
        <f t="shared" si="4"/>
        <v>13</v>
      </c>
      <c r="L116" s="10">
        <f t="shared" si="5"/>
        <v>7</v>
      </c>
      <c r="M116" s="2">
        <f>VLOOKUP(D116,CUSTOMERS!A:E,5,FALSE)</f>
        <v>4</v>
      </c>
      <c r="N116" s="2">
        <f>VLOOKUP(E116,PRODUCTS!A:E,5,FALSE)</f>
        <v>14</v>
      </c>
      <c r="O116" s="2" t="str">
        <f>VLOOKUP(N116,CATEGORIES!A:C,3,FALSE)</f>
        <v>Health &amp; Beauty</v>
      </c>
      <c r="P116" s="2" t="str">
        <f ca="1">VLOOKUP(D116,CUSTOMERS!A:J,10,FALSE)</f>
        <v>60 - 70</v>
      </c>
      <c r="Q116" s="2" t="str">
        <f>VLOOKUP(D116,CUSTOMERS!A:I,9,FALSE)</f>
        <v>North-West</v>
      </c>
      <c r="R116" s="2" t="str">
        <f>VLOOKUP(D116,CUSTOMERS!A:K,11,FALSE)</f>
        <v>USA</v>
      </c>
    </row>
    <row r="117" spans="1:18" x14ac:dyDescent="0.2">
      <c r="A117" s="2">
        <v>1148</v>
      </c>
      <c r="B117" s="2">
        <v>1</v>
      </c>
      <c r="C117" s="4">
        <v>44633</v>
      </c>
      <c r="D117" s="2">
        <v>678</v>
      </c>
      <c r="E117" s="2">
        <v>105</v>
      </c>
      <c r="F117" s="2" t="str">
        <f>VLOOKUP(E117,PRODUCTS!A:B,2,FALSE)</f>
        <v>Exotic Flower Arrangement</v>
      </c>
      <c r="G117" s="2">
        <v>2</v>
      </c>
      <c r="H117" s="10">
        <f>VLOOKUP(E117,PRODUCTS!A:E,3,FALSE)</f>
        <v>65</v>
      </c>
      <c r="I117" s="10">
        <f>VLOOKUP(E117,PRODUCTS!A:E,4,FALSE)</f>
        <v>33.5</v>
      </c>
      <c r="J117" s="10">
        <f t="shared" si="3"/>
        <v>130</v>
      </c>
      <c r="K117" s="10">
        <f t="shared" si="4"/>
        <v>67</v>
      </c>
      <c r="L117" s="10">
        <f t="shared" si="5"/>
        <v>63</v>
      </c>
      <c r="M117" s="2">
        <f>VLOOKUP(D117,CUSTOMERS!A:E,5,FALSE)</f>
        <v>5</v>
      </c>
      <c r="N117" s="2">
        <f>VLOOKUP(E117,PRODUCTS!A:E,5,FALSE)</f>
        <v>22</v>
      </c>
      <c r="O117" s="2" t="str">
        <f>VLOOKUP(N117,CATEGORIES!A:C,3,FALSE)</f>
        <v>Gifts</v>
      </c>
      <c r="P117" s="2" t="str">
        <f ca="1">VLOOKUP(D117,CUSTOMERS!A:J,10,FALSE)</f>
        <v>30 - 40</v>
      </c>
      <c r="Q117" s="2" t="str">
        <f>VLOOKUP(D117,CUSTOMERS!A:I,9,FALSE)</f>
        <v>North-West</v>
      </c>
      <c r="R117" s="2" t="str">
        <f>VLOOKUP(D117,CUSTOMERS!A:K,11,FALSE)</f>
        <v>USA</v>
      </c>
    </row>
    <row r="118" spans="1:18" x14ac:dyDescent="0.2">
      <c r="A118" s="2">
        <v>1148</v>
      </c>
      <c r="B118" s="2">
        <v>2</v>
      </c>
      <c r="C118" s="4">
        <v>44633</v>
      </c>
      <c r="D118" s="2">
        <v>678</v>
      </c>
      <c r="E118" s="2">
        <v>113</v>
      </c>
      <c r="F118" s="2" t="str">
        <f>VLOOKUP(E118,PRODUCTS!A:B,2,FALSE)</f>
        <v>Juniper Bonsai</v>
      </c>
      <c r="G118" s="2">
        <v>1</v>
      </c>
      <c r="H118" s="10">
        <f>VLOOKUP(E118,PRODUCTS!A:E,3,FALSE)</f>
        <v>40</v>
      </c>
      <c r="I118" s="10">
        <f>VLOOKUP(E118,PRODUCTS!A:E,4,FALSE)</f>
        <v>23</v>
      </c>
      <c r="J118" s="10">
        <f t="shared" si="3"/>
        <v>40</v>
      </c>
      <c r="K118" s="10">
        <f t="shared" si="4"/>
        <v>23</v>
      </c>
      <c r="L118" s="10">
        <f t="shared" si="5"/>
        <v>17</v>
      </c>
      <c r="M118" s="2">
        <f>VLOOKUP(D118,CUSTOMERS!A:E,5,FALSE)</f>
        <v>5</v>
      </c>
      <c r="N118" s="2">
        <f>VLOOKUP(E118,PRODUCTS!A:E,5,FALSE)</f>
        <v>22</v>
      </c>
      <c r="O118" s="2" t="str">
        <f>VLOOKUP(N118,CATEGORIES!A:C,3,FALSE)</f>
        <v>Gifts</v>
      </c>
      <c r="P118" s="2" t="str">
        <f ca="1">VLOOKUP(D118,CUSTOMERS!A:J,10,FALSE)</f>
        <v>30 - 40</v>
      </c>
      <c r="Q118" s="2" t="str">
        <f>VLOOKUP(D118,CUSTOMERS!A:I,9,FALSE)</f>
        <v>North-West</v>
      </c>
      <c r="R118" s="2" t="str">
        <f>VLOOKUP(D118,CUSTOMERS!A:K,11,FALSE)</f>
        <v>USA</v>
      </c>
    </row>
    <row r="119" spans="1:18" x14ac:dyDescent="0.2">
      <c r="A119" s="2">
        <v>1149</v>
      </c>
      <c r="B119" s="2">
        <v>1</v>
      </c>
      <c r="C119" s="4">
        <v>44634</v>
      </c>
      <c r="D119" s="2">
        <v>67</v>
      </c>
      <c r="E119" s="2">
        <v>62</v>
      </c>
      <c r="F119" s="2" t="str">
        <f>VLOOKUP(E119,PRODUCTS!A:B,2,FALSE)</f>
        <v>Decadent Chocolate Torte</v>
      </c>
      <c r="G119" s="2">
        <v>1</v>
      </c>
      <c r="H119" s="10">
        <f>VLOOKUP(E119,PRODUCTS!A:E,3,FALSE)</f>
        <v>37</v>
      </c>
      <c r="I119" s="10">
        <f>VLOOKUP(E119,PRODUCTS!A:E,4,FALSE)</f>
        <v>19.5</v>
      </c>
      <c r="J119" s="10">
        <f t="shared" si="3"/>
        <v>37</v>
      </c>
      <c r="K119" s="10">
        <f t="shared" si="4"/>
        <v>19.5</v>
      </c>
      <c r="L119" s="10">
        <f t="shared" si="5"/>
        <v>17.5</v>
      </c>
      <c r="M119" s="2">
        <f>VLOOKUP(D119,CUSTOMERS!A:E,5,FALSE)</f>
        <v>6</v>
      </c>
      <c r="N119" s="2">
        <f>VLOOKUP(E119,PRODUCTS!A:E,5,FALSE)</f>
        <v>3</v>
      </c>
      <c r="O119" s="2" t="str">
        <f>VLOOKUP(N119,CATEGORIES!A:C,3,FALSE)</f>
        <v>Food</v>
      </c>
      <c r="P119" s="2" t="str">
        <f ca="1">VLOOKUP(D119,CUSTOMERS!A:J,10,FALSE)</f>
        <v>60 - 70</v>
      </c>
      <c r="Q119" s="2" t="str">
        <f>VLOOKUP(D119,CUSTOMERS!A:I,9,FALSE)</f>
        <v>Central</v>
      </c>
      <c r="R119" s="2" t="str">
        <f>VLOOKUP(D119,CUSTOMERS!A:K,11,FALSE)</f>
        <v>USA</v>
      </c>
    </row>
    <row r="120" spans="1:18" x14ac:dyDescent="0.2">
      <c r="A120" s="2">
        <v>1149</v>
      </c>
      <c r="B120" s="2">
        <v>2</v>
      </c>
      <c r="C120" s="4">
        <v>44634</v>
      </c>
      <c r="D120" s="2">
        <v>67</v>
      </c>
      <c r="E120" s="2">
        <v>94</v>
      </c>
      <c r="F120" s="2" t="str">
        <f>VLOOKUP(E120,PRODUCTS!A:B,2,FALSE)</f>
        <v>Golf Club Cleaner</v>
      </c>
      <c r="G120" s="2">
        <v>1</v>
      </c>
      <c r="H120" s="10">
        <f>VLOOKUP(E120,PRODUCTS!A:E,3,FALSE)</f>
        <v>25</v>
      </c>
      <c r="I120" s="10">
        <f>VLOOKUP(E120,PRODUCTS!A:E,4,FALSE)</f>
        <v>14.5</v>
      </c>
      <c r="J120" s="10">
        <f t="shared" si="3"/>
        <v>25</v>
      </c>
      <c r="K120" s="10">
        <f t="shared" si="4"/>
        <v>14.5</v>
      </c>
      <c r="L120" s="10">
        <f t="shared" si="5"/>
        <v>10.5</v>
      </c>
      <c r="M120" s="2">
        <f>VLOOKUP(D120,CUSTOMERS!A:E,5,FALSE)</f>
        <v>6</v>
      </c>
      <c r="N120" s="2">
        <f>VLOOKUP(E120,PRODUCTS!A:E,5,FALSE)</f>
        <v>12</v>
      </c>
      <c r="O120" s="2" t="str">
        <f>VLOOKUP(N120,CATEGORIES!A:C,3,FALSE)</f>
        <v>Gifts</v>
      </c>
      <c r="P120" s="2" t="str">
        <f ca="1">VLOOKUP(D120,CUSTOMERS!A:J,10,FALSE)</f>
        <v>60 - 70</v>
      </c>
      <c r="Q120" s="2" t="str">
        <f>VLOOKUP(D120,CUSTOMERS!A:I,9,FALSE)</f>
        <v>Central</v>
      </c>
      <c r="R120" s="2" t="str">
        <f>VLOOKUP(D120,CUSTOMERS!A:K,11,FALSE)</f>
        <v>USA</v>
      </c>
    </row>
    <row r="121" spans="1:18" x14ac:dyDescent="0.2">
      <c r="A121" s="2">
        <v>1150</v>
      </c>
      <c r="B121" s="2">
        <v>1</v>
      </c>
      <c r="C121" s="4">
        <v>44637</v>
      </c>
      <c r="D121" s="2">
        <v>48</v>
      </c>
      <c r="E121" s="2">
        <v>106</v>
      </c>
      <c r="F121" s="2" t="str">
        <f>VLOOKUP(E121,PRODUCTS!A:B,2,FALSE)</f>
        <v>Incredible Chiller</v>
      </c>
      <c r="G121" s="2">
        <v>1</v>
      </c>
      <c r="H121" s="10">
        <f>VLOOKUP(E121,PRODUCTS!A:E,3,FALSE)</f>
        <v>72</v>
      </c>
      <c r="I121" s="10">
        <f>VLOOKUP(E121,PRODUCTS!A:E,4,FALSE)</f>
        <v>38</v>
      </c>
      <c r="J121" s="10">
        <f t="shared" si="3"/>
        <v>72</v>
      </c>
      <c r="K121" s="10">
        <f t="shared" si="4"/>
        <v>38</v>
      </c>
      <c r="L121" s="10">
        <f t="shared" si="5"/>
        <v>34</v>
      </c>
      <c r="M121" s="2">
        <f>VLOOKUP(D121,CUSTOMERS!A:E,5,FALSE)</f>
        <v>5</v>
      </c>
      <c r="N121" s="2">
        <f>VLOOKUP(E121,PRODUCTS!A:E,5,FALSE)</f>
        <v>15</v>
      </c>
      <c r="O121" s="2" t="str">
        <f>VLOOKUP(N121,CATEGORIES!A:C,3,FALSE)</f>
        <v>Household</v>
      </c>
      <c r="P121" s="2" t="str">
        <f ca="1">VLOOKUP(D121,CUSTOMERS!A:J,10,FALSE)</f>
        <v>30 - 40</v>
      </c>
      <c r="Q121" s="2" t="str">
        <f>VLOOKUP(D121,CUSTOMERS!A:I,9,FALSE)</f>
        <v>North-East</v>
      </c>
      <c r="R121" s="2" t="str">
        <f>VLOOKUP(D121,CUSTOMERS!A:K,11,FALSE)</f>
        <v>USA</v>
      </c>
    </row>
    <row r="122" spans="1:18" x14ac:dyDescent="0.2">
      <c r="A122" s="2">
        <v>1151</v>
      </c>
      <c r="B122" s="2">
        <v>1</v>
      </c>
      <c r="C122" s="4">
        <v>44638</v>
      </c>
      <c r="D122" s="2">
        <v>135</v>
      </c>
      <c r="E122" s="2">
        <v>164</v>
      </c>
      <c r="F122" s="2" t="str">
        <f>VLOOKUP(E122,PRODUCTS!A:B,2,FALSE)</f>
        <v>Reading Light</v>
      </c>
      <c r="G122" s="2">
        <v>1</v>
      </c>
      <c r="H122" s="10">
        <f>VLOOKUP(E122,PRODUCTS!A:E,3,FALSE)</f>
        <v>35</v>
      </c>
      <c r="I122" s="10">
        <f>VLOOKUP(E122,PRODUCTS!A:E,4,FALSE)</f>
        <v>20.5</v>
      </c>
      <c r="J122" s="10">
        <f t="shared" si="3"/>
        <v>35</v>
      </c>
      <c r="K122" s="10">
        <f t="shared" si="4"/>
        <v>20.5</v>
      </c>
      <c r="L122" s="10">
        <f t="shared" si="5"/>
        <v>14.5</v>
      </c>
      <c r="M122" s="2">
        <f>VLOOKUP(D122,CUSTOMERS!A:E,5,FALSE)</f>
        <v>5</v>
      </c>
      <c r="N122" s="2">
        <f>VLOOKUP(E122,PRODUCTS!A:E,5,FALSE)</f>
        <v>2</v>
      </c>
      <c r="O122" s="2" t="str">
        <f>VLOOKUP(N122,CATEGORIES!A:C,3,FALSE)</f>
        <v>Travel</v>
      </c>
      <c r="P122" s="2" t="str">
        <f ca="1">VLOOKUP(D122,CUSTOMERS!A:J,10,FALSE)</f>
        <v>40 - 50</v>
      </c>
      <c r="Q122" s="2" t="str">
        <f>VLOOKUP(D122,CUSTOMERS!A:I,9,FALSE)</f>
        <v>South</v>
      </c>
      <c r="R122" s="2" t="str">
        <f>VLOOKUP(D122,CUSTOMERS!A:K,11,FALSE)</f>
        <v>USA</v>
      </c>
    </row>
    <row r="123" spans="1:18" x14ac:dyDescent="0.2">
      <c r="A123" s="2">
        <v>1152</v>
      </c>
      <c r="B123" s="2">
        <v>1</v>
      </c>
      <c r="C123" s="4">
        <v>44638</v>
      </c>
      <c r="D123" s="2">
        <v>492</v>
      </c>
      <c r="E123" s="2">
        <v>173</v>
      </c>
      <c r="F123" s="2" t="str">
        <f>VLOOKUP(E123,PRODUCTS!A:B,2,FALSE)</f>
        <v>Shower Companion Organizer</v>
      </c>
      <c r="G123" s="2">
        <v>1</v>
      </c>
      <c r="H123" s="10">
        <f>VLOOKUP(E123,PRODUCTS!A:E,3,FALSE)</f>
        <v>84</v>
      </c>
      <c r="I123" s="10">
        <f>VLOOKUP(E123,PRODUCTS!A:E,4,FALSE)</f>
        <v>44</v>
      </c>
      <c r="J123" s="10">
        <f t="shared" si="3"/>
        <v>84</v>
      </c>
      <c r="K123" s="10">
        <f t="shared" si="4"/>
        <v>44</v>
      </c>
      <c r="L123" s="10">
        <f t="shared" si="5"/>
        <v>40</v>
      </c>
      <c r="M123" s="2">
        <f>VLOOKUP(D123,CUSTOMERS!A:E,5,FALSE)</f>
        <v>3</v>
      </c>
      <c r="N123" s="2">
        <f>VLOOKUP(E123,PRODUCTS!A:E,5,FALSE)</f>
        <v>1</v>
      </c>
      <c r="O123" s="2" t="str">
        <f>VLOOKUP(N123,CATEGORIES!A:C,3,FALSE)</f>
        <v>Electronics</v>
      </c>
      <c r="P123" s="2" t="str">
        <f ca="1">VLOOKUP(D123,CUSTOMERS!A:J,10,FALSE)</f>
        <v>30 - 40</v>
      </c>
      <c r="Q123" s="2" t="str">
        <f>VLOOKUP(D123,CUSTOMERS!A:I,9,FALSE)</f>
        <v>North-West</v>
      </c>
      <c r="R123" s="2" t="str">
        <f>VLOOKUP(D123,CUSTOMERS!A:K,11,FALSE)</f>
        <v>USA</v>
      </c>
    </row>
    <row r="124" spans="1:18" x14ac:dyDescent="0.2">
      <c r="A124" s="2">
        <v>1153</v>
      </c>
      <c r="B124" s="2">
        <v>1</v>
      </c>
      <c r="C124" s="4">
        <v>44639</v>
      </c>
      <c r="D124" s="2">
        <v>283</v>
      </c>
      <c r="E124" s="2">
        <v>129</v>
      </c>
      <c r="F124" s="2" t="str">
        <f>VLOOKUP(E124,PRODUCTS!A:B,2,FALSE)</f>
        <v>Mahogany Steamer Trunk</v>
      </c>
      <c r="G124" s="2">
        <v>1</v>
      </c>
      <c r="H124" s="10">
        <f>VLOOKUP(E124,PRODUCTS!A:E,3,FALSE)</f>
        <v>630</v>
      </c>
      <c r="I124" s="10">
        <f>VLOOKUP(E124,PRODUCTS!A:E,4,FALSE)</f>
        <v>316</v>
      </c>
      <c r="J124" s="10">
        <f t="shared" si="3"/>
        <v>630</v>
      </c>
      <c r="K124" s="10">
        <f t="shared" si="4"/>
        <v>316</v>
      </c>
      <c r="L124" s="10">
        <f t="shared" si="5"/>
        <v>314</v>
      </c>
      <c r="M124" s="2">
        <f>VLOOKUP(D124,CUSTOMERS!A:E,5,FALSE)</f>
        <v>5</v>
      </c>
      <c r="N124" s="2">
        <f>VLOOKUP(E124,PRODUCTS!A:E,5,FALSE)</f>
        <v>8</v>
      </c>
      <c r="O124" s="2" t="str">
        <f>VLOOKUP(N124,CATEGORIES!A:C,3,FALSE)</f>
        <v>Household</v>
      </c>
      <c r="P124" s="2" t="str">
        <f ca="1">VLOOKUP(D124,CUSTOMERS!A:J,10,FALSE)</f>
        <v>40 - 50</v>
      </c>
      <c r="Q124" s="2" t="str">
        <f>VLOOKUP(D124,CUSTOMERS!A:I,9,FALSE)</f>
        <v>South-West</v>
      </c>
      <c r="R124" s="2" t="str">
        <f>VLOOKUP(D124,CUSTOMERS!A:K,11,FALSE)</f>
        <v>USA</v>
      </c>
    </row>
    <row r="125" spans="1:18" x14ac:dyDescent="0.2">
      <c r="A125" s="2">
        <v>1153</v>
      </c>
      <c r="B125" s="2">
        <v>2</v>
      </c>
      <c r="C125" s="4">
        <v>44639</v>
      </c>
      <c r="D125" s="2">
        <v>283</v>
      </c>
      <c r="E125" s="2">
        <v>210</v>
      </c>
      <c r="F125" s="2" t="str">
        <f>VLOOKUP(E125,PRODUCTS!A:B,2,FALSE)</f>
        <v>WWI Trench Lighter</v>
      </c>
      <c r="G125" s="2">
        <v>1</v>
      </c>
      <c r="H125" s="10">
        <f>VLOOKUP(E125,PRODUCTS!A:E,3,FALSE)</f>
        <v>24</v>
      </c>
      <c r="I125" s="10">
        <f>VLOOKUP(E125,PRODUCTS!A:E,4,FALSE)</f>
        <v>14</v>
      </c>
      <c r="J125" s="10">
        <f t="shared" si="3"/>
        <v>24</v>
      </c>
      <c r="K125" s="10">
        <f t="shared" si="4"/>
        <v>14</v>
      </c>
      <c r="L125" s="10">
        <f t="shared" si="5"/>
        <v>10</v>
      </c>
      <c r="M125" s="2">
        <f>VLOOKUP(D125,CUSTOMERS!A:E,5,FALSE)</f>
        <v>5</v>
      </c>
      <c r="N125" s="2">
        <f>VLOOKUP(E125,PRODUCTS!A:E,5,FALSE)</f>
        <v>26</v>
      </c>
      <c r="O125" s="2" t="str">
        <f>VLOOKUP(N125,CATEGORIES!A:C,3,FALSE)</f>
        <v>Gifts</v>
      </c>
      <c r="P125" s="2" t="str">
        <f ca="1">VLOOKUP(D125,CUSTOMERS!A:J,10,FALSE)</f>
        <v>40 - 50</v>
      </c>
      <c r="Q125" s="2" t="str">
        <f>VLOOKUP(D125,CUSTOMERS!A:I,9,FALSE)</f>
        <v>South-West</v>
      </c>
      <c r="R125" s="2" t="str">
        <f>VLOOKUP(D125,CUSTOMERS!A:K,11,FALSE)</f>
        <v>USA</v>
      </c>
    </row>
    <row r="126" spans="1:18" x14ac:dyDescent="0.2">
      <c r="A126" s="2">
        <v>1154</v>
      </c>
      <c r="B126" s="2">
        <v>1</v>
      </c>
      <c r="C126" s="4">
        <v>44640</v>
      </c>
      <c r="D126" s="2">
        <v>467</v>
      </c>
      <c r="E126" s="2">
        <v>141</v>
      </c>
      <c r="F126" s="2" t="str">
        <f>VLOOKUP(E126,PRODUCTS!A:B,2,FALSE)</f>
        <v>Nothing But Roses</v>
      </c>
      <c r="G126" s="2">
        <v>1</v>
      </c>
      <c r="H126" s="10">
        <f>VLOOKUP(E126,PRODUCTS!A:E,3,FALSE)</f>
        <v>70</v>
      </c>
      <c r="I126" s="10">
        <f>VLOOKUP(E126,PRODUCTS!A:E,4,FALSE)</f>
        <v>36</v>
      </c>
      <c r="J126" s="10">
        <f t="shared" si="3"/>
        <v>70</v>
      </c>
      <c r="K126" s="10">
        <f t="shared" si="4"/>
        <v>36</v>
      </c>
      <c r="L126" s="10">
        <f t="shared" si="5"/>
        <v>34</v>
      </c>
      <c r="M126" s="2">
        <f>VLOOKUP(D126,CUSTOMERS!A:E,5,FALSE)</f>
        <v>3</v>
      </c>
      <c r="N126" s="2">
        <f>VLOOKUP(E126,PRODUCTS!A:E,5,FALSE)</f>
        <v>22</v>
      </c>
      <c r="O126" s="2" t="str">
        <f>VLOOKUP(N126,CATEGORIES!A:C,3,FALSE)</f>
        <v>Gifts</v>
      </c>
      <c r="P126" s="2" t="str">
        <f ca="1">VLOOKUP(D126,CUSTOMERS!A:J,10,FALSE)</f>
        <v>50 - 60</v>
      </c>
      <c r="Q126" s="2" t="str">
        <f>VLOOKUP(D126,CUSTOMERS!A:I,9,FALSE)</f>
        <v>North-West</v>
      </c>
      <c r="R126" s="2" t="str">
        <f>VLOOKUP(D126,CUSTOMERS!A:K,11,FALSE)</f>
        <v>USA</v>
      </c>
    </row>
    <row r="127" spans="1:18" x14ac:dyDescent="0.2">
      <c r="A127" s="2">
        <v>1154</v>
      </c>
      <c r="B127" s="2">
        <v>2</v>
      </c>
      <c r="C127" s="4">
        <v>44640</v>
      </c>
      <c r="D127" s="2">
        <v>467</v>
      </c>
      <c r="E127" s="2">
        <v>183</v>
      </c>
      <c r="F127" s="2" t="str">
        <f>VLOOKUP(E127,PRODUCTS!A:B,2,FALSE)</f>
        <v>Solar Power Kit</v>
      </c>
      <c r="G127" s="2">
        <v>1</v>
      </c>
      <c r="H127" s="10">
        <f>VLOOKUP(E127,PRODUCTS!A:E,3,FALSE)</f>
        <v>17</v>
      </c>
      <c r="I127" s="10">
        <f>VLOOKUP(E127,PRODUCTS!A:E,4,FALSE)</f>
        <v>9.5</v>
      </c>
      <c r="J127" s="10">
        <f t="shared" si="3"/>
        <v>17</v>
      </c>
      <c r="K127" s="10">
        <f t="shared" si="4"/>
        <v>9.5</v>
      </c>
      <c r="L127" s="10">
        <f t="shared" si="5"/>
        <v>7.5</v>
      </c>
      <c r="M127" s="2">
        <f>VLOOKUP(D127,CUSTOMERS!A:E,5,FALSE)</f>
        <v>3</v>
      </c>
      <c r="N127" s="2">
        <f>VLOOKUP(E127,PRODUCTS!A:E,5,FALSE)</f>
        <v>17</v>
      </c>
      <c r="O127" s="2" t="str">
        <f>VLOOKUP(N127,CATEGORIES!A:C,3,FALSE)</f>
        <v>Children</v>
      </c>
      <c r="P127" s="2" t="str">
        <f ca="1">VLOOKUP(D127,CUSTOMERS!A:J,10,FALSE)</f>
        <v>50 - 60</v>
      </c>
      <c r="Q127" s="2" t="str">
        <f>VLOOKUP(D127,CUSTOMERS!A:I,9,FALSE)</f>
        <v>North-West</v>
      </c>
      <c r="R127" s="2" t="str">
        <f>VLOOKUP(D127,CUSTOMERS!A:K,11,FALSE)</f>
        <v>USA</v>
      </c>
    </row>
    <row r="128" spans="1:18" x14ac:dyDescent="0.2">
      <c r="A128" s="2">
        <v>1154</v>
      </c>
      <c r="B128" s="2">
        <v>3</v>
      </c>
      <c r="C128" s="4">
        <v>44640</v>
      </c>
      <c r="D128" s="2">
        <v>467</v>
      </c>
      <c r="E128" s="2">
        <v>194</v>
      </c>
      <c r="F128" s="2" t="str">
        <f>VLOOKUP(E128,PRODUCTS!A:B,2,FALSE)</f>
        <v>Thermal Lumbar Support</v>
      </c>
      <c r="G128" s="2">
        <v>1</v>
      </c>
      <c r="H128" s="10">
        <f>VLOOKUP(E128,PRODUCTS!A:E,3,FALSE)</f>
        <v>50</v>
      </c>
      <c r="I128" s="10">
        <f>VLOOKUP(E128,PRODUCTS!A:E,4,FALSE)</f>
        <v>27</v>
      </c>
      <c r="J128" s="10">
        <f t="shared" si="3"/>
        <v>50</v>
      </c>
      <c r="K128" s="10">
        <f t="shared" si="4"/>
        <v>27</v>
      </c>
      <c r="L128" s="10">
        <f t="shared" si="5"/>
        <v>23</v>
      </c>
      <c r="M128" s="2">
        <f>VLOOKUP(D128,CUSTOMERS!A:E,5,FALSE)</f>
        <v>3</v>
      </c>
      <c r="N128" s="2">
        <f>VLOOKUP(E128,PRODUCTS!A:E,5,FALSE)</f>
        <v>26</v>
      </c>
      <c r="O128" s="2" t="str">
        <f>VLOOKUP(N128,CATEGORIES!A:C,3,FALSE)</f>
        <v>Gifts</v>
      </c>
      <c r="P128" s="2" t="str">
        <f ca="1">VLOOKUP(D128,CUSTOMERS!A:J,10,FALSE)</f>
        <v>50 - 60</v>
      </c>
      <c r="Q128" s="2" t="str">
        <f>VLOOKUP(D128,CUSTOMERS!A:I,9,FALSE)</f>
        <v>North-West</v>
      </c>
      <c r="R128" s="2" t="str">
        <f>VLOOKUP(D128,CUSTOMERS!A:K,11,FALSE)</f>
        <v>USA</v>
      </c>
    </row>
    <row r="129" spans="1:18" x14ac:dyDescent="0.2">
      <c r="A129" s="2">
        <v>1155</v>
      </c>
      <c r="B129" s="2">
        <v>1</v>
      </c>
      <c r="C129" s="4">
        <v>44641</v>
      </c>
      <c r="D129" s="2">
        <v>34</v>
      </c>
      <c r="E129" s="2">
        <v>52</v>
      </c>
      <c r="F129" s="2" t="str">
        <f>VLOOKUP(E129,PRODUCTS!A:B,2,FALSE)</f>
        <v>Classic Pink Flamingos</v>
      </c>
      <c r="G129" s="2">
        <v>1</v>
      </c>
      <c r="H129" s="10">
        <f>VLOOKUP(E129,PRODUCTS!A:E,3,FALSE)</f>
        <v>20</v>
      </c>
      <c r="I129" s="10">
        <f>VLOOKUP(E129,PRODUCTS!A:E,4,FALSE)</f>
        <v>11</v>
      </c>
      <c r="J129" s="10">
        <f t="shared" si="3"/>
        <v>20</v>
      </c>
      <c r="K129" s="10">
        <f t="shared" si="4"/>
        <v>11</v>
      </c>
      <c r="L129" s="10">
        <f t="shared" si="5"/>
        <v>9</v>
      </c>
      <c r="M129" s="2">
        <f>VLOOKUP(D129,CUSTOMERS!A:E,5,FALSE)</f>
        <v>4</v>
      </c>
      <c r="N129" s="2">
        <f>VLOOKUP(E129,PRODUCTS!A:E,5,FALSE)</f>
        <v>16</v>
      </c>
      <c r="O129" s="2" t="str">
        <f>VLOOKUP(N129,CATEGORIES!A:C,3,FALSE)</f>
        <v>Household</v>
      </c>
      <c r="P129" s="2" t="str">
        <f ca="1">VLOOKUP(D129,CUSTOMERS!A:J,10,FALSE)</f>
        <v>60 - 70</v>
      </c>
      <c r="Q129" s="2" t="str">
        <f>VLOOKUP(D129,CUSTOMERS!A:I,9,FALSE)</f>
        <v>South-East</v>
      </c>
      <c r="R129" s="2" t="str">
        <f>VLOOKUP(D129,CUSTOMERS!A:K,11,FALSE)</f>
        <v>USA</v>
      </c>
    </row>
    <row r="130" spans="1:18" x14ac:dyDescent="0.2">
      <c r="A130" s="2">
        <v>1155</v>
      </c>
      <c r="B130" s="2">
        <v>2</v>
      </c>
      <c r="C130" s="4">
        <v>44641</v>
      </c>
      <c r="D130" s="2">
        <v>34</v>
      </c>
      <c r="E130" s="2">
        <v>211</v>
      </c>
      <c r="F130" s="2" t="str">
        <f>VLOOKUP(E130,PRODUCTS!A:B,2,FALSE)</f>
        <v>Delco's Lock-Up</v>
      </c>
      <c r="G130" s="2">
        <v>1</v>
      </c>
      <c r="H130" s="10">
        <f>VLOOKUP(E130,PRODUCTS!A:E,3,FALSE)</f>
        <v>25</v>
      </c>
      <c r="I130" s="10">
        <f>VLOOKUP(E130,PRODUCTS!A:E,4,FALSE)</f>
        <v>13.5</v>
      </c>
      <c r="J130" s="10">
        <f t="shared" si="3"/>
        <v>25</v>
      </c>
      <c r="K130" s="10">
        <f t="shared" si="4"/>
        <v>13.5</v>
      </c>
      <c r="L130" s="10">
        <f t="shared" si="5"/>
        <v>11.5</v>
      </c>
      <c r="M130" s="2">
        <f>VLOOKUP(D130,CUSTOMERS!A:E,5,FALSE)</f>
        <v>4</v>
      </c>
      <c r="N130" s="2">
        <f>VLOOKUP(E130,PRODUCTS!A:E,5,FALSE)</f>
        <v>23</v>
      </c>
      <c r="O130" s="2" t="str">
        <f>VLOOKUP(N130,CATEGORIES!A:C,3,FALSE)</f>
        <v>Travel</v>
      </c>
      <c r="P130" s="2" t="str">
        <f ca="1">VLOOKUP(D130,CUSTOMERS!A:J,10,FALSE)</f>
        <v>60 - 70</v>
      </c>
      <c r="Q130" s="2" t="str">
        <f>VLOOKUP(D130,CUSTOMERS!A:I,9,FALSE)</f>
        <v>South-East</v>
      </c>
      <c r="R130" s="2" t="str">
        <f>VLOOKUP(D130,CUSTOMERS!A:K,11,FALSE)</f>
        <v>USA</v>
      </c>
    </row>
    <row r="131" spans="1:18" x14ac:dyDescent="0.2">
      <c r="A131" s="2">
        <v>1156</v>
      </c>
      <c r="B131" s="2">
        <v>1</v>
      </c>
      <c r="C131" s="4">
        <v>44645</v>
      </c>
      <c r="D131" s="2">
        <v>675</v>
      </c>
      <c r="E131" s="2">
        <v>10</v>
      </c>
      <c r="F131" s="2" t="str">
        <f>VLOOKUP(E131,PRODUCTS!A:B,2,FALSE)</f>
        <v>Aroma Wrap</v>
      </c>
      <c r="G131" s="2">
        <v>2</v>
      </c>
      <c r="H131" s="10">
        <f>VLOOKUP(E131,PRODUCTS!A:E,3,FALSE)</f>
        <v>22</v>
      </c>
      <c r="I131" s="10">
        <f>VLOOKUP(E131,PRODUCTS!A:E,4,FALSE)</f>
        <v>12</v>
      </c>
      <c r="J131" s="10">
        <f t="shared" ref="J131:J194" si="6">H131*G131</f>
        <v>44</v>
      </c>
      <c r="K131" s="10">
        <f t="shared" ref="K131:K194" si="7">I131*G131</f>
        <v>24</v>
      </c>
      <c r="L131" s="10">
        <f t="shared" ref="L131:L194" si="8">J131-K131</f>
        <v>20</v>
      </c>
      <c r="M131" s="2">
        <f>VLOOKUP(D131,CUSTOMERS!A:E,5,FALSE)</f>
        <v>4</v>
      </c>
      <c r="N131" s="2">
        <f>VLOOKUP(E131,PRODUCTS!A:E,5,FALSE)</f>
        <v>20</v>
      </c>
      <c r="O131" s="2" t="str">
        <f>VLOOKUP(N131,CATEGORIES!A:C,3,FALSE)</f>
        <v>Health &amp; Beauty</v>
      </c>
      <c r="P131" s="2" t="str">
        <f ca="1">VLOOKUP(D131,CUSTOMERS!A:J,10,FALSE)</f>
        <v>30 - 40</v>
      </c>
      <c r="Q131" s="2" t="str">
        <f>VLOOKUP(D131,CUSTOMERS!A:I,9,FALSE)</f>
        <v>South-East</v>
      </c>
      <c r="R131" s="2" t="str">
        <f>VLOOKUP(D131,CUSTOMERS!A:K,11,FALSE)</f>
        <v>USA</v>
      </c>
    </row>
    <row r="132" spans="1:18" x14ac:dyDescent="0.2">
      <c r="A132" s="2">
        <v>1156</v>
      </c>
      <c r="B132" s="2">
        <v>2</v>
      </c>
      <c r="C132" s="4">
        <v>44645</v>
      </c>
      <c r="D132" s="2">
        <v>675</v>
      </c>
      <c r="E132" s="2">
        <v>108</v>
      </c>
      <c r="F132" s="2" t="str">
        <f>VLOOKUP(E132,PRODUCTS!A:B,2,FALSE)</f>
        <v>Invisible Wreath Hanger</v>
      </c>
      <c r="G132" s="2">
        <v>1</v>
      </c>
      <c r="H132" s="10">
        <f>VLOOKUP(E132,PRODUCTS!A:E,3,FALSE)</f>
        <v>20</v>
      </c>
      <c r="I132" s="10">
        <f>VLOOKUP(E132,PRODUCTS!A:E,4,FALSE)</f>
        <v>13</v>
      </c>
      <c r="J132" s="10">
        <f t="shared" si="6"/>
        <v>20</v>
      </c>
      <c r="K132" s="10">
        <f t="shared" si="7"/>
        <v>13</v>
      </c>
      <c r="L132" s="10">
        <f t="shared" si="8"/>
        <v>7</v>
      </c>
      <c r="M132" s="2">
        <f>VLOOKUP(D132,CUSTOMERS!A:E,5,FALSE)</f>
        <v>4</v>
      </c>
      <c r="N132" s="2">
        <f>VLOOKUP(E132,PRODUCTS!A:E,5,FALSE)</f>
        <v>4</v>
      </c>
      <c r="O132" s="2" t="str">
        <f>VLOOKUP(N132,CATEGORIES!A:C,3,FALSE)</f>
        <v>Gifts</v>
      </c>
      <c r="P132" s="2" t="str">
        <f ca="1">VLOOKUP(D132,CUSTOMERS!A:J,10,FALSE)</f>
        <v>30 - 40</v>
      </c>
      <c r="Q132" s="2" t="str">
        <f>VLOOKUP(D132,CUSTOMERS!A:I,9,FALSE)</f>
        <v>South-East</v>
      </c>
      <c r="R132" s="2" t="str">
        <f>VLOOKUP(D132,CUSTOMERS!A:K,11,FALSE)</f>
        <v>USA</v>
      </c>
    </row>
    <row r="133" spans="1:18" x14ac:dyDescent="0.2">
      <c r="A133" s="2">
        <v>1156</v>
      </c>
      <c r="B133" s="2">
        <v>3</v>
      </c>
      <c r="C133" s="4">
        <v>44645</v>
      </c>
      <c r="D133" s="2">
        <v>675</v>
      </c>
      <c r="E133" s="2">
        <v>164</v>
      </c>
      <c r="F133" s="2" t="str">
        <f>VLOOKUP(E133,PRODUCTS!A:B,2,FALSE)</f>
        <v>Reading Light</v>
      </c>
      <c r="G133" s="2">
        <v>1</v>
      </c>
      <c r="H133" s="10">
        <f>VLOOKUP(E133,PRODUCTS!A:E,3,FALSE)</f>
        <v>35</v>
      </c>
      <c r="I133" s="10">
        <f>VLOOKUP(E133,PRODUCTS!A:E,4,FALSE)</f>
        <v>20.5</v>
      </c>
      <c r="J133" s="10">
        <f t="shared" si="6"/>
        <v>35</v>
      </c>
      <c r="K133" s="10">
        <f t="shared" si="7"/>
        <v>20.5</v>
      </c>
      <c r="L133" s="10">
        <f t="shared" si="8"/>
        <v>14.5</v>
      </c>
      <c r="M133" s="2">
        <f>VLOOKUP(D133,CUSTOMERS!A:E,5,FALSE)</f>
        <v>4</v>
      </c>
      <c r="N133" s="2">
        <f>VLOOKUP(E133,PRODUCTS!A:E,5,FALSE)</f>
        <v>2</v>
      </c>
      <c r="O133" s="2" t="str">
        <f>VLOOKUP(N133,CATEGORIES!A:C,3,FALSE)</f>
        <v>Travel</v>
      </c>
      <c r="P133" s="2" t="str">
        <f ca="1">VLOOKUP(D133,CUSTOMERS!A:J,10,FALSE)</f>
        <v>30 - 40</v>
      </c>
      <c r="Q133" s="2" t="str">
        <f>VLOOKUP(D133,CUSTOMERS!A:I,9,FALSE)</f>
        <v>South-East</v>
      </c>
      <c r="R133" s="2" t="str">
        <f>VLOOKUP(D133,CUSTOMERS!A:K,11,FALSE)</f>
        <v>USA</v>
      </c>
    </row>
    <row r="134" spans="1:18" x14ac:dyDescent="0.2">
      <c r="A134" s="2">
        <v>1157</v>
      </c>
      <c r="B134" s="2">
        <v>1</v>
      </c>
      <c r="C134" s="4">
        <v>44646</v>
      </c>
      <c r="D134" s="2">
        <v>239</v>
      </c>
      <c r="E134" s="2">
        <v>91</v>
      </c>
      <c r="F134" s="2" t="str">
        <f>VLOOKUP(E134,PRODUCTS!A:B,2,FALSE)</f>
        <v>Godiva Christmas Ballotin</v>
      </c>
      <c r="G134" s="2">
        <v>1</v>
      </c>
      <c r="H134" s="10">
        <f>VLOOKUP(E134,PRODUCTS!A:E,3,FALSE)</f>
        <v>40</v>
      </c>
      <c r="I134" s="10">
        <f>VLOOKUP(E134,PRODUCTS!A:E,4,FALSE)</f>
        <v>21</v>
      </c>
      <c r="J134" s="10">
        <f t="shared" si="6"/>
        <v>40</v>
      </c>
      <c r="K134" s="10">
        <f t="shared" si="7"/>
        <v>21</v>
      </c>
      <c r="L134" s="10">
        <f t="shared" si="8"/>
        <v>19</v>
      </c>
      <c r="M134" s="2">
        <f>VLOOKUP(D134,CUSTOMERS!A:E,5,FALSE)</f>
        <v>1</v>
      </c>
      <c r="N134" s="2">
        <f>VLOOKUP(E134,PRODUCTS!A:E,5,FALSE)</f>
        <v>3</v>
      </c>
      <c r="O134" s="2" t="str">
        <f>VLOOKUP(N134,CATEGORIES!A:C,3,FALSE)</f>
        <v>Food</v>
      </c>
      <c r="P134" s="2" t="str">
        <f ca="1">VLOOKUP(D134,CUSTOMERS!A:J,10,FALSE)</f>
        <v>40 - 50</v>
      </c>
      <c r="Q134" s="2" t="str">
        <f>VLOOKUP(D134,CUSTOMERS!A:I,9,FALSE)</f>
        <v>North-East</v>
      </c>
      <c r="R134" s="2" t="str">
        <f>VLOOKUP(D134,CUSTOMERS!A:K,11,FALSE)</f>
        <v>USA</v>
      </c>
    </row>
    <row r="135" spans="1:18" x14ac:dyDescent="0.2">
      <c r="A135" s="2">
        <v>1157</v>
      </c>
      <c r="B135" s="2">
        <v>2</v>
      </c>
      <c r="C135" s="4">
        <v>44646</v>
      </c>
      <c r="D135" s="2">
        <v>239</v>
      </c>
      <c r="E135" s="2">
        <v>128</v>
      </c>
      <c r="F135" s="2" t="str">
        <f>VLOOKUP(E135,PRODUCTS!A:B,2,FALSE)</f>
        <v>Madison Blend Espresso</v>
      </c>
      <c r="G135" s="2">
        <v>1</v>
      </c>
      <c r="H135" s="10">
        <f>VLOOKUP(E135,PRODUCTS!A:E,3,FALSE)</f>
        <v>14</v>
      </c>
      <c r="I135" s="10">
        <f>VLOOKUP(E135,PRODUCTS!A:E,4,FALSE)</f>
        <v>10</v>
      </c>
      <c r="J135" s="10">
        <f t="shared" si="6"/>
        <v>14</v>
      </c>
      <c r="K135" s="10">
        <f t="shared" si="7"/>
        <v>10</v>
      </c>
      <c r="L135" s="10">
        <f t="shared" si="8"/>
        <v>4</v>
      </c>
      <c r="M135" s="2">
        <f>VLOOKUP(D135,CUSTOMERS!A:E,5,FALSE)</f>
        <v>1</v>
      </c>
      <c r="N135" s="2">
        <f>VLOOKUP(E135,PRODUCTS!A:E,5,FALSE)</f>
        <v>6</v>
      </c>
      <c r="O135" s="2" t="str">
        <f>VLOOKUP(N135,CATEGORIES!A:C,3,FALSE)</f>
        <v>Food</v>
      </c>
      <c r="P135" s="2" t="str">
        <f ca="1">VLOOKUP(D135,CUSTOMERS!A:J,10,FALSE)</f>
        <v>40 - 50</v>
      </c>
      <c r="Q135" s="2" t="str">
        <f>VLOOKUP(D135,CUSTOMERS!A:I,9,FALSE)</f>
        <v>North-East</v>
      </c>
      <c r="R135" s="2" t="str">
        <f>VLOOKUP(D135,CUSTOMERS!A:K,11,FALSE)</f>
        <v>USA</v>
      </c>
    </row>
    <row r="136" spans="1:18" x14ac:dyDescent="0.2">
      <c r="A136" s="2">
        <v>1157</v>
      </c>
      <c r="B136" s="2">
        <v>3</v>
      </c>
      <c r="C136" s="4">
        <v>44646</v>
      </c>
      <c r="D136" s="2">
        <v>239</v>
      </c>
      <c r="E136" s="2">
        <v>186</v>
      </c>
      <c r="F136" s="2" t="str">
        <f>VLOOKUP(E136,PRODUCTS!A:B,2,FALSE)</f>
        <v>Spicy Delights</v>
      </c>
      <c r="G136" s="2">
        <v>1</v>
      </c>
      <c r="H136" s="10">
        <f>VLOOKUP(E136,PRODUCTS!A:E,3,FALSE)</f>
        <v>51</v>
      </c>
      <c r="I136" s="10">
        <f>VLOOKUP(E136,PRODUCTS!A:E,4,FALSE)</f>
        <v>26.5</v>
      </c>
      <c r="J136" s="10">
        <f t="shared" si="6"/>
        <v>51</v>
      </c>
      <c r="K136" s="10">
        <f t="shared" si="7"/>
        <v>26.5</v>
      </c>
      <c r="L136" s="10">
        <f t="shared" si="8"/>
        <v>24.5</v>
      </c>
      <c r="M136" s="2">
        <f>VLOOKUP(D136,CUSTOMERS!A:E,5,FALSE)</f>
        <v>1</v>
      </c>
      <c r="N136" s="2">
        <f>VLOOKUP(E136,PRODUCTS!A:E,5,FALSE)</f>
        <v>11</v>
      </c>
      <c r="O136" s="2" t="str">
        <f>VLOOKUP(N136,CATEGORIES!A:C,3,FALSE)</f>
        <v>Gifts</v>
      </c>
      <c r="P136" s="2" t="str">
        <f ca="1">VLOOKUP(D136,CUSTOMERS!A:J,10,FALSE)</f>
        <v>40 - 50</v>
      </c>
      <c r="Q136" s="2" t="str">
        <f>VLOOKUP(D136,CUSTOMERS!A:I,9,FALSE)</f>
        <v>North-East</v>
      </c>
      <c r="R136" s="2" t="str">
        <f>VLOOKUP(D136,CUSTOMERS!A:K,11,FALSE)</f>
        <v>USA</v>
      </c>
    </row>
    <row r="137" spans="1:18" x14ac:dyDescent="0.2">
      <c r="A137" s="2">
        <v>1158</v>
      </c>
      <c r="B137" s="2">
        <v>1</v>
      </c>
      <c r="C137" s="4">
        <v>44647</v>
      </c>
      <c r="D137" s="2">
        <v>17</v>
      </c>
      <c r="E137" s="2">
        <v>56</v>
      </c>
      <c r="F137" s="2" t="str">
        <f>VLOOKUP(E137,PRODUCTS!A:B,2,FALSE)</f>
        <v>Cork Board</v>
      </c>
      <c r="G137" s="2">
        <v>1</v>
      </c>
      <c r="H137" s="10">
        <f>VLOOKUP(E137,PRODUCTS!A:E,3,FALSE)</f>
        <v>30</v>
      </c>
      <c r="I137" s="10">
        <f>VLOOKUP(E137,PRODUCTS!A:E,4,FALSE)</f>
        <v>18</v>
      </c>
      <c r="J137" s="10">
        <f t="shared" si="6"/>
        <v>30</v>
      </c>
      <c r="K137" s="10">
        <f t="shared" si="7"/>
        <v>18</v>
      </c>
      <c r="L137" s="10">
        <f t="shared" si="8"/>
        <v>12</v>
      </c>
      <c r="M137" s="2">
        <f>VLOOKUP(D137,CUSTOMERS!A:E,5,FALSE)</f>
        <v>5</v>
      </c>
      <c r="N137" s="2">
        <f>VLOOKUP(E137,PRODUCTS!A:E,5,FALSE)</f>
        <v>15</v>
      </c>
      <c r="O137" s="2" t="str">
        <f>VLOOKUP(N137,CATEGORIES!A:C,3,FALSE)</f>
        <v>Household</v>
      </c>
      <c r="P137" s="2" t="str">
        <f ca="1">VLOOKUP(D137,CUSTOMERS!A:J,10,FALSE)</f>
        <v>50 - 60</v>
      </c>
      <c r="Q137" s="2" t="str">
        <f>VLOOKUP(D137,CUSTOMERS!A:I,9,FALSE)</f>
        <v>Central</v>
      </c>
      <c r="R137" s="2" t="str">
        <f>VLOOKUP(D137,CUSTOMERS!A:K,11,FALSE)</f>
        <v>USA</v>
      </c>
    </row>
    <row r="138" spans="1:18" x14ac:dyDescent="0.2">
      <c r="A138" s="2">
        <v>1158</v>
      </c>
      <c r="B138" s="2">
        <v>2</v>
      </c>
      <c r="C138" s="4">
        <v>44647</v>
      </c>
      <c r="D138" s="2">
        <v>17</v>
      </c>
      <c r="E138" s="2">
        <v>178</v>
      </c>
      <c r="F138" s="2" t="str">
        <f>VLOOKUP(E138,PRODUCTS!A:B,2,FALSE)</f>
        <v>Slate Tranquility Fountain</v>
      </c>
      <c r="G138" s="2">
        <v>1</v>
      </c>
      <c r="H138" s="10">
        <f>VLOOKUP(E138,PRODUCTS!A:E,3,FALSE)</f>
        <v>120</v>
      </c>
      <c r="I138" s="10">
        <f>VLOOKUP(E138,PRODUCTS!A:E,4,FALSE)</f>
        <v>62</v>
      </c>
      <c r="J138" s="10">
        <f t="shared" si="6"/>
        <v>120</v>
      </c>
      <c r="K138" s="10">
        <f t="shared" si="7"/>
        <v>62</v>
      </c>
      <c r="L138" s="10">
        <f t="shared" si="8"/>
        <v>58</v>
      </c>
      <c r="M138" s="2">
        <f>VLOOKUP(D138,CUSTOMERS!A:E,5,FALSE)</f>
        <v>5</v>
      </c>
      <c r="N138" s="2">
        <f>VLOOKUP(E138,PRODUCTS!A:E,5,FALSE)</f>
        <v>19</v>
      </c>
      <c r="O138" s="2" t="str">
        <f>VLOOKUP(N138,CATEGORIES!A:C,3,FALSE)</f>
        <v>Household</v>
      </c>
      <c r="P138" s="2" t="str">
        <f ca="1">VLOOKUP(D138,CUSTOMERS!A:J,10,FALSE)</f>
        <v>50 - 60</v>
      </c>
      <c r="Q138" s="2" t="str">
        <f>VLOOKUP(D138,CUSTOMERS!A:I,9,FALSE)</f>
        <v>Central</v>
      </c>
      <c r="R138" s="2" t="str">
        <f>VLOOKUP(D138,CUSTOMERS!A:K,11,FALSE)</f>
        <v>USA</v>
      </c>
    </row>
    <row r="139" spans="1:18" x14ac:dyDescent="0.2">
      <c r="A139" s="2">
        <v>1158</v>
      </c>
      <c r="B139" s="2">
        <v>3</v>
      </c>
      <c r="C139" s="4">
        <v>44647</v>
      </c>
      <c r="D139" s="2">
        <v>17</v>
      </c>
      <c r="E139" s="2">
        <v>186</v>
      </c>
      <c r="F139" s="2" t="str">
        <f>VLOOKUP(E139,PRODUCTS!A:B,2,FALSE)</f>
        <v>Spicy Delights</v>
      </c>
      <c r="G139" s="2">
        <v>1</v>
      </c>
      <c r="H139" s="10">
        <f>VLOOKUP(E139,PRODUCTS!A:E,3,FALSE)</f>
        <v>51</v>
      </c>
      <c r="I139" s="10">
        <f>VLOOKUP(E139,PRODUCTS!A:E,4,FALSE)</f>
        <v>26.5</v>
      </c>
      <c r="J139" s="10">
        <f t="shared" si="6"/>
        <v>51</v>
      </c>
      <c r="K139" s="10">
        <f t="shared" si="7"/>
        <v>26.5</v>
      </c>
      <c r="L139" s="10">
        <f t="shared" si="8"/>
        <v>24.5</v>
      </c>
      <c r="M139" s="2">
        <f>VLOOKUP(D139,CUSTOMERS!A:E,5,FALSE)</f>
        <v>5</v>
      </c>
      <c r="N139" s="2">
        <f>VLOOKUP(E139,PRODUCTS!A:E,5,FALSE)</f>
        <v>11</v>
      </c>
      <c r="O139" s="2" t="str">
        <f>VLOOKUP(N139,CATEGORIES!A:C,3,FALSE)</f>
        <v>Gifts</v>
      </c>
      <c r="P139" s="2" t="str">
        <f ca="1">VLOOKUP(D139,CUSTOMERS!A:J,10,FALSE)</f>
        <v>50 - 60</v>
      </c>
      <c r="Q139" s="2" t="str">
        <f>VLOOKUP(D139,CUSTOMERS!A:I,9,FALSE)</f>
        <v>Central</v>
      </c>
      <c r="R139" s="2" t="str">
        <f>VLOOKUP(D139,CUSTOMERS!A:K,11,FALSE)</f>
        <v>USA</v>
      </c>
    </row>
    <row r="140" spans="1:18" x14ac:dyDescent="0.2">
      <c r="A140" s="2">
        <v>1159</v>
      </c>
      <c r="B140" s="2">
        <v>1</v>
      </c>
      <c r="C140" s="4">
        <v>44648</v>
      </c>
      <c r="D140" s="2">
        <v>469</v>
      </c>
      <c r="E140" s="2">
        <v>39</v>
      </c>
      <c r="F140" s="2" t="str">
        <f>VLOOKUP(E140,PRODUCTS!A:B,2,FALSE)</f>
        <v>Cedar Buccaneer Chest</v>
      </c>
      <c r="G140" s="2">
        <v>2</v>
      </c>
      <c r="H140" s="10">
        <f>VLOOKUP(E140,PRODUCTS!A:E,3,FALSE)</f>
        <v>220</v>
      </c>
      <c r="I140" s="10">
        <f>VLOOKUP(E140,PRODUCTS!A:E,4,FALSE)</f>
        <v>111</v>
      </c>
      <c r="J140" s="10">
        <f t="shared" si="6"/>
        <v>440</v>
      </c>
      <c r="K140" s="10">
        <f t="shared" si="7"/>
        <v>222</v>
      </c>
      <c r="L140" s="10">
        <f t="shared" si="8"/>
        <v>218</v>
      </c>
      <c r="M140" s="2">
        <f>VLOOKUP(D140,CUSTOMERS!A:E,5,FALSE)</f>
        <v>3</v>
      </c>
      <c r="N140" s="2">
        <f>VLOOKUP(E140,PRODUCTS!A:E,5,FALSE)</f>
        <v>8</v>
      </c>
      <c r="O140" s="2" t="str">
        <f>VLOOKUP(N140,CATEGORIES!A:C,3,FALSE)</f>
        <v>Household</v>
      </c>
      <c r="P140" s="2" t="str">
        <f ca="1">VLOOKUP(D140,CUSTOMERS!A:J,10,FALSE)</f>
        <v>50 - 60</v>
      </c>
      <c r="Q140" s="2" t="str">
        <f>VLOOKUP(D140,CUSTOMERS!A:I,9,FALSE)</f>
        <v>Central</v>
      </c>
      <c r="R140" s="2" t="str">
        <f>VLOOKUP(D140,CUSTOMERS!A:K,11,FALSE)</f>
        <v>USA</v>
      </c>
    </row>
    <row r="141" spans="1:18" x14ac:dyDescent="0.2">
      <c r="A141" s="2">
        <v>1159</v>
      </c>
      <c r="B141" s="2">
        <v>2</v>
      </c>
      <c r="C141" s="4">
        <v>44648</v>
      </c>
      <c r="D141" s="2">
        <v>469</v>
      </c>
      <c r="E141" s="2">
        <v>71</v>
      </c>
      <c r="F141" s="2" t="str">
        <f>VLOOKUP(E141,PRODUCTS!A:B,2,FALSE)</f>
        <v>Executive Writing Set</v>
      </c>
      <c r="G141" s="2">
        <v>1</v>
      </c>
      <c r="H141" s="10">
        <f>VLOOKUP(E141,PRODUCTS!A:E,3,FALSE)</f>
        <v>33</v>
      </c>
      <c r="I141" s="10">
        <f>VLOOKUP(E141,PRODUCTS!A:E,4,FALSE)</f>
        <v>17.5</v>
      </c>
      <c r="J141" s="10">
        <f t="shared" si="6"/>
        <v>33</v>
      </c>
      <c r="K141" s="10">
        <f t="shared" si="7"/>
        <v>17.5</v>
      </c>
      <c r="L141" s="10">
        <f t="shared" si="8"/>
        <v>15.5</v>
      </c>
      <c r="M141" s="2">
        <f>VLOOKUP(D141,CUSTOMERS!A:E,5,FALSE)</f>
        <v>3</v>
      </c>
      <c r="N141" s="2">
        <f>VLOOKUP(E141,PRODUCTS!A:E,5,FALSE)</f>
        <v>26</v>
      </c>
      <c r="O141" s="2" t="str">
        <f>VLOOKUP(N141,CATEGORIES!A:C,3,FALSE)</f>
        <v>Gifts</v>
      </c>
      <c r="P141" s="2" t="str">
        <f ca="1">VLOOKUP(D141,CUSTOMERS!A:J,10,FALSE)</f>
        <v>50 - 60</v>
      </c>
      <c r="Q141" s="2" t="str">
        <f>VLOOKUP(D141,CUSTOMERS!A:I,9,FALSE)</f>
        <v>Central</v>
      </c>
      <c r="R141" s="2" t="str">
        <f>VLOOKUP(D141,CUSTOMERS!A:K,11,FALSE)</f>
        <v>USA</v>
      </c>
    </row>
    <row r="142" spans="1:18" x14ac:dyDescent="0.2">
      <c r="A142" s="2">
        <v>1159</v>
      </c>
      <c r="B142" s="2">
        <v>3</v>
      </c>
      <c r="C142" s="4">
        <v>44648</v>
      </c>
      <c r="D142" s="2">
        <v>469</v>
      </c>
      <c r="E142" s="2">
        <v>73</v>
      </c>
      <c r="F142" s="2" t="str">
        <f>VLOOKUP(E142,PRODUCTS!A:B,2,FALSE)</f>
        <v>Executive Massage Chair</v>
      </c>
      <c r="G142" s="2">
        <v>1</v>
      </c>
      <c r="H142" s="10">
        <f>VLOOKUP(E142,PRODUCTS!A:E,3,FALSE)</f>
        <v>1500</v>
      </c>
      <c r="I142" s="10">
        <f>VLOOKUP(E142,PRODUCTS!A:E,4,FALSE)</f>
        <v>752</v>
      </c>
      <c r="J142" s="10">
        <f t="shared" si="6"/>
        <v>1500</v>
      </c>
      <c r="K142" s="10">
        <f t="shared" si="7"/>
        <v>752</v>
      </c>
      <c r="L142" s="10">
        <f t="shared" si="8"/>
        <v>748</v>
      </c>
      <c r="M142" s="2">
        <f>VLOOKUP(D142,CUSTOMERS!A:E,5,FALSE)</f>
        <v>3</v>
      </c>
      <c r="N142" s="2">
        <f>VLOOKUP(E142,PRODUCTS!A:E,5,FALSE)</f>
        <v>7</v>
      </c>
      <c r="O142" s="2" t="str">
        <f>VLOOKUP(N142,CATEGORIES!A:C,3,FALSE)</f>
        <v>Electronics</v>
      </c>
      <c r="P142" s="2" t="str">
        <f ca="1">VLOOKUP(D142,CUSTOMERS!A:J,10,FALSE)</f>
        <v>50 - 60</v>
      </c>
      <c r="Q142" s="2" t="str">
        <f>VLOOKUP(D142,CUSTOMERS!A:I,9,FALSE)</f>
        <v>Central</v>
      </c>
      <c r="R142" s="2" t="str">
        <f>VLOOKUP(D142,CUSTOMERS!A:K,11,FALSE)</f>
        <v>USA</v>
      </c>
    </row>
    <row r="143" spans="1:18" x14ac:dyDescent="0.2">
      <c r="A143" s="2">
        <v>1160</v>
      </c>
      <c r="B143" s="2">
        <v>1</v>
      </c>
      <c r="C143" s="4">
        <v>44651</v>
      </c>
      <c r="D143" s="2">
        <v>62</v>
      </c>
      <c r="E143" s="2">
        <v>11</v>
      </c>
      <c r="F143" s="2" t="str">
        <f>VLOOKUP(E143,PRODUCTS!A:B,2,FALSE)</f>
        <v>Aromatherapy Clove Candle</v>
      </c>
      <c r="G143" s="2">
        <v>1</v>
      </c>
      <c r="H143" s="10">
        <f>VLOOKUP(E143,PRODUCTS!A:E,3,FALSE)</f>
        <v>25</v>
      </c>
      <c r="I143" s="10">
        <f>VLOOKUP(E143,PRODUCTS!A:E,4,FALSE)</f>
        <v>13.5</v>
      </c>
      <c r="J143" s="10">
        <f t="shared" si="6"/>
        <v>25</v>
      </c>
      <c r="K143" s="10">
        <f t="shared" si="7"/>
        <v>13.5</v>
      </c>
      <c r="L143" s="10">
        <f t="shared" si="8"/>
        <v>11.5</v>
      </c>
      <c r="M143" s="2">
        <f>VLOOKUP(D143,CUSTOMERS!A:E,5,FALSE)</f>
        <v>3</v>
      </c>
      <c r="N143" s="2">
        <f>VLOOKUP(E143,PRODUCTS!A:E,5,FALSE)</f>
        <v>20</v>
      </c>
      <c r="O143" s="2" t="str">
        <f>VLOOKUP(N143,CATEGORIES!A:C,3,FALSE)</f>
        <v>Health &amp; Beauty</v>
      </c>
      <c r="P143" s="2" t="str">
        <f ca="1">VLOOKUP(D143,CUSTOMERS!A:J,10,FALSE)</f>
        <v>30 - 40</v>
      </c>
      <c r="Q143" s="2" t="str">
        <f>VLOOKUP(D143,CUSTOMERS!A:I,9,FALSE)</f>
        <v>Mid-Atlantic</v>
      </c>
      <c r="R143" s="2" t="str">
        <f>VLOOKUP(D143,CUSTOMERS!A:K,11,FALSE)</f>
        <v>USA</v>
      </c>
    </row>
    <row r="144" spans="1:18" x14ac:dyDescent="0.2">
      <c r="A144" s="2">
        <v>1161</v>
      </c>
      <c r="B144" s="2">
        <v>1</v>
      </c>
      <c r="C144" s="4">
        <v>44651</v>
      </c>
      <c r="D144" s="2">
        <v>567</v>
      </c>
      <c r="E144" s="2">
        <v>15</v>
      </c>
      <c r="F144" s="2" t="str">
        <f>VLOOKUP(E144,PRODUCTS!A:B,2,FALSE)</f>
        <v>Bed Lounger</v>
      </c>
      <c r="G144" s="2">
        <v>1</v>
      </c>
      <c r="H144" s="10">
        <f>VLOOKUP(E144,PRODUCTS!A:E,3,FALSE)</f>
        <v>135</v>
      </c>
      <c r="I144" s="10">
        <f>VLOOKUP(E144,PRODUCTS!A:E,4,FALSE)</f>
        <v>70.5</v>
      </c>
      <c r="J144" s="10">
        <f t="shared" si="6"/>
        <v>135</v>
      </c>
      <c r="K144" s="10">
        <f t="shared" si="7"/>
        <v>70.5</v>
      </c>
      <c r="L144" s="10">
        <f t="shared" si="8"/>
        <v>64.5</v>
      </c>
      <c r="M144" s="2">
        <f>VLOOKUP(D144,CUSTOMERS!A:E,5,FALSE)</f>
        <v>10</v>
      </c>
      <c r="N144" s="2">
        <f>VLOOKUP(E144,PRODUCTS!A:E,5,FALSE)</f>
        <v>19</v>
      </c>
      <c r="O144" s="2" t="str">
        <f>VLOOKUP(N144,CATEGORIES!A:C,3,FALSE)</f>
        <v>Household</v>
      </c>
      <c r="P144" s="2" t="str">
        <f ca="1">VLOOKUP(D144,CUSTOMERS!A:J,10,FALSE)</f>
        <v>20 - 30</v>
      </c>
      <c r="Q144" s="2" t="str">
        <f>VLOOKUP(D144,CUSTOMERS!A:I,9,FALSE)</f>
        <v>Canada</v>
      </c>
      <c r="R144" s="2" t="str">
        <f>VLOOKUP(D144,CUSTOMERS!A:K,11,FALSE)</f>
        <v>Canada</v>
      </c>
    </row>
    <row r="145" spans="1:18" x14ac:dyDescent="0.2">
      <c r="A145" s="2">
        <v>1161</v>
      </c>
      <c r="B145" s="2">
        <v>2</v>
      </c>
      <c r="C145" s="4">
        <v>44651</v>
      </c>
      <c r="D145" s="2">
        <v>567</v>
      </c>
      <c r="E145" s="2">
        <v>141</v>
      </c>
      <c r="F145" s="2" t="str">
        <f>VLOOKUP(E145,PRODUCTS!A:B,2,FALSE)</f>
        <v>Nothing But Roses</v>
      </c>
      <c r="G145" s="2">
        <v>1</v>
      </c>
      <c r="H145" s="10">
        <f>VLOOKUP(E145,PRODUCTS!A:E,3,FALSE)</f>
        <v>70</v>
      </c>
      <c r="I145" s="10">
        <f>VLOOKUP(E145,PRODUCTS!A:E,4,FALSE)</f>
        <v>36</v>
      </c>
      <c r="J145" s="10">
        <f t="shared" si="6"/>
        <v>70</v>
      </c>
      <c r="K145" s="10">
        <f t="shared" si="7"/>
        <v>36</v>
      </c>
      <c r="L145" s="10">
        <f t="shared" si="8"/>
        <v>34</v>
      </c>
      <c r="M145" s="2">
        <f>VLOOKUP(D145,CUSTOMERS!A:E,5,FALSE)</f>
        <v>10</v>
      </c>
      <c r="N145" s="2">
        <f>VLOOKUP(E145,PRODUCTS!A:E,5,FALSE)</f>
        <v>22</v>
      </c>
      <c r="O145" s="2" t="str">
        <f>VLOOKUP(N145,CATEGORIES!A:C,3,FALSE)</f>
        <v>Gifts</v>
      </c>
      <c r="P145" s="2" t="str">
        <f ca="1">VLOOKUP(D145,CUSTOMERS!A:J,10,FALSE)</f>
        <v>20 - 30</v>
      </c>
      <c r="Q145" s="2" t="str">
        <f>VLOOKUP(D145,CUSTOMERS!A:I,9,FALSE)</f>
        <v>Canada</v>
      </c>
      <c r="R145" s="2" t="str">
        <f>VLOOKUP(D145,CUSTOMERS!A:K,11,FALSE)</f>
        <v>Canada</v>
      </c>
    </row>
    <row r="146" spans="1:18" x14ac:dyDescent="0.2">
      <c r="A146" s="2">
        <v>1162</v>
      </c>
      <c r="B146" s="2">
        <v>1</v>
      </c>
      <c r="C146" s="4">
        <v>44652</v>
      </c>
      <c r="D146" s="2">
        <v>424</v>
      </c>
      <c r="E146" s="2">
        <v>1</v>
      </c>
      <c r="F146" s="2" t="str">
        <f>VLOOKUP(E146,PRODUCTS!A:B,2,FALSE)</f>
        <v>Sharp Vermont Cheddar (3Lb)</v>
      </c>
      <c r="G146" s="2">
        <v>1</v>
      </c>
      <c r="H146" s="10">
        <f>VLOOKUP(E146,PRODUCTS!A:E,3,FALSE)</f>
        <v>25</v>
      </c>
      <c r="I146" s="10">
        <f>VLOOKUP(E146,PRODUCTS!A:E,4,FALSE)</f>
        <v>14.5</v>
      </c>
      <c r="J146" s="10">
        <f t="shared" si="6"/>
        <v>25</v>
      </c>
      <c r="K146" s="10">
        <f t="shared" si="7"/>
        <v>14.5</v>
      </c>
      <c r="L146" s="10">
        <f t="shared" si="8"/>
        <v>10.5</v>
      </c>
      <c r="M146" s="2">
        <f>VLOOKUP(D146,CUSTOMERS!A:E,5,FALSE)</f>
        <v>4</v>
      </c>
      <c r="N146" s="2">
        <f>VLOOKUP(E146,PRODUCTS!A:E,5,FALSE)</f>
        <v>18</v>
      </c>
      <c r="O146" s="2" t="str">
        <f>VLOOKUP(N146,CATEGORIES!A:C,3,FALSE)</f>
        <v>Food</v>
      </c>
      <c r="P146" s="2" t="str">
        <f ca="1">VLOOKUP(D146,CUSTOMERS!A:J,10,FALSE)</f>
        <v>60 - 70</v>
      </c>
      <c r="Q146" s="2" t="str">
        <f>VLOOKUP(D146,CUSTOMERS!A:I,9,FALSE)</f>
        <v>South-West</v>
      </c>
      <c r="R146" s="2" t="str">
        <f>VLOOKUP(D146,CUSTOMERS!A:K,11,FALSE)</f>
        <v>USA</v>
      </c>
    </row>
    <row r="147" spans="1:18" x14ac:dyDescent="0.2">
      <c r="A147" s="2">
        <v>1162</v>
      </c>
      <c r="B147" s="2">
        <v>2</v>
      </c>
      <c r="C147" s="4">
        <v>44652</v>
      </c>
      <c r="D147" s="2">
        <v>424</v>
      </c>
      <c r="E147" s="2">
        <v>121</v>
      </c>
      <c r="F147" s="2" t="str">
        <f>VLOOKUP(E147,PRODUCTS!A:B,2,FALSE)</f>
        <v>Electric Litter Maid</v>
      </c>
      <c r="G147" s="2">
        <v>1</v>
      </c>
      <c r="H147" s="10">
        <f>VLOOKUP(E147,PRODUCTS!A:E,3,FALSE)</f>
        <v>184</v>
      </c>
      <c r="I147" s="10">
        <f>VLOOKUP(E147,PRODUCTS!A:E,4,FALSE)</f>
        <v>93</v>
      </c>
      <c r="J147" s="10">
        <f t="shared" si="6"/>
        <v>184</v>
      </c>
      <c r="K147" s="10">
        <f t="shared" si="7"/>
        <v>93</v>
      </c>
      <c r="L147" s="10">
        <f t="shared" si="8"/>
        <v>91</v>
      </c>
      <c r="M147" s="2">
        <f>VLOOKUP(D147,CUSTOMERS!A:E,5,FALSE)</f>
        <v>4</v>
      </c>
      <c r="N147" s="2">
        <f>VLOOKUP(E147,PRODUCTS!A:E,5,FALSE)</f>
        <v>21</v>
      </c>
      <c r="O147" s="2" t="str">
        <f>VLOOKUP(N147,CATEGORIES!A:C,3,FALSE)</f>
        <v>Household</v>
      </c>
      <c r="P147" s="2" t="str">
        <f ca="1">VLOOKUP(D147,CUSTOMERS!A:J,10,FALSE)</f>
        <v>60 - 70</v>
      </c>
      <c r="Q147" s="2" t="str">
        <f>VLOOKUP(D147,CUSTOMERS!A:I,9,FALSE)</f>
        <v>South-West</v>
      </c>
      <c r="R147" s="2" t="str">
        <f>VLOOKUP(D147,CUSTOMERS!A:K,11,FALSE)</f>
        <v>USA</v>
      </c>
    </row>
    <row r="148" spans="1:18" x14ac:dyDescent="0.2">
      <c r="A148" s="2">
        <v>1163</v>
      </c>
      <c r="B148" s="2">
        <v>1</v>
      </c>
      <c r="C148" s="4">
        <v>44653</v>
      </c>
      <c r="D148" s="2">
        <v>501</v>
      </c>
      <c r="E148" s="2">
        <v>160</v>
      </c>
      <c r="F148" s="2" t="str">
        <f>VLOOKUP(E148,PRODUCTS!A:B,2,FALSE)</f>
        <v>Promise Ring</v>
      </c>
      <c r="G148" s="2">
        <v>1</v>
      </c>
      <c r="H148" s="10">
        <f>VLOOKUP(E148,PRODUCTS!A:E,3,FALSE)</f>
        <v>97</v>
      </c>
      <c r="I148" s="10">
        <f>VLOOKUP(E148,PRODUCTS!A:E,4,FALSE)</f>
        <v>51.5</v>
      </c>
      <c r="J148" s="10">
        <f t="shared" si="6"/>
        <v>97</v>
      </c>
      <c r="K148" s="10">
        <f t="shared" si="7"/>
        <v>51.5</v>
      </c>
      <c r="L148" s="10">
        <f t="shared" si="8"/>
        <v>45.5</v>
      </c>
      <c r="M148" s="2">
        <f>VLOOKUP(D148,CUSTOMERS!A:E,5,FALSE)</f>
        <v>3</v>
      </c>
      <c r="N148" s="2">
        <f>VLOOKUP(E148,PRODUCTS!A:E,5,FALSE)</f>
        <v>14</v>
      </c>
      <c r="O148" s="2" t="str">
        <f>VLOOKUP(N148,CATEGORIES!A:C,3,FALSE)</f>
        <v>Health &amp; Beauty</v>
      </c>
      <c r="P148" s="2" t="str">
        <f ca="1">VLOOKUP(D148,CUSTOMERS!A:J,10,FALSE)</f>
        <v>30 - 40</v>
      </c>
      <c r="Q148" s="2" t="str">
        <f>VLOOKUP(D148,CUSTOMERS!A:I,9,FALSE)</f>
        <v>South-West</v>
      </c>
      <c r="R148" s="2" t="str">
        <f>VLOOKUP(D148,CUSTOMERS!A:K,11,FALSE)</f>
        <v>USA</v>
      </c>
    </row>
    <row r="149" spans="1:18" x14ac:dyDescent="0.2">
      <c r="A149" s="2">
        <v>1163</v>
      </c>
      <c r="B149" s="2">
        <v>2</v>
      </c>
      <c r="C149" s="4">
        <v>44653</v>
      </c>
      <c r="D149" s="2">
        <v>501</v>
      </c>
      <c r="E149" s="2">
        <v>210</v>
      </c>
      <c r="F149" s="2" t="str">
        <f>VLOOKUP(E149,PRODUCTS!A:B,2,FALSE)</f>
        <v>WWI Trench Lighter</v>
      </c>
      <c r="G149" s="2">
        <v>1</v>
      </c>
      <c r="H149" s="10">
        <f>VLOOKUP(E149,PRODUCTS!A:E,3,FALSE)</f>
        <v>24</v>
      </c>
      <c r="I149" s="10">
        <f>VLOOKUP(E149,PRODUCTS!A:E,4,FALSE)</f>
        <v>14</v>
      </c>
      <c r="J149" s="10">
        <f t="shared" si="6"/>
        <v>24</v>
      </c>
      <c r="K149" s="10">
        <f t="shared" si="7"/>
        <v>14</v>
      </c>
      <c r="L149" s="10">
        <f t="shared" si="8"/>
        <v>10</v>
      </c>
      <c r="M149" s="2">
        <f>VLOOKUP(D149,CUSTOMERS!A:E,5,FALSE)</f>
        <v>3</v>
      </c>
      <c r="N149" s="2">
        <f>VLOOKUP(E149,PRODUCTS!A:E,5,FALSE)</f>
        <v>26</v>
      </c>
      <c r="O149" s="2" t="str">
        <f>VLOOKUP(N149,CATEGORIES!A:C,3,FALSE)</f>
        <v>Gifts</v>
      </c>
      <c r="P149" s="2" t="str">
        <f ca="1">VLOOKUP(D149,CUSTOMERS!A:J,10,FALSE)</f>
        <v>30 - 40</v>
      </c>
      <c r="Q149" s="2" t="str">
        <f>VLOOKUP(D149,CUSTOMERS!A:I,9,FALSE)</f>
        <v>South-West</v>
      </c>
      <c r="R149" s="2" t="str">
        <f>VLOOKUP(D149,CUSTOMERS!A:K,11,FALSE)</f>
        <v>USA</v>
      </c>
    </row>
    <row r="150" spans="1:18" x14ac:dyDescent="0.2">
      <c r="A150" s="2">
        <v>1164</v>
      </c>
      <c r="B150" s="2">
        <v>1</v>
      </c>
      <c r="C150" s="4">
        <v>44654</v>
      </c>
      <c r="D150" s="2">
        <v>18</v>
      </c>
      <c r="E150" s="2">
        <v>31</v>
      </c>
      <c r="F150" s="2" t="str">
        <f>VLOOKUP(E150,PRODUCTS!A:B,2,FALSE)</f>
        <v>Carnivorous Plant Collection</v>
      </c>
      <c r="G150" s="2">
        <v>1</v>
      </c>
      <c r="H150" s="10">
        <f>VLOOKUP(E150,PRODUCTS!A:E,3,FALSE)</f>
        <v>25</v>
      </c>
      <c r="I150" s="10">
        <f>VLOOKUP(E150,PRODUCTS!A:E,4,FALSE)</f>
        <v>14.5</v>
      </c>
      <c r="J150" s="10">
        <f t="shared" si="6"/>
        <v>25</v>
      </c>
      <c r="K150" s="10">
        <f t="shared" si="7"/>
        <v>14.5</v>
      </c>
      <c r="L150" s="10">
        <f t="shared" si="8"/>
        <v>10.5</v>
      </c>
      <c r="M150" s="2">
        <f>VLOOKUP(D150,CUSTOMERS!A:E,5,FALSE)</f>
        <v>2</v>
      </c>
      <c r="N150" s="2">
        <f>VLOOKUP(E150,PRODUCTS!A:E,5,FALSE)</f>
        <v>17</v>
      </c>
      <c r="O150" s="2" t="str">
        <f>VLOOKUP(N150,CATEGORIES!A:C,3,FALSE)</f>
        <v>Children</v>
      </c>
      <c r="P150" s="2" t="str">
        <f ca="1">VLOOKUP(D150,CUSTOMERS!A:J,10,FALSE)</f>
        <v>&lt; 20</v>
      </c>
      <c r="Q150" s="2" t="str">
        <f>VLOOKUP(D150,CUSTOMERS!A:I,9,FALSE)</f>
        <v>Mid-Atlantic</v>
      </c>
      <c r="R150" s="2" t="str">
        <f>VLOOKUP(D150,CUSTOMERS!A:K,11,FALSE)</f>
        <v>USA</v>
      </c>
    </row>
    <row r="151" spans="1:18" x14ac:dyDescent="0.2">
      <c r="A151" s="2">
        <v>1164</v>
      </c>
      <c r="B151" s="2">
        <v>2</v>
      </c>
      <c r="C151" s="4">
        <v>44654</v>
      </c>
      <c r="D151" s="2">
        <v>18</v>
      </c>
      <c r="E151" s="2">
        <v>129</v>
      </c>
      <c r="F151" s="2" t="str">
        <f>VLOOKUP(E151,PRODUCTS!A:B,2,FALSE)</f>
        <v>Mahogany Steamer Trunk</v>
      </c>
      <c r="G151" s="2">
        <v>1</v>
      </c>
      <c r="H151" s="10">
        <f>VLOOKUP(E151,PRODUCTS!A:E,3,FALSE)</f>
        <v>630</v>
      </c>
      <c r="I151" s="10">
        <f>VLOOKUP(E151,PRODUCTS!A:E,4,FALSE)</f>
        <v>316</v>
      </c>
      <c r="J151" s="10">
        <f t="shared" si="6"/>
        <v>630</v>
      </c>
      <c r="K151" s="10">
        <f t="shared" si="7"/>
        <v>316</v>
      </c>
      <c r="L151" s="10">
        <f t="shared" si="8"/>
        <v>314</v>
      </c>
      <c r="M151" s="2">
        <f>VLOOKUP(D151,CUSTOMERS!A:E,5,FALSE)</f>
        <v>2</v>
      </c>
      <c r="N151" s="2">
        <f>VLOOKUP(E151,PRODUCTS!A:E,5,FALSE)</f>
        <v>8</v>
      </c>
      <c r="O151" s="2" t="str">
        <f>VLOOKUP(N151,CATEGORIES!A:C,3,FALSE)</f>
        <v>Household</v>
      </c>
      <c r="P151" s="2" t="str">
        <f ca="1">VLOOKUP(D151,CUSTOMERS!A:J,10,FALSE)</f>
        <v>&lt; 20</v>
      </c>
      <c r="Q151" s="2" t="str">
        <f>VLOOKUP(D151,CUSTOMERS!A:I,9,FALSE)</f>
        <v>Mid-Atlantic</v>
      </c>
      <c r="R151" s="2" t="str">
        <f>VLOOKUP(D151,CUSTOMERS!A:K,11,FALSE)</f>
        <v>USA</v>
      </c>
    </row>
    <row r="152" spans="1:18" x14ac:dyDescent="0.2">
      <c r="A152" s="2">
        <v>1164</v>
      </c>
      <c r="B152" s="2">
        <v>3</v>
      </c>
      <c r="C152" s="4">
        <v>44654</v>
      </c>
      <c r="D152" s="2">
        <v>18</v>
      </c>
      <c r="E152" s="2">
        <v>185</v>
      </c>
      <c r="F152" s="2" t="str">
        <f>VLOOKUP(E152,PRODUCTS!A:B,2,FALSE)</f>
        <v>Pewter Letter Opener</v>
      </c>
      <c r="G152" s="2">
        <v>1</v>
      </c>
      <c r="H152" s="10">
        <f>VLOOKUP(E152,PRODUCTS!A:E,3,FALSE)</f>
        <v>18</v>
      </c>
      <c r="I152" s="10">
        <f>VLOOKUP(E152,PRODUCTS!A:E,4,FALSE)</f>
        <v>12</v>
      </c>
      <c r="J152" s="10">
        <f t="shared" si="6"/>
        <v>18</v>
      </c>
      <c r="K152" s="10">
        <f t="shared" si="7"/>
        <v>12</v>
      </c>
      <c r="L152" s="10">
        <f t="shared" si="8"/>
        <v>6</v>
      </c>
      <c r="M152" s="2">
        <f>VLOOKUP(D152,CUSTOMERS!A:E,5,FALSE)</f>
        <v>2</v>
      </c>
      <c r="N152" s="2">
        <f>VLOOKUP(E152,PRODUCTS!A:E,5,FALSE)</f>
        <v>26</v>
      </c>
      <c r="O152" s="2" t="str">
        <f>VLOOKUP(N152,CATEGORIES!A:C,3,FALSE)</f>
        <v>Gifts</v>
      </c>
      <c r="P152" s="2" t="str">
        <f ca="1">VLOOKUP(D152,CUSTOMERS!A:J,10,FALSE)</f>
        <v>&lt; 20</v>
      </c>
      <c r="Q152" s="2" t="str">
        <f>VLOOKUP(D152,CUSTOMERS!A:I,9,FALSE)</f>
        <v>Mid-Atlantic</v>
      </c>
      <c r="R152" s="2" t="str">
        <f>VLOOKUP(D152,CUSTOMERS!A:K,11,FALSE)</f>
        <v>USA</v>
      </c>
    </row>
    <row r="153" spans="1:18" x14ac:dyDescent="0.2">
      <c r="A153" s="2">
        <v>1165</v>
      </c>
      <c r="B153" s="2">
        <v>1</v>
      </c>
      <c r="C153" s="4">
        <v>44655</v>
      </c>
      <c r="D153" s="2">
        <v>650</v>
      </c>
      <c r="E153" s="2">
        <v>40</v>
      </c>
      <c r="F153" s="2" t="str">
        <f>VLOOKUP(E153,PRODUCTS!A:B,2,FALSE)</f>
        <v>Cedar Hope Chest</v>
      </c>
      <c r="G153" s="2">
        <v>1</v>
      </c>
      <c r="H153" s="10">
        <f>VLOOKUP(E153,PRODUCTS!A:E,3,FALSE)</f>
        <v>430</v>
      </c>
      <c r="I153" s="10">
        <f>VLOOKUP(E153,PRODUCTS!A:E,4,FALSE)</f>
        <v>217</v>
      </c>
      <c r="J153" s="10">
        <f t="shared" si="6"/>
        <v>430</v>
      </c>
      <c r="K153" s="10">
        <f t="shared" si="7"/>
        <v>217</v>
      </c>
      <c r="L153" s="10">
        <f t="shared" si="8"/>
        <v>213</v>
      </c>
      <c r="M153" s="2">
        <f>VLOOKUP(D153,CUSTOMERS!A:E,5,FALSE)</f>
        <v>9</v>
      </c>
      <c r="N153" s="2">
        <f>VLOOKUP(E153,PRODUCTS!A:E,5,FALSE)</f>
        <v>8</v>
      </c>
      <c r="O153" s="2" t="str">
        <f>VLOOKUP(N153,CATEGORIES!A:C,3,FALSE)</f>
        <v>Household</v>
      </c>
      <c r="P153" s="2" t="str">
        <f ca="1">VLOOKUP(D153,CUSTOMERS!A:J,10,FALSE)</f>
        <v>50 - 60</v>
      </c>
      <c r="Q153" s="2" t="str">
        <f>VLOOKUP(D153,CUSTOMERS!A:I,9,FALSE)</f>
        <v>North-West</v>
      </c>
      <c r="R153" s="2" t="str">
        <f>VLOOKUP(D153,CUSTOMERS!A:K,11,FALSE)</f>
        <v>USA</v>
      </c>
    </row>
    <row r="154" spans="1:18" x14ac:dyDescent="0.2">
      <c r="A154" s="2">
        <v>1165</v>
      </c>
      <c r="B154" s="2">
        <v>2</v>
      </c>
      <c r="C154" s="4">
        <v>44655</v>
      </c>
      <c r="D154" s="2">
        <v>650</v>
      </c>
      <c r="E154" s="2">
        <v>171</v>
      </c>
      <c r="F154" s="2" t="str">
        <f>VLOOKUP(E154,PRODUCTS!A:B,2,FALSE)</f>
        <v>Seal Pack Refill Kit</v>
      </c>
      <c r="G154" s="2">
        <v>1</v>
      </c>
      <c r="H154" s="10">
        <f>VLOOKUP(E154,PRODUCTS!A:E,3,FALSE)</f>
        <v>27</v>
      </c>
      <c r="I154" s="10">
        <f>VLOOKUP(E154,PRODUCTS!A:E,4,FALSE)</f>
        <v>16.5</v>
      </c>
      <c r="J154" s="10">
        <f t="shared" si="6"/>
        <v>27</v>
      </c>
      <c r="K154" s="10">
        <f t="shared" si="7"/>
        <v>16.5</v>
      </c>
      <c r="L154" s="10">
        <f t="shared" si="8"/>
        <v>10.5</v>
      </c>
      <c r="M154" s="2">
        <f>VLOOKUP(D154,CUSTOMERS!A:E,5,FALSE)</f>
        <v>9</v>
      </c>
      <c r="N154" s="2">
        <f>VLOOKUP(E154,PRODUCTS!A:E,5,FALSE)</f>
        <v>23</v>
      </c>
      <c r="O154" s="2" t="str">
        <f>VLOOKUP(N154,CATEGORIES!A:C,3,FALSE)</f>
        <v>Travel</v>
      </c>
      <c r="P154" s="2" t="str">
        <f ca="1">VLOOKUP(D154,CUSTOMERS!A:J,10,FALSE)</f>
        <v>50 - 60</v>
      </c>
      <c r="Q154" s="2" t="str">
        <f>VLOOKUP(D154,CUSTOMERS!A:I,9,FALSE)</f>
        <v>North-West</v>
      </c>
      <c r="R154" s="2" t="str">
        <f>VLOOKUP(D154,CUSTOMERS!A:K,11,FALSE)</f>
        <v>USA</v>
      </c>
    </row>
    <row r="155" spans="1:18" x14ac:dyDescent="0.2">
      <c r="A155" s="2">
        <v>1165</v>
      </c>
      <c r="B155" s="2">
        <v>3</v>
      </c>
      <c r="C155" s="4">
        <v>44655</v>
      </c>
      <c r="D155" s="2">
        <v>650</v>
      </c>
      <c r="E155" s="2">
        <v>181</v>
      </c>
      <c r="F155" s="2" t="str">
        <f>VLOOKUP(E155,PRODUCTS!A:B,2,FALSE)</f>
        <v>Slinky</v>
      </c>
      <c r="G155" s="2">
        <v>3</v>
      </c>
      <c r="H155" s="10">
        <f>VLOOKUP(E155,PRODUCTS!A:E,3,FALSE)</f>
        <v>12</v>
      </c>
      <c r="I155" s="10">
        <f>VLOOKUP(E155,PRODUCTS!A:E,4,FALSE)</f>
        <v>7</v>
      </c>
      <c r="J155" s="10">
        <f t="shared" si="6"/>
        <v>36</v>
      </c>
      <c r="K155" s="10">
        <f t="shared" si="7"/>
        <v>21</v>
      </c>
      <c r="L155" s="10">
        <f t="shared" si="8"/>
        <v>15</v>
      </c>
      <c r="M155" s="2">
        <f>VLOOKUP(D155,CUSTOMERS!A:E,5,FALSE)</f>
        <v>9</v>
      </c>
      <c r="N155" s="2">
        <f>VLOOKUP(E155,PRODUCTS!A:E,5,FALSE)</f>
        <v>5</v>
      </c>
      <c r="O155" s="2" t="str">
        <f>VLOOKUP(N155,CATEGORIES!A:C,3,FALSE)</f>
        <v>Children</v>
      </c>
      <c r="P155" s="2" t="str">
        <f ca="1">VLOOKUP(D155,CUSTOMERS!A:J,10,FALSE)</f>
        <v>50 - 60</v>
      </c>
      <c r="Q155" s="2" t="str">
        <f>VLOOKUP(D155,CUSTOMERS!A:I,9,FALSE)</f>
        <v>North-West</v>
      </c>
      <c r="R155" s="2" t="str">
        <f>VLOOKUP(D155,CUSTOMERS!A:K,11,FALSE)</f>
        <v>USA</v>
      </c>
    </row>
    <row r="156" spans="1:18" x14ac:dyDescent="0.2">
      <c r="A156" s="2">
        <v>1165</v>
      </c>
      <c r="B156" s="2">
        <v>4</v>
      </c>
      <c r="C156" s="4">
        <v>44655</v>
      </c>
      <c r="D156" s="2">
        <v>650</v>
      </c>
      <c r="E156" s="2">
        <v>202</v>
      </c>
      <c r="F156" s="2" t="str">
        <f>VLOOKUP(E156,PRODUCTS!A:B,2,FALSE)</f>
        <v>100% Wool Victorian Carpet</v>
      </c>
      <c r="G156" s="2">
        <v>3</v>
      </c>
      <c r="H156" s="10">
        <f>VLOOKUP(E156,PRODUCTS!A:E,3,FALSE)</f>
        <v>998</v>
      </c>
      <c r="I156" s="10">
        <f>VLOOKUP(E156,PRODUCTS!A:E,4,FALSE)</f>
        <v>502</v>
      </c>
      <c r="J156" s="10">
        <f t="shared" si="6"/>
        <v>2994</v>
      </c>
      <c r="K156" s="10">
        <f t="shared" si="7"/>
        <v>1506</v>
      </c>
      <c r="L156" s="10">
        <f t="shared" si="8"/>
        <v>1488</v>
      </c>
      <c r="M156" s="2">
        <f>VLOOKUP(D156,CUSTOMERS!A:E,5,FALSE)</f>
        <v>9</v>
      </c>
      <c r="N156" s="2">
        <f>VLOOKUP(E156,PRODUCTS!A:E,5,FALSE)</f>
        <v>19</v>
      </c>
      <c r="O156" s="2" t="str">
        <f>VLOOKUP(N156,CATEGORIES!A:C,3,FALSE)</f>
        <v>Household</v>
      </c>
      <c r="P156" s="2" t="str">
        <f ca="1">VLOOKUP(D156,CUSTOMERS!A:J,10,FALSE)</f>
        <v>50 - 60</v>
      </c>
      <c r="Q156" s="2" t="str">
        <f>VLOOKUP(D156,CUSTOMERS!A:I,9,FALSE)</f>
        <v>North-West</v>
      </c>
      <c r="R156" s="2" t="str">
        <f>VLOOKUP(D156,CUSTOMERS!A:K,11,FALSE)</f>
        <v>USA</v>
      </c>
    </row>
    <row r="157" spans="1:18" x14ac:dyDescent="0.2">
      <c r="A157" s="2">
        <v>1166</v>
      </c>
      <c r="B157" s="2">
        <v>1</v>
      </c>
      <c r="C157" s="4">
        <v>44658</v>
      </c>
      <c r="D157" s="2">
        <v>671</v>
      </c>
      <c r="E157" s="2">
        <v>104</v>
      </c>
      <c r="F157" s="2" t="str">
        <f>VLOOKUP(E157,PRODUCTS!A:B,2,FALSE)</f>
        <v>Ice Cream Parlor Bowl Set</v>
      </c>
      <c r="G157" s="2">
        <v>1</v>
      </c>
      <c r="H157" s="10">
        <f>VLOOKUP(E157,PRODUCTS!A:E,3,FALSE)</f>
        <v>43</v>
      </c>
      <c r="I157" s="10">
        <f>VLOOKUP(E157,PRODUCTS!A:E,4,FALSE)</f>
        <v>23.5</v>
      </c>
      <c r="J157" s="10">
        <f t="shared" si="6"/>
        <v>43</v>
      </c>
      <c r="K157" s="10">
        <f t="shared" si="7"/>
        <v>23.5</v>
      </c>
      <c r="L157" s="10">
        <f t="shared" si="8"/>
        <v>19.5</v>
      </c>
      <c r="M157" s="2">
        <f>VLOOKUP(D157,CUSTOMERS!A:E,5,FALSE)</f>
        <v>3</v>
      </c>
      <c r="N157" s="2">
        <f>VLOOKUP(E157,PRODUCTS!A:E,5,FALSE)</f>
        <v>11</v>
      </c>
      <c r="O157" s="2" t="str">
        <f>VLOOKUP(N157,CATEGORIES!A:C,3,FALSE)</f>
        <v>Gifts</v>
      </c>
      <c r="P157" s="2" t="str">
        <f ca="1">VLOOKUP(D157,CUSTOMERS!A:J,10,FALSE)</f>
        <v>20 - 30</v>
      </c>
      <c r="Q157" s="2" t="str">
        <f>VLOOKUP(D157,CUSTOMERS!A:I,9,FALSE)</f>
        <v>South</v>
      </c>
      <c r="R157" s="2" t="str">
        <f>VLOOKUP(D157,CUSTOMERS!A:K,11,FALSE)</f>
        <v>USA</v>
      </c>
    </row>
    <row r="158" spans="1:18" x14ac:dyDescent="0.2">
      <c r="A158" s="2">
        <v>1166</v>
      </c>
      <c r="B158" s="2">
        <v>2</v>
      </c>
      <c r="C158" s="4">
        <v>44658</v>
      </c>
      <c r="D158" s="2">
        <v>671</v>
      </c>
      <c r="E158" s="2">
        <v>183</v>
      </c>
      <c r="F158" s="2" t="str">
        <f>VLOOKUP(E158,PRODUCTS!A:B,2,FALSE)</f>
        <v>Solar Power Kit</v>
      </c>
      <c r="G158" s="2">
        <v>1</v>
      </c>
      <c r="H158" s="10">
        <f>VLOOKUP(E158,PRODUCTS!A:E,3,FALSE)</f>
        <v>17</v>
      </c>
      <c r="I158" s="10">
        <f>VLOOKUP(E158,PRODUCTS!A:E,4,FALSE)</f>
        <v>9.5</v>
      </c>
      <c r="J158" s="10">
        <f t="shared" si="6"/>
        <v>17</v>
      </c>
      <c r="K158" s="10">
        <f t="shared" si="7"/>
        <v>9.5</v>
      </c>
      <c r="L158" s="10">
        <f t="shared" si="8"/>
        <v>7.5</v>
      </c>
      <c r="M158" s="2">
        <f>VLOOKUP(D158,CUSTOMERS!A:E,5,FALSE)</f>
        <v>3</v>
      </c>
      <c r="N158" s="2">
        <f>VLOOKUP(E158,PRODUCTS!A:E,5,FALSE)</f>
        <v>17</v>
      </c>
      <c r="O158" s="2" t="str">
        <f>VLOOKUP(N158,CATEGORIES!A:C,3,FALSE)</f>
        <v>Children</v>
      </c>
      <c r="P158" s="2" t="str">
        <f ca="1">VLOOKUP(D158,CUSTOMERS!A:J,10,FALSE)</f>
        <v>20 - 30</v>
      </c>
      <c r="Q158" s="2" t="str">
        <f>VLOOKUP(D158,CUSTOMERS!A:I,9,FALSE)</f>
        <v>South</v>
      </c>
      <c r="R158" s="2" t="str">
        <f>VLOOKUP(D158,CUSTOMERS!A:K,11,FALSE)</f>
        <v>USA</v>
      </c>
    </row>
    <row r="159" spans="1:18" x14ac:dyDescent="0.2">
      <c r="A159" s="2">
        <v>1167</v>
      </c>
      <c r="B159" s="2">
        <v>1</v>
      </c>
      <c r="C159" s="4">
        <v>44659</v>
      </c>
      <c r="D159" s="2">
        <v>558</v>
      </c>
      <c r="E159" s="2">
        <v>105</v>
      </c>
      <c r="F159" s="2" t="str">
        <f>VLOOKUP(E159,PRODUCTS!A:B,2,FALSE)</f>
        <v>Exotic Flower Arrangement</v>
      </c>
      <c r="G159" s="2">
        <v>1</v>
      </c>
      <c r="H159" s="10">
        <f>VLOOKUP(E159,PRODUCTS!A:E,3,FALSE)</f>
        <v>65</v>
      </c>
      <c r="I159" s="10">
        <f>VLOOKUP(E159,PRODUCTS!A:E,4,FALSE)</f>
        <v>33.5</v>
      </c>
      <c r="J159" s="10">
        <f t="shared" si="6"/>
        <v>65</v>
      </c>
      <c r="K159" s="10">
        <f t="shared" si="7"/>
        <v>33.5</v>
      </c>
      <c r="L159" s="10">
        <f t="shared" si="8"/>
        <v>31.5</v>
      </c>
      <c r="M159" s="2">
        <f>VLOOKUP(D159,CUSTOMERS!A:E,5,FALSE)</f>
        <v>4</v>
      </c>
      <c r="N159" s="2">
        <f>VLOOKUP(E159,PRODUCTS!A:E,5,FALSE)</f>
        <v>22</v>
      </c>
      <c r="O159" s="2" t="str">
        <f>VLOOKUP(N159,CATEGORIES!A:C,3,FALSE)</f>
        <v>Gifts</v>
      </c>
      <c r="P159" s="2" t="str">
        <f ca="1">VLOOKUP(D159,CUSTOMERS!A:J,10,FALSE)</f>
        <v>40 - 50</v>
      </c>
      <c r="Q159" s="2" t="str">
        <f>VLOOKUP(D159,CUSTOMERS!A:I,9,FALSE)</f>
        <v>North-East</v>
      </c>
      <c r="R159" s="2" t="str">
        <f>VLOOKUP(D159,CUSTOMERS!A:K,11,FALSE)</f>
        <v>USA</v>
      </c>
    </row>
    <row r="160" spans="1:18" x14ac:dyDescent="0.2">
      <c r="A160" s="2">
        <v>1167</v>
      </c>
      <c r="B160" s="2">
        <v>2</v>
      </c>
      <c r="C160" s="4">
        <v>44659</v>
      </c>
      <c r="D160" s="2">
        <v>558</v>
      </c>
      <c r="E160" s="2">
        <v>153</v>
      </c>
      <c r="F160" s="2" t="str">
        <f>VLOOKUP(E160,PRODUCTS!A:B,2,FALSE)</f>
        <v>Pewter Cat Frame</v>
      </c>
      <c r="G160" s="2">
        <v>1</v>
      </c>
      <c r="H160" s="10">
        <f>VLOOKUP(E160,PRODUCTS!A:E,3,FALSE)</f>
        <v>29</v>
      </c>
      <c r="I160" s="10">
        <f>VLOOKUP(E160,PRODUCTS!A:E,4,FALSE)</f>
        <v>15.5</v>
      </c>
      <c r="J160" s="10">
        <f t="shared" si="6"/>
        <v>29</v>
      </c>
      <c r="K160" s="10">
        <f t="shared" si="7"/>
        <v>15.5</v>
      </c>
      <c r="L160" s="10">
        <f t="shared" si="8"/>
        <v>13.5</v>
      </c>
      <c r="M160" s="2">
        <f>VLOOKUP(D160,CUSTOMERS!A:E,5,FALSE)</f>
        <v>4</v>
      </c>
      <c r="N160" s="2">
        <f>VLOOKUP(E160,PRODUCTS!A:E,5,FALSE)</f>
        <v>26</v>
      </c>
      <c r="O160" s="2" t="str">
        <f>VLOOKUP(N160,CATEGORIES!A:C,3,FALSE)</f>
        <v>Gifts</v>
      </c>
      <c r="P160" s="2" t="str">
        <f ca="1">VLOOKUP(D160,CUSTOMERS!A:J,10,FALSE)</f>
        <v>40 - 50</v>
      </c>
      <c r="Q160" s="2" t="str">
        <f>VLOOKUP(D160,CUSTOMERS!A:I,9,FALSE)</f>
        <v>North-East</v>
      </c>
      <c r="R160" s="2" t="str">
        <f>VLOOKUP(D160,CUSTOMERS!A:K,11,FALSE)</f>
        <v>USA</v>
      </c>
    </row>
    <row r="161" spans="1:18" x14ac:dyDescent="0.2">
      <c r="A161" s="2">
        <v>1167</v>
      </c>
      <c r="B161" s="2">
        <v>3</v>
      </c>
      <c r="C161" s="4">
        <v>44659</v>
      </c>
      <c r="D161" s="2">
        <v>558</v>
      </c>
      <c r="E161" s="2">
        <v>186</v>
      </c>
      <c r="F161" s="2" t="str">
        <f>VLOOKUP(E161,PRODUCTS!A:B,2,FALSE)</f>
        <v>Spicy Delights</v>
      </c>
      <c r="G161" s="2">
        <v>1</v>
      </c>
      <c r="H161" s="10">
        <f>VLOOKUP(E161,PRODUCTS!A:E,3,FALSE)</f>
        <v>51</v>
      </c>
      <c r="I161" s="10">
        <f>VLOOKUP(E161,PRODUCTS!A:E,4,FALSE)</f>
        <v>26.5</v>
      </c>
      <c r="J161" s="10">
        <f t="shared" si="6"/>
        <v>51</v>
      </c>
      <c r="K161" s="10">
        <f t="shared" si="7"/>
        <v>26.5</v>
      </c>
      <c r="L161" s="10">
        <f t="shared" si="8"/>
        <v>24.5</v>
      </c>
      <c r="M161" s="2">
        <f>VLOOKUP(D161,CUSTOMERS!A:E,5,FALSE)</f>
        <v>4</v>
      </c>
      <c r="N161" s="2">
        <f>VLOOKUP(E161,PRODUCTS!A:E,5,FALSE)</f>
        <v>11</v>
      </c>
      <c r="O161" s="2" t="str">
        <f>VLOOKUP(N161,CATEGORIES!A:C,3,FALSE)</f>
        <v>Gifts</v>
      </c>
      <c r="P161" s="2" t="str">
        <f ca="1">VLOOKUP(D161,CUSTOMERS!A:J,10,FALSE)</f>
        <v>40 - 50</v>
      </c>
      <c r="Q161" s="2" t="str">
        <f>VLOOKUP(D161,CUSTOMERS!A:I,9,FALSE)</f>
        <v>North-East</v>
      </c>
      <c r="R161" s="2" t="str">
        <f>VLOOKUP(D161,CUSTOMERS!A:K,11,FALSE)</f>
        <v>USA</v>
      </c>
    </row>
    <row r="162" spans="1:18" x14ac:dyDescent="0.2">
      <c r="A162" s="2">
        <v>1168</v>
      </c>
      <c r="B162" s="2">
        <v>1</v>
      </c>
      <c r="C162" s="4">
        <v>44660</v>
      </c>
      <c r="D162" s="2">
        <v>221</v>
      </c>
      <c r="E162" s="2">
        <v>196</v>
      </c>
      <c r="F162" s="2" t="str">
        <f>VLOOKUP(E162,PRODUCTS!A:B,2,FALSE)</f>
        <v>Travel Companion</v>
      </c>
      <c r="G162" s="2">
        <v>1</v>
      </c>
      <c r="H162" s="10">
        <f>VLOOKUP(E162,PRODUCTS!A:E,3,FALSE)</f>
        <v>74</v>
      </c>
      <c r="I162" s="10">
        <f>VLOOKUP(E162,PRODUCTS!A:E,4,FALSE)</f>
        <v>40</v>
      </c>
      <c r="J162" s="10">
        <f t="shared" si="6"/>
        <v>74</v>
      </c>
      <c r="K162" s="10">
        <f t="shared" si="7"/>
        <v>40</v>
      </c>
      <c r="L162" s="10">
        <f t="shared" si="8"/>
        <v>34</v>
      </c>
      <c r="M162" s="2">
        <f>VLOOKUP(D162,CUSTOMERS!A:E,5,FALSE)</f>
        <v>2</v>
      </c>
      <c r="N162" s="2">
        <f>VLOOKUP(E162,PRODUCTS!A:E,5,FALSE)</f>
        <v>23</v>
      </c>
      <c r="O162" s="2" t="str">
        <f>VLOOKUP(N162,CATEGORIES!A:C,3,FALSE)</f>
        <v>Travel</v>
      </c>
      <c r="P162" s="2" t="str">
        <f ca="1">VLOOKUP(D162,CUSTOMERS!A:J,10,FALSE)</f>
        <v>30 - 40</v>
      </c>
      <c r="Q162" s="2" t="str">
        <f>VLOOKUP(D162,CUSTOMERS!A:I,9,FALSE)</f>
        <v>Mid-Atlantic</v>
      </c>
      <c r="R162" s="2" t="str">
        <f>VLOOKUP(D162,CUSTOMERS!A:K,11,FALSE)</f>
        <v>USA</v>
      </c>
    </row>
    <row r="163" spans="1:18" x14ac:dyDescent="0.2">
      <c r="A163" s="2">
        <v>1169</v>
      </c>
      <c r="B163" s="2">
        <v>1</v>
      </c>
      <c r="C163" s="4">
        <v>44661</v>
      </c>
      <c r="D163" s="2">
        <v>476</v>
      </c>
      <c r="E163" s="2">
        <v>71</v>
      </c>
      <c r="F163" s="2" t="str">
        <f>VLOOKUP(E163,PRODUCTS!A:B,2,FALSE)</f>
        <v>Executive Writing Set</v>
      </c>
      <c r="G163" s="2">
        <v>2</v>
      </c>
      <c r="H163" s="10">
        <f>VLOOKUP(E163,PRODUCTS!A:E,3,FALSE)</f>
        <v>33</v>
      </c>
      <c r="I163" s="10">
        <f>VLOOKUP(E163,PRODUCTS!A:E,4,FALSE)</f>
        <v>17.5</v>
      </c>
      <c r="J163" s="10">
        <f t="shared" si="6"/>
        <v>66</v>
      </c>
      <c r="K163" s="10">
        <f t="shared" si="7"/>
        <v>35</v>
      </c>
      <c r="L163" s="10">
        <f t="shared" si="8"/>
        <v>31</v>
      </c>
      <c r="M163" s="2">
        <f>VLOOKUP(D163,CUSTOMERS!A:E,5,FALSE)</f>
        <v>6</v>
      </c>
      <c r="N163" s="2">
        <f>VLOOKUP(E163,PRODUCTS!A:E,5,FALSE)</f>
        <v>26</v>
      </c>
      <c r="O163" s="2" t="str">
        <f>VLOOKUP(N163,CATEGORIES!A:C,3,FALSE)</f>
        <v>Gifts</v>
      </c>
      <c r="P163" s="2" t="str">
        <f ca="1">VLOOKUP(D163,CUSTOMERS!A:J,10,FALSE)</f>
        <v>40 - 50</v>
      </c>
      <c r="Q163" s="2" t="str">
        <f>VLOOKUP(D163,CUSTOMERS!A:I,9,FALSE)</f>
        <v>Mid-Atlantic</v>
      </c>
      <c r="R163" s="2" t="str">
        <f>VLOOKUP(D163,CUSTOMERS!A:K,11,FALSE)</f>
        <v>USA</v>
      </c>
    </row>
    <row r="164" spans="1:18" x14ac:dyDescent="0.2">
      <c r="A164" s="2">
        <v>1169</v>
      </c>
      <c r="B164" s="2">
        <v>2</v>
      </c>
      <c r="C164" s="4">
        <v>44661</v>
      </c>
      <c r="D164" s="2">
        <v>476</v>
      </c>
      <c r="E164" s="2">
        <v>122</v>
      </c>
      <c r="F164" s="2" t="str">
        <f>VLOOKUP(E164,PRODUCTS!A:B,2,FALSE)</f>
        <v>Log and Kindling Rack</v>
      </c>
      <c r="G164" s="2">
        <v>1</v>
      </c>
      <c r="H164" s="10">
        <f>VLOOKUP(E164,PRODUCTS!A:E,3,FALSE)</f>
        <v>105</v>
      </c>
      <c r="I164" s="10">
        <f>VLOOKUP(E164,PRODUCTS!A:E,4,FALSE)</f>
        <v>55.5</v>
      </c>
      <c r="J164" s="10">
        <f t="shared" si="6"/>
        <v>105</v>
      </c>
      <c r="K164" s="10">
        <f t="shared" si="7"/>
        <v>55.5</v>
      </c>
      <c r="L164" s="10">
        <f t="shared" si="8"/>
        <v>49.5</v>
      </c>
      <c r="M164" s="2">
        <f>VLOOKUP(D164,CUSTOMERS!A:E,5,FALSE)</f>
        <v>6</v>
      </c>
      <c r="N164" s="2">
        <f>VLOOKUP(E164,PRODUCTS!A:E,5,FALSE)</f>
        <v>13</v>
      </c>
      <c r="O164" s="2" t="str">
        <f>VLOOKUP(N164,CATEGORIES!A:C,3,FALSE)</f>
        <v>Household</v>
      </c>
      <c r="P164" s="2" t="str">
        <f ca="1">VLOOKUP(D164,CUSTOMERS!A:J,10,FALSE)</f>
        <v>40 - 50</v>
      </c>
      <c r="Q164" s="2" t="str">
        <f>VLOOKUP(D164,CUSTOMERS!A:I,9,FALSE)</f>
        <v>Mid-Atlantic</v>
      </c>
      <c r="R164" s="2" t="str">
        <f>VLOOKUP(D164,CUSTOMERS!A:K,11,FALSE)</f>
        <v>USA</v>
      </c>
    </row>
    <row r="165" spans="1:18" x14ac:dyDescent="0.2">
      <c r="A165" s="2">
        <v>1169</v>
      </c>
      <c r="B165" s="2">
        <v>3</v>
      </c>
      <c r="C165" s="4">
        <v>44661</v>
      </c>
      <c r="D165" s="2">
        <v>476</v>
      </c>
      <c r="E165" s="2">
        <v>144</v>
      </c>
      <c r="F165" s="2" t="str">
        <f>VLOOKUP(E165,PRODUCTS!A:B,2,FALSE)</f>
        <v>Office Goody Basket</v>
      </c>
      <c r="G165" s="2">
        <v>1</v>
      </c>
      <c r="H165" s="10">
        <f>VLOOKUP(E165,PRODUCTS!A:E,3,FALSE)</f>
        <v>113</v>
      </c>
      <c r="I165" s="10">
        <f>VLOOKUP(E165,PRODUCTS!A:E,4,FALSE)</f>
        <v>59.5</v>
      </c>
      <c r="J165" s="10">
        <f t="shared" si="6"/>
        <v>113</v>
      </c>
      <c r="K165" s="10">
        <f t="shared" si="7"/>
        <v>59.5</v>
      </c>
      <c r="L165" s="10">
        <f t="shared" si="8"/>
        <v>53.5</v>
      </c>
      <c r="M165" s="2">
        <f>VLOOKUP(D165,CUSTOMERS!A:E,5,FALSE)</f>
        <v>6</v>
      </c>
      <c r="N165" s="2">
        <f>VLOOKUP(E165,PRODUCTS!A:E,5,FALSE)</f>
        <v>11</v>
      </c>
      <c r="O165" s="2" t="str">
        <f>VLOOKUP(N165,CATEGORIES!A:C,3,FALSE)</f>
        <v>Gifts</v>
      </c>
      <c r="P165" s="2" t="str">
        <f ca="1">VLOOKUP(D165,CUSTOMERS!A:J,10,FALSE)</f>
        <v>40 - 50</v>
      </c>
      <c r="Q165" s="2" t="str">
        <f>VLOOKUP(D165,CUSTOMERS!A:I,9,FALSE)</f>
        <v>Mid-Atlantic</v>
      </c>
      <c r="R165" s="2" t="str">
        <f>VLOOKUP(D165,CUSTOMERS!A:K,11,FALSE)</f>
        <v>USA</v>
      </c>
    </row>
    <row r="166" spans="1:18" x14ac:dyDescent="0.2">
      <c r="A166" s="2">
        <v>1170</v>
      </c>
      <c r="B166" s="2">
        <v>1</v>
      </c>
      <c r="C166" s="4">
        <v>44662</v>
      </c>
      <c r="D166" s="2">
        <v>274</v>
      </c>
      <c r="E166" s="2">
        <v>11</v>
      </c>
      <c r="F166" s="2" t="str">
        <f>VLOOKUP(E166,PRODUCTS!A:B,2,FALSE)</f>
        <v>Aromatherapy Clove Candle</v>
      </c>
      <c r="G166" s="2">
        <v>1</v>
      </c>
      <c r="H166" s="10">
        <f>VLOOKUP(E166,PRODUCTS!A:E,3,FALSE)</f>
        <v>25</v>
      </c>
      <c r="I166" s="10">
        <f>VLOOKUP(E166,PRODUCTS!A:E,4,FALSE)</f>
        <v>13.5</v>
      </c>
      <c r="J166" s="10">
        <f t="shared" si="6"/>
        <v>25</v>
      </c>
      <c r="K166" s="10">
        <f t="shared" si="7"/>
        <v>13.5</v>
      </c>
      <c r="L166" s="10">
        <f t="shared" si="8"/>
        <v>11.5</v>
      </c>
      <c r="M166" s="2">
        <f>VLOOKUP(D166,CUSTOMERS!A:E,5,FALSE)</f>
        <v>8</v>
      </c>
      <c r="N166" s="2">
        <f>VLOOKUP(E166,PRODUCTS!A:E,5,FALSE)</f>
        <v>20</v>
      </c>
      <c r="O166" s="2" t="str">
        <f>VLOOKUP(N166,CATEGORIES!A:C,3,FALSE)</f>
        <v>Health &amp; Beauty</v>
      </c>
      <c r="P166" s="2" t="str">
        <f ca="1">VLOOKUP(D166,CUSTOMERS!A:J,10,FALSE)</f>
        <v>60 - 70</v>
      </c>
      <c r="Q166" s="2" t="str">
        <f>VLOOKUP(D166,CUSTOMERS!A:I,9,FALSE)</f>
        <v>South-West</v>
      </c>
      <c r="R166" s="2" t="str">
        <f>VLOOKUP(D166,CUSTOMERS!A:K,11,FALSE)</f>
        <v>USA</v>
      </c>
    </row>
    <row r="167" spans="1:18" x14ac:dyDescent="0.2">
      <c r="A167" s="2">
        <v>1170</v>
      </c>
      <c r="B167" s="2">
        <v>2</v>
      </c>
      <c r="C167" s="4">
        <v>44662</v>
      </c>
      <c r="D167" s="2">
        <v>274</v>
      </c>
      <c r="E167" s="2">
        <v>57</v>
      </c>
      <c r="F167" s="2" t="str">
        <f>VLOOKUP(E167,PRODUCTS!A:B,2,FALSE)</f>
        <v>RFID Credit Card Wallet</v>
      </c>
      <c r="G167" s="2">
        <v>1</v>
      </c>
      <c r="H167" s="10">
        <f>VLOOKUP(E167,PRODUCTS!A:E,3,FALSE)</f>
        <v>30</v>
      </c>
      <c r="I167" s="10">
        <f>VLOOKUP(E167,PRODUCTS!A:E,4,FALSE)</f>
        <v>16</v>
      </c>
      <c r="J167" s="10">
        <f t="shared" si="6"/>
        <v>30</v>
      </c>
      <c r="K167" s="10">
        <f t="shared" si="7"/>
        <v>16</v>
      </c>
      <c r="L167" s="10">
        <f t="shared" si="8"/>
        <v>14</v>
      </c>
      <c r="M167" s="2">
        <f>VLOOKUP(D167,CUSTOMERS!A:E,5,FALSE)</f>
        <v>8</v>
      </c>
      <c r="N167" s="2">
        <f>VLOOKUP(E167,PRODUCTS!A:E,5,FALSE)</f>
        <v>23</v>
      </c>
      <c r="O167" s="2" t="str">
        <f>VLOOKUP(N167,CATEGORIES!A:C,3,FALSE)</f>
        <v>Travel</v>
      </c>
      <c r="P167" s="2" t="str">
        <f ca="1">VLOOKUP(D167,CUSTOMERS!A:J,10,FALSE)</f>
        <v>60 - 70</v>
      </c>
      <c r="Q167" s="2" t="str">
        <f>VLOOKUP(D167,CUSTOMERS!A:I,9,FALSE)</f>
        <v>South-West</v>
      </c>
      <c r="R167" s="2" t="str">
        <f>VLOOKUP(D167,CUSTOMERS!A:K,11,FALSE)</f>
        <v>USA</v>
      </c>
    </row>
    <row r="168" spans="1:18" x14ac:dyDescent="0.2">
      <c r="A168" s="2">
        <v>1170</v>
      </c>
      <c r="B168" s="2">
        <v>3</v>
      </c>
      <c r="C168" s="4">
        <v>44662</v>
      </c>
      <c r="D168" s="2">
        <v>274</v>
      </c>
      <c r="E168" s="2">
        <v>84</v>
      </c>
      <c r="F168" s="2" t="str">
        <f>VLOOKUP(E168,PRODUCTS!A:B,2,FALSE)</f>
        <v>Solar Emergency Radio</v>
      </c>
      <c r="G168" s="2">
        <v>1</v>
      </c>
      <c r="H168" s="10">
        <f>VLOOKUP(E168,PRODUCTS!A:E,3,FALSE)</f>
        <v>90</v>
      </c>
      <c r="I168" s="10">
        <f>VLOOKUP(E168,PRODUCTS!A:E,4,FALSE)</f>
        <v>48</v>
      </c>
      <c r="J168" s="10">
        <f t="shared" si="6"/>
        <v>90</v>
      </c>
      <c r="K168" s="10">
        <f t="shared" si="7"/>
        <v>48</v>
      </c>
      <c r="L168" s="10">
        <f t="shared" si="8"/>
        <v>42</v>
      </c>
      <c r="M168" s="2">
        <f>VLOOKUP(D168,CUSTOMERS!A:E,5,FALSE)</f>
        <v>8</v>
      </c>
      <c r="N168" s="2">
        <f>VLOOKUP(E168,PRODUCTS!A:E,5,FALSE)</f>
        <v>1</v>
      </c>
      <c r="O168" s="2" t="str">
        <f>VLOOKUP(N168,CATEGORIES!A:C,3,FALSE)</f>
        <v>Electronics</v>
      </c>
      <c r="P168" s="2" t="str">
        <f ca="1">VLOOKUP(D168,CUSTOMERS!A:J,10,FALSE)</f>
        <v>60 - 70</v>
      </c>
      <c r="Q168" s="2" t="str">
        <f>VLOOKUP(D168,CUSTOMERS!A:I,9,FALSE)</f>
        <v>South-West</v>
      </c>
      <c r="R168" s="2" t="str">
        <f>VLOOKUP(D168,CUSTOMERS!A:K,11,FALSE)</f>
        <v>USA</v>
      </c>
    </row>
    <row r="169" spans="1:18" x14ac:dyDescent="0.2">
      <c r="A169" s="2">
        <v>1170</v>
      </c>
      <c r="B169" s="2">
        <v>4</v>
      </c>
      <c r="C169" s="4">
        <v>44662</v>
      </c>
      <c r="D169" s="2">
        <v>274</v>
      </c>
      <c r="E169" s="2">
        <v>137</v>
      </c>
      <c r="F169" s="2" t="str">
        <f>VLOOKUP(E169,PRODUCTS!A:B,2,FALSE)</f>
        <v>Mr. Snippet</v>
      </c>
      <c r="G169" s="2">
        <v>2</v>
      </c>
      <c r="H169" s="10">
        <f>VLOOKUP(E169,PRODUCTS!A:E,3,FALSE)</f>
        <v>13</v>
      </c>
      <c r="I169" s="10">
        <f>VLOOKUP(E169,PRODUCTS!A:E,4,FALSE)</f>
        <v>7.5</v>
      </c>
      <c r="J169" s="10">
        <f t="shared" si="6"/>
        <v>26</v>
      </c>
      <c r="K169" s="10">
        <f t="shared" si="7"/>
        <v>15</v>
      </c>
      <c r="L169" s="10">
        <f t="shared" si="8"/>
        <v>11</v>
      </c>
      <c r="M169" s="2">
        <f>VLOOKUP(D169,CUSTOMERS!A:E,5,FALSE)</f>
        <v>8</v>
      </c>
      <c r="N169" s="2">
        <f>VLOOKUP(E169,PRODUCTS!A:E,5,FALSE)</f>
        <v>17</v>
      </c>
      <c r="O169" s="2" t="str">
        <f>VLOOKUP(N169,CATEGORIES!A:C,3,FALSE)</f>
        <v>Children</v>
      </c>
      <c r="P169" s="2" t="str">
        <f ca="1">VLOOKUP(D169,CUSTOMERS!A:J,10,FALSE)</f>
        <v>60 - 70</v>
      </c>
      <c r="Q169" s="2" t="str">
        <f>VLOOKUP(D169,CUSTOMERS!A:I,9,FALSE)</f>
        <v>South-West</v>
      </c>
      <c r="R169" s="2" t="str">
        <f>VLOOKUP(D169,CUSTOMERS!A:K,11,FALSE)</f>
        <v>USA</v>
      </c>
    </row>
    <row r="170" spans="1:18" x14ac:dyDescent="0.2">
      <c r="A170" s="2">
        <v>1170</v>
      </c>
      <c r="B170" s="2">
        <v>5</v>
      </c>
      <c r="C170" s="4">
        <v>44662</v>
      </c>
      <c r="D170" s="2">
        <v>274</v>
      </c>
      <c r="E170" s="2">
        <v>179</v>
      </c>
      <c r="F170" s="2" t="str">
        <f>VLOOKUP(E170,PRODUCTS!A:B,2,FALSE)</f>
        <v>Sleigh Bells Doorknob</v>
      </c>
      <c r="G170" s="2">
        <v>1</v>
      </c>
      <c r="H170" s="10">
        <f>VLOOKUP(E170,PRODUCTS!A:E,3,FALSE)</f>
        <v>20</v>
      </c>
      <c r="I170" s="10">
        <f>VLOOKUP(E170,PRODUCTS!A:E,4,FALSE)</f>
        <v>13</v>
      </c>
      <c r="J170" s="10">
        <f t="shared" si="6"/>
        <v>20</v>
      </c>
      <c r="K170" s="10">
        <f t="shared" si="7"/>
        <v>13</v>
      </c>
      <c r="L170" s="10">
        <f t="shared" si="8"/>
        <v>7</v>
      </c>
      <c r="M170" s="2">
        <f>VLOOKUP(D170,CUSTOMERS!A:E,5,FALSE)</f>
        <v>8</v>
      </c>
      <c r="N170" s="2">
        <f>VLOOKUP(E170,PRODUCTS!A:E,5,FALSE)</f>
        <v>4</v>
      </c>
      <c r="O170" s="2" t="str">
        <f>VLOOKUP(N170,CATEGORIES!A:C,3,FALSE)</f>
        <v>Gifts</v>
      </c>
      <c r="P170" s="2" t="str">
        <f ca="1">VLOOKUP(D170,CUSTOMERS!A:J,10,FALSE)</f>
        <v>60 - 70</v>
      </c>
      <c r="Q170" s="2" t="str">
        <f>VLOOKUP(D170,CUSTOMERS!A:I,9,FALSE)</f>
        <v>South-West</v>
      </c>
      <c r="R170" s="2" t="str">
        <f>VLOOKUP(D170,CUSTOMERS!A:K,11,FALSE)</f>
        <v>USA</v>
      </c>
    </row>
    <row r="171" spans="1:18" x14ac:dyDescent="0.2">
      <c r="A171" s="2">
        <v>1171</v>
      </c>
      <c r="B171" s="2">
        <v>1</v>
      </c>
      <c r="C171" s="4">
        <v>44662</v>
      </c>
      <c r="D171" s="2">
        <v>478</v>
      </c>
      <c r="E171" s="2">
        <v>41</v>
      </c>
      <c r="F171" s="2" t="str">
        <f>VLOOKUP(E171,PRODUCTS!A:B,2,FALSE)</f>
        <v>Celebration</v>
      </c>
      <c r="G171" s="2">
        <v>1</v>
      </c>
      <c r="H171" s="10">
        <f>VLOOKUP(E171,PRODUCTS!A:E,3,FALSE)</f>
        <v>79</v>
      </c>
      <c r="I171" s="10">
        <f>VLOOKUP(E171,PRODUCTS!A:E,4,FALSE)</f>
        <v>42.5</v>
      </c>
      <c r="J171" s="10">
        <f t="shared" si="6"/>
        <v>79</v>
      </c>
      <c r="K171" s="10">
        <f t="shared" si="7"/>
        <v>42.5</v>
      </c>
      <c r="L171" s="10">
        <f t="shared" si="8"/>
        <v>36.5</v>
      </c>
      <c r="M171" s="2">
        <f>VLOOKUP(D171,CUSTOMERS!A:E,5,FALSE)</f>
        <v>7</v>
      </c>
      <c r="N171" s="2">
        <f>VLOOKUP(E171,PRODUCTS!A:E,5,FALSE)</f>
        <v>11</v>
      </c>
      <c r="O171" s="2" t="str">
        <f>VLOOKUP(N171,CATEGORIES!A:C,3,FALSE)</f>
        <v>Gifts</v>
      </c>
      <c r="P171" s="2" t="str">
        <f ca="1">VLOOKUP(D171,CUSTOMERS!A:J,10,FALSE)</f>
        <v>30 - 40</v>
      </c>
      <c r="Q171" s="2" t="str">
        <f>VLOOKUP(D171,CUSTOMERS!A:I,9,FALSE)</f>
        <v>North-West</v>
      </c>
      <c r="R171" s="2" t="str">
        <f>VLOOKUP(D171,CUSTOMERS!A:K,11,FALSE)</f>
        <v>USA</v>
      </c>
    </row>
    <row r="172" spans="1:18" x14ac:dyDescent="0.2">
      <c r="A172" s="2">
        <v>1171</v>
      </c>
      <c r="B172" s="2">
        <v>2</v>
      </c>
      <c r="C172" s="4">
        <v>44662</v>
      </c>
      <c r="D172" s="2">
        <v>478</v>
      </c>
      <c r="E172" s="2">
        <v>109</v>
      </c>
      <c r="F172" s="2" t="str">
        <f>VLOOKUP(E172,PRODUCTS!A:B,2,FALSE)</f>
        <v>Italian Herb Garden</v>
      </c>
      <c r="G172" s="2">
        <v>1</v>
      </c>
      <c r="H172" s="10">
        <f>VLOOKUP(E172,PRODUCTS!A:E,3,FALSE)</f>
        <v>29</v>
      </c>
      <c r="I172" s="10">
        <f>VLOOKUP(E172,PRODUCTS!A:E,4,FALSE)</f>
        <v>15.5</v>
      </c>
      <c r="J172" s="10">
        <f t="shared" si="6"/>
        <v>29</v>
      </c>
      <c r="K172" s="10">
        <f t="shared" si="7"/>
        <v>15.5</v>
      </c>
      <c r="L172" s="10">
        <f t="shared" si="8"/>
        <v>13.5</v>
      </c>
      <c r="M172" s="2">
        <f>VLOOKUP(D172,CUSTOMERS!A:E,5,FALSE)</f>
        <v>7</v>
      </c>
      <c r="N172" s="2">
        <f>VLOOKUP(E172,PRODUCTS!A:E,5,FALSE)</f>
        <v>15</v>
      </c>
      <c r="O172" s="2" t="str">
        <f>VLOOKUP(N172,CATEGORIES!A:C,3,FALSE)</f>
        <v>Household</v>
      </c>
      <c r="P172" s="2" t="str">
        <f ca="1">VLOOKUP(D172,CUSTOMERS!A:J,10,FALSE)</f>
        <v>30 - 40</v>
      </c>
      <c r="Q172" s="2" t="str">
        <f>VLOOKUP(D172,CUSTOMERS!A:I,9,FALSE)</f>
        <v>North-West</v>
      </c>
      <c r="R172" s="2" t="str">
        <f>VLOOKUP(D172,CUSTOMERS!A:K,11,FALSE)</f>
        <v>USA</v>
      </c>
    </row>
    <row r="173" spans="1:18" x14ac:dyDescent="0.2">
      <c r="A173" s="2">
        <v>1172</v>
      </c>
      <c r="B173" s="2">
        <v>1</v>
      </c>
      <c r="C173" s="4">
        <v>44665</v>
      </c>
      <c r="D173" s="2">
        <v>61</v>
      </c>
      <c r="E173" s="2">
        <v>31</v>
      </c>
      <c r="F173" s="2" t="str">
        <f>VLOOKUP(E173,PRODUCTS!A:B,2,FALSE)</f>
        <v>Carnivorous Plant Collection</v>
      </c>
      <c r="G173" s="2">
        <v>2</v>
      </c>
      <c r="H173" s="10">
        <f>VLOOKUP(E173,PRODUCTS!A:E,3,FALSE)</f>
        <v>25</v>
      </c>
      <c r="I173" s="10">
        <f>VLOOKUP(E173,PRODUCTS!A:E,4,FALSE)</f>
        <v>14.5</v>
      </c>
      <c r="J173" s="10">
        <f t="shared" si="6"/>
        <v>50</v>
      </c>
      <c r="K173" s="10">
        <f t="shared" si="7"/>
        <v>29</v>
      </c>
      <c r="L173" s="10">
        <f t="shared" si="8"/>
        <v>21</v>
      </c>
      <c r="M173" s="2">
        <f>VLOOKUP(D173,CUSTOMERS!A:E,5,FALSE)</f>
        <v>7</v>
      </c>
      <c r="N173" s="2">
        <f>VLOOKUP(E173,PRODUCTS!A:E,5,FALSE)</f>
        <v>17</v>
      </c>
      <c r="O173" s="2" t="str">
        <f>VLOOKUP(N173,CATEGORIES!A:C,3,FALSE)</f>
        <v>Children</v>
      </c>
      <c r="P173" s="2" t="str">
        <f ca="1">VLOOKUP(D173,CUSTOMERS!A:J,10,FALSE)</f>
        <v>40 - 50</v>
      </c>
      <c r="Q173" s="2" t="str">
        <f>VLOOKUP(D173,CUSTOMERS!A:I,9,FALSE)</f>
        <v>South-West</v>
      </c>
      <c r="R173" s="2" t="str">
        <f>VLOOKUP(D173,CUSTOMERS!A:K,11,FALSE)</f>
        <v>USA</v>
      </c>
    </row>
    <row r="174" spans="1:18" x14ac:dyDescent="0.2">
      <c r="A174" s="2">
        <v>1172</v>
      </c>
      <c r="B174" s="2">
        <v>2</v>
      </c>
      <c r="C174" s="4">
        <v>44665</v>
      </c>
      <c r="D174" s="2">
        <v>61</v>
      </c>
      <c r="E174" s="2">
        <v>210</v>
      </c>
      <c r="F174" s="2" t="str">
        <f>VLOOKUP(E174,PRODUCTS!A:B,2,FALSE)</f>
        <v>WWI Trench Lighter</v>
      </c>
      <c r="G174" s="2">
        <v>1</v>
      </c>
      <c r="H174" s="10">
        <f>VLOOKUP(E174,PRODUCTS!A:E,3,FALSE)</f>
        <v>24</v>
      </c>
      <c r="I174" s="10">
        <f>VLOOKUP(E174,PRODUCTS!A:E,4,FALSE)</f>
        <v>14</v>
      </c>
      <c r="J174" s="10">
        <f t="shared" si="6"/>
        <v>24</v>
      </c>
      <c r="K174" s="10">
        <f t="shared" si="7"/>
        <v>14</v>
      </c>
      <c r="L174" s="10">
        <f t="shared" si="8"/>
        <v>10</v>
      </c>
      <c r="M174" s="2">
        <f>VLOOKUP(D174,CUSTOMERS!A:E,5,FALSE)</f>
        <v>7</v>
      </c>
      <c r="N174" s="2">
        <f>VLOOKUP(E174,PRODUCTS!A:E,5,FALSE)</f>
        <v>26</v>
      </c>
      <c r="O174" s="2" t="str">
        <f>VLOOKUP(N174,CATEGORIES!A:C,3,FALSE)</f>
        <v>Gifts</v>
      </c>
      <c r="P174" s="2" t="str">
        <f ca="1">VLOOKUP(D174,CUSTOMERS!A:J,10,FALSE)</f>
        <v>40 - 50</v>
      </c>
      <c r="Q174" s="2" t="str">
        <f>VLOOKUP(D174,CUSTOMERS!A:I,9,FALSE)</f>
        <v>South-West</v>
      </c>
      <c r="R174" s="2" t="str">
        <f>VLOOKUP(D174,CUSTOMERS!A:K,11,FALSE)</f>
        <v>USA</v>
      </c>
    </row>
    <row r="175" spans="1:18" x14ac:dyDescent="0.2">
      <c r="A175" s="2">
        <v>1173</v>
      </c>
      <c r="B175" s="2">
        <v>1</v>
      </c>
      <c r="C175" s="4">
        <v>44666</v>
      </c>
      <c r="D175" s="2">
        <v>346</v>
      </c>
      <c r="E175" s="2">
        <v>178</v>
      </c>
      <c r="F175" s="2" t="str">
        <f>VLOOKUP(E175,PRODUCTS!A:B,2,FALSE)</f>
        <v>Slate Tranquility Fountain</v>
      </c>
      <c r="G175" s="2">
        <v>1</v>
      </c>
      <c r="H175" s="10">
        <f>VLOOKUP(E175,PRODUCTS!A:E,3,FALSE)</f>
        <v>120</v>
      </c>
      <c r="I175" s="10">
        <f>VLOOKUP(E175,PRODUCTS!A:E,4,FALSE)</f>
        <v>62</v>
      </c>
      <c r="J175" s="10">
        <f t="shared" si="6"/>
        <v>120</v>
      </c>
      <c r="K175" s="10">
        <f t="shared" si="7"/>
        <v>62</v>
      </c>
      <c r="L175" s="10">
        <f t="shared" si="8"/>
        <v>58</v>
      </c>
      <c r="M175" s="2">
        <f>VLOOKUP(D175,CUSTOMERS!A:E,5,FALSE)</f>
        <v>4</v>
      </c>
      <c r="N175" s="2">
        <f>VLOOKUP(E175,PRODUCTS!A:E,5,FALSE)</f>
        <v>19</v>
      </c>
      <c r="O175" s="2" t="str">
        <f>VLOOKUP(N175,CATEGORIES!A:C,3,FALSE)</f>
        <v>Household</v>
      </c>
      <c r="P175" s="2" t="str">
        <f ca="1">VLOOKUP(D175,CUSTOMERS!A:J,10,FALSE)</f>
        <v>50 - 60</v>
      </c>
      <c r="Q175" s="2" t="str">
        <f>VLOOKUP(D175,CUSTOMERS!A:I,9,FALSE)</f>
        <v>Canada</v>
      </c>
      <c r="R175" s="2" t="str">
        <f>VLOOKUP(D175,CUSTOMERS!A:K,11,FALSE)</f>
        <v>Canada</v>
      </c>
    </row>
    <row r="176" spans="1:18" x14ac:dyDescent="0.2">
      <c r="A176" s="2">
        <v>1173</v>
      </c>
      <c r="B176" s="2">
        <v>2</v>
      </c>
      <c r="C176" s="4">
        <v>44666</v>
      </c>
      <c r="D176" s="2">
        <v>346</v>
      </c>
      <c r="E176" s="2">
        <v>188</v>
      </c>
      <c r="F176" s="2" t="str">
        <f>VLOOKUP(E176,PRODUCTS!A:B,2,FALSE)</f>
        <v>St. Basil's 3-D Puzzle</v>
      </c>
      <c r="G176" s="2">
        <v>1</v>
      </c>
      <c r="H176" s="10">
        <f>VLOOKUP(E176,PRODUCTS!A:E,3,FALSE)</f>
        <v>50</v>
      </c>
      <c r="I176" s="10">
        <f>VLOOKUP(E176,PRODUCTS!A:E,4,FALSE)</f>
        <v>27</v>
      </c>
      <c r="J176" s="10">
        <f t="shared" si="6"/>
        <v>50</v>
      </c>
      <c r="K176" s="10">
        <f t="shared" si="7"/>
        <v>27</v>
      </c>
      <c r="L176" s="10">
        <f t="shared" si="8"/>
        <v>23</v>
      </c>
      <c r="M176" s="2">
        <f>VLOOKUP(D176,CUSTOMERS!A:E,5,FALSE)</f>
        <v>4</v>
      </c>
      <c r="N176" s="2">
        <f>VLOOKUP(E176,PRODUCTS!A:E,5,FALSE)</f>
        <v>10</v>
      </c>
      <c r="O176" s="2" t="str">
        <f>VLOOKUP(N176,CATEGORIES!A:C,3,FALSE)</f>
        <v>Children</v>
      </c>
      <c r="P176" s="2" t="str">
        <f ca="1">VLOOKUP(D176,CUSTOMERS!A:J,10,FALSE)</f>
        <v>50 - 60</v>
      </c>
      <c r="Q176" s="2" t="str">
        <f>VLOOKUP(D176,CUSTOMERS!A:I,9,FALSE)</f>
        <v>Canada</v>
      </c>
      <c r="R176" s="2" t="str">
        <f>VLOOKUP(D176,CUSTOMERS!A:K,11,FALSE)</f>
        <v>Canada</v>
      </c>
    </row>
    <row r="177" spans="1:18" x14ac:dyDescent="0.2">
      <c r="A177" s="2">
        <v>1174</v>
      </c>
      <c r="B177" s="2">
        <v>1</v>
      </c>
      <c r="C177" s="4">
        <v>44667</v>
      </c>
      <c r="D177" s="2">
        <v>654</v>
      </c>
      <c r="E177" s="2">
        <v>89</v>
      </c>
      <c r="F177" s="2" t="str">
        <f>VLOOKUP(E177,PRODUCTS!A:B,2,FALSE)</f>
        <v>Ghirardelli Square Gift Box</v>
      </c>
      <c r="G177" s="2">
        <v>2</v>
      </c>
      <c r="H177" s="10">
        <f>VLOOKUP(E177,PRODUCTS!A:E,3,FALSE)</f>
        <v>58</v>
      </c>
      <c r="I177" s="10">
        <f>VLOOKUP(E177,PRODUCTS!A:E,4,FALSE)</f>
        <v>32</v>
      </c>
      <c r="J177" s="10">
        <f t="shared" si="6"/>
        <v>116</v>
      </c>
      <c r="K177" s="10">
        <f t="shared" si="7"/>
        <v>64</v>
      </c>
      <c r="L177" s="10">
        <f t="shared" si="8"/>
        <v>52</v>
      </c>
      <c r="M177" s="2">
        <f>VLOOKUP(D177,CUSTOMERS!A:E,5,FALSE)</f>
        <v>4</v>
      </c>
      <c r="N177" s="2">
        <f>VLOOKUP(E177,PRODUCTS!A:E,5,FALSE)</f>
        <v>11</v>
      </c>
      <c r="O177" s="2" t="str">
        <f>VLOOKUP(N177,CATEGORIES!A:C,3,FALSE)</f>
        <v>Gifts</v>
      </c>
      <c r="P177" s="2" t="str">
        <f ca="1">VLOOKUP(D177,CUSTOMERS!A:J,10,FALSE)</f>
        <v>70+</v>
      </c>
      <c r="Q177" s="2" t="str">
        <f>VLOOKUP(D177,CUSTOMERS!A:I,9,FALSE)</f>
        <v>North-East</v>
      </c>
      <c r="R177" s="2" t="str">
        <f>VLOOKUP(D177,CUSTOMERS!A:K,11,FALSE)</f>
        <v>USA</v>
      </c>
    </row>
    <row r="178" spans="1:18" x14ac:dyDescent="0.2">
      <c r="A178" s="2">
        <v>1174</v>
      </c>
      <c r="B178" s="2">
        <v>2</v>
      </c>
      <c r="C178" s="4">
        <v>44667</v>
      </c>
      <c r="D178" s="2">
        <v>654</v>
      </c>
      <c r="E178" s="2">
        <v>161</v>
      </c>
      <c r="F178" s="2" t="str">
        <f>VLOOKUP(E178,PRODUCTS!A:B,2,FALSE)</f>
        <v>Queen Double Irish Chain Quilt</v>
      </c>
      <c r="G178" s="2">
        <v>1</v>
      </c>
      <c r="H178" s="10">
        <f>VLOOKUP(E178,PRODUCTS!A:E,3,FALSE)</f>
        <v>315</v>
      </c>
      <c r="I178" s="10">
        <f>VLOOKUP(E178,PRODUCTS!A:E,4,FALSE)</f>
        <v>160.5</v>
      </c>
      <c r="J178" s="10">
        <f t="shared" si="6"/>
        <v>315</v>
      </c>
      <c r="K178" s="10">
        <f t="shared" si="7"/>
        <v>160.5</v>
      </c>
      <c r="L178" s="10">
        <f t="shared" si="8"/>
        <v>154.5</v>
      </c>
      <c r="M178" s="2">
        <f>VLOOKUP(D178,CUSTOMERS!A:E,5,FALSE)</f>
        <v>4</v>
      </c>
      <c r="N178" s="2">
        <f>VLOOKUP(E178,PRODUCTS!A:E,5,FALSE)</f>
        <v>19</v>
      </c>
      <c r="O178" s="2" t="str">
        <f>VLOOKUP(N178,CATEGORIES!A:C,3,FALSE)</f>
        <v>Household</v>
      </c>
      <c r="P178" s="2" t="str">
        <f ca="1">VLOOKUP(D178,CUSTOMERS!A:J,10,FALSE)</f>
        <v>70+</v>
      </c>
      <c r="Q178" s="2" t="str">
        <f>VLOOKUP(D178,CUSTOMERS!A:I,9,FALSE)</f>
        <v>North-East</v>
      </c>
      <c r="R178" s="2" t="str">
        <f>VLOOKUP(D178,CUSTOMERS!A:K,11,FALSE)</f>
        <v>USA</v>
      </c>
    </row>
    <row r="179" spans="1:18" x14ac:dyDescent="0.2">
      <c r="A179" s="2">
        <v>1174</v>
      </c>
      <c r="B179" s="2">
        <v>3</v>
      </c>
      <c r="C179" s="4">
        <v>44667</v>
      </c>
      <c r="D179" s="2">
        <v>654</v>
      </c>
      <c r="E179" s="2">
        <v>209</v>
      </c>
      <c r="F179" s="2" t="str">
        <f>VLOOKUP(E179,PRODUCTS!A:B,2,FALSE)</f>
        <v>Freezable Ice Relief Pack</v>
      </c>
      <c r="G179" s="2">
        <v>3</v>
      </c>
      <c r="H179" s="10">
        <f>VLOOKUP(E179,PRODUCTS!A:E,3,FALSE)</f>
        <v>25</v>
      </c>
      <c r="I179" s="10">
        <f>VLOOKUP(E179,PRODUCTS!A:E,4,FALSE)</f>
        <v>13.5</v>
      </c>
      <c r="J179" s="10">
        <f t="shared" si="6"/>
        <v>75</v>
      </c>
      <c r="K179" s="10">
        <f t="shared" si="7"/>
        <v>40.5</v>
      </c>
      <c r="L179" s="10">
        <f t="shared" si="8"/>
        <v>34.5</v>
      </c>
      <c r="M179" s="2">
        <f>VLOOKUP(D179,CUSTOMERS!A:E,5,FALSE)</f>
        <v>4</v>
      </c>
      <c r="N179" s="2">
        <f>VLOOKUP(E179,PRODUCTS!A:E,5,FALSE)</f>
        <v>24</v>
      </c>
      <c r="O179" s="2" t="str">
        <f>VLOOKUP(N179,CATEGORIES!A:C,3,FALSE)</f>
        <v>Health &amp; Beauty</v>
      </c>
      <c r="P179" s="2" t="str">
        <f ca="1">VLOOKUP(D179,CUSTOMERS!A:J,10,FALSE)</f>
        <v>70+</v>
      </c>
      <c r="Q179" s="2" t="str">
        <f>VLOOKUP(D179,CUSTOMERS!A:I,9,FALSE)</f>
        <v>North-East</v>
      </c>
      <c r="R179" s="2" t="str">
        <f>VLOOKUP(D179,CUSTOMERS!A:K,11,FALSE)</f>
        <v>USA</v>
      </c>
    </row>
    <row r="180" spans="1:18" x14ac:dyDescent="0.2">
      <c r="A180" s="2">
        <v>1175</v>
      </c>
      <c r="B180" s="2">
        <v>1</v>
      </c>
      <c r="C180" s="4">
        <v>44668</v>
      </c>
      <c r="D180" s="2">
        <v>123</v>
      </c>
      <c r="E180" s="2">
        <v>161</v>
      </c>
      <c r="F180" s="2" t="str">
        <f>VLOOKUP(E180,PRODUCTS!A:B,2,FALSE)</f>
        <v>Queen Double Irish Chain Quilt</v>
      </c>
      <c r="G180" s="2">
        <v>1</v>
      </c>
      <c r="H180" s="10">
        <f>VLOOKUP(E180,PRODUCTS!A:E,3,FALSE)</f>
        <v>315</v>
      </c>
      <c r="I180" s="10">
        <f>VLOOKUP(E180,PRODUCTS!A:E,4,FALSE)</f>
        <v>160.5</v>
      </c>
      <c r="J180" s="10">
        <f t="shared" si="6"/>
        <v>315</v>
      </c>
      <c r="K180" s="10">
        <f t="shared" si="7"/>
        <v>160.5</v>
      </c>
      <c r="L180" s="10">
        <f t="shared" si="8"/>
        <v>154.5</v>
      </c>
      <c r="M180" s="2">
        <f>VLOOKUP(D180,CUSTOMERS!A:E,5,FALSE)</f>
        <v>2</v>
      </c>
      <c r="N180" s="2">
        <f>VLOOKUP(E180,PRODUCTS!A:E,5,FALSE)</f>
        <v>19</v>
      </c>
      <c r="O180" s="2" t="str">
        <f>VLOOKUP(N180,CATEGORIES!A:C,3,FALSE)</f>
        <v>Household</v>
      </c>
      <c r="P180" s="2" t="str">
        <f ca="1">VLOOKUP(D180,CUSTOMERS!A:J,10,FALSE)</f>
        <v>40 - 50</v>
      </c>
      <c r="Q180" s="2" t="str">
        <f>VLOOKUP(D180,CUSTOMERS!A:I,9,FALSE)</f>
        <v>Canada</v>
      </c>
      <c r="R180" s="2" t="str">
        <f>VLOOKUP(D180,CUSTOMERS!A:K,11,FALSE)</f>
        <v>Canada</v>
      </c>
    </row>
    <row r="181" spans="1:18" x14ac:dyDescent="0.2">
      <c r="A181" s="2">
        <v>1175</v>
      </c>
      <c r="B181" s="2">
        <v>2</v>
      </c>
      <c r="C181" s="4">
        <v>44668</v>
      </c>
      <c r="D181" s="2">
        <v>123</v>
      </c>
      <c r="E181" s="2">
        <v>169</v>
      </c>
      <c r="F181" s="2" t="str">
        <f>VLOOKUP(E181,PRODUCTS!A:B,2,FALSE)</f>
        <v>Safari Helmet</v>
      </c>
      <c r="G181" s="2">
        <v>1</v>
      </c>
      <c r="H181" s="10">
        <f>VLOOKUP(E181,PRODUCTS!A:E,3,FALSE)</f>
        <v>20</v>
      </c>
      <c r="I181" s="10">
        <f>VLOOKUP(E181,PRODUCTS!A:E,4,FALSE)</f>
        <v>11</v>
      </c>
      <c r="J181" s="10">
        <f t="shared" si="6"/>
        <v>20</v>
      </c>
      <c r="K181" s="10">
        <f t="shared" si="7"/>
        <v>11</v>
      </c>
      <c r="L181" s="10">
        <f t="shared" si="8"/>
        <v>9</v>
      </c>
      <c r="M181" s="2">
        <f>VLOOKUP(D181,CUSTOMERS!A:E,5,FALSE)</f>
        <v>2</v>
      </c>
      <c r="N181" s="2">
        <f>VLOOKUP(E181,PRODUCTS!A:E,5,FALSE)</f>
        <v>16</v>
      </c>
      <c r="O181" s="2" t="str">
        <f>VLOOKUP(N181,CATEGORIES!A:C,3,FALSE)</f>
        <v>Household</v>
      </c>
      <c r="P181" s="2" t="str">
        <f ca="1">VLOOKUP(D181,CUSTOMERS!A:J,10,FALSE)</f>
        <v>40 - 50</v>
      </c>
      <c r="Q181" s="2" t="str">
        <f>VLOOKUP(D181,CUSTOMERS!A:I,9,FALSE)</f>
        <v>Canada</v>
      </c>
      <c r="R181" s="2" t="str">
        <f>VLOOKUP(D181,CUSTOMERS!A:K,11,FALSE)</f>
        <v>Canada</v>
      </c>
    </row>
    <row r="182" spans="1:18" x14ac:dyDescent="0.2">
      <c r="A182" s="2">
        <v>1176</v>
      </c>
      <c r="B182" s="2">
        <v>1</v>
      </c>
      <c r="C182" s="4">
        <v>44669</v>
      </c>
      <c r="D182" s="2">
        <v>524</v>
      </c>
      <c r="E182" s="2">
        <v>175</v>
      </c>
      <c r="F182" s="2" t="str">
        <f>VLOOKUP(E182,PRODUCTS!A:B,2,FALSE)</f>
        <v>Silverplated Hip Flask</v>
      </c>
      <c r="G182" s="2">
        <v>1</v>
      </c>
      <c r="H182" s="10">
        <f>VLOOKUP(E182,PRODUCTS!A:E,3,FALSE)</f>
        <v>29</v>
      </c>
      <c r="I182" s="10">
        <f>VLOOKUP(E182,PRODUCTS!A:E,4,FALSE)</f>
        <v>16.5</v>
      </c>
      <c r="J182" s="10">
        <f t="shared" si="6"/>
        <v>29</v>
      </c>
      <c r="K182" s="10">
        <f t="shared" si="7"/>
        <v>16.5</v>
      </c>
      <c r="L182" s="10">
        <f t="shared" si="8"/>
        <v>12.5</v>
      </c>
      <c r="M182" s="2">
        <f>VLOOKUP(D182,CUSTOMERS!A:E,5,FALSE)</f>
        <v>4</v>
      </c>
      <c r="N182" s="2">
        <f>VLOOKUP(E182,PRODUCTS!A:E,5,FALSE)</f>
        <v>26</v>
      </c>
      <c r="O182" s="2" t="str">
        <f>VLOOKUP(N182,CATEGORIES!A:C,3,FALSE)</f>
        <v>Gifts</v>
      </c>
      <c r="P182" s="2" t="str">
        <f ca="1">VLOOKUP(D182,CUSTOMERS!A:J,10,FALSE)</f>
        <v>30 - 40</v>
      </c>
      <c r="Q182" s="2" t="str">
        <f>VLOOKUP(D182,CUSTOMERS!A:I,9,FALSE)</f>
        <v>North-East</v>
      </c>
      <c r="R182" s="2" t="str">
        <f>VLOOKUP(D182,CUSTOMERS!A:K,11,FALSE)</f>
        <v>USA</v>
      </c>
    </row>
    <row r="183" spans="1:18" x14ac:dyDescent="0.2">
      <c r="A183" s="2">
        <v>1177</v>
      </c>
      <c r="B183" s="2">
        <v>1</v>
      </c>
      <c r="C183" s="4">
        <v>44672</v>
      </c>
      <c r="D183" s="2">
        <v>665</v>
      </c>
      <c r="E183" s="2">
        <v>129</v>
      </c>
      <c r="F183" s="2" t="str">
        <f>VLOOKUP(E183,PRODUCTS!A:B,2,FALSE)</f>
        <v>Mahogany Steamer Trunk</v>
      </c>
      <c r="G183" s="2">
        <v>1</v>
      </c>
      <c r="H183" s="10">
        <f>VLOOKUP(E183,PRODUCTS!A:E,3,FALSE)</f>
        <v>630</v>
      </c>
      <c r="I183" s="10">
        <f>VLOOKUP(E183,PRODUCTS!A:E,4,FALSE)</f>
        <v>316</v>
      </c>
      <c r="J183" s="10">
        <f t="shared" si="6"/>
        <v>630</v>
      </c>
      <c r="K183" s="10">
        <f t="shared" si="7"/>
        <v>316</v>
      </c>
      <c r="L183" s="10">
        <f t="shared" si="8"/>
        <v>314</v>
      </c>
      <c r="M183" s="2">
        <f>VLOOKUP(D183,CUSTOMERS!A:E,5,FALSE)</f>
        <v>4</v>
      </c>
      <c r="N183" s="2">
        <f>VLOOKUP(E183,PRODUCTS!A:E,5,FALSE)</f>
        <v>8</v>
      </c>
      <c r="O183" s="2" t="str">
        <f>VLOOKUP(N183,CATEGORIES!A:C,3,FALSE)</f>
        <v>Household</v>
      </c>
      <c r="P183" s="2" t="str">
        <f ca="1">VLOOKUP(D183,CUSTOMERS!A:J,10,FALSE)</f>
        <v>&lt; 20</v>
      </c>
      <c r="Q183" s="2" t="str">
        <f>VLOOKUP(D183,CUSTOMERS!A:I,9,FALSE)</f>
        <v>Germany</v>
      </c>
      <c r="R183" s="2" t="str">
        <f>VLOOKUP(D183,CUSTOMERS!A:K,11,FALSE)</f>
        <v>Europe</v>
      </c>
    </row>
    <row r="184" spans="1:18" x14ac:dyDescent="0.2">
      <c r="A184" s="2">
        <v>1177</v>
      </c>
      <c r="B184" s="2">
        <v>2</v>
      </c>
      <c r="C184" s="4">
        <v>44672</v>
      </c>
      <c r="D184" s="2">
        <v>665</v>
      </c>
      <c r="E184" s="2">
        <v>181</v>
      </c>
      <c r="F184" s="2" t="str">
        <f>VLOOKUP(E184,PRODUCTS!A:B,2,FALSE)</f>
        <v>Slinky</v>
      </c>
      <c r="G184" s="2">
        <v>2</v>
      </c>
      <c r="H184" s="10">
        <f>VLOOKUP(E184,PRODUCTS!A:E,3,FALSE)</f>
        <v>12</v>
      </c>
      <c r="I184" s="10">
        <f>VLOOKUP(E184,PRODUCTS!A:E,4,FALSE)</f>
        <v>7</v>
      </c>
      <c r="J184" s="10">
        <f t="shared" si="6"/>
        <v>24</v>
      </c>
      <c r="K184" s="10">
        <f t="shared" si="7"/>
        <v>14</v>
      </c>
      <c r="L184" s="10">
        <f t="shared" si="8"/>
        <v>10</v>
      </c>
      <c r="M184" s="2">
        <f>VLOOKUP(D184,CUSTOMERS!A:E,5,FALSE)</f>
        <v>4</v>
      </c>
      <c r="N184" s="2">
        <f>VLOOKUP(E184,PRODUCTS!A:E,5,FALSE)</f>
        <v>5</v>
      </c>
      <c r="O184" s="2" t="str">
        <f>VLOOKUP(N184,CATEGORIES!A:C,3,FALSE)</f>
        <v>Children</v>
      </c>
      <c r="P184" s="2" t="str">
        <f ca="1">VLOOKUP(D184,CUSTOMERS!A:J,10,FALSE)</f>
        <v>&lt; 20</v>
      </c>
      <c r="Q184" s="2" t="str">
        <f>VLOOKUP(D184,CUSTOMERS!A:I,9,FALSE)</f>
        <v>Germany</v>
      </c>
      <c r="R184" s="2" t="str">
        <f>VLOOKUP(D184,CUSTOMERS!A:K,11,FALSE)</f>
        <v>Europe</v>
      </c>
    </row>
    <row r="185" spans="1:18" x14ac:dyDescent="0.2">
      <c r="A185" s="2">
        <v>1178</v>
      </c>
      <c r="B185" s="2">
        <v>1</v>
      </c>
      <c r="C185" s="4">
        <v>44673</v>
      </c>
      <c r="D185" s="2">
        <v>668</v>
      </c>
      <c r="E185" s="2">
        <v>99</v>
      </c>
      <c r="F185" s="2" t="str">
        <f>VLOOKUP(E185,PRODUCTS!A:B,2,FALSE)</f>
        <v>Hand Warmers</v>
      </c>
      <c r="G185" s="2">
        <v>8</v>
      </c>
      <c r="H185" s="10">
        <f>VLOOKUP(E185,PRODUCTS!A:E,3,FALSE)</f>
        <v>9</v>
      </c>
      <c r="I185" s="10">
        <f>VLOOKUP(E185,PRODUCTS!A:E,4,FALSE)</f>
        <v>7.5</v>
      </c>
      <c r="J185" s="10">
        <f t="shared" si="6"/>
        <v>72</v>
      </c>
      <c r="K185" s="10">
        <f t="shared" si="7"/>
        <v>60</v>
      </c>
      <c r="L185" s="10">
        <f t="shared" si="8"/>
        <v>12</v>
      </c>
      <c r="M185" s="2">
        <f>VLOOKUP(D185,CUSTOMERS!A:E,5,FALSE)</f>
        <v>3</v>
      </c>
      <c r="N185" s="2">
        <f>VLOOKUP(E185,PRODUCTS!A:E,5,FALSE)</f>
        <v>17</v>
      </c>
      <c r="O185" s="2" t="str">
        <f>VLOOKUP(N185,CATEGORIES!A:C,3,FALSE)</f>
        <v>Children</v>
      </c>
      <c r="P185" s="2" t="str">
        <f ca="1">VLOOKUP(D185,CUSTOMERS!A:J,10,FALSE)</f>
        <v>40 - 50</v>
      </c>
      <c r="Q185" s="2" t="str">
        <f>VLOOKUP(D185,CUSTOMERS!A:I,9,FALSE)</f>
        <v>North-East</v>
      </c>
      <c r="R185" s="2" t="str">
        <f>VLOOKUP(D185,CUSTOMERS!A:K,11,FALSE)</f>
        <v>USA</v>
      </c>
    </row>
    <row r="186" spans="1:18" x14ac:dyDescent="0.2">
      <c r="A186" s="2">
        <v>1178</v>
      </c>
      <c r="B186" s="2">
        <v>2</v>
      </c>
      <c r="C186" s="4">
        <v>44673</v>
      </c>
      <c r="D186" s="2">
        <v>668</v>
      </c>
      <c r="E186" s="2">
        <v>196</v>
      </c>
      <c r="F186" s="2" t="str">
        <f>VLOOKUP(E186,PRODUCTS!A:B,2,FALSE)</f>
        <v>Travel Companion</v>
      </c>
      <c r="G186" s="2">
        <v>1</v>
      </c>
      <c r="H186" s="10">
        <f>VLOOKUP(E186,PRODUCTS!A:E,3,FALSE)</f>
        <v>74</v>
      </c>
      <c r="I186" s="10">
        <f>VLOOKUP(E186,PRODUCTS!A:E,4,FALSE)</f>
        <v>40</v>
      </c>
      <c r="J186" s="10">
        <f t="shared" si="6"/>
        <v>74</v>
      </c>
      <c r="K186" s="10">
        <f t="shared" si="7"/>
        <v>40</v>
      </c>
      <c r="L186" s="10">
        <f t="shared" si="8"/>
        <v>34</v>
      </c>
      <c r="M186" s="2">
        <f>VLOOKUP(D186,CUSTOMERS!A:E,5,FALSE)</f>
        <v>3</v>
      </c>
      <c r="N186" s="2">
        <f>VLOOKUP(E186,PRODUCTS!A:E,5,FALSE)</f>
        <v>23</v>
      </c>
      <c r="O186" s="2" t="str">
        <f>VLOOKUP(N186,CATEGORIES!A:C,3,FALSE)</f>
        <v>Travel</v>
      </c>
      <c r="P186" s="2" t="str">
        <f ca="1">VLOOKUP(D186,CUSTOMERS!A:J,10,FALSE)</f>
        <v>40 - 50</v>
      </c>
      <c r="Q186" s="2" t="str">
        <f>VLOOKUP(D186,CUSTOMERS!A:I,9,FALSE)</f>
        <v>North-East</v>
      </c>
      <c r="R186" s="2" t="str">
        <f>VLOOKUP(D186,CUSTOMERS!A:K,11,FALSE)</f>
        <v>USA</v>
      </c>
    </row>
    <row r="187" spans="1:18" x14ac:dyDescent="0.2">
      <c r="A187" s="2">
        <v>1179</v>
      </c>
      <c r="B187" s="2">
        <v>1</v>
      </c>
      <c r="C187" s="4">
        <v>44674</v>
      </c>
      <c r="D187" s="2">
        <v>212</v>
      </c>
      <c r="E187" s="2">
        <v>41</v>
      </c>
      <c r="F187" s="2" t="str">
        <f>VLOOKUP(E187,PRODUCTS!A:B,2,FALSE)</f>
        <v>Celebration</v>
      </c>
      <c r="G187" s="2">
        <v>1</v>
      </c>
      <c r="H187" s="10">
        <f>VLOOKUP(E187,PRODUCTS!A:E,3,FALSE)</f>
        <v>79</v>
      </c>
      <c r="I187" s="10">
        <f>VLOOKUP(E187,PRODUCTS!A:E,4,FALSE)</f>
        <v>42.5</v>
      </c>
      <c r="J187" s="10">
        <f t="shared" si="6"/>
        <v>79</v>
      </c>
      <c r="K187" s="10">
        <f t="shared" si="7"/>
        <v>42.5</v>
      </c>
      <c r="L187" s="10">
        <f t="shared" si="8"/>
        <v>36.5</v>
      </c>
      <c r="M187" s="2">
        <f>VLOOKUP(D187,CUSTOMERS!A:E,5,FALSE)</f>
        <v>5</v>
      </c>
      <c r="N187" s="2">
        <f>VLOOKUP(E187,PRODUCTS!A:E,5,FALSE)</f>
        <v>11</v>
      </c>
      <c r="O187" s="2" t="str">
        <f>VLOOKUP(N187,CATEGORIES!A:C,3,FALSE)</f>
        <v>Gifts</v>
      </c>
      <c r="P187" s="2" t="str">
        <f ca="1">VLOOKUP(D187,CUSTOMERS!A:J,10,FALSE)</f>
        <v>40 - 50</v>
      </c>
      <c r="Q187" s="2" t="str">
        <f>VLOOKUP(D187,CUSTOMERS!A:I,9,FALSE)</f>
        <v>South-East</v>
      </c>
      <c r="R187" s="2" t="str">
        <f>VLOOKUP(D187,CUSTOMERS!A:K,11,FALSE)</f>
        <v>USA</v>
      </c>
    </row>
    <row r="188" spans="1:18" x14ac:dyDescent="0.2">
      <c r="A188" s="2">
        <v>1179</v>
      </c>
      <c r="B188" s="2">
        <v>2</v>
      </c>
      <c r="C188" s="4">
        <v>44674</v>
      </c>
      <c r="D188" s="2">
        <v>212</v>
      </c>
      <c r="E188" s="2">
        <v>107</v>
      </c>
      <c r="F188" s="2" t="str">
        <f>VLOOKUP(E188,PRODUCTS!A:B,2,FALSE)</f>
        <v>Invigorating Tub Tonic</v>
      </c>
      <c r="G188" s="2">
        <v>4</v>
      </c>
      <c r="H188" s="10">
        <f>VLOOKUP(E188,PRODUCTS!A:E,3,FALSE)</f>
        <v>17</v>
      </c>
      <c r="I188" s="10">
        <f>VLOOKUP(E188,PRODUCTS!A:E,4,FALSE)</f>
        <v>11.5</v>
      </c>
      <c r="J188" s="10">
        <f t="shared" si="6"/>
        <v>68</v>
      </c>
      <c r="K188" s="10">
        <f t="shared" si="7"/>
        <v>46</v>
      </c>
      <c r="L188" s="10">
        <f t="shared" si="8"/>
        <v>22</v>
      </c>
      <c r="M188" s="2">
        <f>VLOOKUP(D188,CUSTOMERS!A:E,5,FALSE)</f>
        <v>5</v>
      </c>
      <c r="N188" s="2">
        <f>VLOOKUP(E188,PRODUCTS!A:E,5,FALSE)</f>
        <v>20</v>
      </c>
      <c r="O188" s="2" t="str">
        <f>VLOOKUP(N188,CATEGORIES!A:C,3,FALSE)</f>
        <v>Health &amp; Beauty</v>
      </c>
      <c r="P188" s="2" t="str">
        <f ca="1">VLOOKUP(D188,CUSTOMERS!A:J,10,FALSE)</f>
        <v>40 - 50</v>
      </c>
      <c r="Q188" s="2" t="str">
        <f>VLOOKUP(D188,CUSTOMERS!A:I,9,FALSE)</f>
        <v>South-East</v>
      </c>
      <c r="R188" s="2" t="str">
        <f>VLOOKUP(D188,CUSTOMERS!A:K,11,FALSE)</f>
        <v>USA</v>
      </c>
    </row>
    <row r="189" spans="1:18" x14ac:dyDescent="0.2">
      <c r="A189" s="2">
        <v>1179</v>
      </c>
      <c r="B189" s="2">
        <v>3</v>
      </c>
      <c r="C189" s="4">
        <v>44674</v>
      </c>
      <c r="D189" s="2">
        <v>212</v>
      </c>
      <c r="E189" s="2">
        <v>183</v>
      </c>
      <c r="F189" s="2" t="str">
        <f>VLOOKUP(E189,PRODUCTS!A:B,2,FALSE)</f>
        <v>Solar Power Kit</v>
      </c>
      <c r="G189" s="2">
        <v>1</v>
      </c>
      <c r="H189" s="10">
        <f>VLOOKUP(E189,PRODUCTS!A:E,3,FALSE)</f>
        <v>17</v>
      </c>
      <c r="I189" s="10">
        <f>VLOOKUP(E189,PRODUCTS!A:E,4,FALSE)</f>
        <v>9.5</v>
      </c>
      <c r="J189" s="10">
        <f t="shared" si="6"/>
        <v>17</v>
      </c>
      <c r="K189" s="10">
        <f t="shared" si="7"/>
        <v>9.5</v>
      </c>
      <c r="L189" s="10">
        <f t="shared" si="8"/>
        <v>7.5</v>
      </c>
      <c r="M189" s="2">
        <f>VLOOKUP(D189,CUSTOMERS!A:E,5,FALSE)</f>
        <v>5</v>
      </c>
      <c r="N189" s="2">
        <f>VLOOKUP(E189,PRODUCTS!A:E,5,FALSE)</f>
        <v>17</v>
      </c>
      <c r="O189" s="2" t="str">
        <f>VLOOKUP(N189,CATEGORIES!A:C,3,FALSE)</f>
        <v>Children</v>
      </c>
      <c r="P189" s="2" t="str">
        <f ca="1">VLOOKUP(D189,CUSTOMERS!A:J,10,FALSE)</f>
        <v>40 - 50</v>
      </c>
      <c r="Q189" s="2" t="str">
        <f>VLOOKUP(D189,CUSTOMERS!A:I,9,FALSE)</f>
        <v>South-East</v>
      </c>
      <c r="R189" s="2" t="str">
        <f>VLOOKUP(D189,CUSTOMERS!A:K,11,FALSE)</f>
        <v>USA</v>
      </c>
    </row>
    <row r="190" spans="1:18" x14ac:dyDescent="0.2">
      <c r="A190" s="2">
        <v>1180</v>
      </c>
      <c r="B190" s="2">
        <v>1</v>
      </c>
      <c r="C190" s="4">
        <v>44675</v>
      </c>
      <c r="D190" s="2">
        <v>344</v>
      </c>
      <c r="E190" s="2">
        <v>55</v>
      </c>
      <c r="F190" s="2" t="str">
        <f>VLOOKUP(E190,PRODUCTS!A:B,2,FALSE)</f>
        <v>Copper Snow Gauge</v>
      </c>
      <c r="G190" s="2">
        <v>1</v>
      </c>
      <c r="H190" s="10">
        <f>VLOOKUP(E190,PRODUCTS!A:E,3,FALSE)</f>
        <v>65</v>
      </c>
      <c r="I190" s="10">
        <f>VLOOKUP(E190,PRODUCTS!A:E,4,FALSE)</f>
        <v>35.5</v>
      </c>
      <c r="J190" s="10">
        <f t="shared" si="6"/>
        <v>65</v>
      </c>
      <c r="K190" s="10">
        <f t="shared" si="7"/>
        <v>35.5</v>
      </c>
      <c r="L190" s="10">
        <f t="shared" si="8"/>
        <v>29.5</v>
      </c>
      <c r="M190" s="2">
        <f>VLOOKUP(D190,CUSTOMERS!A:E,5,FALSE)</f>
        <v>4</v>
      </c>
      <c r="N190" s="2">
        <f>VLOOKUP(E190,PRODUCTS!A:E,5,FALSE)</f>
        <v>16</v>
      </c>
      <c r="O190" s="2" t="str">
        <f>VLOOKUP(N190,CATEGORIES!A:C,3,FALSE)</f>
        <v>Household</v>
      </c>
      <c r="P190" s="2" t="str">
        <f ca="1">VLOOKUP(D190,CUSTOMERS!A:J,10,FALSE)</f>
        <v>30 - 40</v>
      </c>
      <c r="Q190" s="2" t="str">
        <f>VLOOKUP(D190,CUSTOMERS!A:I,9,FALSE)</f>
        <v>North-East</v>
      </c>
      <c r="R190" s="2" t="str">
        <f>VLOOKUP(D190,CUSTOMERS!A:K,11,FALSE)</f>
        <v>USA</v>
      </c>
    </row>
    <row r="191" spans="1:18" x14ac:dyDescent="0.2">
      <c r="A191" s="2">
        <v>1180</v>
      </c>
      <c r="B191" s="2">
        <v>2</v>
      </c>
      <c r="C191" s="4">
        <v>44675</v>
      </c>
      <c r="D191" s="2">
        <v>344</v>
      </c>
      <c r="E191" s="2">
        <v>134</v>
      </c>
      <c r="F191" s="2" t="str">
        <f>VLOOKUP(E191,PRODUCTS!A:B,2,FALSE)</f>
        <v>Mocha Java Blend Coffee</v>
      </c>
      <c r="G191" s="2">
        <v>4</v>
      </c>
      <c r="H191" s="10">
        <f>VLOOKUP(E191,PRODUCTS!A:E,3,FALSE)</f>
        <v>16</v>
      </c>
      <c r="I191" s="10">
        <f>VLOOKUP(E191,PRODUCTS!A:E,4,FALSE)</f>
        <v>9</v>
      </c>
      <c r="J191" s="10">
        <f t="shared" si="6"/>
        <v>64</v>
      </c>
      <c r="K191" s="10">
        <f t="shared" si="7"/>
        <v>36</v>
      </c>
      <c r="L191" s="10">
        <f t="shared" si="8"/>
        <v>28</v>
      </c>
      <c r="M191" s="2">
        <f>VLOOKUP(D191,CUSTOMERS!A:E,5,FALSE)</f>
        <v>4</v>
      </c>
      <c r="N191" s="2">
        <f>VLOOKUP(E191,PRODUCTS!A:E,5,FALSE)</f>
        <v>6</v>
      </c>
      <c r="O191" s="2" t="str">
        <f>VLOOKUP(N191,CATEGORIES!A:C,3,FALSE)</f>
        <v>Food</v>
      </c>
      <c r="P191" s="2" t="str">
        <f ca="1">VLOOKUP(D191,CUSTOMERS!A:J,10,FALSE)</f>
        <v>30 - 40</v>
      </c>
      <c r="Q191" s="2" t="str">
        <f>VLOOKUP(D191,CUSTOMERS!A:I,9,FALSE)</f>
        <v>North-East</v>
      </c>
      <c r="R191" s="2" t="str">
        <f>VLOOKUP(D191,CUSTOMERS!A:K,11,FALSE)</f>
        <v>USA</v>
      </c>
    </row>
    <row r="192" spans="1:18" x14ac:dyDescent="0.2">
      <c r="A192" s="2">
        <v>1180</v>
      </c>
      <c r="B192" s="2">
        <v>3</v>
      </c>
      <c r="C192" s="4">
        <v>44675</v>
      </c>
      <c r="D192" s="2">
        <v>344</v>
      </c>
      <c r="E192" s="2">
        <v>194</v>
      </c>
      <c r="F192" s="2" t="str">
        <f>VLOOKUP(E192,PRODUCTS!A:B,2,FALSE)</f>
        <v>Thermal Lumbar Support</v>
      </c>
      <c r="G192" s="2">
        <v>1</v>
      </c>
      <c r="H192" s="10">
        <f>VLOOKUP(E192,PRODUCTS!A:E,3,FALSE)</f>
        <v>50</v>
      </c>
      <c r="I192" s="10">
        <f>VLOOKUP(E192,PRODUCTS!A:E,4,FALSE)</f>
        <v>27</v>
      </c>
      <c r="J192" s="10">
        <f t="shared" si="6"/>
        <v>50</v>
      </c>
      <c r="K192" s="10">
        <f t="shared" si="7"/>
        <v>27</v>
      </c>
      <c r="L192" s="10">
        <f t="shared" si="8"/>
        <v>23</v>
      </c>
      <c r="M192" s="2">
        <f>VLOOKUP(D192,CUSTOMERS!A:E,5,FALSE)</f>
        <v>4</v>
      </c>
      <c r="N192" s="2">
        <f>VLOOKUP(E192,PRODUCTS!A:E,5,FALSE)</f>
        <v>26</v>
      </c>
      <c r="O192" s="2" t="str">
        <f>VLOOKUP(N192,CATEGORIES!A:C,3,FALSE)</f>
        <v>Gifts</v>
      </c>
      <c r="P192" s="2" t="str">
        <f ca="1">VLOOKUP(D192,CUSTOMERS!A:J,10,FALSE)</f>
        <v>30 - 40</v>
      </c>
      <c r="Q192" s="2" t="str">
        <f>VLOOKUP(D192,CUSTOMERS!A:I,9,FALSE)</f>
        <v>North-East</v>
      </c>
      <c r="R192" s="2" t="str">
        <f>VLOOKUP(D192,CUSTOMERS!A:K,11,FALSE)</f>
        <v>USA</v>
      </c>
    </row>
    <row r="193" spans="1:18" x14ac:dyDescent="0.2">
      <c r="A193" s="2">
        <v>1181</v>
      </c>
      <c r="B193" s="2">
        <v>1</v>
      </c>
      <c r="C193" s="4">
        <v>44675</v>
      </c>
      <c r="D193" s="2">
        <v>459</v>
      </c>
      <c r="E193" s="2">
        <v>33</v>
      </c>
      <c r="F193" s="2" t="str">
        <f>VLOOKUP(E193,PRODUCTS!A:B,2,FALSE)</f>
        <v>Casablanca</v>
      </c>
      <c r="G193" s="2">
        <v>1</v>
      </c>
      <c r="H193" s="10">
        <f>VLOOKUP(E193,PRODUCTS!A:E,3,FALSE)</f>
        <v>60</v>
      </c>
      <c r="I193" s="10">
        <f>VLOOKUP(E193,PRODUCTS!A:E,4,FALSE)</f>
        <v>31</v>
      </c>
      <c r="J193" s="10">
        <f t="shared" si="6"/>
        <v>60</v>
      </c>
      <c r="K193" s="10">
        <f t="shared" si="7"/>
        <v>31</v>
      </c>
      <c r="L193" s="10">
        <f t="shared" si="8"/>
        <v>29</v>
      </c>
      <c r="M193" s="2">
        <f>VLOOKUP(D193,CUSTOMERS!A:E,5,FALSE)</f>
        <v>5</v>
      </c>
      <c r="N193" s="2">
        <f>VLOOKUP(E193,PRODUCTS!A:E,5,FALSE)</f>
        <v>11</v>
      </c>
      <c r="O193" s="2" t="str">
        <f>VLOOKUP(N193,CATEGORIES!A:C,3,FALSE)</f>
        <v>Gifts</v>
      </c>
      <c r="P193" s="2" t="str">
        <f ca="1">VLOOKUP(D193,CUSTOMERS!A:J,10,FALSE)</f>
        <v>30 - 40</v>
      </c>
      <c r="Q193" s="2" t="str">
        <f>VLOOKUP(D193,CUSTOMERS!A:I,9,FALSE)</f>
        <v>North-East</v>
      </c>
      <c r="R193" s="2" t="str">
        <f>VLOOKUP(D193,CUSTOMERS!A:K,11,FALSE)</f>
        <v>USA</v>
      </c>
    </row>
    <row r="194" spans="1:18" x14ac:dyDescent="0.2">
      <c r="A194" s="2">
        <v>1181</v>
      </c>
      <c r="B194" s="2">
        <v>2</v>
      </c>
      <c r="C194" s="4">
        <v>44675</v>
      </c>
      <c r="D194" s="2">
        <v>459</v>
      </c>
      <c r="E194" s="2">
        <v>153</v>
      </c>
      <c r="F194" s="2" t="str">
        <f>VLOOKUP(E194,PRODUCTS!A:B,2,FALSE)</f>
        <v>Pewter Cat Frame</v>
      </c>
      <c r="G194" s="2">
        <v>1</v>
      </c>
      <c r="H194" s="10">
        <f>VLOOKUP(E194,PRODUCTS!A:E,3,FALSE)</f>
        <v>29</v>
      </c>
      <c r="I194" s="10">
        <f>VLOOKUP(E194,PRODUCTS!A:E,4,FALSE)</f>
        <v>15.5</v>
      </c>
      <c r="J194" s="10">
        <f t="shared" si="6"/>
        <v>29</v>
      </c>
      <c r="K194" s="10">
        <f t="shared" si="7"/>
        <v>15.5</v>
      </c>
      <c r="L194" s="10">
        <f t="shared" si="8"/>
        <v>13.5</v>
      </c>
      <c r="M194" s="2">
        <f>VLOOKUP(D194,CUSTOMERS!A:E,5,FALSE)</f>
        <v>5</v>
      </c>
      <c r="N194" s="2">
        <f>VLOOKUP(E194,PRODUCTS!A:E,5,FALSE)</f>
        <v>26</v>
      </c>
      <c r="O194" s="2" t="str">
        <f>VLOOKUP(N194,CATEGORIES!A:C,3,FALSE)</f>
        <v>Gifts</v>
      </c>
      <c r="P194" s="2" t="str">
        <f ca="1">VLOOKUP(D194,CUSTOMERS!A:J,10,FALSE)</f>
        <v>30 - 40</v>
      </c>
      <c r="Q194" s="2" t="str">
        <f>VLOOKUP(D194,CUSTOMERS!A:I,9,FALSE)</f>
        <v>North-East</v>
      </c>
      <c r="R194" s="2" t="str">
        <f>VLOOKUP(D194,CUSTOMERS!A:K,11,FALSE)</f>
        <v>USA</v>
      </c>
    </row>
    <row r="195" spans="1:18" x14ac:dyDescent="0.2">
      <c r="A195" s="2">
        <v>1181</v>
      </c>
      <c r="B195" s="2">
        <v>3</v>
      </c>
      <c r="C195" s="4">
        <v>44675</v>
      </c>
      <c r="D195" s="2">
        <v>459</v>
      </c>
      <c r="E195" s="2">
        <v>209</v>
      </c>
      <c r="F195" s="2" t="str">
        <f>VLOOKUP(E195,PRODUCTS!A:B,2,FALSE)</f>
        <v>Freezable Ice Relief Pack</v>
      </c>
      <c r="G195" s="2">
        <v>1</v>
      </c>
      <c r="H195" s="10">
        <f>VLOOKUP(E195,PRODUCTS!A:E,3,FALSE)</f>
        <v>25</v>
      </c>
      <c r="I195" s="10">
        <f>VLOOKUP(E195,PRODUCTS!A:E,4,FALSE)</f>
        <v>13.5</v>
      </c>
      <c r="J195" s="10">
        <f t="shared" ref="J195:J258" si="9">H195*G195</f>
        <v>25</v>
      </c>
      <c r="K195" s="10">
        <f t="shared" ref="K195:K258" si="10">I195*G195</f>
        <v>13.5</v>
      </c>
      <c r="L195" s="10">
        <f t="shared" ref="L195:L258" si="11">J195-K195</f>
        <v>11.5</v>
      </c>
      <c r="M195" s="2">
        <f>VLOOKUP(D195,CUSTOMERS!A:E,5,FALSE)</f>
        <v>5</v>
      </c>
      <c r="N195" s="2">
        <f>VLOOKUP(E195,PRODUCTS!A:E,5,FALSE)</f>
        <v>24</v>
      </c>
      <c r="O195" s="2" t="str">
        <f>VLOOKUP(N195,CATEGORIES!A:C,3,FALSE)</f>
        <v>Health &amp; Beauty</v>
      </c>
      <c r="P195" s="2" t="str">
        <f ca="1">VLOOKUP(D195,CUSTOMERS!A:J,10,FALSE)</f>
        <v>30 - 40</v>
      </c>
      <c r="Q195" s="2" t="str">
        <f>VLOOKUP(D195,CUSTOMERS!A:I,9,FALSE)</f>
        <v>North-East</v>
      </c>
      <c r="R195" s="2" t="str">
        <f>VLOOKUP(D195,CUSTOMERS!A:K,11,FALSE)</f>
        <v>USA</v>
      </c>
    </row>
    <row r="196" spans="1:18" x14ac:dyDescent="0.2">
      <c r="A196" s="2">
        <v>1182</v>
      </c>
      <c r="B196" s="2">
        <v>1</v>
      </c>
      <c r="C196" s="4">
        <v>44676</v>
      </c>
      <c r="D196" s="2">
        <v>13</v>
      </c>
      <c r="E196" s="2">
        <v>130</v>
      </c>
      <c r="F196" s="2" t="str">
        <f>VLOOKUP(E196,PRODUCTS!A:B,2,FALSE)</f>
        <v>Majestic Truffle Collection</v>
      </c>
      <c r="G196" s="2">
        <v>1</v>
      </c>
      <c r="H196" s="10">
        <f>VLOOKUP(E196,PRODUCTS!A:E,3,FALSE)</f>
        <v>25</v>
      </c>
      <c r="I196" s="10">
        <f>VLOOKUP(E196,PRODUCTS!A:E,4,FALSE)</f>
        <v>15.5</v>
      </c>
      <c r="J196" s="10">
        <f t="shared" si="9"/>
        <v>25</v>
      </c>
      <c r="K196" s="10">
        <f t="shared" si="10"/>
        <v>15.5</v>
      </c>
      <c r="L196" s="10">
        <f t="shared" si="11"/>
        <v>9.5</v>
      </c>
      <c r="M196" s="2">
        <f>VLOOKUP(D196,CUSTOMERS!A:E,5,FALSE)</f>
        <v>7</v>
      </c>
      <c r="N196" s="2">
        <f>VLOOKUP(E196,PRODUCTS!A:E,5,FALSE)</f>
        <v>3</v>
      </c>
      <c r="O196" s="2" t="str">
        <f>VLOOKUP(N196,CATEGORIES!A:C,3,FALSE)</f>
        <v>Food</v>
      </c>
      <c r="P196" s="2" t="str">
        <f ca="1">VLOOKUP(D196,CUSTOMERS!A:J,10,FALSE)</f>
        <v>50 - 60</v>
      </c>
      <c r="Q196" s="2" t="str">
        <f>VLOOKUP(D196,CUSTOMERS!A:I,9,FALSE)</f>
        <v>North-East</v>
      </c>
      <c r="R196" s="2" t="str">
        <f>VLOOKUP(D196,CUSTOMERS!A:K,11,FALSE)</f>
        <v>USA</v>
      </c>
    </row>
    <row r="197" spans="1:18" x14ac:dyDescent="0.2">
      <c r="A197" s="2">
        <v>1182</v>
      </c>
      <c r="B197" s="2">
        <v>2</v>
      </c>
      <c r="C197" s="4">
        <v>44676</v>
      </c>
      <c r="D197" s="2">
        <v>13</v>
      </c>
      <c r="E197" s="2">
        <v>134</v>
      </c>
      <c r="F197" s="2" t="str">
        <f>VLOOKUP(E197,PRODUCTS!A:B,2,FALSE)</f>
        <v>Mocha Java Blend Coffee</v>
      </c>
      <c r="G197" s="2">
        <v>1</v>
      </c>
      <c r="H197" s="10">
        <f>VLOOKUP(E197,PRODUCTS!A:E,3,FALSE)</f>
        <v>16</v>
      </c>
      <c r="I197" s="10">
        <f>VLOOKUP(E197,PRODUCTS!A:E,4,FALSE)</f>
        <v>9</v>
      </c>
      <c r="J197" s="10">
        <f t="shared" si="9"/>
        <v>16</v>
      </c>
      <c r="K197" s="10">
        <f t="shared" si="10"/>
        <v>9</v>
      </c>
      <c r="L197" s="10">
        <f t="shared" si="11"/>
        <v>7</v>
      </c>
      <c r="M197" s="2">
        <f>VLOOKUP(D197,CUSTOMERS!A:E,5,FALSE)</f>
        <v>7</v>
      </c>
      <c r="N197" s="2">
        <f>VLOOKUP(E197,PRODUCTS!A:E,5,FALSE)</f>
        <v>6</v>
      </c>
      <c r="O197" s="2" t="str">
        <f>VLOOKUP(N197,CATEGORIES!A:C,3,FALSE)</f>
        <v>Food</v>
      </c>
      <c r="P197" s="2" t="str">
        <f ca="1">VLOOKUP(D197,CUSTOMERS!A:J,10,FALSE)</f>
        <v>50 - 60</v>
      </c>
      <c r="Q197" s="2" t="str">
        <f>VLOOKUP(D197,CUSTOMERS!A:I,9,FALSE)</f>
        <v>North-East</v>
      </c>
      <c r="R197" s="2" t="str">
        <f>VLOOKUP(D197,CUSTOMERS!A:K,11,FALSE)</f>
        <v>USA</v>
      </c>
    </row>
    <row r="198" spans="1:18" x14ac:dyDescent="0.2">
      <c r="A198" s="2">
        <v>1182</v>
      </c>
      <c r="B198" s="2">
        <v>3</v>
      </c>
      <c r="C198" s="4">
        <v>44676</v>
      </c>
      <c r="D198" s="2">
        <v>13</v>
      </c>
      <c r="E198" s="2">
        <v>181</v>
      </c>
      <c r="F198" s="2" t="str">
        <f>VLOOKUP(E198,PRODUCTS!A:B,2,FALSE)</f>
        <v>Slinky</v>
      </c>
      <c r="G198" s="2">
        <v>5</v>
      </c>
      <c r="H198" s="10">
        <f>VLOOKUP(E198,PRODUCTS!A:E,3,FALSE)</f>
        <v>12</v>
      </c>
      <c r="I198" s="10">
        <f>VLOOKUP(E198,PRODUCTS!A:E,4,FALSE)</f>
        <v>7</v>
      </c>
      <c r="J198" s="10">
        <f t="shared" si="9"/>
        <v>60</v>
      </c>
      <c r="K198" s="10">
        <f t="shared" si="10"/>
        <v>35</v>
      </c>
      <c r="L198" s="10">
        <f t="shared" si="11"/>
        <v>25</v>
      </c>
      <c r="M198" s="2">
        <f>VLOOKUP(D198,CUSTOMERS!A:E,5,FALSE)</f>
        <v>7</v>
      </c>
      <c r="N198" s="2">
        <f>VLOOKUP(E198,PRODUCTS!A:E,5,FALSE)</f>
        <v>5</v>
      </c>
      <c r="O198" s="2" t="str">
        <f>VLOOKUP(N198,CATEGORIES!A:C,3,FALSE)</f>
        <v>Children</v>
      </c>
      <c r="P198" s="2" t="str">
        <f ca="1">VLOOKUP(D198,CUSTOMERS!A:J,10,FALSE)</f>
        <v>50 - 60</v>
      </c>
      <c r="Q198" s="2" t="str">
        <f>VLOOKUP(D198,CUSTOMERS!A:I,9,FALSE)</f>
        <v>North-East</v>
      </c>
      <c r="R198" s="2" t="str">
        <f>VLOOKUP(D198,CUSTOMERS!A:K,11,FALSE)</f>
        <v>USA</v>
      </c>
    </row>
    <row r="199" spans="1:18" x14ac:dyDescent="0.2">
      <c r="A199" s="2">
        <v>1182</v>
      </c>
      <c r="B199" s="2">
        <v>4</v>
      </c>
      <c r="C199" s="4">
        <v>44676</v>
      </c>
      <c r="D199" s="2">
        <v>13</v>
      </c>
      <c r="E199" s="2">
        <v>205</v>
      </c>
      <c r="F199" s="2" t="str">
        <f>VLOOKUP(E199,PRODUCTS!A:B,2,FALSE)</f>
        <v>Weather Alert Radio</v>
      </c>
      <c r="G199" s="2">
        <v>1</v>
      </c>
      <c r="H199" s="10">
        <f>VLOOKUP(E199,PRODUCTS!A:E,3,FALSE)</f>
        <v>60</v>
      </c>
      <c r="I199" s="10">
        <f>VLOOKUP(E199,PRODUCTS!A:E,4,FALSE)</f>
        <v>32</v>
      </c>
      <c r="J199" s="10">
        <f t="shared" si="9"/>
        <v>60</v>
      </c>
      <c r="K199" s="10">
        <f t="shared" si="10"/>
        <v>32</v>
      </c>
      <c r="L199" s="10">
        <f t="shared" si="11"/>
        <v>28</v>
      </c>
      <c r="M199" s="2">
        <f>VLOOKUP(D199,CUSTOMERS!A:E,5,FALSE)</f>
        <v>7</v>
      </c>
      <c r="N199" s="2">
        <f>VLOOKUP(E199,PRODUCTS!A:E,5,FALSE)</f>
        <v>9</v>
      </c>
      <c r="O199" s="2" t="str">
        <f>VLOOKUP(N199,CATEGORIES!A:C,3,FALSE)</f>
        <v>Electronics</v>
      </c>
      <c r="P199" s="2" t="str">
        <f ca="1">VLOOKUP(D199,CUSTOMERS!A:J,10,FALSE)</f>
        <v>50 - 60</v>
      </c>
      <c r="Q199" s="2" t="str">
        <f>VLOOKUP(D199,CUSTOMERS!A:I,9,FALSE)</f>
        <v>North-East</v>
      </c>
      <c r="R199" s="2" t="str">
        <f>VLOOKUP(D199,CUSTOMERS!A:K,11,FALSE)</f>
        <v>USA</v>
      </c>
    </row>
    <row r="200" spans="1:18" x14ac:dyDescent="0.2">
      <c r="A200" s="2">
        <v>1183</v>
      </c>
      <c r="B200" s="2">
        <v>1</v>
      </c>
      <c r="C200" s="4">
        <v>44676</v>
      </c>
      <c r="D200" s="2">
        <v>620</v>
      </c>
      <c r="E200" s="2">
        <v>4</v>
      </c>
      <c r="F200" s="2" t="str">
        <f>VLOOKUP(E200,PRODUCTS!A:B,2,FALSE)</f>
        <v>Air Fryer</v>
      </c>
      <c r="G200" s="2">
        <v>1</v>
      </c>
      <c r="H200" s="10">
        <f>VLOOKUP(E200,PRODUCTS!A:E,3,FALSE)</f>
        <v>125</v>
      </c>
      <c r="I200" s="10">
        <f>VLOOKUP(E200,PRODUCTS!A:E,4,FALSE)</f>
        <v>65.5</v>
      </c>
      <c r="J200" s="10">
        <f t="shared" si="9"/>
        <v>125</v>
      </c>
      <c r="K200" s="10">
        <f t="shared" si="10"/>
        <v>65.5</v>
      </c>
      <c r="L200" s="10">
        <f t="shared" si="11"/>
        <v>59.5</v>
      </c>
      <c r="M200" s="2">
        <f>VLOOKUP(D200,CUSTOMERS!A:E,5,FALSE)</f>
        <v>6</v>
      </c>
      <c r="N200" s="2">
        <f>VLOOKUP(E200,PRODUCTS!A:E,5,FALSE)</f>
        <v>15</v>
      </c>
      <c r="O200" s="2" t="str">
        <f>VLOOKUP(N200,CATEGORIES!A:C,3,FALSE)</f>
        <v>Household</v>
      </c>
      <c r="P200" s="2" t="str">
        <f ca="1">VLOOKUP(D200,CUSTOMERS!A:J,10,FALSE)</f>
        <v>60 - 70</v>
      </c>
      <c r="Q200" s="2" t="str">
        <f>VLOOKUP(D200,CUSTOMERS!A:I,9,FALSE)</f>
        <v>Central</v>
      </c>
      <c r="R200" s="2" t="str">
        <f>VLOOKUP(D200,CUSTOMERS!A:K,11,FALSE)</f>
        <v>USA</v>
      </c>
    </row>
    <row r="201" spans="1:18" x14ac:dyDescent="0.2">
      <c r="A201" s="2">
        <v>1183</v>
      </c>
      <c r="B201" s="2">
        <v>2</v>
      </c>
      <c r="C201" s="4">
        <v>44676</v>
      </c>
      <c r="D201" s="2">
        <v>620</v>
      </c>
      <c r="E201" s="2">
        <v>142</v>
      </c>
      <c r="F201" s="2" t="str">
        <f>VLOOKUP(E201,PRODUCTS!A:B,2,FALSE)</f>
        <v>Notre Dame 3-D Puzzle</v>
      </c>
      <c r="G201" s="2">
        <v>1</v>
      </c>
      <c r="H201" s="10">
        <f>VLOOKUP(E201,PRODUCTS!A:E,3,FALSE)</f>
        <v>50</v>
      </c>
      <c r="I201" s="10">
        <f>VLOOKUP(E201,PRODUCTS!A:E,4,FALSE)</f>
        <v>27</v>
      </c>
      <c r="J201" s="10">
        <f t="shared" si="9"/>
        <v>50</v>
      </c>
      <c r="K201" s="10">
        <f t="shared" si="10"/>
        <v>27</v>
      </c>
      <c r="L201" s="10">
        <f t="shared" si="11"/>
        <v>23</v>
      </c>
      <c r="M201" s="2">
        <f>VLOOKUP(D201,CUSTOMERS!A:E,5,FALSE)</f>
        <v>6</v>
      </c>
      <c r="N201" s="2">
        <f>VLOOKUP(E201,PRODUCTS!A:E,5,FALSE)</f>
        <v>10</v>
      </c>
      <c r="O201" s="2" t="str">
        <f>VLOOKUP(N201,CATEGORIES!A:C,3,FALSE)</f>
        <v>Children</v>
      </c>
      <c r="P201" s="2" t="str">
        <f ca="1">VLOOKUP(D201,CUSTOMERS!A:J,10,FALSE)</f>
        <v>60 - 70</v>
      </c>
      <c r="Q201" s="2" t="str">
        <f>VLOOKUP(D201,CUSTOMERS!A:I,9,FALSE)</f>
        <v>Central</v>
      </c>
      <c r="R201" s="2" t="str">
        <f>VLOOKUP(D201,CUSTOMERS!A:K,11,FALSE)</f>
        <v>USA</v>
      </c>
    </row>
    <row r="202" spans="1:18" x14ac:dyDescent="0.2">
      <c r="A202" s="2">
        <v>1184</v>
      </c>
      <c r="B202" s="2">
        <v>1</v>
      </c>
      <c r="C202" s="4">
        <v>44679</v>
      </c>
      <c r="D202" s="2">
        <v>529</v>
      </c>
      <c r="E202" s="2">
        <v>17</v>
      </c>
      <c r="F202" s="2" t="str">
        <f>VLOOKUP(E202,PRODUCTS!A:B,2,FALSE)</f>
        <v>Thank You Flower Bouquet</v>
      </c>
      <c r="G202" s="2">
        <v>1</v>
      </c>
      <c r="H202" s="10">
        <f>VLOOKUP(E202,PRODUCTS!A:E,3,FALSE)</f>
        <v>65</v>
      </c>
      <c r="I202" s="10">
        <f>VLOOKUP(E202,PRODUCTS!A:E,4,FALSE)</f>
        <v>34.5</v>
      </c>
      <c r="J202" s="10">
        <f t="shared" si="9"/>
        <v>65</v>
      </c>
      <c r="K202" s="10">
        <f t="shared" si="10"/>
        <v>34.5</v>
      </c>
      <c r="L202" s="10">
        <f t="shared" si="11"/>
        <v>30.5</v>
      </c>
      <c r="M202" s="2">
        <f>VLOOKUP(D202,CUSTOMERS!A:E,5,FALSE)</f>
        <v>4</v>
      </c>
      <c r="N202" s="2">
        <f>VLOOKUP(E202,PRODUCTS!A:E,5,FALSE)</f>
        <v>22</v>
      </c>
      <c r="O202" s="2" t="str">
        <f>VLOOKUP(N202,CATEGORIES!A:C,3,FALSE)</f>
        <v>Gifts</v>
      </c>
      <c r="P202" s="2" t="str">
        <f ca="1">VLOOKUP(D202,CUSTOMERS!A:J,10,FALSE)</f>
        <v>30 - 40</v>
      </c>
      <c r="Q202" s="2" t="str">
        <f>VLOOKUP(D202,CUSTOMERS!A:I,9,FALSE)</f>
        <v>South</v>
      </c>
      <c r="R202" s="2" t="str">
        <f>VLOOKUP(D202,CUSTOMERS!A:K,11,FALSE)</f>
        <v>USA</v>
      </c>
    </row>
    <row r="203" spans="1:18" x14ac:dyDescent="0.2">
      <c r="A203" s="2">
        <v>1184</v>
      </c>
      <c r="B203" s="2">
        <v>2</v>
      </c>
      <c r="C203" s="4">
        <v>44679</v>
      </c>
      <c r="D203" s="2">
        <v>529</v>
      </c>
      <c r="E203" s="2">
        <v>89</v>
      </c>
      <c r="F203" s="2" t="str">
        <f>VLOOKUP(E203,PRODUCTS!A:B,2,FALSE)</f>
        <v>Ghirardelli Square Gift Box</v>
      </c>
      <c r="G203" s="2">
        <v>3</v>
      </c>
      <c r="H203" s="10">
        <f>VLOOKUP(E203,PRODUCTS!A:E,3,FALSE)</f>
        <v>58</v>
      </c>
      <c r="I203" s="10">
        <f>VLOOKUP(E203,PRODUCTS!A:E,4,FALSE)</f>
        <v>32</v>
      </c>
      <c r="J203" s="10">
        <f t="shared" si="9"/>
        <v>174</v>
      </c>
      <c r="K203" s="10">
        <f t="shared" si="10"/>
        <v>96</v>
      </c>
      <c r="L203" s="10">
        <f t="shared" si="11"/>
        <v>78</v>
      </c>
      <c r="M203" s="2">
        <f>VLOOKUP(D203,CUSTOMERS!A:E,5,FALSE)</f>
        <v>4</v>
      </c>
      <c r="N203" s="2">
        <f>VLOOKUP(E203,PRODUCTS!A:E,5,FALSE)</f>
        <v>11</v>
      </c>
      <c r="O203" s="2" t="str">
        <f>VLOOKUP(N203,CATEGORIES!A:C,3,FALSE)</f>
        <v>Gifts</v>
      </c>
      <c r="P203" s="2" t="str">
        <f ca="1">VLOOKUP(D203,CUSTOMERS!A:J,10,FALSE)</f>
        <v>30 - 40</v>
      </c>
      <c r="Q203" s="2" t="str">
        <f>VLOOKUP(D203,CUSTOMERS!A:I,9,FALSE)</f>
        <v>South</v>
      </c>
      <c r="R203" s="2" t="str">
        <f>VLOOKUP(D203,CUSTOMERS!A:K,11,FALSE)</f>
        <v>USA</v>
      </c>
    </row>
    <row r="204" spans="1:18" x14ac:dyDescent="0.2">
      <c r="A204" s="2">
        <v>1184</v>
      </c>
      <c r="B204" s="2">
        <v>3</v>
      </c>
      <c r="C204" s="4">
        <v>44679</v>
      </c>
      <c r="D204" s="2">
        <v>529</v>
      </c>
      <c r="E204" s="2">
        <v>126</v>
      </c>
      <c r="F204" s="2" t="str">
        <f>VLOOKUP(E204,PRODUCTS!A:B,2,FALSE)</f>
        <v>Lucky Golden Clover</v>
      </c>
      <c r="G204" s="2">
        <v>1</v>
      </c>
      <c r="H204" s="10">
        <f>VLOOKUP(E204,PRODUCTS!A:E,3,FALSE)</f>
        <v>20</v>
      </c>
      <c r="I204" s="10">
        <f>VLOOKUP(E204,PRODUCTS!A:E,4,FALSE)</f>
        <v>13</v>
      </c>
      <c r="J204" s="10">
        <f t="shared" si="9"/>
        <v>20</v>
      </c>
      <c r="K204" s="10">
        <f t="shared" si="10"/>
        <v>13</v>
      </c>
      <c r="L204" s="10">
        <f t="shared" si="11"/>
        <v>7</v>
      </c>
      <c r="M204" s="2">
        <f>VLOOKUP(D204,CUSTOMERS!A:E,5,FALSE)</f>
        <v>4</v>
      </c>
      <c r="N204" s="2">
        <f>VLOOKUP(E204,PRODUCTS!A:E,5,FALSE)</f>
        <v>14</v>
      </c>
      <c r="O204" s="2" t="str">
        <f>VLOOKUP(N204,CATEGORIES!A:C,3,FALSE)</f>
        <v>Health &amp; Beauty</v>
      </c>
      <c r="P204" s="2" t="str">
        <f ca="1">VLOOKUP(D204,CUSTOMERS!A:J,10,FALSE)</f>
        <v>30 - 40</v>
      </c>
      <c r="Q204" s="2" t="str">
        <f>VLOOKUP(D204,CUSTOMERS!A:I,9,FALSE)</f>
        <v>South</v>
      </c>
      <c r="R204" s="2" t="str">
        <f>VLOOKUP(D204,CUSTOMERS!A:K,11,FALSE)</f>
        <v>USA</v>
      </c>
    </row>
    <row r="205" spans="1:18" x14ac:dyDescent="0.2">
      <c r="A205" s="2">
        <v>1185</v>
      </c>
      <c r="B205" s="2">
        <v>1</v>
      </c>
      <c r="C205" s="4">
        <v>44680</v>
      </c>
      <c r="D205" s="2">
        <v>538</v>
      </c>
      <c r="E205" s="2">
        <v>94</v>
      </c>
      <c r="F205" s="2" t="str">
        <f>VLOOKUP(E205,PRODUCTS!A:B,2,FALSE)</f>
        <v>Golf Club Cleaner</v>
      </c>
      <c r="G205" s="2">
        <v>1</v>
      </c>
      <c r="H205" s="10">
        <f>VLOOKUP(E205,PRODUCTS!A:E,3,FALSE)</f>
        <v>25</v>
      </c>
      <c r="I205" s="10">
        <f>VLOOKUP(E205,PRODUCTS!A:E,4,FALSE)</f>
        <v>14.5</v>
      </c>
      <c r="J205" s="10">
        <f t="shared" si="9"/>
        <v>25</v>
      </c>
      <c r="K205" s="10">
        <f t="shared" si="10"/>
        <v>14.5</v>
      </c>
      <c r="L205" s="10">
        <f t="shared" si="11"/>
        <v>10.5</v>
      </c>
      <c r="M205" s="2">
        <f>VLOOKUP(D205,CUSTOMERS!A:E,5,FALSE)</f>
        <v>1</v>
      </c>
      <c r="N205" s="2">
        <f>VLOOKUP(E205,PRODUCTS!A:E,5,FALSE)</f>
        <v>12</v>
      </c>
      <c r="O205" s="2" t="str">
        <f>VLOOKUP(N205,CATEGORIES!A:C,3,FALSE)</f>
        <v>Gifts</v>
      </c>
      <c r="P205" s="2" t="str">
        <f ca="1">VLOOKUP(D205,CUSTOMERS!A:J,10,FALSE)</f>
        <v>50 - 60</v>
      </c>
      <c r="Q205" s="2" t="str">
        <f>VLOOKUP(D205,CUSTOMERS!A:I,9,FALSE)</f>
        <v>South</v>
      </c>
      <c r="R205" s="2" t="str">
        <f>VLOOKUP(D205,CUSTOMERS!A:K,11,FALSE)</f>
        <v>USA</v>
      </c>
    </row>
    <row r="206" spans="1:18" x14ac:dyDescent="0.2">
      <c r="A206" s="2">
        <v>1185</v>
      </c>
      <c r="B206" s="2">
        <v>2</v>
      </c>
      <c r="C206" s="4">
        <v>44680</v>
      </c>
      <c r="D206" s="2">
        <v>538</v>
      </c>
      <c r="E206" s="2">
        <v>210</v>
      </c>
      <c r="F206" s="2" t="str">
        <f>VLOOKUP(E206,PRODUCTS!A:B,2,FALSE)</f>
        <v>WWI Trench Lighter</v>
      </c>
      <c r="G206" s="2">
        <v>1</v>
      </c>
      <c r="H206" s="10">
        <f>VLOOKUP(E206,PRODUCTS!A:E,3,FALSE)</f>
        <v>24</v>
      </c>
      <c r="I206" s="10">
        <f>VLOOKUP(E206,PRODUCTS!A:E,4,FALSE)</f>
        <v>14</v>
      </c>
      <c r="J206" s="10">
        <f t="shared" si="9"/>
        <v>24</v>
      </c>
      <c r="K206" s="10">
        <f t="shared" si="10"/>
        <v>14</v>
      </c>
      <c r="L206" s="10">
        <f t="shared" si="11"/>
        <v>10</v>
      </c>
      <c r="M206" s="2">
        <f>VLOOKUP(D206,CUSTOMERS!A:E,5,FALSE)</f>
        <v>1</v>
      </c>
      <c r="N206" s="2">
        <f>VLOOKUP(E206,PRODUCTS!A:E,5,FALSE)</f>
        <v>26</v>
      </c>
      <c r="O206" s="2" t="str">
        <f>VLOOKUP(N206,CATEGORIES!A:C,3,FALSE)</f>
        <v>Gifts</v>
      </c>
      <c r="P206" s="2" t="str">
        <f ca="1">VLOOKUP(D206,CUSTOMERS!A:J,10,FALSE)</f>
        <v>50 - 60</v>
      </c>
      <c r="Q206" s="2" t="str">
        <f>VLOOKUP(D206,CUSTOMERS!A:I,9,FALSE)</f>
        <v>South</v>
      </c>
      <c r="R206" s="2" t="str">
        <f>VLOOKUP(D206,CUSTOMERS!A:K,11,FALSE)</f>
        <v>USA</v>
      </c>
    </row>
    <row r="207" spans="1:18" x14ac:dyDescent="0.2">
      <c r="A207" s="2">
        <v>1186</v>
      </c>
      <c r="B207" s="2">
        <v>1</v>
      </c>
      <c r="C207" s="4">
        <v>44681</v>
      </c>
      <c r="D207" s="2">
        <v>475</v>
      </c>
      <c r="E207" s="2">
        <v>52</v>
      </c>
      <c r="F207" s="2" t="str">
        <f>VLOOKUP(E207,PRODUCTS!A:B,2,FALSE)</f>
        <v>Classic Pink Flamingos</v>
      </c>
      <c r="G207" s="2">
        <v>1</v>
      </c>
      <c r="H207" s="10">
        <f>VLOOKUP(E207,PRODUCTS!A:E,3,FALSE)</f>
        <v>20</v>
      </c>
      <c r="I207" s="10">
        <f>VLOOKUP(E207,PRODUCTS!A:E,4,FALSE)</f>
        <v>11</v>
      </c>
      <c r="J207" s="10">
        <f t="shared" si="9"/>
        <v>20</v>
      </c>
      <c r="K207" s="10">
        <f t="shared" si="10"/>
        <v>11</v>
      </c>
      <c r="L207" s="10">
        <f t="shared" si="11"/>
        <v>9</v>
      </c>
      <c r="M207" s="2">
        <f>VLOOKUP(D207,CUSTOMERS!A:E,5,FALSE)</f>
        <v>2</v>
      </c>
      <c r="N207" s="2">
        <f>VLOOKUP(E207,PRODUCTS!A:E,5,FALSE)</f>
        <v>16</v>
      </c>
      <c r="O207" s="2" t="str">
        <f>VLOOKUP(N207,CATEGORIES!A:C,3,FALSE)</f>
        <v>Household</v>
      </c>
      <c r="P207" s="2" t="str">
        <f ca="1">VLOOKUP(D207,CUSTOMERS!A:J,10,FALSE)</f>
        <v>30 - 40</v>
      </c>
      <c r="Q207" s="2" t="str">
        <f>VLOOKUP(D207,CUSTOMERS!A:I,9,FALSE)</f>
        <v>South-East</v>
      </c>
      <c r="R207" s="2" t="str">
        <f>VLOOKUP(D207,CUSTOMERS!A:K,11,FALSE)</f>
        <v>USA</v>
      </c>
    </row>
    <row r="208" spans="1:18" x14ac:dyDescent="0.2">
      <c r="A208" s="2">
        <v>1186</v>
      </c>
      <c r="B208" s="2">
        <v>2</v>
      </c>
      <c r="C208" s="4">
        <v>44681</v>
      </c>
      <c r="D208" s="2">
        <v>475</v>
      </c>
      <c r="E208" s="2">
        <v>112</v>
      </c>
      <c r="F208" s="2" t="str">
        <f>VLOOKUP(E208,PRODUCTS!A:B,2,FALSE)</f>
        <v>Schmidt Truffles</v>
      </c>
      <c r="G208" s="2">
        <v>1</v>
      </c>
      <c r="H208" s="10">
        <f>VLOOKUP(E208,PRODUCTS!A:E,3,FALSE)</f>
        <v>25</v>
      </c>
      <c r="I208" s="10">
        <f>VLOOKUP(E208,PRODUCTS!A:E,4,FALSE)</f>
        <v>14.5</v>
      </c>
      <c r="J208" s="10">
        <f t="shared" si="9"/>
        <v>25</v>
      </c>
      <c r="K208" s="10">
        <f t="shared" si="10"/>
        <v>14.5</v>
      </c>
      <c r="L208" s="10">
        <f t="shared" si="11"/>
        <v>10.5</v>
      </c>
      <c r="M208" s="2">
        <f>VLOOKUP(D208,CUSTOMERS!A:E,5,FALSE)</f>
        <v>2</v>
      </c>
      <c r="N208" s="2">
        <f>VLOOKUP(E208,PRODUCTS!A:E,5,FALSE)</f>
        <v>3</v>
      </c>
      <c r="O208" s="2" t="str">
        <f>VLOOKUP(N208,CATEGORIES!A:C,3,FALSE)</f>
        <v>Food</v>
      </c>
      <c r="P208" s="2" t="str">
        <f ca="1">VLOOKUP(D208,CUSTOMERS!A:J,10,FALSE)</f>
        <v>30 - 40</v>
      </c>
      <c r="Q208" s="2" t="str">
        <f>VLOOKUP(D208,CUSTOMERS!A:I,9,FALSE)</f>
        <v>South-East</v>
      </c>
      <c r="R208" s="2" t="str">
        <f>VLOOKUP(D208,CUSTOMERS!A:K,11,FALSE)</f>
        <v>USA</v>
      </c>
    </row>
    <row r="209" spans="1:18" x14ac:dyDescent="0.2">
      <c r="A209" s="2">
        <v>1186</v>
      </c>
      <c r="B209" s="2">
        <v>3</v>
      </c>
      <c r="C209" s="4">
        <v>44681</v>
      </c>
      <c r="D209" s="2">
        <v>475</v>
      </c>
      <c r="E209" s="2">
        <v>151</v>
      </c>
      <c r="F209" s="2" t="str">
        <f>VLOOKUP(E209,PRODUCTS!A:B,2,FALSE)</f>
        <v>Personalized Sundial</v>
      </c>
      <c r="G209" s="2">
        <v>1</v>
      </c>
      <c r="H209" s="10">
        <f>VLOOKUP(E209,PRODUCTS!A:E,3,FALSE)</f>
        <v>80</v>
      </c>
      <c r="I209" s="10">
        <f>VLOOKUP(E209,PRODUCTS!A:E,4,FALSE)</f>
        <v>42</v>
      </c>
      <c r="J209" s="10">
        <f t="shared" si="9"/>
        <v>80</v>
      </c>
      <c r="K209" s="10">
        <f t="shared" si="10"/>
        <v>42</v>
      </c>
      <c r="L209" s="10">
        <f t="shared" si="11"/>
        <v>38</v>
      </c>
      <c r="M209" s="2">
        <f>VLOOKUP(D209,CUSTOMERS!A:E,5,FALSE)</f>
        <v>2</v>
      </c>
      <c r="N209" s="2">
        <f>VLOOKUP(E209,PRODUCTS!A:E,5,FALSE)</f>
        <v>16</v>
      </c>
      <c r="O209" s="2" t="str">
        <f>VLOOKUP(N209,CATEGORIES!A:C,3,FALSE)</f>
        <v>Household</v>
      </c>
      <c r="P209" s="2" t="str">
        <f ca="1">VLOOKUP(D209,CUSTOMERS!A:J,10,FALSE)</f>
        <v>30 - 40</v>
      </c>
      <c r="Q209" s="2" t="str">
        <f>VLOOKUP(D209,CUSTOMERS!A:I,9,FALSE)</f>
        <v>South-East</v>
      </c>
      <c r="R209" s="2" t="str">
        <f>VLOOKUP(D209,CUSTOMERS!A:K,11,FALSE)</f>
        <v>USA</v>
      </c>
    </row>
    <row r="210" spans="1:18" x14ac:dyDescent="0.2">
      <c r="A210" s="2">
        <v>1186</v>
      </c>
      <c r="B210" s="2">
        <v>4</v>
      </c>
      <c r="C210" s="4">
        <v>44681</v>
      </c>
      <c r="D210" s="2">
        <v>475</v>
      </c>
      <c r="E210" s="2">
        <v>175</v>
      </c>
      <c r="F210" s="2" t="str">
        <f>VLOOKUP(E210,PRODUCTS!A:B,2,FALSE)</f>
        <v>Silverplated Hip Flask</v>
      </c>
      <c r="G210" s="2">
        <v>1</v>
      </c>
      <c r="H210" s="10">
        <f>VLOOKUP(E210,PRODUCTS!A:E,3,FALSE)</f>
        <v>29</v>
      </c>
      <c r="I210" s="10">
        <f>VLOOKUP(E210,PRODUCTS!A:E,4,FALSE)</f>
        <v>16.5</v>
      </c>
      <c r="J210" s="10">
        <f t="shared" si="9"/>
        <v>29</v>
      </c>
      <c r="K210" s="10">
        <f t="shared" si="10"/>
        <v>16.5</v>
      </c>
      <c r="L210" s="10">
        <f t="shared" si="11"/>
        <v>12.5</v>
      </c>
      <c r="M210" s="2">
        <f>VLOOKUP(D210,CUSTOMERS!A:E,5,FALSE)</f>
        <v>2</v>
      </c>
      <c r="N210" s="2">
        <f>VLOOKUP(E210,PRODUCTS!A:E,5,FALSE)</f>
        <v>26</v>
      </c>
      <c r="O210" s="2" t="str">
        <f>VLOOKUP(N210,CATEGORIES!A:C,3,FALSE)</f>
        <v>Gifts</v>
      </c>
      <c r="P210" s="2" t="str">
        <f ca="1">VLOOKUP(D210,CUSTOMERS!A:J,10,FALSE)</f>
        <v>30 - 40</v>
      </c>
      <c r="Q210" s="2" t="str">
        <f>VLOOKUP(D210,CUSTOMERS!A:I,9,FALSE)</f>
        <v>South-East</v>
      </c>
      <c r="R210" s="2" t="str">
        <f>VLOOKUP(D210,CUSTOMERS!A:K,11,FALSE)</f>
        <v>USA</v>
      </c>
    </row>
    <row r="211" spans="1:18" x14ac:dyDescent="0.2">
      <c r="A211" s="2">
        <v>1187</v>
      </c>
      <c r="B211" s="2">
        <v>1</v>
      </c>
      <c r="C211" s="4">
        <v>44682</v>
      </c>
      <c r="D211" s="2">
        <v>304</v>
      </c>
      <c r="E211" s="2">
        <v>29</v>
      </c>
      <c r="F211" s="2" t="str">
        <f>VLOOKUP(E211,PRODUCTS!A:B,2,FALSE)</f>
        <v>Candle-powered Boat</v>
      </c>
      <c r="G211" s="2">
        <v>2</v>
      </c>
      <c r="H211" s="10">
        <f>VLOOKUP(E211,PRODUCTS!A:E,3,FALSE)</f>
        <v>18</v>
      </c>
      <c r="I211" s="10">
        <f>VLOOKUP(E211,PRODUCTS!A:E,4,FALSE)</f>
        <v>12</v>
      </c>
      <c r="J211" s="10">
        <f t="shared" si="9"/>
        <v>36</v>
      </c>
      <c r="K211" s="10">
        <f t="shared" si="10"/>
        <v>24</v>
      </c>
      <c r="L211" s="10">
        <f t="shared" si="11"/>
        <v>12</v>
      </c>
      <c r="M211" s="2">
        <f>VLOOKUP(D211,CUSTOMERS!A:E,5,FALSE)</f>
        <v>4</v>
      </c>
      <c r="N211" s="2">
        <f>VLOOKUP(E211,PRODUCTS!A:E,5,FALSE)</f>
        <v>5</v>
      </c>
      <c r="O211" s="2" t="str">
        <f>VLOOKUP(N211,CATEGORIES!A:C,3,FALSE)</f>
        <v>Children</v>
      </c>
      <c r="P211" s="2" t="str">
        <f ca="1">VLOOKUP(D211,CUSTOMERS!A:J,10,FALSE)</f>
        <v>40 - 50</v>
      </c>
      <c r="Q211" s="2" t="str">
        <f>VLOOKUP(D211,CUSTOMERS!A:I,9,FALSE)</f>
        <v>South-East</v>
      </c>
      <c r="R211" s="2" t="str">
        <f>VLOOKUP(D211,CUSTOMERS!A:K,11,FALSE)</f>
        <v>USA</v>
      </c>
    </row>
    <row r="212" spans="1:18" x14ac:dyDescent="0.2">
      <c r="A212" s="2">
        <v>1187</v>
      </c>
      <c r="B212" s="2">
        <v>2</v>
      </c>
      <c r="C212" s="4">
        <v>44682</v>
      </c>
      <c r="D212" s="2">
        <v>304</v>
      </c>
      <c r="E212" s="2">
        <v>31</v>
      </c>
      <c r="F212" s="2" t="str">
        <f>VLOOKUP(E212,PRODUCTS!A:B,2,FALSE)</f>
        <v>Carnivorous Plant Collection</v>
      </c>
      <c r="G212" s="2">
        <v>1</v>
      </c>
      <c r="H212" s="10">
        <f>VLOOKUP(E212,PRODUCTS!A:E,3,FALSE)</f>
        <v>25</v>
      </c>
      <c r="I212" s="10">
        <f>VLOOKUP(E212,PRODUCTS!A:E,4,FALSE)</f>
        <v>14.5</v>
      </c>
      <c r="J212" s="10">
        <f t="shared" si="9"/>
        <v>25</v>
      </c>
      <c r="K212" s="10">
        <f t="shared" si="10"/>
        <v>14.5</v>
      </c>
      <c r="L212" s="10">
        <f t="shared" si="11"/>
        <v>10.5</v>
      </c>
      <c r="M212" s="2">
        <f>VLOOKUP(D212,CUSTOMERS!A:E,5,FALSE)</f>
        <v>4</v>
      </c>
      <c r="N212" s="2">
        <f>VLOOKUP(E212,PRODUCTS!A:E,5,FALSE)</f>
        <v>17</v>
      </c>
      <c r="O212" s="2" t="str">
        <f>VLOOKUP(N212,CATEGORIES!A:C,3,FALSE)</f>
        <v>Children</v>
      </c>
      <c r="P212" s="2" t="str">
        <f ca="1">VLOOKUP(D212,CUSTOMERS!A:J,10,FALSE)</f>
        <v>40 - 50</v>
      </c>
      <c r="Q212" s="2" t="str">
        <f>VLOOKUP(D212,CUSTOMERS!A:I,9,FALSE)</f>
        <v>South-East</v>
      </c>
      <c r="R212" s="2" t="str">
        <f>VLOOKUP(D212,CUSTOMERS!A:K,11,FALSE)</f>
        <v>USA</v>
      </c>
    </row>
    <row r="213" spans="1:18" x14ac:dyDescent="0.2">
      <c r="A213" s="2">
        <v>1187</v>
      </c>
      <c r="B213" s="2">
        <v>3</v>
      </c>
      <c r="C213" s="4">
        <v>44682</v>
      </c>
      <c r="D213" s="2">
        <v>304</v>
      </c>
      <c r="E213" s="2">
        <v>33</v>
      </c>
      <c r="F213" s="2" t="str">
        <f>VLOOKUP(E213,PRODUCTS!A:B,2,FALSE)</f>
        <v>Casablanca</v>
      </c>
      <c r="G213" s="2">
        <v>1</v>
      </c>
      <c r="H213" s="10">
        <f>VLOOKUP(E213,PRODUCTS!A:E,3,FALSE)</f>
        <v>60</v>
      </c>
      <c r="I213" s="10">
        <f>VLOOKUP(E213,PRODUCTS!A:E,4,FALSE)</f>
        <v>31</v>
      </c>
      <c r="J213" s="10">
        <f t="shared" si="9"/>
        <v>60</v>
      </c>
      <c r="K213" s="10">
        <f t="shared" si="10"/>
        <v>31</v>
      </c>
      <c r="L213" s="10">
        <f t="shared" si="11"/>
        <v>29</v>
      </c>
      <c r="M213" s="2">
        <f>VLOOKUP(D213,CUSTOMERS!A:E,5,FALSE)</f>
        <v>4</v>
      </c>
      <c r="N213" s="2">
        <f>VLOOKUP(E213,PRODUCTS!A:E,5,FALSE)</f>
        <v>11</v>
      </c>
      <c r="O213" s="2" t="str">
        <f>VLOOKUP(N213,CATEGORIES!A:C,3,FALSE)</f>
        <v>Gifts</v>
      </c>
      <c r="P213" s="2" t="str">
        <f ca="1">VLOOKUP(D213,CUSTOMERS!A:J,10,FALSE)</f>
        <v>40 - 50</v>
      </c>
      <c r="Q213" s="2" t="str">
        <f>VLOOKUP(D213,CUSTOMERS!A:I,9,FALSE)</f>
        <v>South-East</v>
      </c>
      <c r="R213" s="2" t="str">
        <f>VLOOKUP(D213,CUSTOMERS!A:K,11,FALSE)</f>
        <v>USA</v>
      </c>
    </row>
    <row r="214" spans="1:18" x14ac:dyDescent="0.2">
      <c r="A214" s="2">
        <v>1187</v>
      </c>
      <c r="B214" s="2">
        <v>4</v>
      </c>
      <c r="C214" s="4">
        <v>44682</v>
      </c>
      <c r="D214" s="2">
        <v>304</v>
      </c>
      <c r="E214" s="2">
        <v>79</v>
      </c>
      <c r="F214" s="2" t="str">
        <f>VLOOKUP(E214,PRODUCTS!A:B,2,FALSE)</f>
        <v>Lighted Inn</v>
      </c>
      <c r="G214" s="2">
        <v>1</v>
      </c>
      <c r="H214" s="10">
        <f>VLOOKUP(E214,PRODUCTS!A:E,3,FALSE)</f>
        <v>53</v>
      </c>
      <c r="I214" s="10">
        <f>VLOOKUP(E214,PRODUCTS!A:E,4,FALSE)</f>
        <v>28.5</v>
      </c>
      <c r="J214" s="10">
        <f t="shared" si="9"/>
        <v>53</v>
      </c>
      <c r="K214" s="10">
        <f t="shared" si="10"/>
        <v>28.5</v>
      </c>
      <c r="L214" s="10">
        <f t="shared" si="11"/>
        <v>24.5</v>
      </c>
      <c r="M214" s="2">
        <f>VLOOKUP(D214,CUSTOMERS!A:E,5,FALSE)</f>
        <v>4</v>
      </c>
      <c r="N214" s="2">
        <f>VLOOKUP(E214,PRODUCTS!A:E,5,FALSE)</f>
        <v>11</v>
      </c>
      <c r="O214" s="2" t="str">
        <f>VLOOKUP(N214,CATEGORIES!A:C,3,FALSE)</f>
        <v>Gifts</v>
      </c>
      <c r="P214" s="2" t="str">
        <f ca="1">VLOOKUP(D214,CUSTOMERS!A:J,10,FALSE)</f>
        <v>40 - 50</v>
      </c>
      <c r="Q214" s="2" t="str">
        <f>VLOOKUP(D214,CUSTOMERS!A:I,9,FALSE)</f>
        <v>South-East</v>
      </c>
      <c r="R214" s="2" t="str">
        <f>VLOOKUP(D214,CUSTOMERS!A:K,11,FALSE)</f>
        <v>USA</v>
      </c>
    </row>
    <row r="215" spans="1:18" x14ac:dyDescent="0.2">
      <c r="A215" s="2">
        <v>1187</v>
      </c>
      <c r="B215" s="2">
        <v>5</v>
      </c>
      <c r="C215" s="4">
        <v>44682</v>
      </c>
      <c r="D215" s="2">
        <v>304</v>
      </c>
      <c r="E215" s="2">
        <v>199</v>
      </c>
      <c r="F215" s="2" t="str">
        <f>VLOOKUP(E215,PRODUCTS!A:B,2,FALSE)</f>
        <v>Truth Seeker</v>
      </c>
      <c r="G215" s="2">
        <v>1</v>
      </c>
      <c r="H215" s="10">
        <f>VLOOKUP(E215,PRODUCTS!A:E,3,FALSE)</f>
        <v>154</v>
      </c>
      <c r="I215" s="10">
        <f>VLOOKUP(E215,PRODUCTS!A:E,4,FALSE)</f>
        <v>79</v>
      </c>
      <c r="J215" s="10">
        <f t="shared" si="9"/>
        <v>154</v>
      </c>
      <c r="K215" s="10">
        <f t="shared" si="10"/>
        <v>79</v>
      </c>
      <c r="L215" s="10">
        <f t="shared" si="11"/>
        <v>75</v>
      </c>
      <c r="M215" s="2">
        <f>VLOOKUP(D215,CUSTOMERS!A:E,5,FALSE)</f>
        <v>4</v>
      </c>
      <c r="N215" s="2">
        <f>VLOOKUP(E215,PRODUCTS!A:E,5,FALSE)</f>
        <v>9</v>
      </c>
      <c r="O215" s="2" t="str">
        <f>VLOOKUP(N215,CATEGORIES!A:C,3,FALSE)</f>
        <v>Electronics</v>
      </c>
      <c r="P215" s="2" t="str">
        <f ca="1">VLOOKUP(D215,CUSTOMERS!A:J,10,FALSE)</f>
        <v>40 - 50</v>
      </c>
      <c r="Q215" s="2" t="str">
        <f>VLOOKUP(D215,CUSTOMERS!A:I,9,FALSE)</f>
        <v>South-East</v>
      </c>
      <c r="R215" s="2" t="str">
        <f>VLOOKUP(D215,CUSTOMERS!A:K,11,FALSE)</f>
        <v>USA</v>
      </c>
    </row>
    <row r="216" spans="1:18" x14ac:dyDescent="0.2">
      <c r="A216" s="2">
        <v>1188</v>
      </c>
      <c r="B216" s="2">
        <v>1</v>
      </c>
      <c r="C216" s="4">
        <v>44683</v>
      </c>
      <c r="D216" s="2">
        <v>44</v>
      </c>
      <c r="E216" s="2">
        <v>125</v>
      </c>
      <c r="F216" s="2" t="str">
        <f>VLOOKUP(E216,PRODUCTS!A:B,2,FALSE)</f>
        <v>Lucious Nuggets</v>
      </c>
      <c r="G216" s="2">
        <v>1</v>
      </c>
      <c r="H216" s="10">
        <f>VLOOKUP(E216,PRODUCTS!A:E,3,FALSE)</f>
        <v>27</v>
      </c>
      <c r="I216" s="10">
        <f>VLOOKUP(E216,PRODUCTS!A:E,4,FALSE)</f>
        <v>14.5</v>
      </c>
      <c r="J216" s="10">
        <f t="shared" si="9"/>
        <v>27</v>
      </c>
      <c r="K216" s="10">
        <f t="shared" si="10"/>
        <v>14.5</v>
      </c>
      <c r="L216" s="10">
        <f t="shared" si="11"/>
        <v>12.5</v>
      </c>
      <c r="M216" s="2">
        <f>VLOOKUP(D216,CUSTOMERS!A:E,5,FALSE)</f>
        <v>2</v>
      </c>
      <c r="N216" s="2">
        <f>VLOOKUP(E216,PRODUCTS!A:E,5,FALSE)</f>
        <v>3</v>
      </c>
      <c r="O216" s="2" t="str">
        <f>VLOOKUP(N216,CATEGORIES!A:C,3,FALSE)</f>
        <v>Food</v>
      </c>
      <c r="P216" s="2" t="str">
        <f ca="1">VLOOKUP(D216,CUSTOMERS!A:J,10,FALSE)</f>
        <v>60 - 70</v>
      </c>
      <c r="Q216" s="2" t="str">
        <f>VLOOKUP(D216,CUSTOMERS!A:I,9,FALSE)</f>
        <v>North-West</v>
      </c>
      <c r="R216" s="2" t="str">
        <f>VLOOKUP(D216,CUSTOMERS!A:K,11,FALSE)</f>
        <v>USA</v>
      </c>
    </row>
    <row r="217" spans="1:18" x14ac:dyDescent="0.2">
      <c r="A217" s="2">
        <v>1188</v>
      </c>
      <c r="B217" s="2">
        <v>2</v>
      </c>
      <c r="C217" s="4">
        <v>44683</v>
      </c>
      <c r="D217" s="2">
        <v>44</v>
      </c>
      <c r="E217" s="2">
        <v>150</v>
      </c>
      <c r="F217" s="2" t="str">
        <f>VLOOKUP(E217,PRODUCTS!A:B,2,FALSE)</f>
        <v>Personal Air Purifier</v>
      </c>
      <c r="G217" s="2">
        <v>1</v>
      </c>
      <c r="H217" s="10">
        <f>VLOOKUP(E217,PRODUCTS!A:E,3,FALSE)</f>
        <v>105</v>
      </c>
      <c r="I217" s="10">
        <f>VLOOKUP(E217,PRODUCTS!A:E,4,FALSE)</f>
        <v>53.5</v>
      </c>
      <c r="J217" s="10">
        <f t="shared" si="9"/>
        <v>105</v>
      </c>
      <c r="K217" s="10">
        <f t="shared" si="10"/>
        <v>53.5</v>
      </c>
      <c r="L217" s="10">
        <f t="shared" si="11"/>
        <v>51.5</v>
      </c>
      <c r="M217" s="2">
        <f>VLOOKUP(D217,CUSTOMERS!A:E,5,FALSE)</f>
        <v>2</v>
      </c>
      <c r="N217" s="2">
        <f>VLOOKUP(E217,PRODUCTS!A:E,5,FALSE)</f>
        <v>7</v>
      </c>
      <c r="O217" s="2" t="str">
        <f>VLOOKUP(N217,CATEGORIES!A:C,3,FALSE)</f>
        <v>Electronics</v>
      </c>
      <c r="P217" s="2" t="str">
        <f ca="1">VLOOKUP(D217,CUSTOMERS!A:J,10,FALSE)</f>
        <v>60 - 70</v>
      </c>
      <c r="Q217" s="2" t="str">
        <f>VLOOKUP(D217,CUSTOMERS!A:I,9,FALSE)</f>
        <v>North-West</v>
      </c>
      <c r="R217" s="2" t="str">
        <f>VLOOKUP(D217,CUSTOMERS!A:K,11,FALSE)</f>
        <v>USA</v>
      </c>
    </row>
    <row r="218" spans="1:18" x14ac:dyDescent="0.2">
      <c r="A218" s="2">
        <v>1189</v>
      </c>
      <c r="B218" s="2">
        <v>1</v>
      </c>
      <c r="C218" s="4">
        <v>44686</v>
      </c>
      <c r="D218" s="2">
        <v>618</v>
      </c>
      <c r="E218" s="2">
        <v>64</v>
      </c>
      <c r="F218" s="2" t="str">
        <f>VLOOKUP(E218,PRODUCTS!A:B,2,FALSE)</f>
        <v>Dog Biker Jacket</v>
      </c>
      <c r="G218" s="2">
        <v>1</v>
      </c>
      <c r="H218" s="10">
        <f>VLOOKUP(E218,PRODUCTS!A:E,3,FALSE)</f>
        <v>52</v>
      </c>
      <c r="I218" s="10">
        <f>VLOOKUP(E218,PRODUCTS!A:E,4,FALSE)</f>
        <v>29</v>
      </c>
      <c r="J218" s="10">
        <f t="shared" si="9"/>
        <v>52</v>
      </c>
      <c r="K218" s="10">
        <f t="shared" si="10"/>
        <v>29</v>
      </c>
      <c r="L218" s="10">
        <f t="shared" si="11"/>
        <v>23</v>
      </c>
      <c r="M218" s="2">
        <f>VLOOKUP(D218,CUSTOMERS!A:E,5,FALSE)</f>
        <v>1</v>
      </c>
      <c r="N218" s="2">
        <f>VLOOKUP(E218,PRODUCTS!A:E,5,FALSE)</f>
        <v>21</v>
      </c>
      <c r="O218" s="2" t="str">
        <f>VLOOKUP(N218,CATEGORIES!A:C,3,FALSE)</f>
        <v>Household</v>
      </c>
      <c r="P218" s="2" t="str">
        <f ca="1">VLOOKUP(D218,CUSTOMERS!A:J,10,FALSE)</f>
        <v>50 - 60</v>
      </c>
      <c r="Q218" s="2" t="str">
        <f>VLOOKUP(D218,CUSTOMERS!A:I,9,FALSE)</f>
        <v>England</v>
      </c>
      <c r="R218" s="2" t="str">
        <f>VLOOKUP(D218,CUSTOMERS!A:K,11,FALSE)</f>
        <v>Europe</v>
      </c>
    </row>
    <row r="219" spans="1:18" x14ac:dyDescent="0.2">
      <c r="A219" s="2">
        <v>1189</v>
      </c>
      <c r="B219" s="2">
        <v>2</v>
      </c>
      <c r="C219" s="4">
        <v>44686</v>
      </c>
      <c r="D219" s="2">
        <v>618</v>
      </c>
      <c r="E219" s="2">
        <v>193</v>
      </c>
      <c r="F219" s="2" t="str">
        <f>VLOOKUP(E219,PRODUCTS!A:B,2,FALSE)</f>
        <v>Swiss Army Watch</v>
      </c>
      <c r="G219" s="2">
        <v>1</v>
      </c>
      <c r="H219" s="10">
        <f>VLOOKUP(E219,PRODUCTS!A:E,3,FALSE)</f>
        <v>155</v>
      </c>
      <c r="I219" s="10">
        <f>VLOOKUP(E219,PRODUCTS!A:E,4,FALSE)</f>
        <v>78.5</v>
      </c>
      <c r="J219" s="10">
        <f t="shared" si="9"/>
        <v>155</v>
      </c>
      <c r="K219" s="10">
        <f t="shared" si="10"/>
        <v>78.5</v>
      </c>
      <c r="L219" s="10">
        <f t="shared" si="11"/>
        <v>76.5</v>
      </c>
      <c r="M219" s="2">
        <f>VLOOKUP(D219,CUSTOMERS!A:E,5,FALSE)</f>
        <v>1</v>
      </c>
      <c r="N219" s="2">
        <f>VLOOKUP(E219,PRODUCTS!A:E,5,FALSE)</f>
        <v>14</v>
      </c>
      <c r="O219" s="2" t="str">
        <f>VLOOKUP(N219,CATEGORIES!A:C,3,FALSE)</f>
        <v>Health &amp; Beauty</v>
      </c>
      <c r="P219" s="2" t="str">
        <f ca="1">VLOOKUP(D219,CUSTOMERS!A:J,10,FALSE)</f>
        <v>50 - 60</v>
      </c>
      <c r="Q219" s="2" t="str">
        <f>VLOOKUP(D219,CUSTOMERS!A:I,9,FALSE)</f>
        <v>England</v>
      </c>
      <c r="R219" s="2" t="str">
        <f>VLOOKUP(D219,CUSTOMERS!A:K,11,FALSE)</f>
        <v>Europe</v>
      </c>
    </row>
    <row r="220" spans="1:18" x14ac:dyDescent="0.2">
      <c r="A220" s="2">
        <v>1190</v>
      </c>
      <c r="B220" s="2">
        <v>1</v>
      </c>
      <c r="C220" s="4">
        <v>44687</v>
      </c>
      <c r="D220" s="2">
        <v>159</v>
      </c>
      <c r="E220" s="2">
        <v>35</v>
      </c>
      <c r="F220" s="2" t="str">
        <f>VLOOKUP(E220,PRODUCTS!A:B,2,FALSE)</f>
        <v>Cascade Travel Pillow</v>
      </c>
      <c r="G220" s="2">
        <v>1</v>
      </c>
      <c r="H220" s="10">
        <f>VLOOKUP(E220,PRODUCTS!A:E,3,FALSE)</f>
        <v>23</v>
      </c>
      <c r="I220" s="10">
        <f>VLOOKUP(E220,PRODUCTS!A:E,4,FALSE)</f>
        <v>13.5</v>
      </c>
      <c r="J220" s="10">
        <f t="shared" si="9"/>
        <v>23</v>
      </c>
      <c r="K220" s="10">
        <f t="shared" si="10"/>
        <v>13.5</v>
      </c>
      <c r="L220" s="10">
        <f t="shared" si="11"/>
        <v>9.5</v>
      </c>
      <c r="M220" s="2">
        <f>VLOOKUP(D220,CUSTOMERS!A:E,5,FALSE)</f>
        <v>5</v>
      </c>
      <c r="N220" s="2">
        <f>VLOOKUP(E220,PRODUCTS!A:E,5,FALSE)</f>
        <v>25</v>
      </c>
      <c r="O220" s="2" t="str">
        <f>VLOOKUP(N220,CATEGORIES!A:C,3,FALSE)</f>
        <v>Travel</v>
      </c>
      <c r="P220" s="2" t="str">
        <f ca="1">VLOOKUP(D220,CUSTOMERS!A:J,10,FALSE)</f>
        <v>30 - 40</v>
      </c>
      <c r="Q220" s="2" t="str">
        <f>VLOOKUP(D220,CUSTOMERS!A:I,9,FALSE)</f>
        <v>South-West</v>
      </c>
      <c r="R220" s="2" t="str">
        <f>VLOOKUP(D220,CUSTOMERS!A:K,11,FALSE)</f>
        <v>USA</v>
      </c>
    </row>
    <row r="221" spans="1:18" x14ac:dyDescent="0.2">
      <c r="A221" s="2">
        <v>1191</v>
      </c>
      <c r="B221" s="2">
        <v>1</v>
      </c>
      <c r="C221" s="4">
        <v>44688</v>
      </c>
      <c r="D221" s="2">
        <v>41</v>
      </c>
      <c r="E221" s="2">
        <v>56</v>
      </c>
      <c r="F221" s="2" t="str">
        <f>VLOOKUP(E221,PRODUCTS!A:B,2,FALSE)</f>
        <v>Cork Board</v>
      </c>
      <c r="G221" s="2">
        <v>1</v>
      </c>
      <c r="H221" s="10">
        <f>VLOOKUP(E221,PRODUCTS!A:E,3,FALSE)</f>
        <v>30</v>
      </c>
      <c r="I221" s="10">
        <f>VLOOKUP(E221,PRODUCTS!A:E,4,FALSE)</f>
        <v>18</v>
      </c>
      <c r="J221" s="10">
        <f t="shared" si="9"/>
        <v>30</v>
      </c>
      <c r="K221" s="10">
        <f t="shared" si="10"/>
        <v>18</v>
      </c>
      <c r="L221" s="10">
        <f t="shared" si="11"/>
        <v>12</v>
      </c>
      <c r="M221" s="2">
        <f>VLOOKUP(D221,CUSTOMERS!A:E,5,FALSE)</f>
        <v>1</v>
      </c>
      <c r="N221" s="2">
        <f>VLOOKUP(E221,PRODUCTS!A:E,5,FALSE)</f>
        <v>15</v>
      </c>
      <c r="O221" s="2" t="str">
        <f>VLOOKUP(N221,CATEGORIES!A:C,3,FALSE)</f>
        <v>Household</v>
      </c>
      <c r="P221" s="2" t="str">
        <f ca="1">VLOOKUP(D221,CUSTOMERS!A:J,10,FALSE)</f>
        <v>70+</v>
      </c>
      <c r="Q221" s="2" t="str">
        <f>VLOOKUP(D221,CUSTOMERS!A:I,9,FALSE)</f>
        <v>South</v>
      </c>
      <c r="R221" s="2" t="str">
        <f>VLOOKUP(D221,CUSTOMERS!A:K,11,FALSE)</f>
        <v>USA</v>
      </c>
    </row>
    <row r="222" spans="1:18" x14ac:dyDescent="0.2">
      <c r="A222" s="2">
        <v>1191</v>
      </c>
      <c r="B222" s="2">
        <v>2</v>
      </c>
      <c r="C222" s="4">
        <v>44688</v>
      </c>
      <c r="D222" s="2">
        <v>41</v>
      </c>
      <c r="E222" s="2">
        <v>167</v>
      </c>
      <c r="F222" s="2" t="str">
        <f>VLOOKUP(E222,PRODUCTS!A:B,2,FALSE)</f>
        <v>Root Beer Kit</v>
      </c>
      <c r="G222" s="2">
        <v>1</v>
      </c>
      <c r="H222" s="10">
        <f>VLOOKUP(E222,PRODUCTS!A:E,3,FALSE)</f>
        <v>17</v>
      </c>
      <c r="I222" s="10">
        <f>VLOOKUP(E222,PRODUCTS!A:E,4,FALSE)</f>
        <v>11.5</v>
      </c>
      <c r="J222" s="10">
        <f t="shared" si="9"/>
        <v>17</v>
      </c>
      <c r="K222" s="10">
        <f t="shared" si="10"/>
        <v>11.5</v>
      </c>
      <c r="L222" s="10">
        <f t="shared" si="11"/>
        <v>5.5</v>
      </c>
      <c r="M222" s="2">
        <f>VLOOKUP(D222,CUSTOMERS!A:E,5,FALSE)</f>
        <v>1</v>
      </c>
      <c r="N222" s="2">
        <f>VLOOKUP(E222,PRODUCTS!A:E,5,FALSE)</f>
        <v>17</v>
      </c>
      <c r="O222" s="2" t="str">
        <f>VLOOKUP(N222,CATEGORIES!A:C,3,FALSE)</f>
        <v>Children</v>
      </c>
      <c r="P222" s="2" t="str">
        <f ca="1">VLOOKUP(D222,CUSTOMERS!A:J,10,FALSE)</f>
        <v>70+</v>
      </c>
      <c r="Q222" s="2" t="str">
        <f>VLOOKUP(D222,CUSTOMERS!A:I,9,FALSE)</f>
        <v>South</v>
      </c>
      <c r="R222" s="2" t="str">
        <f>VLOOKUP(D222,CUSTOMERS!A:K,11,FALSE)</f>
        <v>USA</v>
      </c>
    </row>
    <row r="223" spans="1:18" x14ac:dyDescent="0.2">
      <c r="A223" s="2">
        <v>1192</v>
      </c>
      <c r="B223" s="2">
        <v>1</v>
      </c>
      <c r="C223" s="4">
        <v>44688</v>
      </c>
      <c r="D223" s="2">
        <v>278</v>
      </c>
      <c r="E223" s="2">
        <v>202</v>
      </c>
      <c r="F223" s="2" t="str">
        <f>VLOOKUP(E223,PRODUCTS!A:B,2,FALSE)</f>
        <v>100% Wool Victorian Carpet</v>
      </c>
      <c r="G223" s="2">
        <v>2</v>
      </c>
      <c r="H223" s="10">
        <f>VLOOKUP(E223,PRODUCTS!A:E,3,FALSE)</f>
        <v>998</v>
      </c>
      <c r="I223" s="10">
        <f>VLOOKUP(E223,PRODUCTS!A:E,4,FALSE)</f>
        <v>502</v>
      </c>
      <c r="J223" s="10">
        <f t="shared" si="9"/>
        <v>1996</v>
      </c>
      <c r="K223" s="10">
        <f t="shared" si="10"/>
        <v>1004</v>
      </c>
      <c r="L223" s="10">
        <f t="shared" si="11"/>
        <v>992</v>
      </c>
      <c r="M223" s="2">
        <f>VLOOKUP(D223,CUSTOMERS!A:E,5,FALSE)</f>
        <v>3</v>
      </c>
      <c r="N223" s="2">
        <f>VLOOKUP(E223,PRODUCTS!A:E,5,FALSE)</f>
        <v>19</v>
      </c>
      <c r="O223" s="2" t="str">
        <f>VLOOKUP(N223,CATEGORIES!A:C,3,FALSE)</f>
        <v>Household</v>
      </c>
      <c r="P223" s="2" t="str">
        <f ca="1">VLOOKUP(D223,CUSTOMERS!A:J,10,FALSE)</f>
        <v>30 - 40</v>
      </c>
      <c r="Q223" s="2" t="str">
        <f>VLOOKUP(D223,CUSTOMERS!A:I,9,FALSE)</f>
        <v>North-East</v>
      </c>
      <c r="R223" s="2" t="str">
        <f>VLOOKUP(D223,CUSTOMERS!A:K,11,FALSE)</f>
        <v>USA</v>
      </c>
    </row>
    <row r="224" spans="1:18" x14ac:dyDescent="0.2">
      <c r="A224" s="2">
        <v>1193</v>
      </c>
      <c r="B224" s="2">
        <v>1</v>
      </c>
      <c r="C224" s="4">
        <v>44689</v>
      </c>
      <c r="D224" s="2">
        <v>301</v>
      </c>
      <c r="E224" s="2">
        <v>61</v>
      </c>
      <c r="F224" s="2" t="str">
        <f>VLOOKUP(E224,PRODUCTS!A:B,2,FALSE)</f>
        <v>Perky-Pet Copper Bird Feeder</v>
      </c>
      <c r="G224" s="2">
        <v>1</v>
      </c>
      <c r="H224" s="10">
        <f>VLOOKUP(E224,PRODUCTS!A:E,3,FALSE)</f>
        <v>105</v>
      </c>
      <c r="I224" s="10">
        <f>VLOOKUP(E224,PRODUCTS!A:E,4,FALSE)</f>
        <v>53.5</v>
      </c>
      <c r="J224" s="10">
        <f t="shared" si="9"/>
        <v>105</v>
      </c>
      <c r="K224" s="10">
        <f t="shared" si="10"/>
        <v>53.5</v>
      </c>
      <c r="L224" s="10">
        <f t="shared" si="11"/>
        <v>51.5</v>
      </c>
      <c r="M224" s="2">
        <f>VLOOKUP(D224,CUSTOMERS!A:E,5,FALSE)</f>
        <v>9</v>
      </c>
      <c r="N224" s="2">
        <f>VLOOKUP(E224,PRODUCTS!A:E,5,FALSE)</f>
        <v>16</v>
      </c>
      <c r="O224" s="2" t="str">
        <f>VLOOKUP(N224,CATEGORIES!A:C,3,FALSE)</f>
        <v>Household</v>
      </c>
      <c r="P224" s="2" t="str">
        <f ca="1">VLOOKUP(D224,CUSTOMERS!A:J,10,FALSE)</f>
        <v>60 - 70</v>
      </c>
      <c r="Q224" s="2" t="str">
        <f>VLOOKUP(D224,CUSTOMERS!A:I,9,FALSE)</f>
        <v>England</v>
      </c>
      <c r="R224" s="2" t="str">
        <f>VLOOKUP(D224,CUSTOMERS!A:K,11,FALSE)</f>
        <v>Europe</v>
      </c>
    </row>
    <row r="225" spans="1:18" x14ac:dyDescent="0.2">
      <c r="A225" s="2">
        <v>1193</v>
      </c>
      <c r="B225" s="2">
        <v>2</v>
      </c>
      <c r="C225" s="4">
        <v>44689</v>
      </c>
      <c r="D225" s="2">
        <v>301</v>
      </c>
      <c r="E225" s="2">
        <v>119</v>
      </c>
      <c r="F225" s="2" t="str">
        <f>VLOOKUP(E225,PRODUCTS!A:B,2,FALSE)</f>
        <v>Leaning Man Silhouette</v>
      </c>
      <c r="G225" s="2">
        <v>1</v>
      </c>
      <c r="H225" s="10">
        <f>VLOOKUP(E225,PRODUCTS!A:E,3,FALSE)</f>
        <v>65</v>
      </c>
      <c r="I225" s="10">
        <f>VLOOKUP(E225,PRODUCTS!A:E,4,FALSE)</f>
        <v>33.5</v>
      </c>
      <c r="J225" s="10">
        <f t="shared" si="9"/>
        <v>65</v>
      </c>
      <c r="K225" s="10">
        <f t="shared" si="10"/>
        <v>33.5</v>
      </c>
      <c r="L225" s="10">
        <f t="shared" si="11"/>
        <v>31.5</v>
      </c>
      <c r="M225" s="2">
        <f>VLOOKUP(D225,CUSTOMERS!A:E,5,FALSE)</f>
        <v>9</v>
      </c>
      <c r="N225" s="2">
        <f>VLOOKUP(E225,PRODUCTS!A:E,5,FALSE)</f>
        <v>16</v>
      </c>
      <c r="O225" s="2" t="str">
        <f>VLOOKUP(N225,CATEGORIES!A:C,3,FALSE)</f>
        <v>Household</v>
      </c>
      <c r="P225" s="2" t="str">
        <f ca="1">VLOOKUP(D225,CUSTOMERS!A:J,10,FALSE)</f>
        <v>60 - 70</v>
      </c>
      <c r="Q225" s="2" t="str">
        <f>VLOOKUP(D225,CUSTOMERS!A:I,9,FALSE)</f>
        <v>England</v>
      </c>
      <c r="R225" s="2" t="str">
        <f>VLOOKUP(D225,CUSTOMERS!A:K,11,FALSE)</f>
        <v>Europe</v>
      </c>
    </row>
    <row r="226" spans="1:18" x14ac:dyDescent="0.2">
      <c r="A226" s="2">
        <v>1193</v>
      </c>
      <c r="B226" s="2">
        <v>3</v>
      </c>
      <c r="C226" s="4">
        <v>44689</v>
      </c>
      <c r="D226" s="2">
        <v>301</v>
      </c>
      <c r="E226" s="2">
        <v>170</v>
      </c>
      <c r="F226" s="2" t="str">
        <f>VLOOKUP(E226,PRODUCTS!A:B,2,FALSE)</f>
        <v>San Francisco Trolley 3-D Puzzle</v>
      </c>
      <c r="G226" s="2">
        <v>1</v>
      </c>
      <c r="H226" s="10">
        <f>VLOOKUP(E226,PRODUCTS!A:E,3,FALSE)</f>
        <v>95</v>
      </c>
      <c r="I226" s="10">
        <f>VLOOKUP(E226,PRODUCTS!A:E,4,FALSE)</f>
        <v>49.5</v>
      </c>
      <c r="J226" s="10">
        <f t="shared" si="9"/>
        <v>95</v>
      </c>
      <c r="K226" s="10">
        <f t="shared" si="10"/>
        <v>49.5</v>
      </c>
      <c r="L226" s="10">
        <f t="shared" si="11"/>
        <v>45.5</v>
      </c>
      <c r="M226" s="2">
        <f>VLOOKUP(D226,CUSTOMERS!A:E,5,FALSE)</f>
        <v>9</v>
      </c>
      <c r="N226" s="2">
        <f>VLOOKUP(E226,PRODUCTS!A:E,5,FALSE)</f>
        <v>11</v>
      </c>
      <c r="O226" s="2" t="str">
        <f>VLOOKUP(N226,CATEGORIES!A:C,3,FALSE)</f>
        <v>Gifts</v>
      </c>
      <c r="P226" s="2" t="str">
        <f ca="1">VLOOKUP(D226,CUSTOMERS!A:J,10,FALSE)</f>
        <v>60 - 70</v>
      </c>
      <c r="Q226" s="2" t="str">
        <f>VLOOKUP(D226,CUSTOMERS!A:I,9,FALSE)</f>
        <v>England</v>
      </c>
      <c r="R226" s="2" t="str">
        <f>VLOOKUP(D226,CUSTOMERS!A:K,11,FALSE)</f>
        <v>Europe</v>
      </c>
    </row>
    <row r="227" spans="1:18" x14ac:dyDescent="0.2">
      <c r="A227" s="2">
        <v>1194</v>
      </c>
      <c r="B227" s="2">
        <v>1</v>
      </c>
      <c r="C227" s="4">
        <v>44690</v>
      </c>
      <c r="D227" s="2">
        <v>163</v>
      </c>
      <c r="E227" s="2">
        <v>44</v>
      </c>
      <c r="F227" s="2" t="str">
        <f>VLOOKUP(E227,PRODUCTS!A:B,2,FALSE)</f>
        <v>Champagne Opener</v>
      </c>
      <c r="G227" s="2">
        <v>1</v>
      </c>
      <c r="H227" s="10">
        <f>VLOOKUP(E227,PRODUCTS!A:E,3,FALSE)</f>
        <v>19</v>
      </c>
      <c r="I227" s="10">
        <f>VLOOKUP(E227,PRODUCTS!A:E,4,FALSE)</f>
        <v>12.5</v>
      </c>
      <c r="J227" s="10">
        <f t="shared" si="9"/>
        <v>19</v>
      </c>
      <c r="K227" s="10">
        <f t="shared" si="10"/>
        <v>12.5</v>
      </c>
      <c r="L227" s="10">
        <f t="shared" si="11"/>
        <v>6.5</v>
      </c>
      <c r="M227" s="2">
        <f>VLOOKUP(D227,CUSTOMERS!A:E,5,FALSE)</f>
        <v>7</v>
      </c>
      <c r="N227" s="2">
        <f>VLOOKUP(E227,PRODUCTS!A:E,5,FALSE)</f>
        <v>15</v>
      </c>
      <c r="O227" s="2" t="str">
        <f>VLOOKUP(N227,CATEGORIES!A:C,3,FALSE)</f>
        <v>Household</v>
      </c>
      <c r="P227" s="2" t="str">
        <f ca="1">VLOOKUP(D227,CUSTOMERS!A:J,10,FALSE)</f>
        <v>40 - 50</v>
      </c>
      <c r="Q227" s="2" t="str">
        <f>VLOOKUP(D227,CUSTOMERS!A:I,9,FALSE)</f>
        <v>North-West</v>
      </c>
      <c r="R227" s="2" t="str">
        <f>VLOOKUP(D227,CUSTOMERS!A:K,11,FALSE)</f>
        <v>USA</v>
      </c>
    </row>
    <row r="228" spans="1:18" x14ac:dyDescent="0.2">
      <c r="A228" s="2">
        <v>1194</v>
      </c>
      <c r="B228" s="2">
        <v>2</v>
      </c>
      <c r="C228" s="4">
        <v>44690</v>
      </c>
      <c r="D228" s="2">
        <v>163</v>
      </c>
      <c r="E228" s="2">
        <v>103</v>
      </c>
      <c r="F228" s="2" t="str">
        <f>VLOOKUP(E228,PRODUCTS!A:B,2,FALSE)</f>
        <v>House Blend Coffee</v>
      </c>
      <c r="G228" s="2">
        <v>3</v>
      </c>
      <c r="H228" s="10">
        <f>VLOOKUP(E228,PRODUCTS!A:E,3,FALSE)</f>
        <v>14</v>
      </c>
      <c r="I228" s="10">
        <f>VLOOKUP(E228,PRODUCTS!A:E,4,FALSE)</f>
        <v>10</v>
      </c>
      <c r="J228" s="10">
        <f t="shared" si="9"/>
        <v>42</v>
      </c>
      <c r="K228" s="10">
        <f t="shared" si="10"/>
        <v>30</v>
      </c>
      <c r="L228" s="10">
        <f t="shared" si="11"/>
        <v>12</v>
      </c>
      <c r="M228" s="2">
        <f>VLOOKUP(D228,CUSTOMERS!A:E,5,FALSE)</f>
        <v>7</v>
      </c>
      <c r="N228" s="2">
        <f>VLOOKUP(E228,PRODUCTS!A:E,5,FALSE)</f>
        <v>6</v>
      </c>
      <c r="O228" s="2" t="str">
        <f>VLOOKUP(N228,CATEGORIES!A:C,3,FALSE)</f>
        <v>Food</v>
      </c>
      <c r="P228" s="2" t="str">
        <f ca="1">VLOOKUP(D228,CUSTOMERS!A:J,10,FALSE)</f>
        <v>40 - 50</v>
      </c>
      <c r="Q228" s="2" t="str">
        <f>VLOOKUP(D228,CUSTOMERS!A:I,9,FALSE)</f>
        <v>North-West</v>
      </c>
      <c r="R228" s="2" t="str">
        <f>VLOOKUP(D228,CUSTOMERS!A:K,11,FALSE)</f>
        <v>USA</v>
      </c>
    </row>
    <row r="229" spans="1:18" x14ac:dyDescent="0.2">
      <c r="A229" s="2">
        <v>1195</v>
      </c>
      <c r="B229" s="2">
        <v>1</v>
      </c>
      <c r="C229" s="4">
        <v>44691</v>
      </c>
      <c r="D229" s="2">
        <v>168</v>
      </c>
      <c r="E229" s="2">
        <v>17</v>
      </c>
      <c r="F229" s="2" t="str">
        <f>VLOOKUP(E229,PRODUCTS!A:B,2,FALSE)</f>
        <v>Thank You Flower Bouquet</v>
      </c>
      <c r="G229" s="2">
        <v>1</v>
      </c>
      <c r="H229" s="10">
        <f>VLOOKUP(E229,PRODUCTS!A:E,3,FALSE)</f>
        <v>65</v>
      </c>
      <c r="I229" s="10">
        <f>VLOOKUP(E229,PRODUCTS!A:E,4,FALSE)</f>
        <v>34.5</v>
      </c>
      <c r="J229" s="10">
        <f t="shared" si="9"/>
        <v>65</v>
      </c>
      <c r="K229" s="10">
        <f t="shared" si="10"/>
        <v>34.5</v>
      </c>
      <c r="L229" s="10">
        <f t="shared" si="11"/>
        <v>30.5</v>
      </c>
      <c r="M229" s="2">
        <f>VLOOKUP(D229,CUSTOMERS!A:E,5,FALSE)</f>
        <v>1</v>
      </c>
      <c r="N229" s="2">
        <f>VLOOKUP(E229,PRODUCTS!A:E,5,FALSE)</f>
        <v>22</v>
      </c>
      <c r="O229" s="2" t="str">
        <f>VLOOKUP(N229,CATEGORIES!A:C,3,FALSE)</f>
        <v>Gifts</v>
      </c>
      <c r="P229" s="2" t="str">
        <f ca="1">VLOOKUP(D229,CUSTOMERS!A:J,10,FALSE)</f>
        <v>30 - 40</v>
      </c>
      <c r="Q229" s="2" t="str">
        <f>VLOOKUP(D229,CUSTOMERS!A:I,9,FALSE)</f>
        <v>South-West</v>
      </c>
      <c r="R229" s="2" t="str">
        <f>VLOOKUP(D229,CUSTOMERS!A:K,11,FALSE)</f>
        <v>USA</v>
      </c>
    </row>
    <row r="230" spans="1:18" x14ac:dyDescent="0.2">
      <c r="A230" s="2">
        <v>1196</v>
      </c>
      <c r="B230" s="2">
        <v>1</v>
      </c>
      <c r="C230" s="4">
        <v>44693</v>
      </c>
      <c r="D230" s="2">
        <v>195</v>
      </c>
      <c r="E230" s="2">
        <v>53</v>
      </c>
      <c r="F230" s="2" t="str">
        <f>VLOOKUP(E230,PRODUCTS!A:B,2,FALSE)</f>
        <v>Cocoa Mug</v>
      </c>
      <c r="G230" s="2">
        <v>1</v>
      </c>
      <c r="H230" s="10">
        <f>VLOOKUP(E230,PRODUCTS!A:E,3,FALSE)</f>
        <v>25</v>
      </c>
      <c r="I230" s="10">
        <f>VLOOKUP(E230,PRODUCTS!A:E,4,FALSE)</f>
        <v>13.5</v>
      </c>
      <c r="J230" s="10">
        <f t="shared" si="9"/>
        <v>25</v>
      </c>
      <c r="K230" s="10">
        <f t="shared" si="10"/>
        <v>13.5</v>
      </c>
      <c r="L230" s="10">
        <f t="shared" si="11"/>
        <v>11.5</v>
      </c>
      <c r="M230" s="2">
        <f>VLOOKUP(D230,CUSTOMERS!A:E,5,FALSE)</f>
        <v>4</v>
      </c>
      <c r="N230" s="2">
        <f>VLOOKUP(E230,PRODUCTS!A:E,5,FALSE)</f>
        <v>11</v>
      </c>
      <c r="O230" s="2" t="str">
        <f>VLOOKUP(N230,CATEGORIES!A:C,3,FALSE)</f>
        <v>Gifts</v>
      </c>
      <c r="P230" s="2" t="str">
        <f ca="1">VLOOKUP(D230,CUSTOMERS!A:J,10,FALSE)</f>
        <v>30 - 40</v>
      </c>
      <c r="Q230" s="2" t="str">
        <f>VLOOKUP(D230,CUSTOMERS!A:I,9,FALSE)</f>
        <v>North-West</v>
      </c>
      <c r="R230" s="2" t="str">
        <f>VLOOKUP(D230,CUSTOMERS!A:K,11,FALSE)</f>
        <v>USA</v>
      </c>
    </row>
    <row r="231" spans="1:18" x14ac:dyDescent="0.2">
      <c r="A231" s="2">
        <v>1196</v>
      </c>
      <c r="B231" s="2">
        <v>2</v>
      </c>
      <c r="C231" s="4">
        <v>44693</v>
      </c>
      <c r="D231" s="2">
        <v>195</v>
      </c>
      <c r="E231" s="2">
        <v>94</v>
      </c>
      <c r="F231" s="2" t="str">
        <f>VLOOKUP(E231,PRODUCTS!A:B,2,FALSE)</f>
        <v>Golf Club Cleaner</v>
      </c>
      <c r="G231" s="2">
        <v>1</v>
      </c>
      <c r="H231" s="10">
        <f>VLOOKUP(E231,PRODUCTS!A:E,3,FALSE)</f>
        <v>25</v>
      </c>
      <c r="I231" s="10">
        <f>VLOOKUP(E231,PRODUCTS!A:E,4,FALSE)</f>
        <v>14.5</v>
      </c>
      <c r="J231" s="10">
        <f t="shared" si="9"/>
        <v>25</v>
      </c>
      <c r="K231" s="10">
        <f t="shared" si="10"/>
        <v>14.5</v>
      </c>
      <c r="L231" s="10">
        <f t="shared" si="11"/>
        <v>10.5</v>
      </c>
      <c r="M231" s="2">
        <f>VLOOKUP(D231,CUSTOMERS!A:E,5,FALSE)</f>
        <v>4</v>
      </c>
      <c r="N231" s="2">
        <f>VLOOKUP(E231,PRODUCTS!A:E,5,FALSE)</f>
        <v>12</v>
      </c>
      <c r="O231" s="2" t="str">
        <f>VLOOKUP(N231,CATEGORIES!A:C,3,FALSE)</f>
        <v>Gifts</v>
      </c>
      <c r="P231" s="2" t="str">
        <f ca="1">VLOOKUP(D231,CUSTOMERS!A:J,10,FALSE)</f>
        <v>30 - 40</v>
      </c>
      <c r="Q231" s="2" t="str">
        <f>VLOOKUP(D231,CUSTOMERS!A:I,9,FALSE)</f>
        <v>North-West</v>
      </c>
      <c r="R231" s="2" t="str">
        <f>VLOOKUP(D231,CUSTOMERS!A:K,11,FALSE)</f>
        <v>USA</v>
      </c>
    </row>
    <row r="232" spans="1:18" x14ac:dyDescent="0.2">
      <c r="A232" s="2">
        <v>1196</v>
      </c>
      <c r="B232" s="2">
        <v>3</v>
      </c>
      <c r="C232" s="4">
        <v>44693</v>
      </c>
      <c r="D232" s="2">
        <v>195</v>
      </c>
      <c r="E232" s="2">
        <v>139</v>
      </c>
      <c r="F232" s="2" t="str">
        <f>VLOOKUP(E232,PRODUCTS!A:B,2,FALSE)</f>
        <v>Navy SEAL Watch</v>
      </c>
      <c r="G232" s="2">
        <v>1</v>
      </c>
      <c r="H232" s="10">
        <f>VLOOKUP(E232,PRODUCTS!A:E,3,FALSE)</f>
        <v>194</v>
      </c>
      <c r="I232" s="10">
        <f>VLOOKUP(E232,PRODUCTS!A:E,4,FALSE)</f>
        <v>100</v>
      </c>
      <c r="J232" s="10">
        <f t="shared" si="9"/>
        <v>194</v>
      </c>
      <c r="K232" s="10">
        <f t="shared" si="10"/>
        <v>100</v>
      </c>
      <c r="L232" s="10">
        <f t="shared" si="11"/>
        <v>94</v>
      </c>
      <c r="M232" s="2">
        <f>VLOOKUP(D232,CUSTOMERS!A:E,5,FALSE)</f>
        <v>4</v>
      </c>
      <c r="N232" s="2">
        <f>VLOOKUP(E232,PRODUCTS!A:E,5,FALSE)</f>
        <v>14</v>
      </c>
      <c r="O232" s="2" t="str">
        <f>VLOOKUP(N232,CATEGORIES!A:C,3,FALSE)</f>
        <v>Health &amp; Beauty</v>
      </c>
      <c r="P232" s="2" t="str">
        <f ca="1">VLOOKUP(D232,CUSTOMERS!A:J,10,FALSE)</f>
        <v>30 - 40</v>
      </c>
      <c r="Q232" s="2" t="str">
        <f>VLOOKUP(D232,CUSTOMERS!A:I,9,FALSE)</f>
        <v>North-West</v>
      </c>
      <c r="R232" s="2" t="str">
        <f>VLOOKUP(D232,CUSTOMERS!A:K,11,FALSE)</f>
        <v>USA</v>
      </c>
    </row>
    <row r="233" spans="1:18" x14ac:dyDescent="0.2">
      <c r="A233" s="2">
        <v>1197</v>
      </c>
      <c r="B233" s="2">
        <v>1</v>
      </c>
      <c r="C233" s="4">
        <v>44694</v>
      </c>
      <c r="D233" s="2">
        <v>614</v>
      </c>
      <c r="E233" s="2">
        <v>25</v>
      </c>
      <c r="F233" s="2" t="str">
        <f>VLOOKUP(E233,PRODUCTS!A:B,2,FALSE)</f>
        <v>Brass Match Holder</v>
      </c>
      <c r="G233" s="2">
        <v>1</v>
      </c>
      <c r="H233" s="10">
        <f>VLOOKUP(E233,PRODUCTS!A:E,3,FALSE)</f>
        <v>20</v>
      </c>
      <c r="I233" s="10">
        <f>VLOOKUP(E233,PRODUCTS!A:E,4,FALSE)</f>
        <v>12</v>
      </c>
      <c r="J233" s="10">
        <f t="shared" si="9"/>
        <v>20</v>
      </c>
      <c r="K233" s="10">
        <f t="shared" si="10"/>
        <v>12</v>
      </c>
      <c r="L233" s="10">
        <f t="shared" si="11"/>
        <v>8</v>
      </c>
      <c r="M233" s="2">
        <f>VLOOKUP(D233,CUSTOMERS!A:E,5,FALSE)</f>
        <v>5</v>
      </c>
      <c r="N233" s="2">
        <f>VLOOKUP(E233,PRODUCTS!A:E,5,FALSE)</f>
        <v>13</v>
      </c>
      <c r="O233" s="2" t="str">
        <f>VLOOKUP(N233,CATEGORIES!A:C,3,FALSE)</f>
        <v>Household</v>
      </c>
      <c r="P233" s="2" t="str">
        <f ca="1">VLOOKUP(D233,CUSTOMERS!A:J,10,FALSE)</f>
        <v>20 - 30</v>
      </c>
      <c r="Q233" s="2" t="str">
        <f>VLOOKUP(D233,CUSTOMERS!A:I,9,FALSE)</f>
        <v>North-East</v>
      </c>
      <c r="R233" s="2" t="str">
        <f>VLOOKUP(D233,CUSTOMERS!A:K,11,FALSE)</f>
        <v>USA</v>
      </c>
    </row>
    <row r="234" spans="1:18" x14ac:dyDescent="0.2">
      <c r="A234" s="2">
        <v>1197</v>
      </c>
      <c r="B234" s="2">
        <v>2</v>
      </c>
      <c r="C234" s="4">
        <v>44694</v>
      </c>
      <c r="D234" s="2">
        <v>614</v>
      </c>
      <c r="E234" s="2">
        <v>40</v>
      </c>
      <c r="F234" s="2" t="str">
        <f>VLOOKUP(E234,PRODUCTS!A:B,2,FALSE)</f>
        <v>Cedar Hope Chest</v>
      </c>
      <c r="G234" s="2">
        <v>3</v>
      </c>
      <c r="H234" s="10">
        <f>VLOOKUP(E234,PRODUCTS!A:E,3,FALSE)</f>
        <v>430</v>
      </c>
      <c r="I234" s="10">
        <f>VLOOKUP(E234,PRODUCTS!A:E,4,FALSE)</f>
        <v>217</v>
      </c>
      <c r="J234" s="10">
        <f t="shared" si="9"/>
        <v>1290</v>
      </c>
      <c r="K234" s="10">
        <f t="shared" si="10"/>
        <v>651</v>
      </c>
      <c r="L234" s="10">
        <f t="shared" si="11"/>
        <v>639</v>
      </c>
      <c r="M234" s="2">
        <f>VLOOKUP(D234,CUSTOMERS!A:E,5,FALSE)</f>
        <v>5</v>
      </c>
      <c r="N234" s="2">
        <f>VLOOKUP(E234,PRODUCTS!A:E,5,FALSE)</f>
        <v>8</v>
      </c>
      <c r="O234" s="2" t="str">
        <f>VLOOKUP(N234,CATEGORIES!A:C,3,FALSE)</f>
        <v>Household</v>
      </c>
      <c r="P234" s="2" t="str">
        <f ca="1">VLOOKUP(D234,CUSTOMERS!A:J,10,FALSE)</f>
        <v>20 - 30</v>
      </c>
      <c r="Q234" s="2" t="str">
        <f>VLOOKUP(D234,CUSTOMERS!A:I,9,FALSE)</f>
        <v>North-East</v>
      </c>
      <c r="R234" s="2" t="str">
        <f>VLOOKUP(D234,CUSTOMERS!A:K,11,FALSE)</f>
        <v>USA</v>
      </c>
    </row>
    <row r="235" spans="1:18" x14ac:dyDescent="0.2">
      <c r="A235" s="2">
        <v>1197</v>
      </c>
      <c r="B235" s="2">
        <v>3</v>
      </c>
      <c r="C235" s="4">
        <v>44694</v>
      </c>
      <c r="D235" s="2">
        <v>614</v>
      </c>
      <c r="E235" s="2">
        <v>64</v>
      </c>
      <c r="F235" s="2" t="str">
        <f>VLOOKUP(E235,PRODUCTS!A:B,2,FALSE)</f>
        <v>Dog Biker Jacket</v>
      </c>
      <c r="G235" s="2">
        <v>1</v>
      </c>
      <c r="H235" s="10">
        <f>VLOOKUP(E235,PRODUCTS!A:E,3,FALSE)</f>
        <v>52</v>
      </c>
      <c r="I235" s="10">
        <f>VLOOKUP(E235,PRODUCTS!A:E,4,FALSE)</f>
        <v>29</v>
      </c>
      <c r="J235" s="10">
        <f t="shared" si="9"/>
        <v>52</v>
      </c>
      <c r="K235" s="10">
        <f t="shared" si="10"/>
        <v>29</v>
      </c>
      <c r="L235" s="10">
        <f t="shared" si="11"/>
        <v>23</v>
      </c>
      <c r="M235" s="2">
        <f>VLOOKUP(D235,CUSTOMERS!A:E,5,FALSE)</f>
        <v>5</v>
      </c>
      <c r="N235" s="2">
        <f>VLOOKUP(E235,PRODUCTS!A:E,5,FALSE)</f>
        <v>21</v>
      </c>
      <c r="O235" s="2" t="str">
        <f>VLOOKUP(N235,CATEGORIES!A:C,3,FALSE)</f>
        <v>Household</v>
      </c>
      <c r="P235" s="2" t="str">
        <f ca="1">VLOOKUP(D235,CUSTOMERS!A:J,10,FALSE)</f>
        <v>20 - 30</v>
      </c>
      <c r="Q235" s="2" t="str">
        <f>VLOOKUP(D235,CUSTOMERS!A:I,9,FALSE)</f>
        <v>North-East</v>
      </c>
      <c r="R235" s="2" t="str">
        <f>VLOOKUP(D235,CUSTOMERS!A:K,11,FALSE)</f>
        <v>USA</v>
      </c>
    </row>
    <row r="236" spans="1:18" x14ac:dyDescent="0.2">
      <c r="A236" s="2">
        <v>1197</v>
      </c>
      <c r="B236" s="2">
        <v>4</v>
      </c>
      <c r="C236" s="4">
        <v>44694</v>
      </c>
      <c r="D236" s="2">
        <v>614</v>
      </c>
      <c r="E236" s="2">
        <v>129</v>
      </c>
      <c r="F236" s="2" t="str">
        <f>VLOOKUP(E236,PRODUCTS!A:B,2,FALSE)</f>
        <v>Mahogany Steamer Trunk</v>
      </c>
      <c r="G236" s="2">
        <v>1</v>
      </c>
      <c r="H236" s="10">
        <f>VLOOKUP(E236,PRODUCTS!A:E,3,FALSE)</f>
        <v>630</v>
      </c>
      <c r="I236" s="10">
        <f>VLOOKUP(E236,PRODUCTS!A:E,4,FALSE)</f>
        <v>316</v>
      </c>
      <c r="J236" s="10">
        <f t="shared" si="9"/>
        <v>630</v>
      </c>
      <c r="K236" s="10">
        <f t="shared" si="10"/>
        <v>316</v>
      </c>
      <c r="L236" s="10">
        <f t="shared" si="11"/>
        <v>314</v>
      </c>
      <c r="M236" s="2">
        <f>VLOOKUP(D236,CUSTOMERS!A:E,5,FALSE)</f>
        <v>5</v>
      </c>
      <c r="N236" s="2">
        <f>VLOOKUP(E236,PRODUCTS!A:E,5,FALSE)</f>
        <v>8</v>
      </c>
      <c r="O236" s="2" t="str">
        <f>VLOOKUP(N236,CATEGORIES!A:C,3,FALSE)</f>
        <v>Household</v>
      </c>
      <c r="P236" s="2" t="str">
        <f ca="1">VLOOKUP(D236,CUSTOMERS!A:J,10,FALSE)</f>
        <v>20 - 30</v>
      </c>
      <c r="Q236" s="2" t="str">
        <f>VLOOKUP(D236,CUSTOMERS!A:I,9,FALSE)</f>
        <v>North-East</v>
      </c>
      <c r="R236" s="2" t="str">
        <f>VLOOKUP(D236,CUSTOMERS!A:K,11,FALSE)</f>
        <v>USA</v>
      </c>
    </row>
    <row r="237" spans="1:18" x14ac:dyDescent="0.2">
      <c r="A237" s="2">
        <v>1198</v>
      </c>
      <c r="B237" s="2">
        <v>1</v>
      </c>
      <c r="C237" s="4">
        <v>44695</v>
      </c>
      <c r="D237" s="2">
        <v>140</v>
      </c>
      <c r="E237" s="2">
        <v>69</v>
      </c>
      <c r="F237" s="2" t="str">
        <f>VLOOKUP(E237,PRODUCTS!A:B,2,FALSE)</f>
        <v>Earth Orbiter with Stack</v>
      </c>
      <c r="G237" s="2">
        <v>1</v>
      </c>
      <c r="H237" s="10">
        <f>VLOOKUP(E237,PRODUCTS!A:E,3,FALSE)</f>
        <v>85</v>
      </c>
      <c r="I237" s="10">
        <f>VLOOKUP(E237,PRODUCTS!A:E,4,FALSE)</f>
        <v>43.5</v>
      </c>
      <c r="J237" s="10">
        <f t="shared" si="9"/>
        <v>85</v>
      </c>
      <c r="K237" s="10">
        <f t="shared" si="10"/>
        <v>43.5</v>
      </c>
      <c r="L237" s="10">
        <f t="shared" si="11"/>
        <v>41.5</v>
      </c>
      <c r="M237" s="2">
        <f>VLOOKUP(D237,CUSTOMERS!A:E,5,FALSE)</f>
        <v>9</v>
      </c>
      <c r="N237" s="2">
        <f>VLOOKUP(E237,PRODUCTS!A:E,5,FALSE)</f>
        <v>26</v>
      </c>
      <c r="O237" s="2" t="str">
        <f>VLOOKUP(N237,CATEGORIES!A:C,3,FALSE)</f>
        <v>Gifts</v>
      </c>
      <c r="P237" s="2" t="str">
        <f ca="1">VLOOKUP(D237,CUSTOMERS!A:J,10,FALSE)</f>
        <v>50 - 60</v>
      </c>
      <c r="Q237" s="2" t="str">
        <f>VLOOKUP(D237,CUSTOMERS!A:I,9,FALSE)</f>
        <v>South</v>
      </c>
      <c r="R237" s="2" t="str">
        <f>VLOOKUP(D237,CUSTOMERS!A:K,11,FALSE)</f>
        <v>USA</v>
      </c>
    </row>
    <row r="238" spans="1:18" x14ac:dyDescent="0.2">
      <c r="A238" s="2">
        <v>1198</v>
      </c>
      <c r="B238" s="2">
        <v>2</v>
      </c>
      <c r="C238" s="4">
        <v>44695</v>
      </c>
      <c r="D238" s="2">
        <v>140</v>
      </c>
      <c r="E238" s="2">
        <v>145</v>
      </c>
      <c r="F238" s="2" t="str">
        <f>VLOOKUP(E238,PRODUCTS!A:B,2,FALSE)</f>
        <v>Office Party Pack</v>
      </c>
      <c r="G238" s="2">
        <v>4</v>
      </c>
      <c r="H238" s="10">
        <f>VLOOKUP(E238,PRODUCTS!A:E,3,FALSE)</f>
        <v>89</v>
      </c>
      <c r="I238" s="10">
        <f>VLOOKUP(E238,PRODUCTS!A:E,4,FALSE)</f>
        <v>46.5</v>
      </c>
      <c r="J238" s="10">
        <f t="shared" si="9"/>
        <v>356</v>
      </c>
      <c r="K238" s="10">
        <f t="shared" si="10"/>
        <v>186</v>
      </c>
      <c r="L238" s="10">
        <f t="shared" si="11"/>
        <v>170</v>
      </c>
      <c r="M238" s="2">
        <f>VLOOKUP(D238,CUSTOMERS!A:E,5,FALSE)</f>
        <v>9</v>
      </c>
      <c r="N238" s="2">
        <f>VLOOKUP(E238,PRODUCTS!A:E,5,FALSE)</f>
        <v>11</v>
      </c>
      <c r="O238" s="2" t="str">
        <f>VLOOKUP(N238,CATEGORIES!A:C,3,FALSE)</f>
        <v>Gifts</v>
      </c>
      <c r="P238" s="2" t="str">
        <f ca="1">VLOOKUP(D238,CUSTOMERS!A:J,10,FALSE)</f>
        <v>50 - 60</v>
      </c>
      <c r="Q238" s="2" t="str">
        <f>VLOOKUP(D238,CUSTOMERS!A:I,9,FALSE)</f>
        <v>South</v>
      </c>
      <c r="R238" s="2" t="str">
        <f>VLOOKUP(D238,CUSTOMERS!A:K,11,FALSE)</f>
        <v>USA</v>
      </c>
    </row>
    <row r="239" spans="1:18" x14ac:dyDescent="0.2">
      <c r="A239" s="2">
        <v>1199</v>
      </c>
      <c r="B239" s="2">
        <v>1</v>
      </c>
      <c r="C239" s="4">
        <v>44695</v>
      </c>
      <c r="D239" s="2">
        <v>662</v>
      </c>
      <c r="E239" s="2">
        <v>39</v>
      </c>
      <c r="F239" s="2" t="str">
        <f>VLOOKUP(E239,PRODUCTS!A:B,2,FALSE)</f>
        <v>Cedar Buccaneer Chest</v>
      </c>
      <c r="G239" s="2">
        <v>2</v>
      </c>
      <c r="H239" s="10">
        <f>VLOOKUP(E239,PRODUCTS!A:E,3,FALSE)</f>
        <v>220</v>
      </c>
      <c r="I239" s="10">
        <f>VLOOKUP(E239,PRODUCTS!A:E,4,FALSE)</f>
        <v>111</v>
      </c>
      <c r="J239" s="10">
        <f t="shared" si="9"/>
        <v>440</v>
      </c>
      <c r="K239" s="10">
        <f t="shared" si="10"/>
        <v>222</v>
      </c>
      <c r="L239" s="10">
        <f t="shared" si="11"/>
        <v>218</v>
      </c>
      <c r="M239" s="2">
        <f>VLOOKUP(D239,CUSTOMERS!A:E,5,FALSE)</f>
        <v>5</v>
      </c>
      <c r="N239" s="2">
        <f>VLOOKUP(E239,PRODUCTS!A:E,5,FALSE)</f>
        <v>8</v>
      </c>
      <c r="O239" s="2" t="str">
        <f>VLOOKUP(N239,CATEGORIES!A:C,3,FALSE)</f>
        <v>Household</v>
      </c>
      <c r="P239" s="2" t="str">
        <f ca="1">VLOOKUP(D239,CUSTOMERS!A:J,10,FALSE)</f>
        <v>20 - 30</v>
      </c>
      <c r="Q239" s="2" t="str">
        <f>VLOOKUP(D239,CUSTOMERS!A:I,9,FALSE)</f>
        <v>Mid-Atlantic</v>
      </c>
      <c r="R239" s="2" t="str">
        <f>VLOOKUP(D239,CUSTOMERS!A:K,11,FALSE)</f>
        <v>USA</v>
      </c>
    </row>
    <row r="240" spans="1:18" x14ac:dyDescent="0.2">
      <c r="A240" s="2">
        <v>1199</v>
      </c>
      <c r="B240" s="2">
        <v>2</v>
      </c>
      <c r="C240" s="4">
        <v>44695</v>
      </c>
      <c r="D240" s="2">
        <v>662</v>
      </c>
      <c r="E240" s="2">
        <v>101</v>
      </c>
      <c r="F240" s="2" t="str">
        <f>VLOOKUP(E240,PRODUCTS!A:B,2,FALSE)</f>
        <v>LED Headlamp</v>
      </c>
      <c r="G240" s="2">
        <v>1</v>
      </c>
      <c r="H240" s="10">
        <f>VLOOKUP(E240,PRODUCTS!A:E,3,FALSE)</f>
        <v>35</v>
      </c>
      <c r="I240" s="10">
        <f>VLOOKUP(E240,PRODUCTS!A:E,4,FALSE)</f>
        <v>20.5</v>
      </c>
      <c r="J240" s="10">
        <f t="shared" si="9"/>
        <v>35</v>
      </c>
      <c r="K240" s="10">
        <f t="shared" si="10"/>
        <v>20.5</v>
      </c>
      <c r="L240" s="10">
        <f t="shared" si="11"/>
        <v>14.5</v>
      </c>
      <c r="M240" s="2">
        <f>VLOOKUP(D240,CUSTOMERS!A:E,5,FALSE)</f>
        <v>5</v>
      </c>
      <c r="N240" s="2">
        <f>VLOOKUP(E240,PRODUCTS!A:E,5,FALSE)</f>
        <v>23</v>
      </c>
      <c r="O240" s="2" t="str">
        <f>VLOOKUP(N240,CATEGORIES!A:C,3,FALSE)</f>
        <v>Travel</v>
      </c>
      <c r="P240" s="2" t="str">
        <f ca="1">VLOOKUP(D240,CUSTOMERS!A:J,10,FALSE)</f>
        <v>20 - 30</v>
      </c>
      <c r="Q240" s="2" t="str">
        <f>VLOOKUP(D240,CUSTOMERS!A:I,9,FALSE)</f>
        <v>Mid-Atlantic</v>
      </c>
      <c r="R240" s="2" t="str">
        <f>VLOOKUP(D240,CUSTOMERS!A:K,11,FALSE)</f>
        <v>USA</v>
      </c>
    </row>
    <row r="241" spans="1:18" x14ac:dyDescent="0.2">
      <c r="A241" s="2">
        <v>1200</v>
      </c>
      <c r="B241" s="2">
        <v>1</v>
      </c>
      <c r="C241" s="4">
        <v>44696</v>
      </c>
      <c r="D241" s="2">
        <v>157</v>
      </c>
      <c r="E241" s="2">
        <v>158</v>
      </c>
      <c r="F241" s="2" t="str">
        <f>VLOOKUP(E241,PRODUCTS!A:B,2,FALSE)</f>
        <v>Portable Light Box</v>
      </c>
      <c r="G241" s="2">
        <v>1</v>
      </c>
      <c r="H241" s="10">
        <f>VLOOKUP(E241,PRODUCTS!A:E,3,FALSE)</f>
        <v>304</v>
      </c>
      <c r="I241" s="10">
        <f>VLOOKUP(E241,PRODUCTS!A:E,4,FALSE)</f>
        <v>154</v>
      </c>
      <c r="J241" s="10">
        <f t="shared" si="9"/>
        <v>304</v>
      </c>
      <c r="K241" s="10">
        <f t="shared" si="10"/>
        <v>154</v>
      </c>
      <c r="L241" s="10">
        <f t="shared" si="11"/>
        <v>150</v>
      </c>
      <c r="M241" s="2">
        <f>VLOOKUP(D241,CUSTOMERS!A:E,5,FALSE)</f>
        <v>3</v>
      </c>
      <c r="N241" s="2">
        <f>VLOOKUP(E241,PRODUCTS!A:E,5,FALSE)</f>
        <v>7</v>
      </c>
      <c r="O241" s="2" t="str">
        <f>VLOOKUP(N241,CATEGORIES!A:C,3,FALSE)</f>
        <v>Electronics</v>
      </c>
      <c r="P241" s="2" t="str">
        <f ca="1">VLOOKUP(D241,CUSTOMERS!A:J,10,FALSE)</f>
        <v>30 - 40</v>
      </c>
      <c r="Q241" s="2" t="str">
        <f>VLOOKUP(D241,CUSTOMERS!A:I,9,FALSE)</f>
        <v>North-East</v>
      </c>
      <c r="R241" s="2" t="str">
        <f>VLOOKUP(D241,CUSTOMERS!A:K,11,FALSE)</f>
        <v>USA</v>
      </c>
    </row>
    <row r="242" spans="1:18" x14ac:dyDescent="0.2">
      <c r="A242" s="2">
        <v>1201</v>
      </c>
      <c r="B242" s="2">
        <v>1</v>
      </c>
      <c r="C242" s="4">
        <v>44696</v>
      </c>
      <c r="D242" s="2">
        <v>559</v>
      </c>
      <c r="E242" s="2">
        <v>19</v>
      </c>
      <c r="F242" s="2" t="str">
        <f>VLOOKUP(E242,PRODUCTS!A:B,2,FALSE)</f>
        <v>Bon Appetite</v>
      </c>
      <c r="G242" s="2">
        <v>1</v>
      </c>
      <c r="H242" s="10">
        <f>VLOOKUP(E242,PRODUCTS!A:E,3,FALSE)</f>
        <v>62</v>
      </c>
      <c r="I242" s="10">
        <f>VLOOKUP(E242,PRODUCTS!A:E,4,FALSE)</f>
        <v>32</v>
      </c>
      <c r="J242" s="10">
        <f t="shared" si="9"/>
        <v>62</v>
      </c>
      <c r="K242" s="10">
        <f t="shared" si="10"/>
        <v>32</v>
      </c>
      <c r="L242" s="10">
        <f t="shared" si="11"/>
        <v>30</v>
      </c>
      <c r="M242" s="2">
        <f>VLOOKUP(D242,CUSTOMERS!A:E,5,FALSE)</f>
        <v>6</v>
      </c>
      <c r="N242" s="2">
        <f>VLOOKUP(E242,PRODUCTS!A:E,5,FALSE)</f>
        <v>11</v>
      </c>
      <c r="O242" s="2" t="str">
        <f>VLOOKUP(N242,CATEGORIES!A:C,3,FALSE)</f>
        <v>Gifts</v>
      </c>
      <c r="P242" s="2" t="str">
        <f ca="1">VLOOKUP(D242,CUSTOMERS!A:J,10,FALSE)</f>
        <v>40 - 50</v>
      </c>
      <c r="Q242" s="2" t="str">
        <f>VLOOKUP(D242,CUSTOMERS!A:I,9,FALSE)</f>
        <v>France</v>
      </c>
      <c r="R242" s="2" t="str">
        <f>VLOOKUP(D242,CUSTOMERS!A:K,11,FALSE)</f>
        <v>Europe</v>
      </c>
    </row>
    <row r="243" spans="1:18" x14ac:dyDescent="0.2">
      <c r="A243" s="2">
        <v>1201</v>
      </c>
      <c r="B243" s="2">
        <v>2</v>
      </c>
      <c r="C243" s="4">
        <v>44696</v>
      </c>
      <c r="D243" s="2">
        <v>559</v>
      </c>
      <c r="E243" s="2">
        <v>202</v>
      </c>
      <c r="F243" s="2" t="str">
        <f>VLOOKUP(E243,PRODUCTS!A:B,2,FALSE)</f>
        <v>100% Wool Victorian Carpet</v>
      </c>
      <c r="G243" s="2">
        <v>1</v>
      </c>
      <c r="H243" s="10">
        <f>VLOOKUP(E243,PRODUCTS!A:E,3,FALSE)</f>
        <v>998</v>
      </c>
      <c r="I243" s="10">
        <f>VLOOKUP(E243,PRODUCTS!A:E,4,FALSE)</f>
        <v>502</v>
      </c>
      <c r="J243" s="10">
        <f t="shared" si="9"/>
        <v>998</v>
      </c>
      <c r="K243" s="10">
        <f t="shared" si="10"/>
        <v>502</v>
      </c>
      <c r="L243" s="10">
        <f t="shared" si="11"/>
        <v>496</v>
      </c>
      <c r="M243" s="2">
        <f>VLOOKUP(D243,CUSTOMERS!A:E,5,FALSE)</f>
        <v>6</v>
      </c>
      <c r="N243" s="2">
        <f>VLOOKUP(E243,PRODUCTS!A:E,5,FALSE)</f>
        <v>19</v>
      </c>
      <c r="O243" s="2" t="str">
        <f>VLOOKUP(N243,CATEGORIES!A:C,3,FALSE)</f>
        <v>Household</v>
      </c>
      <c r="P243" s="2" t="str">
        <f ca="1">VLOOKUP(D243,CUSTOMERS!A:J,10,FALSE)</f>
        <v>40 - 50</v>
      </c>
      <c r="Q243" s="2" t="str">
        <f>VLOOKUP(D243,CUSTOMERS!A:I,9,FALSE)</f>
        <v>France</v>
      </c>
      <c r="R243" s="2" t="str">
        <f>VLOOKUP(D243,CUSTOMERS!A:K,11,FALSE)</f>
        <v>Europe</v>
      </c>
    </row>
    <row r="244" spans="1:18" x14ac:dyDescent="0.2">
      <c r="A244" s="2">
        <v>1202</v>
      </c>
      <c r="B244" s="2">
        <v>1</v>
      </c>
      <c r="C244" s="4">
        <v>44697</v>
      </c>
      <c r="D244" s="2">
        <v>8</v>
      </c>
      <c r="E244" s="2">
        <v>29</v>
      </c>
      <c r="F244" s="2" t="str">
        <f>VLOOKUP(E244,PRODUCTS!A:B,2,FALSE)</f>
        <v>Candle-powered Boat</v>
      </c>
      <c r="G244" s="2">
        <v>1</v>
      </c>
      <c r="H244" s="10">
        <f>VLOOKUP(E244,PRODUCTS!A:E,3,FALSE)</f>
        <v>18</v>
      </c>
      <c r="I244" s="10">
        <f>VLOOKUP(E244,PRODUCTS!A:E,4,FALSE)</f>
        <v>12</v>
      </c>
      <c r="J244" s="10">
        <f t="shared" si="9"/>
        <v>18</v>
      </c>
      <c r="K244" s="10">
        <f t="shared" si="10"/>
        <v>12</v>
      </c>
      <c r="L244" s="10">
        <f t="shared" si="11"/>
        <v>6</v>
      </c>
      <c r="M244" s="2">
        <f>VLOOKUP(D244,CUSTOMERS!A:E,5,FALSE)</f>
        <v>3</v>
      </c>
      <c r="N244" s="2">
        <f>VLOOKUP(E244,PRODUCTS!A:E,5,FALSE)</f>
        <v>5</v>
      </c>
      <c r="O244" s="2" t="str">
        <f>VLOOKUP(N244,CATEGORIES!A:C,3,FALSE)</f>
        <v>Children</v>
      </c>
      <c r="P244" s="2" t="str">
        <f ca="1">VLOOKUP(D244,CUSTOMERS!A:J,10,FALSE)</f>
        <v>50 - 60</v>
      </c>
      <c r="Q244" s="2" t="str">
        <f>VLOOKUP(D244,CUSTOMERS!A:I,9,FALSE)</f>
        <v>South-East</v>
      </c>
      <c r="R244" s="2" t="str">
        <f>VLOOKUP(D244,CUSTOMERS!A:K,11,FALSE)</f>
        <v>USA</v>
      </c>
    </row>
    <row r="245" spans="1:18" x14ac:dyDescent="0.2">
      <c r="A245" s="2">
        <v>1202</v>
      </c>
      <c r="B245" s="2">
        <v>2</v>
      </c>
      <c r="C245" s="4">
        <v>44697</v>
      </c>
      <c r="D245" s="2">
        <v>8</v>
      </c>
      <c r="E245" s="2">
        <v>63</v>
      </c>
      <c r="F245" s="2" t="str">
        <f>VLOOKUP(E245,PRODUCTS!A:B,2,FALSE)</f>
        <v>Digital Golf Score Card</v>
      </c>
      <c r="G245" s="2">
        <v>1</v>
      </c>
      <c r="H245" s="10">
        <f>VLOOKUP(E245,PRODUCTS!A:E,3,FALSE)</f>
        <v>30</v>
      </c>
      <c r="I245" s="10">
        <f>VLOOKUP(E245,PRODUCTS!A:E,4,FALSE)</f>
        <v>16</v>
      </c>
      <c r="J245" s="10">
        <f t="shared" si="9"/>
        <v>30</v>
      </c>
      <c r="K245" s="10">
        <f t="shared" si="10"/>
        <v>16</v>
      </c>
      <c r="L245" s="10">
        <f t="shared" si="11"/>
        <v>14</v>
      </c>
      <c r="M245" s="2">
        <f>VLOOKUP(D245,CUSTOMERS!A:E,5,FALSE)</f>
        <v>3</v>
      </c>
      <c r="N245" s="2">
        <f>VLOOKUP(E245,PRODUCTS!A:E,5,FALSE)</f>
        <v>12</v>
      </c>
      <c r="O245" s="2" t="str">
        <f>VLOOKUP(N245,CATEGORIES!A:C,3,FALSE)</f>
        <v>Gifts</v>
      </c>
      <c r="P245" s="2" t="str">
        <f ca="1">VLOOKUP(D245,CUSTOMERS!A:J,10,FALSE)</f>
        <v>50 - 60</v>
      </c>
      <c r="Q245" s="2" t="str">
        <f>VLOOKUP(D245,CUSTOMERS!A:I,9,FALSE)</f>
        <v>South-East</v>
      </c>
      <c r="R245" s="2" t="str">
        <f>VLOOKUP(D245,CUSTOMERS!A:K,11,FALSE)</f>
        <v>USA</v>
      </c>
    </row>
    <row r="246" spans="1:18" x14ac:dyDescent="0.2">
      <c r="A246" s="2">
        <v>1203</v>
      </c>
      <c r="B246" s="2">
        <v>1</v>
      </c>
      <c r="C246" s="4">
        <v>44697</v>
      </c>
      <c r="D246" s="2">
        <v>284</v>
      </c>
      <c r="E246" s="2">
        <v>26</v>
      </c>
      <c r="F246" s="2" t="str">
        <f>VLOOKUP(E246,PRODUCTS!A:B,2,FALSE)</f>
        <v>Bubble Gum Kit</v>
      </c>
      <c r="G246" s="2">
        <v>3</v>
      </c>
      <c r="H246" s="10">
        <f>VLOOKUP(E246,PRODUCTS!A:E,3,FALSE)</f>
        <v>17</v>
      </c>
      <c r="I246" s="10">
        <f>VLOOKUP(E246,PRODUCTS!A:E,4,FALSE)</f>
        <v>9.5</v>
      </c>
      <c r="J246" s="10">
        <f t="shared" si="9"/>
        <v>51</v>
      </c>
      <c r="K246" s="10">
        <f t="shared" si="10"/>
        <v>28.5</v>
      </c>
      <c r="L246" s="10">
        <f t="shared" si="11"/>
        <v>22.5</v>
      </c>
      <c r="M246" s="2">
        <f>VLOOKUP(D246,CUSTOMERS!A:E,5,FALSE)</f>
        <v>6</v>
      </c>
      <c r="N246" s="2">
        <f>VLOOKUP(E246,PRODUCTS!A:E,5,FALSE)</f>
        <v>17</v>
      </c>
      <c r="O246" s="2" t="str">
        <f>VLOOKUP(N246,CATEGORIES!A:C,3,FALSE)</f>
        <v>Children</v>
      </c>
      <c r="P246" s="2" t="str">
        <f ca="1">VLOOKUP(D246,CUSTOMERS!A:J,10,FALSE)</f>
        <v>40 - 50</v>
      </c>
      <c r="Q246" s="2" t="str">
        <f>VLOOKUP(D246,CUSTOMERS!A:I,9,FALSE)</f>
        <v>Mid-Atlantic</v>
      </c>
      <c r="R246" s="2" t="str">
        <f>VLOOKUP(D246,CUSTOMERS!A:K,11,FALSE)</f>
        <v>USA</v>
      </c>
    </row>
    <row r="247" spans="1:18" x14ac:dyDescent="0.2">
      <c r="A247" s="2">
        <v>1203</v>
      </c>
      <c r="B247" s="2">
        <v>2</v>
      </c>
      <c r="C247" s="4">
        <v>44697</v>
      </c>
      <c r="D247" s="2">
        <v>284</v>
      </c>
      <c r="E247" s="2">
        <v>35</v>
      </c>
      <c r="F247" s="2" t="str">
        <f>VLOOKUP(E247,PRODUCTS!A:B,2,FALSE)</f>
        <v>Cascade Travel Pillow</v>
      </c>
      <c r="G247" s="2">
        <v>1</v>
      </c>
      <c r="H247" s="10">
        <f>VLOOKUP(E247,PRODUCTS!A:E,3,FALSE)</f>
        <v>23</v>
      </c>
      <c r="I247" s="10">
        <f>VLOOKUP(E247,PRODUCTS!A:E,4,FALSE)</f>
        <v>13.5</v>
      </c>
      <c r="J247" s="10">
        <f t="shared" si="9"/>
        <v>23</v>
      </c>
      <c r="K247" s="10">
        <f t="shared" si="10"/>
        <v>13.5</v>
      </c>
      <c r="L247" s="10">
        <f t="shared" si="11"/>
        <v>9.5</v>
      </c>
      <c r="M247" s="2">
        <f>VLOOKUP(D247,CUSTOMERS!A:E,5,FALSE)</f>
        <v>6</v>
      </c>
      <c r="N247" s="2">
        <f>VLOOKUP(E247,PRODUCTS!A:E,5,FALSE)</f>
        <v>25</v>
      </c>
      <c r="O247" s="2" t="str">
        <f>VLOOKUP(N247,CATEGORIES!A:C,3,FALSE)</f>
        <v>Travel</v>
      </c>
      <c r="P247" s="2" t="str">
        <f ca="1">VLOOKUP(D247,CUSTOMERS!A:J,10,FALSE)</f>
        <v>40 - 50</v>
      </c>
      <c r="Q247" s="2" t="str">
        <f>VLOOKUP(D247,CUSTOMERS!A:I,9,FALSE)</f>
        <v>Mid-Atlantic</v>
      </c>
      <c r="R247" s="2" t="str">
        <f>VLOOKUP(D247,CUSTOMERS!A:K,11,FALSE)</f>
        <v>USA</v>
      </c>
    </row>
    <row r="248" spans="1:18" x14ac:dyDescent="0.2">
      <c r="A248" s="2">
        <v>1203</v>
      </c>
      <c r="B248" s="2">
        <v>3</v>
      </c>
      <c r="C248" s="4">
        <v>44697</v>
      </c>
      <c r="D248" s="2">
        <v>284</v>
      </c>
      <c r="E248" s="2">
        <v>65</v>
      </c>
      <c r="F248" s="2" t="str">
        <f>VLOOKUP(E248,PRODUCTS!A:B,2,FALSE)</f>
        <v>Dog Bomber Jacket</v>
      </c>
      <c r="G248" s="2">
        <v>1</v>
      </c>
      <c r="H248" s="10">
        <f>VLOOKUP(E248,PRODUCTS!A:E,3,FALSE)</f>
        <v>60</v>
      </c>
      <c r="I248" s="10">
        <f>VLOOKUP(E248,PRODUCTS!A:E,4,FALSE)</f>
        <v>33</v>
      </c>
      <c r="J248" s="10">
        <f t="shared" si="9"/>
        <v>60</v>
      </c>
      <c r="K248" s="10">
        <f t="shared" si="10"/>
        <v>33</v>
      </c>
      <c r="L248" s="10">
        <f t="shared" si="11"/>
        <v>27</v>
      </c>
      <c r="M248" s="2">
        <f>VLOOKUP(D248,CUSTOMERS!A:E,5,FALSE)</f>
        <v>6</v>
      </c>
      <c r="N248" s="2">
        <f>VLOOKUP(E248,PRODUCTS!A:E,5,FALSE)</f>
        <v>21</v>
      </c>
      <c r="O248" s="2" t="str">
        <f>VLOOKUP(N248,CATEGORIES!A:C,3,FALSE)</f>
        <v>Household</v>
      </c>
      <c r="P248" s="2" t="str">
        <f ca="1">VLOOKUP(D248,CUSTOMERS!A:J,10,FALSE)</f>
        <v>40 - 50</v>
      </c>
      <c r="Q248" s="2" t="str">
        <f>VLOOKUP(D248,CUSTOMERS!A:I,9,FALSE)</f>
        <v>Mid-Atlantic</v>
      </c>
      <c r="R248" s="2" t="str">
        <f>VLOOKUP(D248,CUSTOMERS!A:K,11,FALSE)</f>
        <v>USA</v>
      </c>
    </row>
    <row r="249" spans="1:18" x14ac:dyDescent="0.2">
      <c r="A249" s="2">
        <v>1204</v>
      </c>
      <c r="B249" s="2">
        <v>1</v>
      </c>
      <c r="C249" s="4">
        <v>44700</v>
      </c>
      <c r="D249" s="2">
        <v>435</v>
      </c>
      <c r="E249" s="2">
        <v>160</v>
      </c>
      <c r="F249" s="2" t="str">
        <f>VLOOKUP(E249,PRODUCTS!A:B,2,FALSE)</f>
        <v>Promise Ring</v>
      </c>
      <c r="G249" s="2">
        <v>1</v>
      </c>
      <c r="H249" s="10">
        <f>VLOOKUP(E249,PRODUCTS!A:E,3,FALSE)</f>
        <v>97</v>
      </c>
      <c r="I249" s="10">
        <f>VLOOKUP(E249,PRODUCTS!A:E,4,FALSE)</f>
        <v>51.5</v>
      </c>
      <c r="J249" s="10">
        <f t="shared" si="9"/>
        <v>97</v>
      </c>
      <c r="K249" s="10">
        <f t="shared" si="10"/>
        <v>51.5</v>
      </c>
      <c r="L249" s="10">
        <f t="shared" si="11"/>
        <v>45.5</v>
      </c>
      <c r="M249" s="2">
        <f>VLOOKUP(D249,CUSTOMERS!A:E,5,FALSE)</f>
        <v>5</v>
      </c>
      <c r="N249" s="2">
        <f>VLOOKUP(E249,PRODUCTS!A:E,5,FALSE)</f>
        <v>14</v>
      </c>
      <c r="O249" s="2" t="str">
        <f>VLOOKUP(N249,CATEGORIES!A:C,3,FALSE)</f>
        <v>Health &amp; Beauty</v>
      </c>
      <c r="P249" s="2" t="str">
        <f ca="1">VLOOKUP(D249,CUSTOMERS!A:J,10,FALSE)</f>
        <v>70+</v>
      </c>
      <c r="Q249" s="2" t="str">
        <f>VLOOKUP(D249,CUSTOMERS!A:I,9,FALSE)</f>
        <v>France</v>
      </c>
      <c r="R249" s="2" t="str">
        <f>VLOOKUP(D249,CUSTOMERS!A:K,11,FALSE)</f>
        <v>Europe</v>
      </c>
    </row>
    <row r="250" spans="1:18" x14ac:dyDescent="0.2">
      <c r="A250" s="2">
        <v>1205</v>
      </c>
      <c r="B250" s="2">
        <v>1</v>
      </c>
      <c r="C250" s="4">
        <v>44701</v>
      </c>
      <c r="D250" s="2">
        <v>118</v>
      </c>
      <c r="E250" s="2">
        <v>32</v>
      </c>
      <c r="F250" s="2" t="str">
        <f>VLOOKUP(E250,PRODUCTS!A:B,2,FALSE)</f>
        <v>Car-Shaped Glasses Case</v>
      </c>
      <c r="G250" s="2">
        <v>1</v>
      </c>
      <c r="H250" s="10">
        <f>VLOOKUP(E250,PRODUCTS!A:E,3,FALSE)</f>
        <v>17</v>
      </c>
      <c r="I250" s="10">
        <f>VLOOKUP(E250,PRODUCTS!A:E,4,FALSE)</f>
        <v>11.5</v>
      </c>
      <c r="J250" s="10">
        <f t="shared" si="9"/>
        <v>17</v>
      </c>
      <c r="K250" s="10">
        <f t="shared" si="10"/>
        <v>11.5</v>
      </c>
      <c r="L250" s="10">
        <f t="shared" si="11"/>
        <v>5.5</v>
      </c>
      <c r="M250" s="2">
        <f>VLOOKUP(D250,CUSTOMERS!A:E,5,FALSE)</f>
        <v>5</v>
      </c>
      <c r="N250" s="2">
        <f>VLOOKUP(E250,PRODUCTS!A:E,5,FALSE)</f>
        <v>26</v>
      </c>
      <c r="O250" s="2" t="str">
        <f>VLOOKUP(N250,CATEGORIES!A:C,3,FALSE)</f>
        <v>Gifts</v>
      </c>
      <c r="P250" s="2" t="str">
        <f ca="1">VLOOKUP(D250,CUSTOMERS!A:J,10,FALSE)</f>
        <v>40 - 50</v>
      </c>
      <c r="Q250" s="2" t="str">
        <f>VLOOKUP(D250,CUSTOMERS!A:I,9,FALSE)</f>
        <v>Mid-Atlantic</v>
      </c>
      <c r="R250" s="2" t="str">
        <f>VLOOKUP(D250,CUSTOMERS!A:K,11,FALSE)</f>
        <v>USA</v>
      </c>
    </row>
    <row r="251" spans="1:18" x14ac:dyDescent="0.2">
      <c r="A251" s="2">
        <v>1205</v>
      </c>
      <c r="B251" s="2">
        <v>2</v>
      </c>
      <c r="C251" s="4">
        <v>44701</v>
      </c>
      <c r="D251" s="2">
        <v>118</v>
      </c>
      <c r="E251" s="2">
        <v>33</v>
      </c>
      <c r="F251" s="2" t="str">
        <f>VLOOKUP(E251,PRODUCTS!A:B,2,FALSE)</f>
        <v>Casablanca</v>
      </c>
      <c r="G251" s="2">
        <v>1</v>
      </c>
      <c r="H251" s="10">
        <f>VLOOKUP(E251,PRODUCTS!A:E,3,FALSE)</f>
        <v>60</v>
      </c>
      <c r="I251" s="10">
        <f>VLOOKUP(E251,PRODUCTS!A:E,4,FALSE)</f>
        <v>31</v>
      </c>
      <c r="J251" s="10">
        <f t="shared" si="9"/>
        <v>60</v>
      </c>
      <c r="K251" s="10">
        <f t="shared" si="10"/>
        <v>31</v>
      </c>
      <c r="L251" s="10">
        <f t="shared" si="11"/>
        <v>29</v>
      </c>
      <c r="M251" s="2">
        <f>VLOOKUP(D251,CUSTOMERS!A:E,5,FALSE)</f>
        <v>5</v>
      </c>
      <c r="N251" s="2">
        <f>VLOOKUP(E251,PRODUCTS!A:E,5,FALSE)</f>
        <v>11</v>
      </c>
      <c r="O251" s="2" t="str">
        <f>VLOOKUP(N251,CATEGORIES!A:C,3,FALSE)</f>
        <v>Gifts</v>
      </c>
      <c r="P251" s="2" t="str">
        <f ca="1">VLOOKUP(D251,CUSTOMERS!A:J,10,FALSE)</f>
        <v>40 - 50</v>
      </c>
      <c r="Q251" s="2" t="str">
        <f>VLOOKUP(D251,CUSTOMERS!A:I,9,FALSE)</f>
        <v>Mid-Atlantic</v>
      </c>
      <c r="R251" s="2" t="str">
        <f>VLOOKUP(D251,CUSTOMERS!A:K,11,FALSE)</f>
        <v>USA</v>
      </c>
    </row>
    <row r="252" spans="1:18" x14ac:dyDescent="0.2">
      <c r="A252" s="2">
        <v>1205</v>
      </c>
      <c r="B252" s="2">
        <v>3</v>
      </c>
      <c r="C252" s="4">
        <v>44701</v>
      </c>
      <c r="D252" s="2">
        <v>118</v>
      </c>
      <c r="E252" s="2">
        <v>186</v>
      </c>
      <c r="F252" s="2" t="str">
        <f>VLOOKUP(E252,PRODUCTS!A:B,2,FALSE)</f>
        <v>Spicy Delights</v>
      </c>
      <c r="G252" s="2">
        <v>2</v>
      </c>
      <c r="H252" s="10">
        <f>VLOOKUP(E252,PRODUCTS!A:E,3,FALSE)</f>
        <v>51</v>
      </c>
      <c r="I252" s="10">
        <f>VLOOKUP(E252,PRODUCTS!A:E,4,FALSE)</f>
        <v>26.5</v>
      </c>
      <c r="J252" s="10">
        <f t="shared" si="9"/>
        <v>102</v>
      </c>
      <c r="K252" s="10">
        <f t="shared" si="10"/>
        <v>53</v>
      </c>
      <c r="L252" s="10">
        <f t="shared" si="11"/>
        <v>49</v>
      </c>
      <c r="M252" s="2">
        <f>VLOOKUP(D252,CUSTOMERS!A:E,5,FALSE)</f>
        <v>5</v>
      </c>
      <c r="N252" s="2">
        <f>VLOOKUP(E252,PRODUCTS!A:E,5,FALSE)</f>
        <v>11</v>
      </c>
      <c r="O252" s="2" t="str">
        <f>VLOOKUP(N252,CATEGORIES!A:C,3,FALSE)</f>
        <v>Gifts</v>
      </c>
      <c r="P252" s="2" t="str">
        <f ca="1">VLOOKUP(D252,CUSTOMERS!A:J,10,FALSE)</f>
        <v>40 - 50</v>
      </c>
      <c r="Q252" s="2" t="str">
        <f>VLOOKUP(D252,CUSTOMERS!A:I,9,FALSE)</f>
        <v>Mid-Atlantic</v>
      </c>
      <c r="R252" s="2" t="str">
        <f>VLOOKUP(D252,CUSTOMERS!A:K,11,FALSE)</f>
        <v>USA</v>
      </c>
    </row>
    <row r="253" spans="1:18" x14ac:dyDescent="0.2">
      <c r="A253" s="2">
        <v>1205</v>
      </c>
      <c r="B253" s="2">
        <v>4</v>
      </c>
      <c r="C253" s="4">
        <v>44701</v>
      </c>
      <c r="D253" s="2">
        <v>118</v>
      </c>
      <c r="E253" s="2">
        <v>195</v>
      </c>
      <c r="F253" s="2" t="str">
        <f>VLOOKUP(E253,PRODUCTS!A:B,2,FALSE)</f>
        <v>Tiverton Wren House</v>
      </c>
      <c r="G253" s="2">
        <v>1</v>
      </c>
      <c r="H253" s="10">
        <f>VLOOKUP(E253,PRODUCTS!A:E,3,FALSE)</f>
        <v>46</v>
      </c>
      <c r="I253" s="10">
        <f>VLOOKUP(E253,PRODUCTS!A:E,4,FALSE)</f>
        <v>24</v>
      </c>
      <c r="J253" s="10">
        <f t="shared" si="9"/>
        <v>46</v>
      </c>
      <c r="K253" s="10">
        <f t="shared" si="10"/>
        <v>24</v>
      </c>
      <c r="L253" s="10">
        <f t="shared" si="11"/>
        <v>22</v>
      </c>
      <c r="M253" s="2">
        <f>VLOOKUP(D253,CUSTOMERS!A:E,5,FALSE)</f>
        <v>5</v>
      </c>
      <c r="N253" s="2">
        <f>VLOOKUP(E253,PRODUCTS!A:E,5,FALSE)</f>
        <v>16</v>
      </c>
      <c r="O253" s="2" t="str">
        <f>VLOOKUP(N253,CATEGORIES!A:C,3,FALSE)</f>
        <v>Household</v>
      </c>
      <c r="P253" s="2" t="str">
        <f ca="1">VLOOKUP(D253,CUSTOMERS!A:J,10,FALSE)</f>
        <v>40 - 50</v>
      </c>
      <c r="Q253" s="2" t="str">
        <f>VLOOKUP(D253,CUSTOMERS!A:I,9,FALSE)</f>
        <v>Mid-Atlantic</v>
      </c>
      <c r="R253" s="2" t="str">
        <f>VLOOKUP(D253,CUSTOMERS!A:K,11,FALSE)</f>
        <v>USA</v>
      </c>
    </row>
    <row r="254" spans="1:18" x14ac:dyDescent="0.2">
      <c r="A254" s="2">
        <v>1206</v>
      </c>
      <c r="B254" s="2">
        <v>1</v>
      </c>
      <c r="C254" s="4">
        <v>44701</v>
      </c>
      <c r="D254" s="2">
        <v>147</v>
      </c>
      <c r="E254" s="2">
        <v>21</v>
      </c>
      <c r="F254" s="2" t="str">
        <f>VLOOKUP(E254,PRODUCTS!A:B,2,FALSE)</f>
        <v>Bonsai Gift Set</v>
      </c>
      <c r="G254" s="2">
        <v>1</v>
      </c>
      <c r="H254" s="10">
        <f>VLOOKUP(E254,PRODUCTS!A:E,3,FALSE)</f>
        <v>53</v>
      </c>
      <c r="I254" s="10">
        <f>VLOOKUP(E254,PRODUCTS!A:E,4,FALSE)</f>
        <v>29.5</v>
      </c>
      <c r="J254" s="10">
        <f t="shared" si="9"/>
        <v>53</v>
      </c>
      <c r="K254" s="10">
        <f t="shared" si="10"/>
        <v>29.5</v>
      </c>
      <c r="L254" s="10">
        <f t="shared" si="11"/>
        <v>23.5</v>
      </c>
      <c r="M254" s="2">
        <f>VLOOKUP(D254,CUSTOMERS!A:E,5,FALSE)</f>
        <v>8</v>
      </c>
      <c r="N254" s="2">
        <f>VLOOKUP(E254,PRODUCTS!A:E,5,FALSE)</f>
        <v>16</v>
      </c>
      <c r="O254" s="2" t="str">
        <f>VLOOKUP(N254,CATEGORIES!A:C,3,FALSE)</f>
        <v>Household</v>
      </c>
      <c r="P254" s="2" t="str">
        <f ca="1">VLOOKUP(D254,CUSTOMERS!A:J,10,FALSE)</f>
        <v>40 - 50</v>
      </c>
      <c r="Q254" s="2" t="str">
        <f>VLOOKUP(D254,CUSTOMERS!A:I,9,FALSE)</f>
        <v>Mid-Atlantic</v>
      </c>
      <c r="R254" s="2" t="str">
        <f>VLOOKUP(D254,CUSTOMERS!A:K,11,FALSE)</f>
        <v>USA</v>
      </c>
    </row>
    <row r="255" spans="1:18" x14ac:dyDescent="0.2">
      <c r="A255" s="2">
        <v>1206</v>
      </c>
      <c r="B255" s="2">
        <v>2</v>
      </c>
      <c r="C255" s="4">
        <v>44701</v>
      </c>
      <c r="D255" s="2">
        <v>147</v>
      </c>
      <c r="E255" s="2">
        <v>43</v>
      </c>
      <c r="F255" s="2" t="str">
        <f>VLOOKUP(E255,PRODUCTS!A:B,2,FALSE)</f>
        <v>Champagne and Truffles</v>
      </c>
      <c r="G255" s="2">
        <v>1</v>
      </c>
      <c r="H255" s="10">
        <f>VLOOKUP(E255,PRODUCTS!A:E,3,FALSE)</f>
        <v>57</v>
      </c>
      <c r="I255" s="10">
        <f>VLOOKUP(E255,PRODUCTS!A:E,4,FALSE)</f>
        <v>30.5</v>
      </c>
      <c r="J255" s="10">
        <f t="shared" si="9"/>
        <v>57</v>
      </c>
      <c r="K255" s="10">
        <f t="shared" si="10"/>
        <v>30.5</v>
      </c>
      <c r="L255" s="10">
        <f t="shared" si="11"/>
        <v>26.5</v>
      </c>
      <c r="M255" s="2">
        <f>VLOOKUP(D255,CUSTOMERS!A:E,5,FALSE)</f>
        <v>8</v>
      </c>
      <c r="N255" s="2">
        <f>VLOOKUP(E255,PRODUCTS!A:E,5,FALSE)</f>
        <v>11</v>
      </c>
      <c r="O255" s="2" t="str">
        <f>VLOOKUP(N255,CATEGORIES!A:C,3,FALSE)</f>
        <v>Gifts</v>
      </c>
      <c r="P255" s="2" t="str">
        <f ca="1">VLOOKUP(D255,CUSTOMERS!A:J,10,FALSE)</f>
        <v>40 - 50</v>
      </c>
      <c r="Q255" s="2" t="str">
        <f>VLOOKUP(D255,CUSTOMERS!A:I,9,FALSE)</f>
        <v>Mid-Atlantic</v>
      </c>
      <c r="R255" s="2" t="str">
        <f>VLOOKUP(D255,CUSTOMERS!A:K,11,FALSE)</f>
        <v>USA</v>
      </c>
    </row>
    <row r="256" spans="1:18" x14ac:dyDescent="0.2">
      <c r="A256" s="2">
        <v>1206</v>
      </c>
      <c r="B256" s="2">
        <v>3</v>
      </c>
      <c r="C256" s="4">
        <v>44701</v>
      </c>
      <c r="D256" s="2">
        <v>147</v>
      </c>
      <c r="E256" s="2">
        <v>78</v>
      </c>
      <c r="F256" s="2" t="str">
        <f>VLOOKUP(E256,PRODUCTS!A:B,2,FALSE)</f>
        <v>Fire Cone Trees</v>
      </c>
      <c r="G256" s="2">
        <v>1</v>
      </c>
      <c r="H256" s="10">
        <f>VLOOKUP(E256,PRODUCTS!A:E,3,FALSE)</f>
        <v>20</v>
      </c>
      <c r="I256" s="10">
        <f>VLOOKUP(E256,PRODUCTS!A:E,4,FALSE)</f>
        <v>12</v>
      </c>
      <c r="J256" s="10">
        <f t="shared" si="9"/>
        <v>20</v>
      </c>
      <c r="K256" s="10">
        <f t="shared" si="10"/>
        <v>12</v>
      </c>
      <c r="L256" s="10">
        <f t="shared" si="11"/>
        <v>8</v>
      </c>
      <c r="M256" s="2">
        <f>VLOOKUP(D256,CUSTOMERS!A:E,5,FALSE)</f>
        <v>8</v>
      </c>
      <c r="N256" s="2">
        <f>VLOOKUP(E256,PRODUCTS!A:E,5,FALSE)</f>
        <v>13</v>
      </c>
      <c r="O256" s="2" t="str">
        <f>VLOOKUP(N256,CATEGORIES!A:C,3,FALSE)</f>
        <v>Household</v>
      </c>
      <c r="P256" s="2" t="str">
        <f ca="1">VLOOKUP(D256,CUSTOMERS!A:J,10,FALSE)</f>
        <v>40 - 50</v>
      </c>
      <c r="Q256" s="2" t="str">
        <f>VLOOKUP(D256,CUSTOMERS!A:I,9,FALSE)</f>
        <v>Mid-Atlantic</v>
      </c>
      <c r="R256" s="2" t="str">
        <f>VLOOKUP(D256,CUSTOMERS!A:K,11,FALSE)</f>
        <v>USA</v>
      </c>
    </row>
    <row r="257" spans="1:18" x14ac:dyDescent="0.2">
      <c r="A257" s="2">
        <v>1207</v>
      </c>
      <c r="B257" s="2">
        <v>1</v>
      </c>
      <c r="C257" s="4">
        <v>44701</v>
      </c>
      <c r="D257" s="2">
        <v>667</v>
      </c>
      <c r="E257" s="2">
        <v>202</v>
      </c>
      <c r="F257" s="2" t="str">
        <f>VLOOKUP(E257,PRODUCTS!A:B,2,FALSE)</f>
        <v>100% Wool Victorian Carpet</v>
      </c>
      <c r="G257" s="2">
        <v>2</v>
      </c>
      <c r="H257" s="10">
        <f>VLOOKUP(E257,PRODUCTS!A:E,3,FALSE)</f>
        <v>998</v>
      </c>
      <c r="I257" s="10">
        <f>VLOOKUP(E257,PRODUCTS!A:E,4,FALSE)</f>
        <v>502</v>
      </c>
      <c r="J257" s="10">
        <f t="shared" si="9"/>
        <v>1996</v>
      </c>
      <c r="K257" s="10">
        <f t="shared" si="10"/>
        <v>1004</v>
      </c>
      <c r="L257" s="10">
        <f t="shared" si="11"/>
        <v>992</v>
      </c>
      <c r="M257" s="2">
        <f>VLOOKUP(D257,CUSTOMERS!A:E,5,FALSE)</f>
        <v>2</v>
      </c>
      <c r="N257" s="2">
        <f>VLOOKUP(E257,PRODUCTS!A:E,5,FALSE)</f>
        <v>19</v>
      </c>
      <c r="O257" s="2" t="str">
        <f>VLOOKUP(N257,CATEGORIES!A:C,3,FALSE)</f>
        <v>Household</v>
      </c>
      <c r="P257" s="2" t="str">
        <f ca="1">VLOOKUP(D257,CUSTOMERS!A:J,10,FALSE)</f>
        <v>20 - 30</v>
      </c>
      <c r="Q257" s="2" t="str">
        <f>VLOOKUP(D257,CUSTOMERS!A:I,9,FALSE)</f>
        <v>South-West</v>
      </c>
      <c r="R257" s="2" t="str">
        <f>VLOOKUP(D257,CUSTOMERS!A:K,11,FALSE)</f>
        <v>USA</v>
      </c>
    </row>
    <row r="258" spans="1:18" x14ac:dyDescent="0.2">
      <c r="A258" s="2">
        <v>1208</v>
      </c>
      <c r="B258" s="2">
        <v>1</v>
      </c>
      <c r="C258" s="4">
        <v>44702</v>
      </c>
      <c r="D258" s="2">
        <v>626</v>
      </c>
      <c r="E258" s="2">
        <v>50</v>
      </c>
      <c r="F258" s="2" t="str">
        <f>VLOOKUP(E258,PRODUCTS!A:B,2,FALSE)</f>
        <v>Chocolate Spoons</v>
      </c>
      <c r="G258" s="2">
        <v>1</v>
      </c>
      <c r="H258" s="10">
        <f>VLOOKUP(E258,PRODUCTS!A:E,3,FALSE)</f>
        <v>35</v>
      </c>
      <c r="I258" s="10">
        <f>VLOOKUP(E258,PRODUCTS!A:E,4,FALSE)</f>
        <v>18.5</v>
      </c>
      <c r="J258" s="10">
        <f t="shared" si="9"/>
        <v>35</v>
      </c>
      <c r="K258" s="10">
        <f t="shared" si="10"/>
        <v>18.5</v>
      </c>
      <c r="L258" s="10">
        <f t="shared" si="11"/>
        <v>16.5</v>
      </c>
      <c r="M258" s="2">
        <f>VLOOKUP(D258,CUSTOMERS!A:E,5,FALSE)</f>
        <v>1</v>
      </c>
      <c r="N258" s="2">
        <f>VLOOKUP(E258,PRODUCTS!A:E,5,FALSE)</f>
        <v>3</v>
      </c>
      <c r="O258" s="2" t="str">
        <f>VLOOKUP(N258,CATEGORIES!A:C,3,FALSE)</f>
        <v>Food</v>
      </c>
      <c r="P258" s="2" t="str">
        <f ca="1">VLOOKUP(D258,CUSTOMERS!A:J,10,FALSE)</f>
        <v>20 - 30</v>
      </c>
      <c r="Q258" s="2" t="str">
        <f>VLOOKUP(D258,CUSTOMERS!A:I,9,FALSE)</f>
        <v>Mid-Atlantic</v>
      </c>
      <c r="R258" s="2" t="str">
        <f>VLOOKUP(D258,CUSTOMERS!A:K,11,FALSE)</f>
        <v>USA</v>
      </c>
    </row>
    <row r="259" spans="1:18" x14ac:dyDescent="0.2">
      <c r="A259" s="2">
        <v>1208</v>
      </c>
      <c r="B259" s="2">
        <v>2</v>
      </c>
      <c r="C259" s="4">
        <v>44702</v>
      </c>
      <c r="D259" s="2">
        <v>626</v>
      </c>
      <c r="E259" s="2">
        <v>153</v>
      </c>
      <c r="F259" s="2" t="str">
        <f>VLOOKUP(E259,PRODUCTS!A:B,2,FALSE)</f>
        <v>Pewter Cat Frame</v>
      </c>
      <c r="G259" s="2">
        <v>1</v>
      </c>
      <c r="H259" s="10">
        <f>VLOOKUP(E259,PRODUCTS!A:E,3,FALSE)</f>
        <v>29</v>
      </c>
      <c r="I259" s="10">
        <f>VLOOKUP(E259,PRODUCTS!A:E,4,FALSE)</f>
        <v>15.5</v>
      </c>
      <c r="J259" s="10">
        <f t="shared" ref="J259:J322" si="12">H259*G259</f>
        <v>29</v>
      </c>
      <c r="K259" s="10">
        <f t="shared" ref="K259:K322" si="13">I259*G259</f>
        <v>15.5</v>
      </c>
      <c r="L259" s="10">
        <f t="shared" ref="L259:L322" si="14">J259-K259</f>
        <v>13.5</v>
      </c>
      <c r="M259" s="2">
        <f>VLOOKUP(D259,CUSTOMERS!A:E,5,FALSE)</f>
        <v>1</v>
      </c>
      <c r="N259" s="2">
        <f>VLOOKUP(E259,PRODUCTS!A:E,5,FALSE)</f>
        <v>26</v>
      </c>
      <c r="O259" s="2" t="str">
        <f>VLOOKUP(N259,CATEGORIES!A:C,3,FALSE)</f>
        <v>Gifts</v>
      </c>
      <c r="P259" s="2" t="str">
        <f ca="1">VLOOKUP(D259,CUSTOMERS!A:J,10,FALSE)</f>
        <v>20 - 30</v>
      </c>
      <c r="Q259" s="2" t="str">
        <f>VLOOKUP(D259,CUSTOMERS!A:I,9,FALSE)</f>
        <v>Mid-Atlantic</v>
      </c>
      <c r="R259" s="2" t="str">
        <f>VLOOKUP(D259,CUSTOMERS!A:K,11,FALSE)</f>
        <v>USA</v>
      </c>
    </row>
    <row r="260" spans="1:18" x14ac:dyDescent="0.2">
      <c r="A260" s="2">
        <v>1209</v>
      </c>
      <c r="B260" s="2">
        <v>1</v>
      </c>
      <c r="C260" s="4">
        <v>44702</v>
      </c>
      <c r="D260" s="2">
        <v>679</v>
      </c>
      <c r="E260" s="2">
        <v>140</v>
      </c>
      <c r="F260" s="2" t="str">
        <f>VLOOKUP(E260,PRODUCTS!A:B,2,FALSE)</f>
        <v>Deer Repellent</v>
      </c>
      <c r="G260" s="2">
        <v>1</v>
      </c>
      <c r="H260" s="10">
        <f>VLOOKUP(E260,PRODUCTS!A:E,3,FALSE)</f>
        <v>15</v>
      </c>
      <c r="I260" s="10">
        <f>VLOOKUP(E260,PRODUCTS!A:E,4,FALSE)</f>
        <v>9.5</v>
      </c>
      <c r="J260" s="10">
        <f t="shared" si="12"/>
        <v>15</v>
      </c>
      <c r="K260" s="10">
        <f t="shared" si="13"/>
        <v>9.5</v>
      </c>
      <c r="L260" s="10">
        <f t="shared" si="14"/>
        <v>5.5</v>
      </c>
      <c r="M260" s="2">
        <f>VLOOKUP(D260,CUSTOMERS!A:E,5,FALSE)</f>
        <v>4</v>
      </c>
      <c r="N260" s="2">
        <f>VLOOKUP(E260,PRODUCTS!A:E,5,FALSE)</f>
        <v>16</v>
      </c>
      <c r="O260" s="2" t="str">
        <f>VLOOKUP(N260,CATEGORIES!A:C,3,FALSE)</f>
        <v>Household</v>
      </c>
      <c r="P260" s="2" t="str">
        <f ca="1">VLOOKUP(D260,CUSTOMERS!A:J,10,FALSE)</f>
        <v>40 - 50</v>
      </c>
      <c r="Q260" s="2" t="str">
        <f>VLOOKUP(D260,CUSTOMERS!A:I,9,FALSE)</f>
        <v>Central</v>
      </c>
      <c r="R260" s="2" t="str">
        <f>VLOOKUP(D260,CUSTOMERS!A:K,11,FALSE)</f>
        <v>USA</v>
      </c>
    </row>
    <row r="261" spans="1:18" x14ac:dyDescent="0.2">
      <c r="A261" s="2">
        <v>1209</v>
      </c>
      <c r="B261" s="2">
        <v>2</v>
      </c>
      <c r="C261" s="4">
        <v>44702</v>
      </c>
      <c r="D261" s="2">
        <v>679</v>
      </c>
      <c r="E261" s="2">
        <v>142</v>
      </c>
      <c r="F261" s="2" t="str">
        <f>VLOOKUP(E261,PRODUCTS!A:B,2,FALSE)</f>
        <v>Notre Dame 3-D Puzzle</v>
      </c>
      <c r="G261" s="2">
        <v>1</v>
      </c>
      <c r="H261" s="10">
        <f>VLOOKUP(E261,PRODUCTS!A:E,3,FALSE)</f>
        <v>50</v>
      </c>
      <c r="I261" s="10">
        <f>VLOOKUP(E261,PRODUCTS!A:E,4,FALSE)</f>
        <v>27</v>
      </c>
      <c r="J261" s="10">
        <f t="shared" si="12"/>
        <v>50</v>
      </c>
      <c r="K261" s="10">
        <f t="shared" si="13"/>
        <v>27</v>
      </c>
      <c r="L261" s="10">
        <f t="shared" si="14"/>
        <v>23</v>
      </c>
      <c r="M261" s="2">
        <f>VLOOKUP(D261,CUSTOMERS!A:E,5,FALSE)</f>
        <v>4</v>
      </c>
      <c r="N261" s="2">
        <f>VLOOKUP(E261,PRODUCTS!A:E,5,FALSE)</f>
        <v>10</v>
      </c>
      <c r="O261" s="2" t="str">
        <f>VLOOKUP(N261,CATEGORIES!A:C,3,FALSE)</f>
        <v>Children</v>
      </c>
      <c r="P261" s="2" t="str">
        <f ca="1">VLOOKUP(D261,CUSTOMERS!A:J,10,FALSE)</f>
        <v>40 - 50</v>
      </c>
      <c r="Q261" s="2" t="str">
        <f>VLOOKUP(D261,CUSTOMERS!A:I,9,FALSE)</f>
        <v>Central</v>
      </c>
      <c r="R261" s="2" t="str">
        <f>VLOOKUP(D261,CUSTOMERS!A:K,11,FALSE)</f>
        <v>USA</v>
      </c>
    </row>
    <row r="262" spans="1:18" x14ac:dyDescent="0.2">
      <c r="A262" s="2">
        <v>1210</v>
      </c>
      <c r="B262" s="2">
        <v>1</v>
      </c>
      <c r="C262" s="4">
        <v>44703</v>
      </c>
      <c r="D262" s="2">
        <v>21</v>
      </c>
      <c r="E262" s="2">
        <v>63</v>
      </c>
      <c r="F262" s="2" t="str">
        <f>VLOOKUP(E262,PRODUCTS!A:B,2,FALSE)</f>
        <v>Digital Golf Score Card</v>
      </c>
      <c r="G262" s="2">
        <v>1</v>
      </c>
      <c r="H262" s="10">
        <f>VLOOKUP(E262,PRODUCTS!A:E,3,FALSE)</f>
        <v>30</v>
      </c>
      <c r="I262" s="10">
        <f>VLOOKUP(E262,PRODUCTS!A:E,4,FALSE)</f>
        <v>16</v>
      </c>
      <c r="J262" s="10">
        <f t="shared" si="12"/>
        <v>30</v>
      </c>
      <c r="K262" s="10">
        <f t="shared" si="13"/>
        <v>16</v>
      </c>
      <c r="L262" s="10">
        <f t="shared" si="14"/>
        <v>14</v>
      </c>
      <c r="M262" s="2">
        <f>VLOOKUP(D262,CUSTOMERS!A:E,5,FALSE)</f>
        <v>8</v>
      </c>
      <c r="N262" s="2">
        <f>VLOOKUP(E262,PRODUCTS!A:E,5,FALSE)</f>
        <v>12</v>
      </c>
      <c r="O262" s="2" t="str">
        <f>VLOOKUP(N262,CATEGORIES!A:C,3,FALSE)</f>
        <v>Gifts</v>
      </c>
      <c r="P262" s="2" t="str">
        <f ca="1">VLOOKUP(D262,CUSTOMERS!A:J,10,FALSE)</f>
        <v>50 - 60</v>
      </c>
      <c r="Q262" s="2" t="str">
        <f>VLOOKUP(D262,CUSTOMERS!A:I,9,FALSE)</f>
        <v>North-East</v>
      </c>
      <c r="R262" s="2" t="str">
        <f>VLOOKUP(D262,CUSTOMERS!A:K,11,FALSE)</f>
        <v>USA</v>
      </c>
    </row>
    <row r="263" spans="1:18" x14ac:dyDescent="0.2">
      <c r="A263" s="2">
        <v>1210</v>
      </c>
      <c r="B263" s="2">
        <v>2</v>
      </c>
      <c r="C263" s="4">
        <v>44703</v>
      </c>
      <c r="D263" s="2">
        <v>21</v>
      </c>
      <c r="E263" s="2">
        <v>82</v>
      </c>
      <c r="F263" s="2" t="str">
        <f>VLOOKUP(E263,PRODUCTS!A:B,2,FALSE)</f>
        <v>Flex-neck Halogen Floor Lamp</v>
      </c>
      <c r="G263" s="2">
        <v>2</v>
      </c>
      <c r="H263" s="10">
        <f>VLOOKUP(E263,PRODUCTS!A:E,3,FALSE)</f>
        <v>205</v>
      </c>
      <c r="I263" s="10">
        <f>VLOOKUP(E263,PRODUCTS!A:E,4,FALSE)</f>
        <v>105.5</v>
      </c>
      <c r="J263" s="10">
        <f t="shared" si="12"/>
        <v>410</v>
      </c>
      <c r="K263" s="10">
        <f t="shared" si="13"/>
        <v>211</v>
      </c>
      <c r="L263" s="10">
        <f t="shared" si="14"/>
        <v>199</v>
      </c>
      <c r="M263" s="2">
        <f>VLOOKUP(D263,CUSTOMERS!A:E,5,FALSE)</f>
        <v>8</v>
      </c>
      <c r="N263" s="2">
        <f>VLOOKUP(E263,PRODUCTS!A:E,5,FALSE)</f>
        <v>19</v>
      </c>
      <c r="O263" s="2" t="str">
        <f>VLOOKUP(N263,CATEGORIES!A:C,3,FALSE)</f>
        <v>Household</v>
      </c>
      <c r="P263" s="2" t="str">
        <f ca="1">VLOOKUP(D263,CUSTOMERS!A:J,10,FALSE)</f>
        <v>50 - 60</v>
      </c>
      <c r="Q263" s="2" t="str">
        <f>VLOOKUP(D263,CUSTOMERS!A:I,9,FALSE)</f>
        <v>North-East</v>
      </c>
      <c r="R263" s="2" t="str">
        <f>VLOOKUP(D263,CUSTOMERS!A:K,11,FALSE)</f>
        <v>USA</v>
      </c>
    </row>
    <row r="264" spans="1:18" x14ac:dyDescent="0.2">
      <c r="A264" s="2">
        <v>1210</v>
      </c>
      <c r="B264" s="2">
        <v>3</v>
      </c>
      <c r="C264" s="4">
        <v>44703</v>
      </c>
      <c r="D264" s="2">
        <v>21</v>
      </c>
      <c r="E264" s="2">
        <v>123</v>
      </c>
      <c r="F264" s="2" t="str">
        <f>VLOOKUP(E264,PRODUCTS!A:B,2,FALSE)</f>
        <v>Lone Star Fiesta</v>
      </c>
      <c r="G264" s="2">
        <v>1</v>
      </c>
      <c r="H264" s="10">
        <f>VLOOKUP(E264,PRODUCTS!A:E,3,FALSE)</f>
        <v>75</v>
      </c>
      <c r="I264" s="10">
        <f>VLOOKUP(E264,PRODUCTS!A:E,4,FALSE)</f>
        <v>40.5</v>
      </c>
      <c r="J264" s="10">
        <f t="shared" si="12"/>
        <v>75</v>
      </c>
      <c r="K264" s="10">
        <f t="shared" si="13"/>
        <v>40.5</v>
      </c>
      <c r="L264" s="10">
        <f t="shared" si="14"/>
        <v>34.5</v>
      </c>
      <c r="M264" s="2">
        <f>VLOOKUP(D264,CUSTOMERS!A:E,5,FALSE)</f>
        <v>8</v>
      </c>
      <c r="N264" s="2">
        <f>VLOOKUP(E264,PRODUCTS!A:E,5,FALSE)</f>
        <v>11</v>
      </c>
      <c r="O264" s="2" t="str">
        <f>VLOOKUP(N264,CATEGORIES!A:C,3,FALSE)</f>
        <v>Gifts</v>
      </c>
      <c r="P264" s="2" t="str">
        <f ca="1">VLOOKUP(D264,CUSTOMERS!A:J,10,FALSE)</f>
        <v>50 - 60</v>
      </c>
      <c r="Q264" s="2" t="str">
        <f>VLOOKUP(D264,CUSTOMERS!A:I,9,FALSE)</f>
        <v>North-East</v>
      </c>
      <c r="R264" s="2" t="str">
        <f>VLOOKUP(D264,CUSTOMERS!A:K,11,FALSE)</f>
        <v>USA</v>
      </c>
    </row>
    <row r="265" spans="1:18" x14ac:dyDescent="0.2">
      <c r="A265" s="2">
        <v>1211</v>
      </c>
      <c r="B265" s="2">
        <v>1</v>
      </c>
      <c r="C265" s="4">
        <v>44703</v>
      </c>
      <c r="D265" s="2">
        <v>127</v>
      </c>
      <c r="E265" s="2">
        <v>174</v>
      </c>
      <c r="F265" s="2" t="str">
        <f>VLOOKUP(E265,PRODUCTS!A:B,2,FALSE)</f>
        <v>Silver Locket and Chain</v>
      </c>
      <c r="G265" s="2">
        <v>1</v>
      </c>
      <c r="H265" s="10">
        <f>VLOOKUP(E265,PRODUCTS!A:E,3,FALSE)</f>
        <v>41</v>
      </c>
      <c r="I265" s="10">
        <f>VLOOKUP(E265,PRODUCTS!A:E,4,FALSE)</f>
        <v>21.5</v>
      </c>
      <c r="J265" s="10">
        <f t="shared" si="12"/>
        <v>41</v>
      </c>
      <c r="K265" s="10">
        <f t="shared" si="13"/>
        <v>21.5</v>
      </c>
      <c r="L265" s="10">
        <f t="shared" si="14"/>
        <v>19.5</v>
      </c>
      <c r="M265" s="2">
        <f>VLOOKUP(D265,CUSTOMERS!A:E,5,FALSE)</f>
        <v>3</v>
      </c>
      <c r="N265" s="2">
        <f>VLOOKUP(E265,PRODUCTS!A:E,5,FALSE)</f>
        <v>14</v>
      </c>
      <c r="O265" s="2" t="str">
        <f>VLOOKUP(N265,CATEGORIES!A:C,3,FALSE)</f>
        <v>Health &amp; Beauty</v>
      </c>
      <c r="P265" s="2" t="str">
        <f ca="1">VLOOKUP(D265,CUSTOMERS!A:J,10,FALSE)</f>
        <v>40 - 50</v>
      </c>
      <c r="Q265" s="2" t="str">
        <f>VLOOKUP(D265,CUSTOMERS!A:I,9,FALSE)</f>
        <v>Mid-Atlantic</v>
      </c>
      <c r="R265" s="2" t="str">
        <f>VLOOKUP(D265,CUSTOMERS!A:K,11,FALSE)</f>
        <v>USA</v>
      </c>
    </row>
    <row r="266" spans="1:18" x14ac:dyDescent="0.2">
      <c r="A266" s="2">
        <v>1212</v>
      </c>
      <c r="B266" s="2">
        <v>1</v>
      </c>
      <c r="C266" s="4">
        <v>44704</v>
      </c>
      <c r="D266" s="2">
        <v>629</v>
      </c>
      <c r="E266" s="2">
        <v>113</v>
      </c>
      <c r="F266" s="2" t="str">
        <f>VLOOKUP(E266,PRODUCTS!A:B,2,FALSE)</f>
        <v>Juniper Bonsai</v>
      </c>
      <c r="G266" s="2">
        <v>1</v>
      </c>
      <c r="H266" s="10">
        <f>VLOOKUP(E266,PRODUCTS!A:E,3,FALSE)</f>
        <v>40</v>
      </c>
      <c r="I266" s="10">
        <f>VLOOKUP(E266,PRODUCTS!A:E,4,FALSE)</f>
        <v>23</v>
      </c>
      <c r="J266" s="10">
        <f t="shared" si="12"/>
        <v>40</v>
      </c>
      <c r="K266" s="10">
        <f t="shared" si="13"/>
        <v>23</v>
      </c>
      <c r="L266" s="10">
        <f t="shared" si="14"/>
        <v>17</v>
      </c>
      <c r="M266" s="2">
        <f>VLOOKUP(D266,CUSTOMERS!A:E,5,FALSE)</f>
        <v>6</v>
      </c>
      <c r="N266" s="2">
        <f>VLOOKUP(E266,PRODUCTS!A:E,5,FALSE)</f>
        <v>22</v>
      </c>
      <c r="O266" s="2" t="str">
        <f>VLOOKUP(N266,CATEGORIES!A:C,3,FALSE)</f>
        <v>Gifts</v>
      </c>
      <c r="P266" s="2" t="str">
        <f ca="1">VLOOKUP(D266,CUSTOMERS!A:J,10,FALSE)</f>
        <v>30 - 40</v>
      </c>
      <c r="Q266" s="2" t="str">
        <f>VLOOKUP(D266,CUSTOMERS!A:I,9,FALSE)</f>
        <v>Mid-Atlantic</v>
      </c>
      <c r="R266" s="2" t="str">
        <f>VLOOKUP(D266,CUSTOMERS!A:K,11,FALSE)</f>
        <v>USA</v>
      </c>
    </row>
    <row r="267" spans="1:18" x14ac:dyDescent="0.2">
      <c r="A267" s="2">
        <v>1212</v>
      </c>
      <c r="B267" s="2">
        <v>2</v>
      </c>
      <c r="C267" s="4">
        <v>44704</v>
      </c>
      <c r="D267" s="2">
        <v>629</v>
      </c>
      <c r="E267" s="2">
        <v>124</v>
      </c>
      <c r="F267" s="2" t="str">
        <f>VLOOKUP(E267,PRODUCTS!A:B,2,FALSE)</f>
        <v>Love Potion Amulet</v>
      </c>
      <c r="G267" s="2">
        <v>1</v>
      </c>
      <c r="H267" s="10">
        <f>VLOOKUP(E267,PRODUCTS!A:E,3,FALSE)</f>
        <v>23</v>
      </c>
      <c r="I267" s="10">
        <f>VLOOKUP(E267,PRODUCTS!A:E,4,FALSE)</f>
        <v>14.5</v>
      </c>
      <c r="J267" s="10">
        <f t="shared" si="12"/>
        <v>23</v>
      </c>
      <c r="K267" s="10">
        <f t="shared" si="13"/>
        <v>14.5</v>
      </c>
      <c r="L267" s="10">
        <f t="shared" si="14"/>
        <v>8.5</v>
      </c>
      <c r="M267" s="2">
        <f>VLOOKUP(D267,CUSTOMERS!A:E,5,FALSE)</f>
        <v>6</v>
      </c>
      <c r="N267" s="2">
        <f>VLOOKUP(E267,PRODUCTS!A:E,5,FALSE)</f>
        <v>14</v>
      </c>
      <c r="O267" s="2" t="str">
        <f>VLOOKUP(N267,CATEGORIES!A:C,3,FALSE)</f>
        <v>Health &amp; Beauty</v>
      </c>
      <c r="P267" s="2" t="str">
        <f ca="1">VLOOKUP(D267,CUSTOMERS!A:J,10,FALSE)</f>
        <v>30 - 40</v>
      </c>
      <c r="Q267" s="2" t="str">
        <f>VLOOKUP(D267,CUSTOMERS!A:I,9,FALSE)</f>
        <v>Mid-Atlantic</v>
      </c>
      <c r="R267" s="2" t="str">
        <f>VLOOKUP(D267,CUSTOMERS!A:K,11,FALSE)</f>
        <v>USA</v>
      </c>
    </row>
    <row r="268" spans="1:18" x14ac:dyDescent="0.2">
      <c r="A268" s="2">
        <v>1213</v>
      </c>
      <c r="B268" s="2">
        <v>1</v>
      </c>
      <c r="C268" s="4">
        <v>44704</v>
      </c>
      <c r="D268" s="2">
        <v>456</v>
      </c>
      <c r="E268" s="2">
        <v>21</v>
      </c>
      <c r="F268" s="2" t="str">
        <f>VLOOKUP(E268,PRODUCTS!A:B,2,FALSE)</f>
        <v>Bonsai Gift Set</v>
      </c>
      <c r="G268" s="2">
        <v>1</v>
      </c>
      <c r="H268" s="10">
        <f>VLOOKUP(E268,PRODUCTS!A:E,3,FALSE)</f>
        <v>53</v>
      </c>
      <c r="I268" s="10">
        <f>VLOOKUP(E268,PRODUCTS!A:E,4,FALSE)</f>
        <v>29.5</v>
      </c>
      <c r="J268" s="10">
        <f t="shared" si="12"/>
        <v>53</v>
      </c>
      <c r="K268" s="10">
        <f t="shared" si="13"/>
        <v>29.5</v>
      </c>
      <c r="L268" s="10">
        <f t="shared" si="14"/>
        <v>23.5</v>
      </c>
      <c r="M268" s="2">
        <f>VLOOKUP(D268,CUSTOMERS!A:E,5,FALSE)</f>
        <v>7</v>
      </c>
      <c r="N268" s="2">
        <f>VLOOKUP(E268,PRODUCTS!A:E,5,FALSE)</f>
        <v>16</v>
      </c>
      <c r="O268" s="2" t="str">
        <f>VLOOKUP(N268,CATEGORIES!A:C,3,FALSE)</f>
        <v>Household</v>
      </c>
      <c r="P268" s="2" t="str">
        <f ca="1">VLOOKUP(D268,CUSTOMERS!A:J,10,FALSE)</f>
        <v>50 - 60</v>
      </c>
      <c r="Q268" s="2" t="str">
        <f>VLOOKUP(D268,CUSTOMERS!A:I,9,FALSE)</f>
        <v>England</v>
      </c>
      <c r="R268" s="2" t="str">
        <f>VLOOKUP(D268,CUSTOMERS!A:K,11,FALSE)</f>
        <v>Europe</v>
      </c>
    </row>
    <row r="269" spans="1:18" x14ac:dyDescent="0.2">
      <c r="A269" s="2">
        <v>1213</v>
      </c>
      <c r="B269" s="2">
        <v>2</v>
      </c>
      <c r="C269" s="4">
        <v>44704</v>
      </c>
      <c r="D269" s="2">
        <v>456</v>
      </c>
      <c r="E269" s="2">
        <v>51</v>
      </c>
      <c r="F269" s="2" t="str">
        <f>VLOOKUP(E269,PRODUCTS!A:B,2,FALSE)</f>
        <v>Chocolate-covered Oreos</v>
      </c>
      <c r="G269" s="2">
        <v>3</v>
      </c>
      <c r="H269" s="10">
        <f>VLOOKUP(E269,PRODUCTS!A:E,3,FALSE)</f>
        <v>25</v>
      </c>
      <c r="I269" s="10">
        <f>VLOOKUP(E269,PRODUCTS!A:E,4,FALSE)</f>
        <v>15.5</v>
      </c>
      <c r="J269" s="10">
        <f t="shared" si="12"/>
        <v>75</v>
      </c>
      <c r="K269" s="10">
        <f t="shared" si="13"/>
        <v>46.5</v>
      </c>
      <c r="L269" s="10">
        <f t="shared" si="14"/>
        <v>28.5</v>
      </c>
      <c r="M269" s="2">
        <f>VLOOKUP(D269,CUSTOMERS!A:E,5,FALSE)</f>
        <v>7</v>
      </c>
      <c r="N269" s="2">
        <f>VLOOKUP(E269,PRODUCTS!A:E,5,FALSE)</f>
        <v>3</v>
      </c>
      <c r="O269" s="2" t="str">
        <f>VLOOKUP(N269,CATEGORIES!A:C,3,FALSE)</f>
        <v>Food</v>
      </c>
      <c r="P269" s="2" t="str">
        <f ca="1">VLOOKUP(D269,CUSTOMERS!A:J,10,FALSE)</f>
        <v>50 - 60</v>
      </c>
      <c r="Q269" s="2" t="str">
        <f>VLOOKUP(D269,CUSTOMERS!A:I,9,FALSE)</f>
        <v>England</v>
      </c>
      <c r="R269" s="2" t="str">
        <f>VLOOKUP(D269,CUSTOMERS!A:K,11,FALSE)</f>
        <v>Europe</v>
      </c>
    </row>
    <row r="270" spans="1:18" x14ac:dyDescent="0.2">
      <c r="A270" s="2">
        <v>1213</v>
      </c>
      <c r="B270" s="2">
        <v>3</v>
      </c>
      <c r="C270" s="4">
        <v>44704</v>
      </c>
      <c r="D270" s="2">
        <v>456</v>
      </c>
      <c r="E270" s="2">
        <v>154</v>
      </c>
      <c r="F270" s="2" t="str">
        <f>VLOOKUP(E270,PRODUCTS!A:B,2,FALSE)</f>
        <v>Plant Sitter</v>
      </c>
      <c r="G270" s="2">
        <v>1</v>
      </c>
      <c r="H270" s="10">
        <f>VLOOKUP(E270,PRODUCTS!A:E,3,FALSE)</f>
        <v>74</v>
      </c>
      <c r="I270" s="10">
        <f>VLOOKUP(E270,PRODUCTS!A:E,4,FALSE)</f>
        <v>40</v>
      </c>
      <c r="J270" s="10">
        <f t="shared" si="12"/>
        <v>74</v>
      </c>
      <c r="K270" s="10">
        <f t="shared" si="13"/>
        <v>40</v>
      </c>
      <c r="L270" s="10">
        <f t="shared" si="14"/>
        <v>34</v>
      </c>
      <c r="M270" s="2">
        <f>VLOOKUP(D270,CUSTOMERS!A:E,5,FALSE)</f>
        <v>7</v>
      </c>
      <c r="N270" s="2">
        <f>VLOOKUP(E270,PRODUCTS!A:E,5,FALSE)</f>
        <v>16</v>
      </c>
      <c r="O270" s="2" t="str">
        <f>VLOOKUP(N270,CATEGORIES!A:C,3,FALSE)</f>
        <v>Household</v>
      </c>
      <c r="P270" s="2" t="str">
        <f ca="1">VLOOKUP(D270,CUSTOMERS!A:J,10,FALSE)</f>
        <v>50 - 60</v>
      </c>
      <c r="Q270" s="2" t="str">
        <f>VLOOKUP(D270,CUSTOMERS!A:I,9,FALSE)</f>
        <v>England</v>
      </c>
      <c r="R270" s="2" t="str">
        <f>VLOOKUP(D270,CUSTOMERS!A:K,11,FALSE)</f>
        <v>Europe</v>
      </c>
    </row>
    <row r="271" spans="1:18" x14ac:dyDescent="0.2">
      <c r="A271" s="2">
        <v>1214</v>
      </c>
      <c r="B271" s="2">
        <v>1</v>
      </c>
      <c r="C271" s="4">
        <v>44705</v>
      </c>
      <c r="D271" s="2">
        <v>16</v>
      </c>
      <c r="E271" s="2">
        <v>23</v>
      </c>
      <c r="F271" s="2" t="str">
        <f>VLOOKUP(E271,PRODUCTS!A:B,2,FALSE)</f>
        <v>Bougainvillea Bonsai</v>
      </c>
      <c r="G271" s="2">
        <v>1</v>
      </c>
      <c r="H271" s="10">
        <f>VLOOKUP(E271,PRODUCTS!A:E,3,FALSE)</f>
        <v>39</v>
      </c>
      <c r="I271" s="10">
        <f>VLOOKUP(E271,PRODUCTS!A:E,4,FALSE)</f>
        <v>21.5</v>
      </c>
      <c r="J271" s="10">
        <f t="shared" si="12"/>
        <v>39</v>
      </c>
      <c r="K271" s="10">
        <f t="shared" si="13"/>
        <v>21.5</v>
      </c>
      <c r="L271" s="10">
        <f t="shared" si="14"/>
        <v>17.5</v>
      </c>
      <c r="M271" s="2">
        <f>VLOOKUP(D271,CUSTOMERS!A:E,5,FALSE)</f>
        <v>2</v>
      </c>
      <c r="N271" s="2">
        <f>VLOOKUP(E271,PRODUCTS!A:E,5,FALSE)</f>
        <v>16</v>
      </c>
      <c r="O271" s="2" t="str">
        <f>VLOOKUP(N271,CATEGORIES!A:C,3,FALSE)</f>
        <v>Household</v>
      </c>
      <c r="P271" s="2" t="str">
        <f ca="1">VLOOKUP(D271,CUSTOMERS!A:J,10,FALSE)</f>
        <v>70+</v>
      </c>
      <c r="Q271" s="2" t="str">
        <f>VLOOKUP(D271,CUSTOMERS!A:I,9,FALSE)</f>
        <v>North-West</v>
      </c>
      <c r="R271" s="2" t="str">
        <f>VLOOKUP(D271,CUSTOMERS!A:K,11,FALSE)</f>
        <v>USA</v>
      </c>
    </row>
    <row r="272" spans="1:18" x14ac:dyDescent="0.2">
      <c r="A272" s="2">
        <v>1214</v>
      </c>
      <c r="B272" s="2">
        <v>2</v>
      </c>
      <c r="C272" s="4">
        <v>44705</v>
      </c>
      <c r="D272" s="2">
        <v>16</v>
      </c>
      <c r="E272" s="2">
        <v>51</v>
      </c>
      <c r="F272" s="2" t="str">
        <f>VLOOKUP(E272,PRODUCTS!A:B,2,FALSE)</f>
        <v>Chocolate-covered Oreos</v>
      </c>
      <c r="G272" s="2">
        <v>1</v>
      </c>
      <c r="H272" s="10">
        <f>VLOOKUP(E272,PRODUCTS!A:E,3,FALSE)</f>
        <v>25</v>
      </c>
      <c r="I272" s="10">
        <f>VLOOKUP(E272,PRODUCTS!A:E,4,FALSE)</f>
        <v>15.5</v>
      </c>
      <c r="J272" s="10">
        <f t="shared" si="12"/>
        <v>25</v>
      </c>
      <c r="K272" s="10">
        <f t="shared" si="13"/>
        <v>15.5</v>
      </c>
      <c r="L272" s="10">
        <f t="shared" si="14"/>
        <v>9.5</v>
      </c>
      <c r="M272" s="2">
        <f>VLOOKUP(D272,CUSTOMERS!A:E,5,FALSE)</f>
        <v>2</v>
      </c>
      <c r="N272" s="2">
        <f>VLOOKUP(E272,PRODUCTS!A:E,5,FALSE)</f>
        <v>3</v>
      </c>
      <c r="O272" s="2" t="str">
        <f>VLOOKUP(N272,CATEGORIES!A:C,3,FALSE)</f>
        <v>Food</v>
      </c>
      <c r="P272" s="2" t="str">
        <f ca="1">VLOOKUP(D272,CUSTOMERS!A:J,10,FALSE)</f>
        <v>70+</v>
      </c>
      <c r="Q272" s="2" t="str">
        <f>VLOOKUP(D272,CUSTOMERS!A:I,9,FALSE)</f>
        <v>North-West</v>
      </c>
      <c r="R272" s="2" t="str">
        <f>VLOOKUP(D272,CUSTOMERS!A:K,11,FALSE)</f>
        <v>USA</v>
      </c>
    </row>
    <row r="273" spans="1:18" x14ac:dyDescent="0.2">
      <c r="A273" s="2">
        <v>1215</v>
      </c>
      <c r="B273" s="2">
        <v>1</v>
      </c>
      <c r="C273" s="4">
        <v>44707</v>
      </c>
      <c r="D273" s="2">
        <v>488</v>
      </c>
      <c r="E273" s="2">
        <v>105</v>
      </c>
      <c r="F273" s="2" t="str">
        <f>VLOOKUP(E273,PRODUCTS!A:B,2,FALSE)</f>
        <v>Exotic Flower Arrangement</v>
      </c>
      <c r="G273" s="2">
        <v>1</v>
      </c>
      <c r="H273" s="10">
        <f>VLOOKUP(E273,PRODUCTS!A:E,3,FALSE)</f>
        <v>65</v>
      </c>
      <c r="I273" s="10">
        <f>VLOOKUP(E273,PRODUCTS!A:E,4,FALSE)</f>
        <v>33.5</v>
      </c>
      <c r="J273" s="10">
        <f t="shared" si="12"/>
        <v>65</v>
      </c>
      <c r="K273" s="10">
        <f t="shared" si="13"/>
        <v>33.5</v>
      </c>
      <c r="L273" s="10">
        <f t="shared" si="14"/>
        <v>31.5</v>
      </c>
      <c r="M273" s="2">
        <f>VLOOKUP(D273,CUSTOMERS!A:E,5,FALSE)</f>
        <v>7</v>
      </c>
      <c r="N273" s="2">
        <f>VLOOKUP(E273,PRODUCTS!A:E,5,FALSE)</f>
        <v>22</v>
      </c>
      <c r="O273" s="2" t="str">
        <f>VLOOKUP(N273,CATEGORIES!A:C,3,FALSE)</f>
        <v>Gifts</v>
      </c>
      <c r="P273" s="2" t="str">
        <f ca="1">VLOOKUP(D273,CUSTOMERS!A:J,10,FALSE)</f>
        <v>50 - 60</v>
      </c>
      <c r="Q273" s="2" t="str">
        <f>VLOOKUP(D273,CUSTOMERS!A:I,9,FALSE)</f>
        <v>Central</v>
      </c>
      <c r="R273" s="2" t="str">
        <f>VLOOKUP(D273,CUSTOMERS!A:K,11,FALSE)</f>
        <v>USA</v>
      </c>
    </row>
    <row r="274" spans="1:18" x14ac:dyDescent="0.2">
      <c r="A274" s="2">
        <v>1215</v>
      </c>
      <c r="B274" s="2">
        <v>2</v>
      </c>
      <c r="C274" s="4">
        <v>44707</v>
      </c>
      <c r="D274" s="2">
        <v>488</v>
      </c>
      <c r="E274" s="2">
        <v>170</v>
      </c>
      <c r="F274" s="2" t="str">
        <f>VLOOKUP(E274,PRODUCTS!A:B,2,FALSE)</f>
        <v>San Francisco Trolley 3-D Puzzle</v>
      </c>
      <c r="G274" s="2">
        <v>1</v>
      </c>
      <c r="H274" s="10">
        <f>VLOOKUP(E274,PRODUCTS!A:E,3,FALSE)</f>
        <v>95</v>
      </c>
      <c r="I274" s="10">
        <f>VLOOKUP(E274,PRODUCTS!A:E,4,FALSE)</f>
        <v>49.5</v>
      </c>
      <c r="J274" s="10">
        <f t="shared" si="12"/>
        <v>95</v>
      </c>
      <c r="K274" s="10">
        <f t="shared" si="13"/>
        <v>49.5</v>
      </c>
      <c r="L274" s="10">
        <f t="shared" si="14"/>
        <v>45.5</v>
      </c>
      <c r="M274" s="2">
        <f>VLOOKUP(D274,CUSTOMERS!A:E,5,FALSE)</f>
        <v>7</v>
      </c>
      <c r="N274" s="2">
        <f>VLOOKUP(E274,PRODUCTS!A:E,5,FALSE)</f>
        <v>11</v>
      </c>
      <c r="O274" s="2" t="str">
        <f>VLOOKUP(N274,CATEGORIES!A:C,3,FALSE)</f>
        <v>Gifts</v>
      </c>
      <c r="P274" s="2" t="str">
        <f ca="1">VLOOKUP(D274,CUSTOMERS!A:J,10,FALSE)</f>
        <v>50 - 60</v>
      </c>
      <c r="Q274" s="2" t="str">
        <f>VLOOKUP(D274,CUSTOMERS!A:I,9,FALSE)</f>
        <v>Central</v>
      </c>
      <c r="R274" s="2" t="str">
        <f>VLOOKUP(D274,CUSTOMERS!A:K,11,FALSE)</f>
        <v>USA</v>
      </c>
    </row>
    <row r="275" spans="1:18" x14ac:dyDescent="0.2">
      <c r="A275" s="2">
        <v>1216</v>
      </c>
      <c r="B275" s="2">
        <v>1</v>
      </c>
      <c r="C275" s="4">
        <v>44708</v>
      </c>
      <c r="D275" s="2">
        <v>48</v>
      </c>
      <c r="E275" s="2">
        <v>180</v>
      </c>
      <c r="F275" s="2" t="str">
        <f>VLOOKUP(E275,PRODUCTS!A:B,2,FALSE)</f>
        <v>Slimline Laser Pointer</v>
      </c>
      <c r="G275" s="2">
        <v>4</v>
      </c>
      <c r="H275" s="10">
        <f>VLOOKUP(E275,PRODUCTS!A:E,3,FALSE)</f>
        <v>204</v>
      </c>
      <c r="I275" s="10">
        <f>VLOOKUP(E275,PRODUCTS!A:E,4,FALSE)</f>
        <v>105</v>
      </c>
      <c r="J275" s="10">
        <f t="shared" si="12"/>
        <v>816</v>
      </c>
      <c r="K275" s="10">
        <f t="shared" si="13"/>
        <v>420</v>
      </c>
      <c r="L275" s="10">
        <f t="shared" si="14"/>
        <v>396</v>
      </c>
      <c r="M275" s="2">
        <f>VLOOKUP(D275,CUSTOMERS!A:E,5,FALSE)</f>
        <v>5</v>
      </c>
      <c r="N275" s="2">
        <f>VLOOKUP(E275,PRODUCTS!A:E,5,FALSE)</f>
        <v>9</v>
      </c>
      <c r="O275" s="2" t="str">
        <f>VLOOKUP(N275,CATEGORIES!A:C,3,FALSE)</f>
        <v>Electronics</v>
      </c>
      <c r="P275" s="2" t="str">
        <f ca="1">VLOOKUP(D275,CUSTOMERS!A:J,10,FALSE)</f>
        <v>30 - 40</v>
      </c>
      <c r="Q275" s="2" t="str">
        <f>VLOOKUP(D275,CUSTOMERS!A:I,9,FALSE)</f>
        <v>North-East</v>
      </c>
      <c r="R275" s="2" t="str">
        <f>VLOOKUP(D275,CUSTOMERS!A:K,11,FALSE)</f>
        <v>USA</v>
      </c>
    </row>
    <row r="276" spans="1:18" x14ac:dyDescent="0.2">
      <c r="A276" s="2">
        <v>1217</v>
      </c>
      <c r="B276" s="2">
        <v>1</v>
      </c>
      <c r="C276" s="4">
        <v>44709</v>
      </c>
      <c r="D276" s="2">
        <v>509</v>
      </c>
      <c r="E276" s="2">
        <v>10</v>
      </c>
      <c r="F276" s="2" t="str">
        <f>VLOOKUP(E276,PRODUCTS!A:B,2,FALSE)</f>
        <v>Aroma Wrap</v>
      </c>
      <c r="G276" s="2">
        <v>1</v>
      </c>
      <c r="H276" s="10">
        <f>VLOOKUP(E276,PRODUCTS!A:E,3,FALSE)</f>
        <v>22</v>
      </c>
      <c r="I276" s="10">
        <f>VLOOKUP(E276,PRODUCTS!A:E,4,FALSE)</f>
        <v>12</v>
      </c>
      <c r="J276" s="10">
        <f t="shared" si="12"/>
        <v>22</v>
      </c>
      <c r="K276" s="10">
        <f t="shared" si="13"/>
        <v>12</v>
      </c>
      <c r="L276" s="10">
        <f t="shared" si="14"/>
        <v>10</v>
      </c>
      <c r="M276" s="2">
        <f>VLOOKUP(D276,CUSTOMERS!A:E,5,FALSE)</f>
        <v>4</v>
      </c>
      <c r="N276" s="2">
        <f>VLOOKUP(E276,PRODUCTS!A:E,5,FALSE)</f>
        <v>20</v>
      </c>
      <c r="O276" s="2" t="str">
        <f>VLOOKUP(N276,CATEGORIES!A:C,3,FALSE)</f>
        <v>Health &amp; Beauty</v>
      </c>
      <c r="P276" s="2" t="str">
        <f ca="1">VLOOKUP(D276,CUSTOMERS!A:J,10,FALSE)</f>
        <v>60 - 70</v>
      </c>
      <c r="Q276" s="2" t="str">
        <f>VLOOKUP(D276,CUSTOMERS!A:I,9,FALSE)</f>
        <v>South-East</v>
      </c>
      <c r="R276" s="2" t="str">
        <f>VLOOKUP(D276,CUSTOMERS!A:K,11,FALSE)</f>
        <v>USA</v>
      </c>
    </row>
    <row r="277" spans="1:18" x14ac:dyDescent="0.2">
      <c r="A277" s="2">
        <v>1217</v>
      </c>
      <c r="B277" s="2">
        <v>2</v>
      </c>
      <c r="C277" s="4">
        <v>44709</v>
      </c>
      <c r="D277" s="2">
        <v>509</v>
      </c>
      <c r="E277" s="2">
        <v>186</v>
      </c>
      <c r="F277" s="2" t="str">
        <f>VLOOKUP(E277,PRODUCTS!A:B,2,FALSE)</f>
        <v>Spicy Delights</v>
      </c>
      <c r="G277" s="2">
        <v>1</v>
      </c>
      <c r="H277" s="10">
        <f>VLOOKUP(E277,PRODUCTS!A:E,3,FALSE)</f>
        <v>51</v>
      </c>
      <c r="I277" s="10">
        <f>VLOOKUP(E277,PRODUCTS!A:E,4,FALSE)</f>
        <v>26.5</v>
      </c>
      <c r="J277" s="10">
        <f t="shared" si="12"/>
        <v>51</v>
      </c>
      <c r="K277" s="10">
        <f t="shared" si="13"/>
        <v>26.5</v>
      </c>
      <c r="L277" s="10">
        <f t="shared" si="14"/>
        <v>24.5</v>
      </c>
      <c r="M277" s="2">
        <f>VLOOKUP(D277,CUSTOMERS!A:E,5,FALSE)</f>
        <v>4</v>
      </c>
      <c r="N277" s="2">
        <f>VLOOKUP(E277,PRODUCTS!A:E,5,FALSE)</f>
        <v>11</v>
      </c>
      <c r="O277" s="2" t="str">
        <f>VLOOKUP(N277,CATEGORIES!A:C,3,FALSE)</f>
        <v>Gifts</v>
      </c>
      <c r="P277" s="2" t="str">
        <f ca="1">VLOOKUP(D277,CUSTOMERS!A:J,10,FALSE)</f>
        <v>60 - 70</v>
      </c>
      <c r="Q277" s="2" t="str">
        <f>VLOOKUP(D277,CUSTOMERS!A:I,9,FALSE)</f>
        <v>South-East</v>
      </c>
      <c r="R277" s="2" t="str">
        <f>VLOOKUP(D277,CUSTOMERS!A:K,11,FALSE)</f>
        <v>USA</v>
      </c>
    </row>
    <row r="278" spans="1:18" x14ac:dyDescent="0.2">
      <c r="A278" s="2">
        <v>1218</v>
      </c>
      <c r="B278" s="2">
        <v>1</v>
      </c>
      <c r="C278" s="4">
        <v>44709</v>
      </c>
      <c r="D278" s="2">
        <v>606</v>
      </c>
      <c r="E278" s="2">
        <v>113</v>
      </c>
      <c r="F278" s="2" t="str">
        <f>VLOOKUP(E278,PRODUCTS!A:B,2,FALSE)</f>
        <v>Juniper Bonsai</v>
      </c>
      <c r="G278" s="2">
        <v>2</v>
      </c>
      <c r="H278" s="10">
        <f>VLOOKUP(E278,PRODUCTS!A:E,3,FALSE)</f>
        <v>40</v>
      </c>
      <c r="I278" s="10">
        <f>VLOOKUP(E278,PRODUCTS!A:E,4,FALSE)</f>
        <v>23</v>
      </c>
      <c r="J278" s="10">
        <f t="shared" si="12"/>
        <v>80</v>
      </c>
      <c r="K278" s="10">
        <f t="shared" si="13"/>
        <v>46</v>
      </c>
      <c r="L278" s="10">
        <f t="shared" si="14"/>
        <v>34</v>
      </c>
      <c r="M278" s="2">
        <f>VLOOKUP(D278,CUSTOMERS!A:E,5,FALSE)</f>
        <v>3</v>
      </c>
      <c r="N278" s="2">
        <f>VLOOKUP(E278,PRODUCTS!A:E,5,FALSE)</f>
        <v>22</v>
      </c>
      <c r="O278" s="2" t="str">
        <f>VLOOKUP(N278,CATEGORIES!A:C,3,FALSE)</f>
        <v>Gifts</v>
      </c>
      <c r="P278" s="2" t="str">
        <f ca="1">VLOOKUP(D278,CUSTOMERS!A:J,10,FALSE)</f>
        <v>30 - 40</v>
      </c>
      <c r="Q278" s="2" t="str">
        <f>VLOOKUP(D278,CUSTOMERS!A:I,9,FALSE)</f>
        <v>South-West</v>
      </c>
      <c r="R278" s="2" t="str">
        <f>VLOOKUP(D278,CUSTOMERS!A:K,11,FALSE)</f>
        <v>USA</v>
      </c>
    </row>
    <row r="279" spans="1:18" x14ac:dyDescent="0.2">
      <c r="A279" s="2">
        <v>1219</v>
      </c>
      <c r="B279" s="2">
        <v>1</v>
      </c>
      <c r="C279" s="4">
        <v>44710</v>
      </c>
      <c r="D279" s="2">
        <v>268</v>
      </c>
      <c r="E279" s="2">
        <v>18</v>
      </c>
      <c r="F279" s="2" t="str">
        <f>VLOOKUP(E279,PRODUCTS!A:B,2,FALSE)</f>
        <v>Bison Burgers &amp; Steak (10 Lb.)</v>
      </c>
      <c r="G279" s="2">
        <v>1</v>
      </c>
      <c r="H279" s="10">
        <f>VLOOKUP(E279,PRODUCTS!A:E,3,FALSE)</f>
        <v>130</v>
      </c>
      <c r="I279" s="10">
        <f>VLOOKUP(E279,PRODUCTS!A:E,4,FALSE)</f>
        <v>66</v>
      </c>
      <c r="J279" s="10">
        <f t="shared" si="12"/>
        <v>130</v>
      </c>
      <c r="K279" s="10">
        <f t="shared" si="13"/>
        <v>66</v>
      </c>
      <c r="L279" s="10">
        <f t="shared" si="14"/>
        <v>64</v>
      </c>
      <c r="M279" s="2">
        <f>VLOOKUP(D279,CUSTOMERS!A:E,5,FALSE)</f>
        <v>9</v>
      </c>
      <c r="N279" s="2">
        <f>VLOOKUP(E279,PRODUCTS!A:E,5,FALSE)</f>
        <v>18</v>
      </c>
      <c r="O279" s="2" t="str">
        <f>VLOOKUP(N279,CATEGORIES!A:C,3,FALSE)</f>
        <v>Food</v>
      </c>
      <c r="P279" s="2" t="str">
        <f ca="1">VLOOKUP(D279,CUSTOMERS!A:J,10,FALSE)</f>
        <v>60 - 70</v>
      </c>
      <c r="Q279" s="2" t="str">
        <f>VLOOKUP(D279,CUSTOMERS!A:I,9,FALSE)</f>
        <v>Germany</v>
      </c>
      <c r="R279" s="2" t="str">
        <f>VLOOKUP(D279,CUSTOMERS!A:K,11,FALSE)</f>
        <v>Europe</v>
      </c>
    </row>
    <row r="280" spans="1:18" x14ac:dyDescent="0.2">
      <c r="A280" s="2">
        <v>1219</v>
      </c>
      <c r="B280" s="2">
        <v>2</v>
      </c>
      <c r="C280" s="4">
        <v>44710</v>
      </c>
      <c r="D280" s="2">
        <v>268</v>
      </c>
      <c r="E280" s="2">
        <v>36</v>
      </c>
      <c r="F280" s="2" t="str">
        <f>VLOOKUP(E280,PRODUCTS!A:B,2,FALSE)</f>
        <v>Cashmere Blend Espresso</v>
      </c>
      <c r="G280" s="2">
        <v>1</v>
      </c>
      <c r="H280" s="10">
        <f>VLOOKUP(E280,PRODUCTS!A:E,3,FALSE)</f>
        <v>14</v>
      </c>
      <c r="I280" s="10">
        <f>VLOOKUP(E280,PRODUCTS!A:E,4,FALSE)</f>
        <v>8</v>
      </c>
      <c r="J280" s="10">
        <f t="shared" si="12"/>
        <v>14</v>
      </c>
      <c r="K280" s="10">
        <f t="shared" si="13"/>
        <v>8</v>
      </c>
      <c r="L280" s="10">
        <f t="shared" si="14"/>
        <v>6</v>
      </c>
      <c r="M280" s="2">
        <f>VLOOKUP(D280,CUSTOMERS!A:E,5,FALSE)</f>
        <v>9</v>
      </c>
      <c r="N280" s="2">
        <f>VLOOKUP(E280,PRODUCTS!A:E,5,FALSE)</f>
        <v>6</v>
      </c>
      <c r="O280" s="2" t="str">
        <f>VLOOKUP(N280,CATEGORIES!A:C,3,FALSE)</f>
        <v>Food</v>
      </c>
      <c r="P280" s="2" t="str">
        <f ca="1">VLOOKUP(D280,CUSTOMERS!A:J,10,FALSE)</f>
        <v>60 - 70</v>
      </c>
      <c r="Q280" s="2" t="str">
        <f>VLOOKUP(D280,CUSTOMERS!A:I,9,FALSE)</f>
        <v>Germany</v>
      </c>
      <c r="R280" s="2" t="str">
        <f>VLOOKUP(D280,CUSTOMERS!A:K,11,FALSE)</f>
        <v>Europe</v>
      </c>
    </row>
    <row r="281" spans="1:18" x14ac:dyDescent="0.2">
      <c r="A281" s="2">
        <v>1219</v>
      </c>
      <c r="B281" s="2">
        <v>3</v>
      </c>
      <c r="C281" s="4">
        <v>44710</v>
      </c>
      <c r="D281" s="2">
        <v>268</v>
      </c>
      <c r="E281" s="2">
        <v>159</v>
      </c>
      <c r="F281" s="2" t="str">
        <f>VLOOKUP(E281,PRODUCTS!A:B,2,FALSE)</f>
        <v>Planter Pot Feet</v>
      </c>
      <c r="G281" s="2">
        <v>2</v>
      </c>
      <c r="H281" s="10">
        <f>VLOOKUP(E281,PRODUCTS!A:E,3,FALSE)</f>
        <v>12</v>
      </c>
      <c r="I281" s="10">
        <f>VLOOKUP(E281,PRODUCTS!A:E,4,FALSE)</f>
        <v>7</v>
      </c>
      <c r="J281" s="10">
        <f t="shared" si="12"/>
        <v>24</v>
      </c>
      <c r="K281" s="10">
        <f t="shared" si="13"/>
        <v>14</v>
      </c>
      <c r="L281" s="10">
        <f t="shared" si="14"/>
        <v>10</v>
      </c>
      <c r="M281" s="2">
        <f>VLOOKUP(D281,CUSTOMERS!A:E,5,FALSE)</f>
        <v>9</v>
      </c>
      <c r="N281" s="2">
        <f>VLOOKUP(E281,PRODUCTS!A:E,5,FALSE)</f>
        <v>16</v>
      </c>
      <c r="O281" s="2" t="str">
        <f>VLOOKUP(N281,CATEGORIES!A:C,3,FALSE)</f>
        <v>Household</v>
      </c>
      <c r="P281" s="2" t="str">
        <f ca="1">VLOOKUP(D281,CUSTOMERS!A:J,10,FALSE)</f>
        <v>60 - 70</v>
      </c>
      <c r="Q281" s="2" t="str">
        <f>VLOOKUP(D281,CUSTOMERS!A:I,9,FALSE)</f>
        <v>Germany</v>
      </c>
      <c r="R281" s="2" t="str">
        <f>VLOOKUP(D281,CUSTOMERS!A:K,11,FALSE)</f>
        <v>Europe</v>
      </c>
    </row>
    <row r="282" spans="1:18" x14ac:dyDescent="0.2">
      <c r="A282" s="2">
        <v>1220</v>
      </c>
      <c r="B282" s="2">
        <v>1</v>
      </c>
      <c r="C282" s="4">
        <v>44710</v>
      </c>
      <c r="D282" s="2">
        <v>537</v>
      </c>
      <c r="E282" s="2">
        <v>42</v>
      </c>
      <c r="F282" s="2" t="str">
        <f>VLOOKUP(E282,PRODUCTS!A:B,2,FALSE)</f>
        <v>Ceramic Mixing Bowls</v>
      </c>
      <c r="G282" s="2">
        <v>1</v>
      </c>
      <c r="H282" s="10">
        <f>VLOOKUP(E282,PRODUCTS!A:E,3,FALSE)</f>
        <v>45</v>
      </c>
      <c r="I282" s="10">
        <f>VLOOKUP(E282,PRODUCTS!A:E,4,FALSE)</f>
        <v>25.5</v>
      </c>
      <c r="J282" s="10">
        <f t="shared" si="12"/>
        <v>45</v>
      </c>
      <c r="K282" s="10">
        <f t="shared" si="13"/>
        <v>25.5</v>
      </c>
      <c r="L282" s="10">
        <f t="shared" si="14"/>
        <v>19.5</v>
      </c>
      <c r="M282" s="2">
        <f>VLOOKUP(D282,CUSTOMERS!A:E,5,FALSE)</f>
        <v>2</v>
      </c>
      <c r="N282" s="2">
        <f>VLOOKUP(E282,PRODUCTS!A:E,5,FALSE)</f>
        <v>15</v>
      </c>
      <c r="O282" s="2" t="str">
        <f>VLOOKUP(N282,CATEGORIES!A:C,3,FALSE)</f>
        <v>Household</v>
      </c>
      <c r="P282" s="2" t="str">
        <f ca="1">VLOOKUP(D282,CUSTOMERS!A:J,10,FALSE)</f>
        <v>50 - 60</v>
      </c>
      <c r="Q282" s="2" t="str">
        <f>VLOOKUP(D282,CUSTOMERS!A:I,9,FALSE)</f>
        <v>North-East</v>
      </c>
      <c r="R282" s="2" t="str">
        <f>VLOOKUP(D282,CUSTOMERS!A:K,11,FALSE)</f>
        <v>USA</v>
      </c>
    </row>
    <row r="283" spans="1:18" x14ac:dyDescent="0.2">
      <c r="A283" s="2">
        <v>1220</v>
      </c>
      <c r="B283" s="2">
        <v>2</v>
      </c>
      <c r="C283" s="4">
        <v>44710</v>
      </c>
      <c r="D283" s="2">
        <v>537</v>
      </c>
      <c r="E283" s="2">
        <v>81</v>
      </c>
      <c r="F283" s="2" t="str">
        <f>VLOOKUP(E283,PRODUCTS!A:B,2,FALSE)</f>
        <v>Fisherman's Reel Clock</v>
      </c>
      <c r="G283" s="2">
        <v>1</v>
      </c>
      <c r="H283" s="10">
        <f>VLOOKUP(E283,PRODUCTS!A:E,3,FALSE)</f>
        <v>190</v>
      </c>
      <c r="I283" s="10">
        <f>VLOOKUP(E283,PRODUCTS!A:E,4,FALSE)</f>
        <v>98</v>
      </c>
      <c r="J283" s="10">
        <f t="shared" si="12"/>
        <v>190</v>
      </c>
      <c r="K283" s="10">
        <f t="shared" si="13"/>
        <v>98</v>
      </c>
      <c r="L283" s="10">
        <f t="shared" si="14"/>
        <v>92</v>
      </c>
      <c r="M283" s="2">
        <f>VLOOKUP(D283,CUSTOMERS!A:E,5,FALSE)</f>
        <v>2</v>
      </c>
      <c r="N283" s="2">
        <f>VLOOKUP(E283,PRODUCTS!A:E,5,FALSE)</f>
        <v>26</v>
      </c>
      <c r="O283" s="2" t="str">
        <f>VLOOKUP(N283,CATEGORIES!A:C,3,FALSE)</f>
        <v>Gifts</v>
      </c>
      <c r="P283" s="2" t="str">
        <f ca="1">VLOOKUP(D283,CUSTOMERS!A:J,10,FALSE)</f>
        <v>50 - 60</v>
      </c>
      <c r="Q283" s="2" t="str">
        <f>VLOOKUP(D283,CUSTOMERS!A:I,9,FALSE)</f>
        <v>North-East</v>
      </c>
      <c r="R283" s="2" t="str">
        <f>VLOOKUP(D283,CUSTOMERS!A:K,11,FALSE)</f>
        <v>USA</v>
      </c>
    </row>
    <row r="284" spans="1:18" x14ac:dyDescent="0.2">
      <c r="A284" s="2">
        <v>1221</v>
      </c>
      <c r="B284" s="2">
        <v>1</v>
      </c>
      <c r="C284" s="4">
        <v>44711</v>
      </c>
      <c r="D284" s="2">
        <v>258</v>
      </c>
      <c r="E284" s="2">
        <v>14</v>
      </c>
      <c r="F284" s="2" t="str">
        <f>VLOOKUP(E284,PRODUCTS!A:B,2,FALSE)</f>
        <v>Bay Rum Shaving Kit</v>
      </c>
      <c r="G284" s="2">
        <v>1</v>
      </c>
      <c r="H284" s="10">
        <f>VLOOKUP(E284,PRODUCTS!A:E,3,FALSE)</f>
        <v>27</v>
      </c>
      <c r="I284" s="10">
        <f>VLOOKUP(E284,PRODUCTS!A:E,4,FALSE)</f>
        <v>16.5</v>
      </c>
      <c r="J284" s="10">
        <f t="shared" si="12"/>
        <v>27</v>
      </c>
      <c r="K284" s="10">
        <f t="shared" si="13"/>
        <v>16.5</v>
      </c>
      <c r="L284" s="10">
        <f t="shared" si="14"/>
        <v>10.5</v>
      </c>
      <c r="M284" s="2">
        <f>VLOOKUP(D284,CUSTOMERS!A:E,5,FALSE)</f>
        <v>5</v>
      </c>
      <c r="N284" s="2">
        <f>VLOOKUP(E284,PRODUCTS!A:E,5,FALSE)</f>
        <v>24</v>
      </c>
      <c r="O284" s="2" t="str">
        <f>VLOOKUP(N284,CATEGORIES!A:C,3,FALSE)</f>
        <v>Health &amp; Beauty</v>
      </c>
      <c r="P284" s="2" t="str">
        <f ca="1">VLOOKUP(D284,CUSTOMERS!A:J,10,FALSE)</f>
        <v>70+</v>
      </c>
      <c r="Q284" s="2" t="str">
        <f>VLOOKUP(D284,CUSTOMERS!A:I,9,FALSE)</f>
        <v>South-West</v>
      </c>
      <c r="R284" s="2" t="str">
        <f>VLOOKUP(D284,CUSTOMERS!A:K,11,FALSE)</f>
        <v>USA</v>
      </c>
    </row>
    <row r="285" spans="1:18" x14ac:dyDescent="0.2">
      <c r="A285" s="2">
        <v>1221</v>
      </c>
      <c r="B285" s="2">
        <v>2</v>
      </c>
      <c r="C285" s="4">
        <v>44711</v>
      </c>
      <c r="D285" s="2">
        <v>258</v>
      </c>
      <c r="E285" s="2">
        <v>121</v>
      </c>
      <c r="F285" s="2" t="str">
        <f>VLOOKUP(E285,PRODUCTS!A:B,2,FALSE)</f>
        <v>Electric Litter Maid</v>
      </c>
      <c r="G285" s="2">
        <v>1</v>
      </c>
      <c r="H285" s="10">
        <f>VLOOKUP(E285,PRODUCTS!A:E,3,FALSE)</f>
        <v>184</v>
      </c>
      <c r="I285" s="10">
        <f>VLOOKUP(E285,PRODUCTS!A:E,4,FALSE)</f>
        <v>93</v>
      </c>
      <c r="J285" s="10">
        <f t="shared" si="12"/>
        <v>184</v>
      </c>
      <c r="K285" s="10">
        <f t="shared" si="13"/>
        <v>93</v>
      </c>
      <c r="L285" s="10">
        <f t="shared" si="14"/>
        <v>91</v>
      </c>
      <c r="M285" s="2">
        <f>VLOOKUP(D285,CUSTOMERS!A:E,5,FALSE)</f>
        <v>5</v>
      </c>
      <c r="N285" s="2">
        <f>VLOOKUP(E285,PRODUCTS!A:E,5,FALSE)</f>
        <v>21</v>
      </c>
      <c r="O285" s="2" t="str">
        <f>VLOOKUP(N285,CATEGORIES!A:C,3,FALSE)</f>
        <v>Household</v>
      </c>
      <c r="P285" s="2" t="str">
        <f ca="1">VLOOKUP(D285,CUSTOMERS!A:J,10,FALSE)</f>
        <v>70+</v>
      </c>
      <c r="Q285" s="2" t="str">
        <f>VLOOKUP(D285,CUSTOMERS!A:I,9,FALSE)</f>
        <v>South-West</v>
      </c>
      <c r="R285" s="2" t="str">
        <f>VLOOKUP(D285,CUSTOMERS!A:K,11,FALSE)</f>
        <v>USA</v>
      </c>
    </row>
    <row r="286" spans="1:18" x14ac:dyDescent="0.2">
      <c r="A286" s="2">
        <v>1222</v>
      </c>
      <c r="B286" s="2">
        <v>1</v>
      </c>
      <c r="C286" s="4">
        <v>44711</v>
      </c>
      <c r="D286" s="2">
        <v>329</v>
      </c>
      <c r="E286" s="2">
        <v>19</v>
      </c>
      <c r="F286" s="2" t="str">
        <f>VLOOKUP(E286,PRODUCTS!A:B,2,FALSE)</f>
        <v>Bon Appetite</v>
      </c>
      <c r="G286" s="2">
        <v>2</v>
      </c>
      <c r="H286" s="10">
        <f>VLOOKUP(E286,PRODUCTS!A:E,3,FALSE)</f>
        <v>62</v>
      </c>
      <c r="I286" s="10">
        <f>VLOOKUP(E286,PRODUCTS!A:E,4,FALSE)</f>
        <v>32</v>
      </c>
      <c r="J286" s="10">
        <f t="shared" si="12"/>
        <v>124</v>
      </c>
      <c r="K286" s="10">
        <f t="shared" si="13"/>
        <v>64</v>
      </c>
      <c r="L286" s="10">
        <f t="shared" si="14"/>
        <v>60</v>
      </c>
      <c r="M286" s="2">
        <f>VLOOKUP(D286,CUSTOMERS!A:E,5,FALSE)</f>
        <v>1</v>
      </c>
      <c r="N286" s="2">
        <f>VLOOKUP(E286,PRODUCTS!A:E,5,FALSE)</f>
        <v>11</v>
      </c>
      <c r="O286" s="2" t="str">
        <f>VLOOKUP(N286,CATEGORIES!A:C,3,FALSE)</f>
        <v>Gifts</v>
      </c>
      <c r="P286" s="2" t="str">
        <f ca="1">VLOOKUP(D286,CUSTOMERS!A:J,10,FALSE)</f>
        <v>50 - 60</v>
      </c>
      <c r="Q286" s="2" t="str">
        <f>VLOOKUP(D286,CUSTOMERS!A:I,9,FALSE)</f>
        <v>France</v>
      </c>
      <c r="R286" s="2" t="str">
        <f>VLOOKUP(D286,CUSTOMERS!A:K,11,FALSE)</f>
        <v>Europe</v>
      </c>
    </row>
    <row r="287" spans="1:18" x14ac:dyDescent="0.2">
      <c r="A287" s="2">
        <v>1222</v>
      </c>
      <c r="B287" s="2">
        <v>2</v>
      </c>
      <c r="C287" s="4">
        <v>44711</v>
      </c>
      <c r="D287" s="2">
        <v>329</v>
      </c>
      <c r="E287" s="2">
        <v>40</v>
      </c>
      <c r="F287" s="2" t="str">
        <f>VLOOKUP(E287,PRODUCTS!A:B,2,FALSE)</f>
        <v>Cedar Hope Chest</v>
      </c>
      <c r="G287" s="2">
        <v>1</v>
      </c>
      <c r="H287" s="10">
        <f>VLOOKUP(E287,PRODUCTS!A:E,3,FALSE)</f>
        <v>430</v>
      </c>
      <c r="I287" s="10">
        <f>VLOOKUP(E287,PRODUCTS!A:E,4,FALSE)</f>
        <v>217</v>
      </c>
      <c r="J287" s="10">
        <f t="shared" si="12"/>
        <v>430</v>
      </c>
      <c r="K287" s="10">
        <f t="shared" si="13"/>
        <v>217</v>
      </c>
      <c r="L287" s="10">
        <f t="shared" si="14"/>
        <v>213</v>
      </c>
      <c r="M287" s="2">
        <f>VLOOKUP(D287,CUSTOMERS!A:E,5,FALSE)</f>
        <v>1</v>
      </c>
      <c r="N287" s="2">
        <f>VLOOKUP(E287,PRODUCTS!A:E,5,FALSE)</f>
        <v>8</v>
      </c>
      <c r="O287" s="2" t="str">
        <f>VLOOKUP(N287,CATEGORIES!A:C,3,FALSE)</f>
        <v>Household</v>
      </c>
      <c r="P287" s="2" t="str">
        <f ca="1">VLOOKUP(D287,CUSTOMERS!A:J,10,FALSE)</f>
        <v>50 - 60</v>
      </c>
      <c r="Q287" s="2" t="str">
        <f>VLOOKUP(D287,CUSTOMERS!A:I,9,FALSE)</f>
        <v>France</v>
      </c>
      <c r="R287" s="2" t="str">
        <f>VLOOKUP(D287,CUSTOMERS!A:K,11,FALSE)</f>
        <v>Europe</v>
      </c>
    </row>
    <row r="288" spans="1:18" x14ac:dyDescent="0.2">
      <c r="A288" s="2">
        <v>1222</v>
      </c>
      <c r="B288" s="2">
        <v>3</v>
      </c>
      <c r="C288" s="4">
        <v>44711</v>
      </c>
      <c r="D288" s="2">
        <v>329</v>
      </c>
      <c r="E288" s="2">
        <v>175</v>
      </c>
      <c r="F288" s="2" t="str">
        <f>VLOOKUP(E288,PRODUCTS!A:B,2,FALSE)</f>
        <v>Silverplated Hip Flask</v>
      </c>
      <c r="G288" s="2">
        <v>1</v>
      </c>
      <c r="H288" s="10">
        <f>VLOOKUP(E288,PRODUCTS!A:E,3,FALSE)</f>
        <v>29</v>
      </c>
      <c r="I288" s="10">
        <f>VLOOKUP(E288,PRODUCTS!A:E,4,FALSE)</f>
        <v>16.5</v>
      </c>
      <c r="J288" s="10">
        <f t="shared" si="12"/>
        <v>29</v>
      </c>
      <c r="K288" s="10">
        <f t="shared" si="13"/>
        <v>16.5</v>
      </c>
      <c r="L288" s="10">
        <f t="shared" si="14"/>
        <v>12.5</v>
      </c>
      <c r="M288" s="2">
        <f>VLOOKUP(D288,CUSTOMERS!A:E,5,FALSE)</f>
        <v>1</v>
      </c>
      <c r="N288" s="2">
        <f>VLOOKUP(E288,PRODUCTS!A:E,5,FALSE)</f>
        <v>26</v>
      </c>
      <c r="O288" s="2" t="str">
        <f>VLOOKUP(N288,CATEGORIES!A:C,3,FALSE)</f>
        <v>Gifts</v>
      </c>
      <c r="P288" s="2" t="str">
        <f ca="1">VLOOKUP(D288,CUSTOMERS!A:J,10,FALSE)</f>
        <v>50 - 60</v>
      </c>
      <c r="Q288" s="2" t="str">
        <f>VLOOKUP(D288,CUSTOMERS!A:I,9,FALSE)</f>
        <v>France</v>
      </c>
      <c r="R288" s="2" t="str">
        <f>VLOOKUP(D288,CUSTOMERS!A:K,11,FALSE)</f>
        <v>Europe</v>
      </c>
    </row>
    <row r="289" spans="1:18" x14ac:dyDescent="0.2">
      <c r="A289" s="2">
        <v>1223</v>
      </c>
      <c r="B289" s="2">
        <v>1</v>
      </c>
      <c r="C289" s="4">
        <v>44712</v>
      </c>
      <c r="D289" s="2">
        <v>493</v>
      </c>
      <c r="E289" s="2">
        <v>111</v>
      </c>
      <c r="F289" s="2" t="str">
        <f>VLOOKUP(E289,PRODUCTS!A:B,2,FALSE)</f>
        <v>Jolly Ball Horse Toy</v>
      </c>
      <c r="G289" s="2">
        <v>1</v>
      </c>
      <c r="H289" s="10">
        <f>VLOOKUP(E289,PRODUCTS!A:E,3,FALSE)</f>
        <v>18</v>
      </c>
      <c r="I289" s="10">
        <f>VLOOKUP(E289,PRODUCTS!A:E,4,FALSE)</f>
        <v>12</v>
      </c>
      <c r="J289" s="10">
        <f t="shared" si="12"/>
        <v>18</v>
      </c>
      <c r="K289" s="10">
        <f t="shared" si="13"/>
        <v>12</v>
      </c>
      <c r="L289" s="10">
        <f t="shared" si="14"/>
        <v>6</v>
      </c>
      <c r="M289" s="2">
        <f>VLOOKUP(D289,CUSTOMERS!A:E,5,FALSE)</f>
        <v>5</v>
      </c>
      <c r="N289" s="2">
        <f>VLOOKUP(E289,PRODUCTS!A:E,5,FALSE)</f>
        <v>21</v>
      </c>
      <c r="O289" s="2" t="str">
        <f>VLOOKUP(N289,CATEGORIES!A:C,3,FALSE)</f>
        <v>Household</v>
      </c>
      <c r="P289" s="2" t="str">
        <f ca="1">VLOOKUP(D289,CUSTOMERS!A:J,10,FALSE)</f>
        <v>30 - 40</v>
      </c>
      <c r="Q289" s="2" t="str">
        <f>VLOOKUP(D289,CUSTOMERS!A:I,9,FALSE)</f>
        <v>South-East</v>
      </c>
      <c r="R289" s="2" t="str">
        <f>VLOOKUP(D289,CUSTOMERS!A:K,11,FALSE)</f>
        <v>USA</v>
      </c>
    </row>
    <row r="290" spans="1:18" x14ac:dyDescent="0.2">
      <c r="A290" s="2">
        <v>1223</v>
      </c>
      <c r="B290" s="2">
        <v>2</v>
      </c>
      <c r="C290" s="4">
        <v>44712</v>
      </c>
      <c r="D290" s="2">
        <v>493</v>
      </c>
      <c r="E290" s="2">
        <v>183</v>
      </c>
      <c r="F290" s="2" t="str">
        <f>VLOOKUP(E290,PRODUCTS!A:B,2,FALSE)</f>
        <v>Solar Power Kit</v>
      </c>
      <c r="G290" s="2">
        <v>1</v>
      </c>
      <c r="H290" s="10">
        <f>VLOOKUP(E290,PRODUCTS!A:E,3,FALSE)</f>
        <v>17</v>
      </c>
      <c r="I290" s="10">
        <f>VLOOKUP(E290,PRODUCTS!A:E,4,FALSE)</f>
        <v>9.5</v>
      </c>
      <c r="J290" s="10">
        <f t="shared" si="12"/>
        <v>17</v>
      </c>
      <c r="K290" s="10">
        <f t="shared" si="13"/>
        <v>9.5</v>
      </c>
      <c r="L290" s="10">
        <f t="shared" si="14"/>
        <v>7.5</v>
      </c>
      <c r="M290" s="2">
        <f>VLOOKUP(D290,CUSTOMERS!A:E,5,FALSE)</f>
        <v>5</v>
      </c>
      <c r="N290" s="2">
        <f>VLOOKUP(E290,PRODUCTS!A:E,5,FALSE)</f>
        <v>17</v>
      </c>
      <c r="O290" s="2" t="str">
        <f>VLOOKUP(N290,CATEGORIES!A:C,3,FALSE)</f>
        <v>Children</v>
      </c>
      <c r="P290" s="2" t="str">
        <f ca="1">VLOOKUP(D290,CUSTOMERS!A:J,10,FALSE)</f>
        <v>30 - 40</v>
      </c>
      <c r="Q290" s="2" t="str">
        <f>VLOOKUP(D290,CUSTOMERS!A:I,9,FALSE)</f>
        <v>South-East</v>
      </c>
      <c r="R290" s="2" t="str">
        <f>VLOOKUP(D290,CUSTOMERS!A:K,11,FALSE)</f>
        <v>USA</v>
      </c>
    </row>
    <row r="291" spans="1:18" x14ac:dyDescent="0.2">
      <c r="A291" s="2">
        <v>1224</v>
      </c>
      <c r="B291" s="2">
        <v>1</v>
      </c>
      <c r="C291" s="4">
        <v>44714</v>
      </c>
      <c r="D291" s="2">
        <v>238</v>
      </c>
      <c r="E291" s="2">
        <v>111</v>
      </c>
      <c r="F291" s="2" t="str">
        <f>VLOOKUP(E291,PRODUCTS!A:B,2,FALSE)</f>
        <v>Jolly Ball Horse Toy</v>
      </c>
      <c r="G291" s="2">
        <v>1</v>
      </c>
      <c r="H291" s="10">
        <f>VLOOKUP(E291,PRODUCTS!A:E,3,FALSE)</f>
        <v>18</v>
      </c>
      <c r="I291" s="10">
        <f>VLOOKUP(E291,PRODUCTS!A:E,4,FALSE)</f>
        <v>12</v>
      </c>
      <c r="J291" s="10">
        <f t="shared" si="12"/>
        <v>18</v>
      </c>
      <c r="K291" s="10">
        <f t="shared" si="13"/>
        <v>12</v>
      </c>
      <c r="L291" s="10">
        <f t="shared" si="14"/>
        <v>6</v>
      </c>
      <c r="M291" s="2">
        <f>VLOOKUP(D291,CUSTOMERS!A:E,5,FALSE)</f>
        <v>3</v>
      </c>
      <c r="N291" s="2">
        <f>VLOOKUP(E291,PRODUCTS!A:E,5,FALSE)</f>
        <v>21</v>
      </c>
      <c r="O291" s="2" t="str">
        <f>VLOOKUP(N291,CATEGORIES!A:C,3,FALSE)</f>
        <v>Household</v>
      </c>
      <c r="P291" s="2" t="str">
        <f ca="1">VLOOKUP(D291,CUSTOMERS!A:J,10,FALSE)</f>
        <v>30 - 40</v>
      </c>
      <c r="Q291" s="2" t="str">
        <f>VLOOKUP(D291,CUSTOMERS!A:I,9,FALSE)</f>
        <v>Mid-Atlantic</v>
      </c>
      <c r="R291" s="2" t="str">
        <f>VLOOKUP(D291,CUSTOMERS!A:K,11,FALSE)</f>
        <v>USA</v>
      </c>
    </row>
    <row r="292" spans="1:18" x14ac:dyDescent="0.2">
      <c r="A292" s="2">
        <v>1224</v>
      </c>
      <c r="B292" s="2">
        <v>2</v>
      </c>
      <c r="C292" s="4">
        <v>44714</v>
      </c>
      <c r="D292" s="2">
        <v>238</v>
      </c>
      <c r="E292" s="2">
        <v>135</v>
      </c>
      <c r="F292" s="2" t="str">
        <f>VLOOKUP(E292,PRODUCTS!A:B,2,FALSE)</f>
        <v>Model of Atlantis</v>
      </c>
      <c r="G292" s="2">
        <v>1</v>
      </c>
      <c r="H292" s="10">
        <f>VLOOKUP(E292,PRODUCTS!A:E,3,FALSE)</f>
        <v>60</v>
      </c>
      <c r="I292" s="10">
        <f>VLOOKUP(E292,PRODUCTS!A:E,4,FALSE)</f>
        <v>31</v>
      </c>
      <c r="J292" s="10">
        <f t="shared" si="12"/>
        <v>60</v>
      </c>
      <c r="K292" s="10">
        <f t="shared" si="13"/>
        <v>31</v>
      </c>
      <c r="L292" s="10">
        <f t="shared" si="14"/>
        <v>29</v>
      </c>
      <c r="M292" s="2">
        <f>VLOOKUP(D292,CUSTOMERS!A:E,5,FALSE)</f>
        <v>3</v>
      </c>
      <c r="N292" s="2">
        <f>VLOOKUP(E292,PRODUCTS!A:E,5,FALSE)</f>
        <v>26</v>
      </c>
      <c r="O292" s="2" t="str">
        <f>VLOOKUP(N292,CATEGORIES!A:C,3,FALSE)</f>
        <v>Gifts</v>
      </c>
      <c r="P292" s="2" t="str">
        <f ca="1">VLOOKUP(D292,CUSTOMERS!A:J,10,FALSE)</f>
        <v>30 - 40</v>
      </c>
      <c r="Q292" s="2" t="str">
        <f>VLOOKUP(D292,CUSTOMERS!A:I,9,FALSE)</f>
        <v>Mid-Atlantic</v>
      </c>
      <c r="R292" s="2" t="str">
        <f>VLOOKUP(D292,CUSTOMERS!A:K,11,FALSE)</f>
        <v>USA</v>
      </c>
    </row>
    <row r="293" spans="1:18" x14ac:dyDescent="0.2">
      <c r="A293" s="2">
        <v>1224</v>
      </c>
      <c r="B293" s="2">
        <v>3</v>
      </c>
      <c r="C293" s="4">
        <v>44714</v>
      </c>
      <c r="D293" s="2">
        <v>238</v>
      </c>
      <c r="E293" s="2">
        <v>191</v>
      </c>
      <c r="F293" s="2" t="str">
        <f>VLOOKUP(E293,PRODUCTS!A:B,2,FALSE)</f>
        <v>Terra Cotta Garlic Roaster</v>
      </c>
      <c r="G293" s="2">
        <v>1</v>
      </c>
      <c r="H293" s="10">
        <f>VLOOKUP(E293,PRODUCTS!A:E,3,FALSE)</f>
        <v>26</v>
      </c>
      <c r="I293" s="10">
        <f>VLOOKUP(E293,PRODUCTS!A:E,4,FALSE)</f>
        <v>15</v>
      </c>
      <c r="J293" s="10">
        <f t="shared" si="12"/>
        <v>26</v>
      </c>
      <c r="K293" s="10">
        <f t="shared" si="13"/>
        <v>15</v>
      </c>
      <c r="L293" s="10">
        <f t="shared" si="14"/>
        <v>11</v>
      </c>
      <c r="M293" s="2">
        <f>VLOOKUP(D293,CUSTOMERS!A:E,5,FALSE)</f>
        <v>3</v>
      </c>
      <c r="N293" s="2">
        <f>VLOOKUP(E293,PRODUCTS!A:E,5,FALSE)</f>
        <v>15</v>
      </c>
      <c r="O293" s="2" t="str">
        <f>VLOOKUP(N293,CATEGORIES!A:C,3,FALSE)</f>
        <v>Household</v>
      </c>
      <c r="P293" s="2" t="str">
        <f ca="1">VLOOKUP(D293,CUSTOMERS!A:J,10,FALSE)</f>
        <v>30 - 40</v>
      </c>
      <c r="Q293" s="2" t="str">
        <f>VLOOKUP(D293,CUSTOMERS!A:I,9,FALSE)</f>
        <v>Mid-Atlantic</v>
      </c>
      <c r="R293" s="2" t="str">
        <f>VLOOKUP(D293,CUSTOMERS!A:K,11,FALSE)</f>
        <v>USA</v>
      </c>
    </row>
    <row r="294" spans="1:18" x14ac:dyDescent="0.2">
      <c r="A294" s="2">
        <v>1225</v>
      </c>
      <c r="B294" s="2">
        <v>1</v>
      </c>
      <c r="C294" s="4">
        <v>44714</v>
      </c>
      <c r="D294" s="2">
        <v>656</v>
      </c>
      <c r="E294" s="2">
        <v>22</v>
      </c>
      <c r="F294" s="2" t="str">
        <f>VLOOKUP(E294,PRODUCTS!A:B,2,FALSE)</f>
        <v>Boomerang</v>
      </c>
      <c r="G294" s="2">
        <v>1</v>
      </c>
      <c r="H294" s="10">
        <f>VLOOKUP(E294,PRODUCTS!A:E,3,FALSE)</f>
        <v>30</v>
      </c>
      <c r="I294" s="10">
        <f>VLOOKUP(E294,PRODUCTS!A:E,4,FALSE)</f>
        <v>17</v>
      </c>
      <c r="J294" s="10">
        <f t="shared" si="12"/>
        <v>30</v>
      </c>
      <c r="K294" s="10">
        <f t="shared" si="13"/>
        <v>17</v>
      </c>
      <c r="L294" s="10">
        <f t="shared" si="14"/>
        <v>13</v>
      </c>
      <c r="M294" s="2">
        <f>VLOOKUP(D294,CUSTOMERS!A:E,5,FALSE)</f>
        <v>6</v>
      </c>
      <c r="N294" s="2">
        <f>VLOOKUP(E294,PRODUCTS!A:E,5,FALSE)</f>
        <v>5</v>
      </c>
      <c r="O294" s="2" t="str">
        <f>VLOOKUP(N294,CATEGORIES!A:C,3,FALSE)</f>
        <v>Children</v>
      </c>
      <c r="P294" s="2" t="str">
        <f ca="1">VLOOKUP(D294,CUSTOMERS!A:J,10,FALSE)</f>
        <v>30 - 40</v>
      </c>
      <c r="Q294" s="2" t="str">
        <f>VLOOKUP(D294,CUSTOMERS!A:I,9,FALSE)</f>
        <v>North-East</v>
      </c>
      <c r="R294" s="2" t="str">
        <f>VLOOKUP(D294,CUSTOMERS!A:K,11,FALSE)</f>
        <v>USA</v>
      </c>
    </row>
    <row r="295" spans="1:18" x14ac:dyDescent="0.2">
      <c r="A295" s="2">
        <v>1225</v>
      </c>
      <c r="B295" s="2">
        <v>2</v>
      </c>
      <c r="C295" s="4">
        <v>44714</v>
      </c>
      <c r="D295" s="2">
        <v>656</v>
      </c>
      <c r="E295" s="2">
        <v>57</v>
      </c>
      <c r="F295" s="2" t="str">
        <f>VLOOKUP(E295,PRODUCTS!A:B,2,FALSE)</f>
        <v>RFID Credit Card Wallet</v>
      </c>
      <c r="G295" s="2">
        <v>4</v>
      </c>
      <c r="H295" s="10">
        <f>VLOOKUP(E295,PRODUCTS!A:E,3,FALSE)</f>
        <v>30</v>
      </c>
      <c r="I295" s="10">
        <f>VLOOKUP(E295,PRODUCTS!A:E,4,FALSE)</f>
        <v>16</v>
      </c>
      <c r="J295" s="10">
        <f t="shared" si="12"/>
        <v>120</v>
      </c>
      <c r="K295" s="10">
        <f t="shared" si="13"/>
        <v>64</v>
      </c>
      <c r="L295" s="10">
        <f t="shared" si="14"/>
        <v>56</v>
      </c>
      <c r="M295" s="2">
        <f>VLOOKUP(D295,CUSTOMERS!A:E,5,FALSE)</f>
        <v>6</v>
      </c>
      <c r="N295" s="2">
        <f>VLOOKUP(E295,PRODUCTS!A:E,5,FALSE)</f>
        <v>23</v>
      </c>
      <c r="O295" s="2" t="str">
        <f>VLOOKUP(N295,CATEGORIES!A:C,3,FALSE)</f>
        <v>Travel</v>
      </c>
      <c r="P295" s="2" t="str">
        <f ca="1">VLOOKUP(D295,CUSTOMERS!A:J,10,FALSE)</f>
        <v>30 - 40</v>
      </c>
      <c r="Q295" s="2" t="str">
        <f>VLOOKUP(D295,CUSTOMERS!A:I,9,FALSE)</f>
        <v>North-East</v>
      </c>
      <c r="R295" s="2" t="str">
        <f>VLOOKUP(D295,CUSTOMERS!A:K,11,FALSE)</f>
        <v>USA</v>
      </c>
    </row>
    <row r="296" spans="1:18" x14ac:dyDescent="0.2">
      <c r="A296" s="2">
        <v>1225</v>
      </c>
      <c r="B296" s="2">
        <v>3</v>
      </c>
      <c r="C296" s="4">
        <v>44714</v>
      </c>
      <c r="D296" s="2">
        <v>656</v>
      </c>
      <c r="E296" s="2">
        <v>135</v>
      </c>
      <c r="F296" s="2" t="str">
        <f>VLOOKUP(E296,PRODUCTS!A:B,2,FALSE)</f>
        <v>Model of Atlantis</v>
      </c>
      <c r="G296" s="2">
        <v>2</v>
      </c>
      <c r="H296" s="10">
        <f>VLOOKUP(E296,PRODUCTS!A:E,3,FALSE)</f>
        <v>60</v>
      </c>
      <c r="I296" s="10">
        <f>VLOOKUP(E296,PRODUCTS!A:E,4,FALSE)</f>
        <v>31</v>
      </c>
      <c r="J296" s="10">
        <f t="shared" si="12"/>
        <v>120</v>
      </c>
      <c r="K296" s="10">
        <f t="shared" si="13"/>
        <v>62</v>
      </c>
      <c r="L296" s="10">
        <f t="shared" si="14"/>
        <v>58</v>
      </c>
      <c r="M296" s="2">
        <f>VLOOKUP(D296,CUSTOMERS!A:E,5,FALSE)</f>
        <v>6</v>
      </c>
      <c r="N296" s="2">
        <f>VLOOKUP(E296,PRODUCTS!A:E,5,FALSE)</f>
        <v>26</v>
      </c>
      <c r="O296" s="2" t="str">
        <f>VLOOKUP(N296,CATEGORIES!A:C,3,FALSE)</f>
        <v>Gifts</v>
      </c>
      <c r="P296" s="2" t="str">
        <f ca="1">VLOOKUP(D296,CUSTOMERS!A:J,10,FALSE)</f>
        <v>30 - 40</v>
      </c>
      <c r="Q296" s="2" t="str">
        <f>VLOOKUP(D296,CUSTOMERS!A:I,9,FALSE)</f>
        <v>North-East</v>
      </c>
      <c r="R296" s="2" t="str">
        <f>VLOOKUP(D296,CUSTOMERS!A:K,11,FALSE)</f>
        <v>USA</v>
      </c>
    </row>
    <row r="297" spans="1:18" x14ac:dyDescent="0.2">
      <c r="A297" s="2">
        <v>1226</v>
      </c>
      <c r="B297" s="2">
        <v>1</v>
      </c>
      <c r="C297" s="4">
        <v>44715</v>
      </c>
      <c r="D297" s="2">
        <v>586</v>
      </c>
      <c r="E297" s="2">
        <v>18</v>
      </c>
      <c r="F297" s="2" t="str">
        <f>VLOOKUP(E297,PRODUCTS!A:B,2,FALSE)</f>
        <v>Bison Burgers &amp; Steak (10 Lb.)</v>
      </c>
      <c r="G297" s="2">
        <v>1</v>
      </c>
      <c r="H297" s="10">
        <f>VLOOKUP(E297,PRODUCTS!A:E,3,FALSE)</f>
        <v>130</v>
      </c>
      <c r="I297" s="10">
        <f>VLOOKUP(E297,PRODUCTS!A:E,4,FALSE)</f>
        <v>66</v>
      </c>
      <c r="J297" s="10">
        <f t="shared" si="12"/>
        <v>130</v>
      </c>
      <c r="K297" s="10">
        <f t="shared" si="13"/>
        <v>66</v>
      </c>
      <c r="L297" s="10">
        <f t="shared" si="14"/>
        <v>64</v>
      </c>
      <c r="M297" s="2">
        <f>VLOOKUP(D297,CUSTOMERS!A:E,5,FALSE)</f>
        <v>3</v>
      </c>
      <c r="N297" s="2">
        <f>VLOOKUP(E297,PRODUCTS!A:E,5,FALSE)</f>
        <v>18</v>
      </c>
      <c r="O297" s="2" t="str">
        <f>VLOOKUP(N297,CATEGORIES!A:C,3,FALSE)</f>
        <v>Food</v>
      </c>
      <c r="P297" s="2" t="str">
        <f ca="1">VLOOKUP(D297,CUSTOMERS!A:J,10,FALSE)</f>
        <v>40 - 50</v>
      </c>
      <c r="Q297" s="2" t="str">
        <f>VLOOKUP(D297,CUSTOMERS!A:I,9,FALSE)</f>
        <v>South-West</v>
      </c>
      <c r="R297" s="2" t="str">
        <f>VLOOKUP(D297,CUSTOMERS!A:K,11,FALSE)</f>
        <v>USA</v>
      </c>
    </row>
    <row r="298" spans="1:18" x14ac:dyDescent="0.2">
      <c r="A298" s="2">
        <v>1226</v>
      </c>
      <c r="B298" s="2">
        <v>2</v>
      </c>
      <c r="C298" s="4">
        <v>44715</v>
      </c>
      <c r="D298" s="2">
        <v>586</v>
      </c>
      <c r="E298" s="2">
        <v>111</v>
      </c>
      <c r="F298" s="2" t="str">
        <f>VLOOKUP(E298,PRODUCTS!A:B,2,FALSE)</f>
        <v>Jolly Ball Horse Toy</v>
      </c>
      <c r="G298" s="2">
        <v>1</v>
      </c>
      <c r="H298" s="10">
        <f>VLOOKUP(E298,PRODUCTS!A:E,3,FALSE)</f>
        <v>18</v>
      </c>
      <c r="I298" s="10">
        <f>VLOOKUP(E298,PRODUCTS!A:E,4,FALSE)</f>
        <v>12</v>
      </c>
      <c r="J298" s="10">
        <f t="shared" si="12"/>
        <v>18</v>
      </c>
      <c r="K298" s="10">
        <f t="shared" si="13"/>
        <v>12</v>
      </c>
      <c r="L298" s="10">
        <f t="shared" si="14"/>
        <v>6</v>
      </c>
      <c r="M298" s="2">
        <f>VLOOKUP(D298,CUSTOMERS!A:E,5,FALSE)</f>
        <v>3</v>
      </c>
      <c r="N298" s="2">
        <f>VLOOKUP(E298,PRODUCTS!A:E,5,FALSE)</f>
        <v>21</v>
      </c>
      <c r="O298" s="2" t="str">
        <f>VLOOKUP(N298,CATEGORIES!A:C,3,FALSE)</f>
        <v>Household</v>
      </c>
      <c r="P298" s="2" t="str">
        <f ca="1">VLOOKUP(D298,CUSTOMERS!A:J,10,FALSE)</f>
        <v>40 - 50</v>
      </c>
      <c r="Q298" s="2" t="str">
        <f>VLOOKUP(D298,CUSTOMERS!A:I,9,FALSE)</f>
        <v>South-West</v>
      </c>
      <c r="R298" s="2" t="str">
        <f>VLOOKUP(D298,CUSTOMERS!A:K,11,FALSE)</f>
        <v>USA</v>
      </c>
    </row>
    <row r="299" spans="1:18" x14ac:dyDescent="0.2">
      <c r="A299" s="2">
        <v>1227</v>
      </c>
      <c r="B299" s="2">
        <v>1</v>
      </c>
      <c r="C299" s="4">
        <v>44715</v>
      </c>
      <c r="D299" s="2">
        <v>613</v>
      </c>
      <c r="E299" s="2">
        <v>160</v>
      </c>
      <c r="F299" s="2" t="str">
        <f>VLOOKUP(E299,PRODUCTS!A:B,2,FALSE)</f>
        <v>Promise Ring</v>
      </c>
      <c r="G299" s="2">
        <v>1</v>
      </c>
      <c r="H299" s="10">
        <f>VLOOKUP(E299,PRODUCTS!A:E,3,FALSE)</f>
        <v>97</v>
      </c>
      <c r="I299" s="10">
        <f>VLOOKUP(E299,PRODUCTS!A:E,4,FALSE)</f>
        <v>51.5</v>
      </c>
      <c r="J299" s="10">
        <f t="shared" si="12"/>
        <v>97</v>
      </c>
      <c r="K299" s="10">
        <f t="shared" si="13"/>
        <v>51.5</v>
      </c>
      <c r="L299" s="10">
        <f t="shared" si="14"/>
        <v>45.5</v>
      </c>
      <c r="M299" s="2">
        <f>VLOOKUP(D299,CUSTOMERS!A:E,5,FALSE)</f>
        <v>6</v>
      </c>
      <c r="N299" s="2">
        <f>VLOOKUP(E299,PRODUCTS!A:E,5,FALSE)</f>
        <v>14</v>
      </c>
      <c r="O299" s="2" t="str">
        <f>VLOOKUP(N299,CATEGORIES!A:C,3,FALSE)</f>
        <v>Health &amp; Beauty</v>
      </c>
      <c r="P299" s="2" t="str">
        <f ca="1">VLOOKUP(D299,CUSTOMERS!A:J,10,FALSE)</f>
        <v>70+</v>
      </c>
      <c r="Q299" s="2" t="str">
        <f>VLOOKUP(D299,CUSTOMERS!A:I,9,FALSE)</f>
        <v>Central</v>
      </c>
      <c r="R299" s="2" t="str">
        <f>VLOOKUP(D299,CUSTOMERS!A:K,11,FALSE)</f>
        <v>USA</v>
      </c>
    </row>
    <row r="300" spans="1:18" x14ac:dyDescent="0.2">
      <c r="A300" s="2">
        <v>1227</v>
      </c>
      <c r="B300" s="2">
        <v>2</v>
      </c>
      <c r="C300" s="4">
        <v>44715</v>
      </c>
      <c r="D300" s="2">
        <v>613</v>
      </c>
      <c r="E300" s="2">
        <v>173</v>
      </c>
      <c r="F300" s="2" t="str">
        <f>VLOOKUP(E300,PRODUCTS!A:B,2,FALSE)</f>
        <v>Shower Companion Organizer</v>
      </c>
      <c r="G300" s="2">
        <v>1</v>
      </c>
      <c r="H300" s="10">
        <f>VLOOKUP(E300,PRODUCTS!A:E,3,FALSE)</f>
        <v>84</v>
      </c>
      <c r="I300" s="10">
        <f>VLOOKUP(E300,PRODUCTS!A:E,4,FALSE)</f>
        <v>44</v>
      </c>
      <c r="J300" s="10">
        <f t="shared" si="12"/>
        <v>84</v>
      </c>
      <c r="K300" s="10">
        <f t="shared" si="13"/>
        <v>44</v>
      </c>
      <c r="L300" s="10">
        <f t="shared" si="14"/>
        <v>40</v>
      </c>
      <c r="M300" s="2">
        <f>VLOOKUP(D300,CUSTOMERS!A:E,5,FALSE)</f>
        <v>6</v>
      </c>
      <c r="N300" s="2">
        <f>VLOOKUP(E300,PRODUCTS!A:E,5,FALSE)</f>
        <v>1</v>
      </c>
      <c r="O300" s="2" t="str">
        <f>VLOOKUP(N300,CATEGORIES!A:C,3,FALSE)</f>
        <v>Electronics</v>
      </c>
      <c r="P300" s="2" t="str">
        <f ca="1">VLOOKUP(D300,CUSTOMERS!A:J,10,FALSE)</f>
        <v>70+</v>
      </c>
      <c r="Q300" s="2" t="str">
        <f>VLOOKUP(D300,CUSTOMERS!A:I,9,FALSE)</f>
        <v>Central</v>
      </c>
      <c r="R300" s="2" t="str">
        <f>VLOOKUP(D300,CUSTOMERS!A:K,11,FALSE)</f>
        <v>USA</v>
      </c>
    </row>
    <row r="301" spans="1:18" x14ac:dyDescent="0.2">
      <c r="A301" s="2">
        <v>1227</v>
      </c>
      <c r="B301" s="2">
        <v>3</v>
      </c>
      <c r="C301" s="4">
        <v>44715</v>
      </c>
      <c r="D301" s="2">
        <v>613</v>
      </c>
      <c r="E301" s="2">
        <v>200</v>
      </c>
      <c r="F301" s="2" t="str">
        <f>VLOOKUP(E301,PRODUCTS!A:B,2,FALSE)</f>
        <v>Cat Condo - Two-level</v>
      </c>
      <c r="G301" s="2">
        <v>1</v>
      </c>
      <c r="H301" s="10">
        <f>VLOOKUP(E301,PRODUCTS!A:E,3,FALSE)</f>
        <v>37</v>
      </c>
      <c r="I301" s="10">
        <f>VLOOKUP(E301,PRODUCTS!A:E,4,FALSE)</f>
        <v>19.5</v>
      </c>
      <c r="J301" s="10">
        <f t="shared" si="12"/>
        <v>37</v>
      </c>
      <c r="K301" s="10">
        <f t="shared" si="13"/>
        <v>19.5</v>
      </c>
      <c r="L301" s="10">
        <f t="shared" si="14"/>
        <v>17.5</v>
      </c>
      <c r="M301" s="2">
        <f>VLOOKUP(D301,CUSTOMERS!A:E,5,FALSE)</f>
        <v>6</v>
      </c>
      <c r="N301" s="2">
        <f>VLOOKUP(E301,PRODUCTS!A:E,5,FALSE)</f>
        <v>21</v>
      </c>
      <c r="O301" s="2" t="str">
        <f>VLOOKUP(N301,CATEGORIES!A:C,3,FALSE)</f>
        <v>Household</v>
      </c>
      <c r="P301" s="2" t="str">
        <f ca="1">VLOOKUP(D301,CUSTOMERS!A:J,10,FALSE)</f>
        <v>70+</v>
      </c>
      <c r="Q301" s="2" t="str">
        <f>VLOOKUP(D301,CUSTOMERS!A:I,9,FALSE)</f>
        <v>Central</v>
      </c>
      <c r="R301" s="2" t="str">
        <f>VLOOKUP(D301,CUSTOMERS!A:K,11,FALSE)</f>
        <v>USA</v>
      </c>
    </row>
    <row r="302" spans="1:18" x14ac:dyDescent="0.2">
      <c r="A302" s="2">
        <v>1228</v>
      </c>
      <c r="B302" s="2">
        <v>1</v>
      </c>
      <c r="C302" s="4">
        <v>44716</v>
      </c>
      <c r="D302" s="2">
        <v>52</v>
      </c>
      <c r="E302" s="2">
        <v>101</v>
      </c>
      <c r="F302" s="2" t="str">
        <f>VLOOKUP(E302,PRODUCTS!A:B,2,FALSE)</f>
        <v>LED Headlamp</v>
      </c>
      <c r="G302" s="2">
        <v>1</v>
      </c>
      <c r="H302" s="10">
        <f>VLOOKUP(E302,PRODUCTS!A:E,3,FALSE)</f>
        <v>35</v>
      </c>
      <c r="I302" s="10">
        <f>VLOOKUP(E302,PRODUCTS!A:E,4,FALSE)</f>
        <v>20.5</v>
      </c>
      <c r="J302" s="10">
        <f t="shared" si="12"/>
        <v>35</v>
      </c>
      <c r="K302" s="10">
        <f t="shared" si="13"/>
        <v>20.5</v>
      </c>
      <c r="L302" s="10">
        <f t="shared" si="14"/>
        <v>14.5</v>
      </c>
      <c r="M302" s="2">
        <f>VLOOKUP(D302,CUSTOMERS!A:E,5,FALSE)</f>
        <v>2</v>
      </c>
      <c r="N302" s="2">
        <f>VLOOKUP(E302,PRODUCTS!A:E,5,FALSE)</f>
        <v>23</v>
      </c>
      <c r="O302" s="2" t="str">
        <f>VLOOKUP(N302,CATEGORIES!A:C,3,FALSE)</f>
        <v>Travel</v>
      </c>
      <c r="P302" s="2" t="str">
        <f ca="1">VLOOKUP(D302,CUSTOMERS!A:J,10,FALSE)</f>
        <v>40 - 50</v>
      </c>
      <c r="Q302" s="2" t="str">
        <f>VLOOKUP(D302,CUSTOMERS!A:I,9,FALSE)</f>
        <v>North-West</v>
      </c>
      <c r="R302" s="2" t="str">
        <f>VLOOKUP(D302,CUSTOMERS!A:K,11,FALSE)</f>
        <v>USA</v>
      </c>
    </row>
    <row r="303" spans="1:18" x14ac:dyDescent="0.2">
      <c r="A303" s="2">
        <v>1228</v>
      </c>
      <c r="B303" s="2">
        <v>2</v>
      </c>
      <c r="C303" s="4">
        <v>44716</v>
      </c>
      <c r="D303" s="2">
        <v>52</v>
      </c>
      <c r="E303" s="2">
        <v>109</v>
      </c>
      <c r="F303" s="2" t="str">
        <f>VLOOKUP(E303,PRODUCTS!A:B,2,FALSE)</f>
        <v>Italian Herb Garden</v>
      </c>
      <c r="G303" s="2">
        <v>1</v>
      </c>
      <c r="H303" s="10">
        <f>VLOOKUP(E303,PRODUCTS!A:E,3,FALSE)</f>
        <v>29</v>
      </c>
      <c r="I303" s="10">
        <f>VLOOKUP(E303,PRODUCTS!A:E,4,FALSE)</f>
        <v>15.5</v>
      </c>
      <c r="J303" s="10">
        <f t="shared" si="12"/>
        <v>29</v>
      </c>
      <c r="K303" s="10">
        <f t="shared" si="13"/>
        <v>15.5</v>
      </c>
      <c r="L303" s="10">
        <f t="shared" si="14"/>
        <v>13.5</v>
      </c>
      <c r="M303" s="2">
        <f>VLOOKUP(D303,CUSTOMERS!A:E,5,FALSE)</f>
        <v>2</v>
      </c>
      <c r="N303" s="2">
        <f>VLOOKUP(E303,PRODUCTS!A:E,5,FALSE)</f>
        <v>15</v>
      </c>
      <c r="O303" s="2" t="str">
        <f>VLOOKUP(N303,CATEGORIES!A:C,3,FALSE)</f>
        <v>Household</v>
      </c>
      <c r="P303" s="2" t="str">
        <f ca="1">VLOOKUP(D303,CUSTOMERS!A:J,10,FALSE)</f>
        <v>40 - 50</v>
      </c>
      <c r="Q303" s="2" t="str">
        <f>VLOOKUP(D303,CUSTOMERS!A:I,9,FALSE)</f>
        <v>North-West</v>
      </c>
      <c r="R303" s="2" t="str">
        <f>VLOOKUP(D303,CUSTOMERS!A:K,11,FALSE)</f>
        <v>USA</v>
      </c>
    </row>
    <row r="304" spans="1:18" x14ac:dyDescent="0.2">
      <c r="A304" s="2">
        <v>1228</v>
      </c>
      <c r="B304" s="2">
        <v>3</v>
      </c>
      <c r="C304" s="4">
        <v>44716</v>
      </c>
      <c r="D304" s="2">
        <v>52</v>
      </c>
      <c r="E304" s="2">
        <v>189</v>
      </c>
      <c r="F304" s="2" t="str">
        <f>VLOOKUP(E304,PRODUCTS!A:B,2,FALSE)</f>
        <v>Stagg EKG Electric Kettle</v>
      </c>
      <c r="G304" s="2">
        <v>1</v>
      </c>
      <c r="H304" s="10">
        <f>VLOOKUP(E304,PRODUCTS!A:E,3,FALSE)</f>
        <v>165</v>
      </c>
      <c r="I304" s="10">
        <f>VLOOKUP(E304,PRODUCTS!A:E,4,FALSE)</f>
        <v>85.5</v>
      </c>
      <c r="J304" s="10">
        <f t="shared" si="12"/>
        <v>165</v>
      </c>
      <c r="K304" s="10">
        <f t="shared" si="13"/>
        <v>85.5</v>
      </c>
      <c r="L304" s="10">
        <f t="shared" si="14"/>
        <v>79.5</v>
      </c>
      <c r="M304" s="2">
        <f>VLOOKUP(D304,CUSTOMERS!A:E,5,FALSE)</f>
        <v>2</v>
      </c>
      <c r="N304" s="2">
        <f>VLOOKUP(E304,PRODUCTS!A:E,5,FALSE)</f>
        <v>15</v>
      </c>
      <c r="O304" s="2" t="str">
        <f>VLOOKUP(N304,CATEGORIES!A:C,3,FALSE)</f>
        <v>Household</v>
      </c>
      <c r="P304" s="2" t="str">
        <f ca="1">VLOOKUP(D304,CUSTOMERS!A:J,10,FALSE)</f>
        <v>40 - 50</v>
      </c>
      <c r="Q304" s="2" t="str">
        <f>VLOOKUP(D304,CUSTOMERS!A:I,9,FALSE)</f>
        <v>North-West</v>
      </c>
      <c r="R304" s="2" t="str">
        <f>VLOOKUP(D304,CUSTOMERS!A:K,11,FALSE)</f>
        <v>USA</v>
      </c>
    </row>
    <row r="305" spans="1:18" x14ac:dyDescent="0.2">
      <c r="A305" s="2">
        <v>1229</v>
      </c>
      <c r="B305" s="2">
        <v>1</v>
      </c>
      <c r="C305" s="4">
        <v>44717</v>
      </c>
      <c r="D305" s="2">
        <v>30</v>
      </c>
      <c r="E305" s="2">
        <v>111</v>
      </c>
      <c r="F305" s="2" t="str">
        <f>VLOOKUP(E305,PRODUCTS!A:B,2,FALSE)</f>
        <v>Jolly Ball Horse Toy</v>
      </c>
      <c r="G305" s="2">
        <v>2</v>
      </c>
      <c r="H305" s="10">
        <f>VLOOKUP(E305,PRODUCTS!A:E,3,FALSE)</f>
        <v>18</v>
      </c>
      <c r="I305" s="10">
        <f>VLOOKUP(E305,PRODUCTS!A:E,4,FALSE)</f>
        <v>12</v>
      </c>
      <c r="J305" s="10">
        <f t="shared" si="12"/>
        <v>36</v>
      </c>
      <c r="K305" s="10">
        <f t="shared" si="13"/>
        <v>24</v>
      </c>
      <c r="L305" s="10">
        <f t="shared" si="14"/>
        <v>12</v>
      </c>
      <c r="M305" s="2">
        <f>VLOOKUP(D305,CUSTOMERS!A:E,5,FALSE)</f>
        <v>7</v>
      </c>
      <c r="N305" s="2">
        <f>VLOOKUP(E305,PRODUCTS!A:E,5,FALSE)</f>
        <v>21</v>
      </c>
      <c r="O305" s="2" t="str">
        <f>VLOOKUP(N305,CATEGORIES!A:C,3,FALSE)</f>
        <v>Household</v>
      </c>
      <c r="P305" s="2" t="str">
        <f ca="1">VLOOKUP(D305,CUSTOMERS!A:J,10,FALSE)</f>
        <v>40 - 50</v>
      </c>
      <c r="Q305" s="2" t="str">
        <f>VLOOKUP(D305,CUSTOMERS!A:I,9,FALSE)</f>
        <v>South</v>
      </c>
      <c r="R305" s="2" t="str">
        <f>VLOOKUP(D305,CUSTOMERS!A:K,11,FALSE)</f>
        <v>USA</v>
      </c>
    </row>
    <row r="306" spans="1:18" x14ac:dyDescent="0.2">
      <c r="A306" s="2">
        <v>1229</v>
      </c>
      <c r="B306" s="2">
        <v>2</v>
      </c>
      <c r="C306" s="4">
        <v>44717</v>
      </c>
      <c r="D306" s="2">
        <v>30</v>
      </c>
      <c r="E306" s="2">
        <v>151</v>
      </c>
      <c r="F306" s="2" t="str">
        <f>VLOOKUP(E306,PRODUCTS!A:B,2,FALSE)</f>
        <v>Personalized Sundial</v>
      </c>
      <c r="G306" s="2">
        <v>1</v>
      </c>
      <c r="H306" s="10">
        <f>VLOOKUP(E306,PRODUCTS!A:E,3,FALSE)</f>
        <v>80</v>
      </c>
      <c r="I306" s="10">
        <f>VLOOKUP(E306,PRODUCTS!A:E,4,FALSE)</f>
        <v>42</v>
      </c>
      <c r="J306" s="10">
        <f t="shared" si="12"/>
        <v>80</v>
      </c>
      <c r="K306" s="10">
        <f t="shared" si="13"/>
        <v>42</v>
      </c>
      <c r="L306" s="10">
        <f t="shared" si="14"/>
        <v>38</v>
      </c>
      <c r="M306" s="2">
        <f>VLOOKUP(D306,CUSTOMERS!A:E,5,FALSE)</f>
        <v>7</v>
      </c>
      <c r="N306" s="2">
        <f>VLOOKUP(E306,PRODUCTS!A:E,5,FALSE)</f>
        <v>16</v>
      </c>
      <c r="O306" s="2" t="str">
        <f>VLOOKUP(N306,CATEGORIES!A:C,3,FALSE)</f>
        <v>Household</v>
      </c>
      <c r="P306" s="2" t="str">
        <f ca="1">VLOOKUP(D306,CUSTOMERS!A:J,10,FALSE)</f>
        <v>40 - 50</v>
      </c>
      <c r="Q306" s="2" t="str">
        <f>VLOOKUP(D306,CUSTOMERS!A:I,9,FALSE)</f>
        <v>South</v>
      </c>
      <c r="R306" s="2" t="str">
        <f>VLOOKUP(D306,CUSTOMERS!A:K,11,FALSE)</f>
        <v>USA</v>
      </c>
    </row>
    <row r="307" spans="1:18" x14ac:dyDescent="0.2">
      <c r="A307" s="2">
        <v>1229</v>
      </c>
      <c r="B307" s="2">
        <v>3</v>
      </c>
      <c r="C307" s="4">
        <v>44717</v>
      </c>
      <c r="D307" s="2">
        <v>30</v>
      </c>
      <c r="E307" s="2">
        <v>164</v>
      </c>
      <c r="F307" s="2" t="str">
        <f>VLOOKUP(E307,PRODUCTS!A:B,2,FALSE)</f>
        <v>Reading Light</v>
      </c>
      <c r="G307" s="2">
        <v>1</v>
      </c>
      <c r="H307" s="10">
        <f>VLOOKUP(E307,PRODUCTS!A:E,3,FALSE)</f>
        <v>35</v>
      </c>
      <c r="I307" s="10">
        <f>VLOOKUP(E307,PRODUCTS!A:E,4,FALSE)</f>
        <v>20.5</v>
      </c>
      <c r="J307" s="10">
        <f t="shared" si="12"/>
        <v>35</v>
      </c>
      <c r="K307" s="10">
        <f t="shared" si="13"/>
        <v>20.5</v>
      </c>
      <c r="L307" s="10">
        <f t="shared" si="14"/>
        <v>14.5</v>
      </c>
      <c r="M307" s="2">
        <f>VLOOKUP(D307,CUSTOMERS!A:E,5,FALSE)</f>
        <v>7</v>
      </c>
      <c r="N307" s="2">
        <f>VLOOKUP(E307,PRODUCTS!A:E,5,FALSE)</f>
        <v>2</v>
      </c>
      <c r="O307" s="2" t="str">
        <f>VLOOKUP(N307,CATEGORIES!A:C,3,FALSE)</f>
        <v>Travel</v>
      </c>
      <c r="P307" s="2" t="str">
        <f ca="1">VLOOKUP(D307,CUSTOMERS!A:J,10,FALSE)</f>
        <v>40 - 50</v>
      </c>
      <c r="Q307" s="2" t="str">
        <f>VLOOKUP(D307,CUSTOMERS!A:I,9,FALSE)</f>
        <v>South</v>
      </c>
      <c r="R307" s="2" t="str">
        <f>VLOOKUP(D307,CUSTOMERS!A:K,11,FALSE)</f>
        <v>USA</v>
      </c>
    </row>
    <row r="308" spans="1:18" x14ac:dyDescent="0.2">
      <c r="A308" s="2">
        <v>1230</v>
      </c>
      <c r="B308" s="2">
        <v>1</v>
      </c>
      <c r="C308" s="4">
        <v>44717</v>
      </c>
      <c r="D308" s="2">
        <v>240</v>
      </c>
      <c r="E308" s="2">
        <v>164</v>
      </c>
      <c r="F308" s="2" t="str">
        <f>VLOOKUP(E308,PRODUCTS!A:B,2,FALSE)</f>
        <v>Reading Light</v>
      </c>
      <c r="G308" s="2">
        <v>1</v>
      </c>
      <c r="H308" s="10">
        <f>VLOOKUP(E308,PRODUCTS!A:E,3,FALSE)</f>
        <v>35</v>
      </c>
      <c r="I308" s="10">
        <f>VLOOKUP(E308,PRODUCTS!A:E,4,FALSE)</f>
        <v>20.5</v>
      </c>
      <c r="J308" s="10">
        <f t="shared" si="12"/>
        <v>35</v>
      </c>
      <c r="K308" s="10">
        <f t="shared" si="13"/>
        <v>20.5</v>
      </c>
      <c r="L308" s="10">
        <f t="shared" si="14"/>
        <v>14.5</v>
      </c>
      <c r="M308" s="2">
        <f>VLOOKUP(D308,CUSTOMERS!A:E,5,FALSE)</f>
        <v>6</v>
      </c>
      <c r="N308" s="2">
        <f>VLOOKUP(E308,PRODUCTS!A:E,5,FALSE)</f>
        <v>2</v>
      </c>
      <c r="O308" s="2" t="str">
        <f>VLOOKUP(N308,CATEGORIES!A:C,3,FALSE)</f>
        <v>Travel</v>
      </c>
      <c r="P308" s="2" t="str">
        <f ca="1">VLOOKUP(D308,CUSTOMERS!A:J,10,FALSE)</f>
        <v>30 - 40</v>
      </c>
      <c r="Q308" s="2" t="str">
        <f>VLOOKUP(D308,CUSTOMERS!A:I,9,FALSE)</f>
        <v>Mid-Atlantic</v>
      </c>
      <c r="R308" s="2" t="str">
        <f>VLOOKUP(D308,CUSTOMERS!A:K,11,FALSE)</f>
        <v>USA</v>
      </c>
    </row>
    <row r="309" spans="1:18" x14ac:dyDescent="0.2">
      <c r="A309" s="2">
        <v>1230</v>
      </c>
      <c r="B309" s="2">
        <v>2</v>
      </c>
      <c r="C309" s="4">
        <v>44717</v>
      </c>
      <c r="D309" s="2">
        <v>240</v>
      </c>
      <c r="E309" s="2">
        <v>195</v>
      </c>
      <c r="F309" s="2" t="str">
        <f>VLOOKUP(E309,PRODUCTS!A:B,2,FALSE)</f>
        <v>Tiverton Wren House</v>
      </c>
      <c r="G309" s="2">
        <v>1</v>
      </c>
      <c r="H309" s="10">
        <f>VLOOKUP(E309,PRODUCTS!A:E,3,FALSE)</f>
        <v>46</v>
      </c>
      <c r="I309" s="10">
        <f>VLOOKUP(E309,PRODUCTS!A:E,4,FALSE)</f>
        <v>24</v>
      </c>
      <c r="J309" s="10">
        <f t="shared" si="12"/>
        <v>46</v>
      </c>
      <c r="K309" s="10">
        <f t="shared" si="13"/>
        <v>24</v>
      </c>
      <c r="L309" s="10">
        <f t="shared" si="14"/>
        <v>22</v>
      </c>
      <c r="M309" s="2">
        <f>VLOOKUP(D309,CUSTOMERS!A:E,5,FALSE)</f>
        <v>6</v>
      </c>
      <c r="N309" s="2">
        <f>VLOOKUP(E309,PRODUCTS!A:E,5,FALSE)</f>
        <v>16</v>
      </c>
      <c r="O309" s="2" t="str">
        <f>VLOOKUP(N309,CATEGORIES!A:C,3,FALSE)</f>
        <v>Household</v>
      </c>
      <c r="P309" s="2" t="str">
        <f ca="1">VLOOKUP(D309,CUSTOMERS!A:J,10,FALSE)</f>
        <v>30 - 40</v>
      </c>
      <c r="Q309" s="2" t="str">
        <f>VLOOKUP(D309,CUSTOMERS!A:I,9,FALSE)</f>
        <v>Mid-Atlantic</v>
      </c>
      <c r="R309" s="2" t="str">
        <f>VLOOKUP(D309,CUSTOMERS!A:K,11,FALSE)</f>
        <v>USA</v>
      </c>
    </row>
    <row r="310" spans="1:18" x14ac:dyDescent="0.2">
      <c r="A310" s="2">
        <v>1231</v>
      </c>
      <c r="B310" s="2">
        <v>1</v>
      </c>
      <c r="C310" s="4">
        <v>44718</v>
      </c>
      <c r="D310" s="2">
        <v>236</v>
      </c>
      <c r="E310" s="2">
        <v>62</v>
      </c>
      <c r="F310" s="2" t="str">
        <f>VLOOKUP(E310,PRODUCTS!A:B,2,FALSE)</f>
        <v>Decadent Chocolate Torte</v>
      </c>
      <c r="G310" s="2">
        <v>1</v>
      </c>
      <c r="H310" s="10">
        <f>VLOOKUP(E310,PRODUCTS!A:E,3,FALSE)</f>
        <v>37</v>
      </c>
      <c r="I310" s="10">
        <f>VLOOKUP(E310,PRODUCTS!A:E,4,FALSE)</f>
        <v>19.5</v>
      </c>
      <c r="J310" s="10">
        <f t="shared" si="12"/>
        <v>37</v>
      </c>
      <c r="K310" s="10">
        <f t="shared" si="13"/>
        <v>19.5</v>
      </c>
      <c r="L310" s="10">
        <f t="shared" si="14"/>
        <v>17.5</v>
      </c>
      <c r="M310" s="2">
        <f>VLOOKUP(D310,CUSTOMERS!A:E,5,FALSE)</f>
        <v>2</v>
      </c>
      <c r="N310" s="2">
        <f>VLOOKUP(E310,PRODUCTS!A:E,5,FALSE)</f>
        <v>3</v>
      </c>
      <c r="O310" s="2" t="str">
        <f>VLOOKUP(N310,CATEGORIES!A:C,3,FALSE)</f>
        <v>Food</v>
      </c>
      <c r="P310" s="2" t="str">
        <f ca="1">VLOOKUP(D310,CUSTOMERS!A:J,10,FALSE)</f>
        <v>30 - 40</v>
      </c>
      <c r="Q310" s="2" t="str">
        <f>VLOOKUP(D310,CUSTOMERS!A:I,9,FALSE)</f>
        <v>South</v>
      </c>
      <c r="R310" s="2" t="str">
        <f>VLOOKUP(D310,CUSTOMERS!A:K,11,FALSE)</f>
        <v>USA</v>
      </c>
    </row>
    <row r="311" spans="1:18" x14ac:dyDescent="0.2">
      <c r="A311" s="2">
        <v>1231</v>
      </c>
      <c r="B311" s="2">
        <v>2</v>
      </c>
      <c r="C311" s="4">
        <v>44718</v>
      </c>
      <c r="D311" s="2">
        <v>236</v>
      </c>
      <c r="E311" s="2">
        <v>131</v>
      </c>
      <c r="F311" s="2" t="str">
        <f>VLOOKUP(E311,PRODUCTS!A:B,2,FALSE)</f>
        <v>Mancala</v>
      </c>
      <c r="G311" s="2">
        <v>1</v>
      </c>
      <c r="H311" s="10">
        <f>VLOOKUP(E311,PRODUCTS!A:E,3,FALSE)</f>
        <v>22</v>
      </c>
      <c r="I311" s="10">
        <f>VLOOKUP(E311,PRODUCTS!A:E,4,FALSE)</f>
        <v>13</v>
      </c>
      <c r="J311" s="10">
        <f t="shared" si="12"/>
        <v>22</v>
      </c>
      <c r="K311" s="10">
        <f t="shared" si="13"/>
        <v>13</v>
      </c>
      <c r="L311" s="10">
        <f t="shared" si="14"/>
        <v>9</v>
      </c>
      <c r="M311" s="2">
        <f>VLOOKUP(D311,CUSTOMERS!A:E,5,FALSE)</f>
        <v>2</v>
      </c>
      <c r="N311" s="2">
        <f>VLOOKUP(E311,PRODUCTS!A:E,5,FALSE)</f>
        <v>10</v>
      </c>
      <c r="O311" s="2" t="str">
        <f>VLOOKUP(N311,CATEGORIES!A:C,3,FALSE)</f>
        <v>Children</v>
      </c>
      <c r="P311" s="2" t="str">
        <f ca="1">VLOOKUP(D311,CUSTOMERS!A:J,10,FALSE)</f>
        <v>30 - 40</v>
      </c>
      <c r="Q311" s="2" t="str">
        <f>VLOOKUP(D311,CUSTOMERS!A:I,9,FALSE)</f>
        <v>South</v>
      </c>
      <c r="R311" s="2" t="str">
        <f>VLOOKUP(D311,CUSTOMERS!A:K,11,FALSE)</f>
        <v>USA</v>
      </c>
    </row>
    <row r="312" spans="1:18" x14ac:dyDescent="0.2">
      <c r="A312" s="2">
        <v>1231</v>
      </c>
      <c r="B312" s="2">
        <v>3</v>
      </c>
      <c r="C312" s="4">
        <v>44718</v>
      </c>
      <c r="D312" s="2">
        <v>236</v>
      </c>
      <c r="E312" s="2">
        <v>208</v>
      </c>
      <c r="F312" s="2" t="str">
        <f>VLOOKUP(E312,PRODUCTS!A:B,2,FALSE)</f>
        <v>Winged Fairy</v>
      </c>
      <c r="G312" s="2">
        <v>1</v>
      </c>
      <c r="H312" s="10">
        <f>VLOOKUP(E312,PRODUCTS!A:E,3,FALSE)</f>
        <v>45</v>
      </c>
      <c r="I312" s="10">
        <f>VLOOKUP(E312,PRODUCTS!A:E,4,FALSE)</f>
        <v>25.5</v>
      </c>
      <c r="J312" s="10">
        <f t="shared" si="12"/>
        <v>45</v>
      </c>
      <c r="K312" s="10">
        <f t="shared" si="13"/>
        <v>25.5</v>
      </c>
      <c r="L312" s="10">
        <f t="shared" si="14"/>
        <v>19.5</v>
      </c>
      <c r="M312" s="2">
        <f>VLOOKUP(D312,CUSTOMERS!A:E,5,FALSE)</f>
        <v>2</v>
      </c>
      <c r="N312" s="2">
        <f>VLOOKUP(E312,PRODUCTS!A:E,5,FALSE)</f>
        <v>16</v>
      </c>
      <c r="O312" s="2" t="str">
        <f>VLOOKUP(N312,CATEGORIES!A:C,3,FALSE)</f>
        <v>Household</v>
      </c>
      <c r="P312" s="2" t="str">
        <f ca="1">VLOOKUP(D312,CUSTOMERS!A:J,10,FALSE)</f>
        <v>30 - 40</v>
      </c>
      <c r="Q312" s="2" t="str">
        <f>VLOOKUP(D312,CUSTOMERS!A:I,9,FALSE)</f>
        <v>South</v>
      </c>
      <c r="R312" s="2" t="str">
        <f>VLOOKUP(D312,CUSTOMERS!A:K,11,FALSE)</f>
        <v>USA</v>
      </c>
    </row>
    <row r="313" spans="1:18" x14ac:dyDescent="0.2">
      <c r="A313" s="2">
        <v>1232</v>
      </c>
      <c r="B313" s="2">
        <v>1</v>
      </c>
      <c r="C313" s="4">
        <v>44718</v>
      </c>
      <c r="D313" s="2">
        <v>672</v>
      </c>
      <c r="E313" s="2">
        <v>16</v>
      </c>
      <c r="F313" s="2" t="str">
        <f>VLOOKUP(E313,PRODUCTS!A:B,2,FALSE)</f>
        <v>Beer-Making Kit</v>
      </c>
      <c r="G313" s="2">
        <v>1</v>
      </c>
      <c r="H313" s="10">
        <f>VLOOKUP(E313,PRODUCTS!A:E,3,FALSE)</f>
        <v>50</v>
      </c>
      <c r="I313" s="10">
        <f>VLOOKUP(E313,PRODUCTS!A:E,4,FALSE)</f>
        <v>27</v>
      </c>
      <c r="J313" s="10">
        <f t="shared" si="12"/>
        <v>50</v>
      </c>
      <c r="K313" s="10">
        <f t="shared" si="13"/>
        <v>27</v>
      </c>
      <c r="L313" s="10">
        <f t="shared" si="14"/>
        <v>23</v>
      </c>
      <c r="M313" s="2">
        <f>VLOOKUP(D313,CUSTOMERS!A:E,5,FALSE)</f>
        <v>4</v>
      </c>
      <c r="N313" s="2">
        <f>VLOOKUP(E313,PRODUCTS!A:E,5,FALSE)</f>
        <v>15</v>
      </c>
      <c r="O313" s="2" t="str">
        <f>VLOOKUP(N313,CATEGORIES!A:C,3,FALSE)</f>
        <v>Household</v>
      </c>
      <c r="P313" s="2" t="str">
        <f ca="1">VLOOKUP(D313,CUSTOMERS!A:J,10,FALSE)</f>
        <v>40 - 50</v>
      </c>
      <c r="Q313" s="2" t="str">
        <f>VLOOKUP(D313,CUSTOMERS!A:I,9,FALSE)</f>
        <v>South-West</v>
      </c>
      <c r="R313" s="2" t="str">
        <f>VLOOKUP(D313,CUSTOMERS!A:K,11,FALSE)</f>
        <v>USA</v>
      </c>
    </row>
    <row r="314" spans="1:18" x14ac:dyDescent="0.2">
      <c r="A314" s="2">
        <v>1232</v>
      </c>
      <c r="B314" s="2">
        <v>2</v>
      </c>
      <c r="C314" s="4">
        <v>44718</v>
      </c>
      <c r="D314" s="2">
        <v>672</v>
      </c>
      <c r="E314" s="2">
        <v>59</v>
      </c>
      <c r="F314" s="2" t="str">
        <f>VLOOKUP(E314,PRODUCTS!A:B,2,FALSE)</f>
        <v>Crystal Flowers and Vase</v>
      </c>
      <c r="G314" s="2">
        <v>1</v>
      </c>
      <c r="H314" s="10">
        <f>VLOOKUP(E314,PRODUCTS!A:E,3,FALSE)</f>
        <v>65</v>
      </c>
      <c r="I314" s="10">
        <f>VLOOKUP(E314,PRODUCTS!A:E,4,FALSE)</f>
        <v>33.5</v>
      </c>
      <c r="J314" s="10">
        <f t="shared" si="12"/>
        <v>65</v>
      </c>
      <c r="K314" s="10">
        <f t="shared" si="13"/>
        <v>33.5</v>
      </c>
      <c r="L314" s="10">
        <f t="shared" si="14"/>
        <v>31.5</v>
      </c>
      <c r="M314" s="2">
        <f>VLOOKUP(D314,CUSTOMERS!A:E,5,FALSE)</f>
        <v>4</v>
      </c>
      <c r="N314" s="2">
        <f>VLOOKUP(E314,PRODUCTS!A:E,5,FALSE)</f>
        <v>22</v>
      </c>
      <c r="O314" s="2" t="str">
        <f>VLOOKUP(N314,CATEGORIES!A:C,3,FALSE)</f>
        <v>Gifts</v>
      </c>
      <c r="P314" s="2" t="str">
        <f ca="1">VLOOKUP(D314,CUSTOMERS!A:J,10,FALSE)</f>
        <v>40 - 50</v>
      </c>
      <c r="Q314" s="2" t="str">
        <f>VLOOKUP(D314,CUSTOMERS!A:I,9,FALSE)</f>
        <v>South-West</v>
      </c>
      <c r="R314" s="2" t="str">
        <f>VLOOKUP(D314,CUSTOMERS!A:K,11,FALSE)</f>
        <v>USA</v>
      </c>
    </row>
    <row r="315" spans="1:18" x14ac:dyDescent="0.2">
      <c r="A315" s="2">
        <v>1232</v>
      </c>
      <c r="B315" s="2">
        <v>3</v>
      </c>
      <c r="C315" s="4">
        <v>44718</v>
      </c>
      <c r="D315" s="2">
        <v>672</v>
      </c>
      <c r="E315" s="2">
        <v>106</v>
      </c>
      <c r="F315" s="2" t="str">
        <f>VLOOKUP(E315,PRODUCTS!A:B,2,FALSE)</f>
        <v>Incredible Chiller</v>
      </c>
      <c r="G315" s="2">
        <v>1</v>
      </c>
      <c r="H315" s="10">
        <f>VLOOKUP(E315,PRODUCTS!A:E,3,FALSE)</f>
        <v>72</v>
      </c>
      <c r="I315" s="10">
        <f>VLOOKUP(E315,PRODUCTS!A:E,4,FALSE)</f>
        <v>38</v>
      </c>
      <c r="J315" s="10">
        <f t="shared" si="12"/>
        <v>72</v>
      </c>
      <c r="K315" s="10">
        <f t="shared" si="13"/>
        <v>38</v>
      </c>
      <c r="L315" s="10">
        <f t="shared" si="14"/>
        <v>34</v>
      </c>
      <c r="M315" s="2">
        <f>VLOOKUP(D315,CUSTOMERS!A:E,5,FALSE)</f>
        <v>4</v>
      </c>
      <c r="N315" s="2">
        <f>VLOOKUP(E315,PRODUCTS!A:E,5,FALSE)</f>
        <v>15</v>
      </c>
      <c r="O315" s="2" t="str">
        <f>VLOOKUP(N315,CATEGORIES!A:C,3,FALSE)</f>
        <v>Household</v>
      </c>
      <c r="P315" s="2" t="str">
        <f ca="1">VLOOKUP(D315,CUSTOMERS!A:J,10,FALSE)</f>
        <v>40 - 50</v>
      </c>
      <c r="Q315" s="2" t="str">
        <f>VLOOKUP(D315,CUSTOMERS!A:I,9,FALSE)</f>
        <v>South-West</v>
      </c>
      <c r="R315" s="2" t="str">
        <f>VLOOKUP(D315,CUSTOMERS!A:K,11,FALSE)</f>
        <v>USA</v>
      </c>
    </row>
    <row r="316" spans="1:18" x14ac:dyDescent="0.2">
      <c r="A316" s="2">
        <v>1232</v>
      </c>
      <c r="B316" s="2">
        <v>4</v>
      </c>
      <c r="C316" s="4">
        <v>44718</v>
      </c>
      <c r="D316" s="2">
        <v>672</v>
      </c>
      <c r="E316" s="2">
        <v>142</v>
      </c>
      <c r="F316" s="2" t="str">
        <f>VLOOKUP(E316,PRODUCTS!A:B,2,FALSE)</f>
        <v>Notre Dame 3-D Puzzle</v>
      </c>
      <c r="G316" s="2">
        <v>1</v>
      </c>
      <c r="H316" s="10">
        <f>VLOOKUP(E316,PRODUCTS!A:E,3,FALSE)</f>
        <v>50</v>
      </c>
      <c r="I316" s="10">
        <f>VLOOKUP(E316,PRODUCTS!A:E,4,FALSE)</f>
        <v>27</v>
      </c>
      <c r="J316" s="10">
        <f t="shared" si="12"/>
        <v>50</v>
      </c>
      <c r="K316" s="10">
        <f t="shared" si="13"/>
        <v>27</v>
      </c>
      <c r="L316" s="10">
        <f t="shared" si="14"/>
        <v>23</v>
      </c>
      <c r="M316" s="2">
        <f>VLOOKUP(D316,CUSTOMERS!A:E,5,FALSE)</f>
        <v>4</v>
      </c>
      <c r="N316" s="2">
        <f>VLOOKUP(E316,PRODUCTS!A:E,5,FALSE)</f>
        <v>10</v>
      </c>
      <c r="O316" s="2" t="str">
        <f>VLOOKUP(N316,CATEGORIES!A:C,3,FALSE)</f>
        <v>Children</v>
      </c>
      <c r="P316" s="2" t="str">
        <f ca="1">VLOOKUP(D316,CUSTOMERS!A:J,10,FALSE)</f>
        <v>40 - 50</v>
      </c>
      <c r="Q316" s="2" t="str">
        <f>VLOOKUP(D316,CUSTOMERS!A:I,9,FALSE)</f>
        <v>South-West</v>
      </c>
      <c r="R316" s="2" t="str">
        <f>VLOOKUP(D316,CUSTOMERS!A:K,11,FALSE)</f>
        <v>USA</v>
      </c>
    </row>
    <row r="317" spans="1:18" x14ac:dyDescent="0.2">
      <c r="A317" s="2">
        <v>1233</v>
      </c>
      <c r="B317" s="2">
        <v>1</v>
      </c>
      <c r="C317" s="4">
        <v>44719</v>
      </c>
      <c r="D317" s="2">
        <v>608</v>
      </c>
      <c r="E317" s="2">
        <v>64</v>
      </c>
      <c r="F317" s="2" t="str">
        <f>VLOOKUP(E317,PRODUCTS!A:B,2,FALSE)</f>
        <v>Dog Biker Jacket</v>
      </c>
      <c r="G317" s="2">
        <v>2</v>
      </c>
      <c r="H317" s="10">
        <f>VLOOKUP(E317,PRODUCTS!A:E,3,FALSE)</f>
        <v>52</v>
      </c>
      <c r="I317" s="10">
        <f>VLOOKUP(E317,PRODUCTS!A:E,4,FALSE)</f>
        <v>29</v>
      </c>
      <c r="J317" s="10">
        <f t="shared" si="12"/>
        <v>104</v>
      </c>
      <c r="K317" s="10">
        <f t="shared" si="13"/>
        <v>58</v>
      </c>
      <c r="L317" s="10">
        <f t="shared" si="14"/>
        <v>46</v>
      </c>
      <c r="M317" s="2">
        <f>VLOOKUP(D317,CUSTOMERS!A:E,5,FALSE)</f>
        <v>2</v>
      </c>
      <c r="N317" s="2">
        <f>VLOOKUP(E317,PRODUCTS!A:E,5,FALSE)</f>
        <v>21</v>
      </c>
      <c r="O317" s="2" t="str">
        <f>VLOOKUP(N317,CATEGORIES!A:C,3,FALSE)</f>
        <v>Household</v>
      </c>
      <c r="P317" s="2" t="str">
        <f ca="1">VLOOKUP(D317,CUSTOMERS!A:J,10,FALSE)</f>
        <v>30 - 40</v>
      </c>
      <c r="Q317" s="2" t="str">
        <f>VLOOKUP(D317,CUSTOMERS!A:I,9,FALSE)</f>
        <v>North-West</v>
      </c>
      <c r="R317" s="2" t="str">
        <f>VLOOKUP(D317,CUSTOMERS!A:K,11,FALSE)</f>
        <v>USA</v>
      </c>
    </row>
    <row r="318" spans="1:18" x14ac:dyDescent="0.2">
      <c r="A318" s="2">
        <v>1233</v>
      </c>
      <c r="B318" s="2">
        <v>2</v>
      </c>
      <c r="C318" s="4">
        <v>44719</v>
      </c>
      <c r="D318" s="2">
        <v>608</v>
      </c>
      <c r="E318" s="2">
        <v>116</v>
      </c>
      <c r="F318" s="2" t="str">
        <f>VLOOKUP(E318,PRODUCTS!A:B,2,FALSE)</f>
        <v>Label Saver (box of 20)</v>
      </c>
      <c r="G318" s="2">
        <v>1</v>
      </c>
      <c r="H318" s="10">
        <f>VLOOKUP(E318,PRODUCTS!A:E,3,FALSE)</f>
        <v>20</v>
      </c>
      <c r="I318" s="10">
        <f>VLOOKUP(E318,PRODUCTS!A:E,4,FALSE)</f>
        <v>11</v>
      </c>
      <c r="J318" s="10">
        <f t="shared" si="12"/>
        <v>20</v>
      </c>
      <c r="K318" s="10">
        <f t="shared" si="13"/>
        <v>11</v>
      </c>
      <c r="L318" s="10">
        <f t="shared" si="14"/>
        <v>9</v>
      </c>
      <c r="M318" s="2">
        <f>VLOOKUP(D318,CUSTOMERS!A:E,5,FALSE)</f>
        <v>2</v>
      </c>
      <c r="N318" s="2">
        <f>VLOOKUP(E318,PRODUCTS!A:E,5,FALSE)</f>
        <v>15</v>
      </c>
      <c r="O318" s="2" t="str">
        <f>VLOOKUP(N318,CATEGORIES!A:C,3,FALSE)</f>
        <v>Household</v>
      </c>
      <c r="P318" s="2" t="str">
        <f ca="1">VLOOKUP(D318,CUSTOMERS!A:J,10,FALSE)</f>
        <v>30 - 40</v>
      </c>
      <c r="Q318" s="2" t="str">
        <f>VLOOKUP(D318,CUSTOMERS!A:I,9,FALSE)</f>
        <v>North-West</v>
      </c>
      <c r="R318" s="2" t="str">
        <f>VLOOKUP(D318,CUSTOMERS!A:K,11,FALSE)</f>
        <v>USA</v>
      </c>
    </row>
    <row r="319" spans="1:18" x14ac:dyDescent="0.2">
      <c r="A319" s="2">
        <v>1234</v>
      </c>
      <c r="B319" s="2">
        <v>1</v>
      </c>
      <c r="C319" s="4">
        <v>44721</v>
      </c>
      <c r="D319" s="2">
        <v>271</v>
      </c>
      <c r="E319" s="2">
        <v>53</v>
      </c>
      <c r="F319" s="2" t="str">
        <f>VLOOKUP(E319,PRODUCTS!A:B,2,FALSE)</f>
        <v>Cocoa Mug</v>
      </c>
      <c r="G319" s="2">
        <v>1</v>
      </c>
      <c r="H319" s="10">
        <f>VLOOKUP(E319,PRODUCTS!A:E,3,FALSE)</f>
        <v>25</v>
      </c>
      <c r="I319" s="10">
        <f>VLOOKUP(E319,PRODUCTS!A:E,4,FALSE)</f>
        <v>13.5</v>
      </c>
      <c r="J319" s="10">
        <f t="shared" si="12"/>
        <v>25</v>
      </c>
      <c r="K319" s="10">
        <f t="shared" si="13"/>
        <v>13.5</v>
      </c>
      <c r="L319" s="10">
        <f t="shared" si="14"/>
        <v>11.5</v>
      </c>
      <c r="M319" s="2">
        <f>VLOOKUP(D319,CUSTOMERS!A:E,5,FALSE)</f>
        <v>3</v>
      </c>
      <c r="N319" s="2">
        <f>VLOOKUP(E319,PRODUCTS!A:E,5,FALSE)</f>
        <v>11</v>
      </c>
      <c r="O319" s="2" t="str">
        <f>VLOOKUP(N319,CATEGORIES!A:C,3,FALSE)</f>
        <v>Gifts</v>
      </c>
      <c r="P319" s="2" t="str">
        <f ca="1">VLOOKUP(D319,CUSTOMERS!A:J,10,FALSE)</f>
        <v>60 - 70</v>
      </c>
      <c r="Q319" s="2" t="str">
        <f>VLOOKUP(D319,CUSTOMERS!A:I,9,FALSE)</f>
        <v>Central</v>
      </c>
      <c r="R319" s="2" t="str">
        <f>VLOOKUP(D319,CUSTOMERS!A:K,11,FALSE)</f>
        <v>USA</v>
      </c>
    </row>
    <row r="320" spans="1:18" x14ac:dyDescent="0.2">
      <c r="A320" s="2">
        <v>1235</v>
      </c>
      <c r="B320" s="2">
        <v>1</v>
      </c>
      <c r="C320" s="4">
        <v>44722</v>
      </c>
      <c r="D320" s="2">
        <v>318</v>
      </c>
      <c r="E320" s="2">
        <v>27</v>
      </c>
      <c r="F320" s="2" t="str">
        <f>VLOOKUP(E320,PRODUCTS!A:B,2,FALSE)</f>
        <v>Butterfly Hutch</v>
      </c>
      <c r="G320" s="2">
        <v>1</v>
      </c>
      <c r="H320" s="10">
        <f>VLOOKUP(E320,PRODUCTS!A:E,3,FALSE)</f>
        <v>35</v>
      </c>
      <c r="I320" s="10">
        <f>VLOOKUP(E320,PRODUCTS!A:E,4,FALSE)</f>
        <v>19.5</v>
      </c>
      <c r="J320" s="10">
        <f t="shared" si="12"/>
        <v>35</v>
      </c>
      <c r="K320" s="10">
        <f t="shared" si="13"/>
        <v>19.5</v>
      </c>
      <c r="L320" s="10">
        <f t="shared" si="14"/>
        <v>15.5</v>
      </c>
      <c r="M320" s="2">
        <f>VLOOKUP(D320,CUSTOMERS!A:E,5,FALSE)</f>
        <v>2</v>
      </c>
      <c r="N320" s="2">
        <f>VLOOKUP(E320,PRODUCTS!A:E,5,FALSE)</f>
        <v>16</v>
      </c>
      <c r="O320" s="2" t="str">
        <f>VLOOKUP(N320,CATEGORIES!A:C,3,FALSE)</f>
        <v>Household</v>
      </c>
      <c r="P320" s="2" t="str">
        <f ca="1">VLOOKUP(D320,CUSTOMERS!A:J,10,FALSE)</f>
        <v>40 - 50</v>
      </c>
      <c r="Q320" s="2" t="str">
        <f>VLOOKUP(D320,CUSTOMERS!A:I,9,FALSE)</f>
        <v>South-East</v>
      </c>
      <c r="R320" s="2" t="str">
        <f>VLOOKUP(D320,CUSTOMERS!A:K,11,FALSE)</f>
        <v>USA</v>
      </c>
    </row>
    <row r="321" spans="1:18" x14ac:dyDescent="0.2">
      <c r="A321" s="2">
        <v>1235</v>
      </c>
      <c r="B321" s="2">
        <v>2</v>
      </c>
      <c r="C321" s="4">
        <v>44722</v>
      </c>
      <c r="D321" s="2">
        <v>318</v>
      </c>
      <c r="E321" s="2">
        <v>179</v>
      </c>
      <c r="F321" s="2" t="str">
        <f>VLOOKUP(E321,PRODUCTS!A:B,2,FALSE)</f>
        <v>Sleigh Bells Doorknob</v>
      </c>
      <c r="G321" s="2">
        <v>1</v>
      </c>
      <c r="H321" s="10">
        <f>VLOOKUP(E321,PRODUCTS!A:E,3,FALSE)</f>
        <v>20</v>
      </c>
      <c r="I321" s="10">
        <f>VLOOKUP(E321,PRODUCTS!A:E,4,FALSE)</f>
        <v>13</v>
      </c>
      <c r="J321" s="10">
        <f t="shared" si="12"/>
        <v>20</v>
      </c>
      <c r="K321" s="10">
        <f t="shared" si="13"/>
        <v>13</v>
      </c>
      <c r="L321" s="10">
        <f t="shared" si="14"/>
        <v>7</v>
      </c>
      <c r="M321" s="2">
        <f>VLOOKUP(D321,CUSTOMERS!A:E,5,FALSE)</f>
        <v>2</v>
      </c>
      <c r="N321" s="2">
        <f>VLOOKUP(E321,PRODUCTS!A:E,5,FALSE)</f>
        <v>4</v>
      </c>
      <c r="O321" s="2" t="str">
        <f>VLOOKUP(N321,CATEGORIES!A:C,3,FALSE)</f>
        <v>Gifts</v>
      </c>
      <c r="P321" s="2" t="str">
        <f ca="1">VLOOKUP(D321,CUSTOMERS!A:J,10,FALSE)</f>
        <v>40 - 50</v>
      </c>
      <c r="Q321" s="2" t="str">
        <f>VLOOKUP(D321,CUSTOMERS!A:I,9,FALSE)</f>
        <v>South-East</v>
      </c>
      <c r="R321" s="2" t="str">
        <f>VLOOKUP(D321,CUSTOMERS!A:K,11,FALSE)</f>
        <v>USA</v>
      </c>
    </row>
    <row r="322" spans="1:18" x14ac:dyDescent="0.2">
      <c r="A322" s="2">
        <v>1236</v>
      </c>
      <c r="B322" s="2">
        <v>1</v>
      </c>
      <c r="C322" s="4">
        <v>44722</v>
      </c>
      <c r="D322" s="2">
        <v>527</v>
      </c>
      <c r="E322" s="2">
        <v>11</v>
      </c>
      <c r="F322" s="2" t="str">
        <f>VLOOKUP(E322,PRODUCTS!A:B,2,FALSE)</f>
        <v>Aromatherapy Clove Candle</v>
      </c>
      <c r="G322" s="2">
        <v>2</v>
      </c>
      <c r="H322" s="10">
        <f>VLOOKUP(E322,PRODUCTS!A:E,3,FALSE)</f>
        <v>25</v>
      </c>
      <c r="I322" s="10">
        <f>VLOOKUP(E322,PRODUCTS!A:E,4,FALSE)</f>
        <v>13.5</v>
      </c>
      <c r="J322" s="10">
        <f t="shared" si="12"/>
        <v>50</v>
      </c>
      <c r="K322" s="10">
        <f t="shared" si="13"/>
        <v>27</v>
      </c>
      <c r="L322" s="10">
        <f t="shared" si="14"/>
        <v>23</v>
      </c>
      <c r="M322" s="2">
        <f>VLOOKUP(D322,CUSTOMERS!A:E,5,FALSE)</f>
        <v>4</v>
      </c>
      <c r="N322" s="2">
        <f>VLOOKUP(E322,PRODUCTS!A:E,5,FALSE)</f>
        <v>20</v>
      </c>
      <c r="O322" s="2" t="str">
        <f>VLOOKUP(N322,CATEGORIES!A:C,3,FALSE)</f>
        <v>Health &amp; Beauty</v>
      </c>
      <c r="P322" s="2" t="str">
        <f ca="1">VLOOKUP(D322,CUSTOMERS!A:J,10,FALSE)</f>
        <v>30 - 40</v>
      </c>
      <c r="Q322" s="2" t="str">
        <f>VLOOKUP(D322,CUSTOMERS!A:I,9,FALSE)</f>
        <v>South-East</v>
      </c>
      <c r="R322" s="2" t="str">
        <f>VLOOKUP(D322,CUSTOMERS!A:K,11,FALSE)</f>
        <v>USA</v>
      </c>
    </row>
    <row r="323" spans="1:18" x14ac:dyDescent="0.2">
      <c r="A323" s="2">
        <v>1236</v>
      </c>
      <c r="B323" s="2">
        <v>2</v>
      </c>
      <c r="C323" s="4">
        <v>44722</v>
      </c>
      <c r="D323" s="2">
        <v>527</v>
      </c>
      <c r="E323" s="2">
        <v>190</v>
      </c>
      <c r="F323" s="2" t="str">
        <f>VLOOKUP(E323,PRODUCTS!A:B,2,FALSE)</f>
        <v>Star Gazer Flower Basket</v>
      </c>
      <c r="G323" s="2">
        <v>1</v>
      </c>
      <c r="H323" s="10">
        <f>VLOOKUP(E323,PRODUCTS!A:E,3,FALSE)</f>
        <v>75</v>
      </c>
      <c r="I323" s="10">
        <f>VLOOKUP(E323,PRODUCTS!A:E,4,FALSE)</f>
        <v>38.5</v>
      </c>
      <c r="J323" s="10">
        <f t="shared" ref="J323:J386" si="15">H323*G323</f>
        <v>75</v>
      </c>
      <c r="K323" s="10">
        <f t="shared" ref="K323:K386" si="16">I323*G323</f>
        <v>38.5</v>
      </c>
      <c r="L323" s="10">
        <f t="shared" ref="L323:L386" si="17">J323-K323</f>
        <v>36.5</v>
      </c>
      <c r="M323" s="2">
        <f>VLOOKUP(D323,CUSTOMERS!A:E,5,FALSE)</f>
        <v>4</v>
      </c>
      <c r="N323" s="2">
        <f>VLOOKUP(E323,PRODUCTS!A:E,5,FALSE)</f>
        <v>22</v>
      </c>
      <c r="O323" s="2" t="str">
        <f>VLOOKUP(N323,CATEGORIES!A:C,3,FALSE)</f>
        <v>Gifts</v>
      </c>
      <c r="P323" s="2" t="str">
        <f ca="1">VLOOKUP(D323,CUSTOMERS!A:J,10,FALSE)</f>
        <v>30 - 40</v>
      </c>
      <c r="Q323" s="2" t="str">
        <f>VLOOKUP(D323,CUSTOMERS!A:I,9,FALSE)</f>
        <v>South-East</v>
      </c>
      <c r="R323" s="2" t="str">
        <f>VLOOKUP(D323,CUSTOMERS!A:K,11,FALSE)</f>
        <v>USA</v>
      </c>
    </row>
    <row r="324" spans="1:18" x14ac:dyDescent="0.2">
      <c r="A324" s="2">
        <v>1237</v>
      </c>
      <c r="B324" s="2">
        <v>1</v>
      </c>
      <c r="C324" s="4">
        <v>44723</v>
      </c>
      <c r="D324" s="2">
        <v>228</v>
      </c>
      <c r="E324" s="2">
        <v>75</v>
      </c>
      <c r="F324" s="2" t="str">
        <f>VLOOKUP(E324,PRODUCTS!A:B,2,FALSE)</f>
        <v>Exotic Meat Lover</v>
      </c>
      <c r="G324" s="2">
        <v>1</v>
      </c>
      <c r="H324" s="10">
        <f>VLOOKUP(E324,PRODUCTS!A:E,3,FALSE)</f>
        <v>140</v>
      </c>
      <c r="I324" s="10">
        <f>VLOOKUP(E324,PRODUCTS!A:E,4,FALSE)</f>
        <v>73</v>
      </c>
      <c r="J324" s="10">
        <f t="shared" si="15"/>
        <v>140</v>
      </c>
      <c r="K324" s="10">
        <f t="shared" si="16"/>
        <v>73</v>
      </c>
      <c r="L324" s="10">
        <f t="shared" si="17"/>
        <v>67</v>
      </c>
      <c r="M324" s="2">
        <f>VLOOKUP(D324,CUSTOMERS!A:E,5,FALSE)</f>
        <v>2</v>
      </c>
      <c r="N324" s="2">
        <f>VLOOKUP(E324,PRODUCTS!A:E,5,FALSE)</f>
        <v>18</v>
      </c>
      <c r="O324" s="2" t="str">
        <f>VLOOKUP(N324,CATEGORIES!A:C,3,FALSE)</f>
        <v>Food</v>
      </c>
      <c r="P324" s="2" t="str">
        <f ca="1">VLOOKUP(D324,CUSTOMERS!A:J,10,FALSE)</f>
        <v>40 - 50</v>
      </c>
      <c r="Q324" s="2" t="str">
        <f>VLOOKUP(D324,CUSTOMERS!A:I,9,FALSE)</f>
        <v>South-East</v>
      </c>
      <c r="R324" s="2" t="str">
        <f>VLOOKUP(D324,CUSTOMERS!A:K,11,FALSE)</f>
        <v>USA</v>
      </c>
    </row>
    <row r="325" spans="1:18" x14ac:dyDescent="0.2">
      <c r="A325" s="2">
        <v>1237</v>
      </c>
      <c r="B325" s="2">
        <v>2</v>
      </c>
      <c r="C325" s="4">
        <v>44723</v>
      </c>
      <c r="D325" s="2">
        <v>228</v>
      </c>
      <c r="E325" s="2">
        <v>102</v>
      </c>
      <c r="F325" s="2" t="str">
        <f>VLOOKUP(E325,PRODUCTS!A:B,2,FALSE)</f>
        <v>Hoberman Sphere</v>
      </c>
      <c r="G325" s="2">
        <v>1</v>
      </c>
      <c r="H325" s="10">
        <f>VLOOKUP(E325,PRODUCTS!A:E,3,FALSE)</f>
        <v>45</v>
      </c>
      <c r="I325" s="10">
        <f>VLOOKUP(E325,PRODUCTS!A:E,4,FALSE)</f>
        <v>23.5</v>
      </c>
      <c r="J325" s="10">
        <f t="shared" si="15"/>
        <v>45</v>
      </c>
      <c r="K325" s="10">
        <f t="shared" si="16"/>
        <v>23.5</v>
      </c>
      <c r="L325" s="10">
        <f t="shared" si="17"/>
        <v>21.5</v>
      </c>
      <c r="M325" s="2">
        <f>VLOOKUP(D325,CUSTOMERS!A:E,5,FALSE)</f>
        <v>2</v>
      </c>
      <c r="N325" s="2">
        <f>VLOOKUP(E325,PRODUCTS!A:E,5,FALSE)</f>
        <v>17</v>
      </c>
      <c r="O325" s="2" t="str">
        <f>VLOOKUP(N325,CATEGORIES!A:C,3,FALSE)</f>
        <v>Children</v>
      </c>
      <c r="P325" s="2" t="str">
        <f ca="1">VLOOKUP(D325,CUSTOMERS!A:J,10,FALSE)</f>
        <v>40 - 50</v>
      </c>
      <c r="Q325" s="2" t="str">
        <f>VLOOKUP(D325,CUSTOMERS!A:I,9,FALSE)</f>
        <v>South-East</v>
      </c>
      <c r="R325" s="2" t="str">
        <f>VLOOKUP(D325,CUSTOMERS!A:K,11,FALSE)</f>
        <v>USA</v>
      </c>
    </row>
    <row r="326" spans="1:18" x14ac:dyDescent="0.2">
      <c r="A326" s="2">
        <v>1237</v>
      </c>
      <c r="B326" s="2">
        <v>3</v>
      </c>
      <c r="C326" s="4">
        <v>44723</v>
      </c>
      <c r="D326" s="2">
        <v>228</v>
      </c>
      <c r="E326" s="2">
        <v>142</v>
      </c>
      <c r="F326" s="2" t="str">
        <f>VLOOKUP(E326,PRODUCTS!A:B,2,FALSE)</f>
        <v>Notre Dame 3-D Puzzle</v>
      </c>
      <c r="G326" s="2">
        <v>1</v>
      </c>
      <c r="H326" s="10">
        <f>VLOOKUP(E326,PRODUCTS!A:E,3,FALSE)</f>
        <v>50</v>
      </c>
      <c r="I326" s="10">
        <f>VLOOKUP(E326,PRODUCTS!A:E,4,FALSE)</f>
        <v>27</v>
      </c>
      <c r="J326" s="10">
        <f t="shared" si="15"/>
        <v>50</v>
      </c>
      <c r="K326" s="10">
        <f t="shared" si="16"/>
        <v>27</v>
      </c>
      <c r="L326" s="10">
        <f t="shared" si="17"/>
        <v>23</v>
      </c>
      <c r="M326" s="2">
        <f>VLOOKUP(D326,CUSTOMERS!A:E,5,FALSE)</f>
        <v>2</v>
      </c>
      <c r="N326" s="2">
        <f>VLOOKUP(E326,PRODUCTS!A:E,5,FALSE)</f>
        <v>10</v>
      </c>
      <c r="O326" s="2" t="str">
        <f>VLOOKUP(N326,CATEGORIES!A:C,3,FALSE)</f>
        <v>Children</v>
      </c>
      <c r="P326" s="2" t="str">
        <f ca="1">VLOOKUP(D326,CUSTOMERS!A:J,10,FALSE)</f>
        <v>40 - 50</v>
      </c>
      <c r="Q326" s="2" t="str">
        <f>VLOOKUP(D326,CUSTOMERS!A:I,9,FALSE)</f>
        <v>South-East</v>
      </c>
      <c r="R326" s="2" t="str">
        <f>VLOOKUP(D326,CUSTOMERS!A:K,11,FALSE)</f>
        <v>USA</v>
      </c>
    </row>
    <row r="327" spans="1:18" x14ac:dyDescent="0.2">
      <c r="A327" s="2">
        <v>1238</v>
      </c>
      <c r="B327" s="2">
        <v>1</v>
      </c>
      <c r="C327" s="4">
        <v>44724</v>
      </c>
      <c r="D327" s="2">
        <v>417</v>
      </c>
      <c r="E327" s="2">
        <v>21</v>
      </c>
      <c r="F327" s="2" t="str">
        <f>VLOOKUP(E327,PRODUCTS!A:B,2,FALSE)</f>
        <v>Bonsai Gift Set</v>
      </c>
      <c r="G327" s="2">
        <v>1</v>
      </c>
      <c r="H327" s="10">
        <f>VLOOKUP(E327,PRODUCTS!A:E,3,FALSE)</f>
        <v>53</v>
      </c>
      <c r="I327" s="10">
        <f>VLOOKUP(E327,PRODUCTS!A:E,4,FALSE)</f>
        <v>29.5</v>
      </c>
      <c r="J327" s="10">
        <f t="shared" si="15"/>
        <v>53</v>
      </c>
      <c r="K327" s="10">
        <f t="shared" si="16"/>
        <v>29.5</v>
      </c>
      <c r="L327" s="10">
        <f t="shared" si="17"/>
        <v>23.5</v>
      </c>
      <c r="M327" s="2">
        <f>VLOOKUP(D327,CUSTOMERS!A:E,5,FALSE)</f>
        <v>9</v>
      </c>
      <c r="N327" s="2">
        <f>VLOOKUP(E327,PRODUCTS!A:E,5,FALSE)</f>
        <v>16</v>
      </c>
      <c r="O327" s="2" t="str">
        <f>VLOOKUP(N327,CATEGORIES!A:C,3,FALSE)</f>
        <v>Household</v>
      </c>
      <c r="P327" s="2" t="str">
        <f ca="1">VLOOKUP(D327,CUSTOMERS!A:J,10,FALSE)</f>
        <v>40 - 50</v>
      </c>
      <c r="Q327" s="2" t="str">
        <f>VLOOKUP(D327,CUSTOMERS!A:I,9,FALSE)</f>
        <v>South-West</v>
      </c>
      <c r="R327" s="2" t="str">
        <f>VLOOKUP(D327,CUSTOMERS!A:K,11,FALSE)</f>
        <v>USA</v>
      </c>
    </row>
    <row r="328" spans="1:18" x14ac:dyDescent="0.2">
      <c r="A328" s="2">
        <v>1238</v>
      </c>
      <c r="B328" s="2">
        <v>2</v>
      </c>
      <c r="C328" s="4">
        <v>44724</v>
      </c>
      <c r="D328" s="2">
        <v>417</v>
      </c>
      <c r="E328" s="2">
        <v>177</v>
      </c>
      <c r="F328" s="2" t="str">
        <f>VLOOKUP(E328,PRODUCTS!A:B,2,FALSE)</f>
        <v>Singing Bird Clock</v>
      </c>
      <c r="G328" s="2">
        <v>1</v>
      </c>
      <c r="H328" s="10">
        <f>VLOOKUP(E328,PRODUCTS!A:E,3,FALSE)</f>
        <v>55</v>
      </c>
      <c r="I328" s="10">
        <f>VLOOKUP(E328,PRODUCTS!A:E,4,FALSE)</f>
        <v>30.5</v>
      </c>
      <c r="J328" s="10">
        <f t="shared" si="15"/>
        <v>55</v>
      </c>
      <c r="K328" s="10">
        <f t="shared" si="16"/>
        <v>30.5</v>
      </c>
      <c r="L328" s="10">
        <f t="shared" si="17"/>
        <v>24.5</v>
      </c>
      <c r="M328" s="2">
        <f>VLOOKUP(D328,CUSTOMERS!A:E,5,FALSE)</f>
        <v>9</v>
      </c>
      <c r="N328" s="2">
        <f>VLOOKUP(E328,PRODUCTS!A:E,5,FALSE)</f>
        <v>19</v>
      </c>
      <c r="O328" s="2" t="str">
        <f>VLOOKUP(N328,CATEGORIES!A:C,3,FALSE)</f>
        <v>Household</v>
      </c>
      <c r="P328" s="2" t="str">
        <f ca="1">VLOOKUP(D328,CUSTOMERS!A:J,10,FALSE)</f>
        <v>40 - 50</v>
      </c>
      <c r="Q328" s="2" t="str">
        <f>VLOOKUP(D328,CUSTOMERS!A:I,9,FALSE)</f>
        <v>South-West</v>
      </c>
      <c r="R328" s="2" t="str">
        <f>VLOOKUP(D328,CUSTOMERS!A:K,11,FALSE)</f>
        <v>USA</v>
      </c>
    </row>
    <row r="329" spans="1:18" x14ac:dyDescent="0.2">
      <c r="A329" s="2">
        <v>1239</v>
      </c>
      <c r="B329" s="2">
        <v>1</v>
      </c>
      <c r="C329" s="4">
        <v>44725</v>
      </c>
      <c r="D329" s="2">
        <v>84</v>
      </c>
      <c r="E329" s="2">
        <v>41</v>
      </c>
      <c r="F329" s="2" t="str">
        <f>VLOOKUP(E329,PRODUCTS!A:B,2,FALSE)</f>
        <v>Celebration</v>
      </c>
      <c r="G329" s="2">
        <v>1</v>
      </c>
      <c r="H329" s="10">
        <f>VLOOKUP(E329,PRODUCTS!A:E,3,FALSE)</f>
        <v>79</v>
      </c>
      <c r="I329" s="10">
        <f>VLOOKUP(E329,PRODUCTS!A:E,4,FALSE)</f>
        <v>42.5</v>
      </c>
      <c r="J329" s="10">
        <f t="shared" si="15"/>
        <v>79</v>
      </c>
      <c r="K329" s="10">
        <f t="shared" si="16"/>
        <v>42.5</v>
      </c>
      <c r="L329" s="10">
        <f t="shared" si="17"/>
        <v>36.5</v>
      </c>
      <c r="M329" s="2">
        <f>VLOOKUP(D329,CUSTOMERS!A:E,5,FALSE)</f>
        <v>4</v>
      </c>
      <c r="N329" s="2">
        <f>VLOOKUP(E329,PRODUCTS!A:E,5,FALSE)</f>
        <v>11</v>
      </c>
      <c r="O329" s="2" t="str">
        <f>VLOOKUP(N329,CATEGORIES!A:C,3,FALSE)</f>
        <v>Gifts</v>
      </c>
      <c r="P329" s="2" t="str">
        <f ca="1">VLOOKUP(D329,CUSTOMERS!A:J,10,FALSE)</f>
        <v>30 - 40</v>
      </c>
      <c r="Q329" s="2" t="str">
        <f>VLOOKUP(D329,CUSTOMERS!A:I,9,FALSE)</f>
        <v>South-West</v>
      </c>
      <c r="R329" s="2" t="str">
        <f>VLOOKUP(D329,CUSTOMERS!A:K,11,FALSE)</f>
        <v>USA</v>
      </c>
    </row>
    <row r="330" spans="1:18" x14ac:dyDescent="0.2">
      <c r="A330" s="2">
        <v>1239</v>
      </c>
      <c r="B330" s="2">
        <v>2</v>
      </c>
      <c r="C330" s="4">
        <v>44725</v>
      </c>
      <c r="D330" s="2">
        <v>84</v>
      </c>
      <c r="E330" s="2">
        <v>127</v>
      </c>
      <c r="F330" s="2" t="str">
        <f>VLOOKUP(E330,PRODUCTS!A:B,2,FALSE)</f>
        <v>Luxurious Bath Pack</v>
      </c>
      <c r="G330" s="2">
        <v>1</v>
      </c>
      <c r="H330" s="10">
        <f>VLOOKUP(E330,PRODUCTS!A:E,3,FALSE)</f>
        <v>27</v>
      </c>
      <c r="I330" s="10">
        <f>VLOOKUP(E330,PRODUCTS!A:E,4,FALSE)</f>
        <v>15.5</v>
      </c>
      <c r="J330" s="10">
        <f t="shared" si="15"/>
        <v>27</v>
      </c>
      <c r="K330" s="10">
        <f t="shared" si="16"/>
        <v>15.5</v>
      </c>
      <c r="L330" s="10">
        <f t="shared" si="17"/>
        <v>11.5</v>
      </c>
      <c r="M330" s="2">
        <f>VLOOKUP(D330,CUSTOMERS!A:E,5,FALSE)</f>
        <v>4</v>
      </c>
      <c r="N330" s="2">
        <f>VLOOKUP(E330,PRODUCTS!A:E,5,FALSE)</f>
        <v>24</v>
      </c>
      <c r="O330" s="2" t="str">
        <f>VLOOKUP(N330,CATEGORIES!A:C,3,FALSE)</f>
        <v>Health &amp; Beauty</v>
      </c>
      <c r="P330" s="2" t="str">
        <f ca="1">VLOOKUP(D330,CUSTOMERS!A:J,10,FALSE)</f>
        <v>30 - 40</v>
      </c>
      <c r="Q330" s="2" t="str">
        <f>VLOOKUP(D330,CUSTOMERS!A:I,9,FALSE)</f>
        <v>South-West</v>
      </c>
      <c r="R330" s="2" t="str">
        <f>VLOOKUP(D330,CUSTOMERS!A:K,11,FALSE)</f>
        <v>USA</v>
      </c>
    </row>
    <row r="331" spans="1:18" x14ac:dyDescent="0.2">
      <c r="A331" s="2">
        <v>1239</v>
      </c>
      <c r="B331" s="2">
        <v>3</v>
      </c>
      <c r="C331" s="4">
        <v>44725</v>
      </c>
      <c r="D331" s="2">
        <v>84</v>
      </c>
      <c r="E331" s="2">
        <v>140</v>
      </c>
      <c r="F331" s="2" t="str">
        <f>VLOOKUP(E331,PRODUCTS!A:B,2,FALSE)</f>
        <v>Deer Repellent</v>
      </c>
      <c r="G331" s="2">
        <v>3</v>
      </c>
      <c r="H331" s="10">
        <f>VLOOKUP(E331,PRODUCTS!A:E,3,FALSE)</f>
        <v>15</v>
      </c>
      <c r="I331" s="10">
        <f>VLOOKUP(E331,PRODUCTS!A:E,4,FALSE)</f>
        <v>9.5</v>
      </c>
      <c r="J331" s="10">
        <f t="shared" si="15"/>
        <v>45</v>
      </c>
      <c r="K331" s="10">
        <f t="shared" si="16"/>
        <v>28.5</v>
      </c>
      <c r="L331" s="10">
        <f t="shared" si="17"/>
        <v>16.5</v>
      </c>
      <c r="M331" s="2">
        <f>VLOOKUP(D331,CUSTOMERS!A:E,5,FALSE)</f>
        <v>4</v>
      </c>
      <c r="N331" s="2">
        <f>VLOOKUP(E331,PRODUCTS!A:E,5,FALSE)</f>
        <v>16</v>
      </c>
      <c r="O331" s="2" t="str">
        <f>VLOOKUP(N331,CATEGORIES!A:C,3,FALSE)</f>
        <v>Household</v>
      </c>
      <c r="P331" s="2" t="str">
        <f ca="1">VLOOKUP(D331,CUSTOMERS!A:J,10,FALSE)</f>
        <v>30 - 40</v>
      </c>
      <c r="Q331" s="2" t="str">
        <f>VLOOKUP(D331,CUSTOMERS!A:I,9,FALSE)</f>
        <v>South-West</v>
      </c>
      <c r="R331" s="2" t="str">
        <f>VLOOKUP(D331,CUSTOMERS!A:K,11,FALSE)</f>
        <v>USA</v>
      </c>
    </row>
    <row r="332" spans="1:18" x14ac:dyDescent="0.2">
      <c r="A332" s="2">
        <v>1239</v>
      </c>
      <c r="B332" s="2">
        <v>4</v>
      </c>
      <c r="C332" s="4">
        <v>44725</v>
      </c>
      <c r="D332" s="2">
        <v>84</v>
      </c>
      <c r="E332" s="2">
        <v>202</v>
      </c>
      <c r="F332" s="2" t="str">
        <f>VLOOKUP(E332,PRODUCTS!A:B,2,FALSE)</f>
        <v>100% Wool Victorian Carpet</v>
      </c>
      <c r="G332" s="2">
        <v>1</v>
      </c>
      <c r="H332" s="10">
        <f>VLOOKUP(E332,PRODUCTS!A:E,3,FALSE)</f>
        <v>998</v>
      </c>
      <c r="I332" s="10">
        <f>VLOOKUP(E332,PRODUCTS!A:E,4,FALSE)</f>
        <v>502</v>
      </c>
      <c r="J332" s="10">
        <f t="shared" si="15"/>
        <v>998</v>
      </c>
      <c r="K332" s="10">
        <f t="shared" si="16"/>
        <v>502</v>
      </c>
      <c r="L332" s="10">
        <f t="shared" si="17"/>
        <v>496</v>
      </c>
      <c r="M332" s="2">
        <f>VLOOKUP(D332,CUSTOMERS!A:E,5,FALSE)</f>
        <v>4</v>
      </c>
      <c r="N332" s="2">
        <f>VLOOKUP(E332,PRODUCTS!A:E,5,FALSE)</f>
        <v>19</v>
      </c>
      <c r="O332" s="2" t="str">
        <f>VLOOKUP(N332,CATEGORIES!A:C,3,FALSE)</f>
        <v>Household</v>
      </c>
      <c r="P332" s="2" t="str">
        <f ca="1">VLOOKUP(D332,CUSTOMERS!A:J,10,FALSE)</f>
        <v>30 - 40</v>
      </c>
      <c r="Q332" s="2" t="str">
        <f>VLOOKUP(D332,CUSTOMERS!A:I,9,FALSE)</f>
        <v>South-West</v>
      </c>
      <c r="R332" s="2" t="str">
        <f>VLOOKUP(D332,CUSTOMERS!A:K,11,FALSE)</f>
        <v>USA</v>
      </c>
    </row>
    <row r="333" spans="1:18" x14ac:dyDescent="0.2">
      <c r="A333" s="2">
        <v>1240</v>
      </c>
      <c r="B333" s="2">
        <v>1</v>
      </c>
      <c r="C333" s="4">
        <v>44725</v>
      </c>
      <c r="D333" s="2">
        <v>330</v>
      </c>
      <c r="E333" s="2">
        <v>35</v>
      </c>
      <c r="F333" s="2" t="str">
        <f>VLOOKUP(E333,PRODUCTS!A:B,2,FALSE)</f>
        <v>Cascade Travel Pillow</v>
      </c>
      <c r="G333" s="2">
        <v>1</v>
      </c>
      <c r="H333" s="10">
        <f>VLOOKUP(E333,PRODUCTS!A:E,3,FALSE)</f>
        <v>23</v>
      </c>
      <c r="I333" s="10">
        <f>VLOOKUP(E333,PRODUCTS!A:E,4,FALSE)</f>
        <v>13.5</v>
      </c>
      <c r="J333" s="10">
        <f t="shared" si="15"/>
        <v>23</v>
      </c>
      <c r="K333" s="10">
        <f t="shared" si="16"/>
        <v>13.5</v>
      </c>
      <c r="L333" s="10">
        <f t="shared" si="17"/>
        <v>9.5</v>
      </c>
      <c r="M333" s="2">
        <f>VLOOKUP(D333,CUSTOMERS!A:E,5,FALSE)</f>
        <v>5</v>
      </c>
      <c r="N333" s="2">
        <f>VLOOKUP(E333,PRODUCTS!A:E,5,FALSE)</f>
        <v>25</v>
      </c>
      <c r="O333" s="2" t="str">
        <f>VLOOKUP(N333,CATEGORIES!A:C,3,FALSE)</f>
        <v>Travel</v>
      </c>
      <c r="P333" s="2" t="str">
        <f ca="1">VLOOKUP(D333,CUSTOMERS!A:J,10,FALSE)</f>
        <v>40 - 50</v>
      </c>
      <c r="Q333" s="2" t="str">
        <f>VLOOKUP(D333,CUSTOMERS!A:I,9,FALSE)</f>
        <v>South</v>
      </c>
      <c r="R333" s="2" t="str">
        <f>VLOOKUP(D333,CUSTOMERS!A:K,11,FALSE)</f>
        <v>USA</v>
      </c>
    </row>
    <row r="334" spans="1:18" x14ac:dyDescent="0.2">
      <c r="A334" s="2">
        <v>1240</v>
      </c>
      <c r="B334" s="2">
        <v>2</v>
      </c>
      <c r="C334" s="4">
        <v>44725</v>
      </c>
      <c r="D334" s="2">
        <v>330</v>
      </c>
      <c r="E334" s="2">
        <v>161</v>
      </c>
      <c r="F334" s="2" t="str">
        <f>VLOOKUP(E334,PRODUCTS!A:B,2,FALSE)</f>
        <v>Queen Double Irish Chain Quilt</v>
      </c>
      <c r="G334" s="2">
        <v>1</v>
      </c>
      <c r="H334" s="10">
        <f>VLOOKUP(E334,PRODUCTS!A:E,3,FALSE)</f>
        <v>315</v>
      </c>
      <c r="I334" s="10">
        <f>VLOOKUP(E334,PRODUCTS!A:E,4,FALSE)</f>
        <v>160.5</v>
      </c>
      <c r="J334" s="10">
        <f t="shared" si="15"/>
        <v>315</v>
      </c>
      <c r="K334" s="10">
        <f t="shared" si="16"/>
        <v>160.5</v>
      </c>
      <c r="L334" s="10">
        <f t="shared" si="17"/>
        <v>154.5</v>
      </c>
      <c r="M334" s="2">
        <f>VLOOKUP(D334,CUSTOMERS!A:E,5,FALSE)</f>
        <v>5</v>
      </c>
      <c r="N334" s="2">
        <f>VLOOKUP(E334,PRODUCTS!A:E,5,FALSE)</f>
        <v>19</v>
      </c>
      <c r="O334" s="2" t="str">
        <f>VLOOKUP(N334,CATEGORIES!A:C,3,FALSE)</f>
        <v>Household</v>
      </c>
      <c r="P334" s="2" t="str">
        <f ca="1">VLOOKUP(D334,CUSTOMERS!A:J,10,FALSE)</f>
        <v>40 - 50</v>
      </c>
      <c r="Q334" s="2" t="str">
        <f>VLOOKUP(D334,CUSTOMERS!A:I,9,FALSE)</f>
        <v>South</v>
      </c>
      <c r="R334" s="2" t="str">
        <f>VLOOKUP(D334,CUSTOMERS!A:K,11,FALSE)</f>
        <v>USA</v>
      </c>
    </row>
    <row r="335" spans="1:18" x14ac:dyDescent="0.2">
      <c r="A335" s="2">
        <v>1241</v>
      </c>
      <c r="B335" s="2">
        <v>1</v>
      </c>
      <c r="C335" s="4">
        <v>44725</v>
      </c>
      <c r="D335" s="2">
        <v>526</v>
      </c>
      <c r="E335" s="2">
        <v>86</v>
      </c>
      <c r="F335" s="2" t="str">
        <f>VLOOKUP(E335,PRODUCTS!A:B,2,FALSE)</f>
        <v>Fragrant Flower Arrangement</v>
      </c>
      <c r="G335" s="2">
        <v>1</v>
      </c>
      <c r="H335" s="10">
        <f>VLOOKUP(E335,PRODUCTS!A:E,3,FALSE)</f>
        <v>60</v>
      </c>
      <c r="I335" s="10">
        <f>VLOOKUP(E335,PRODUCTS!A:E,4,FALSE)</f>
        <v>31</v>
      </c>
      <c r="J335" s="10">
        <f t="shared" si="15"/>
        <v>60</v>
      </c>
      <c r="K335" s="10">
        <f t="shared" si="16"/>
        <v>31</v>
      </c>
      <c r="L335" s="10">
        <f t="shared" si="17"/>
        <v>29</v>
      </c>
      <c r="M335" s="2">
        <f>VLOOKUP(D335,CUSTOMERS!A:E,5,FALSE)</f>
        <v>3</v>
      </c>
      <c r="N335" s="2">
        <f>VLOOKUP(E335,PRODUCTS!A:E,5,FALSE)</f>
        <v>22</v>
      </c>
      <c r="O335" s="2" t="str">
        <f>VLOOKUP(N335,CATEGORIES!A:C,3,FALSE)</f>
        <v>Gifts</v>
      </c>
      <c r="P335" s="2" t="str">
        <f ca="1">VLOOKUP(D335,CUSTOMERS!A:J,10,FALSE)</f>
        <v>30 - 40</v>
      </c>
      <c r="Q335" s="2" t="str">
        <f>VLOOKUP(D335,CUSTOMERS!A:I,9,FALSE)</f>
        <v>South</v>
      </c>
      <c r="R335" s="2" t="str">
        <f>VLOOKUP(D335,CUSTOMERS!A:K,11,FALSE)</f>
        <v>USA</v>
      </c>
    </row>
    <row r="336" spans="1:18" x14ac:dyDescent="0.2">
      <c r="A336" s="2">
        <v>1241</v>
      </c>
      <c r="B336" s="2">
        <v>2</v>
      </c>
      <c r="C336" s="4">
        <v>44725</v>
      </c>
      <c r="D336" s="2">
        <v>526</v>
      </c>
      <c r="E336" s="2">
        <v>148</v>
      </c>
      <c r="F336" s="2" t="str">
        <f>VLOOKUP(E336,PRODUCTS!A:B,2,FALSE)</f>
        <v>Peppermint Pig</v>
      </c>
      <c r="G336" s="2">
        <v>1</v>
      </c>
      <c r="H336" s="10">
        <f>VLOOKUP(E336,PRODUCTS!A:E,3,FALSE)</f>
        <v>20</v>
      </c>
      <c r="I336" s="10">
        <f>VLOOKUP(E336,PRODUCTS!A:E,4,FALSE)</f>
        <v>12</v>
      </c>
      <c r="J336" s="10">
        <f t="shared" si="15"/>
        <v>20</v>
      </c>
      <c r="K336" s="10">
        <f t="shared" si="16"/>
        <v>12</v>
      </c>
      <c r="L336" s="10">
        <f t="shared" si="17"/>
        <v>8</v>
      </c>
      <c r="M336" s="2">
        <f>VLOOKUP(D336,CUSTOMERS!A:E,5,FALSE)</f>
        <v>3</v>
      </c>
      <c r="N336" s="2">
        <f>VLOOKUP(E336,PRODUCTS!A:E,5,FALSE)</f>
        <v>4</v>
      </c>
      <c r="O336" s="2" t="str">
        <f>VLOOKUP(N336,CATEGORIES!A:C,3,FALSE)</f>
        <v>Gifts</v>
      </c>
      <c r="P336" s="2" t="str">
        <f ca="1">VLOOKUP(D336,CUSTOMERS!A:J,10,FALSE)</f>
        <v>30 - 40</v>
      </c>
      <c r="Q336" s="2" t="str">
        <f>VLOOKUP(D336,CUSTOMERS!A:I,9,FALSE)</f>
        <v>South</v>
      </c>
      <c r="R336" s="2" t="str">
        <f>VLOOKUP(D336,CUSTOMERS!A:K,11,FALSE)</f>
        <v>USA</v>
      </c>
    </row>
    <row r="337" spans="1:18" x14ac:dyDescent="0.2">
      <c r="A337" s="2">
        <v>1242</v>
      </c>
      <c r="B337" s="2">
        <v>1</v>
      </c>
      <c r="C337" s="4">
        <v>44726</v>
      </c>
      <c r="D337" s="2">
        <v>440</v>
      </c>
      <c r="E337" s="2">
        <v>1</v>
      </c>
      <c r="F337" s="2" t="str">
        <f>VLOOKUP(E337,PRODUCTS!A:B,2,FALSE)</f>
        <v>Sharp Vermont Cheddar (3Lb)</v>
      </c>
      <c r="G337" s="2">
        <v>1</v>
      </c>
      <c r="H337" s="10">
        <f>VLOOKUP(E337,PRODUCTS!A:E,3,FALSE)</f>
        <v>25</v>
      </c>
      <c r="I337" s="10">
        <f>VLOOKUP(E337,PRODUCTS!A:E,4,FALSE)</f>
        <v>14.5</v>
      </c>
      <c r="J337" s="10">
        <f t="shared" si="15"/>
        <v>25</v>
      </c>
      <c r="K337" s="10">
        <f t="shared" si="16"/>
        <v>14.5</v>
      </c>
      <c r="L337" s="10">
        <f t="shared" si="17"/>
        <v>10.5</v>
      </c>
      <c r="M337" s="2">
        <f>VLOOKUP(D337,CUSTOMERS!A:E,5,FALSE)</f>
        <v>5</v>
      </c>
      <c r="N337" s="2">
        <f>VLOOKUP(E337,PRODUCTS!A:E,5,FALSE)</f>
        <v>18</v>
      </c>
      <c r="O337" s="2" t="str">
        <f>VLOOKUP(N337,CATEGORIES!A:C,3,FALSE)</f>
        <v>Food</v>
      </c>
      <c r="P337" s="2" t="str">
        <f ca="1">VLOOKUP(D337,CUSTOMERS!A:J,10,FALSE)</f>
        <v>30 - 40</v>
      </c>
      <c r="Q337" s="2" t="str">
        <f>VLOOKUP(D337,CUSTOMERS!A:I,9,FALSE)</f>
        <v>North-West</v>
      </c>
      <c r="R337" s="2" t="str">
        <f>VLOOKUP(D337,CUSTOMERS!A:K,11,FALSE)</f>
        <v>USA</v>
      </c>
    </row>
    <row r="338" spans="1:18" x14ac:dyDescent="0.2">
      <c r="A338" s="2">
        <v>1242</v>
      </c>
      <c r="B338" s="2">
        <v>2</v>
      </c>
      <c r="C338" s="4">
        <v>44726</v>
      </c>
      <c r="D338" s="2">
        <v>440</v>
      </c>
      <c r="E338" s="2">
        <v>103</v>
      </c>
      <c r="F338" s="2" t="str">
        <f>VLOOKUP(E338,PRODUCTS!A:B,2,FALSE)</f>
        <v>House Blend Coffee</v>
      </c>
      <c r="G338" s="2">
        <v>3</v>
      </c>
      <c r="H338" s="10">
        <f>VLOOKUP(E338,PRODUCTS!A:E,3,FALSE)</f>
        <v>14</v>
      </c>
      <c r="I338" s="10">
        <f>VLOOKUP(E338,PRODUCTS!A:E,4,FALSE)</f>
        <v>10</v>
      </c>
      <c r="J338" s="10">
        <f t="shared" si="15"/>
        <v>42</v>
      </c>
      <c r="K338" s="10">
        <f t="shared" si="16"/>
        <v>30</v>
      </c>
      <c r="L338" s="10">
        <f t="shared" si="17"/>
        <v>12</v>
      </c>
      <c r="M338" s="2">
        <f>VLOOKUP(D338,CUSTOMERS!A:E,5,FALSE)</f>
        <v>5</v>
      </c>
      <c r="N338" s="2">
        <f>VLOOKUP(E338,PRODUCTS!A:E,5,FALSE)</f>
        <v>6</v>
      </c>
      <c r="O338" s="2" t="str">
        <f>VLOOKUP(N338,CATEGORIES!A:C,3,FALSE)</f>
        <v>Food</v>
      </c>
      <c r="P338" s="2" t="str">
        <f ca="1">VLOOKUP(D338,CUSTOMERS!A:J,10,FALSE)</f>
        <v>30 - 40</v>
      </c>
      <c r="Q338" s="2" t="str">
        <f>VLOOKUP(D338,CUSTOMERS!A:I,9,FALSE)</f>
        <v>North-West</v>
      </c>
      <c r="R338" s="2" t="str">
        <f>VLOOKUP(D338,CUSTOMERS!A:K,11,FALSE)</f>
        <v>USA</v>
      </c>
    </row>
    <row r="339" spans="1:18" x14ac:dyDescent="0.2">
      <c r="A339" s="2">
        <v>1242</v>
      </c>
      <c r="B339" s="2">
        <v>3</v>
      </c>
      <c r="C339" s="4">
        <v>44726</v>
      </c>
      <c r="D339" s="2">
        <v>440</v>
      </c>
      <c r="E339" s="2">
        <v>150</v>
      </c>
      <c r="F339" s="2" t="str">
        <f>VLOOKUP(E339,PRODUCTS!A:B,2,FALSE)</f>
        <v>Personal Air Purifier</v>
      </c>
      <c r="G339" s="2">
        <v>1</v>
      </c>
      <c r="H339" s="10">
        <f>VLOOKUP(E339,PRODUCTS!A:E,3,FALSE)</f>
        <v>105</v>
      </c>
      <c r="I339" s="10">
        <f>VLOOKUP(E339,PRODUCTS!A:E,4,FALSE)</f>
        <v>53.5</v>
      </c>
      <c r="J339" s="10">
        <f t="shared" si="15"/>
        <v>105</v>
      </c>
      <c r="K339" s="10">
        <f t="shared" si="16"/>
        <v>53.5</v>
      </c>
      <c r="L339" s="10">
        <f t="shared" si="17"/>
        <v>51.5</v>
      </c>
      <c r="M339" s="2">
        <f>VLOOKUP(D339,CUSTOMERS!A:E,5,FALSE)</f>
        <v>5</v>
      </c>
      <c r="N339" s="2">
        <f>VLOOKUP(E339,PRODUCTS!A:E,5,FALSE)</f>
        <v>7</v>
      </c>
      <c r="O339" s="2" t="str">
        <f>VLOOKUP(N339,CATEGORIES!A:C,3,FALSE)</f>
        <v>Electronics</v>
      </c>
      <c r="P339" s="2" t="str">
        <f ca="1">VLOOKUP(D339,CUSTOMERS!A:J,10,FALSE)</f>
        <v>30 - 40</v>
      </c>
      <c r="Q339" s="2" t="str">
        <f>VLOOKUP(D339,CUSTOMERS!A:I,9,FALSE)</f>
        <v>North-West</v>
      </c>
      <c r="R339" s="2" t="str">
        <f>VLOOKUP(D339,CUSTOMERS!A:K,11,FALSE)</f>
        <v>USA</v>
      </c>
    </row>
    <row r="340" spans="1:18" x14ac:dyDescent="0.2">
      <c r="A340" s="2">
        <v>1242</v>
      </c>
      <c r="B340" s="2">
        <v>4</v>
      </c>
      <c r="C340" s="4">
        <v>44726</v>
      </c>
      <c r="D340" s="2">
        <v>440</v>
      </c>
      <c r="E340" s="2">
        <v>165</v>
      </c>
      <c r="F340" s="2" t="str">
        <f>VLOOKUP(E340,PRODUCTS!A:B,2,FALSE)</f>
        <v>Relaxing Eye Pillow</v>
      </c>
      <c r="G340" s="2">
        <v>3</v>
      </c>
      <c r="H340" s="10">
        <f>VLOOKUP(E340,PRODUCTS!A:E,3,FALSE)</f>
        <v>18</v>
      </c>
      <c r="I340" s="10">
        <f>VLOOKUP(E340,PRODUCTS!A:E,4,FALSE)</f>
        <v>11</v>
      </c>
      <c r="J340" s="10">
        <f t="shared" si="15"/>
        <v>54</v>
      </c>
      <c r="K340" s="10">
        <f t="shared" si="16"/>
        <v>33</v>
      </c>
      <c r="L340" s="10">
        <f t="shared" si="17"/>
        <v>21</v>
      </c>
      <c r="M340" s="2">
        <f>VLOOKUP(D340,CUSTOMERS!A:E,5,FALSE)</f>
        <v>5</v>
      </c>
      <c r="N340" s="2">
        <f>VLOOKUP(E340,PRODUCTS!A:E,5,FALSE)</f>
        <v>20</v>
      </c>
      <c r="O340" s="2" t="str">
        <f>VLOOKUP(N340,CATEGORIES!A:C,3,FALSE)</f>
        <v>Health &amp; Beauty</v>
      </c>
      <c r="P340" s="2" t="str">
        <f ca="1">VLOOKUP(D340,CUSTOMERS!A:J,10,FALSE)</f>
        <v>30 - 40</v>
      </c>
      <c r="Q340" s="2" t="str">
        <f>VLOOKUP(D340,CUSTOMERS!A:I,9,FALSE)</f>
        <v>North-West</v>
      </c>
      <c r="R340" s="2" t="str">
        <f>VLOOKUP(D340,CUSTOMERS!A:K,11,FALSE)</f>
        <v>USA</v>
      </c>
    </row>
    <row r="341" spans="1:18" x14ac:dyDescent="0.2">
      <c r="A341" s="2">
        <v>1242</v>
      </c>
      <c r="B341" s="2">
        <v>5</v>
      </c>
      <c r="C341" s="4">
        <v>44726</v>
      </c>
      <c r="D341" s="2">
        <v>440</v>
      </c>
      <c r="E341" s="2">
        <v>176</v>
      </c>
      <c r="F341" s="2" t="str">
        <f>VLOOKUP(E341,PRODUCTS!A:B,2,FALSE)</f>
        <v>Silk Flower Arrangement</v>
      </c>
      <c r="G341" s="2">
        <v>1</v>
      </c>
      <c r="H341" s="10">
        <f>VLOOKUP(E341,PRODUCTS!A:E,3,FALSE)</f>
        <v>70</v>
      </c>
      <c r="I341" s="10">
        <f>VLOOKUP(E341,PRODUCTS!A:E,4,FALSE)</f>
        <v>37</v>
      </c>
      <c r="J341" s="10">
        <f t="shared" si="15"/>
        <v>70</v>
      </c>
      <c r="K341" s="10">
        <f t="shared" si="16"/>
        <v>37</v>
      </c>
      <c r="L341" s="10">
        <f t="shared" si="17"/>
        <v>33</v>
      </c>
      <c r="M341" s="2">
        <f>VLOOKUP(D341,CUSTOMERS!A:E,5,FALSE)</f>
        <v>5</v>
      </c>
      <c r="N341" s="2">
        <f>VLOOKUP(E341,PRODUCTS!A:E,5,FALSE)</f>
        <v>22</v>
      </c>
      <c r="O341" s="2" t="str">
        <f>VLOOKUP(N341,CATEGORIES!A:C,3,FALSE)</f>
        <v>Gifts</v>
      </c>
      <c r="P341" s="2" t="str">
        <f ca="1">VLOOKUP(D341,CUSTOMERS!A:J,10,FALSE)</f>
        <v>30 - 40</v>
      </c>
      <c r="Q341" s="2" t="str">
        <f>VLOOKUP(D341,CUSTOMERS!A:I,9,FALSE)</f>
        <v>North-West</v>
      </c>
      <c r="R341" s="2" t="str">
        <f>VLOOKUP(D341,CUSTOMERS!A:K,11,FALSE)</f>
        <v>USA</v>
      </c>
    </row>
    <row r="342" spans="1:18" x14ac:dyDescent="0.2">
      <c r="A342" s="2">
        <v>1243</v>
      </c>
      <c r="B342" s="2">
        <v>1</v>
      </c>
      <c r="C342" s="4">
        <v>44728</v>
      </c>
      <c r="D342" s="2">
        <v>396</v>
      </c>
      <c r="E342" s="2">
        <v>5</v>
      </c>
      <c r="F342" s="2" t="str">
        <f>VLOOKUP(E342,PRODUCTS!A:B,2,FALSE)</f>
        <v>Amish Children Silhouettes</v>
      </c>
      <c r="G342" s="2">
        <v>1</v>
      </c>
      <c r="H342" s="10">
        <f>VLOOKUP(E342,PRODUCTS!A:E,3,FALSE)</f>
        <v>80</v>
      </c>
      <c r="I342" s="10">
        <f>VLOOKUP(E342,PRODUCTS!A:E,4,FALSE)</f>
        <v>41</v>
      </c>
      <c r="J342" s="10">
        <f t="shared" si="15"/>
        <v>80</v>
      </c>
      <c r="K342" s="10">
        <f t="shared" si="16"/>
        <v>41</v>
      </c>
      <c r="L342" s="10">
        <f t="shared" si="17"/>
        <v>39</v>
      </c>
      <c r="M342" s="2">
        <f>VLOOKUP(D342,CUSTOMERS!A:E,5,FALSE)</f>
        <v>5</v>
      </c>
      <c r="N342" s="2">
        <f>VLOOKUP(E342,PRODUCTS!A:E,5,FALSE)</f>
        <v>16</v>
      </c>
      <c r="O342" s="2" t="str">
        <f>VLOOKUP(N342,CATEGORIES!A:C,3,FALSE)</f>
        <v>Household</v>
      </c>
      <c r="P342" s="2" t="str">
        <f ca="1">VLOOKUP(D342,CUSTOMERS!A:J,10,FALSE)</f>
        <v>50 - 60</v>
      </c>
      <c r="Q342" s="2" t="str">
        <f>VLOOKUP(D342,CUSTOMERS!A:I,9,FALSE)</f>
        <v>South-East</v>
      </c>
      <c r="R342" s="2" t="str">
        <f>VLOOKUP(D342,CUSTOMERS!A:K,11,FALSE)</f>
        <v>USA</v>
      </c>
    </row>
    <row r="343" spans="1:18" x14ac:dyDescent="0.2">
      <c r="A343" s="2">
        <v>1243</v>
      </c>
      <c r="B343" s="2">
        <v>2</v>
      </c>
      <c r="C343" s="4">
        <v>44728</v>
      </c>
      <c r="D343" s="2">
        <v>396</v>
      </c>
      <c r="E343" s="2">
        <v>7</v>
      </c>
      <c r="F343" s="2" t="str">
        <f>VLOOKUP(E343,PRODUCTS!A:B,2,FALSE)</f>
        <v>Amish Horse Pull-toy</v>
      </c>
      <c r="G343" s="2">
        <v>1</v>
      </c>
      <c r="H343" s="10">
        <f>VLOOKUP(E343,PRODUCTS!A:E,3,FALSE)</f>
        <v>35</v>
      </c>
      <c r="I343" s="10">
        <f>VLOOKUP(E343,PRODUCTS!A:E,4,FALSE)</f>
        <v>20.5</v>
      </c>
      <c r="J343" s="10">
        <f t="shared" si="15"/>
        <v>35</v>
      </c>
      <c r="K343" s="10">
        <f t="shared" si="16"/>
        <v>20.5</v>
      </c>
      <c r="L343" s="10">
        <f t="shared" si="17"/>
        <v>14.5</v>
      </c>
      <c r="M343" s="2">
        <f>VLOOKUP(D343,CUSTOMERS!A:E,5,FALSE)</f>
        <v>5</v>
      </c>
      <c r="N343" s="2">
        <f>VLOOKUP(E343,PRODUCTS!A:E,5,FALSE)</f>
        <v>5</v>
      </c>
      <c r="O343" s="2" t="str">
        <f>VLOOKUP(N343,CATEGORIES!A:C,3,FALSE)</f>
        <v>Children</v>
      </c>
      <c r="P343" s="2" t="str">
        <f ca="1">VLOOKUP(D343,CUSTOMERS!A:J,10,FALSE)</f>
        <v>50 - 60</v>
      </c>
      <c r="Q343" s="2" t="str">
        <f>VLOOKUP(D343,CUSTOMERS!A:I,9,FALSE)</f>
        <v>South-East</v>
      </c>
      <c r="R343" s="2" t="str">
        <f>VLOOKUP(D343,CUSTOMERS!A:K,11,FALSE)</f>
        <v>USA</v>
      </c>
    </row>
    <row r="344" spans="1:18" x14ac:dyDescent="0.2">
      <c r="A344" s="2">
        <v>1243</v>
      </c>
      <c r="B344" s="2">
        <v>3</v>
      </c>
      <c r="C344" s="4">
        <v>44728</v>
      </c>
      <c r="D344" s="2">
        <v>396</v>
      </c>
      <c r="E344" s="2">
        <v>126</v>
      </c>
      <c r="F344" s="2" t="str">
        <f>VLOOKUP(E344,PRODUCTS!A:B,2,FALSE)</f>
        <v>Lucky Golden Clover</v>
      </c>
      <c r="G344" s="2">
        <v>1</v>
      </c>
      <c r="H344" s="10">
        <f>VLOOKUP(E344,PRODUCTS!A:E,3,FALSE)</f>
        <v>20</v>
      </c>
      <c r="I344" s="10">
        <f>VLOOKUP(E344,PRODUCTS!A:E,4,FALSE)</f>
        <v>13</v>
      </c>
      <c r="J344" s="10">
        <f t="shared" si="15"/>
        <v>20</v>
      </c>
      <c r="K344" s="10">
        <f t="shared" si="16"/>
        <v>13</v>
      </c>
      <c r="L344" s="10">
        <f t="shared" si="17"/>
        <v>7</v>
      </c>
      <c r="M344" s="2">
        <f>VLOOKUP(D344,CUSTOMERS!A:E,5,FALSE)</f>
        <v>5</v>
      </c>
      <c r="N344" s="2">
        <f>VLOOKUP(E344,PRODUCTS!A:E,5,FALSE)</f>
        <v>14</v>
      </c>
      <c r="O344" s="2" t="str">
        <f>VLOOKUP(N344,CATEGORIES!A:C,3,FALSE)</f>
        <v>Health &amp; Beauty</v>
      </c>
      <c r="P344" s="2" t="str">
        <f ca="1">VLOOKUP(D344,CUSTOMERS!A:J,10,FALSE)</f>
        <v>50 - 60</v>
      </c>
      <c r="Q344" s="2" t="str">
        <f>VLOOKUP(D344,CUSTOMERS!A:I,9,FALSE)</f>
        <v>South-East</v>
      </c>
      <c r="R344" s="2" t="str">
        <f>VLOOKUP(D344,CUSTOMERS!A:K,11,FALSE)</f>
        <v>USA</v>
      </c>
    </row>
    <row r="345" spans="1:18" x14ac:dyDescent="0.2">
      <c r="A345" s="2">
        <v>1244</v>
      </c>
      <c r="B345" s="2">
        <v>1</v>
      </c>
      <c r="C345" s="4">
        <v>44729</v>
      </c>
      <c r="D345" s="2">
        <v>54</v>
      </c>
      <c r="E345" s="2">
        <v>94</v>
      </c>
      <c r="F345" s="2" t="str">
        <f>VLOOKUP(E345,PRODUCTS!A:B,2,FALSE)</f>
        <v>Golf Club Cleaner</v>
      </c>
      <c r="G345" s="2">
        <v>1</v>
      </c>
      <c r="H345" s="10">
        <f>VLOOKUP(E345,PRODUCTS!A:E,3,FALSE)</f>
        <v>25</v>
      </c>
      <c r="I345" s="10">
        <f>VLOOKUP(E345,PRODUCTS!A:E,4,FALSE)</f>
        <v>14.5</v>
      </c>
      <c r="J345" s="10">
        <f t="shared" si="15"/>
        <v>25</v>
      </c>
      <c r="K345" s="10">
        <f t="shared" si="16"/>
        <v>14.5</v>
      </c>
      <c r="L345" s="10">
        <f t="shared" si="17"/>
        <v>10.5</v>
      </c>
      <c r="M345" s="2">
        <f>VLOOKUP(D345,CUSTOMERS!A:E,5,FALSE)</f>
        <v>6</v>
      </c>
      <c r="N345" s="2">
        <f>VLOOKUP(E345,PRODUCTS!A:E,5,FALSE)</f>
        <v>12</v>
      </c>
      <c r="O345" s="2" t="str">
        <f>VLOOKUP(N345,CATEGORIES!A:C,3,FALSE)</f>
        <v>Gifts</v>
      </c>
      <c r="P345" s="2" t="str">
        <f ca="1">VLOOKUP(D345,CUSTOMERS!A:J,10,FALSE)</f>
        <v>20 - 30</v>
      </c>
      <c r="Q345" s="2" t="str">
        <f>VLOOKUP(D345,CUSTOMERS!A:I,9,FALSE)</f>
        <v>North-West</v>
      </c>
      <c r="R345" s="2" t="str">
        <f>VLOOKUP(D345,CUSTOMERS!A:K,11,FALSE)</f>
        <v>USA</v>
      </c>
    </row>
    <row r="346" spans="1:18" x14ac:dyDescent="0.2">
      <c r="A346" s="2">
        <v>1244</v>
      </c>
      <c r="B346" s="2">
        <v>2</v>
      </c>
      <c r="C346" s="4">
        <v>44729</v>
      </c>
      <c r="D346" s="2">
        <v>54</v>
      </c>
      <c r="E346" s="2">
        <v>100</v>
      </c>
      <c r="F346" s="2" t="str">
        <f>VLOOKUP(E346,PRODUCTS!A:B,2,FALSE)</f>
        <v>Handsfree Head Massage</v>
      </c>
      <c r="G346" s="2">
        <v>1</v>
      </c>
      <c r="H346" s="10">
        <f>VLOOKUP(E346,PRODUCTS!A:E,3,FALSE)</f>
        <v>64</v>
      </c>
      <c r="I346" s="10">
        <f>VLOOKUP(E346,PRODUCTS!A:E,4,FALSE)</f>
        <v>35</v>
      </c>
      <c r="J346" s="10">
        <f t="shared" si="15"/>
        <v>64</v>
      </c>
      <c r="K346" s="10">
        <f t="shared" si="16"/>
        <v>35</v>
      </c>
      <c r="L346" s="10">
        <f t="shared" si="17"/>
        <v>29</v>
      </c>
      <c r="M346" s="2">
        <f>VLOOKUP(D346,CUSTOMERS!A:E,5,FALSE)</f>
        <v>6</v>
      </c>
      <c r="N346" s="2">
        <f>VLOOKUP(E346,PRODUCTS!A:E,5,FALSE)</f>
        <v>7</v>
      </c>
      <c r="O346" s="2" t="str">
        <f>VLOOKUP(N346,CATEGORIES!A:C,3,FALSE)</f>
        <v>Electronics</v>
      </c>
      <c r="P346" s="2" t="str">
        <f ca="1">VLOOKUP(D346,CUSTOMERS!A:J,10,FALSE)</f>
        <v>20 - 30</v>
      </c>
      <c r="Q346" s="2" t="str">
        <f>VLOOKUP(D346,CUSTOMERS!A:I,9,FALSE)</f>
        <v>North-West</v>
      </c>
      <c r="R346" s="2" t="str">
        <f>VLOOKUP(D346,CUSTOMERS!A:K,11,FALSE)</f>
        <v>USA</v>
      </c>
    </row>
    <row r="347" spans="1:18" x14ac:dyDescent="0.2">
      <c r="A347" s="2">
        <v>1244</v>
      </c>
      <c r="B347" s="2">
        <v>3</v>
      </c>
      <c r="C347" s="4">
        <v>44729</v>
      </c>
      <c r="D347" s="2">
        <v>54</v>
      </c>
      <c r="E347" s="2">
        <v>156</v>
      </c>
      <c r="F347" s="2" t="str">
        <f>VLOOKUP(E347,PRODUCTS!A:B,2,FALSE)</f>
        <v>Portable 12 volt cooler/warmer</v>
      </c>
      <c r="G347" s="2">
        <v>1</v>
      </c>
      <c r="H347" s="10">
        <f>VLOOKUP(E347,PRODUCTS!A:E,3,FALSE)</f>
        <v>135</v>
      </c>
      <c r="I347" s="10">
        <f>VLOOKUP(E347,PRODUCTS!A:E,4,FALSE)</f>
        <v>69.5</v>
      </c>
      <c r="J347" s="10">
        <f t="shared" si="15"/>
        <v>135</v>
      </c>
      <c r="K347" s="10">
        <f t="shared" si="16"/>
        <v>69.5</v>
      </c>
      <c r="L347" s="10">
        <f t="shared" si="17"/>
        <v>65.5</v>
      </c>
      <c r="M347" s="2">
        <f>VLOOKUP(D347,CUSTOMERS!A:E,5,FALSE)</f>
        <v>6</v>
      </c>
      <c r="N347" s="2">
        <f>VLOOKUP(E347,PRODUCTS!A:E,5,FALSE)</f>
        <v>2</v>
      </c>
      <c r="O347" s="2" t="str">
        <f>VLOOKUP(N347,CATEGORIES!A:C,3,FALSE)</f>
        <v>Travel</v>
      </c>
      <c r="P347" s="2" t="str">
        <f ca="1">VLOOKUP(D347,CUSTOMERS!A:J,10,FALSE)</f>
        <v>20 - 30</v>
      </c>
      <c r="Q347" s="2" t="str">
        <f>VLOOKUP(D347,CUSTOMERS!A:I,9,FALSE)</f>
        <v>North-West</v>
      </c>
      <c r="R347" s="2" t="str">
        <f>VLOOKUP(D347,CUSTOMERS!A:K,11,FALSE)</f>
        <v>USA</v>
      </c>
    </row>
    <row r="348" spans="1:18" x14ac:dyDescent="0.2">
      <c r="A348" s="2">
        <v>1245</v>
      </c>
      <c r="B348" s="2">
        <v>1</v>
      </c>
      <c r="C348" s="4">
        <v>44729</v>
      </c>
      <c r="D348" s="2">
        <v>72</v>
      </c>
      <c r="E348" s="2">
        <v>126</v>
      </c>
      <c r="F348" s="2" t="str">
        <f>VLOOKUP(E348,PRODUCTS!A:B,2,FALSE)</f>
        <v>Lucky Golden Clover</v>
      </c>
      <c r="G348" s="2">
        <v>1</v>
      </c>
      <c r="H348" s="10">
        <f>VLOOKUP(E348,PRODUCTS!A:E,3,FALSE)</f>
        <v>20</v>
      </c>
      <c r="I348" s="10">
        <f>VLOOKUP(E348,PRODUCTS!A:E,4,FALSE)</f>
        <v>13</v>
      </c>
      <c r="J348" s="10">
        <f t="shared" si="15"/>
        <v>20</v>
      </c>
      <c r="K348" s="10">
        <f t="shared" si="16"/>
        <v>13</v>
      </c>
      <c r="L348" s="10">
        <f t="shared" si="17"/>
        <v>7</v>
      </c>
      <c r="M348" s="2">
        <f>VLOOKUP(D348,CUSTOMERS!A:E,5,FALSE)</f>
        <v>4</v>
      </c>
      <c r="N348" s="2">
        <f>VLOOKUP(E348,PRODUCTS!A:E,5,FALSE)</f>
        <v>14</v>
      </c>
      <c r="O348" s="2" t="str">
        <f>VLOOKUP(N348,CATEGORIES!A:C,3,FALSE)</f>
        <v>Health &amp; Beauty</v>
      </c>
      <c r="P348" s="2" t="str">
        <f ca="1">VLOOKUP(D348,CUSTOMERS!A:J,10,FALSE)</f>
        <v>50 - 60</v>
      </c>
      <c r="Q348" s="2" t="str">
        <f>VLOOKUP(D348,CUSTOMERS!A:I,9,FALSE)</f>
        <v>North-East</v>
      </c>
      <c r="R348" s="2" t="str">
        <f>VLOOKUP(D348,CUSTOMERS!A:K,11,FALSE)</f>
        <v>USA</v>
      </c>
    </row>
    <row r="349" spans="1:18" x14ac:dyDescent="0.2">
      <c r="A349" s="2">
        <v>1245</v>
      </c>
      <c r="B349" s="2">
        <v>2</v>
      </c>
      <c r="C349" s="4">
        <v>44729</v>
      </c>
      <c r="D349" s="2">
        <v>72</v>
      </c>
      <c r="E349" s="2">
        <v>161</v>
      </c>
      <c r="F349" s="2" t="str">
        <f>VLOOKUP(E349,PRODUCTS!A:B,2,FALSE)</f>
        <v>Queen Double Irish Chain Quilt</v>
      </c>
      <c r="G349" s="2">
        <v>1</v>
      </c>
      <c r="H349" s="10">
        <f>VLOOKUP(E349,PRODUCTS!A:E,3,FALSE)</f>
        <v>315</v>
      </c>
      <c r="I349" s="10">
        <f>VLOOKUP(E349,PRODUCTS!A:E,4,FALSE)</f>
        <v>160.5</v>
      </c>
      <c r="J349" s="10">
        <f t="shared" si="15"/>
        <v>315</v>
      </c>
      <c r="K349" s="10">
        <f t="shared" si="16"/>
        <v>160.5</v>
      </c>
      <c r="L349" s="10">
        <f t="shared" si="17"/>
        <v>154.5</v>
      </c>
      <c r="M349" s="2">
        <f>VLOOKUP(D349,CUSTOMERS!A:E,5,FALSE)</f>
        <v>4</v>
      </c>
      <c r="N349" s="2">
        <f>VLOOKUP(E349,PRODUCTS!A:E,5,FALSE)</f>
        <v>19</v>
      </c>
      <c r="O349" s="2" t="str">
        <f>VLOOKUP(N349,CATEGORIES!A:C,3,FALSE)</f>
        <v>Household</v>
      </c>
      <c r="P349" s="2" t="str">
        <f ca="1">VLOOKUP(D349,CUSTOMERS!A:J,10,FALSE)</f>
        <v>50 - 60</v>
      </c>
      <c r="Q349" s="2" t="str">
        <f>VLOOKUP(D349,CUSTOMERS!A:I,9,FALSE)</f>
        <v>North-East</v>
      </c>
      <c r="R349" s="2" t="str">
        <f>VLOOKUP(D349,CUSTOMERS!A:K,11,FALSE)</f>
        <v>USA</v>
      </c>
    </row>
    <row r="350" spans="1:18" x14ac:dyDescent="0.2">
      <c r="A350" s="2">
        <v>1245</v>
      </c>
      <c r="B350" s="2">
        <v>3</v>
      </c>
      <c r="C350" s="4">
        <v>44729</v>
      </c>
      <c r="D350" s="2">
        <v>72</v>
      </c>
      <c r="E350" s="2">
        <v>189</v>
      </c>
      <c r="F350" s="2" t="str">
        <f>VLOOKUP(E350,PRODUCTS!A:B,2,FALSE)</f>
        <v>Stagg EKG Electric Kettle</v>
      </c>
      <c r="G350" s="2">
        <v>2</v>
      </c>
      <c r="H350" s="10">
        <f>VLOOKUP(E350,PRODUCTS!A:E,3,FALSE)</f>
        <v>165</v>
      </c>
      <c r="I350" s="10">
        <f>VLOOKUP(E350,PRODUCTS!A:E,4,FALSE)</f>
        <v>85.5</v>
      </c>
      <c r="J350" s="10">
        <f t="shared" si="15"/>
        <v>330</v>
      </c>
      <c r="K350" s="10">
        <f t="shared" si="16"/>
        <v>171</v>
      </c>
      <c r="L350" s="10">
        <f t="shared" si="17"/>
        <v>159</v>
      </c>
      <c r="M350" s="2">
        <f>VLOOKUP(D350,CUSTOMERS!A:E,5,FALSE)</f>
        <v>4</v>
      </c>
      <c r="N350" s="2">
        <f>VLOOKUP(E350,PRODUCTS!A:E,5,FALSE)</f>
        <v>15</v>
      </c>
      <c r="O350" s="2" t="str">
        <f>VLOOKUP(N350,CATEGORIES!A:C,3,FALSE)</f>
        <v>Household</v>
      </c>
      <c r="P350" s="2" t="str">
        <f ca="1">VLOOKUP(D350,CUSTOMERS!A:J,10,FALSE)</f>
        <v>50 - 60</v>
      </c>
      <c r="Q350" s="2" t="str">
        <f>VLOOKUP(D350,CUSTOMERS!A:I,9,FALSE)</f>
        <v>North-East</v>
      </c>
      <c r="R350" s="2" t="str">
        <f>VLOOKUP(D350,CUSTOMERS!A:K,11,FALSE)</f>
        <v>USA</v>
      </c>
    </row>
    <row r="351" spans="1:18" x14ac:dyDescent="0.2">
      <c r="A351" s="2">
        <v>1245</v>
      </c>
      <c r="B351" s="2">
        <v>4</v>
      </c>
      <c r="C351" s="4">
        <v>44729</v>
      </c>
      <c r="D351" s="2">
        <v>72</v>
      </c>
      <c r="E351" s="2">
        <v>190</v>
      </c>
      <c r="F351" s="2" t="str">
        <f>VLOOKUP(E351,PRODUCTS!A:B,2,FALSE)</f>
        <v>Star Gazer Flower Basket</v>
      </c>
      <c r="G351" s="2">
        <v>1</v>
      </c>
      <c r="H351" s="10">
        <f>VLOOKUP(E351,PRODUCTS!A:E,3,FALSE)</f>
        <v>75</v>
      </c>
      <c r="I351" s="10">
        <f>VLOOKUP(E351,PRODUCTS!A:E,4,FALSE)</f>
        <v>38.5</v>
      </c>
      <c r="J351" s="10">
        <f t="shared" si="15"/>
        <v>75</v>
      </c>
      <c r="K351" s="10">
        <f t="shared" si="16"/>
        <v>38.5</v>
      </c>
      <c r="L351" s="10">
        <f t="shared" si="17"/>
        <v>36.5</v>
      </c>
      <c r="M351" s="2">
        <f>VLOOKUP(D351,CUSTOMERS!A:E,5,FALSE)</f>
        <v>4</v>
      </c>
      <c r="N351" s="2">
        <f>VLOOKUP(E351,PRODUCTS!A:E,5,FALSE)</f>
        <v>22</v>
      </c>
      <c r="O351" s="2" t="str">
        <f>VLOOKUP(N351,CATEGORIES!A:C,3,FALSE)</f>
        <v>Gifts</v>
      </c>
      <c r="P351" s="2" t="str">
        <f ca="1">VLOOKUP(D351,CUSTOMERS!A:J,10,FALSE)</f>
        <v>50 - 60</v>
      </c>
      <c r="Q351" s="2" t="str">
        <f>VLOOKUP(D351,CUSTOMERS!A:I,9,FALSE)</f>
        <v>North-East</v>
      </c>
      <c r="R351" s="2" t="str">
        <f>VLOOKUP(D351,CUSTOMERS!A:K,11,FALSE)</f>
        <v>USA</v>
      </c>
    </row>
    <row r="352" spans="1:18" x14ac:dyDescent="0.2">
      <c r="A352" s="2">
        <v>1246</v>
      </c>
      <c r="B352" s="2">
        <v>1</v>
      </c>
      <c r="C352" s="4">
        <v>44730</v>
      </c>
      <c r="D352" s="2">
        <v>94</v>
      </c>
      <c r="E352" s="2">
        <v>106</v>
      </c>
      <c r="F352" s="2" t="str">
        <f>VLOOKUP(E352,PRODUCTS!A:B,2,FALSE)</f>
        <v>Incredible Chiller</v>
      </c>
      <c r="G352" s="2">
        <v>1</v>
      </c>
      <c r="H352" s="10">
        <f>VLOOKUP(E352,PRODUCTS!A:E,3,FALSE)</f>
        <v>72</v>
      </c>
      <c r="I352" s="10">
        <f>VLOOKUP(E352,PRODUCTS!A:E,4,FALSE)</f>
        <v>38</v>
      </c>
      <c r="J352" s="10">
        <f t="shared" si="15"/>
        <v>72</v>
      </c>
      <c r="K352" s="10">
        <f t="shared" si="16"/>
        <v>38</v>
      </c>
      <c r="L352" s="10">
        <f t="shared" si="17"/>
        <v>34</v>
      </c>
      <c r="M352" s="2">
        <f>VLOOKUP(D352,CUSTOMERS!A:E,5,FALSE)</f>
        <v>2</v>
      </c>
      <c r="N352" s="2">
        <f>VLOOKUP(E352,PRODUCTS!A:E,5,FALSE)</f>
        <v>15</v>
      </c>
      <c r="O352" s="2" t="str">
        <f>VLOOKUP(N352,CATEGORIES!A:C,3,FALSE)</f>
        <v>Household</v>
      </c>
      <c r="P352" s="2" t="str">
        <f ca="1">VLOOKUP(D352,CUSTOMERS!A:J,10,FALSE)</f>
        <v>30 - 40</v>
      </c>
      <c r="Q352" s="2" t="str">
        <f>VLOOKUP(D352,CUSTOMERS!A:I,9,FALSE)</f>
        <v>South-West</v>
      </c>
      <c r="R352" s="2" t="str">
        <f>VLOOKUP(D352,CUSTOMERS!A:K,11,FALSE)</f>
        <v>USA</v>
      </c>
    </row>
    <row r="353" spans="1:18" x14ac:dyDescent="0.2">
      <c r="A353" s="2">
        <v>1246</v>
      </c>
      <c r="B353" s="2">
        <v>2</v>
      </c>
      <c r="C353" s="4">
        <v>44730</v>
      </c>
      <c r="D353" s="2">
        <v>94</v>
      </c>
      <c r="E353" s="2">
        <v>111</v>
      </c>
      <c r="F353" s="2" t="str">
        <f>VLOOKUP(E353,PRODUCTS!A:B,2,FALSE)</f>
        <v>Jolly Ball Horse Toy</v>
      </c>
      <c r="G353" s="2">
        <v>1</v>
      </c>
      <c r="H353" s="10">
        <f>VLOOKUP(E353,PRODUCTS!A:E,3,FALSE)</f>
        <v>18</v>
      </c>
      <c r="I353" s="10">
        <f>VLOOKUP(E353,PRODUCTS!A:E,4,FALSE)</f>
        <v>12</v>
      </c>
      <c r="J353" s="10">
        <f t="shared" si="15"/>
        <v>18</v>
      </c>
      <c r="K353" s="10">
        <f t="shared" si="16"/>
        <v>12</v>
      </c>
      <c r="L353" s="10">
        <f t="shared" si="17"/>
        <v>6</v>
      </c>
      <c r="M353" s="2">
        <f>VLOOKUP(D353,CUSTOMERS!A:E,5,FALSE)</f>
        <v>2</v>
      </c>
      <c r="N353" s="2">
        <f>VLOOKUP(E353,PRODUCTS!A:E,5,FALSE)</f>
        <v>21</v>
      </c>
      <c r="O353" s="2" t="str">
        <f>VLOOKUP(N353,CATEGORIES!A:C,3,FALSE)</f>
        <v>Household</v>
      </c>
      <c r="P353" s="2" t="str">
        <f ca="1">VLOOKUP(D353,CUSTOMERS!A:J,10,FALSE)</f>
        <v>30 - 40</v>
      </c>
      <c r="Q353" s="2" t="str">
        <f>VLOOKUP(D353,CUSTOMERS!A:I,9,FALSE)</f>
        <v>South-West</v>
      </c>
      <c r="R353" s="2" t="str">
        <f>VLOOKUP(D353,CUSTOMERS!A:K,11,FALSE)</f>
        <v>USA</v>
      </c>
    </row>
    <row r="354" spans="1:18" x14ac:dyDescent="0.2">
      <c r="A354" s="2">
        <v>1247</v>
      </c>
      <c r="B354" s="2">
        <v>1</v>
      </c>
      <c r="C354" s="4">
        <v>44730</v>
      </c>
      <c r="D354" s="2">
        <v>531</v>
      </c>
      <c r="E354" s="2">
        <v>2</v>
      </c>
      <c r="F354" s="2" t="str">
        <f>VLOOKUP(E354,PRODUCTS!A:B,2,FALSE)</f>
        <v>Gardener's Journal</v>
      </c>
      <c r="G354" s="2">
        <v>1</v>
      </c>
      <c r="H354" s="10">
        <f>VLOOKUP(E354,PRODUCTS!A:E,3,FALSE)</f>
        <v>25</v>
      </c>
      <c r="I354" s="10">
        <f>VLOOKUP(E354,PRODUCTS!A:E,4,FALSE)</f>
        <v>15.5</v>
      </c>
      <c r="J354" s="10">
        <f t="shared" si="15"/>
        <v>25</v>
      </c>
      <c r="K354" s="10">
        <f t="shared" si="16"/>
        <v>15.5</v>
      </c>
      <c r="L354" s="10">
        <f t="shared" si="17"/>
        <v>9.5</v>
      </c>
      <c r="M354" s="2">
        <f>VLOOKUP(D354,CUSTOMERS!A:E,5,FALSE)</f>
        <v>8</v>
      </c>
      <c r="N354" s="2">
        <f>VLOOKUP(E354,PRODUCTS!A:E,5,FALSE)</f>
        <v>16</v>
      </c>
      <c r="O354" s="2" t="str">
        <f>VLOOKUP(N354,CATEGORIES!A:C,3,FALSE)</f>
        <v>Household</v>
      </c>
      <c r="P354" s="2" t="str">
        <f ca="1">VLOOKUP(D354,CUSTOMERS!A:J,10,FALSE)</f>
        <v>30 - 40</v>
      </c>
      <c r="Q354" s="2" t="str">
        <f>VLOOKUP(D354,CUSTOMERS!A:I,9,FALSE)</f>
        <v>North-East</v>
      </c>
      <c r="R354" s="2" t="str">
        <f>VLOOKUP(D354,CUSTOMERS!A:K,11,FALSE)</f>
        <v>USA</v>
      </c>
    </row>
    <row r="355" spans="1:18" x14ac:dyDescent="0.2">
      <c r="A355" s="2">
        <v>1247</v>
      </c>
      <c r="B355" s="2">
        <v>2</v>
      </c>
      <c r="C355" s="4">
        <v>44730</v>
      </c>
      <c r="D355" s="2">
        <v>531</v>
      </c>
      <c r="E355" s="2">
        <v>111</v>
      </c>
      <c r="F355" s="2" t="str">
        <f>VLOOKUP(E355,PRODUCTS!A:B,2,FALSE)</f>
        <v>Jolly Ball Horse Toy</v>
      </c>
      <c r="G355" s="2">
        <v>1</v>
      </c>
      <c r="H355" s="10">
        <f>VLOOKUP(E355,PRODUCTS!A:E,3,FALSE)</f>
        <v>18</v>
      </c>
      <c r="I355" s="10">
        <f>VLOOKUP(E355,PRODUCTS!A:E,4,FALSE)</f>
        <v>12</v>
      </c>
      <c r="J355" s="10">
        <f t="shared" si="15"/>
        <v>18</v>
      </c>
      <c r="K355" s="10">
        <f t="shared" si="16"/>
        <v>12</v>
      </c>
      <c r="L355" s="10">
        <f t="shared" si="17"/>
        <v>6</v>
      </c>
      <c r="M355" s="2">
        <f>VLOOKUP(D355,CUSTOMERS!A:E,5,FALSE)</f>
        <v>8</v>
      </c>
      <c r="N355" s="2">
        <f>VLOOKUP(E355,PRODUCTS!A:E,5,FALSE)</f>
        <v>21</v>
      </c>
      <c r="O355" s="2" t="str">
        <f>VLOOKUP(N355,CATEGORIES!A:C,3,FALSE)</f>
        <v>Household</v>
      </c>
      <c r="P355" s="2" t="str">
        <f ca="1">VLOOKUP(D355,CUSTOMERS!A:J,10,FALSE)</f>
        <v>30 - 40</v>
      </c>
      <c r="Q355" s="2" t="str">
        <f>VLOOKUP(D355,CUSTOMERS!A:I,9,FALSE)</f>
        <v>North-East</v>
      </c>
      <c r="R355" s="2" t="str">
        <f>VLOOKUP(D355,CUSTOMERS!A:K,11,FALSE)</f>
        <v>USA</v>
      </c>
    </row>
    <row r="356" spans="1:18" x14ac:dyDescent="0.2">
      <c r="A356" s="2">
        <v>1248</v>
      </c>
      <c r="B356" s="2">
        <v>1</v>
      </c>
      <c r="C356" s="4">
        <v>44731</v>
      </c>
      <c r="D356" s="2">
        <v>256</v>
      </c>
      <c r="E356" s="2">
        <v>17</v>
      </c>
      <c r="F356" s="2" t="str">
        <f>VLOOKUP(E356,PRODUCTS!A:B,2,FALSE)</f>
        <v>Thank You Flower Bouquet</v>
      </c>
      <c r="G356" s="2">
        <v>1</v>
      </c>
      <c r="H356" s="10">
        <f>VLOOKUP(E356,PRODUCTS!A:E,3,FALSE)</f>
        <v>65</v>
      </c>
      <c r="I356" s="10">
        <f>VLOOKUP(E356,PRODUCTS!A:E,4,FALSE)</f>
        <v>34.5</v>
      </c>
      <c r="J356" s="10">
        <f t="shared" si="15"/>
        <v>65</v>
      </c>
      <c r="K356" s="10">
        <f t="shared" si="16"/>
        <v>34.5</v>
      </c>
      <c r="L356" s="10">
        <f t="shared" si="17"/>
        <v>30.5</v>
      </c>
      <c r="M356" s="2">
        <f>VLOOKUP(D356,CUSTOMERS!A:E,5,FALSE)</f>
        <v>6</v>
      </c>
      <c r="N356" s="2">
        <f>VLOOKUP(E356,PRODUCTS!A:E,5,FALSE)</f>
        <v>22</v>
      </c>
      <c r="O356" s="2" t="str">
        <f>VLOOKUP(N356,CATEGORIES!A:C,3,FALSE)</f>
        <v>Gifts</v>
      </c>
      <c r="P356" s="2" t="str">
        <f ca="1">VLOOKUP(D356,CUSTOMERS!A:J,10,FALSE)</f>
        <v>70+</v>
      </c>
      <c r="Q356" s="2" t="str">
        <f>VLOOKUP(D356,CUSTOMERS!A:I,9,FALSE)</f>
        <v>Mid-Atlantic</v>
      </c>
      <c r="R356" s="2" t="str">
        <f>VLOOKUP(D356,CUSTOMERS!A:K,11,FALSE)</f>
        <v>USA</v>
      </c>
    </row>
    <row r="357" spans="1:18" x14ac:dyDescent="0.2">
      <c r="A357" s="2">
        <v>1248</v>
      </c>
      <c r="B357" s="2">
        <v>2</v>
      </c>
      <c r="C357" s="4">
        <v>44731</v>
      </c>
      <c r="D357" s="2">
        <v>256</v>
      </c>
      <c r="E357" s="2">
        <v>210</v>
      </c>
      <c r="F357" s="2" t="str">
        <f>VLOOKUP(E357,PRODUCTS!A:B,2,FALSE)</f>
        <v>WWI Trench Lighter</v>
      </c>
      <c r="G357" s="2">
        <v>1</v>
      </c>
      <c r="H357" s="10">
        <f>VLOOKUP(E357,PRODUCTS!A:E,3,FALSE)</f>
        <v>24</v>
      </c>
      <c r="I357" s="10">
        <f>VLOOKUP(E357,PRODUCTS!A:E,4,FALSE)</f>
        <v>14</v>
      </c>
      <c r="J357" s="10">
        <f t="shared" si="15"/>
        <v>24</v>
      </c>
      <c r="K357" s="10">
        <f t="shared" si="16"/>
        <v>14</v>
      </c>
      <c r="L357" s="10">
        <f t="shared" si="17"/>
        <v>10</v>
      </c>
      <c r="M357" s="2">
        <f>VLOOKUP(D357,CUSTOMERS!A:E,5,FALSE)</f>
        <v>6</v>
      </c>
      <c r="N357" s="2">
        <f>VLOOKUP(E357,PRODUCTS!A:E,5,FALSE)</f>
        <v>26</v>
      </c>
      <c r="O357" s="2" t="str">
        <f>VLOOKUP(N357,CATEGORIES!A:C,3,FALSE)</f>
        <v>Gifts</v>
      </c>
      <c r="P357" s="2" t="str">
        <f ca="1">VLOOKUP(D357,CUSTOMERS!A:J,10,FALSE)</f>
        <v>70+</v>
      </c>
      <c r="Q357" s="2" t="str">
        <f>VLOOKUP(D357,CUSTOMERS!A:I,9,FALSE)</f>
        <v>Mid-Atlantic</v>
      </c>
      <c r="R357" s="2" t="str">
        <f>VLOOKUP(D357,CUSTOMERS!A:K,11,FALSE)</f>
        <v>USA</v>
      </c>
    </row>
    <row r="358" spans="1:18" x14ac:dyDescent="0.2">
      <c r="A358" s="2">
        <v>1249</v>
      </c>
      <c r="B358" s="2">
        <v>1</v>
      </c>
      <c r="C358" s="4">
        <v>44731</v>
      </c>
      <c r="D358" s="2">
        <v>430</v>
      </c>
      <c r="E358" s="2">
        <v>56</v>
      </c>
      <c r="F358" s="2" t="str">
        <f>VLOOKUP(E358,PRODUCTS!A:B,2,FALSE)</f>
        <v>Cork Board</v>
      </c>
      <c r="G358" s="2">
        <v>1</v>
      </c>
      <c r="H358" s="10">
        <f>VLOOKUP(E358,PRODUCTS!A:E,3,FALSE)</f>
        <v>30</v>
      </c>
      <c r="I358" s="10">
        <f>VLOOKUP(E358,PRODUCTS!A:E,4,FALSE)</f>
        <v>18</v>
      </c>
      <c r="J358" s="10">
        <f t="shared" si="15"/>
        <v>30</v>
      </c>
      <c r="K358" s="10">
        <f t="shared" si="16"/>
        <v>18</v>
      </c>
      <c r="L358" s="10">
        <f t="shared" si="17"/>
        <v>12</v>
      </c>
      <c r="M358" s="2">
        <f>VLOOKUP(D358,CUSTOMERS!A:E,5,FALSE)</f>
        <v>4</v>
      </c>
      <c r="N358" s="2">
        <f>VLOOKUP(E358,PRODUCTS!A:E,5,FALSE)</f>
        <v>15</v>
      </c>
      <c r="O358" s="2" t="str">
        <f>VLOOKUP(N358,CATEGORIES!A:C,3,FALSE)</f>
        <v>Household</v>
      </c>
      <c r="P358" s="2" t="str">
        <f ca="1">VLOOKUP(D358,CUSTOMERS!A:J,10,FALSE)</f>
        <v>60 - 70</v>
      </c>
      <c r="Q358" s="2" t="str">
        <f>VLOOKUP(D358,CUSTOMERS!A:I,9,FALSE)</f>
        <v>North-West</v>
      </c>
      <c r="R358" s="2" t="str">
        <f>VLOOKUP(D358,CUSTOMERS!A:K,11,FALSE)</f>
        <v>USA</v>
      </c>
    </row>
    <row r="359" spans="1:18" x14ac:dyDescent="0.2">
      <c r="A359" s="2">
        <v>1249</v>
      </c>
      <c r="B359" s="2">
        <v>2</v>
      </c>
      <c r="C359" s="4">
        <v>44731</v>
      </c>
      <c r="D359" s="2">
        <v>430</v>
      </c>
      <c r="E359" s="2">
        <v>113</v>
      </c>
      <c r="F359" s="2" t="str">
        <f>VLOOKUP(E359,PRODUCTS!A:B,2,FALSE)</f>
        <v>Juniper Bonsai</v>
      </c>
      <c r="G359" s="2">
        <v>1</v>
      </c>
      <c r="H359" s="10">
        <f>VLOOKUP(E359,PRODUCTS!A:E,3,FALSE)</f>
        <v>40</v>
      </c>
      <c r="I359" s="10">
        <f>VLOOKUP(E359,PRODUCTS!A:E,4,FALSE)</f>
        <v>23</v>
      </c>
      <c r="J359" s="10">
        <f t="shared" si="15"/>
        <v>40</v>
      </c>
      <c r="K359" s="10">
        <f t="shared" si="16"/>
        <v>23</v>
      </c>
      <c r="L359" s="10">
        <f t="shared" si="17"/>
        <v>17</v>
      </c>
      <c r="M359" s="2">
        <f>VLOOKUP(D359,CUSTOMERS!A:E,5,FALSE)</f>
        <v>4</v>
      </c>
      <c r="N359" s="2">
        <f>VLOOKUP(E359,PRODUCTS!A:E,5,FALSE)</f>
        <v>22</v>
      </c>
      <c r="O359" s="2" t="str">
        <f>VLOOKUP(N359,CATEGORIES!A:C,3,FALSE)</f>
        <v>Gifts</v>
      </c>
      <c r="P359" s="2" t="str">
        <f ca="1">VLOOKUP(D359,CUSTOMERS!A:J,10,FALSE)</f>
        <v>60 - 70</v>
      </c>
      <c r="Q359" s="2" t="str">
        <f>VLOOKUP(D359,CUSTOMERS!A:I,9,FALSE)</f>
        <v>North-West</v>
      </c>
      <c r="R359" s="2" t="str">
        <f>VLOOKUP(D359,CUSTOMERS!A:K,11,FALSE)</f>
        <v>USA</v>
      </c>
    </row>
    <row r="360" spans="1:18" x14ac:dyDescent="0.2">
      <c r="A360" s="2">
        <v>1249</v>
      </c>
      <c r="B360" s="2">
        <v>3</v>
      </c>
      <c r="C360" s="4">
        <v>44731</v>
      </c>
      <c r="D360" s="2">
        <v>430</v>
      </c>
      <c r="E360" s="2">
        <v>123</v>
      </c>
      <c r="F360" s="2" t="str">
        <f>VLOOKUP(E360,PRODUCTS!A:B,2,FALSE)</f>
        <v>Lone Star Fiesta</v>
      </c>
      <c r="G360" s="2">
        <v>1</v>
      </c>
      <c r="H360" s="10">
        <f>VLOOKUP(E360,PRODUCTS!A:E,3,FALSE)</f>
        <v>75</v>
      </c>
      <c r="I360" s="10">
        <f>VLOOKUP(E360,PRODUCTS!A:E,4,FALSE)</f>
        <v>40.5</v>
      </c>
      <c r="J360" s="10">
        <f t="shared" si="15"/>
        <v>75</v>
      </c>
      <c r="K360" s="10">
        <f t="shared" si="16"/>
        <v>40.5</v>
      </c>
      <c r="L360" s="10">
        <f t="shared" si="17"/>
        <v>34.5</v>
      </c>
      <c r="M360" s="2">
        <f>VLOOKUP(D360,CUSTOMERS!A:E,5,FALSE)</f>
        <v>4</v>
      </c>
      <c r="N360" s="2">
        <f>VLOOKUP(E360,PRODUCTS!A:E,5,FALSE)</f>
        <v>11</v>
      </c>
      <c r="O360" s="2" t="str">
        <f>VLOOKUP(N360,CATEGORIES!A:C,3,FALSE)</f>
        <v>Gifts</v>
      </c>
      <c r="P360" s="2" t="str">
        <f ca="1">VLOOKUP(D360,CUSTOMERS!A:J,10,FALSE)</f>
        <v>60 - 70</v>
      </c>
      <c r="Q360" s="2" t="str">
        <f>VLOOKUP(D360,CUSTOMERS!A:I,9,FALSE)</f>
        <v>North-West</v>
      </c>
      <c r="R360" s="2" t="str">
        <f>VLOOKUP(D360,CUSTOMERS!A:K,11,FALSE)</f>
        <v>USA</v>
      </c>
    </row>
    <row r="361" spans="1:18" x14ac:dyDescent="0.2">
      <c r="A361" s="2">
        <v>1250</v>
      </c>
      <c r="B361" s="2">
        <v>1</v>
      </c>
      <c r="C361" s="4">
        <v>44732</v>
      </c>
      <c r="D361" s="2">
        <v>358</v>
      </c>
      <c r="E361" s="2">
        <v>82</v>
      </c>
      <c r="F361" s="2" t="str">
        <f>VLOOKUP(E361,PRODUCTS!A:B,2,FALSE)</f>
        <v>Flex-neck Halogen Floor Lamp</v>
      </c>
      <c r="G361" s="2">
        <v>1</v>
      </c>
      <c r="H361" s="10">
        <f>VLOOKUP(E361,PRODUCTS!A:E,3,FALSE)</f>
        <v>205</v>
      </c>
      <c r="I361" s="10">
        <f>VLOOKUP(E361,PRODUCTS!A:E,4,FALSE)</f>
        <v>105.5</v>
      </c>
      <c r="J361" s="10">
        <f t="shared" si="15"/>
        <v>205</v>
      </c>
      <c r="K361" s="10">
        <f t="shared" si="16"/>
        <v>105.5</v>
      </c>
      <c r="L361" s="10">
        <f t="shared" si="17"/>
        <v>99.5</v>
      </c>
      <c r="M361" s="2">
        <f>VLOOKUP(D361,CUSTOMERS!A:E,5,FALSE)</f>
        <v>4</v>
      </c>
      <c r="N361" s="2">
        <f>VLOOKUP(E361,PRODUCTS!A:E,5,FALSE)</f>
        <v>19</v>
      </c>
      <c r="O361" s="2" t="str">
        <f>VLOOKUP(N361,CATEGORIES!A:C,3,FALSE)</f>
        <v>Household</v>
      </c>
      <c r="P361" s="2" t="str">
        <f ca="1">VLOOKUP(D361,CUSTOMERS!A:J,10,FALSE)</f>
        <v>40 - 50</v>
      </c>
      <c r="Q361" s="2" t="str">
        <f>VLOOKUP(D361,CUSTOMERS!A:I,9,FALSE)</f>
        <v>Germany</v>
      </c>
      <c r="R361" s="2" t="str">
        <f>VLOOKUP(D361,CUSTOMERS!A:K,11,FALSE)</f>
        <v>Europe</v>
      </c>
    </row>
    <row r="362" spans="1:18" x14ac:dyDescent="0.2">
      <c r="A362" s="2">
        <v>1251</v>
      </c>
      <c r="B362" s="2">
        <v>1</v>
      </c>
      <c r="C362" s="4">
        <v>44733</v>
      </c>
      <c r="D362" s="2">
        <v>563</v>
      </c>
      <c r="E362" s="2">
        <v>156</v>
      </c>
      <c r="F362" s="2" t="str">
        <f>VLOOKUP(E362,PRODUCTS!A:B,2,FALSE)</f>
        <v>Portable 12 volt cooler/warmer</v>
      </c>
      <c r="G362" s="2">
        <v>3</v>
      </c>
      <c r="H362" s="10">
        <f>VLOOKUP(E362,PRODUCTS!A:E,3,FALSE)</f>
        <v>135</v>
      </c>
      <c r="I362" s="10">
        <f>VLOOKUP(E362,PRODUCTS!A:E,4,FALSE)</f>
        <v>69.5</v>
      </c>
      <c r="J362" s="10">
        <f t="shared" si="15"/>
        <v>405</v>
      </c>
      <c r="K362" s="10">
        <f t="shared" si="16"/>
        <v>208.5</v>
      </c>
      <c r="L362" s="10">
        <f t="shared" si="17"/>
        <v>196.5</v>
      </c>
      <c r="M362" s="2">
        <f>VLOOKUP(D362,CUSTOMERS!A:E,5,FALSE)</f>
        <v>3</v>
      </c>
      <c r="N362" s="2">
        <f>VLOOKUP(E362,PRODUCTS!A:E,5,FALSE)</f>
        <v>2</v>
      </c>
      <c r="O362" s="2" t="str">
        <f>VLOOKUP(N362,CATEGORIES!A:C,3,FALSE)</f>
        <v>Travel</v>
      </c>
      <c r="P362" s="2" t="str">
        <f ca="1">VLOOKUP(D362,CUSTOMERS!A:J,10,FALSE)</f>
        <v>30 - 40</v>
      </c>
      <c r="Q362" s="2" t="str">
        <f>VLOOKUP(D362,CUSTOMERS!A:I,9,FALSE)</f>
        <v>South</v>
      </c>
      <c r="R362" s="2" t="str">
        <f>VLOOKUP(D362,CUSTOMERS!A:K,11,FALSE)</f>
        <v>USA</v>
      </c>
    </row>
    <row r="363" spans="1:18" x14ac:dyDescent="0.2">
      <c r="A363" s="2">
        <v>1251</v>
      </c>
      <c r="B363" s="2">
        <v>2</v>
      </c>
      <c r="C363" s="4">
        <v>44733</v>
      </c>
      <c r="D363" s="2">
        <v>563</v>
      </c>
      <c r="E363" s="2">
        <v>168</v>
      </c>
      <c r="F363" s="2" t="str">
        <f>VLOOKUP(E363,PRODUCTS!A:B,2,FALSE)</f>
        <v>Root Beer Lovers Basket</v>
      </c>
      <c r="G363" s="2">
        <v>1</v>
      </c>
      <c r="H363" s="10">
        <f>VLOOKUP(E363,PRODUCTS!A:E,3,FALSE)</f>
        <v>51</v>
      </c>
      <c r="I363" s="10">
        <f>VLOOKUP(E363,PRODUCTS!A:E,4,FALSE)</f>
        <v>26.5</v>
      </c>
      <c r="J363" s="10">
        <f t="shared" si="15"/>
        <v>51</v>
      </c>
      <c r="K363" s="10">
        <f t="shared" si="16"/>
        <v>26.5</v>
      </c>
      <c r="L363" s="10">
        <f t="shared" si="17"/>
        <v>24.5</v>
      </c>
      <c r="M363" s="2">
        <f>VLOOKUP(D363,CUSTOMERS!A:E,5,FALSE)</f>
        <v>3</v>
      </c>
      <c r="N363" s="2">
        <f>VLOOKUP(E363,PRODUCTS!A:E,5,FALSE)</f>
        <v>11</v>
      </c>
      <c r="O363" s="2" t="str">
        <f>VLOOKUP(N363,CATEGORIES!A:C,3,FALSE)</f>
        <v>Gifts</v>
      </c>
      <c r="P363" s="2" t="str">
        <f ca="1">VLOOKUP(D363,CUSTOMERS!A:J,10,FALSE)</f>
        <v>30 - 40</v>
      </c>
      <c r="Q363" s="2" t="str">
        <f>VLOOKUP(D363,CUSTOMERS!A:I,9,FALSE)</f>
        <v>South</v>
      </c>
      <c r="R363" s="2" t="str">
        <f>VLOOKUP(D363,CUSTOMERS!A:K,11,FALSE)</f>
        <v>USA</v>
      </c>
    </row>
    <row r="364" spans="1:18" x14ac:dyDescent="0.2">
      <c r="A364" s="2">
        <v>1252</v>
      </c>
      <c r="B364" s="2">
        <v>1</v>
      </c>
      <c r="C364" s="4">
        <v>44735</v>
      </c>
      <c r="D364" s="2">
        <v>54</v>
      </c>
      <c r="E364" s="2">
        <v>40</v>
      </c>
      <c r="F364" s="2" t="str">
        <f>VLOOKUP(E364,PRODUCTS!A:B,2,FALSE)</f>
        <v>Cedar Hope Chest</v>
      </c>
      <c r="G364" s="2">
        <v>1</v>
      </c>
      <c r="H364" s="10">
        <f>VLOOKUP(E364,PRODUCTS!A:E,3,FALSE)</f>
        <v>430</v>
      </c>
      <c r="I364" s="10">
        <f>VLOOKUP(E364,PRODUCTS!A:E,4,FALSE)</f>
        <v>217</v>
      </c>
      <c r="J364" s="10">
        <f t="shared" si="15"/>
        <v>430</v>
      </c>
      <c r="K364" s="10">
        <f t="shared" si="16"/>
        <v>217</v>
      </c>
      <c r="L364" s="10">
        <f t="shared" si="17"/>
        <v>213</v>
      </c>
      <c r="M364" s="2">
        <f>VLOOKUP(D364,CUSTOMERS!A:E,5,FALSE)</f>
        <v>6</v>
      </c>
      <c r="N364" s="2">
        <f>VLOOKUP(E364,PRODUCTS!A:E,5,FALSE)</f>
        <v>8</v>
      </c>
      <c r="O364" s="2" t="str">
        <f>VLOOKUP(N364,CATEGORIES!A:C,3,FALSE)</f>
        <v>Household</v>
      </c>
      <c r="P364" s="2" t="str">
        <f ca="1">VLOOKUP(D364,CUSTOMERS!A:J,10,FALSE)</f>
        <v>20 - 30</v>
      </c>
      <c r="Q364" s="2" t="str">
        <f>VLOOKUP(D364,CUSTOMERS!A:I,9,FALSE)</f>
        <v>North-West</v>
      </c>
      <c r="R364" s="2" t="str">
        <f>VLOOKUP(D364,CUSTOMERS!A:K,11,FALSE)</f>
        <v>USA</v>
      </c>
    </row>
    <row r="365" spans="1:18" x14ac:dyDescent="0.2">
      <c r="A365" s="2">
        <v>1252</v>
      </c>
      <c r="B365" s="2">
        <v>2</v>
      </c>
      <c r="C365" s="4">
        <v>44735</v>
      </c>
      <c r="D365" s="2">
        <v>54</v>
      </c>
      <c r="E365" s="2">
        <v>59</v>
      </c>
      <c r="F365" s="2" t="str">
        <f>VLOOKUP(E365,PRODUCTS!A:B,2,FALSE)</f>
        <v>Crystal Flowers and Vase</v>
      </c>
      <c r="G365" s="2">
        <v>1</v>
      </c>
      <c r="H365" s="10">
        <f>VLOOKUP(E365,PRODUCTS!A:E,3,FALSE)</f>
        <v>65</v>
      </c>
      <c r="I365" s="10">
        <f>VLOOKUP(E365,PRODUCTS!A:E,4,FALSE)</f>
        <v>33.5</v>
      </c>
      <c r="J365" s="10">
        <f t="shared" si="15"/>
        <v>65</v>
      </c>
      <c r="K365" s="10">
        <f t="shared" si="16"/>
        <v>33.5</v>
      </c>
      <c r="L365" s="10">
        <f t="shared" si="17"/>
        <v>31.5</v>
      </c>
      <c r="M365" s="2">
        <f>VLOOKUP(D365,CUSTOMERS!A:E,5,FALSE)</f>
        <v>6</v>
      </c>
      <c r="N365" s="2">
        <f>VLOOKUP(E365,PRODUCTS!A:E,5,FALSE)</f>
        <v>22</v>
      </c>
      <c r="O365" s="2" t="str">
        <f>VLOOKUP(N365,CATEGORIES!A:C,3,FALSE)</f>
        <v>Gifts</v>
      </c>
      <c r="P365" s="2" t="str">
        <f ca="1">VLOOKUP(D365,CUSTOMERS!A:J,10,FALSE)</f>
        <v>20 - 30</v>
      </c>
      <c r="Q365" s="2" t="str">
        <f>VLOOKUP(D365,CUSTOMERS!A:I,9,FALSE)</f>
        <v>North-West</v>
      </c>
      <c r="R365" s="2" t="str">
        <f>VLOOKUP(D365,CUSTOMERS!A:K,11,FALSE)</f>
        <v>USA</v>
      </c>
    </row>
    <row r="366" spans="1:18" x14ac:dyDescent="0.2">
      <c r="A366" s="2">
        <v>1253</v>
      </c>
      <c r="B366" s="2">
        <v>1</v>
      </c>
      <c r="C366" s="4">
        <v>44736</v>
      </c>
      <c r="D366" s="2">
        <v>548</v>
      </c>
      <c r="E366" s="2">
        <v>68</v>
      </c>
      <c r="F366" s="2" t="str">
        <f>VLOOKUP(E366,PRODUCTS!A:B,2,FALSE)</f>
        <v>Dragonfly Pin</v>
      </c>
      <c r="G366" s="2">
        <v>1</v>
      </c>
      <c r="H366" s="10">
        <f>VLOOKUP(E366,PRODUCTS!A:E,3,FALSE)</f>
        <v>13</v>
      </c>
      <c r="I366" s="10">
        <f>VLOOKUP(E366,PRODUCTS!A:E,4,FALSE)</f>
        <v>7.5</v>
      </c>
      <c r="J366" s="10">
        <f t="shared" si="15"/>
        <v>13</v>
      </c>
      <c r="K366" s="10">
        <f t="shared" si="16"/>
        <v>7.5</v>
      </c>
      <c r="L366" s="10">
        <f t="shared" si="17"/>
        <v>5.5</v>
      </c>
      <c r="M366" s="2">
        <f>VLOOKUP(D366,CUSTOMERS!A:E,5,FALSE)</f>
        <v>3</v>
      </c>
      <c r="N366" s="2">
        <f>VLOOKUP(E366,PRODUCTS!A:E,5,FALSE)</f>
        <v>14</v>
      </c>
      <c r="O366" s="2" t="str">
        <f>VLOOKUP(N366,CATEGORIES!A:C,3,FALSE)</f>
        <v>Health &amp; Beauty</v>
      </c>
      <c r="P366" s="2" t="str">
        <f ca="1">VLOOKUP(D366,CUSTOMERS!A:J,10,FALSE)</f>
        <v>30 - 40</v>
      </c>
      <c r="Q366" s="2" t="str">
        <f>VLOOKUP(D366,CUSTOMERS!A:I,9,FALSE)</f>
        <v>North-East</v>
      </c>
      <c r="R366" s="2" t="str">
        <f>VLOOKUP(D366,CUSTOMERS!A:K,11,FALSE)</f>
        <v>USA</v>
      </c>
    </row>
    <row r="367" spans="1:18" x14ac:dyDescent="0.2">
      <c r="A367" s="2">
        <v>1254</v>
      </c>
      <c r="B367" s="2">
        <v>1</v>
      </c>
      <c r="C367" s="4">
        <v>44736</v>
      </c>
      <c r="D367" s="2">
        <v>630</v>
      </c>
      <c r="E367" s="2">
        <v>169</v>
      </c>
      <c r="F367" s="2" t="str">
        <f>VLOOKUP(E367,PRODUCTS!A:B,2,FALSE)</f>
        <v>Safari Helmet</v>
      </c>
      <c r="G367" s="2">
        <v>1</v>
      </c>
      <c r="H367" s="10">
        <f>VLOOKUP(E367,PRODUCTS!A:E,3,FALSE)</f>
        <v>20</v>
      </c>
      <c r="I367" s="10">
        <f>VLOOKUP(E367,PRODUCTS!A:E,4,FALSE)</f>
        <v>11</v>
      </c>
      <c r="J367" s="10">
        <f t="shared" si="15"/>
        <v>20</v>
      </c>
      <c r="K367" s="10">
        <f t="shared" si="16"/>
        <v>11</v>
      </c>
      <c r="L367" s="10">
        <f t="shared" si="17"/>
        <v>9</v>
      </c>
      <c r="M367" s="2">
        <f>VLOOKUP(D367,CUSTOMERS!A:E,5,FALSE)</f>
        <v>9</v>
      </c>
      <c r="N367" s="2">
        <f>VLOOKUP(E367,PRODUCTS!A:E,5,FALSE)</f>
        <v>16</v>
      </c>
      <c r="O367" s="2" t="str">
        <f>VLOOKUP(N367,CATEGORIES!A:C,3,FALSE)</f>
        <v>Household</v>
      </c>
      <c r="P367" s="2" t="str">
        <f ca="1">VLOOKUP(D367,CUSTOMERS!A:J,10,FALSE)</f>
        <v>50 - 60</v>
      </c>
      <c r="Q367" s="2" t="str">
        <f>VLOOKUP(D367,CUSTOMERS!A:I,9,FALSE)</f>
        <v>North-East</v>
      </c>
      <c r="R367" s="2" t="str">
        <f>VLOOKUP(D367,CUSTOMERS!A:K,11,FALSE)</f>
        <v>USA</v>
      </c>
    </row>
    <row r="368" spans="1:18" x14ac:dyDescent="0.2">
      <c r="A368" s="2">
        <v>1255</v>
      </c>
      <c r="B368" s="2">
        <v>1</v>
      </c>
      <c r="C368" s="4">
        <v>44737</v>
      </c>
      <c r="D368" s="2">
        <v>85</v>
      </c>
      <c r="E368" s="2">
        <v>173</v>
      </c>
      <c r="F368" s="2" t="str">
        <f>VLOOKUP(E368,PRODUCTS!A:B,2,FALSE)</f>
        <v>Shower Companion Organizer</v>
      </c>
      <c r="G368" s="2">
        <v>1</v>
      </c>
      <c r="H368" s="10">
        <f>VLOOKUP(E368,PRODUCTS!A:E,3,FALSE)</f>
        <v>84</v>
      </c>
      <c r="I368" s="10">
        <f>VLOOKUP(E368,PRODUCTS!A:E,4,FALSE)</f>
        <v>44</v>
      </c>
      <c r="J368" s="10">
        <f t="shared" si="15"/>
        <v>84</v>
      </c>
      <c r="K368" s="10">
        <f t="shared" si="16"/>
        <v>44</v>
      </c>
      <c r="L368" s="10">
        <f t="shared" si="17"/>
        <v>40</v>
      </c>
      <c r="M368" s="2">
        <f>VLOOKUP(D368,CUSTOMERS!A:E,5,FALSE)</f>
        <v>2</v>
      </c>
      <c r="N368" s="2">
        <f>VLOOKUP(E368,PRODUCTS!A:E,5,FALSE)</f>
        <v>1</v>
      </c>
      <c r="O368" s="2" t="str">
        <f>VLOOKUP(N368,CATEGORIES!A:C,3,FALSE)</f>
        <v>Electronics</v>
      </c>
      <c r="P368" s="2" t="str">
        <f ca="1">VLOOKUP(D368,CUSTOMERS!A:J,10,FALSE)</f>
        <v>50 - 60</v>
      </c>
      <c r="Q368" s="2" t="str">
        <f>VLOOKUP(D368,CUSTOMERS!A:I,9,FALSE)</f>
        <v>Germany</v>
      </c>
      <c r="R368" s="2" t="str">
        <f>VLOOKUP(D368,CUSTOMERS!A:K,11,FALSE)</f>
        <v>Europe</v>
      </c>
    </row>
    <row r="369" spans="1:18" x14ac:dyDescent="0.2">
      <c r="A369" s="2">
        <v>1256</v>
      </c>
      <c r="B369" s="2">
        <v>1</v>
      </c>
      <c r="C369" s="4">
        <v>44738</v>
      </c>
      <c r="D369" s="2">
        <v>97</v>
      </c>
      <c r="E369" s="2">
        <v>88</v>
      </c>
      <c r="F369" s="2" t="str">
        <f>VLOOKUP(E369,PRODUCTS!A:B,2,FALSE)</f>
        <v>Garden Gnome Set</v>
      </c>
      <c r="G369" s="2">
        <v>1</v>
      </c>
      <c r="H369" s="10">
        <f>VLOOKUP(E369,PRODUCTS!A:E,3,FALSE)</f>
        <v>95</v>
      </c>
      <c r="I369" s="10">
        <f>VLOOKUP(E369,PRODUCTS!A:E,4,FALSE)</f>
        <v>48.5</v>
      </c>
      <c r="J369" s="10">
        <f t="shared" si="15"/>
        <v>95</v>
      </c>
      <c r="K369" s="10">
        <f t="shared" si="16"/>
        <v>48.5</v>
      </c>
      <c r="L369" s="10">
        <f t="shared" si="17"/>
        <v>46.5</v>
      </c>
      <c r="M369" s="2">
        <f>VLOOKUP(D369,CUSTOMERS!A:E,5,FALSE)</f>
        <v>6</v>
      </c>
      <c r="N369" s="2">
        <f>VLOOKUP(E369,PRODUCTS!A:E,5,FALSE)</f>
        <v>16</v>
      </c>
      <c r="O369" s="2" t="str">
        <f>VLOOKUP(N369,CATEGORIES!A:C,3,FALSE)</f>
        <v>Household</v>
      </c>
      <c r="P369" s="2" t="str">
        <f ca="1">VLOOKUP(D369,CUSTOMERS!A:J,10,FALSE)</f>
        <v>30 - 40</v>
      </c>
      <c r="Q369" s="2" t="str">
        <f>VLOOKUP(D369,CUSTOMERS!A:I,9,FALSE)</f>
        <v>South</v>
      </c>
      <c r="R369" s="2" t="str">
        <f>VLOOKUP(D369,CUSTOMERS!A:K,11,FALSE)</f>
        <v>USA</v>
      </c>
    </row>
    <row r="370" spans="1:18" x14ac:dyDescent="0.2">
      <c r="A370" s="2">
        <v>1256</v>
      </c>
      <c r="B370" s="2">
        <v>2</v>
      </c>
      <c r="C370" s="4">
        <v>44738</v>
      </c>
      <c r="D370" s="2">
        <v>97</v>
      </c>
      <c r="E370" s="2">
        <v>208</v>
      </c>
      <c r="F370" s="2" t="str">
        <f>VLOOKUP(E370,PRODUCTS!A:B,2,FALSE)</f>
        <v>Winged Fairy</v>
      </c>
      <c r="G370" s="2">
        <v>1</v>
      </c>
      <c r="H370" s="10">
        <f>VLOOKUP(E370,PRODUCTS!A:E,3,FALSE)</f>
        <v>45</v>
      </c>
      <c r="I370" s="10">
        <f>VLOOKUP(E370,PRODUCTS!A:E,4,FALSE)</f>
        <v>25.5</v>
      </c>
      <c r="J370" s="10">
        <f t="shared" si="15"/>
        <v>45</v>
      </c>
      <c r="K370" s="10">
        <f t="shared" si="16"/>
        <v>25.5</v>
      </c>
      <c r="L370" s="10">
        <f t="shared" si="17"/>
        <v>19.5</v>
      </c>
      <c r="M370" s="2">
        <f>VLOOKUP(D370,CUSTOMERS!A:E,5,FALSE)</f>
        <v>6</v>
      </c>
      <c r="N370" s="2">
        <f>VLOOKUP(E370,PRODUCTS!A:E,5,FALSE)</f>
        <v>16</v>
      </c>
      <c r="O370" s="2" t="str">
        <f>VLOOKUP(N370,CATEGORIES!A:C,3,FALSE)</f>
        <v>Household</v>
      </c>
      <c r="P370" s="2" t="str">
        <f ca="1">VLOOKUP(D370,CUSTOMERS!A:J,10,FALSE)</f>
        <v>30 - 40</v>
      </c>
      <c r="Q370" s="2" t="str">
        <f>VLOOKUP(D370,CUSTOMERS!A:I,9,FALSE)</f>
        <v>South</v>
      </c>
      <c r="R370" s="2" t="str">
        <f>VLOOKUP(D370,CUSTOMERS!A:K,11,FALSE)</f>
        <v>USA</v>
      </c>
    </row>
    <row r="371" spans="1:18" x14ac:dyDescent="0.2">
      <c r="A371" s="2">
        <v>1257</v>
      </c>
      <c r="B371" s="2">
        <v>1</v>
      </c>
      <c r="C371" s="4">
        <v>44738</v>
      </c>
      <c r="D371" s="2">
        <v>272</v>
      </c>
      <c r="E371" s="2">
        <v>106</v>
      </c>
      <c r="F371" s="2" t="str">
        <f>VLOOKUP(E371,PRODUCTS!A:B,2,FALSE)</f>
        <v>Incredible Chiller</v>
      </c>
      <c r="G371" s="2">
        <v>1</v>
      </c>
      <c r="H371" s="10">
        <f>VLOOKUP(E371,PRODUCTS!A:E,3,FALSE)</f>
        <v>72</v>
      </c>
      <c r="I371" s="10">
        <f>VLOOKUP(E371,PRODUCTS!A:E,4,FALSE)</f>
        <v>38</v>
      </c>
      <c r="J371" s="10">
        <f t="shared" si="15"/>
        <v>72</v>
      </c>
      <c r="K371" s="10">
        <f t="shared" si="16"/>
        <v>38</v>
      </c>
      <c r="L371" s="10">
        <f t="shared" si="17"/>
        <v>34</v>
      </c>
      <c r="M371" s="2">
        <f>VLOOKUP(D371,CUSTOMERS!A:E,5,FALSE)</f>
        <v>2</v>
      </c>
      <c r="N371" s="2">
        <f>VLOOKUP(E371,PRODUCTS!A:E,5,FALSE)</f>
        <v>15</v>
      </c>
      <c r="O371" s="2" t="str">
        <f>VLOOKUP(N371,CATEGORIES!A:C,3,FALSE)</f>
        <v>Household</v>
      </c>
      <c r="P371" s="2" t="str">
        <f ca="1">VLOOKUP(D371,CUSTOMERS!A:J,10,FALSE)</f>
        <v>60 - 70</v>
      </c>
      <c r="Q371" s="2" t="str">
        <f>VLOOKUP(D371,CUSTOMERS!A:I,9,FALSE)</f>
        <v>South</v>
      </c>
      <c r="R371" s="2" t="str">
        <f>VLOOKUP(D371,CUSTOMERS!A:K,11,FALSE)</f>
        <v>USA</v>
      </c>
    </row>
    <row r="372" spans="1:18" x14ac:dyDescent="0.2">
      <c r="A372" s="2">
        <v>1257</v>
      </c>
      <c r="B372" s="2">
        <v>2</v>
      </c>
      <c r="C372" s="4">
        <v>44738</v>
      </c>
      <c r="D372" s="2">
        <v>272</v>
      </c>
      <c r="E372" s="2">
        <v>183</v>
      </c>
      <c r="F372" s="2" t="str">
        <f>VLOOKUP(E372,PRODUCTS!A:B,2,FALSE)</f>
        <v>Solar Power Kit</v>
      </c>
      <c r="G372" s="2">
        <v>1</v>
      </c>
      <c r="H372" s="10">
        <f>VLOOKUP(E372,PRODUCTS!A:E,3,FALSE)</f>
        <v>17</v>
      </c>
      <c r="I372" s="10">
        <f>VLOOKUP(E372,PRODUCTS!A:E,4,FALSE)</f>
        <v>9.5</v>
      </c>
      <c r="J372" s="10">
        <f t="shared" si="15"/>
        <v>17</v>
      </c>
      <c r="K372" s="10">
        <f t="shared" si="16"/>
        <v>9.5</v>
      </c>
      <c r="L372" s="10">
        <f t="shared" si="17"/>
        <v>7.5</v>
      </c>
      <c r="M372" s="2">
        <f>VLOOKUP(D372,CUSTOMERS!A:E,5,FALSE)</f>
        <v>2</v>
      </c>
      <c r="N372" s="2">
        <f>VLOOKUP(E372,PRODUCTS!A:E,5,FALSE)</f>
        <v>17</v>
      </c>
      <c r="O372" s="2" t="str">
        <f>VLOOKUP(N372,CATEGORIES!A:C,3,FALSE)</f>
        <v>Children</v>
      </c>
      <c r="P372" s="2" t="str">
        <f ca="1">VLOOKUP(D372,CUSTOMERS!A:J,10,FALSE)</f>
        <v>60 - 70</v>
      </c>
      <c r="Q372" s="2" t="str">
        <f>VLOOKUP(D372,CUSTOMERS!A:I,9,FALSE)</f>
        <v>South</v>
      </c>
      <c r="R372" s="2" t="str">
        <f>VLOOKUP(D372,CUSTOMERS!A:K,11,FALSE)</f>
        <v>USA</v>
      </c>
    </row>
    <row r="373" spans="1:18" x14ac:dyDescent="0.2">
      <c r="A373" s="2">
        <v>1258</v>
      </c>
      <c r="B373" s="2">
        <v>1</v>
      </c>
      <c r="C373" s="4">
        <v>44738</v>
      </c>
      <c r="D373" s="2">
        <v>427</v>
      </c>
      <c r="E373" s="2">
        <v>33</v>
      </c>
      <c r="F373" s="2" t="str">
        <f>VLOOKUP(E373,PRODUCTS!A:B,2,FALSE)</f>
        <v>Casablanca</v>
      </c>
      <c r="G373" s="2">
        <v>1</v>
      </c>
      <c r="H373" s="10">
        <f>VLOOKUP(E373,PRODUCTS!A:E,3,FALSE)</f>
        <v>60</v>
      </c>
      <c r="I373" s="10">
        <f>VLOOKUP(E373,PRODUCTS!A:E,4,FALSE)</f>
        <v>31</v>
      </c>
      <c r="J373" s="10">
        <f t="shared" si="15"/>
        <v>60</v>
      </c>
      <c r="K373" s="10">
        <f t="shared" si="16"/>
        <v>31</v>
      </c>
      <c r="L373" s="10">
        <f t="shared" si="17"/>
        <v>29</v>
      </c>
      <c r="M373" s="2">
        <f>VLOOKUP(D373,CUSTOMERS!A:E,5,FALSE)</f>
        <v>5</v>
      </c>
      <c r="N373" s="2">
        <f>VLOOKUP(E373,PRODUCTS!A:E,5,FALSE)</f>
        <v>11</v>
      </c>
      <c r="O373" s="2" t="str">
        <f>VLOOKUP(N373,CATEGORIES!A:C,3,FALSE)</f>
        <v>Gifts</v>
      </c>
      <c r="P373" s="2" t="str">
        <f ca="1">VLOOKUP(D373,CUSTOMERS!A:J,10,FALSE)</f>
        <v>60 - 70</v>
      </c>
      <c r="Q373" s="2" t="str">
        <f>VLOOKUP(D373,CUSTOMERS!A:I,9,FALSE)</f>
        <v>North-East</v>
      </c>
      <c r="R373" s="2" t="str">
        <f>VLOOKUP(D373,CUSTOMERS!A:K,11,FALSE)</f>
        <v>USA</v>
      </c>
    </row>
    <row r="374" spans="1:18" x14ac:dyDescent="0.2">
      <c r="A374" s="2">
        <v>1259</v>
      </c>
      <c r="B374" s="2">
        <v>1</v>
      </c>
      <c r="C374" s="4">
        <v>44739</v>
      </c>
      <c r="D374" s="2">
        <v>26</v>
      </c>
      <c r="E374" s="2">
        <v>16</v>
      </c>
      <c r="F374" s="2" t="str">
        <f>VLOOKUP(E374,PRODUCTS!A:B,2,FALSE)</f>
        <v>Beer-Making Kit</v>
      </c>
      <c r="G374" s="2">
        <v>1</v>
      </c>
      <c r="H374" s="10">
        <f>VLOOKUP(E374,PRODUCTS!A:E,3,FALSE)</f>
        <v>50</v>
      </c>
      <c r="I374" s="10">
        <f>VLOOKUP(E374,PRODUCTS!A:E,4,FALSE)</f>
        <v>27</v>
      </c>
      <c r="J374" s="10">
        <f t="shared" si="15"/>
        <v>50</v>
      </c>
      <c r="K374" s="10">
        <f t="shared" si="16"/>
        <v>27</v>
      </c>
      <c r="L374" s="10">
        <f t="shared" si="17"/>
        <v>23</v>
      </c>
      <c r="M374" s="2">
        <f>VLOOKUP(D374,CUSTOMERS!A:E,5,FALSE)</f>
        <v>4</v>
      </c>
      <c r="N374" s="2">
        <f>VLOOKUP(E374,PRODUCTS!A:E,5,FALSE)</f>
        <v>15</v>
      </c>
      <c r="O374" s="2" t="str">
        <f>VLOOKUP(N374,CATEGORIES!A:C,3,FALSE)</f>
        <v>Household</v>
      </c>
      <c r="P374" s="2" t="str">
        <f ca="1">VLOOKUP(D374,CUSTOMERS!A:J,10,FALSE)</f>
        <v>30 - 40</v>
      </c>
      <c r="Q374" s="2" t="str">
        <f>VLOOKUP(D374,CUSTOMERS!A:I,9,FALSE)</f>
        <v>Canada</v>
      </c>
      <c r="R374" s="2" t="str">
        <f>VLOOKUP(D374,CUSTOMERS!A:K,11,FALSE)</f>
        <v>Canada</v>
      </c>
    </row>
    <row r="375" spans="1:18" x14ac:dyDescent="0.2">
      <c r="A375" s="2">
        <v>1259</v>
      </c>
      <c r="B375" s="2">
        <v>2</v>
      </c>
      <c r="C375" s="4">
        <v>44739</v>
      </c>
      <c r="D375" s="2">
        <v>26</v>
      </c>
      <c r="E375" s="2">
        <v>151</v>
      </c>
      <c r="F375" s="2" t="str">
        <f>VLOOKUP(E375,PRODUCTS!A:B,2,FALSE)</f>
        <v>Personalized Sundial</v>
      </c>
      <c r="G375" s="2">
        <v>1</v>
      </c>
      <c r="H375" s="10">
        <f>VLOOKUP(E375,PRODUCTS!A:E,3,FALSE)</f>
        <v>80</v>
      </c>
      <c r="I375" s="10">
        <f>VLOOKUP(E375,PRODUCTS!A:E,4,FALSE)</f>
        <v>42</v>
      </c>
      <c r="J375" s="10">
        <f t="shared" si="15"/>
        <v>80</v>
      </c>
      <c r="K375" s="10">
        <f t="shared" si="16"/>
        <v>42</v>
      </c>
      <c r="L375" s="10">
        <f t="shared" si="17"/>
        <v>38</v>
      </c>
      <c r="M375" s="2">
        <f>VLOOKUP(D375,CUSTOMERS!A:E,5,FALSE)</f>
        <v>4</v>
      </c>
      <c r="N375" s="2">
        <f>VLOOKUP(E375,PRODUCTS!A:E,5,FALSE)</f>
        <v>16</v>
      </c>
      <c r="O375" s="2" t="str">
        <f>VLOOKUP(N375,CATEGORIES!A:C,3,FALSE)</f>
        <v>Household</v>
      </c>
      <c r="P375" s="2" t="str">
        <f ca="1">VLOOKUP(D375,CUSTOMERS!A:J,10,FALSE)</f>
        <v>30 - 40</v>
      </c>
      <c r="Q375" s="2" t="str">
        <f>VLOOKUP(D375,CUSTOMERS!A:I,9,FALSE)</f>
        <v>Canada</v>
      </c>
      <c r="R375" s="2" t="str">
        <f>VLOOKUP(D375,CUSTOMERS!A:K,11,FALSE)</f>
        <v>Canada</v>
      </c>
    </row>
    <row r="376" spans="1:18" x14ac:dyDescent="0.2">
      <c r="A376" s="2">
        <v>1260</v>
      </c>
      <c r="B376" s="2">
        <v>1</v>
      </c>
      <c r="C376" s="4">
        <v>44739</v>
      </c>
      <c r="D376" s="2">
        <v>148</v>
      </c>
      <c r="E376" s="2">
        <v>90</v>
      </c>
      <c r="F376" s="2" t="str">
        <f>VLOOKUP(E376,PRODUCTS!A:B,2,FALSE)</f>
        <v>Exotic Chocolates Collection</v>
      </c>
      <c r="G376" s="2">
        <v>1</v>
      </c>
      <c r="H376" s="10">
        <f>VLOOKUP(E376,PRODUCTS!A:E,3,FALSE)</f>
        <v>35</v>
      </c>
      <c r="I376" s="10">
        <f>VLOOKUP(E376,PRODUCTS!A:E,4,FALSE)</f>
        <v>20.5</v>
      </c>
      <c r="J376" s="10">
        <f t="shared" si="15"/>
        <v>35</v>
      </c>
      <c r="K376" s="10">
        <f t="shared" si="16"/>
        <v>20.5</v>
      </c>
      <c r="L376" s="10">
        <f t="shared" si="17"/>
        <v>14.5</v>
      </c>
      <c r="M376" s="2">
        <f>VLOOKUP(D376,CUSTOMERS!A:E,5,FALSE)</f>
        <v>2</v>
      </c>
      <c r="N376" s="2">
        <f>VLOOKUP(E376,PRODUCTS!A:E,5,FALSE)</f>
        <v>4</v>
      </c>
      <c r="O376" s="2" t="str">
        <f>VLOOKUP(N376,CATEGORIES!A:C,3,FALSE)</f>
        <v>Gifts</v>
      </c>
      <c r="P376" s="2" t="str">
        <f ca="1">VLOOKUP(D376,CUSTOMERS!A:J,10,FALSE)</f>
        <v>70+</v>
      </c>
      <c r="Q376" s="2" t="str">
        <f>VLOOKUP(D376,CUSTOMERS!A:I,9,FALSE)</f>
        <v>North-West</v>
      </c>
      <c r="R376" s="2" t="str">
        <f>VLOOKUP(D376,CUSTOMERS!A:K,11,FALSE)</f>
        <v>USA</v>
      </c>
    </row>
    <row r="377" spans="1:18" x14ac:dyDescent="0.2">
      <c r="A377" s="2">
        <v>1260</v>
      </c>
      <c r="B377" s="2">
        <v>2</v>
      </c>
      <c r="C377" s="4">
        <v>44739</v>
      </c>
      <c r="D377" s="2">
        <v>148</v>
      </c>
      <c r="E377" s="2">
        <v>101</v>
      </c>
      <c r="F377" s="2" t="str">
        <f>VLOOKUP(E377,PRODUCTS!A:B,2,FALSE)</f>
        <v>LED Headlamp</v>
      </c>
      <c r="G377" s="2">
        <v>1</v>
      </c>
      <c r="H377" s="10">
        <f>VLOOKUP(E377,PRODUCTS!A:E,3,FALSE)</f>
        <v>35</v>
      </c>
      <c r="I377" s="10">
        <f>VLOOKUP(E377,PRODUCTS!A:E,4,FALSE)</f>
        <v>20.5</v>
      </c>
      <c r="J377" s="10">
        <f t="shared" si="15"/>
        <v>35</v>
      </c>
      <c r="K377" s="10">
        <f t="shared" si="16"/>
        <v>20.5</v>
      </c>
      <c r="L377" s="10">
        <f t="shared" si="17"/>
        <v>14.5</v>
      </c>
      <c r="M377" s="2">
        <f>VLOOKUP(D377,CUSTOMERS!A:E,5,FALSE)</f>
        <v>2</v>
      </c>
      <c r="N377" s="2">
        <f>VLOOKUP(E377,PRODUCTS!A:E,5,FALSE)</f>
        <v>23</v>
      </c>
      <c r="O377" s="2" t="str">
        <f>VLOOKUP(N377,CATEGORIES!A:C,3,FALSE)</f>
        <v>Travel</v>
      </c>
      <c r="P377" s="2" t="str">
        <f ca="1">VLOOKUP(D377,CUSTOMERS!A:J,10,FALSE)</f>
        <v>70+</v>
      </c>
      <c r="Q377" s="2" t="str">
        <f>VLOOKUP(D377,CUSTOMERS!A:I,9,FALSE)</f>
        <v>North-West</v>
      </c>
      <c r="R377" s="2" t="str">
        <f>VLOOKUP(D377,CUSTOMERS!A:K,11,FALSE)</f>
        <v>USA</v>
      </c>
    </row>
    <row r="378" spans="1:18" x14ac:dyDescent="0.2">
      <c r="A378" s="2">
        <v>1261</v>
      </c>
      <c r="B378" s="2">
        <v>1</v>
      </c>
      <c r="C378" s="4">
        <v>44742</v>
      </c>
      <c r="D378" s="2">
        <v>541</v>
      </c>
      <c r="E378" s="2">
        <v>150</v>
      </c>
      <c r="F378" s="2" t="str">
        <f>VLOOKUP(E378,PRODUCTS!A:B,2,FALSE)</f>
        <v>Personal Air Purifier</v>
      </c>
      <c r="G378" s="2">
        <v>1</v>
      </c>
      <c r="H378" s="10">
        <f>VLOOKUP(E378,PRODUCTS!A:E,3,FALSE)</f>
        <v>105</v>
      </c>
      <c r="I378" s="10">
        <f>VLOOKUP(E378,PRODUCTS!A:E,4,FALSE)</f>
        <v>53.5</v>
      </c>
      <c r="J378" s="10">
        <f t="shared" si="15"/>
        <v>105</v>
      </c>
      <c r="K378" s="10">
        <f t="shared" si="16"/>
        <v>53.5</v>
      </c>
      <c r="L378" s="10">
        <f t="shared" si="17"/>
        <v>51.5</v>
      </c>
      <c r="M378" s="2">
        <f>VLOOKUP(D378,CUSTOMERS!A:E,5,FALSE)</f>
        <v>9</v>
      </c>
      <c r="N378" s="2">
        <f>VLOOKUP(E378,PRODUCTS!A:E,5,FALSE)</f>
        <v>7</v>
      </c>
      <c r="O378" s="2" t="str">
        <f>VLOOKUP(N378,CATEGORIES!A:C,3,FALSE)</f>
        <v>Electronics</v>
      </c>
      <c r="P378" s="2" t="str">
        <f ca="1">VLOOKUP(D378,CUSTOMERS!A:J,10,FALSE)</f>
        <v>40 - 50</v>
      </c>
      <c r="Q378" s="2" t="str">
        <f>VLOOKUP(D378,CUSTOMERS!A:I,9,FALSE)</f>
        <v>North-West</v>
      </c>
      <c r="R378" s="2" t="str">
        <f>VLOOKUP(D378,CUSTOMERS!A:K,11,FALSE)</f>
        <v>USA</v>
      </c>
    </row>
    <row r="379" spans="1:18" x14ac:dyDescent="0.2">
      <c r="A379" s="2">
        <v>1261</v>
      </c>
      <c r="B379" s="2">
        <v>2</v>
      </c>
      <c r="C379" s="4">
        <v>44742</v>
      </c>
      <c r="D379" s="2">
        <v>541</v>
      </c>
      <c r="E379" s="2">
        <v>171</v>
      </c>
      <c r="F379" s="2" t="str">
        <f>VLOOKUP(E379,PRODUCTS!A:B,2,FALSE)</f>
        <v>Seal Pack Refill Kit</v>
      </c>
      <c r="G379" s="2">
        <v>1</v>
      </c>
      <c r="H379" s="10">
        <f>VLOOKUP(E379,PRODUCTS!A:E,3,FALSE)</f>
        <v>27</v>
      </c>
      <c r="I379" s="10">
        <f>VLOOKUP(E379,PRODUCTS!A:E,4,FALSE)</f>
        <v>16.5</v>
      </c>
      <c r="J379" s="10">
        <f t="shared" si="15"/>
        <v>27</v>
      </c>
      <c r="K379" s="10">
        <f t="shared" si="16"/>
        <v>16.5</v>
      </c>
      <c r="L379" s="10">
        <f t="shared" si="17"/>
        <v>10.5</v>
      </c>
      <c r="M379" s="2">
        <f>VLOOKUP(D379,CUSTOMERS!A:E,5,FALSE)</f>
        <v>9</v>
      </c>
      <c r="N379" s="2">
        <f>VLOOKUP(E379,PRODUCTS!A:E,5,FALSE)</f>
        <v>23</v>
      </c>
      <c r="O379" s="2" t="str">
        <f>VLOOKUP(N379,CATEGORIES!A:C,3,FALSE)</f>
        <v>Travel</v>
      </c>
      <c r="P379" s="2" t="str">
        <f ca="1">VLOOKUP(D379,CUSTOMERS!A:J,10,FALSE)</f>
        <v>40 - 50</v>
      </c>
      <c r="Q379" s="2" t="str">
        <f>VLOOKUP(D379,CUSTOMERS!A:I,9,FALSE)</f>
        <v>North-West</v>
      </c>
      <c r="R379" s="2" t="str">
        <f>VLOOKUP(D379,CUSTOMERS!A:K,11,FALSE)</f>
        <v>USA</v>
      </c>
    </row>
    <row r="380" spans="1:18" x14ac:dyDescent="0.2">
      <c r="A380" s="2">
        <v>1261</v>
      </c>
      <c r="B380" s="2">
        <v>3</v>
      </c>
      <c r="C380" s="4">
        <v>44742</v>
      </c>
      <c r="D380" s="2">
        <v>541</v>
      </c>
      <c r="E380" s="2">
        <v>173</v>
      </c>
      <c r="F380" s="2" t="str">
        <f>VLOOKUP(E380,PRODUCTS!A:B,2,FALSE)</f>
        <v>Shower Companion Organizer</v>
      </c>
      <c r="G380" s="2">
        <v>2</v>
      </c>
      <c r="H380" s="10">
        <f>VLOOKUP(E380,PRODUCTS!A:E,3,FALSE)</f>
        <v>84</v>
      </c>
      <c r="I380" s="10">
        <f>VLOOKUP(E380,PRODUCTS!A:E,4,FALSE)</f>
        <v>44</v>
      </c>
      <c r="J380" s="10">
        <f t="shared" si="15"/>
        <v>168</v>
      </c>
      <c r="K380" s="10">
        <f t="shared" si="16"/>
        <v>88</v>
      </c>
      <c r="L380" s="10">
        <f t="shared" si="17"/>
        <v>80</v>
      </c>
      <c r="M380" s="2">
        <f>VLOOKUP(D380,CUSTOMERS!A:E,5,FALSE)</f>
        <v>9</v>
      </c>
      <c r="N380" s="2">
        <f>VLOOKUP(E380,PRODUCTS!A:E,5,FALSE)</f>
        <v>1</v>
      </c>
      <c r="O380" s="2" t="str">
        <f>VLOOKUP(N380,CATEGORIES!A:C,3,FALSE)</f>
        <v>Electronics</v>
      </c>
      <c r="P380" s="2" t="str">
        <f ca="1">VLOOKUP(D380,CUSTOMERS!A:J,10,FALSE)</f>
        <v>40 - 50</v>
      </c>
      <c r="Q380" s="2" t="str">
        <f>VLOOKUP(D380,CUSTOMERS!A:I,9,FALSE)</f>
        <v>North-West</v>
      </c>
      <c r="R380" s="2" t="str">
        <f>VLOOKUP(D380,CUSTOMERS!A:K,11,FALSE)</f>
        <v>USA</v>
      </c>
    </row>
    <row r="381" spans="1:18" x14ac:dyDescent="0.2">
      <c r="A381" s="2">
        <v>1261</v>
      </c>
      <c r="B381" s="2">
        <v>4</v>
      </c>
      <c r="C381" s="4">
        <v>44742</v>
      </c>
      <c r="D381" s="2">
        <v>541</v>
      </c>
      <c r="E381" s="2">
        <v>180</v>
      </c>
      <c r="F381" s="2" t="str">
        <f>VLOOKUP(E381,PRODUCTS!A:B,2,FALSE)</f>
        <v>Slimline Laser Pointer</v>
      </c>
      <c r="G381" s="2">
        <v>2</v>
      </c>
      <c r="H381" s="10">
        <f>VLOOKUP(E381,PRODUCTS!A:E,3,FALSE)</f>
        <v>204</v>
      </c>
      <c r="I381" s="10">
        <f>VLOOKUP(E381,PRODUCTS!A:E,4,FALSE)</f>
        <v>105</v>
      </c>
      <c r="J381" s="10">
        <f t="shared" si="15"/>
        <v>408</v>
      </c>
      <c r="K381" s="10">
        <f t="shared" si="16"/>
        <v>210</v>
      </c>
      <c r="L381" s="10">
        <f t="shared" si="17"/>
        <v>198</v>
      </c>
      <c r="M381" s="2">
        <f>VLOOKUP(D381,CUSTOMERS!A:E,5,FALSE)</f>
        <v>9</v>
      </c>
      <c r="N381" s="2">
        <f>VLOOKUP(E381,PRODUCTS!A:E,5,FALSE)</f>
        <v>9</v>
      </c>
      <c r="O381" s="2" t="str">
        <f>VLOOKUP(N381,CATEGORIES!A:C,3,FALSE)</f>
        <v>Electronics</v>
      </c>
      <c r="P381" s="2" t="str">
        <f ca="1">VLOOKUP(D381,CUSTOMERS!A:J,10,FALSE)</f>
        <v>40 - 50</v>
      </c>
      <c r="Q381" s="2" t="str">
        <f>VLOOKUP(D381,CUSTOMERS!A:I,9,FALSE)</f>
        <v>North-West</v>
      </c>
      <c r="R381" s="2" t="str">
        <f>VLOOKUP(D381,CUSTOMERS!A:K,11,FALSE)</f>
        <v>USA</v>
      </c>
    </row>
    <row r="382" spans="1:18" x14ac:dyDescent="0.2">
      <c r="A382" s="2">
        <v>1262</v>
      </c>
      <c r="B382" s="2">
        <v>1</v>
      </c>
      <c r="C382" s="4">
        <v>44743</v>
      </c>
      <c r="D382" s="2">
        <v>484</v>
      </c>
      <c r="E382" s="2">
        <v>31</v>
      </c>
      <c r="F382" s="2" t="str">
        <f>VLOOKUP(E382,PRODUCTS!A:B,2,FALSE)</f>
        <v>Carnivorous Plant Collection</v>
      </c>
      <c r="G382" s="2">
        <v>1</v>
      </c>
      <c r="H382" s="10">
        <f>VLOOKUP(E382,PRODUCTS!A:E,3,FALSE)</f>
        <v>25</v>
      </c>
      <c r="I382" s="10">
        <f>VLOOKUP(E382,PRODUCTS!A:E,4,FALSE)</f>
        <v>14.5</v>
      </c>
      <c r="J382" s="10">
        <f t="shared" si="15"/>
        <v>25</v>
      </c>
      <c r="K382" s="10">
        <f t="shared" si="16"/>
        <v>14.5</v>
      </c>
      <c r="L382" s="10">
        <f t="shared" si="17"/>
        <v>10.5</v>
      </c>
      <c r="M382" s="2">
        <f>VLOOKUP(D382,CUSTOMERS!A:E,5,FALSE)</f>
        <v>2</v>
      </c>
      <c r="N382" s="2">
        <f>VLOOKUP(E382,PRODUCTS!A:E,5,FALSE)</f>
        <v>17</v>
      </c>
      <c r="O382" s="2" t="str">
        <f>VLOOKUP(N382,CATEGORIES!A:C,3,FALSE)</f>
        <v>Children</v>
      </c>
      <c r="P382" s="2" t="str">
        <f ca="1">VLOOKUP(D382,CUSTOMERS!A:J,10,FALSE)</f>
        <v>30 - 40</v>
      </c>
      <c r="Q382" s="2" t="str">
        <f>VLOOKUP(D382,CUSTOMERS!A:I,9,FALSE)</f>
        <v>South</v>
      </c>
      <c r="R382" s="2" t="str">
        <f>VLOOKUP(D382,CUSTOMERS!A:K,11,FALSE)</f>
        <v>USA</v>
      </c>
    </row>
    <row r="383" spans="1:18" x14ac:dyDescent="0.2">
      <c r="A383" s="2">
        <v>1262</v>
      </c>
      <c r="B383" s="2">
        <v>2</v>
      </c>
      <c r="C383" s="4">
        <v>44743</v>
      </c>
      <c r="D383" s="2">
        <v>484</v>
      </c>
      <c r="E383" s="2">
        <v>81</v>
      </c>
      <c r="F383" s="2" t="str">
        <f>VLOOKUP(E383,PRODUCTS!A:B,2,FALSE)</f>
        <v>Fisherman's Reel Clock</v>
      </c>
      <c r="G383" s="2">
        <v>1</v>
      </c>
      <c r="H383" s="10">
        <f>VLOOKUP(E383,PRODUCTS!A:E,3,FALSE)</f>
        <v>190</v>
      </c>
      <c r="I383" s="10">
        <f>VLOOKUP(E383,PRODUCTS!A:E,4,FALSE)</f>
        <v>98</v>
      </c>
      <c r="J383" s="10">
        <f t="shared" si="15"/>
        <v>190</v>
      </c>
      <c r="K383" s="10">
        <f t="shared" si="16"/>
        <v>98</v>
      </c>
      <c r="L383" s="10">
        <f t="shared" si="17"/>
        <v>92</v>
      </c>
      <c r="M383" s="2">
        <f>VLOOKUP(D383,CUSTOMERS!A:E,5,FALSE)</f>
        <v>2</v>
      </c>
      <c r="N383" s="2">
        <f>VLOOKUP(E383,PRODUCTS!A:E,5,FALSE)</f>
        <v>26</v>
      </c>
      <c r="O383" s="2" t="str">
        <f>VLOOKUP(N383,CATEGORIES!A:C,3,FALSE)</f>
        <v>Gifts</v>
      </c>
      <c r="P383" s="2" t="str">
        <f ca="1">VLOOKUP(D383,CUSTOMERS!A:J,10,FALSE)</f>
        <v>30 - 40</v>
      </c>
      <c r="Q383" s="2" t="str">
        <f>VLOOKUP(D383,CUSTOMERS!A:I,9,FALSE)</f>
        <v>South</v>
      </c>
      <c r="R383" s="2" t="str">
        <f>VLOOKUP(D383,CUSTOMERS!A:K,11,FALSE)</f>
        <v>USA</v>
      </c>
    </row>
    <row r="384" spans="1:18" x14ac:dyDescent="0.2">
      <c r="A384" s="2">
        <v>1262</v>
      </c>
      <c r="B384" s="2">
        <v>3</v>
      </c>
      <c r="C384" s="4">
        <v>44743</v>
      </c>
      <c r="D384" s="2">
        <v>484</v>
      </c>
      <c r="E384" s="2">
        <v>145</v>
      </c>
      <c r="F384" s="2" t="str">
        <f>VLOOKUP(E384,PRODUCTS!A:B,2,FALSE)</f>
        <v>Office Party Pack</v>
      </c>
      <c r="G384" s="2">
        <v>12</v>
      </c>
      <c r="H384" s="10">
        <f>VLOOKUP(E384,PRODUCTS!A:E,3,FALSE)</f>
        <v>89</v>
      </c>
      <c r="I384" s="10">
        <f>VLOOKUP(E384,PRODUCTS!A:E,4,FALSE)</f>
        <v>46.5</v>
      </c>
      <c r="J384" s="10">
        <f t="shared" si="15"/>
        <v>1068</v>
      </c>
      <c r="K384" s="10">
        <f t="shared" si="16"/>
        <v>558</v>
      </c>
      <c r="L384" s="10">
        <f t="shared" si="17"/>
        <v>510</v>
      </c>
      <c r="M384" s="2">
        <f>VLOOKUP(D384,CUSTOMERS!A:E,5,FALSE)</f>
        <v>2</v>
      </c>
      <c r="N384" s="2">
        <f>VLOOKUP(E384,PRODUCTS!A:E,5,FALSE)</f>
        <v>11</v>
      </c>
      <c r="O384" s="2" t="str">
        <f>VLOOKUP(N384,CATEGORIES!A:C,3,FALSE)</f>
        <v>Gifts</v>
      </c>
      <c r="P384" s="2" t="str">
        <f ca="1">VLOOKUP(D384,CUSTOMERS!A:J,10,FALSE)</f>
        <v>30 - 40</v>
      </c>
      <c r="Q384" s="2" t="str">
        <f>VLOOKUP(D384,CUSTOMERS!A:I,9,FALSE)</f>
        <v>South</v>
      </c>
      <c r="R384" s="2" t="str">
        <f>VLOOKUP(D384,CUSTOMERS!A:K,11,FALSE)</f>
        <v>USA</v>
      </c>
    </row>
    <row r="385" spans="1:18" x14ac:dyDescent="0.2">
      <c r="A385" s="2">
        <v>1262</v>
      </c>
      <c r="B385" s="2">
        <v>4</v>
      </c>
      <c r="C385" s="4">
        <v>44743</v>
      </c>
      <c r="D385" s="2">
        <v>484</v>
      </c>
      <c r="E385" s="2">
        <v>183</v>
      </c>
      <c r="F385" s="2" t="str">
        <f>VLOOKUP(E385,PRODUCTS!A:B,2,FALSE)</f>
        <v>Solar Power Kit</v>
      </c>
      <c r="G385" s="2">
        <v>1</v>
      </c>
      <c r="H385" s="10">
        <f>VLOOKUP(E385,PRODUCTS!A:E,3,FALSE)</f>
        <v>17</v>
      </c>
      <c r="I385" s="10">
        <f>VLOOKUP(E385,PRODUCTS!A:E,4,FALSE)</f>
        <v>9.5</v>
      </c>
      <c r="J385" s="10">
        <f t="shared" si="15"/>
        <v>17</v>
      </c>
      <c r="K385" s="10">
        <f t="shared" si="16"/>
        <v>9.5</v>
      </c>
      <c r="L385" s="10">
        <f t="shared" si="17"/>
        <v>7.5</v>
      </c>
      <c r="M385" s="2">
        <f>VLOOKUP(D385,CUSTOMERS!A:E,5,FALSE)</f>
        <v>2</v>
      </c>
      <c r="N385" s="2">
        <f>VLOOKUP(E385,PRODUCTS!A:E,5,FALSE)</f>
        <v>17</v>
      </c>
      <c r="O385" s="2" t="str">
        <f>VLOOKUP(N385,CATEGORIES!A:C,3,FALSE)</f>
        <v>Children</v>
      </c>
      <c r="P385" s="2" t="str">
        <f ca="1">VLOOKUP(D385,CUSTOMERS!A:J,10,FALSE)</f>
        <v>30 - 40</v>
      </c>
      <c r="Q385" s="2" t="str">
        <f>VLOOKUP(D385,CUSTOMERS!A:I,9,FALSE)</f>
        <v>South</v>
      </c>
      <c r="R385" s="2" t="str">
        <f>VLOOKUP(D385,CUSTOMERS!A:K,11,FALSE)</f>
        <v>USA</v>
      </c>
    </row>
    <row r="386" spans="1:18" x14ac:dyDescent="0.2">
      <c r="A386" s="2">
        <v>1263</v>
      </c>
      <c r="B386" s="2">
        <v>1</v>
      </c>
      <c r="C386" s="4">
        <v>44744</v>
      </c>
      <c r="D386" s="2">
        <v>76</v>
      </c>
      <c r="E386" s="2">
        <v>94</v>
      </c>
      <c r="F386" s="2" t="str">
        <f>VLOOKUP(E386,PRODUCTS!A:B,2,FALSE)</f>
        <v>Golf Club Cleaner</v>
      </c>
      <c r="G386" s="2">
        <v>1</v>
      </c>
      <c r="H386" s="10">
        <f>VLOOKUP(E386,PRODUCTS!A:E,3,FALSE)</f>
        <v>25</v>
      </c>
      <c r="I386" s="10">
        <f>VLOOKUP(E386,PRODUCTS!A:E,4,FALSE)</f>
        <v>14.5</v>
      </c>
      <c r="J386" s="10">
        <f t="shared" si="15"/>
        <v>25</v>
      </c>
      <c r="K386" s="10">
        <f t="shared" si="16"/>
        <v>14.5</v>
      </c>
      <c r="L386" s="10">
        <f t="shared" si="17"/>
        <v>10.5</v>
      </c>
      <c r="M386" s="2">
        <f>VLOOKUP(D386,CUSTOMERS!A:E,5,FALSE)</f>
        <v>9</v>
      </c>
      <c r="N386" s="2">
        <f>VLOOKUP(E386,PRODUCTS!A:E,5,FALSE)</f>
        <v>12</v>
      </c>
      <c r="O386" s="2" t="str">
        <f>VLOOKUP(N386,CATEGORIES!A:C,3,FALSE)</f>
        <v>Gifts</v>
      </c>
      <c r="P386" s="2" t="str">
        <f ca="1">VLOOKUP(D386,CUSTOMERS!A:J,10,FALSE)</f>
        <v>40 - 50</v>
      </c>
      <c r="Q386" s="2" t="str">
        <f>VLOOKUP(D386,CUSTOMERS!A:I,9,FALSE)</f>
        <v>Mid-Atlantic</v>
      </c>
      <c r="R386" s="2" t="str">
        <f>VLOOKUP(D386,CUSTOMERS!A:K,11,FALSE)</f>
        <v>USA</v>
      </c>
    </row>
    <row r="387" spans="1:18" x14ac:dyDescent="0.2">
      <c r="A387" s="2">
        <v>1263</v>
      </c>
      <c r="B387" s="2">
        <v>2</v>
      </c>
      <c r="C387" s="4">
        <v>44744</v>
      </c>
      <c r="D387" s="2">
        <v>76</v>
      </c>
      <c r="E387" s="2">
        <v>199</v>
      </c>
      <c r="F387" s="2" t="str">
        <f>VLOOKUP(E387,PRODUCTS!A:B,2,FALSE)</f>
        <v>Truth Seeker</v>
      </c>
      <c r="G387" s="2">
        <v>1</v>
      </c>
      <c r="H387" s="10">
        <f>VLOOKUP(E387,PRODUCTS!A:E,3,FALSE)</f>
        <v>154</v>
      </c>
      <c r="I387" s="10">
        <f>VLOOKUP(E387,PRODUCTS!A:E,4,FALSE)</f>
        <v>79</v>
      </c>
      <c r="J387" s="10">
        <f t="shared" ref="J387:J450" si="18">H387*G387</f>
        <v>154</v>
      </c>
      <c r="K387" s="10">
        <f t="shared" ref="K387:K450" si="19">I387*G387</f>
        <v>79</v>
      </c>
      <c r="L387" s="10">
        <f t="shared" ref="L387:L450" si="20">J387-K387</f>
        <v>75</v>
      </c>
      <c r="M387" s="2">
        <f>VLOOKUP(D387,CUSTOMERS!A:E,5,FALSE)</f>
        <v>9</v>
      </c>
      <c r="N387" s="2">
        <f>VLOOKUP(E387,PRODUCTS!A:E,5,FALSE)</f>
        <v>9</v>
      </c>
      <c r="O387" s="2" t="str">
        <f>VLOOKUP(N387,CATEGORIES!A:C,3,FALSE)</f>
        <v>Electronics</v>
      </c>
      <c r="P387" s="2" t="str">
        <f ca="1">VLOOKUP(D387,CUSTOMERS!A:J,10,FALSE)</f>
        <v>40 - 50</v>
      </c>
      <c r="Q387" s="2" t="str">
        <f>VLOOKUP(D387,CUSTOMERS!A:I,9,FALSE)</f>
        <v>Mid-Atlantic</v>
      </c>
      <c r="R387" s="2" t="str">
        <f>VLOOKUP(D387,CUSTOMERS!A:K,11,FALSE)</f>
        <v>USA</v>
      </c>
    </row>
    <row r="388" spans="1:18" x14ac:dyDescent="0.2">
      <c r="A388" s="2">
        <v>1264</v>
      </c>
      <c r="B388" s="2">
        <v>1</v>
      </c>
      <c r="C388" s="4">
        <v>44745</v>
      </c>
      <c r="D388" s="2">
        <v>510</v>
      </c>
      <c r="E388" s="2">
        <v>10</v>
      </c>
      <c r="F388" s="2" t="str">
        <f>VLOOKUP(E388,PRODUCTS!A:B,2,FALSE)</f>
        <v>Aroma Wrap</v>
      </c>
      <c r="G388" s="2">
        <v>1</v>
      </c>
      <c r="H388" s="10">
        <f>VLOOKUP(E388,PRODUCTS!A:E,3,FALSE)</f>
        <v>22</v>
      </c>
      <c r="I388" s="10">
        <f>VLOOKUP(E388,PRODUCTS!A:E,4,FALSE)</f>
        <v>12</v>
      </c>
      <c r="J388" s="10">
        <f t="shared" si="18"/>
        <v>22</v>
      </c>
      <c r="K388" s="10">
        <f t="shared" si="19"/>
        <v>12</v>
      </c>
      <c r="L388" s="10">
        <f t="shared" si="20"/>
        <v>10</v>
      </c>
      <c r="M388" s="2">
        <f>VLOOKUP(D388,CUSTOMERS!A:E,5,FALSE)</f>
        <v>4</v>
      </c>
      <c r="N388" s="2">
        <f>VLOOKUP(E388,PRODUCTS!A:E,5,FALSE)</f>
        <v>20</v>
      </c>
      <c r="O388" s="2" t="str">
        <f>VLOOKUP(N388,CATEGORIES!A:C,3,FALSE)</f>
        <v>Health &amp; Beauty</v>
      </c>
      <c r="P388" s="2" t="str">
        <f ca="1">VLOOKUP(D388,CUSTOMERS!A:J,10,FALSE)</f>
        <v>40 - 50</v>
      </c>
      <c r="Q388" s="2" t="str">
        <f>VLOOKUP(D388,CUSTOMERS!A:I,9,FALSE)</f>
        <v>South-West</v>
      </c>
      <c r="R388" s="2" t="str">
        <f>VLOOKUP(D388,CUSTOMERS!A:K,11,FALSE)</f>
        <v>USA</v>
      </c>
    </row>
    <row r="389" spans="1:18" x14ac:dyDescent="0.2">
      <c r="A389" s="2">
        <v>1264</v>
      </c>
      <c r="B389" s="2">
        <v>2</v>
      </c>
      <c r="C389" s="4">
        <v>44745</v>
      </c>
      <c r="D389" s="2">
        <v>510</v>
      </c>
      <c r="E389" s="2">
        <v>153</v>
      </c>
      <c r="F389" s="2" t="str">
        <f>VLOOKUP(E389,PRODUCTS!A:B,2,FALSE)</f>
        <v>Pewter Cat Frame</v>
      </c>
      <c r="G389" s="2">
        <v>1</v>
      </c>
      <c r="H389" s="10">
        <f>VLOOKUP(E389,PRODUCTS!A:E,3,FALSE)</f>
        <v>29</v>
      </c>
      <c r="I389" s="10">
        <f>VLOOKUP(E389,PRODUCTS!A:E,4,FALSE)</f>
        <v>15.5</v>
      </c>
      <c r="J389" s="10">
        <f t="shared" si="18"/>
        <v>29</v>
      </c>
      <c r="K389" s="10">
        <f t="shared" si="19"/>
        <v>15.5</v>
      </c>
      <c r="L389" s="10">
        <f t="shared" si="20"/>
        <v>13.5</v>
      </c>
      <c r="M389" s="2">
        <f>VLOOKUP(D389,CUSTOMERS!A:E,5,FALSE)</f>
        <v>4</v>
      </c>
      <c r="N389" s="2">
        <f>VLOOKUP(E389,PRODUCTS!A:E,5,FALSE)</f>
        <v>26</v>
      </c>
      <c r="O389" s="2" t="str">
        <f>VLOOKUP(N389,CATEGORIES!A:C,3,FALSE)</f>
        <v>Gifts</v>
      </c>
      <c r="P389" s="2" t="str">
        <f ca="1">VLOOKUP(D389,CUSTOMERS!A:J,10,FALSE)</f>
        <v>40 - 50</v>
      </c>
      <c r="Q389" s="2" t="str">
        <f>VLOOKUP(D389,CUSTOMERS!A:I,9,FALSE)</f>
        <v>South-West</v>
      </c>
      <c r="R389" s="2" t="str">
        <f>VLOOKUP(D389,CUSTOMERS!A:K,11,FALSE)</f>
        <v>USA</v>
      </c>
    </row>
    <row r="390" spans="1:18" x14ac:dyDescent="0.2">
      <c r="A390" s="2">
        <v>1265</v>
      </c>
      <c r="B390" s="2">
        <v>1</v>
      </c>
      <c r="C390" s="4">
        <v>44745</v>
      </c>
      <c r="D390" s="2">
        <v>577</v>
      </c>
      <c r="E390" s="2">
        <v>24</v>
      </c>
      <c r="F390" s="2" t="str">
        <f>VLOOKUP(E390,PRODUCTS!A:B,2,FALSE)</f>
        <v>Brass Cigar Cutter</v>
      </c>
      <c r="G390" s="2">
        <v>1</v>
      </c>
      <c r="H390" s="10">
        <f>VLOOKUP(E390,PRODUCTS!A:E,3,FALSE)</f>
        <v>34</v>
      </c>
      <c r="I390" s="10">
        <f>VLOOKUP(E390,PRODUCTS!A:E,4,FALSE)</f>
        <v>18</v>
      </c>
      <c r="J390" s="10">
        <f t="shared" si="18"/>
        <v>34</v>
      </c>
      <c r="K390" s="10">
        <f t="shared" si="19"/>
        <v>18</v>
      </c>
      <c r="L390" s="10">
        <f t="shared" si="20"/>
        <v>16</v>
      </c>
      <c r="M390" s="2">
        <f>VLOOKUP(D390,CUSTOMERS!A:E,5,FALSE)</f>
        <v>3</v>
      </c>
      <c r="N390" s="2">
        <f>VLOOKUP(E390,PRODUCTS!A:E,5,FALSE)</f>
        <v>26</v>
      </c>
      <c r="O390" s="2" t="str">
        <f>VLOOKUP(N390,CATEGORIES!A:C,3,FALSE)</f>
        <v>Gifts</v>
      </c>
      <c r="P390" s="2" t="str">
        <f ca="1">VLOOKUP(D390,CUSTOMERS!A:J,10,FALSE)</f>
        <v>40 - 50</v>
      </c>
      <c r="Q390" s="2" t="str">
        <f>VLOOKUP(D390,CUSTOMERS!A:I,9,FALSE)</f>
        <v>South-East</v>
      </c>
      <c r="R390" s="2" t="str">
        <f>VLOOKUP(D390,CUSTOMERS!A:K,11,FALSE)</f>
        <v>USA</v>
      </c>
    </row>
    <row r="391" spans="1:18" x14ac:dyDescent="0.2">
      <c r="A391" s="2">
        <v>1265</v>
      </c>
      <c r="B391" s="2">
        <v>2</v>
      </c>
      <c r="C391" s="4">
        <v>44745</v>
      </c>
      <c r="D391" s="2">
        <v>577</v>
      </c>
      <c r="E391" s="2">
        <v>153</v>
      </c>
      <c r="F391" s="2" t="str">
        <f>VLOOKUP(E391,PRODUCTS!A:B,2,FALSE)</f>
        <v>Pewter Cat Frame</v>
      </c>
      <c r="G391" s="2">
        <v>1</v>
      </c>
      <c r="H391" s="10">
        <f>VLOOKUP(E391,PRODUCTS!A:E,3,FALSE)</f>
        <v>29</v>
      </c>
      <c r="I391" s="10">
        <f>VLOOKUP(E391,PRODUCTS!A:E,4,FALSE)</f>
        <v>15.5</v>
      </c>
      <c r="J391" s="10">
        <f t="shared" si="18"/>
        <v>29</v>
      </c>
      <c r="K391" s="10">
        <f t="shared" si="19"/>
        <v>15.5</v>
      </c>
      <c r="L391" s="10">
        <f t="shared" si="20"/>
        <v>13.5</v>
      </c>
      <c r="M391" s="2">
        <f>VLOOKUP(D391,CUSTOMERS!A:E,5,FALSE)</f>
        <v>3</v>
      </c>
      <c r="N391" s="2">
        <f>VLOOKUP(E391,PRODUCTS!A:E,5,FALSE)</f>
        <v>26</v>
      </c>
      <c r="O391" s="2" t="str">
        <f>VLOOKUP(N391,CATEGORIES!A:C,3,FALSE)</f>
        <v>Gifts</v>
      </c>
      <c r="P391" s="2" t="str">
        <f ca="1">VLOOKUP(D391,CUSTOMERS!A:J,10,FALSE)</f>
        <v>40 - 50</v>
      </c>
      <c r="Q391" s="2" t="str">
        <f>VLOOKUP(D391,CUSTOMERS!A:I,9,FALSE)</f>
        <v>South-East</v>
      </c>
      <c r="R391" s="2" t="str">
        <f>VLOOKUP(D391,CUSTOMERS!A:K,11,FALSE)</f>
        <v>USA</v>
      </c>
    </row>
    <row r="392" spans="1:18" x14ac:dyDescent="0.2">
      <c r="A392" s="2">
        <v>1266</v>
      </c>
      <c r="B392" s="2">
        <v>1</v>
      </c>
      <c r="C392" s="4">
        <v>44746</v>
      </c>
      <c r="D392" s="2">
        <v>288</v>
      </c>
      <c r="E392" s="2">
        <v>212</v>
      </c>
      <c r="F392" s="2" t="str">
        <f>VLOOKUP(E392,PRODUCTS!A:B,2,FALSE)</f>
        <v>Peaberry Blend Espresso</v>
      </c>
      <c r="G392" s="2">
        <v>4</v>
      </c>
      <c r="H392" s="10">
        <f>VLOOKUP(E392,PRODUCTS!A:E,3,FALSE)</f>
        <v>14</v>
      </c>
      <c r="I392" s="10">
        <f>VLOOKUP(E392,PRODUCTS!A:E,4,FALSE)</f>
        <v>9</v>
      </c>
      <c r="J392" s="10">
        <f t="shared" si="18"/>
        <v>56</v>
      </c>
      <c r="K392" s="10">
        <f t="shared" si="19"/>
        <v>36</v>
      </c>
      <c r="L392" s="10">
        <f t="shared" si="20"/>
        <v>20</v>
      </c>
      <c r="M392" s="2">
        <f>VLOOKUP(D392,CUSTOMERS!A:E,5,FALSE)</f>
        <v>9</v>
      </c>
      <c r="N392" s="2">
        <f>VLOOKUP(E392,PRODUCTS!A:E,5,FALSE)</f>
        <v>6</v>
      </c>
      <c r="O392" s="2" t="str">
        <f>VLOOKUP(N392,CATEGORIES!A:C,3,FALSE)</f>
        <v>Food</v>
      </c>
      <c r="P392" s="2" t="str">
        <f ca="1">VLOOKUP(D392,CUSTOMERS!A:J,10,FALSE)</f>
        <v>60 - 70</v>
      </c>
      <c r="Q392" s="2" t="str">
        <f>VLOOKUP(D392,CUSTOMERS!A:I,9,FALSE)</f>
        <v>Germany</v>
      </c>
      <c r="R392" s="2" t="str">
        <f>VLOOKUP(D392,CUSTOMERS!A:K,11,FALSE)</f>
        <v>Europe</v>
      </c>
    </row>
    <row r="393" spans="1:18" x14ac:dyDescent="0.2">
      <c r="A393" s="2">
        <v>1266</v>
      </c>
      <c r="B393" s="2">
        <v>2</v>
      </c>
      <c r="C393" s="4">
        <v>44746</v>
      </c>
      <c r="D393" s="2">
        <v>288</v>
      </c>
      <c r="E393" s="2">
        <v>132</v>
      </c>
      <c r="F393" s="2" t="str">
        <f>VLOOKUP(E393,PRODUCTS!A:B,2,FALSE)</f>
        <v>Micro FM Radio</v>
      </c>
      <c r="G393" s="2">
        <v>1</v>
      </c>
      <c r="H393" s="10">
        <f>VLOOKUP(E393,PRODUCTS!A:E,3,FALSE)</f>
        <v>24</v>
      </c>
      <c r="I393" s="10">
        <f>VLOOKUP(E393,PRODUCTS!A:E,4,FALSE)</f>
        <v>15</v>
      </c>
      <c r="J393" s="10">
        <f t="shared" si="18"/>
        <v>24</v>
      </c>
      <c r="K393" s="10">
        <f t="shared" si="19"/>
        <v>15</v>
      </c>
      <c r="L393" s="10">
        <f t="shared" si="20"/>
        <v>9</v>
      </c>
      <c r="M393" s="2">
        <f>VLOOKUP(D393,CUSTOMERS!A:E,5,FALSE)</f>
        <v>9</v>
      </c>
      <c r="N393" s="2">
        <f>VLOOKUP(E393,PRODUCTS!A:E,5,FALSE)</f>
        <v>1</v>
      </c>
      <c r="O393" s="2" t="str">
        <f>VLOOKUP(N393,CATEGORIES!A:C,3,FALSE)</f>
        <v>Electronics</v>
      </c>
      <c r="P393" s="2" t="str">
        <f ca="1">VLOOKUP(D393,CUSTOMERS!A:J,10,FALSE)</f>
        <v>60 - 70</v>
      </c>
      <c r="Q393" s="2" t="str">
        <f>VLOOKUP(D393,CUSTOMERS!A:I,9,FALSE)</f>
        <v>Germany</v>
      </c>
      <c r="R393" s="2" t="str">
        <f>VLOOKUP(D393,CUSTOMERS!A:K,11,FALSE)</f>
        <v>Europe</v>
      </c>
    </row>
    <row r="394" spans="1:18" x14ac:dyDescent="0.2">
      <c r="A394" s="2">
        <v>1267</v>
      </c>
      <c r="B394" s="2">
        <v>1</v>
      </c>
      <c r="C394" s="4">
        <v>44747</v>
      </c>
      <c r="D394" s="2">
        <v>189</v>
      </c>
      <c r="E394" s="2">
        <v>6</v>
      </c>
      <c r="F394" s="2" t="str">
        <f>VLOOKUP(E394,PRODUCTS!A:B,2,FALSE)</f>
        <v>Amish Heritage Armoire</v>
      </c>
      <c r="G394" s="2">
        <v>1</v>
      </c>
      <c r="H394" s="10">
        <f>VLOOKUP(E394,PRODUCTS!A:E,3,FALSE)</f>
        <v>630</v>
      </c>
      <c r="I394" s="10">
        <f>VLOOKUP(E394,PRODUCTS!A:E,4,FALSE)</f>
        <v>318</v>
      </c>
      <c r="J394" s="10">
        <f t="shared" si="18"/>
        <v>630</v>
      </c>
      <c r="K394" s="10">
        <f t="shared" si="19"/>
        <v>318</v>
      </c>
      <c r="L394" s="10">
        <f t="shared" si="20"/>
        <v>312</v>
      </c>
      <c r="M394" s="2">
        <f>VLOOKUP(D394,CUSTOMERS!A:E,5,FALSE)</f>
        <v>3</v>
      </c>
      <c r="N394" s="2">
        <f>VLOOKUP(E394,PRODUCTS!A:E,5,FALSE)</f>
        <v>8</v>
      </c>
      <c r="O394" s="2" t="str">
        <f>VLOOKUP(N394,CATEGORIES!A:C,3,FALSE)</f>
        <v>Household</v>
      </c>
      <c r="P394" s="2" t="str">
        <f ca="1">VLOOKUP(D394,CUSTOMERS!A:J,10,FALSE)</f>
        <v>20 - 30</v>
      </c>
      <c r="Q394" s="2" t="str">
        <f>VLOOKUP(D394,CUSTOMERS!A:I,9,FALSE)</f>
        <v>Germany</v>
      </c>
      <c r="R394" s="2" t="str">
        <f>VLOOKUP(D394,CUSTOMERS!A:K,11,FALSE)</f>
        <v>Europe</v>
      </c>
    </row>
    <row r="395" spans="1:18" x14ac:dyDescent="0.2">
      <c r="A395" s="2">
        <v>1267</v>
      </c>
      <c r="B395" s="2">
        <v>2</v>
      </c>
      <c r="C395" s="4">
        <v>44747</v>
      </c>
      <c r="D395" s="2">
        <v>189</v>
      </c>
      <c r="E395" s="2">
        <v>26</v>
      </c>
      <c r="F395" s="2" t="str">
        <f>VLOOKUP(E395,PRODUCTS!A:B,2,FALSE)</f>
        <v>Bubble Gum Kit</v>
      </c>
      <c r="G395" s="2">
        <v>5</v>
      </c>
      <c r="H395" s="10">
        <f>VLOOKUP(E395,PRODUCTS!A:E,3,FALSE)</f>
        <v>17</v>
      </c>
      <c r="I395" s="10">
        <f>VLOOKUP(E395,PRODUCTS!A:E,4,FALSE)</f>
        <v>9.5</v>
      </c>
      <c r="J395" s="10">
        <f t="shared" si="18"/>
        <v>85</v>
      </c>
      <c r="K395" s="10">
        <f t="shared" si="19"/>
        <v>47.5</v>
      </c>
      <c r="L395" s="10">
        <f t="shared" si="20"/>
        <v>37.5</v>
      </c>
      <c r="M395" s="2">
        <f>VLOOKUP(D395,CUSTOMERS!A:E,5,FALSE)</f>
        <v>3</v>
      </c>
      <c r="N395" s="2">
        <f>VLOOKUP(E395,PRODUCTS!A:E,5,FALSE)</f>
        <v>17</v>
      </c>
      <c r="O395" s="2" t="str">
        <f>VLOOKUP(N395,CATEGORIES!A:C,3,FALSE)</f>
        <v>Children</v>
      </c>
      <c r="P395" s="2" t="str">
        <f ca="1">VLOOKUP(D395,CUSTOMERS!A:J,10,FALSE)</f>
        <v>20 - 30</v>
      </c>
      <c r="Q395" s="2" t="str">
        <f>VLOOKUP(D395,CUSTOMERS!A:I,9,FALSE)</f>
        <v>Germany</v>
      </c>
      <c r="R395" s="2" t="str">
        <f>VLOOKUP(D395,CUSTOMERS!A:K,11,FALSE)</f>
        <v>Europe</v>
      </c>
    </row>
    <row r="396" spans="1:18" x14ac:dyDescent="0.2">
      <c r="A396" s="2">
        <v>1268</v>
      </c>
      <c r="B396" s="2">
        <v>1</v>
      </c>
      <c r="C396" s="4">
        <v>44749</v>
      </c>
      <c r="D396" s="2">
        <v>282</v>
      </c>
      <c r="E396" s="2">
        <v>59</v>
      </c>
      <c r="F396" s="2" t="str">
        <f>VLOOKUP(E396,PRODUCTS!A:B,2,FALSE)</f>
        <v>Crystal Flowers and Vase</v>
      </c>
      <c r="G396" s="2">
        <v>1</v>
      </c>
      <c r="H396" s="10">
        <f>VLOOKUP(E396,PRODUCTS!A:E,3,FALSE)</f>
        <v>65</v>
      </c>
      <c r="I396" s="10">
        <f>VLOOKUP(E396,PRODUCTS!A:E,4,FALSE)</f>
        <v>33.5</v>
      </c>
      <c r="J396" s="10">
        <f t="shared" si="18"/>
        <v>65</v>
      </c>
      <c r="K396" s="10">
        <f t="shared" si="19"/>
        <v>33.5</v>
      </c>
      <c r="L396" s="10">
        <f t="shared" si="20"/>
        <v>31.5</v>
      </c>
      <c r="M396" s="2">
        <f>VLOOKUP(D396,CUSTOMERS!A:E,5,FALSE)</f>
        <v>8</v>
      </c>
      <c r="N396" s="2">
        <f>VLOOKUP(E396,PRODUCTS!A:E,5,FALSE)</f>
        <v>22</v>
      </c>
      <c r="O396" s="2" t="str">
        <f>VLOOKUP(N396,CATEGORIES!A:C,3,FALSE)</f>
        <v>Gifts</v>
      </c>
      <c r="P396" s="2" t="str">
        <f ca="1">VLOOKUP(D396,CUSTOMERS!A:J,10,FALSE)</f>
        <v>60 - 70</v>
      </c>
      <c r="Q396" s="2" t="str">
        <f>VLOOKUP(D396,CUSTOMERS!A:I,9,FALSE)</f>
        <v>North-West</v>
      </c>
      <c r="R396" s="2" t="str">
        <f>VLOOKUP(D396,CUSTOMERS!A:K,11,FALSE)</f>
        <v>USA</v>
      </c>
    </row>
    <row r="397" spans="1:18" x14ac:dyDescent="0.2">
      <c r="A397" s="2">
        <v>1268</v>
      </c>
      <c r="B397" s="2">
        <v>2</v>
      </c>
      <c r="C397" s="4">
        <v>44749</v>
      </c>
      <c r="D397" s="2">
        <v>282</v>
      </c>
      <c r="E397" s="2">
        <v>114</v>
      </c>
      <c r="F397" s="2" t="str">
        <f>VLOOKUP(E397,PRODUCTS!A:B,2,FALSE)</f>
        <v>Keytog Laser Pointer</v>
      </c>
      <c r="G397" s="2">
        <v>1</v>
      </c>
      <c r="H397" s="10">
        <f>VLOOKUP(E397,PRODUCTS!A:E,3,FALSE)</f>
        <v>84</v>
      </c>
      <c r="I397" s="10">
        <f>VLOOKUP(E397,PRODUCTS!A:E,4,FALSE)</f>
        <v>44</v>
      </c>
      <c r="J397" s="10">
        <f t="shared" si="18"/>
        <v>84</v>
      </c>
      <c r="K397" s="10">
        <f t="shared" si="19"/>
        <v>44</v>
      </c>
      <c r="L397" s="10">
        <f t="shared" si="20"/>
        <v>40</v>
      </c>
      <c r="M397" s="2">
        <f>VLOOKUP(D397,CUSTOMERS!A:E,5,FALSE)</f>
        <v>8</v>
      </c>
      <c r="N397" s="2">
        <f>VLOOKUP(E397,PRODUCTS!A:E,5,FALSE)</f>
        <v>9</v>
      </c>
      <c r="O397" s="2" t="str">
        <f>VLOOKUP(N397,CATEGORIES!A:C,3,FALSE)</f>
        <v>Electronics</v>
      </c>
      <c r="P397" s="2" t="str">
        <f ca="1">VLOOKUP(D397,CUSTOMERS!A:J,10,FALSE)</f>
        <v>60 - 70</v>
      </c>
      <c r="Q397" s="2" t="str">
        <f>VLOOKUP(D397,CUSTOMERS!A:I,9,FALSE)</f>
        <v>North-West</v>
      </c>
      <c r="R397" s="2" t="str">
        <f>VLOOKUP(D397,CUSTOMERS!A:K,11,FALSE)</f>
        <v>USA</v>
      </c>
    </row>
    <row r="398" spans="1:18" x14ac:dyDescent="0.2">
      <c r="A398" s="2">
        <v>1268</v>
      </c>
      <c r="B398" s="2">
        <v>3</v>
      </c>
      <c r="C398" s="4">
        <v>44749</v>
      </c>
      <c r="D398" s="2">
        <v>282</v>
      </c>
      <c r="E398" s="2">
        <v>203</v>
      </c>
      <c r="F398" s="2" t="str">
        <f>VLOOKUP(E398,PRODUCTS!A:B,2,FALSE)</f>
        <v>Virtual Reality Vest</v>
      </c>
      <c r="G398" s="2">
        <v>1</v>
      </c>
      <c r="H398" s="10">
        <f>VLOOKUP(E398,PRODUCTS!A:E,3,FALSE)</f>
        <v>105</v>
      </c>
      <c r="I398" s="10">
        <f>VLOOKUP(E398,PRODUCTS!A:E,4,FALSE)</f>
        <v>54.5</v>
      </c>
      <c r="J398" s="10">
        <f t="shared" si="18"/>
        <v>105</v>
      </c>
      <c r="K398" s="10">
        <f t="shared" si="19"/>
        <v>54.5</v>
      </c>
      <c r="L398" s="10">
        <f t="shared" si="20"/>
        <v>50.5</v>
      </c>
      <c r="M398" s="2">
        <f>VLOOKUP(D398,CUSTOMERS!A:E,5,FALSE)</f>
        <v>8</v>
      </c>
      <c r="N398" s="2">
        <f>VLOOKUP(E398,PRODUCTS!A:E,5,FALSE)</f>
        <v>9</v>
      </c>
      <c r="O398" s="2" t="str">
        <f>VLOOKUP(N398,CATEGORIES!A:C,3,FALSE)</f>
        <v>Electronics</v>
      </c>
      <c r="P398" s="2" t="str">
        <f ca="1">VLOOKUP(D398,CUSTOMERS!A:J,10,FALSE)</f>
        <v>60 - 70</v>
      </c>
      <c r="Q398" s="2" t="str">
        <f>VLOOKUP(D398,CUSTOMERS!A:I,9,FALSE)</f>
        <v>North-West</v>
      </c>
      <c r="R398" s="2" t="str">
        <f>VLOOKUP(D398,CUSTOMERS!A:K,11,FALSE)</f>
        <v>USA</v>
      </c>
    </row>
    <row r="399" spans="1:18" x14ac:dyDescent="0.2">
      <c r="A399" s="2">
        <v>1269</v>
      </c>
      <c r="B399" s="2">
        <v>1</v>
      </c>
      <c r="C399" s="4">
        <v>44750</v>
      </c>
      <c r="D399" s="2">
        <v>377</v>
      </c>
      <c r="E399" s="2">
        <v>87</v>
      </c>
      <c r="F399" s="2" t="str">
        <f>VLOOKUP(E399,PRODUCTS!A:B,2,FALSE)</f>
        <v>Fruit Collection Christmas Ornaments</v>
      </c>
      <c r="G399" s="2">
        <v>1</v>
      </c>
      <c r="H399" s="10">
        <f>VLOOKUP(E399,PRODUCTS!A:E,3,FALSE)</f>
        <v>23</v>
      </c>
      <c r="I399" s="10">
        <f>VLOOKUP(E399,PRODUCTS!A:E,4,FALSE)</f>
        <v>12.5</v>
      </c>
      <c r="J399" s="10">
        <f t="shared" si="18"/>
        <v>23</v>
      </c>
      <c r="K399" s="10">
        <f t="shared" si="19"/>
        <v>12.5</v>
      </c>
      <c r="L399" s="10">
        <f t="shared" si="20"/>
        <v>10.5</v>
      </c>
      <c r="M399" s="2">
        <f>VLOOKUP(D399,CUSTOMERS!A:E,5,FALSE)</f>
        <v>5</v>
      </c>
      <c r="N399" s="2">
        <f>VLOOKUP(E399,PRODUCTS!A:E,5,FALSE)</f>
        <v>4</v>
      </c>
      <c r="O399" s="2" t="str">
        <f>VLOOKUP(N399,CATEGORIES!A:C,3,FALSE)</f>
        <v>Gifts</v>
      </c>
      <c r="P399" s="2" t="str">
        <f ca="1">VLOOKUP(D399,CUSTOMERS!A:J,10,FALSE)</f>
        <v>40 - 50</v>
      </c>
      <c r="Q399" s="2" t="str">
        <f>VLOOKUP(D399,CUSTOMERS!A:I,9,FALSE)</f>
        <v>South-West</v>
      </c>
      <c r="R399" s="2" t="str">
        <f>VLOOKUP(D399,CUSTOMERS!A:K,11,FALSE)</f>
        <v>USA</v>
      </c>
    </row>
    <row r="400" spans="1:18" x14ac:dyDescent="0.2">
      <c r="A400" s="2">
        <v>1270</v>
      </c>
      <c r="B400" s="2">
        <v>1</v>
      </c>
      <c r="C400" s="4">
        <v>44751</v>
      </c>
      <c r="D400" s="2">
        <v>145</v>
      </c>
      <c r="E400" s="2">
        <v>41</v>
      </c>
      <c r="F400" s="2" t="str">
        <f>VLOOKUP(E400,PRODUCTS!A:B,2,FALSE)</f>
        <v>Celebration</v>
      </c>
      <c r="G400" s="2">
        <v>2</v>
      </c>
      <c r="H400" s="10">
        <f>VLOOKUP(E400,PRODUCTS!A:E,3,FALSE)</f>
        <v>79</v>
      </c>
      <c r="I400" s="10">
        <f>VLOOKUP(E400,PRODUCTS!A:E,4,FALSE)</f>
        <v>42.5</v>
      </c>
      <c r="J400" s="10">
        <f t="shared" si="18"/>
        <v>158</v>
      </c>
      <c r="K400" s="10">
        <f t="shared" si="19"/>
        <v>85</v>
      </c>
      <c r="L400" s="10">
        <f t="shared" si="20"/>
        <v>73</v>
      </c>
      <c r="M400" s="2">
        <f>VLOOKUP(D400,CUSTOMERS!A:E,5,FALSE)</f>
        <v>3</v>
      </c>
      <c r="N400" s="2">
        <f>VLOOKUP(E400,PRODUCTS!A:E,5,FALSE)</f>
        <v>11</v>
      </c>
      <c r="O400" s="2" t="str">
        <f>VLOOKUP(N400,CATEGORIES!A:C,3,FALSE)</f>
        <v>Gifts</v>
      </c>
      <c r="P400" s="2" t="str">
        <f ca="1">VLOOKUP(D400,CUSTOMERS!A:J,10,FALSE)</f>
        <v>40 - 50</v>
      </c>
      <c r="Q400" s="2" t="str">
        <f>VLOOKUP(D400,CUSTOMERS!A:I,9,FALSE)</f>
        <v>North-East</v>
      </c>
      <c r="R400" s="2" t="str">
        <f>VLOOKUP(D400,CUSTOMERS!A:K,11,FALSE)</f>
        <v>USA</v>
      </c>
    </row>
    <row r="401" spans="1:18" x14ac:dyDescent="0.2">
      <c r="A401" s="2">
        <v>1270</v>
      </c>
      <c r="B401" s="2">
        <v>2</v>
      </c>
      <c r="C401" s="4">
        <v>44751</v>
      </c>
      <c r="D401" s="2">
        <v>145</v>
      </c>
      <c r="E401" s="2">
        <v>150</v>
      </c>
      <c r="F401" s="2" t="str">
        <f>VLOOKUP(E401,PRODUCTS!A:B,2,FALSE)</f>
        <v>Personal Air Purifier</v>
      </c>
      <c r="G401" s="2">
        <v>1</v>
      </c>
      <c r="H401" s="10">
        <f>VLOOKUP(E401,PRODUCTS!A:E,3,FALSE)</f>
        <v>105</v>
      </c>
      <c r="I401" s="10">
        <f>VLOOKUP(E401,PRODUCTS!A:E,4,FALSE)</f>
        <v>53.5</v>
      </c>
      <c r="J401" s="10">
        <f t="shared" si="18"/>
        <v>105</v>
      </c>
      <c r="K401" s="10">
        <f t="shared" si="19"/>
        <v>53.5</v>
      </c>
      <c r="L401" s="10">
        <f t="shared" si="20"/>
        <v>51.5</v>
      </c>
      <c r="M401" s="2">
        <f>VLOOKUP(D401,CUSTOMERS!A:E,5,FALSE)</f>
        <v>3</v>
      </c>
      <c r="N401" s="2">
        <f>VLOOKUP(E401,PRODUCTS!A:E,5,FALSE)</f>
        <v>7</v>
      </c>
      <c r="O401" s="2" t="str">
        <f>VLOOKUP(N401,CATEGORIES!A:C,3,FALSE)</f>
        <v>Electronics</v>
      </c>
      <c r="P401" s="2" t="str">
        <f ca="1">VLOOKUP(D401,CUSTOMERS!A:J,10,FALSE)</f>
        <v>40 - 50</v>
      </c>
      <c r="Q401" s="2" t="str">
        <f>VLOOKUP(D401,CUSTOMERS!A:I,9,FALSE)</f>
        <v>North-East</v>
      </c>
      <c r="R401" s="2" t="str">
        <f>VLOOKUP(D401,CUSTOMERS!A:K,11,FALSE)</f>
        <v>USA</v>
      </c>
    </row>
    <row r="402" spans="1:18" x14ac:dyDescent="0.2">
      <c r="A402" s="2">
        <v>1270</v>
      </c>
      <c r="B402" s="2">
        <v>3</v>
      </c>
      <c r="C402" s="4">
        <v>44751</v>
      </c>
      <c r="D402" s="2">
        <v>145</v>
      </c>
      <c r="E402" s="2">
        <v>151</v>
      </c>
      <c r="F402" s="2" t="str">
        <f>VLOOKUP(E402,PRODUCTS!A:B,2,FALSE)</f>
        <v>Personalized Sundial</v>
      </c>
      <c r="G402" s="2">
        <v>1</v>
      </c>
      <c r="H402" s="10">
        <f>VLOOKUP(E402,PRODUCTS!A:E,3,FALSE)</f>
        <v>80</v>
      </c>
      <c r="I402" s="10">
        <f>VLOOKUP(E402,PRODUCTS!A:E,4,FALSE)</f>
        <v>42</v>
      </c>
      <c r="J402" s="10">
        <f t="shared" si="18"/>
        <v>80</v>
      </c>
      <c r="K402" s="10">
        <f t="shared" si="19"/>
        <v>42</v>
      </c>
      <c r="L402" s="10">
        <f t="shared" si="20"/>
        <v>38</v>
      </c>
      <c r="M402" s="2">
        <f>VLOOKUP(D402,CUSTOMERS!A:E,5,FALSE)</f>
        <v>3</v>
      </c>
      <c r="N402" s="2">
        <f>VLOOKUP(E402,PRODUCTS!A:E,5,FALSE)</f>
        <v>16</v>
      </c>
      <c r="O402" s="2" t="str">
        <f>VLOOKUP(N402,CATEGORIES!A:C,3,FALSE)</f>
        <v>Household</v>
      </c>
      <c r="P402" s="2" t="str">
        <f ca="1">VLOOKUP(D402,CUSTOMERS!A:J,10,FALSE)</f>
        <v>40 - 50</v>
      </c>
      <c r="Q402" s="2" t="str">
        <f>VLOOKUP(D402,CUSTOMERS!A:I,9,FALSE)</f>
        <v>North-East</v>
      </c>
      <c r="R402" s="2" t="str">
        <f>VLOOKUP(D402,CUSTOMERS!A:K,11,FALSE)</f>
        <v>USA</v>
      </c>
    </row>
    <row r="403" spans="1:18" x14ac:dyDescent="0.2">
      <c r="A403" s="2">
        <v>1270</v>
      </c>
      <c r="B403" s="2">
        <v>4</v>
      </c>
      <c r="C403" s="4">
        <v>44751</v>
      </c>
      <c r="D403" s="2">
        <v>145</v>
      </c>
      <c r="E403" s="2">
        <v>174</v>
      </c>
      <c r="F403" s="2" t="str">
        <f>VLOOKUP(E403,PRODUCTS!A:B,2,FALSE)</f>
        <v>Silver Locket and Chain</v>
      </c>
      <c r="G403" s="2">
        <v>1</v>
      </c>
      <c r="H403" s="10">
        <f>VLOOKUP(E403,PRODUCTS!A:E,3,FALSE)</f>
        <v>41</v>
      </c>
      <c r="I403" s="10">
        <f>VLOOKUP(E403,PRODUCTS!A:E,4,FALSE)</f>
        <v>21.5</v>
      </c>
      <c r="J403" s="10">
        <f t="shared" si="18"/>
        <v>41</v>
      </c>
      <c r="K403" s="10">
        <f t="shared" si="19"/>
        <v>21.5</v>
      </c>
      <c r="L403" s="10">
        <f t="shared" si="20"/>
        <v>19.5</v>
      </c>
      <c r="M403" s="2">
        <f>VLOOKUP(D403,CUSTOMERS!A:E,5,FALSE)</f>
        <v>3</v>
      </c>
      <c r="N403" s="2">
        <f>VLOOKUP(E403,PRODUCTS!A:E,5,FALSE)</f>
        <v>14</v>
      </c>
      <c r="O403" s="2" t="str">
        <f>VLOOKUP(N403,CATEGORIES!A:C,3,FALSE)</f>
        <v>Health &amp; Beauty</v>
      </c>
      <c r="P403" s="2" t="str">
        <f ca="1">VLOOKUP(D403,CUSTOMERS!A:J,10,FALSE)</f>
        <v>40 - 50</v>
      </c>
      <c r="Q403" s="2" t="str">
        <f>VLOOKUP(D403,CUSTOMERS!A:I,9,FALSE)</f>
        <v>North-East</v>
      </c>
      <c r="R403" s="2" t="str">
        <f>VLOOKUP(D403,CUSTOMERS!A:K,11,FALSE)</f>
        <v>USA</v>
      </c>
    </row>
    <row r="404" spans="1:18" x14ac:dyDescent="0.2">
      <c r="A404" s="2">
        <v>1271</v>
      </c>
      <c r="B404" s="2">
        <v>1</v>
      </c>
      <c r="C404" s="4">
        <v>44751</v>
      </c>
      <c r="D404" s="2">
        <v>531</v>
      </c>
      <c r="E404" s="2">
        <v>19</v>
      </c>
      <c r="F404" s="2" t="str">
        <f>VLOOKUP(E404,PRODUCTS!A:B,2,FALSE)</f>
        <v>Bon Appetite</v>
      </c>
      <c r="G404" s="2">
        <v>1</v>
      </c>
      <c r="H404" s="10">
        <f>VLOOKUP(E404,PRODUCTS!A:E,3,FALSE)</f>
        <v>62</v>
      </c>
      <c r="I404" s="10">
        <f>VLOOKUP(E404,PRODUCTS!A:E,4,FALSE)</f>
        <v>32</v>
      </c>
      <c r="J404" s="10">
        <f t="shared" si="18"/>
        <v>62</v>
      </c>
      <c r="K404" s="10">
        <f t="shared" si="19"/>
        <v>32</v>
      </c>
      <c r="L404" s="10">
        <f t="shared" si="20"/>
        <v>30</v>
      </c>
      <c r="M404" s="2">
        <f>VLOOKUP(D404,CUSTOMERS!A:E,5,FALSE)</f>
        <v>8</v>
      </c>
      <c r="N404" s="2">
        <f>VLOOKUP(E404,PRODUCTS!A:E,5,FALSE)</f>
        <v>11</v>
      </c>
      <c r="O404" s="2" t="str">
        <f>VLOOKUP(N404,CATEGORIES!A:C,3,FALSE)</f>
        <v>Gifts</v>
      </c>
      <c r="P404" s="2" t="str">
        <f ca="1">VLOOKUP(D404,CUSTOMERS!A:J,10,FALSE)</f>
        <v>30 - 40</v>
      </c>
      <c r="Q404" s="2" t="str">
        <f>VLOOKUP(D404,CUSTOMERS!A:I,9,FALSE)</f>
        <v>North-East</v>
      </c>
      <c r="R404" s="2" t="str">
        <f>VLOOKUP(D404,CUSTOMERS!A:K,11,FALSE)</f>
        <v>USA</v>
      </c>
    </row>
    <row r="405" spans="1:18" x14ac:dyDescent="0.2">
      <c r="A405" s="2">
        <v>1271</v>
      </c>
      <c r="B405" s="2">
        <v>2</v>
      </c>
      <c r="C405" s="4">
        <v>44751</v>
      </c>
      <c r="D405" s="2">
        <v>531</v>
      </c>
      <c r="E405" s="2">
        <v>35</v>
      </c>
      <c r="F405" s="2" t="str">
        <f>VLOOKUP(E405,PRODUCTS!A:B,2,FALSE)</f>
        <v>Cascade Travel Pillow</v>
      </c>
      <c r="G405" s="2">
        <v>1</v>
      </c>
      <c r="H405" s="10">
        <f>VLOOKUP(E405,PRODUCTS!A:E,3,FALSE)</f>
        <v>23</v>
      </c>
      <c r="I405" s="10">
        <f>VLOOKUP(E405,PRODUCTS!A:E,4,FALSE)</f>
        <v>13.5</v>
      </c>
      <c r="J405" s="10">
        <f t="shared" si="18"/>
        <v>23</v>
      </c>
      <c r="K405" s="10">
        <f t="shared" si="19"/>
        <v>13.5</v>
      </c>
      <c r="L405" s="10">
        <f t="shared" si="20"/>
        <v>9.5</v>
      </c>
      <c r="M405" s="2">
        <f>VLOOKUP(D405,CUSTOMERS!A:E,5,FALSE)</f>
        <v>8</v>
      </c>
      <c r="N405" s="2">
        <f>VLOOKUP(E405,PRODUCTS!A:E,5,FALSE)</f>
        <v>25</v>
      </c>
      <c r="O405" s="2" t="str">
        <f>VLOOKUP(N405,CATEGORIES!A:C,3,FALSE)</f>
        <v>Travel</v>
      </c>
      <c r="P405" s="2" t="str">
        <f ca="1">VLOOKUP(D405,CUSTOMERS!A:J,10,FALSE)</f>
        <v>30 - 40</v>
      </c>
      <c r="Q405" s="2" t="str">
        <f>VLOOKUP(D405,CUSTOMERS!A:I,9,FALSE)</f>
        <v>North-East</v>
      </c>
      <c r="R405" s="2" t="str">
        <f>VLOOKUP(D405,CUSTOMERS!A:K,11,FALSE)</f>
        <v>USA</v>
      </c>
    </row>
    <row r="406" spans="1:18" x14ac:dyDescent="0.2">
      <c r="A406" s="2">
        <v>1271</v>
      </c>
      <c r="B406" s="2">
        <v>3</v>
      </c>
      <c r="C406" s="4">
        <v>44751</v>
      </c>
      <c r="D406" s="2">
        <v>531</v>
      </c>
      <c r="E406" s="2">
        <v>94</v>
      </c>
      <c r="F406" s="2" t="str">
        <f>VLOOKUP(E406,PRODUCTS!A:B,2,FALSE)</f>
        <v>Golf Club Cleaner</v>
      </c>
      <c r="G406" s="2">
        <v>2</v>
      </c>
      <c r="H406" s="10">
        <f>VLOOKUP(E406,PRODUCTS!A:E,3,FALSE)</f>
        <v>25</v>
      </c>
      <c r="I406" s="10">
        <f>VLOOKUP(E406,PRODUCTS!A:E,4,FALSE)</f>
        <v>14.5</v>
      </c>
      <c r="J406" s="10">
        <f t="shared" si="18"/>
        <v>50</v>
      </c>
      <c r="K406" s="10">
        <f t="shared" si="19"/>
        <v>29</v>
      </c>
      <c r="L406" s="10">
        <f t="shared" si="20"/>
        <v>21</v>
      </c>
      <c r="M406" s="2">
        <f>VLOOKUP(D406,CUSTOMERS!A:E,5,FALSE)</f>
        <v>8</v>
      </c>
      <c r="N406" s="2">
        <f>VLOOKUP(E406,PRODUCTS!A:E,5,FALSE)</f>
        <v>12</v>
      </c>
      <c r="O406" s="2" t="str">
        <f>VLOOKUP(N406,CATEGORIES!A:C,3,FALSE)</f>
        <v>Gifts</v>
      </c>
      <c r="P406" s="2" t="str">
        <f ca="1">VLOOKUP(D406,CUSTOMERS!A:J,10,FALSE)</f>
        <v>30 - 40</v>
      </c>
      <c r="Q406" s="2" t="str">
        <f>VLOOKUP(D406,CUSTOMERS!A:I,9,FALSE)</f>
        <v>North-East</v>
      </c>
      <c r="R406" s="2" t="str">
        <f>VLOOKUP(D406,CUSTOMERS!A:K,11,FALSE)</f>
        <v>USA</v>
      </c>
    </row>
    <row r="407" spans="1:18" x14ac:dyDescent="0.2">
      <c r="A407" s="2">
        <v>1272</v>
      </c>
      <c r="B407" s="2">
        <v>1</v>
      </c>
      <c r="C407" s="4">
        <v>44751</v>
      </c>
      <c r="D407" s="2">
        <v>565</v>
      </c>
      <c r="E407" s="2">
        <v>24</v>
      </c>
      <c r="F407" s="2" t="str">
        <f>VLOOKUP(E407,PRODUCTS!A:B,2,FALSE)</f>
        <v>Brass Cigar Cutter</v>
      </c>
      <c r="G407" s="2">
        <v>1</v>
      </c>
      <c r="H407" s="10">
        <f>VLOOKUP(E407,PRODUCTS!A:E,3,FALSE)</f>
        <v>34</v>
      </c>
      <c r="I407" s="10">
        <f>VLOOKUP(E407,PRODUCTS!A:E,4,FALSE)</f>
        <v>18</v>
      </c>
      <c r="J407" s="10">
        <f t="shared" si="18"/>
        <v>34</v>
      </c>
      <c r="K407" s="10">
        <f t="shared" si="19"/>
        <v>18</v>
      </c>
      <c r="L407" s="10">
        <f t="shared" si="20"/>
        <v>16</v>
      </c>
      <c r="M407" s="2">
        <f>VLOOKUP(D407,CUSTOMERS!A:E,5,FALSE)</f>
        <v>3</v>
      </c>
      <c r="N407" s="2">
        <f>VLOOKUP(E407,PRODUCTS!A:E,5,FALSE)</f>
        <v>26</v>
      </c>
      <c r="O407" s="2" t="str">
        <f>VLOOKUP(N407,CATEGORIES!A:C,3,FALSE)</f>
        <v>Gifts</v>
      </c>
      <c r="P407" s="2" t="str">
        <f ca="1">VLOOKUP(D407,CUSTOMERS!A:J,10,FALSE)</f>
        <v>30 - 40</v>
      </c>
      <c r="Q407" s="2" t="str">
        <f>VLOOKUP(D407,CUSTOMERS!A:I,9,FALSE)</f>
        <v>Central</v>
      </c>
      <c r="R407" s="2" t="str">
        <f>VLOOKUP(D407,CUSTOMERS!A:K,11,FALSE)</f>
        <v>USA</v>
      </c>
    </row>
    <row r="408" spans="1:18" x14ac:dyDescent="0.2">
      <c r="A408" s="2">
        <v>1272</v>
      </c>
      <c r="B408" s="2">
        <v>2</v>
      </c>
      <c r="C408" s="4">
        <v>44751</v>
      </c>
      <c r="D408" s="2">
        <v>565</v>
      </c>
      <c r="E408" s="2">
        <v>195</v>
      </c>
      <c r="F408" s="2" t="str">
        <f>VLOOKUP(E408,PRODUCTS!A:B,2,FALSE)</f>
        <v>Tiverton Wren House</v>
      </c>
      <c r="G408" s="2">
        <v>1</v>
      </c>
      <c r="H408" s="10">
        <f>VLOOKUP(E408,PRODUCTS!A:E,3,FALSE)</f>
        <v>46</v>
      </c>
      <c r="I408" s="10">
        <f>VLOOKUP(E408,PRODUCTS!A:E,4,FALSE)</f>
        <v>24</v>
      </c>
      <c r="J408" s="10">
        <f t="shared" si="18"/>
        <v>46</v>
      </c>
      <c r="K408" s="10">
        <f t="shared" si="19"/>
        <v>24</v>
      </c>
      <c r="L408" s="10">
        <f t="shared" si="20"/>
        <v>22</v>
      </c>
      <c r="M408" s="2">
        <f>VLOOKUP(D408,CUSTOMERS!A:E,5,FALSE)</f>
        <v>3</v>
      </c>
      <c r="N408" s="2">
        <f>VLOOKUP(E408,PRODUCTS!A:E,5,FALSE)</f>
        <v>16</v>
      </c>
      <c r="O408" s="2" t="str">
        <f>VLOOKUP(N408,CATEGORIES!A:C,3,FALSE)</f>
        <v>Household</v>
      </c>
      <c r="P408" s="2" t="str">
        <f ca="1">VLOOKUP(D408,CUSTOMERS!A:J,10,FALSE)</f>
        <v>30 - 40</v>
      </c>
      <c r="Q408" s="2" t="str">
        <f>VLOOKUP(D408,CUSTOMERS!A:I,9,FALSE)</f>
        <v>Central</v>
      </c>
      <c r="R408" s="2" t="str">
        <f>VLOOKUP(D408,CUSTOMERS!A:K,11,FALSE)</f>
        <v>USA</v>
      </c>
    </row>
    <row r="409" spans="1:18" x14ac:dyDescent="0.2">
      <c r="A409" s="2">
        <v>1273</v>
      </c>
      <c r="B409" s="2">
        <v>1</v>
      </c>
      <c r="C409" s="4">
        <v>44752</v>
      </c>
      <c r="D409" s="2">
        <v>258</v>
      </c>
      <c r="E409" s="2">
        <v>30</v>
      </c>
      <c r="F409" s="2" t="str">
        <f>VLOOKUP(E409,PRODUCTS!A:B,2,FALSE)</f>
        <v>Car Diffuser</v>
      </c>
      <c r="G409" s="2">
        <v>1</v>
      </c>
      <c r="H409" s="10">
        <f>VLOOKUP(E409,PRODUCTS!A:E,3,FALSE)</f>
        <v>20</v>
      </c>
      <c r="I409" s="10">
        <f>VLOOKUP(E409,PRODUCTS!A:E,4,FALSE)</f>
        <v>11</v>
      </c>
      <c r="J409" s="10">
        <f t="shared" si="18"/>
        <v>20</v>
      </c>
      <c r="K409" s="10">
        <f t="shared" si="19"/>
        <v>11</v>
      </c>
      <c r="L409" s="10">
        <f t="shared" si="20"/>
        <v>9</v>
      </c>
      <c r="M409" s="2">
        <f>VLOOKUP(D409,CUSTOMERS!A:E,5,FALSE)</f>
        <v>5</v>
      </c>
      <c r="N409" s="2">
        <f>VLOOKUP(E409,PRODUCTS!A:E,5,FALSE)</f>
        <v>20</v>
      </c>
      <c r="O409" s="2" t="str">
        <f>VLOOKUP(N409,CATEGORIES!A:C,3,FALSE)</f>
        <v>Health &amp; Beauty</v>
      </c>
      <c r="P409" s="2" t="str">
        <f ca="1">VLOOKUP(D409,CUSTOMERS!A:J,10,FALSE)</f>
        <v>70+</v>
      </c>
      <c r="Q409" s="2" t="str">
        <f>VLOOKUP(D409,CUSTOMERS!A:I,9,FALSE)</f>
        <v>South-West</v>
      </c>
      <c r="R409" s="2" t="str">
        <f>VLOOKUP(D409,CUSTOMERS!A:K,11,FALSE)</f>
        <v>USA</v>
      </c>
    </row>
    <row r="410" spans="1:18" x14ac:dyDescent="0.2">
      <c r="A410" s="2">
        <v>1273</v>
      </c>
      <c r="B410" s="2">
        <v>2</v>
      </c>
      <c r="C410" s="4">
        <v>44752</v>
      </c>
      <c r="D410" s="2">
        <v>258</v>
      </c>
      <c r="E410" s="2">
        <v>57</v>
      </c>
      <c r="F410" s="2" t="str">
        <f>VLOOKUP(E410,PRODUCTS!A:B,2,FALSE)</f>
        <v>RFID Credit Card Wallet</v>
      </c>
      <c r="G410" s="2">
        <v>1</v>
      </c>
      <c r="H410" s="10">
        <f>VLOOKUP(E410,PRODUCTS!A:E,3,FALSE)</f>
        <v>30</v>
      </c>
      <c r="I410" s="10">
        <f>VLOOKUP(E410,PRODUCTS!A:E,4,FALSE)</f>
        <v>16</v>
      </c>
      <c r="J410" s="10">
        <f t="shared" si="18"/>
        <v>30</v>
      </c>
      <c r="K410" s="10">
        <f t="shared" si="19"/>
        <v>16</v>
      </c>
      <c r="L410" s="10">
        <f t="shared" si="20"/>
        <v>14</v>
      </c>
      <c r="M410" s="2">
        <f>VLOOKUP(D410,CUSTOMERS!A:E,5,FALSE)</f>
        <v>5</v>
      </c>
      <c r="N410" s="2">
        <f>VLOOKUP(E410,PRODUCTS!A:E,5,FALSE)</f>
        <v>23</v>
      </c>
      <c r="O410" s="2" t="str">
        <f>VLOOKUP(N410,CATEGORIES!A:C,3,FALSE)</f>
        <v>Travel</v>
      </c>
      <c r="P410" s="2" t="str">
        <f ca="1">VLOOKUP(D410,CUSTOMERS!A:J,10,FALSE)</f>
        <v>70+</v>
      </c>
      <c r="Q410" s="2" t="str">
        <f>VLOOKUP(D410,CUSTOMERS!A:I,9,FALSE)</f>
        <v>South-West</v>
      </c>
      <c r="R410" s="2" t="str">
        <f>VLOOKUP(D410,CUSTOMERS!A:K,11,FALSE)</f>
        <v>USA</v>
      </c>
    </row>
    <row r="411" spans="1:18" x14ac:dyDescent="0.2">
      <c r="A411" s="2">
        <v>1274</v>
      </c>
      <c r="B411" s="2">
        <v>1</v>
      </c>
      <c r="C411" s="4">
        <v>44752</v>
      </c>
      <c r="D411" s="2">
        <v>471</v>
      </c>
      <c r="E411" s="2">
        <v>123</v>
      </c>
      <c r="F411" s="2" t="str">
        <f>VLOOKUP(E411,PRODUCTS!A:B,2,FALSE)</f>
        <v>Lone Star Fiesta</v>
      </c>
      <c r="G411" s="2">
        <v>1</v>
      </c>
      <c r="H411" s="10">
        <f>VLOOKUP(E411,PRODUCTS!A:E,3,FALSE)</f>
        <v>75</v>
      </c>
      <c r="I411" s="10">
        <f>VLOOKUP(E411,PRODUCTS!A:E,4,FALSE)</f>
        <v>40.5</v>
      </c>
      <c r="J411" s="10">
        <f t="shared" si="18"/>
        <v>75</v>
      </c>
      <c r="K411" s="10">
        <f t="shared" si="19"/>
        <v>40.5</v>
      </c>
      <c r="L411" s="10">
        <f t="shared" si="20"/>
        <v>34.5</v>
      </c>
      <c r="M411" s="2">
        <f>VLOOKUP(D411,CUSTOMERS!A:E,5,FALSE)</f>
        <v>5</v>
      </c>
      <c r="N411" s="2">
        <f>VLOOKUP(E411,PRODUCTS!A:E,5,FALSE)</f>
        <v>11</v>
      </c>
      <c r="O411" s="2" t="str">
        <f>VLOOKUP(N411,CATEGORIES!A:C,3,FALSE)</f>
        <v>Gifts</v>
      </c>
      <c r="P411" s="2" t="str">
        <f ca="1">VLOOKUP(D411,CUSTOMERS!A:J,10,FALSE)</f>
        <v>30 - 40</v>
      </c>
      <c r="Q411" s="2" t="str">
        <f>VLOOKUP(D411,CUSTOMERS!A:I,9,FALSE)</f>
        <v>Central</v>
      </c>
      <c r="R411" s="2" t="str">
        <f>VLOOKUP(D411,CUSTOMERS!A:K,11,FALSE)</f>
        <v>USA</v>
      </c>
    </row>
    <row r="412" spans="1:18" x14ac:dyDescent="0.2">
      <c r="A412" s="2">
        <v>1274</v>
      </c>
      <c r="B412" s="2">
        <v>2</v>
      </c>
      <c r="C412" s="4">
        <v>44752</v>
      </c>
      <c r="D412" s="2">
        <v>471</v>
      </c>
      <c r="E412" s="2">
        <v>191</v>
      </c>
      <c r="F412" s="2" t="str">
        <f>VLOOKUP(E412,PRODUCTS!A:B,2,FALSE)</f>
        <v>Terra Cotta Garlic Roaster</v>
      </c>
      <c r="G412" s="2">
        <v>1</v>
      </c>
      <c r="H412" s="10">
        <f>VLOOKUP(E412,PRODUCTS!A:E,3,FALSE)</f>
        <v>26</v>
      </c>
      <c r="I412" s="10">
        <f>VLOOKUP(E412,PRODUCTS!A:E,4,FALSE)</f>
        <v>15</v>
      </c>
      <c r="J412" s="10">
        <f t="shared" si="18"/>
        <v>26</v>
      </c>
      <c r="K412" s="10">
        <f t="shared" si="19"/>
        <v>15</v>
      </c>
      <c r="L412" s="10">
        <f t="shared" si="20"/>
        <v>11</v>
      </c>
      <c r="M412" s="2">
        <f>VLOOKUP(D412,CUSTOMERS!A:E,5,FALSE)</f>
        <v>5</v>
      </c>
      <c r="N412" s="2">
        <f>VLOOKUP(E412,PRODUCTS!A:E,5,FALSE)</f>
        <v>15</v>
      </c>
      <c r="O412" s="2" t="str">
        <f>VLOOKUP(N412,CATEGORIES!A:C,3,FALSE)</f>
        <v>Household</v>
      </c>
      <c r="P412" s="2" t="str">
        <f ca="1">VLOOKUP(D412,CUSTOMERS!A:J,10,FALSE)</f>
        <v>30 - 40</v>
      </c>
      <c r="Q412" s="2" t="str">
        <f>VLOOKUP(D412,CUSTOMERS!A:I,9,FALSE)</f>
        <v>Central</v>
      </c>
      <c r="R412" s="2" t="str">
        <f>VLOOKUP(D412,CUSTOMERS!A:K,11,FALSE)</f>
        <v>USA</v>
      </c>
    </row>
    <row r="413" spans="1:18" x14ac:dyDescent="0.2">
      <c r="A413" s="2">
        <v>1274</v>
      </c>
      <c r="B413" s="2">
        <v>3</v>
      </c>
      <c r="C413" s="4">
        <v>44752</v>
      </c>
      <c r="D413" s="2">
        <v>471</v>
      </c>
      <c r="E413" s="2">
        <v>192</v>
      </c>
      <c r="F413" s="2" t="str">
        <f>VLOOKUP(E413,PRODUCTS!A:B,2,FALSE)</f>
        <v>Superb Bacon (3 Lb.)</v>
      </c>
      <c r="G413" s="2">
        <v>1</v>
      </c>
      <c r="H413" s="10">
        <f>VLOOKUP(E413,PRODUCTS!A:E,3,FALSE)</f>
        <v>20</v>
      </c>
      <c r="I413" s="10">
        <f>VLOOKUP(E413,PRODUCTS!A:E,4,FALSE)</f>
        <v>11</v>
      </c>
      <c r="J413" s="10">
        <f t="shared" si="18"/>
        <v>20</v>
      </c>
      <c r="K413" s="10">
        <f t="shared" si="19"/>
        <v>11</v>
      </c>
      <c r="L413" s="10">
        <f t="shared" si="20"/>
        <v>9</v>
      </c>
      <c r="M413" s="2">
        <f>VLOOKUP(D413,CUSTOMERS!A:E,5,FALSE)</f>
        <v>5</v>
      </c>
      <c r="N413" s="2">
        <f>VLOOKUP(E413,PRODUCTS!A:E,5,FALSE)</f>
        <v>18</v>
      </c>
      <c r="O413" s="2" t="str">
        <f>VLOOKUP(N413,CATEGORIES!A:C,3,FALSE)</f>
        <v>Food</v>
      </c>
      <c r="P413" s="2" t="str">
        <f ca="1">VLOOKUP(D413,CUSTOMERS!A:J,10,FALSE)</f>
        <v>30 - 40</v>
      </c>
      <c r="Q413" s="2" t="str">
        <f>VLOOKUP(D413,CUSTOMERS!A:I,9,FALSE)</f>
        <v>Central</v>
      </c>
      <c r="R413" s="2" t="str">
        <f>VLOOKUP(D413,CUSTOMERS!A:K,11,FALSE)</f>
        <v>USA</v>
      </c>
    </row>
    <row r="414" spans="1:18" x14ac:dyDescent="0.2">
      <c r="A414" s="2">
        <v>1275</v>
      </c>
      <c r="B414" s="2">
        <v>1</v>
      </c>
      <c r="C414" s="4">
        <v>44753</v>
      </c>
      <c r="D414" s="2">
        <v>206</v>
      </c>
      <c r="E414" s="2">
        <v>2</v>
      </c>
      <c r="F414" s="2" t="str">
        <f>VLOOKUP(E414,PRODUCTS!A:B,2,FALSE)</f>
        <v>Gardener's Journal</v>
      </c>
      <c r="G414" s="2">
        <v>2</v>
      </c>
      <c r="H414" s="10">
        <f>VLOOKUP(E414,PRODUCTS!A:E,3,FALSE)</f>
        <v>25</v>
      </c>
      <c r="I414" s="10">
        <f>VLOOKUP(E414,PRODUCTS!A:E,4,FALSE)</f>
        <v>15.5</v>
      </c>
      <c r="J414" s="10">
        <f t="shared" si="18"/>
        <v>50</v>
      </c>
      <c r="K414" s="10">
        <f t="shared" si="19"/>
        <v>31</v>
      </c>
      <c r="L414" s="10">
        <f t="shared" si="20"/>
        <v>19</v>
      </c>
      <c r="M414" s="2">
        <f>VLOOKUP(D414,CUSTOMERS!A:E,5,FALSE)</f>
        <v>6</v>
      </c>
      <c r="N414" s="2">
        <f>VLOOKUP(E414,PRODUCTS!A:E,5,FALSE)</f>
        <v>16</v>
      </c>
      <c r="O414" s="2" t="str">
        <f>VLOOKUP(N414,CATEGORIES!A:C,3,FALSE)</f>
        <v>Household</v>
      </c>
      <c r="P414" s="2" t="str">
        <f ca="1">VLOOKUP(D414,CUSTOMERS!A:J,10,FALSE)</f>
        <v>40 - 50</v>
      </c>
      <c r="Q414" s="2" t="str">
        <f>VLOOKUP(D414,CUSTOMERS!A:I,9,FALSE)</f>
        <v>North-East</v>
      </c>
      <c r="R414" s="2" t="str">
        <f>VLOOKUP(D414,CUSTOMERS!A:K,11,FALSE)</f>
        <v>USA</v>
      </c>
    </row>
    <row r="415" spans="1:18" x14ac:dyDescent="0.2">
      <c r="A415" s="2">
        <v>1275</v>
      </c>
      <c r="B415" s="2">
        <v>2</v>
      </c>
      <c r="C415" s="4">
        <v>44753</v>
      </c>
      <c r="D415" s="2">
        <v>206</v>
      </c>
      <c r="E415" s="2">
        <v>28</v>
      </c>
      <c r="F415" s="2" t="str">
        <f>VLOOKUP(E415,PRODUCTS!A:B,2,FALSE)</f>
        <v>Candlelit Forest Screen</v>
      </c>
      <c r="G415" s="2">
        <v>1</v>
      </c>
      <c r="H415" s="10">
        <f>VLOOKUP(E415,PRODUCTS!A:E,3,FALSE)</f>
        <v>30</v>
      </c>
      <c r="I415" s="10">
        <f>VLOOKUP(E415,PRODUCTS!A:E,4,FALSE)</f>
        <v>18</v>
      </c>
      <c r="J415" s="10">
        <f t="shared" si="18"/>
        <v>30</v>
      </c>
      <c r="K415" s="10">
        <f t="shared" si="19"/>
        <v>18</v>
      </c>
      <c r="L415" s="10">
        <f t="shared" si="20"/>
        <v>12</v>
      </c>
      <c r="M415" s="2">
        <f>VLOOKUP(D415,CUSTOMERS!A:E,5,FALSE)</f>
        <v>6</v>
      </c>
      <c r="N415" s="2">
        <f>VLOOKUP(E415,PRODUCTS!A:E,5,FALSE)</f>
        <v>4</v>
      </c>
      <c r="O415" s="2" t="str">
        <f>VLOOKUP(N415,CATEGORIES!A:C,3,FALSE)</f>
        <v>Gifts</v>
      </c>
      <c r="P415" s="2" t="str">
        <f ca="1">VLOOKUP(D415,CUSTOMERS!A:J,10,FALSE)</f>
        <v>40 - 50</v>
      </c>
      <c r="Q415" s="2" t="str">
        <f>VLOOKUP(D415,CUSTOMERS!A:I,9,FALSE)</f>
        <v>North-East</v>
      </c>
      <c r="R415" s="2" t="str">
        <f>VLOOKUP(D415,CUSTOMERS!A:K,11,FALSE)</f>
        <v>USA</v>
      </c>
    </row>
    <row r="416" spans="1:18" x14ac:dyDescent="0.2">
      <c r="A416" s="2">
        <v>1276</v>
      </c>
      <c r="B416" s="2">
        <v>1</v>
      </c>
      <c r="C416" s="4">
        <v>44753</v>
      </c>
      <c r="D416" s="2">
        <v>551</v>
      </c>
      <c r="E416" s="2">
        <v>15</v>
      </c>
      <c r="F416" s="2" t="str">
        <f>VLOOKUP(E416,PRODUCTS!A:B,2,FALSE)</f>
        <v>Bed Lounger</v>
      </c>
      <c r="G416" s="2">
        <v>1</v>
      </c>
      <c r="H416" s="10">
        <f>VLOOKUP(E416,PRODUCTS!A:E,3,FALSE)</f>
        <v>135</v>
      </c>
      <c r="I416" s="10">
        <f>VLOOKUP(E416,PRODUCTS!A:E,4,FALSE)</f>
        <v>70.5</v>
      </c>
      <c r="J416" s="10">
        <f t="shared" si="18"/>
        <v>135</v>
      </c>
      <c r="K416" s="10">
        <f t="shared" si="19"/>
        <v>70.5</v>
      </c>
      <c r="L416" s="10">
        <f t="shared" si="20"/>
        <v>64.5</v>
      </c>
      <c r="M416" s="2">
        <f>VLOOKUP(D416,CUSTOMERS!A:E,5,FALSE)</f>
        <v>4</v>
      </c>
      <c r="N416" s="2">
        <f>VLOOKUP(E416,PRODUCTS!A:E,5,FALSE)</f>
        <v>19</v>
      </c>
      <c r="O416" s="2" t="str">
        <f>VLOOKUP(N416,CATEGORIES!A:C,3,FALSE)</f>
        <v>Household</v>
      </c>
      <c r="P416" s="2" t="str">
        <f ca="1">VLOOKUP(D416,CUSTOMERS!A:J,10,FALSE)</f>
        <v>60 - 70</v>
      </c>
      <c r="Q416" s="2" t="str">
        <f>VLOOKUP(D416,CUSTOMERS!A:I,9,FALSE)</f>
        <v>Central</v>
      </c>
      <c r="R416" s="2" t="str">
        <f>VLOOKUP(D416,CUSTOMERS!A:K,11,FALSE)</f>
        <v>USA</v>
      </c>
    </row>
    <row r="417" spans="1:18" x14ac:dyDescent="0.2">
      <c r="A417" s="2">
        <v>1276</v>
      </c>
      <c r="B417" s="2">
        <v>2</v>
      </c>
      <c r="C417" s="4">
        <v>44753</v>
      </c>
      <c r="D417" s="2">
        <v>551</v>
      </c>
      <c r="E417" s="2">
        <v>130</v>
      </c>
      <c r="F417" s="2" t="str">
        <f>VLOOKUP(E417,PRODUCTS!A:B,2,FALSE)</f>
        <v>Majestic Truffle Collection</v>
      </c>
      <c r="G417" s="2">
        <v>1</v>
      </c>
      <c r="H417" s="10">
        <f>VLOOKUP(E417,PRODUCTS!A:E,3,FALSE)</f>
        <v>25</v>
      </c>
      <c r="I417" s="10">
        <f>VLOOKUP(E417,PRODUCTS!A:E,4,FALSE)</f>
        <v>15.5</v>
      </c>
      <c r="J417" s="10">
        <f t="shared" si="18"/>
        <v>25</v>
      </c>
      <c r="K417" s="10">
        <f t="shared" si="19"/>
        <v>15.5</v>
      </c>
      <c r="L417" s="10">
        <f t="shared" si="20"/>
        <v>9.5</v>
      </c>
      <c r="M417" s="2">
        <f>VLOOKUP(D417,CUSTOMERS!A:E,5,FALSE)</f>
        <v>4</v>
      </c>
      <c r="N417" s="2">
        <f>VLOOKUP(E417,PRODUCTS!A:E,5,FALSE)</f>
        <v>3</v>
      </c>
      <c r="O417" s="2" t="str">
        <f>VLOOKUP(N417,CATEGORIES!A:C,3,FALSE)</f>
        <v>Food</v>
      </c>
      <c r="P417" s="2" t="str">
        <f ca="1">VLOOKUP(D417,CUSTOMERS!A:J,10,FALSE)</f>
        <v>60 - 70</v>
      </c>
      <c r="Q417" s="2" t="str">
        <f>VLOOKUP(D417,CUSTOMERS!A:I,9,FALSE)</f>
        <v>Central</v>
      </c>
      <c r="R417" s="2" t="str">
        <f>VLOOKUP(D417,CUSTOMERS!A:K,11,FALSE)</f>
        <v>USA</v>
      </c>
    </row>
    <row r="418" spans="1:18" x14ac:dyDescent="0.2">
      <c r="A418" s="2">
        <v>1276</v>
      </c>
      <c r="B418" s="2">
        <v>3</v>
      </c>
      <c r="C418" s="4">
        <v>44753</v>
      </c>
      <c r="D418" s="2">
        <v>551</v>
      </c>
      <c r="E418" s="2">
        <v>159</v>
      </c>
      <c r="F418" s="2" t="str">
        <f>VLOOKUP(E418,PRODUCTS!A:B,2,FALSE)</f>
        <v>Planter Pot Feet</v>
      </c>
      <c r="G418" s="2">
        <v>3</v>
      </c>
      <c r="H418" s="10">
        <f>VLOOKUP(E418,PRODUCTS!A:E,3,FALSE)</f>
        <v>12</v>
      </c>
      <c r="I418" s="10">
        <f>VLOOKUP(E418,PRODUCTS!A:E,4,FALSE)</f>
        <v>7</v>
      </c>
      <c r="J418" s="10">
        <f t="shared" si="18"/>
        <v>36</v>
      </c>
      <c r="K418" s="10">
        <f t="shared" si="19"/>
        <v>21</v>
      </c>
      <c r="L418" s="10">
        <f t="shared" si="20"/>
        <v>15</v>
      </c>
      <c r="M418" s="2">
        <f>VLOOKUP(D418,CUSTOMERS!A:E,5,FALSE)</f>
        <v>4</v>
      </c>
      <c r="N418" s="2">
        <f>VLOOKUP(E418,PRODUCTS!A:E,5,FALSE)</f>
        <v>16</v>
      </c>
      <c r="O418" s="2" t="str">
        <f>VLOOKUP(N418,CATEGORIES!A:C,3,FALSE)</f>
        <v>Household</v>
      </c>
      <c r="P418" s="2" t="str">
        <f ca="1">VLOOKUP(D418,CUSTOMERS!A:J,10,FALSE)</f>
        <v>60 - 70</v>
      </c>
      <c r="Q418" s="2" t="str">
        <f>VLOOKUP(D418,CUSTOMERS!A:I,9,FALSE)</f>
        <v>Central</v>
      </c>
      <c r="R418" s="2" t="str">
        <f>VLOOKUP(D418,CUSTOMERS!A:K,11,FALSE)</f>
        <v>USA</v>
      </c>
    </row>
    <row r="419" spans="1:18" x14ac:dyDescent="0.2">
      <c r="A419" s="2">
        <v>1277</v>
      </c>
      <c r="B419" s="2">
        <v>1</v>
      </c>
      <c r="C419" s="4">
        <v>44754</v>
      </c>
      <c r="D419" s="2">
        <v>111</v>
      </c>
      <c r="E419" s="2">
        <v>36</v>
      </c>
      <c r="F419" s="2" t="str">
        <f>VLOOKUP(E419,PRODUCTS!A:B,2,FALSE)</f>
        <v>Cashmere Blend Espresso</v>
      </c>
      <c r="G419" s="2">
        <v>2</v>
      </c>
      <c r="H419" s="10">
        <f>VLOOKUP(E419,PRODUCTS!A:E,3,FALSE)</f>
        <v>14</v>
      </c>
      <c r="I419" s="10">
        <f>VLOOKUP(E419,PRODUCTS!A:E,4,FALSE)</f>
        <v>8</v>
      </c>
      <c r="J419" s="10">
        <f t="shared" si="18"/>
        <v>28</v>
      </c>
      <c r="K419" s="10">
        <f t="shared" si="19"/>
        <v>16</v>
      </c>
      <c r="L419" s="10">
        <f t="shared" si="20"/>
        <v>12</v>
      </c>
      <c r="M419" s="2">
        <f>VLOOKUP(D419,CUSTOMERS!A:E,5,FALSE)</f>
        <v>4</v>
      </c>
      <c r="N419" s="2">
        <f>VLOOKUP(E419,PRODUCTS!A:E,5,FALSE)</f>
        <v>6</v>
      </c>
      <c r="O419" s="2" t="str">
        <f>VLOOKUP(N419,CATEGORIES!A:C,3,FALSE)</f>
        <v>Food</v>
      </c>
      <c r="P419" s="2" t="str">
        <f ca="1">VLOOKUP(D419,CUSTOMERS!A:J,10,FALSE)</f>
        <v>40 - 50</v>
      </c>
      <c r="Q419" s="2" t="str">
        <f>VLOOKUP(D419,CUSTOMERS!A:I,9,FALSE)</f>
        <v>North-West</v>
      </c>
      <c r="R419" s="2" t="str">
        <f>VLOOKUP(D419,CUSTOMERS!A:K,11,FALSE)</f>
        <v>USA</v>
      </c>
    </row>
    <row r="420" spans="1:18" x14ac:dyDescent="0.2">
      <c r="A420" s="2">
        <v>1277</v>
      </c>
      <c r="B420" s="2">
        <v>2</v>
      </c>
      <c r="C420" s="4">
        <v>44754</v>
      </c>
      <c r="D420" s="2">
        <v>111</v>
      </c>
      <c r="E420" s="2">
        <v>127</v>
      </c>
      <c r="F420" s="2" t="str">
        <f>VLOOKUP(E420,PRODUCTS!A:B,2,FALSE)</f>
        <v>Luxurious Bath Pack</v>
      </c>
      <c r="G420" s="2">
        <v>1</v>
      </c>
      <c r="H420" s="10">
        <f>VLOOKUP(E420,PRODUCTS!A:E,3,FALSE)</f>
        <v>27</v>
      </c>
      <c r="I420" s="10">
        <f>VLOOKUP(E420,PRODUCTS!A:E,4,FALSE)</f>
        <v>15.5</v>
      </c>
      <c r="J420" s="10">
        <f t="shared" si="18"/>
        <v>27</v>
      </c>
      <c r="K420" s="10">
        <f t="shared" si="19"/>
        <v>15.5</v>
      </c>
      <c r="L420" s="10">
        <f t="shared" si="20"/>
        <v>11.5</v>
      </c>
      <c r="M420" s="2">
        <f>VLOOKUP(D420,CUSTOMERS!A:E,5,FALSE)</f>
        <v>4</v>
      </c>
      <c r="N420" s="2">
        <f>VLOOKUP(E420,PRODUCTS!A:E,5,FALSE)</f>
        <v>24</v>
      </c>
      <c r="O420" s="2" t="str">
        <f>VLOOKUP(N420,CATEGORIES!A:C,3,FALSE)</f>
        <v>Health &amp; Beauty</v>
      </c>
      <c r="P420" s="2" t="str">
        <f ca="1">VLOOKUP(D420,CUSTOMERS!A:J,10,FALSE)</f>
        <v>40 - 50</v>
      </c>
      <c r="Q420" s="2" t="str">
        <f>VLOOKUP(D420,CUSTOMERS!A:I,9,FALSE)</f>
        <v>North-West</v>
      </c>
      <c r="R420" s="2" t="str">
        <f>VLOOKUP(D420,CUSTOMERS!A:K,11,FALSE)</f>
        <v>USA</v>
      </c>
    </row>
    <row r="421" spans="1:18" x14ac:dyDescent="0.2">
      <c r="A421" s="2">
        <v>1277</v>
      </c>
      <c r="B421" s="2">
        <v>3</v>
      </c>
      <c r="C421" s="4">
        <v>44754</v>
      </c>
      <c r="D421" s="2">
        <v>111</v>
      </c>
      <c r="E421" s="2">
        <v>169</v>
      </c>
      <c r="F421" s="2" t="str">
        <f>VLOOKUP(E421,PRODUCTS!A:B,2,FALSE)</f>
        <v>Safari Helmet</v>
      </c>
      <c r="G421" s="2">
        <v>1</v>
      </c>
      <c r="H421" s="10">
        <f>VLOOKUP(E421,PRODUCTS!A:E,3,FALSE)</f>
        <v>20</v>
      </c>
      <c r="I421" s="10">
        <f>VLOOKUP(E421,PRODUCTS!A:E,4,FALSE)</f>
        <v>11</v>
      </c>
      <c r="J421" s="10">
        <f t="shared" si="18"/>
        <v>20</v>
      </c>
      <c r="K421" s="10">
        <f t="shared" si="19"/>
        <v>11</v>
      </c>
      <c r="L421" s="10">
        <f t="shared" si="20"/>
        <v>9</v>
      </c>
      <c r="M421" s="2">
        <f>VLOOKUP(D421,CUSTOMERS!A:E,5,FALSE)</f>
        <v>4</v>
      </c>
      <c r="N421" s="2">
        <f>VLOOKUP(E421,PRODUCTS!A:E,5,FALSE)</f>
        <v>16</v>
      </c>
      <c r="O421" s="2" t="str">
        <f>VLOOKUP(N421,CATEGORIES!A:C,3,FALSE)</f>
        <v>Household</v>
      </c>
      <c r="P421" s="2" t="str">
        <f ca="1">VLOOKUP(D421,CUSTOMERS!A:J,10,FALSE)</f>
        <v>40 - 50</v>
      </c>
      <c r="Q421" s="2" t="str">
        <f>VLOOKUP(D421,CUSTOMERS!A:I,9,FALSE)</f>
        <v>North-West</v>
      </c>
      <c r="R421" s="2" t="str">
        <f>VLOOKUP(D421,CUSTOMERS!A:K,11,FALSE)</f>
        <v>USA</v>
      </c>
    </row>
    <row r="422" spans="1:18" x14ac:dyDescent="0.2">
      <c r="A422" s="2">
        <v>1278</v>
      </c>
      <c r="B422" s="2">
        <v>1</v>
      </c>
      <c r="C422" s="4">
        <v>44756</v>
      </c>
      <c r="D422" s="2">
        <v>43</v>
      </c>
      <c r="E422" s="2">
        <v>44</v>
      </c>
      <c r="F422" s="2" t="str">
        <f>VLOOKUP(E422,PRODUCTS!A:B,2,FALSE)</f>
        <v>Champagne Opener</v>
      </c>
      <c r="G422" s="2">
        <v>1</v>
      </c>
      <c r="H422" s="10">
        <f>VLOOKUP(E422,PRODUCTS!A:E,3,FALSE)</f>
        <v>19</v>
      </c>
      <c r="I422" s="10">
        <f>VLOOKUP(E422,PRODUCTS!A:E,4,FALSE)</f>
        <v>12.5</v>
      </c>
      <c r="J422" s="10">
        <f t="shared" si="18"/>
        <v>19</v>
      </c>
      <c r="K422" s="10">
        <f t="shared" si="19"/>
        <v>12.5</v>
      </c>
      <c r="L422" s="10">
        <f t="shared" si="20"/>
        <v>6.5</v>
      </c>
      <c r="M422" s="2">
        <f>VLOOKUP(D422,CUSTOMERS!A:E,5,FALSE)</f>
        <v>6</v>
      </c>
      <c r="N422" s="2">
        <f>VLOOKUP(E422,PRODUCTS!A:E,5,FALSE)</f>
        <v>15</v>
      </c>
      <c r="O422" s="2" t="str">
        <f>VLOOKUP(N422,CATEGORIES!A:C,3,FALSE)</f>
        <v>Household</v>
      </c>
      <c r="P422" s="2" t="str">
        <f ca="1">VLOOKUP(D422,CUSTOMERS!A:J,10,FALSE)</f>
        <v>40 - 50</v>
      </c>
      <c r="Q422" s="2" t="str">
        <f>VLOOKUP(D422,CUSTOMERS!A:I,9,FALSE)</f>
        <v>Central</v>
      </c>
      <c r="R422" s="2" t="str">
        <f>VLOOKUP(D422,CUSTOMERS!A:K,11,FALSE)</f>
        <v>USA</v>
      </c>
    </row>
    <row r="423" spans="1:18" x14ac:dyDescent="0.2">
      <c r="A423" s="2">
        <v>1278</v>
      </c>
      <c r="B423" s="2">
        <v>2</v>
      </c>
      <c r="C423" s="4">
        <v>44756</v>
      </c>
      <c r="D423" s="2">
        <v>43</v>
      </c>
      <c r="E423" s="2">
        <v>97</v>
      </c>
      <c r="F423" s="2" t="str">
        <f>VLOOKUP(E423,PRODUCTS!A:B,2,FALSE)</f>
        <v>Guardian Plus Purifier</v>
      </c>
      <c r="G423" s="2">
        <v>1</v>
      </c>
      <c r="H423" s="10">
        <f>VLOOKUP(E423,PRODUCTS!A:E,3,FALSE)</f>
        <v>95</v>
      </c>
      <c r="I423" s="10">
        <f>VLOOKUP(E423,PRODUCTS!A:E,4,FALSE)</f>
        <v>49.5</v>
      </c>
      <c r="J423" s="10">
        <f t="shared" si="18"/>
        <v>95</v>
      </c>
      <c r="K423" s="10">
        <f t="shared" si="19"/>
        <v>49.5</v>
      </c>
      <c r="L423" s="10">
        <f t="shared" si="20"/>
        <v>45.5</v>
      </c>
      <c r="M423" s="2">
        <f>VLOOKUP(D423,CUSTOMERS!A:E,5,FALSE)</f>
        <v>6</v>
      </c>
      <c r="N423" s="2">
        <f>VLOOKUP(E423,PRODUCTS!A:E,5,FALSE)</f>
        <v>23</v>
      </c>
      <c r="O423" s="2" t="str">
        <f>VLOOKUP(N423,CATEGORIES!A:C,3,FALSE)</f>
        <v>Travel</v>
      </c>
      <c r="P423" s="2" t="str">
        <f ca="1">VLOOKUP(D423,CUSTOMERS!A:J,10,FALSE)</f>
        <v>40 - 50</v>
      </c>
      <c r="Q423" s="2" t="str">
        <f>VLOOKUP(D423,CUSTOMERS!A:I,9,FALSE)</f>
        <v>Central</v>
      </c>
      <c r="R423" s="2" t="str">
        <f>VLOOKUP(D423,CUSTOMERS!A:K,11,FALSE)</f>
        <v>USA</v>
      </c>
    </row>
    <row r="424" spans="1:18" x14ac:dyDescent="0.2">
      <c r="A424" s="2">
        <v>1278</v>
      </c>
      <c r="B424" s="2">
        <v>3</v>
      </c>
      <c r="C424" s="4">
        <v>44756</v>
      </c>
      <c r="D424" s="2">
        <v>43</v>
      </c>
      <c r="E424" s="2">
        <v>200</v>
      </c>
      <c r="F424" s="2" t="str">
        <f>VLOOKUP(E424,PRODUCTS!A:B,2,FALSE)</f>
        <v>Cat Condo - Two-level</v>
      </c>
      <c r="G424" s="2">
        <v>1</v>
      </c>
      <c r="H424" s="10">
        <f>VLOOKUP(E424,PRODUCTS!A:E,3,FALSE)</f>
        <v>37</v>
      </c>
      <c r="I424" s="10">
        <f>VLOOKUP(E424,PRODUCTS!A:E,4,FALSE)</f>
        <v>19.5</v>
      </c>
      <c r="J424" s="10">
        <f t="shared" si="18"/>
        <v>37</v>
      </c>
      <c r="K424" s="10">
        <f t="shared" si="19"/>
        <v>19.5</v>
      </c>
      <c r="L424" s="10">
        <f t="shared" si="20"/>
        <v>17.5</v>
      </c>
      <c r="M424" s="2">
        <f>VLOOKUP(D424,CUSTOMERS!A:E,5,FALSE)</f>
        <v>6</v>
      </c>
      <c r="N424" s="2">
        <f>VLOOKUP(E424,PRODUCTS!A:E,5,FALSE)</f>
        <v>21</v>
      </c>
      <c r="O424" s="2" t="str">
        <f>VLOOKUP(N424,CATEGORIES!A:C,3,FALSE)</f>
        <v>Household</v>
      </c>
      <c r="P424" s="2" t="str">
        <f ca="1">VLOOKUP(D424,CUSTOMERS!A:J,10,FALSE)</f>
        <v>40 - 50</v>
      </c>
      <c r="Q424" s="2" t="str">
        <f>VLOOKUP(D424,CUSTOMERS!A:I,9,FALSE)</f>
        <v>Central</v>
      </c>
      <c r="R424" s="2" t="str">
        <f>VLOOKUP(D424,CUSTOMERS!A:K,11,FALSE)</f>
        <v>USA</v>
      </c>
    </row>
    <row r="425" spans="1:18" x14ac:dyDescent="0.2">
      <c r="A425" s="2">
        <v>1278</v>
      </c>
      <c r="B425" s="2">
        <v>4</v>
      </c>
      <c r="C425" s="4">
        <v>44756</v>
      </c>
      <c r="D425" s="2">
        <v>43</v>
      </c>
      <c r="E425" s="2">
        <v>207</v>
      </c>
      <c r="F425" s="2" t="str">
        <f>VLOOKUP(E425,PRODUCTS!A:B,2,FALSE)</f>
        <v>Wine Country Sampler Set</v>
      </c>
      <c r="G425" s="2">
        <v>1</v>
      </c>
      <c r="H425" s="10">
        <f>VLOOKUP(E425,PRODUCTS!A:E,3,FALSE)</f>
        <v>48</v>
      </c>
      <c r="I425" s="10">
        <f>VLOOKUP(E425,PRODUCTS!A:E,4,FALSE)</f>
        <v>26</v>
      </c>
      <c r="J425" s="10">
        <f t="shared" si="18"/>
        <v>48</v>
      </c>
      <c r="K425" s="10">
        <f t="shared" si="19"/>
        <v>26</v>
      </c>
      <c r="L425" s="10">
        <f t="shared" si="20"/>
        <v>22</v>
      </c>
      <c r="M425" s="2">
        <f>VLOOKUP(D425,CUSTOMERS!A:E,5,FALSE)</f>
        <v>6</v>
      </c>
      <c r="N425" s="2">
        <f>VLOOKUP(E425,PRODUCTS!A:E,5,FALSE)</f>
        <v>11</v>
      </c>
      <c r="O425" s="2" t="str">
        <f>VLOOKUP(N425,CATEGORIES!A:C,3,FALSE)</f>
        <v>Gifts</v>
      </c>
      <c r="P425" s="2" t="str">
        <f ca="1">VLOOKUP(D425,CUSTOMERS!A:J,10,FALSE)</f>
        <v>40 - 50</v>
      </c>
      <c r="Q425" s="2" t="str">
        <f>VLOOKUP(D425,CUSTOMERS!A:I,9,FALSE)</f>
        <v>Central</v>
      </c>
      <c r="R425" s="2" t="str">
        <f>VLOOKUP(D425,CUSTOMERS!A:K,11,FALSE)</f>
        <v>USA</v>
      </c>
    </row>
    <row r="426" spans="1:18" x14ac:dyDescent="0.2">
      <c r="A426" s="2">
        <v>1279</v>
      </c>
      <c r="B426" s="2">
        <v>1</v>
      </c>
      <c r="C426" s="4">
        <v>44757</v>
      </c>
      <c r="D426" s="2">
        <v>141</v>
      </c>
      <c r="E426" s="2">
        <v>202</v>
      </c>
      <c r="F426" s="2" t="str">
        <f>VLOOKUP(E426,PRODUCTS!A:B,2,FALSE)</f>
        <v>100% Wool Victorian Carpet</v>
      </c>
      <c r="G426" s="2">
        <v>1</v>
      </c>
      <c r="H426" s="10">
        <f>VLOOKUP(E426,PRODUCTS!A:E,3,FALSE)</f>
        <v>998</v>
      </c>
      <c r="I426" s="10">
        <f>VLOOKUP(E426,PRODUCTS!A:E,4,FALSE)</f>
        <v>502</v>
      </c>
      <c r="J426" s="10">
        <f t="shared" si="18"/>
        <v>998</v>
      </c>
      <c r="K426" s="10">
        <f t="shared" si="19"/>
        <v>502</v>
      </c>
      <c r="L426" s="10">
        <f t="shared" si="20"/>
        <v>496</v>
      </c>
      <c r="M426" s="2">
        <f>VLOOKUP(D426,CUSTOMERS!A:E,5,FALSE)</f>
        <v>4</v>
      </c>
      <c r="N426" s="2">
        <f>VLOOKUP(E426,PRODUCTS!A:E,5,FALSE)</f>
        <v>19</v>
      </c>
      <c r="O426" s="2" t="str">
        <f>VLOOKUP(N426,CATEGORIES!A:C,3,FALSE)</f>
        <v>Household</v>
      </c>
      <c r="P426" s="2" t="str">
        <f ca="1">VLOOKUP(D426,CUSTOMERS!A:J,10,FALSE)</f>
        <v>40 - 50</v>
      </c>
      <c r="Q426" s="2" t="str">
        <f>VLOOKUP(D426,CUSTOMERS!A:I,9,FALSE)</f>
        <v>North-West</v>
      </c>
      <c r="R426" s="2" t="str">
        <f>VLOOKUP(D426,CUSTOMERS!A:K,11,FALSE)</f>
        <v>USA</v>
      </c>
    </row>
    <row r="427" spans="1:18" x14ac:dyDescent="0.2">
      <c r="A427" s="2">
        <v>1280</v>
      </c>
      <c r="B427" s="2">
        <v>1</v>
      </c>
      <c r="C427" s="4">
        <v>44757</v>
      </c>
      <c r="D427" s="2">
        <v>405</v>
      </c>
      <c r="E427" s="2">
        <v>53</v>
      </c>
      <c r="F427" s="2" t="str">
        <f>VLOOKUP(E427,PRODUCTS!A:B,2,FALSE)</f>
        <v>Cocoa Mug</v>
      </c>
      <c r="G427" s="2">
        <v>1</v>
      </c>
      <c r="H427" s="10">
        <f>VLOOKUP(E427,PRODUCTS!A:E,3,FALSE)</f>
        <v>25</v>
      </c>
      <c r="I427" s="10">
        <f>VLOOKUP(E427,PRODUCTS!A:E,4,FALSE)</f>
        <v>13.5</v>
      </c>
      <c r="J427" s="10">
        <f t="shared" si="18"/>
        <v>25</v>
      </c>
      <c r="K427" s="10">
        <f t="shared" si="19"/>
        <v>13.5</v>
      </c>
      <c r="L427" s="10">
        <f t="shared" si="20"/>
        <v>11.5</v>
      </c>
      <c r="M427" s="2">
        <f>VLOOKUP(D427,CUSTOMERS!A:E,5,FALSE)</f>
        <v>8</v>
      </c>
      <c r="N427" s="2">
        <f>VLOOKUP(E427,PRODUCTS!A:E,5,FALSE)</f>
        <v>11</v>
      </c>
      <c r="O427" s="2" t="str">
        <f>VLOOKUP(N427,CATEGORIES!A:C,3,FALSE)</f>
        <v>Gifts</v>
      </c>
      <c r="P427" s="2" t="str">
        <f ca="1">VLOOKUP(D427,CUSTOMERS!A:J,10,FALSE)</f>
        <v>60 - 70</v>
      </c>
      <c r="Q427" s="2" t="str">
        <f>VLOOKUP(D427,CUSTOMERS!A:I,9,FALSE)</f>
        <v>South</v>
      </c>
      <c r="R427" s="2" t="str">
        <f>VLOOKUP(D427,CUSTOMERS!A:K,11,FALSE)</f>
        <v>USA</v>
      </c>
    </row>
    <row r="428" spans="1:18" x14ac:dyDescent="0.2">
      <c r="A428" s="2">
        <v>1280</v>
      </c>
      <c r="B428" s="2">
        <v>2</v>
      </c>
      <c r="C428" s="4">
        <v>44757</v>
      </c>
      <c r="D428" s="2">
        <v>405</v>
      </c>
      <c r="E428" s="2">
        <v>71</v>
      </c>
      <c r="F428" s="2" t="str">
        <f>VLOOKUP(E428,PRODUCTS!A:B,2,FALSE)</f>
        <v>Executive Writing Set</v>
      </c>
      <c r="G428" s="2">
        <v>1</v>
      </c>
      <c r="H428" s="10">
        <f>VLOOKUP(E428,PRODUCTS!A:E,3,FALSE)</f>
        <v>33</v>
      </c>
      <c r="I428" s="10">
        <f>VLOOKUP(E428,PRODUCTS!A:E,4,FALSE)</f>
        <v>17.5</v>
      </c>
      <c r="J428" s="10">
        <f t="shared" si="18"/>
        <v>33</v>
      </c>
      <c r="K428" s="10">
        <f t="shared" si="19"/>
        <v>17.5</v>
      </c>
      <c r="L428" s="10">
        <f t="shared" si="20"/>
        <v>15.5</v>
      </c>
      <c r="M428" s="2">
        <f>VLOOKUP(D428,CUSTOMERS!A:E,5,FALSE)</f>
        <v>8</v>
      </c>
      <c r="N428" s="2">
        <f>VLOOKUP(E428,PRODUCTS!A:E,5,FALSE)</f>
        <v>26</v>
      </c>
      <c r="O428" s="2" t="str">
        <f>VLOOKUP(N428,CATEGORIES!A:C,3,FALSE)</f>
        <v>Gifts</v>
      </c>
      <c r="P428" s="2" t="str">
        <f ca="1">VLOOKUP(D428,CUSTOMERS!A:J,10,FALSE)</f>
        <v>60 - 70</v>
      </c>
      <c r="Q428" s="2" t="str">
        <f>VLOOKUP(D428,CUSTOMERS!A:I,9,FALSE)</f>
        <v>South</v>
      </c>
      <c r="R428" s="2" t="str">
        <f>VLOOKUP(D428,CUSTOMERS!A:K,11,FALSE)</f>
        <v>USA</v>
      </c>
    </row>
    <row r="429" spans="1:18" x14ac:dyDescent="0.2">
      <c r="A429" s="2">
        <v>1280</v>
      </c>
      <c r="B429" s="2">
        <v>3</v>
      </c>
      <c r="C429" s="4">
        <v>44757</v>
      </c>
      <c r="D429" s="2">
        <v>405</v>
      </c>
      <c r="E429" s="2">
        <v>180</v>
      </c>
      <c r="F429" s="2" t="str">
        <f>VLOOKUP(E429,PRODUCTS!A:B,2,FALSE)</f>
        <v>Slimline Laser Pointer</v>
      </c>
      <c r="G429" s="2">
        <v>1</v>
      </c>
      <c r="H429" s="10">
        <f>VLOOKUP(E429,PRODUCTS!A:E,3,FALSE)</f>
        <v>204</v>
      </c>
      <c r="I429" s="10">
        <f>VLOOKUP(E429,PRODUCTS!A:E,4,FALSE)</f>
        <v>105</v>
      </c>
      <c r="J429" s="10">
        <f t="shared" si="18"/>
        <v>204</v>
      </c>
      <c r="K429" s="10">
        <f t="shared" si="19"/>
        <v>105</v>
      </c>
      <c r="L429" s="10">
        <f t="shared" si="20"/>
        <v>99</v>
      </c>
      <c r="M429" s="2">
        <f>VLOOKUP(D429,CUSTOMERS!A:E,5,FALSE)</f>
        <v>8</v>
      </c>
      <c r="N429" s="2">
        <f>VLOOKUP(E429,PRODUCTS!A:E,5,FALSE)</f>
        <v>9</v>
      </c>
      <c r="O429" s="2" t="str">
        <f>VLOOKUP(N429,CATEGORIES!A:C,3,FALSE)</f>
        <v>Electronics</v>
      </c>
      <c r="P429" s="2" t="str">
        <f ca="1">VLOOKUP(D429,CUSTOMERS!A:J,10,FALSE)</f>
        <v>60 - 70</v>
      </c>
      <c r="Q429" s="2" t="str">
        <f>VLOOKUP(D429,CUSTOMERS!A:I,9,FALSE)</f>
        <v>South</v>
      </c>
      <c r="R429" s="2" t="str">
        <f>VLOOKUP(D429,CUSTOMERS!A:K,11,FALSE)</f>
        <v>USA</v>
      </c>
    </row>
    <row r="430" spans="1:18" x14ac:dyDescent="0.2">
      <c r="A430" s="2">
        <v>1281</v>
      </c>
      <c r="B430" s="2">
        <v>1</v>
      </c>
      <c r="C430" s="4">
        <v>44758</v>
      </c>
      <c r="D430" s="2">
        <v>296</v>
      </c>
      <c r="E430" s="2">
        <v>132</v>
      </c>
      <c r="F430" s="2" t="str">
        <f>VLOOKUP(E430,PRODUCTS!A:B,2,FALSE)</f>
        <v>Micro FM Radio</v>
      </c>
      <c r="G430" s="2">
        <v>1</v>
      </c>
      <c r="H430" s="10">
        <f>VLOOKUP(E430,PRODUCTS!A:E,3,FALSE)</f>
        <v>24</v>
      </c>
      <c r="I430" s="10">
        <f>VLOOKUP(E430,PRODUCTS!A:E,4,FALSE)</f>
        <v>15</v>
      </c>
      <c r="J430" s="10">
        <f t="shared" si="18"/>
        <v>24</v>
      </c>
      <c r="K430" s="10">
        <f t="shared" si="19"/>
        <v>15</v>
      </c>
      <c r="L430" s="10">
        <f t="shared" si="20"/>
        <v>9</v>
      </c>
      <c r="M430" s="2">
        <f>VLOOKUP(D430,CUSTOMERS!A:E,5,FALSE)</f>
        <v>4</v>
      </c>
      <c r="N430" s="2">
        <f>VLOOKUP(E430,PRODUCTS!A:E,5,FALSE)</f>
        <v>1</v>
      </c>
      <c r="O430" s="2" t="str">
        <f>VLOOKUP(N430,CATEGORIES!A:C,3,FALSE)</f>
        <v>Electronics</v>
      </c>
      <c r="P430" s="2" t="str">
        <f ca="1">VLOOKUP(D430,CUSTOMERS!A:J,10,FALSE)</f>
        <v>40 - 50</v>
      </c>
      <c r="Q430" s="2" t="str">
        <f>VLOOKUP(D430,CUSTOMERS!A:I,9,FALSE)</f>
        <v>Central</v>
      </c>
      <c r="R430" s="2" t="str">
        <f>VLOOKUP(D430,CUSTOMERS!A:K,11,FALSE)</f>
        <v>USA</v>
      </c>
    </row>
    <row r="431" spans="1:18" x14ac:dyDescent="0.2">
      <c r="A431" s="2">
        <v>1281</v>
      </c>
      <c r="B431" s="2">
        <v>2</v>
      </c>
      <c r="C431" s="4">
        <v>44758</v>
      </c>
      <c r="D431" s="2">
        <v>296</v>
      </c>
      <c r="E431" s="2">
        <v>175</v>
      </c>
      <c r="F431" s="2" t="str">
        <f>VLOOKUP(E431,PRODUCTS!A:B,2,FALSE)</f>
        <v>Silverplated Hip Flask</v>
      </c>
      <c r="G431" s="2">
        <v>1</v>
      </c>
      <c r="H431" s="10">
        <f>VLOOKUP(E431,PRODUCTS!A:E,3,FALSE)</f>
        <v>29</v>
      </c>
      <c r="I431" s="10">
        <f>VLOOKUP(E431,PRODUCTS!A:E,4,FALSE)</f>
        <v>16.5</v>
      </c>
      <c r="J431" s="10">
        <f t="shared" si="18"/>
        <v>29</v>
      </c>
      <c r="K431" s="10">
        <f t="shared" si="19"/>
        <v>16.5</v>
      </c>
      <c r="L431" s="10">
        <f t="shared" si="20"/>
        <v>12.5</v>
      </c>
      <c r="M431" s="2">
        <f>VLOOKUP(D431,CUSTOMERS!A:E,5,FALSE)</f>
        <v>4</v>
      </c>
      <c r="N431" s="2">
        <f>VLOOKUP(E431,PRODUCTS!A:E,5,FALSE)</f>
        <v>26</v>
      </c>
      <c r="O431" s="2" t="str">
        <f>VLOOKUP(N431,CATEGORIES!A:C,3,FALSE)</f>
        <v>Gifts</v>
      </c>
      <c r="P431" s="2" t="str">
        <f ca="1">VLOOKUP(D431,CUSTOMERS!A:J,10,FALSE)</f>
        <v>40 - 50</v>
      </c>
      <c r="Q431" s="2" t="str">
        <f>VLOOKUP(D431,CUSTOMERS!A:I,9,FALSE)</f>
        <v>Central</v>
      </c>
      <c r="R431" s="2" t="str">
        <f>VLOOKUP(D431,CUSTOMERS!A:K,11,FALSE)</f>
        <v>USA</v>
      </c>
    </row>
    <row r="432" spans="1:18" x14ac:dyDescent="0.2">
      <c r="A432" s="2">
        <v>1282</v>
      </c>
      <c r="B432" s="2">
        <v>1</v>
      </c>
      <c r="C432" s="4">
        <v>44759</v>
      </c>
      <c r="D432" s="2">
        <v>253</v>
      </c>
      <c r="E432" s="2">
        <v>156</v>
      </c>
      <c r="F432" s="2" t="str">
        <f>VLOOKUP(E432,PRODUCTS!A:B,2,FALSE)</f>
        <v>Portable 12 volt cooler/warmer</v>
      </c>
      <c r="G432" s="2">
        <v>1</v>
      </c>
      <c r="H432" s="10">
        <f>VLOOKUP(E432,PRODUCTS!A:E,3,FALSE)</f>
        <v>135</v>
      </c>
      <c r="I432" s="10">
        <f>VLOOKUP(E432,PRODUCTS!A:E,4,FALSE)</f>
        <v>69.5</v>
      </c>
      <c r="J432" s="10">
        <f t="shared" si="18"/>
        <v>135</v>
      </c>
      <c r="K432" s="10">
        <f t="shared" si="19"/>
        <v>69.5</v>
      </c>
      <c r="L432" s="10">
        <f t="shared" si="20"/>
        <v>65.5</v>
      </c>
      <c r="M432" s="2">
        <f>VLOOKUP(D432,CUSTOMERS!A:E,5,FALSE)</f>
        <v>6</v>
      </c>
      <c r="N432" s="2">
        <f>VLOOKUP(E432,PRODUCTS!A:E,5,FALSE)</f>
        <v>2</v>
      </c>
      <c r="O432" s="2" t="str">
        <f>VLOOKUP(N432,CATEGORIES!A:C,3,FALSE)</f>
        <v>Travel</v>
      </c>
      <c r="P432" s="2" t="str">
        <f ca="1">VLOOKUP(D432,CUSTOMERS!A:J,10,FALSE)</f>
        <v>60 - 70</v>
      </c>
      <c r="Q432" s="2" t="str">
        <f>VLOOKUP(D432,CUSTOMERS!A:I,9,FALSE)</f>
        <v>Central</v>
      </c>
      <c r="R432" s="2" t="str">
        <f>VLOOKUP(D432,CUSTOMERS!A:K,11,FALSE)</f>
        <v>USA</v>
      </c>
    </row>
    <row r="433" spans="1:18" x14ac:dyDescent="0.2">
      <c r="A433" s="2">
        <v>1282</v>
      </c>
      <c r="B433" s="2">
        <v>2</v>
      </c>
      <c r="C433" s="4">
        <v>44759</v>
      </c>
      <c r="D433" s="2">
        <v>253</v>
      </c>
      <c r="E433" s="2">
        <v>174</v>
      </c>
      <c r="F433" s="2" t="str">
        <f>VLOOKUP(E433,PRODUCTS!A:B,2,FALSE)</f>
        <v>Silver Locket and Chain</v>
      </c>
      <c r="G433" s="2">
        <v>1</v>
      </c>
      <c r="H433" s="10">
        <f>VLOOKUP(E433,PRODUCTS!A:E,3,FALSE)</f>
        <v>41</v>
      </c>
      <c r="I433" s="10">
        <f>VLOOKUP(E433,PRODUCTS!A:E,4,FALSE)</f>
        <v>21.5</v>
      </c>
      <c r="J433" s="10">
        <f t="shared" si="18"/>
        <v>41</v>
      </c>
      <c r="K433" s="10">
        <f t="shared" si="19"/>
        <v>21.5</v>
      </c>
      <c r="L433" s="10">
        <f t="shared" si="20"/>
        <v>19.5</v>
      </c>
      <c r="M433" s="2">
        <f>VLOOKUP(D433,CUSTOMERS!A:E,5,FALSE)</f>
        <v>6</v>
      </c>
      <c r="N433" s="2">
        <f>VLOOKUP(E433,PRODUCTS!A:E,5,FALSE)</f>
        <v>14</v>
      </c>
      <c r="O433" s="2" t="str">
        <f>VLOOKUP(N433,CATEGORIES!A:C,3,FALSE)</f>
        <v>Health &amp; Beauty</v>
      </c>
      <c r="P433" s="2" t="str">
        <f ca="1">VLOOKUP(D433,CUSTOMERS!A:J,10,FALSE)</f>
        <v>60 - 70</v>
      </c>
      <c r="Q433" s="2" t="str">
        <f>VLOOKUP(D433,CUSTOMERS!A:I,9,FALSE)</f>
        <v>Central</v>
      </c>
      <c r="R433" s="2" t="str">
        <f>VLOOKUP(D433,CUSTOMERS!A:K,11,FALSE)</f>
        <v>USA</v>
      </c>
    </row>
    <row r="434" spans="1:18" x14ac:dyDescent="0.2">
      <c r="A434" s="2">
        <v>1282</v>
      </c>
      <c r="B434" s="2">
        <v>3</v>
      </c>
      <c r="C434" s="4">
        <v>44759</v>
      </c>
      <c r="D434" s="2">
        <v>253</v>
      </c>
      <c r="E434" s="2">
        <v>186</v>
      </c>
      <c r="F434" s="2" t="str">
        <f>VLOOKUP(E434,PRODUCTS!A:B,2,FALSE)</f>
        <v>Spicy Delights</v>
      </c>
      <c r="G434" s="2">
        <v>2</v>
      </c>
      <c r="H434" s="10">
        <f>VLOOKUP(E434,PRODUCTS!A:E,3,FALSE)</f>
        <v>51</v>
      </c>
      <c r="I434" s="10">
        <f>VLOOKUP(E434,PRODUCTS!A:E,4,FALSE)</f>
        <v>26.5</v>
      </c>
      <c r="J434" s="10">
        <f t="shared" si="18"/>
        <v>102</v>
      </c>
      <c r="K434" s="10">
        <f t="shared" si="19"/>
        <v>53</v>
      </c>
      <c r="L434" s="10">
        <f t="shared" si="20"/>
        <v>49</v>
      </c>
      <c r="M434" s="2">
        <f>VLOOKUP(D434,CUSTOMERS!A:E,5,FALSE)</f>
        <v>6</v>
      </c>
      <c r="N434" s="2">
        <f>VLOOKUP(E434,PRODUCTS!A:E,5,FALSE)</f>
        <v>11</v>
      </c>
      <c r="O434" s="2" t="str">
        <f>VLOOKUP(N434,CATEGORIES!A:C,3,FALSE)</f>
        <v>Gifts</v>
      </c>
      <c r="P434" s="2" t="str">
        <f ca="1">VLOOKUP(D434,CUSTOMERS!A:J,10,FALSE)</f>
        <v>60 - 70</v>
      </c>
      <c r="Q434" s="2" t="str">
        <f>VLOOKUP(D434,CUSTOMERS!A:I,9,FALSE)</f>
        <v>Central</v>
      </c>
      <c r="R434" s="2" t="str">
        <f>VLOOKUP(D434,CUSTOMERS!A:K,11,FALSE)</f>
        <v>USA</v>
      </c>
    </row>
    <row r="435" spans="1:18" x14ac:dyDescent="0.2">
      <c r="A435" s="2">
        <v>1283</v>
      </c>
      <c r="B435" s="2">
        <v>1</v>
      </c>
      <c r="C435" s="4">
        <v>44759</v>
      </c>
      <c r="D435" s="2">
        <v>413</v>
      </c>
      <c r="E435" s="2">
        <v>56</v>
      </c>
      <c r="F435" s="2" t="str">
        <f>VLOOKUP(E435,PRODUCTS!A:B,2,FALSE)</f>
        <v>Cork Board</v>
      </c>
      <c r="G435" s="2">
        <v>1</v>
      </c>
      <c r="H435" s="10">
        <f>VLOOKUP(E435,PRODUCTS!A:E,3,FALSE)</f>
        <v>30</v>
      </c>
      <c r="I435" s="10">
        <f>VLOOKUP(E435,PRODUCTS!A:E,4,FALSE)</f>
        <v>18</v>
      </c>
      <c r="J435" s="10">
        <f t="shared" si="18"/>
        <v>30</v>
      </c>
      <c r="K435" s="10">
        <f t="shared" si="19"/>
        <v>18</v>
      </c>
      <c r="L435" s="10">
        <f t="shared" si="20"/>
        <v>12</v>
      </c>
      <c r="M435" s="2">
        <f>VLOOKUP(D435,CUSTOMERS!A:E,5,FALSE)</f>
        <v>5</v>
      </c>
      <c r="N435" s="2">
        <f>VLOOKUP(E435,PRODUCTS!A:E,5,FALSE)</f>
        <v>15</v>
      </c>
      <c r="O435" s="2" t="str">
        <f>VLOOKUP(N435,CATEGORIES!A:C,3,FALSE)</f>
        <v>Household</v>
      </c>
      <c r="P435" s="2" t="str">
        <f ca="1">VLOOKUP(D435,CUSTOMERS!A:J,10,FALSE)</f>
        <v>40 - 50</v>
      </c>
      <c r="Q435" s="2" t="str">
        <f>VLOOKUP(D435,CUSTOMERS!A:I,9,FALSE)</f>
        <v>Central</v>
      </c>
      <c r="R435" s="2" t="str">
        <f>VLOOKUP(D435,CUSTOMERS!A:K,11,FALSE)</f>
        <v>USA</v>
      </c>
    </row>
    <row r="436" spans="1:18" x14ac:dyDescent="0.2">
      <c r="A436" s="2">
        <v>1283</v>
      </c>
      <c r="B436" s="2">
        <v>2</v>
      </c>
      <c r="C436" s="4">
        <v>44759</v>
      </c>
      <c r="D436" s="2">
        <v>413</v>
      </c>
      <c r="E436" s="2">
        <v>170</v>
      </c>
      <c r="F436" s="2" t="str">
        <f>VLOOKUP(E436,PRODUCTS!A:B,2,FALSE)</f>
        <v>San Francisco Trolley 3-D Puzzle</v>
      </c>
      <c r="G436" s="2">
        <v>1</v>
      </c>
      <c r="H436" s="10">
        <f>VLOOKUP(E436,PRODUCTS!A:E,3,FALSE)</f>
        <v>95</v>
      </c>
      <c r="I436" s="10">
        <f>VLOOKUP(E436,PRODUCTS!A:E,4,FALSE)</f>
        <v>49.5</v>
      </c>
      <c r="J436" s="10">
        <f t="shared" si="18"/>
        <v>95</v>
      </c>
      <c r="K436" s="10">
        <f t="shared" si="19"/>
        <v>49.5</v>
      </c>
      <c r="L436" s="10">
        <f t="shared" si="20"/>
        <v>45.5</v>
      </c>
      <c r="M436" s="2">
        <f>VLOOKUP(D436,CUSTOMERS!A:E,5,FALSE)</f>
        <v>5</v>
      </c>
      <c r="N436" s="2">
        <f>VLOOKUP(E436,PRODUCTS!A:E,5,FALSE)</f>
        <v>11</v>
      </c>
      <c r="O436" s="2" t="str">
        <f>VLOOKUP(N436,CATEGORIES!A:C,3,FALSE)</f>
        <v>Gifts</v>
      </c>
      <c r="P436" s="2" t="str">
        <f ca="1">VLOOKUP(D436,CUSTOMERS!A:J,10,FALSE)</f>
        <v>40 - 50</v>
      </c>
      <c r="Q436" s="2" t="str">
        <f>VLOOKUP(D436,CUSTOMERS!A:I,9,FALSE)</f>
        <v>Central</v>
      </c>
      <c r="R436" s="2" t="str">
        <f>VLOOKUP(D436,CUSTOMERS!A:K,11,FALSE)</f>
        <v>USA</v>
      </c>
    </row>
    <row r="437" spans="1:18" x14ac:dyDescent="0.2">
      <c r="A437" s="2">
        <v>1284</v>
      </c>
      <c r="B437" s="2">
        <v>1</v>
      </c>
      <c r="C437" s="4">
        <v>44760</v>
      </c>
      <c r="D437" s="2">
        <v>416</v>
      </c>
      <c r="E437" s="2">
        <v>42</v>
      </c>
      <c r="F437" s="2" t="str">
        <f>VLOOKUP(E437,PRODUCTS!A:B,2,FALSE)</f>
        <v>Ceramic Mixing Bowls</v>
      </c>
      <c r="G437" s="2">
        <v>1</v>
      </c>
      <c r="H437" s="10">
        <f>VLOOKUP(E437,PRODUCTS!A:E,3,FALSE)</f>
        <v>45</v>
      </c>
      <c r="I437" s="10">
        <f>VLOOKUP(E437,PRODUCTS!A:E,4,FALSE)</f>
        <v>25.5</v>
      </c>
      <c r="J437" s="10">
        <f t="shared" si="18"/>
        <v>45</v>
      </c>
      <c r="K437" s="10">
        <f t="shared" si="19"/>
        <v>25.5</v>
      </c>
      <c r="L437" s="10">
        <f t="shared" si="20"/>
        <v>19.5</v>
      </c>
      <c r="M437" s="2">
        <f>VLOOKUP(D437,CUSTOMERS!A:E,5,FALSE)</f>
        <v>6</v>
      </c>
      <c r="N437" s="2">
        <f>VLOOKUP(E437,PRODUCTS!A:E,5,FALSE)</f>
        <v>15</v>
      </c>
      <c r="O437" s="2" t="str">
        <f>VLOOKUP(N437,CATEGORIES!A:C,3,FALSE)</f>
        <v>Household</v>
      </c>
      <c r="P437" s="2" t="str">
        <f ca="1">VLOOKUP(D437,CUSTOMERS!A:J,10,FALSE)</f>
        <v>70+</v>
      </c>
      <c r="Q437" s="2" t="str">
        <f>VLOOKUP(D437,CUSTOMERS!A:I,9,FALSE)</f>
        <v>South-East</v>
      </c>
      <c r="R437" s="2" t="str">
        <f>VLOOKUP(D437,CUSTOMERS!A:K,11,FALSE)</f>
        <v>USA</v>
      </c>
    </row>
    <row r="438" spans="1:18" x14ac:dyDescent="0.2">
      <c r="A438" s="2">
        <v>1284</v>
      </c>
      <c r="B438" s="2">
        <v>2</v>
      </c>
      <c r="C438" s="4">
        <v>44760</v>
      </c>
      <c r="D438" s="2">
        <v>416</v>
      </c>
      <c r="E438" s="2">
        <v>125</v>
      </c>
      <c r="F438" s="2" t="str">
        <f>VLOOKUP(E438,PRODUCTS!A:B,2,FALSE)</f>
        <v>Lucious Nuggets</v>
      </c>
      <c r="G438" s="2">
        <v>1</v>
      </c>
      <c r="H438" s="10">
        <f>VLOOKUP(E438,PRODUCTS!A:E,3,FALSE)</f>
        <v>27</v>
      </c>
      <c r="I438" s="10">
        <f>VLOOKUP(E438,PRODUCTS!A:E,4,FALSE)</f>
        <v>14.5</v>
      </c>
      <c r="J438" s="10">
        <f t="shared" si="18"/>
        <v>27</v>
      </c>
      <c r="K438" s="10">
        <f t="shared" si="19"/>
        <v>14.5</v>
      </c>
      <c r="L438" s="10">
        <f t="shared" si="20"/>
        <v>12.5</v>
      </c>
      <c r="M438" s="2">
        <f>VLOOKUP(D438,CUSTOMERS!A:E,5,FALSE)</f>
        <v>6</v>
      </c>
      <c r="N438" s="2">
        <f>VLOOKUP(E438,PRODUCTS!A:E,5,FALSE)</f>
        <v>3</v>
      </c>
      <c r="O438" s="2" t="str">
        <f>VLOOKUP(N438,CATEGORIES!A:C,3,FALSE)</f>
        <v>Food</v>
      </c>
      <c r="P438" s="2" t="str">
        <f ca="1">VLOOKUP(D438,CUSTOMERS!A:J,10,FALSE)</f>
        <v>70+</v>
      </c>
      <c r="Q438" s="2" t="str">
        <f>VLOOKUP(D438,CUSTOMERS!A:I,9,FALSE)</f>
        <v>South-East</v>
      </c>
      <c r="R438" s="2" t="str">
        <f>VLOOKUP(D438,CUSTOMERS!A:K,11,FALSE)</f>
        <v>USA</v>
      </c>
    </row>
    <row r="439" spans="1:18" x14ac:dyDescent="0.2">
      <c r="A439" s="2">
        <v>1284</v>
      </c>
      <c r="B439" s="2">
        <v>3</v>
      </c>
      <c r="C439" s="4">
        <v>44760</v>
      </c>
      <c r="D439" s="2">
        <v>416</v>
      </c>
      <c r="E439" s="2">
        <v>187</v>
      </c>
      <c r="F439" s="2" t="str">
        <f>VLOOKUP(E439,PRODUCTS!A:B,2,FALSE)</f>
        <v>Potatoes Spud Shooter</v>
      </c>
      <c r="G439" s="2">
        <v>8</v>
      </c>
      <c r="H439" s="10">
        <f>VLOOKUP(E439,PRODUCTS!A:E,3,FALSE)</f>
        <v>11</v>
      </c>
      <c r="I439" s="10">
        <f>VLOOKUP(E439,PRODUCTS!A:E,4,FALSE)</f>
        <v>6.5</v>
      </c>
      <c r="J439" s="10">
        <f t="shared" si="18"/>
        <v>88</v>
      </c>
      <c r="K439" s="10">
        <f t="shared" si="19"/>
        <v>52</v>
      </c>
      <c r="L439" s="10">
        <f t="shared" si="20"/>
        <v>36</v>
      </c>
      <c r="M439" s="2">
        <f>VLOOKUP(D439,CUSTOMERS!A:E,5,FALSE)</f>
        <v>6</v>
      </c>
      <c r="N439" s="2">
        <f>VLOOKUP(E439,PRODUCTS!A:E,5,FALSE)</f>
        <v>5</v>
      </c>
      <c r="O439" s="2" t="str">
        <f>VLOOKUP(N439,CATEGORIES!A:C,3,FALSE)</f>
        <v>Children</v>
      </c>
      <c r="P439" s="2" t="str">
        <f ca="1">VLOOKUP(D439,CUSTOMERS!A:J,10,FALSE)</f>
        <v>70+</v>
      </c>
      <c r="Q439" s="2" t="str">
        <f>VLOOKUP(D439,CUSTOMERS!A:I,9,FALSE)</f>
        <v>South-East</v>
      </c>
      <c r="R439" s="2" t="str">
        <f>VLOOKUP(D439,CUSTOMERS!A:K,11,FALSE)</f>
        <v>USA</v>
      </c>
    </row>
    <row r="440" spans="1:18" x14ac:dyDescent="0.2">
      <c r="A440" s="2">
        <v>1285</v>
      </c>
      <c r="B440" s="2">
        <v>1</v>
      </c>
      <c r="C440" s="4">
        <v>44760</v>
      </c>
      <c r="D440" s="2">
        <v>498</v>
      </c>
      <c r="E440" s="2">
        <v>54</v>
      </c>
      <c r="F440" s="2" t="str">
        <f>VLOOKUP(E440,PRODUCTS!A:B,2,FALSE)</f>
        <v>Birthday Flower Basket</v>
      </c>
      <c r="G440" s="2">
        <v>1</v>
      </c>
      <c r="H440" s="10">
        <f>VLOOKUP(E440,PRODUCTS!A:E,3,FALSE)</f>
        <v>70</v>
      </c>
      <c r="I440" s="10">
        <f>VLOOKUP(E440,PRODUCTS!A:E,4,FALSE)</f>
        <v>38</v>
      </c>
      <c r="J440" s="10">
        <f t="shared" si="18"/>
        <v>70</v>
      </c>
      <c r="K440" s="10">
        <f t="shared" si="19"/>
        <v>38</v>
      </c>
      <c r="L440" s="10">
        <f t="shared" si="20"/>
        <v>32</v>
      </c>
      <c r="M440" s="2">
        <f>VLOOKUP(D440,CUSTOMERS!A:E,5,FALSE)</f>
        <v>1</v>
      </c>
      <c r="N440" s="2">
        <f>VLOOKUP(E440,PRODUCTS!A:E,5,FALSE)</f>
        <v>22</v>
      </c>
      <c r="O440" s="2" t="str">
        <f>VLOOKUP(N440,CATEGORIES!A:C,3,FALSE)</f>
        <v>Gifts</v>
      </c>
      <c r="P440" s="2" t="str">
        <f ca="1">VLOOKUP(D440,CUSTOMERS!A:J,10,FALSE)</f>
        <v>20 - 30</v>
      </c>
      <c r="Q440" s="2" t="str">
        <f>VLOOKUP(D440,CUSTOMERS!A:I,9,FALSE)</f>
        <v>France</v>
      </c>
      <c r="R440" s="2" t="str">
        <f>VLOOKUP(D440,CUSTOMERS!A:K,11,FALSE)</f>
        <v>Europe</v>
      </c>
    </row>
    <row r="441" spans="1:18" x14ac:dyDescent="0.2">
      <c r="A441" s="2">
        <v>1285</v>
      </c>
      <c r="B441" s="2">
        <v>2</v>
      </c>
      <c r="C441" s="4">
        <v>44760</v>
      </c>
      <c r="D441" s="2">
        <v>498</v>
      </c>
      <c r="E441" s="2">
        <v>208</v>
      </c>
      <c r="F441" s="2" t="str">
        <f>VLOOKUP(E441,PRODUCTS!A:B,2,FALSE)</f>
        <v>Winged Fairy</v>
      </c>
      <c r="G441" s="2">
        <v>1</v>
      </c>
      <c r="H441" s="10">
        <f>VLOOKUP(E441,PRODUCTS!A:E,3,FALSE)</f>
        <v>45</v>
      </c>
      <c r="I441" s="10">
        <f>VLOOKUP(E441,PRODUCTS!A:E,4,FALSE)</f>
        <v>25.5</v>
      </c>
      <c r="J441" s="10">
        <f t="shared" si="18"/>
        <v>45</v>
      </c>
      <c r="K441" s="10">
        <f t="shared" si="19"/>
        <v>25.5</v>
      </c>
      <c r="L441" s="10">
        <f t="shared" si="20"/>
        <v>19.5</v>
      </c>
      <c r="M441" s="2">
        <f>VLOOKUP(D441,CUSTOMERS!A:E,5,FALSE)</f>
        <v>1</v>
      </c>
      <c r="N441" s="2">
        <f>VLOOKUP(E441,PRODUCTS!A:E,5,FALSE)</f>
        <v>16</v>
      </c>
      <c r="O441" s="2" t="str">
        <f>VLOOKUP(N441,CATEGORIES!A:C,3,FALSE)</f>
        <v>Household</v>
      </c>
      <c r="P441" s="2" t="str">
        <f ca="1">VLOOKUP(D441,CUSTOMERS!A:J,10,FALSE)</f>
        <v>20 - 30</v>
      </c>
      <c r="Q441" s="2" t="str">
        <f>VLOOKUP(D441,CUSTOMERS!A:I,9,FALSE)</f>
        <v>France</v>
      </c>
      <c r="R441" s="2" t="str">
        <f>VLOOKUP(D441,CUSTOMERS!A:K,11,FALSE)</f>
        <v>Europe</v>
      </c>
    </row>
    <row r="442" spans="1:18" x14ac:dyDescent="0.2">
      <c r="A442" s="2">
        <v>1286</v>
      </c>
      <c r="B442" s="2">
        <v>1</v>
      </c>
      <c r="C442" s="4">
        <v>44761</v>
      </c>
      <c r="D442" s="2">
        <v>408</v>
      </c>
      <c r="E442" s="2">
        <v>44</v>
      </c>
      <c r="F442" s="2" t="str">
        <f>VLOOKUP(E442,PRODUCTS!A:B,2,FALSE)</f>
        <v>Champagne Opener</v>
      </c>
      <c r="G442" s="2">
        <v>1</v>
      </c>
      <c r="H442" s="10">
        <f>VLOOKUP(E442,PRODUCTS!A:E,3,FALSE)</f>
        <v>19</v>
      </c>
      <c r="I442" s="10">
        <f>VLOOKUP(E442,PRODUCTS!A:E,4,FALSE)</f>
        <v>12.5</v>
      </c>
      <c r="J442" s="10">
        <f t="shared" si="18"/>
        <v>19</v>
      </c>
      <c r="K442" s="10">
        <f t="shared" si="19"/>
        <v>12.5</v>
      </c>
      <c r="L442" s="10">
        <f t="shared" si="20"/>
        <v>6.5</v>
      </c>
      <c r="M442" s="2">
        <f>VLOOKUP(D442,CUSTOMERS!A:E,5,FALSE)</f>
        <v>3</v>
      </c>
      <c r="N442" s="2">
        <f>VLOOKUP(E442,PRODUCTS!A:E,5,FALSE)</f>
        <v>15</v>
      </c>
      <c r="O442" s="2" t="str">
        <f>VLOOKUP(N442,CATEGORIES!A:C,3,FALSE)</f>
        <v>Household</v>
      </c>
      <c r="P442" s="2" t="str">
        <f ca="1">VLOOKUP(D442,CUSTOMERS!A:J,10,FALSE)</f>
        <v>30 - 40</v>
      </c>
      <c r="Q442" s="2" t="str">
        <f>VLOOKUP(D442,CUSTOMERS!A:I,9,FALSE)</f>
        <v>South-West</v>
      </c>
      <c r="R442" s="2" t="str">
        <f>VLOOKUP(D442,CUSTOMERS!A:K,11,FALSE)</f>
        <v>USA</v>
      </c>
    </row>
    <row r="443" spans="1:18" x14ac:dyDescent="0.2">
      <c r="A443" s="2">
        <v>1286</v>
      </c>
      <c r="B443" s="2">
        <v>2</v>
      </c>
      <c r="C443" s="4">
        <v>44761</v>
      </c>
      <c r="D443" s="2">
        <v>408</v>
      </c>
      <c r="E443" s="2">
        <v>83</v>
      </c>
      <c r="F443" s="2" t="str">
        <f>VLOOKUP(E443,PRODUCTS!A:B,2,FALSE)</f>
        <v>Tapestry 100% Wool Carpet</v>
      </c>
      <c r="G443" s="2">
        <v>1</v>
      </c>
      <c r="H443" s="10">
        <f>VLOOKUP(E443,PRODUCTS!A:E,3,FALSE)</f>
        <v>590</v>
      </c>
      <c r="I443" s="10">
        <f>VLOOKUP(E443,PRODUCTS!A:E,4,FALSE)</f>
        <v>298</v>
      </c>
      <c r="J443" s="10">
        <f t="shared" si="18"/>
        <v>590</v>
      </c>
      <c r="K443" s="10">
        <f t="shared" si="19"/>
        <v>298</v>
      </c>
      <c r="L443" s="10">
        <f t="shared" si="20"/>
        <v>292</v>
      </c>
      <c r="M443" s="2">
        <f>VLOOKUP(D443,CUSTOMERS!A:E,5,FALSE)</f>
        <v>3</v>
      </c>
      <c r="N443" s="2">
        <f>VLOOKUP(E443,PRODUCTS!A:E,5,FALSE)</f>
        <v>19</v>
      </c>
      <c r="O443" s="2" t="str">
        <f>VLOOKUP(N443,CATEGORIES!A:C,3,FALSE)</f>
        <v>Household</v>
      </c>
      <c r="P443" s="2" t="str">
        <f ca="1">VLOOKUP(D443,CUSTOMERS!A:J,10,FALSE)</f>
        <v>30 - 40</v>
      </c>
      <c r="Q443" s="2" t="str">
        <f>VLOOKUP(D443,CUSTOMERS!A:I,9,FALSE)</f>
        <v>South-West</v>
      </c>
      <c r="R443" s="2" t="str">
        <f>VLOOKUP(D443,CUSTOMERS!A:K,11,FALSE)</f>
        <v>USA</v>
      </c>
    </row>
    <row r="444" spans="1:18" x14ac:dyDescent="0.2">
      <c r="A444" s="2">
        <v>1286</v>
      </c>
      <c r="B444" s="2">
        <v>3</v>
      </c>
      <c r="C444" s="4">
        <v>44761</v>
      </c>
      <c r="D444" s="2">
        <v>408</v>
      </c>
      <c r="E444" s="2">
        <v>111</v>
      </c>
      <c r="F444" s="2" t="str">
        <f>VLOOKUP(E444,PRODUCTS!A:B,2,FALSE)</f>
        <v>Jolly Ball Horse Toy</v>
      </c>
      <c r="G444" s="2">
        <v>1</v>
      </c>
      <c r="H444" s="10">
        <f>VLOOKUP(E444,PRODUCTS!A:E,3,FALSE)</f>
        <v>18</v>
      </c>
      <c r="I444" s="10">
        <f>VLOOKUP(E444,PRODUCTS!A:E,4,FALSE)</f>
        <v>12</v>
      </c>
      <c r="J444" s="10">
        <f t="shared" si="18"/>
        <v>18</v>
      </c>
      <c r="K444" s="10">
        <f t="shared" si="19"/>
        <v>12</v>
      </c>
      <c r="L444" s="10">
        <f t="shared" si="20"/>
        <v>6</v>
      </c>
      <c r="M444" s="2">
        <f>VLOOKUP(D444,CUSTOMERS!A:E,5,FALSE)</f>
        <v>3</v>
      </c>
      <c r="N444" s="2">
        <f>VLOOKUP(E444,PRODUCTS!A:E,5,FALSE)</f>
        <v>21</v>
      </c>
      <c r="O444" s="2" t="str">
        <f>VLOOKUP(N444,CATEGORIES!A:C,3,FALSE)</f>
        <v>Household</v>
      </c>
      <c r="P444" s="2" t="str">
        <f ca="1">VLOOKUP(D444,CUSTOMERS!A:J,10,FALSE)</f>
        <v>30 - 40</v>
      </c>
      <c r="Q444" s="2" t="str">
        <f>VLOOKUP(D444,CUSTOMERS!A:I,9,FALSE)</f>
        <v>South-West</v>
      </c>
      <c r="R444" s="2" t="str">
        <f>VLOOKUP(D444,CUSTOMERS!A:K,11,FALSE)</f>
        <v>USA</v>
      </c>
    </row>
    <row r="445" spans="1:18" x14ac:dyDescent="0.2">
      <c r="A445" s="2">
        <v>1286</v>
      </c>
      <c r="B445" s="2">
        <v>4</v>
      </c>
      <c r="C445" s="4">
        <v>44761</v>
      </c>
      <c r="D445" s="2">
        <v>408</v>
      </c>
      <c r="E445" s="2">
        <v>121</v>
      </c>
      <c r="F445" s="2" t="str">
        <f>VLOOKUP(E445,PRODUCTS!A:B,2,FALSE)</f>
        <v>Electric Litter Maid</v>
      </c>
      <c r="G445" s="2">
        <v>1</v>
      </c>
      <c r="H445" s="10">
        <f>VLOOKUP(E445,PRODUCTS!A:E,3,FALSE)</f>
        <v>184</v>
      </c>
      <c r="I445" s="10">
        <f>VLOOKUP(E445,PRODUCTS!A:E,4,FALSE)</f>
        <v>93</v>
      </c>
      <c r="J445" s="10">
        <f t="shared" si="18"/>
        <v>184</v>
      </c>
      <c r="K445" s="10">
        <f t="shared" si="19"/>
        <v>93</v>
      </c>
      <c r="L445" s="10">
        <f t="shared" si="20"/>
        <v>91</v>
      </c>
      <c r="M445" s="2">
        <f>VLOOKUP(D445,CUSTOMERS!A:E,5,FALSE)</f>
        <v>3</v>
      </c>
      <c r="N445" s="2">
        <f>VLOOKUP(E445,PRODUCTS!A:E,5,FALSE)</f>
        <v>21</v>
      </c>
      <c r="O445" s="2" t="str">
        <f>VLOOKUP(N445,CATEGORIES!A:C,3,FALSE)</f>
        <v>Household</v>
      </c>
      <c r="P445" s="2" t="str">
        <f ca="1">VLOOKUP(D445,CUSTOMERS!A:J,10,FALSE)</f>
        <v>30 - 40</v>
      </c>
      <c r="Q445" s="2" t="str">
        <f>VLOOKUP(D445,CUSTOMERS!A:I,9,FALSE)</f>
        <v>South-West</v>
      </c>
      <c r="R445" s="2" t="str">
        <f>VLOOKUP(D445,CUSTOMERS!A:K,11,FALSE)</f>
        <v>USA</v>
      </c>
    </row>
    <row r="446" spans="1:18" x14ac:dyDescent="0.2">
      <c r="A446" s="2">
        <v>1287</v>
      </c>
      <c r="B446" s="2">
        <v>1</v>
      </c>
      <c r="C446" s="4">
        <v>44763</v>
      </c>
      <c r="D446" s="2">
        <v>595</v>
      </c>
      <c r="E446" s="2">
        <v>134</v>
      </c>
      <c r="F446" s="2" t="str">
        <f>VLOOKUP(E446,PRODUCTS!A:B,2,FALSE)</f>
        <v>Mocha Java Blend Coffee</v>
      </c>
      <c r="G446" s="2">
        <v>1</v>
      </c>
      <c r="H446" s="10">
        <f>VLOOKUP(E446,PRODUCTS!A:E,3,FALSE)</f>
        <v>16</v>
      </c>
      <c r="I446" s="10">
        <f>VLOOKUP(E446,PRODUCTS!A:E,4,FALSE)</f>
        <v>9</v>
      </c>
      <c r="J446" s="10">
        <f t="shared" si="18"/>
        <v>16</v>
      </c>
      <c r="K446" s="10">
        <f t="shared" si="19"/>
        <v>9</v>
      </c>
      <c r="L446" s="10">
        <f t="shared" si="20"/>
        <v>7</v>
      </c>
      <c r="M446" s="2">
        <f>VLOOKUP(D446,CUSTOMERS!A:E,5,FALSE)</f>
        <v>4</v>
      </c>
      <c r="N446" s="2">
        <f>VLOOKUP(E446,PRODUCTS!A:E,5,FALSE)</f>
        <v>6</v>
      </c>
      <c r="O446" s="2" t="str">
        <f>VLOOKUP(N446,CATEGORIES!A:C,3,FALSE)</f>
        <v>Food</v>
      </c>
      <c r="P446" s="2" t="str">
        <f ca="1">VLOOKUP(D446,CUSTOMERS!A:J,10,FALSE)</f>
        <v>60 - 70</v>
      </c>
      <c r="Q446" s="2" t="str">
        <f>VLOOKUP(D446,CUSTOMERS!A:I,9,FALSE)</f>
        <v>North-West</v>
      </c>
      <c r="R446" s="2" t="str">
        <f>VLOOKUP(D446,CUSTOMERS!A:K,11,FALSE)</f>
        <v>USA</v>
      </c>
    </row>
    <row r="447" spans="1:18" x14ac:dyDescent="0.2">
      <c r="A447" s="2">
        <v>1287</v>
      </c>
      <c r="B447" s="2">
        <v>2</v>
      </c>
      <c r="C447" s="4">
        <v>44763</v>
      </c>
      <c r="D447" s="2">
        <v>595</v>
      </c>
      <c r="E447" s="2">
        <v>143</v>
      </c>
      <c r="F447" s="2" t="str">
        <f>VLOOKUP(E447,PRODUCTS!A:B,2,FALSE)</f>
        <v>Oak Steamer Trunk</v>
      </c>
      <c r="G447" s="2">
        <v>1</v>
      </c>
      <c r="H447" s="10">
        <f>VLOOKUP(E447,PRODUCTS!A:E,3,FALSE)</f>
        <v>480</v>
      </c>
      <c r="I447" s="10">
        <f>VLOOKUP(E447,PRODUCTS!A:E,4,FALSE)</f>
        <v>243</v>
      </c>
      <c r="J447" s="10">
        <f t="shared" si="18"/>
        <v>480</v>
      </c>
      <c r="K447" s="10">
        <f t="shared" si="19"/>
        <v>243</v>
      </c>
      <c r="L447" s="10">
        <f t="shared" si="20"/>
        <v>237</v>
      </c>
      <c r="M447" s="2">
        <f>VLOOKUP(D447,CUSTOMERS!A:E,5,FALSE)</f>
        <v>4</v>
      </c>
      <c r="N447" s="2">
        <f>VLOOKUP(E447,PRODUCTS!A:E,5,FALSE)</f>
        <v>8</v>
      </c>
      <c r="O447" s="2" t="str">
        <f>VLOOKUP(N447,CATEGORIES!A:C,3,FALSE)</f>
        <v>Household</v>
      </c>
      <c r="P447" s="2" t="str">
        <f ca="1">VLOOKUP(D447,CUSTOMERS!A:J,10,FALSE)</f>
        <v>60 - 70</v>
      </c>
      <c r="Q447" s="2" t="str">
        <f>VLOOKUP(D447,CUSTOMERS!A:I,9,FALSE)</f>
        <v>North-West</v>
      </c>
      <c r="R447" s="2" t="str">
        <f>VLOOKUP(D447,CUSTOMERS!A:K,11,FALSE)</f>
        <v>USA</v>
      </c>
    </row>
    <row r="448" spans="1:18" x14ac:dyDescent="0.2">
      <c r="A448" s="2">
        <v>1288</v>
      </c>
      <c r="B448" s="2">
        <v>1</v>
      </c>
      <c r="C448" s="4">
        <v>44764</v>
      </c>
      <c r="D448" s="2">
        <v>219</v>
      </c>
      <c r="E448" s="2">
        <v>75</v>
      </c>
      <c r="F448" s="2" t="str">
        <f>VLOOKUP(E448,PRODUCTS!A:B,2,FALSE)</f>
        <v>Exotic Meat Lover</v>
      </c>
      <c r="G448" s="2">
        <v>1</v>
      </c>
      <c r="H448" s="10">
        <f>VLOOKUP(E448,PRODUCTS!A:E,3,FALSE)</f>
        <v>140</v>
      </c>
      <c r="I448" s="10">
        <f>VLOOKUP(E448,PRODUCTS!A:E,4,FALSE)</f>
        <v>73</v>
      </c>
      <c r="J448" s="10">
        <f t="shared" si="18"/>
        <v>140</v>
      </c>
      <c r="K448" s="10">
        <f t="shared" si="19"/>
        <v>73</v>
      </c>
      <c r="L448" s="10">
        <f t="shared" si="20"/>
        <v>67</v>
      </c>
      <c r="M448" s="2">
        <f>VLOOKUP(D448,CUSTOMERS!A:E,5,FALSE)</f>
        <v>1</v>
      </c>
      <c r="N448" s="2">
        <f>VLOOKUP(E448,PRODUCTS!A:E,5,FALSE)</f>
        <v>18</v>
      </c>
      <c r="O448" s="2" t="str">
        <f>VLOOKUP(N448,CATEGORIES!A:C,3,FALSE)</f>
        <v>Food</v>
      </c>
      <c r="P448" s="2" t="str">
        <f ca="1">VLOOKUP(D448,CUSTOMERS!A:J,10,FALSE)</f>
        <v>30 - 40</v>
      </c>
      <c r="Q448" s="2" t="str">
        <f>VLOOKUP(D448,CUSTOMERS!A:I,9,FALSE)</f>
        <v>South</v>
      </c>
      <c r="R448" s="2" t="str">
        <f>VLOOKUP(D448,CUSTOMERS!A:K,11,FALSE)</f>
        <v>USA</v>
      </c>
    </row>
    <row r="449" spans="1:18" x14ac:dyDescent="0.2">
      <c r="A449" s="2">
        <v>1288</v>
      </c>
      <c r="B449" s="2">
        <v>2</v>
      </c>
      <c r="C449" s="4">
        <v>44764</v>
      </c>
      <c r="D449" s="2">
        <v>219</v>
      </c>
      <c r="E449" s="2">
        <v>99</v>
      </c>
      <c r="F449" s="2" t="str">
        <f>VLOOKUP(E449,PRODUCTS!A:B,2,FALSE)</f>
        <v>Hand Warmers</v>
      </c>
      <c r="G449" s="2">
        <v>1</v>
      </c>
      <c r="H449" s="10">
        <f>VLOOKUP(E449,PRODUCTS!A:E,3,FALSE)</f>
        <v>9</v>
      </c>
      <c r="I449" s="10">
        <f>VLOOKUP(E449,PRODUCTS!A:E,4,FALSE)</f>
        <v>7.5</v>
      </c>
      <c r="J449" s="10">
        <f t="shared" si="18"/>
        <v>9</v>
      </c>
      <c r="K449" s="10">
        <f t="shared" si="19"/>
        <v>7.5</v>
      </c>
      <c r="L449" s="10">
        <f t="shared" si="20"/>
        <v>1.5</v>
      </c>
      <c r="M449" s="2">
        <f>VLOOKUP(D449,CUSTOMERS!A:E,5,FALSE)</f>
        <v>1</v>
      </c>
      <c r="N449" s="2">
        <f>VLOOKUP(E449,PRODUCTS!A:E,5,FALSE)</f>
        <v>17</v>
      </c>
      <c r="O449" s="2" t="str">
        <f>VLOOKUP(N449,CATEGORIES!A:C,3,FALSE)</f>
        <v>Children</v>
      </c>
      <c r="P449" s="2" t="str">
        <f ca="1">VLOOKUP(D449,CUSTOMERS!A:J,10,FALSE)</f>
        <v>30 - 40</v>
      </c>
      <c r="Q449" s="2" t="str">
        <f>VLOOKUP(D449,CUSTOMERS!A:I,9,FALSE)</f>
        <v>South</v>
      </c>
      <c r="R449" s="2" t="str">
        <f>VLOOKUP(D449,CUSTOMERS!A:K,11,FALSE)</f>
        <v>USA</v>
      </c>
    </row>
    <row r="450" spans="1:18" x14ac:dyDescent="0.2">
      <c r="A450" s="2">
        <v>1288</v>
      </c>
      <c r="B450" s="2">
        <v>3</v>
      </c>
      <c r="C450" s="4">
        <v>44764</v>
      </c>
      <c r="D450" s="2">
        <v>219</v>
      </c>
      <c r="E450" s="2">
        <v>189</v>
      </c>
      <c r="F450" s="2" t="str">
        <f>VLOOKUP(E450,PRODUCTS!A:B,2,FALSE)</f>
        <v>Stagg EKG Electric Kettle</v>
      </c>
      <c r="G450" s="2">
        <v>1</v>
      </c>
      <c r="H450" s="10">
        <f>VLOOKUP(E450,PRODUCTS!A:E,3,FALSE)</f>
        <v>165</v>
      </c>
      <c r="I450" s="10">
        <f>VLOOKUP(E450,PRODUCTS!A:E,4,FALSE)</f>
        <v>85.5</v>
      </c>
      <c r="J450" s="10">
        <f t="shared" si="18"/>
        <v>165</v>
      </c>
      <c r="K450" s="10">
        <f t="shared" si="19"/>
        <v>85.5</v>
      </c>
      <c r="L450" s="10">
        <f t="shared" si="20"/>
        <v>79.5</v>
      </c>
      <c r="M450" s="2">
        <f>VLOOKUP(D450,CUSTOMERS!A:E,5,FALSE)</f>
        <v>1</v>
      </c>
      <c r="N450" s="2">
        <f>VLOOKUP(E450,PRODUCTS!A:E,5,FALSE)</f>
        <v>15</v>
      </c>
      <c r="O450" s="2" t="str">
        <f>VLOOKUP(N450,CATEGORIES!A:C,3,FALSE)</f>
        <v>Household</v>
      </c>
      <c r="P450" s="2" t="str">
        <f ca="1">VLOOKUP(D450,CUSTOMERS!A:J,10,FALSE)</f>
        <v>30 - 40</v>
      </c>
      <c r="Q450" s="2" t="str">
        <f>VLOOKUP(D450,CUSTOMERS!A:I,9,FALSE)</f>
        <v>South</v>
      </c>
      <c r="R450" s="2" t="str">
        <f>VLOOKUP(D450,CUSTOMERS!A:K,11,FALSE)</f>
        <v>USA</v>
      </c>
    </row>
    <row r="451" spans="1:18" x14ac:dyDescent="0.2">
      <c r="A451" s="2">
        <v>1289</v>
      </c>
      <c r="B451" s="2">
        <v>1</v>
      </c>
      <c r="C451" s="4">
        <v>44764</v>
      </c>
      <c r="D451" s="2">
        <v>431</v>
      </c>
      <c r="E451" s="2">
        <v>1</v>
      </c>
      <c r="F451" s="2" t="str">
        <f>VLOOKUP(E451,PRODUCTS!A:B,2,FALSE)</f>
        <v>Sharp Vermont Cheddar (3Lb)</v>
      </c>
      <c r="G451" s="2">
        <v>1</v>
      </c>
      <c r="H451" s="10">
        <f>VLOOKUP(E451,PRODUCTS!A:E,3,FALSE)</f>
        <v>25</v>
      </c>
      <c r="I451" s="10">
        <f>VLOOKUP(E451,PRODUCTS!A:E,4,FALSE)</f>
        <v>14.5</v>
      </c>
      <c r="J451" s="10">
        <f t="shared" ref="J451:J514" si="21">H451*G451</f>
        <v>25</v>
      </c>
      <c r="K451" s="10">
        <f t="shared" ref="K451:K514" si="22">I451*G451</f>
        <v>14.5</v>
      </c>
      <c r="L451" s="10">
        <f t="shared" ref="L451:L514" si="23">J451-K451</f>
        <v>10.5</v>
      </c>
      <c r="M451" s="2">
        <f>VLOOKUP(D451,CUSTOMERS!A:E,5,FALSE)</f>
        <v>2</v>
      </c>
      <c r="N451" s="2">
        <f>VLOOKUP(E451,PRODUCTS!A:E,5,FALSE)</f>
        <v>18</v>
      </c>
      <c r="O451" s="2" t="str">
        <f>VLOOKUP(N451,CATEGORIES!A:C,3,FALSE)</f>
        <v>Food</v>
      </c>
      <c r="P451" s="2" t="str">
        <f ca="1">VLOOKUP(D451,CUSTOMERS!A:J,10,FALSE)</f>
        <v>60 - 70</v>
      </c>
      <c r="Q451" s="2" t="str">
        <f>VLOOKUP(D451,CUSTOMERS!A:I,9,FALSE)</f>
        <v>North-West</v>
      </c>
      <c r="R451" s="2" t="str">
        <f>VLOOKUP(D451,CUSTOMERS!A:K,11,FALSE)</f>
        <v>USA</v>
      </c>
    </row>
    <row r="452" spans="1:18" x14ac:dyDescent="0.2">
      <c r="A452" s="2">
        <v>1289</v>
      </c>
      <c r="B452" s="2">
        <v>2</v>
      </c>
      <c r="C452" s="4">
        <v>44764</v>
      </c>
      <c r="D452" s="2">
        <v>431</v>
      </c>
      <c r="E452" s="2">
        <v>25</v>
      </c>
      <c r="F452" s="2" t="str">
        <f>VLOOKUP(E452,PRODUCTS!A:B,2,FALSE)</f>
        <v>Brass Match Holder</v>
      </c>
      <c r="G452" s="2">
        <v>1</v>
      </c>
      <c r="H452" s="10">
        <f>VLOOKUP(E452,PRODUCTS!A:E,3,FALSE)</f>
        <v>20</v>
      </c>
      <c r="I452" s="10">
        <f>VLOOKUP(E452,PRODUCTS!A:E,4,FALSE)</f>
        <v>12</v>
      </c>
      <c r="J452" s="10">
        <f t="shared" si="21"/>
        <v>20</v>
      </c>
      <c r="K452" s="10">
        <f t="shared" si="22"/>
        <v>12</v>
      </c>
      <c r="L452" s="10">
        <f t="shared" si="23"/>
        <v>8</v>
      </c>
      <c r="M452" s="2">
        <f>VLOOKUP(D452,CUSTOMERS!A:E,5,FALSE)</f>
        <v>2</v>
      </c>
      <c r="N452" s="2">
        <f>VLOOKUP(E452,PRODUCTS!A:E,5,FALSE)</f>
        <v>13</v>
      </c>
      <c r="O452" s="2" t="str">
        <f>VLOOKUP(N452,CATEGORIES!A:C,3,FALSE)</f>
        <v>Household</v>
      </c>
      <c r="P452" s="2" t="str">
        <f ca="1">VLOOKUP(D452,CUSTOMERS!A:J,10,FALSE)</f>
        <v>60 - 70</v>
      </c>
      <c r="Q452" s="2" t="str">
        <f>VLOOKUP(D452,CUSTOMERS!A:I,9,FALSE)</f>
        <v>North-West</v>
      </c>
      <c r="R452" s="2" t="str">
        <f>VLOOKUP(D452,CUSTOMERS!A:K,11,FALSE)</f>
        <v>USA</v>
      </c>
    </row>
    <row r="453" spans="1:18" x14ac:dyDescent="0.2">
      <c r="A453" s="2">
        <v>1289</v>
      </c>
      <c r="B453" s="2">
        <v>3</v>
      </c>
      <c r="C453" s="4">
        <v>44764</v>
      </c>
      <c r="D453" s="2">
        <v>431</v>
      </c>
      <c r="E453" s="2">
        <v>169</v>
      </c>
      <c r="F453" s="2" t="str">
        <f>VLOOKUP(E453,PRODUCTS!A:B,2,FALSE)</f>
        <v>Safari Helmet</v>
      </c>
      <c r="G453" s="2">
        <v>5</v>
      </c>
      <c r="H453" s="10">
        <f>VLOOKUP(E453,PRODUCTS!A:E,3,FALSE)</f>
        <v>20</v>
      </c>
      <c r="I453" s="10">
        <f>VLOOKUP(E453,PRODUCTS!A:E,4,FALSE)</f>
        <v>11</v>
      </c>
      <c r="J453" s="10">
        <f t="shared" si="21"/>
        <v>100</v>
      </c>
      <c r="K453" s="10">
        <f t="shared" si="22"/>
        <v>55</v>
      </c>
      <c r="L453" s="10">
        <f t="shared" si="23"/>
        <v>45</v>
      </c>
      <c r="M453" s="2">
        <f>VLOOKUP(D453,CUSTOMERS!A:E,5,FALSE)</f>
        <v>2</v>
      </c>
      <c r="N453" s="2">
        <f>VLOOKUP(E453,PRODUCTS!A:E,5,FALSE)</f>
        <v>16</v>
      </c>
      <c r="O453" s="2" t="str">
        <f>VLOOKUP(N453,CATEGORIES!A:C,3,FALSE)</f>
        <v>Household</v>
      </c>
      <c r="P453" s="2" t="str">
        <f ca="1">VLOOKUP(D453,CUSTOMERS!A:J,10,FALSE)</f>
        <v>60 - 70</v>
      </c>
      <c r="Q453" s="2" t="str">
        <f>VLOOKUP(D453,CUSTOMERS!A:I,9,FALSE)</f>
        <v>North-West</v>
      </c>
      <c r="R453" s="2" t="str">
        <f>VLOOKUP(D453,CUSTOMERS!A:K,11,FALSE)</f>
        <v>USA</v>
      </c>
    </row>
    <row r="454" spans="1:18" x14ac:dyDescent="0.2">
      <c r="A454" s="2">
        <v>1290</v>
      </c>
      <c r="B454" s="2">
        <v>1</v>
      </c>
      <c r="C454" s="4">
        <v>44764</v>
      </c>
      <c r="D454" s="2">
        <v>615</v>
      </c>
      <c r="E454" s="2">
        <v>13</v>
      </c>
      <c r="F454" s="2" t="str">
        <f>VLOOKUP(E454,PRODUCTS!A:B,2,FALSE)</f>
        <v>Barking Treat Jar</v>
      </c>
      <c r="G454" s="2">
        <v>1</v>
      </c>
      <c r="H454" s="10">
        <f>VLOOKUP(E454,PRODUCTS!A:E,3,FALSE)</f>
        <v>35</v>
      </c>
      <c r="I454" s="10">
        <f>VLOOKUP(E454,PRODUCTS!A:E,4,FALSE)</f>
        <v>19.5</v>
      </c>
      <c r="J454" s="10">
        <f t="shared" si="21"/>
        <v>35</v>
      </c>
      <c r="K454" s="10">
        <f t="shared" si="22"/>
        <v>19.5</v>
      </c>
      <c r="L454" s="10">
        <f t="shared" si="23"/>
        <v>15.5</v>
      </c>
      <c r="M454" s="2">
        <f>VLOOKUP(D454,CUSTOMERS!A:E,5,FALSE)</f>
        <v>8</v>
      </c>
      <c r="N454" s="2">
        <f>VLOOKUP(E454,PRODUCTS!A:E,5,FALSE)</f>
        <v>21</v>
      </c>
      <c r="O454" s="2" t="str">
        <f>VLOOKUP(N454,CATEGORIES!A:C,3,FALSE)</f>
        <v>Household</v>
      </c>
      <c r="P454" s="2" t="str">
        <f ca="1">VLOOKUP(D454,CUSTOMERS!A:J,10,FALSE)</f>
        <v>50 - 60</v>
      </c>
      <c r="Q454" s="2" t="str">
        <f>VLOOKUP(D454,CUSTOMERS!A:I,9,FALSE)</f>
        <v>Mid-Atlantic</v>
      </c>
      <c r="R454" s="2" t="str">
        <f>VLOOKUP(D454,CUSTOMERS!A:K,11,FALSE)</f>
        <v>USA</v>
      </c>
    </row>
    <row r="455" spans="1:18" x14ac:dyDescent="0.2">
      <c r="A455" s="2">
        <v>1290</v>
      </c>
      <c r="B455" s="2">
        <v>2</v>
      </c>
      <c r="C455" s="4">
        <v>44764</v>
      </c>
      <c r="D455" s="2">
        <v>615</v>
      </c>
      <c r="E455" s="2">
        <v>114</v>
      </c>
      <c r="F455" s="2" t="str">
        <f>VLOOKUP(E455,PRODUCTS!A:B,2,FALSE)</f>
        <v>Keytog Laser Pointer</v>
      </c>
      <c r="G455" s="2">
        <v>1</v>
      </c>
      <c r="H455" s="10">
        <f>VLOOKUP(E455,PRODUCTS!A:E,3,FALSE)</f>
        <v>84</v>
      </c>
      <c r="I455" s="10">
        <f>VLOOKUP(E455,PRODUCTS!A:E,4,FALSE)</f>
        <v>44</v>
      </c>
      <c r="J455" s="10">
        <f t="shared" si="21"/>
        <v>84</v>
      </c>
      <c r="K455" s="10">
        <f t="shared" si="22"/>
        <v>44</v>
      </c>
      <c r="L455" s="10">
        <f t="shared" si="23"/>
        <v>40</v>
      </c>
      <c r="M455" s="2">
        <f>VLOOKUP(D455,CUSTOMERS!A:E,5,FALSE)</f>
        <v>8</v>
      </c>
      <c r="N455" s="2">
        <f>VLOOKUP(E455,PRODUCTS!A:E,5,FALSE)</f>
        <v>9</v>
      </c>
      <c r="O455" s="2" t="str">
        <f>VLOOKUP(N455,CATEGORIES!A:C,3,FALSE)</f>
        <v>Electronics</v>
      </c>
      <c r="P455" s="2" t="str">
        <f ca="1">VLOOKUP(D455,CUSTOMERS!A:J,10,FALSE)</f>
        <v>50 - 60</v>
      </c>
      <c r="Q455" s="2" t="str">
        <f>VLOOKUP(D455,CUSTOMERS!A:I,9,FALSE)</f>
        <v>Mid-Atlantic</v>
      </c>
      <c r="R455" s="2" t="str">
        <f>VLOOKUP(D455,CUSTOMERS!A:K,11,FALSE)</f>
        <v>USA</v>
      </c>
    </row>
    <row r="456" spans="1:18" x14ac:dyDescent="0.2">
      <c r="A456" s="2">
        <v>1290</v>
      </c>
      <c r="B456" s="2">
        <v>3</v>
      </c>
      <c r="C456" s="4">
        <v>44764</v>
      </c>
      <c r="D456" s="2">
        <v>615</v>
      </c>
      <c r="E456" s="2">
        <v>121</v>
      </c>
      <c r="F456" s="2" t="str">
        <f>VLOOKUP(E456,PRODUCTS!A:B,2,FALSE)</f>
        <v>Electric Litter Maid</v>
      </c>
      <c r="G456" s="2">
        <v>1</v>
      </c>
      <c r="H456" s="10">
        <f>VLOOKUP(E456,PRODUCTS!A:E,3,FALSE)</f>
        <v>184</v>
      </c>
      <c r="I456" s="10">
        <f>VLOOKUP(E456,PRODUCTS!A:E,4,FALSE)</f>
        <v>93</v>
      </c>
      <c r="J456" s="10">
        <f t="shared" si="21"/>
        <v>184</v>
      </c>
      <c r="K456" s="10">
        <f t="shared" si="22"/>
        <v>93</v>
      </c>
      <c r="L456" s="10">
        <f t="shared" si="23"/>
        <v>91</v>
      </c>
      <c r="M456" s="2">
        <f>VLOOKUP(D456,CUSTOMERS!A:E,5,FALSE)</f>
        <v>8</v>
      </c>
      <c r="N456" s="2">
        <f>VLOOKUP(E456,PRODUCTS!A:E,5,FALSE)</f>
        <v>21</v>
      </c>
      <c r="O456" s="2" t="str">
        <f>VLOOKUP(N456,CATEGORIES!A:C,3,FALSE)</f>
        <v>Household</v>
      </c>
      <c r="P456" s="2" t="str">
        <f ca="1">VLOOKUP(D456,CUSTOMERS!A:J,10,FALSE)</f>
        <v>50 - 60</v>
      </c>
      <c r="Q456" s="2" t="str">
        <f>VLOOKUP(D456,CUSTOMERS!A:I,9,FALSE)</f>
        <v>Mid-Atlantic</v>
      </c>
      <c r="R456" s="2" t="str">
        <f>VLOOKUP(D456,CUSTOMERS!A:K,11,FALSE)</f>
        <v>USA</v>
      </c>
    </row>
    <row r="457" spans="1:18" x14ac:dyDescent="0.2">
      <c r="A457" s="2">
        <v>1291</v>
      </c>
      <c r="B457" s="2">
        <v>1</v>
      </c>
      <c r="C457" s="4">
        <v>44765</v>
      </c>
      <c r="D457" s="2">
        <v>36</v>
      </c>
      <c r="E457" s="2">
        <v>147</v>
      </c>
      <c r="F457" s="2" t="str">
        <f>VLOOKUP(E457,PRODUCTS!A:B,2,FALSE)</f>
        <v>Peppermint Foot Lotion</v>
      </c>
      <c r="G457" s="2">
        <v>2</v>
      </c>
      <c r="H457" s="10">
        <f>VLOOKUP(E457,PRODUCTS!A:E,3,FALSE)</f>
        <v>17</v>
      </c>
      <c r="I457" s="10">
        <f>VLOOKUP(E457,PRODUCTS!A:E,4,FALSE)</f>
        <v>10.5</v>
      </c>
      <c r="J457" s="10">
        <f t="shared" si="21"/>
        <v>34</v>
      </c>
      <c r="K457" s="10">
        <f t="shared" si="22"/>
        <v>21</v>
      </c>
      <c r="L457" s="10">
        <f t="shared" si="23"/>
        <v>13</v>
      </c>
      <c r="M457" s="2">
        <f>VLOOKUP(D457,CUSTOMERS!A:E,5,FALSE)</f>
        <v>4</v>
      </c>
      <c r="N457" s="2">
        <f>VLOOKUP(E457,PRODUCTS!A:E,5,FALSE)</f>
        <v>24</v>
      </c>
      <c r="O457" s="2" t="str">
        <f>VLOOKUP(N457,CATEGORIES!A:C,3,FALSE)</f>
        <v>Health &amp; Beauty</v>
      </c>
      <c r="P457" s="2" t="str">
        <f ca="1">VLOOKUP(D457,CUSTOMERS!A:J,10,FALSE)</f>
        <v>60 - 70</v>
      </c>
      <c r="Q457" s="2" t="str">
        <f>VLOOKUP(D457,CUSTOMERS!A:I,9,FALSE)</f>
        <v>Germany</v>
      </c>
      <c r="R457" s="2" t="str">
        <f>VLOOKUP(D457,CUSTOMERS!A:K,11,FALSE)</f>
        <v>Europe</v>
      </c>
    </row>
    <row r="458" spans="1:18" x14ac:dyDescent="0.2">
      <c r="A458" s="2">
        <v>1292</v>
      </c>
      <c r="B458" s="2">
        <v>1</v>
      </c>
      <c r="C458" s="4">
        <v>44765</v>
      </c>
      <c r="D458" s="2">
        <v>528</v>
      </c>
      <c r="E458" s="2">
        <v>160</v>
      </c>
      <c r="F458" s="2" t="str">
        <f>VLOOKUP(E458,PRODUCTS!A:B,2,FALSE)</f>
        <v>Promise Ring</v>
      </c>
      <c r="G458" s="2">
        <v>1</v>
      </c>
      <c r="H458" s="10">
        <f>VLOOKUP(E458,PRODUCTS!A:E,3,FALSE)</f>
        <v>97</v>
      </c>
      <c r="I458" s="10">
        <f>VLOOKUP(E458,PRODUCTS!A:E,4,FALSE)</f>
        <v>51.5</v>
      </c>
      <c r="J458" s="10">
        <f t="shared" si="21"/>
        <v>97</v>
      </c>
      <c r="K458" s="10">
        <f t="shared" si="22"/>
        <v>51.5</v>
      </c>
      <c r="L458" s="10">
        <f t="shared" si="23"/>
        <v>45.5</v>
      </c>
      <c r="M458" s="2">
        <f>VLOOKUP(D458,CUSTOMERS!A:E,5,FALSE)</f>
        <v>5</v>
      </c>
      <c r="N458" s="2">
        <f>VLOOKUP(E458,PRODUCTS!A:E,5,FALSE)</f>
        <v>14</v>
      </c>
      <c r="O458" s="2" t="str">
        <f>VLOOKUP(N458,CATEGORIES!A:C,3,FALSE)</f>
        <v>Health &amp; Beauty</v>
      </c>
      <c r="P458" s="2" t="str">
        <f ca="1">VLOOKUP(D458,CUSTOMERS!A:J,10,FALSE)</f>
        <v>30 - 40</v>
      </c>
      <c r="Q458" s="2" t="str">
        <f>VLOOKUP(D458,CUSTOMERS!A:I,9,FALSE)</f>
        <v>North-West</v>
      </c>
      <c r="R458" s="2" t="str">
        <f>VLOOKUP(D458,CUSTOMERS!A:K,11,FALSE)</f>
        <v>USA</v>
      </c>
    </row>
    <row r="459" spans="1:18" x14ac:dyDescent="0.2">
      <c r="A459" s="2">
        <v>1293</v>
      </c>
      <c r="B459" s="2">
        <v>1</v>
      </c>
      <c r="C459" s="4">
        <v>44766</v>
      </c>
      <c r="D459" s="2">
        <v>451</v>
      </c>
      <c r="E459" s="2">
        <v>63</v>
      </c>
      <c r="F459" s="2" t="str">
        <f>VLOOKUP(E459,PRODUCTS!A:B,2,FALSE)</f>
        <v>Digital Golf Score Card</v>
      </c>
      <c r="G459" s="2">
        <v>1</v>
      </c>
      <c r="H459" s="10">
        <f>VLOOKUP(E459,PRODUCTS!A:E,3,FALSE)</f>
        <v>30</v>
      </c>
      <c r="I459" s="10">
        <f>VLOOKUP(E459,PRODUCTS!A:E,4,FALSE)</f>
        <v>16</v>
      </c>
      <c r="J459" s="10">
        <f t="shared" si="21"/>
        <v>30</v>
      </c>
      <c r="K459" s="10">
        <f t="shared" si="22"/>
        <v>16</v>
      </c>
      <c r="L459" s="10">
        <f t="shared" si="23"/>
        <v>14</v>
      </c>
      <c r="M459" s="2">
        <f>VLOOKUP(D459,CUSTOMERS!A:E,5,FALSE)</f>
        <v>4</v>
      </c>
      <c r="N459" s="2">
        <f>VLOOKUP(E459,PRODUCTS!A:E,5,FALSE)</f>
        <v>12</v>
      </c>
      <c r="O459" s="2" t="str">
        <f>VLOOKUP(N459,CATEGORIES!A:C,3,FALSE)</f>
        <v>Gifts</v>
      </c>
      <c r="P459" s="2" t="str">
        <f ca="1">VLOOKUP(D459,CUSTOMERS!A:J,10,FALSE)</f>
        <v>50 - 60</v>
      </c>
      <c r="Q459" s="2" t="str">
        <f>VLOOKUP(D459,CUSTOMERS!A:I,9,FALSE)</f>
        <v>South</v>
      </c>
      <c r="R459" s="2" t="str">
        <f>VLOOKUP(D459,CUSTOMERS!A:K,11,FALSE)</f>
        <v>USA</v>
      </c>
    </row>
    <row r="460" spans="1:18" x14ac:dyDescent="0.2">
      <c r="A460" s="2">
        <v>1293</v>
      </c>
      <c r="B460" s="2">
        <v>2</v>
      </c>
      <c r="C460" s="4">
        <v>44766</v>
      </c>
      <c r="D460" s="2">
        <v>451</v>
      </c>
      <c r="E460" s="2">
        <v>88</v>
      </c>
      <c r="F460" s="2" t="str">
        <f>VLOOKUP(E460,PRODUCTS!A:B,2,FALSE)</f>
        <v>Garden Gnome Set</v>
      </c>
      <c r="G460" s="2">
        <v>1</v>
      </c>
      <c r="H460" s="10">
        <f>VLOOKUP(E460,PRODUCTS!A:E,3,FALSE)</f>
        <v>95</v>
      </c>
      <c r="I460" s="10">
        <f>VLOOKUP(E460,PRODUCTS!A:E,4,FALSE)</f>
        <v>48.5</v>
      </c>
      <c r="J460" s="10">
        <f t="shared" si="21"/>
        <v>95</v>
      </c>
      <c r="K460" s="10">
        <f t="shared" si="22"/>
        <v>48.5</v>
      </c>
      <c r="L460" s="10">
        <f t="shared" si="23"/>
        <v>46.5</v>
      </c>
      <c r="M460" s="2">
        <f>VLOOKUP(D460,CUSTOMERS!A:E,5,FALSE)</f>
        <v>4</v>
      </c>
      <c r="N460" s="2">
        <f>VLOOKUP(E460,PRODUCTS!A:E,5,FALSE)</f>
        <v>16</v>
      </c>
      <c r="O460" s="2" t="str">
        <f>VLOOKUP(N460,CATEGORIES!A:C,3,FALSE)</f>
        <v>Household</v>
      </c>
      <c r="P460" s="2" t="str">
        <f ca="1">VLOOKUP(D460,CUSTOMERS!A:J,10,FALSE)</f>
        <v>50 - 60</v>
      </c>
      <c r="Q460" s="2" t="str">
        <f>VLOOKUP(D460,CUSTOMERS!A:I,9,FALSE)</f>
        <v>South</v>
      </c>
      <c r="R460" s="2" t="str">
        <f>VLOOKUP(D460,CUSTOMERS!A:K,11,FALSE)</f>
        <v>USA</v>
      </c>
    </row>
    <row r="461" spans="1:18" x14ac:dyDescent="0.2">
      <c r="A461" s="2">
        <v>1293</v>
      </c>
      <c r="B461" s="2">
        <v>3</v>
      </c>
      <c r="C461" s="4">
        <v>44766</v>
      </c>
      <c r="D461" s="2">
        <v>451</v>
      </c>
      <c r="E461" s="2">
        <v>94</v>
      </c>
      <c r="F461" s="2" t="str">
        <f>VLOOKUP(E461,PRODUCTS!A:B,2,FALSE)</f>
        <v>Golf Club Cleaner</v>
      </c>
      <c r="G461" s="2">
        <v>2</v>
      </c>
      <c r="H461" s="10">
        <f>VLOOKUP(E461,PRODUCTS!A:E,3,FALSE)</f>
        <v>25</v>
      </c>
      <c r="I461" s="10">
        <f>VLOOKUP(E461,PRODUCTS!A:E,4,FALSE)</f>
        <v>14.5</v>
      </c>
      <c r="J461" s="10">
        <f t="shared" si="21"/>
        <v>50</v>
      </c>
      <c r="K461" s="10">
        <f t="shared" si="22"/>
        <v>29</v>
      </c>
      <c r="L461" s="10">
        <f t="shared" si="23"/>
        <v>21</v>
      </c>
      <c r="M461" s="2">
        <f>VLOOKUP(D461,CUSTOMERS!A:E,5,FALSE)</f>
        <v>4</v>
      </c>
      <c r="N461" s="2">
        <f>VLOOKUP(E461,PRODUCTS!A:E,5,FALSE)</f>
        <v>12</v>
      </c>
      <c r="O461" s="2" t="str">
        <f>VLOOKUP(N461,CATEGORIES!A:C,3,FALSE)</f>
        <v>Gifts</v>
      </c>
      <c r="P461" s="2" t="str">
        <f ca="1">VLOOKUP(D461,CUSTOMERS!A:J,10,FALSE)</f>
        <v>50 - 60</v>
      </c>
      <c r="Q461" s="2" t="str">
        <f>VLOOKUP(D461,CUSTOMERS!A:I,9,FALSE)</f>
        <v>South</v>
      </c>
      <c r="R461" s="2" t="str">
        <f>VLOOKUP(D461,CUSTOMERS!A:K,11,FALSE)</f>
        <v>USA</v>
      </c>
    </row>
    <row r="462" spans="1:18" x14ac:dyDescent="0.2">
      <c r="A462" s="2">
        <v>1294</v>
      </c>
      <c r="B462" s="2">
        <v>1</v>
      </c>
      <c r="C462" s="4">
        <v>44767</v>
      </c>
      <c r="D462" s="2">
        <v>378</v>
      </c>
      <c r="E462" s="2">
        <v>17</v>
      </c>
      <c r="F462" s="2" t="str">
        <f>VLOOKUP(E462,PRODUCTS!A:B,2,FALSE)</f>
        <v>Thank You Flower Bouquet</v>
      </c>
      <c r="G462" s="2">
        <v>1</v>
      </c>
      <c r="H462" s="10">
        <f>VLOOKUP(E462,PRODUCTS!A:E,3,FALSE)</f>
        <v>65</v>
      </c>
      <c r="I462" s="10">
        <f>VLOOKUP(E462,PRODUCTS!A:E,4,FALSE)</f>
        <v>34.5</v>
      </c>
      <c r="J462" s="10">
        <f t="shared" si="21"/>
        <v>65</v>
      </c>
      <c r="K462" s="10">
        <f t="shared" si="22"/>
        <v>34.5</v>
      </c>
      <c r="L462" s="10">
        <f t="shared" si="23"/>
        <v>30.5</v>
      </c>
      <c r="M462" s="2">
        <f>VLOOKUP(D462,CUSTOMERS!A:E,5,FALSE)</f>
        <v>6</v>
      </c>
      <c r="N462" s="2">
        <f>VLOOKUP(E462,PRODUCTS!A:E,5,FALSE)</f>
        <v>22</v>
      </c>
      <c r="O462" s="2" t="str">
        <f>VLOOKUP(N462,CATEGORIES!A:C,3,FALSE)</f>
        <v>Gifts</v>
      </c>
      <c r="P462" s="2" t="str">
        <f ca="1">VLOOKUP(D462,CUSTOMERS!A:J,10,FALSE)</f>
        <v>40 - 50</v>
      </c>
      <c r="Q462" s="2" t="str">
        <f>VLOOKUP(D462,CUSTOMERS!A:I,9,FALSE)</f>
        <v>North-West</v>
      </c>
      <c r="R462" s="2" t="str">
        <f>VLOOKUP(D462,CUSTOMERS!A:K,11,FALSE)</f>
        <v>USA</v>
      </c>
    </row>
    <row r="463" spans="1:18" x14ac:dyDescent="0.2">
      <c r="A463" s="2">
        <v>1294</v>
      </c>
      <c r="B463" s="2">
        <v>2</v>
      </c>
      <c r="C463" s="4">
        <v>44767</v>
      </c>
      <c r="D463" s="2">
        <v>378</v>
      </c>
      <c r="E463" s="2">
        <v>43</v>
      </c>
      <c r="F463" s="2" t="str">
        <f>VLOOKUP(E463,PRODUCTS!A:B,2,FALSE)</f>
        <v>Champagne and Truffles</v>
      </c>
      <c r="G463" s="2">
        <v>1</v>
      </c>
      <c r="H463" s="10">
        <f>VLOOKUP(E463,PRODUCTS!A:E,3,FALSE)</f>
        <v>57</v>
      </c>
      <c r="I463" s="10">
        <f>VLOOKUP(E463,PRODUCTS!A:E,4,FALSE)</f>
        <v>30.5</v>
      </c>
      <c r="J463" s="10">
        <f t="shared" si="21"/>
        <v>57</v>
      </c>
      <c r="K463" s="10">
        <f t="shared" si="22"/>
        <v>30.5</v>
      </c>
      <c r="L463" s="10">
        <f t="shared" si="23"/>
        <v>26.5</v>
      </c>
      <c r="M463" s="2">
        <f>VLOOKUP(D463,CUSTOMERS!A:E,5,FALSE)</f>
        <v>6</v>
      </c>
      <c r="N463" s="2">
        <f>VLOOKUP(E463,PRODUCTS!A:E,5,FALSE)</f>
        <v>11</v>
      </c>
      <c r="O463" s="2" t="str">
        <f>VLOOKUP(N463,CATEGORIES!A:C,3,FALSE)</f>
        <v>Gifts</v>
      </c>
      <c r="P463" s="2" t="str">
        <f ca="1">VLOOKUP(D463,CUSTOMERS!A:J,10,FALSE)</f>
        <v>40 - 50</v>
      </c>
      <c r="Q463" s="2" t="str">
        <f>VLOOKUP(D463,CUSTOMERS!A:I,9,FALSE)</f>
        <v>North-West</v>
      </c>
      <c r="R463" s="2" t="str">
        <f>VLOOKUP(D463,CUSTOMERS!A:K,11,FALSE)</f>
        <v>USA</v>
      </c>
    </row>
    <row r="464" spans="1:18" x14ac:dyDescent="0.2">
      <c r="A464" s="2">
        <v>1294</v>
      </c>
      <c r="B464" s="2">
        <v>3</v>
      </c>
      <c r="C464" s="4">
        <v>44767</v>
      </c>
      <c r="D464" s="2">
        <v>378</v>
      </c>
      <c r="E464" s="2">
        <v>130</v>
      </c>
      <c r="F464" s="2" t="str">
        <f>VLOOKUP(E464,PRODUCTS!A:B,2,FALSE)</f>
        <v>Majestic Truffle Collection</v>
      </c>
      <c r="G464" s="2">
        <v>1</v>
      </c>
      <c r="H464" s="10">
        <f>VLOOKUP(E464,PRODUCTS!A:E,3,FALSE)</f>
        <v>25</v>
      </c>
      <c r="I464" s="10">
        <f>VLOOKUP(E464,PRODUCTS!A:E,4,FALSE)</f>
        <v>15.5</v>
      </c>
      <c r="J464" s="10">
        <f t="shared" si="21"/>
        <v>25</v>
      </c>
      <c r="K464" s="10">
        <f t="shared" si="22"/>
        <v>15.5</v>
      </c>
      <c r="L464" s="10">
        <f t="shared" si="23"/>
        <v>9.5</v>
      </c>
      <c r="M464" s="2">
        <f>VLOOKUP(D464,CUSTOMERS!A:E,5,FALSE)</f>
        <v>6</v>
      </c>
      <c r="N464" s="2">
        <f>VLOOKUP(E464,PRODUCTS!A:E,5,FALSE)</f>
        <v>3</v>
      </c>
      <c r="O464" s="2" t="str">
        <f>VLOOKUP(N464,CATEGORIES!A:C,3,FALSE)</f>
        <v>Food</v>
      </c>
      <c r="P464" s="2" t="str">
        <f ca="1">VLOOKUP(D464,CUSTOMERS!A:J,10,FALSE)</f>
        <v>40 - 50</v>
      </c>
      <c r="Q464" s="2" t="str">
        <f>VLOOKUP(D464,CUSTOMERS!A:I,9,FALSE)</f>
        <v>North-West</v>
      </c>
      <c r="R464" s="2" t="str">
        <f>VLOOKUP(D464,CUSTOMERS!A:K,11,FALSE)</f>
        <v>USA</v>
      </c>
    </row>
    <row r="465" spans="1:18" x14ac:dyDescent="0.2">
      <c r="A465" s="2">
        <v>1294</v>
      </c>
      <c r="B465" s="2">
        <v>4</v>
      </c>
      <c r="C465" s="4">
        <v>44767</v>
      </c>
      <c r="D465" s="2">
        <v>378</v>
      </c>
      <c r="E465" s="2">
        <v>141</v>
      </c>
      <c r="F465" s="2" t="str">
        <f>VLOOKUP(E465,PRODUCTS!A:B,2,FALSE)</f>
        <v>Nothing But Roses</v>
      </c>
      <c r="G465" s="2">
        <v>1</v>
      </c>
      <c r="H465" s="10">
        <f>VLOOKUP(E465,PRODUCTS!A:E,3,FALSE)</f>
        <v>70</v>
      </c>
      <c r="I465" s="10">
        <f>VLOOKUP(E465,PRODUCTS!A:E,4,FALSE)</f>
        <v>36</v>
      </c>
      <c r="J465" s="10">
        <f t="shared" si="21"/>
        <v>70</v>
      </c>
      <c r="K465" s="10">
        <f t="shared" si="22"/>
        <v>36</v>
      </c>
      <c r="L465" s="10">
        <f t="shared" si="23"/>
        <v>34</v>
      </c>
      <c r="M465" s="2">
        <f>VLOOKUP(D465,CUSTOMERS!A:E,5,FALSE)</f>
        <v>6</v>
      </c>
      <c r="N465" s="2">
        <f>VLOOKUP(E465,PRODUCTS!A:E,5,FALSE)</f>
        <v>22</v>
      </c>
      <c r="O465" s="2" t="str">
        <f>VLOOKUP(N465,CATEGORIES!A:C,3,FALSE)</f>
        <v>Gifts</v>
      </c>
      <c r="P465" s="2" t="str">
        <f ca="1">VLOOKUP(D465,CUSTOMERS!A:J,10,FALSE)</f>
        <v>40 - 50</v>
      </c>
      <c r="Q465" s="2" t="str">
        <f>VLOOKUP(D465,CUSTOMERS!A:I,9,FALSE)</f>
        <v>North-West</v>
      </c>
      <c r="R465" s="2" t="str">
        <f>VLOOKUP(D465,CUSTOMERS!A:K,11,FALSE)</f>
        <v>USA</v>
      </c>
    </row>
    <row r="466" spans="1:18" x14ac:dyDescent="0.2">
      <c r="A466" s="2">
        <v>1295</v>
      </c>
      <c r="B466" s="2">
        <v>1</v>
      </c>
      <c r="C466" s="4">
        <v>44767</v>
      </c>
      <c r="D466" s="2">
        <v>458</v>
      </c>
      <c r="E466" s="2">
        <v>17</v>
      </c>
      <c r="F466" s="2" t="str">
        <f>VLOOKUP(E466,PRODUCTS!A:B,2,FALSE)</f>
        <v>Thank You Flower Bouquet</v>
      </c>
      <c r="G466" s="2">
        <v>1</v>
      </c>
      <c r="H466" s="10">
        <f>VLOOKUP(E466,PRODUCTS!A:E,3,FALSE)</f>
        <v>65</v>
      </c>
      <c r="I466" s="10">
        <f>VLOOKUP(E466,PRODUCTS!A:E,4,FALSE)</f>
        <v>34.5</v>
      </c>
      <c r="J466" s="10">
        <f t="shared" si="21"/>
        <v>65</v>
      </c>
      <c r="K466" s="10">
        <f t="shared" si="22"/>
        <v>34.5</v>
      </c>
      <c r="L466" s="10">
        <f t="shared" si="23"/>
        <v>30.5</v>
      </c>
      <c r="M466" s="2">
        <f>VLOOKUP(D466,CUSTOMERS!A:E,5,FALSE)</f>
        <v>4</v>
      </c>
      <c r="N466" s="2">
        <f>VLOOKUP(E466,PRODUCTS!A:E,5,FALSE)</f>
        <v>22</v>
      </c>
      <c r="O466" s="2" t="str">
        <f>VLOOKUP(N466,CATEGORIES!A:C,3,FALSE)</f>
        <v>Gifts</v>
      </c>
      <c r="P466" s="2" t="str">
        <f ca="1">VLOOKUP(D466,CUSTOMERS!A:J,10,FALSE)</f>
        <v>50 - 60</v>
      </c>
      <c r="Q466" s="2" t="str">
        <f>VLOOKUP(D466,CUSTOMERS!A:I,9,FALSE)</f>
        <v>Central</v>
      </c>
      <c r="R466" s="2" t="str">
        <f>VLOOKUP(D466,CUSTOMERS!A:K,11,FALSE)</f>
        <v>USA</v>
      </c>
    </row>
    <row r="467" spans="1:18" x14ac:dyDescent="0.2">
      <c r="A467" s="2">
        <v>1295</v>
      </c>
      <c r="B467" s="2">
        <v>2</v>
      </c>
      <c r="C467" s="4">
        <v>44767</v>
      </c>
      <c r="D467" s="2">
        <v>458</v>
      </c>
      <c r="E467" s="2">
        <v>24</v>
      </c>
      <c r="F467" s="2" t="str">
        <f>VLOOKUP(E467,PRODUCTS!A:B,2,FALSE)</f>
        <v>Brass Cigar Cutter</v>
      </c>
      <c r="G467" s="2">
        <v>1</v>
      </c>
      <c r="H467" s="10">
        <f>VLOOKUP(E467,PRODUCTS!A:E,3,FALSE)</f>
        <v>34</v>
      </c>
      <c r="I467" s="10">
        <f>VLOOKUP(E467,PRODUCTS!A:E,4,FALSE)</f>
        <v>18</v>
      </c>
      <c r="J467" s="10">
        <f t="shared" si="21"/>
        <v>34</v>
      </c>
      <c r="K467" s="10">
        <f t="shared" si="22"/>
        <v>18</v>
      </c>
      <c r="L467" s="10">
        <f t="shared" si="23"/>
        <v>16</v>
      </c>
      <c r="M467" s="2">
        <f>VLOOKUP(D467,CUSTOMERS!A:E,5,FALSE)</f>
        <v>4</v>
      </c>
      <c r="N467" s="2">
        <f>VLOOKUP(E467,PRODUCTS!A:E,5,FALSE)</f>
        <v>26</v>
      </c>
      <c r="O467" s="2" t="str">
        <f>VLOOKUP(N467,CATEGORIES!A:C,3,FALSE)</f>
        <v>Gifts</v>
      </c>
      <c r="P467" s="2" t="str">
        <f ca="1">VLOOKUP(D467,CUSTOMERS!A:J,10,FALSE)</f>
        <v>50 - 60</v>
      </c>
      <c r="Q467" s="2" t="str">
        <f>VLOOKUP(D467,CUSTOMERS!A:I,9,FALSE)</f>
        <v>Central</v>
      </c>
      <c r="R467" s="2" t="str">
        <f>VLOOKUP(D467,CUSTOMERS!A:K,11,FALSE)</f>
        <v>USA</v>
      </c>
    </row>
    <row r="468" spans="1:18" x14ac:dyDescent="0.2">
      <c r="A468" s="2">
        <v>1295</v>
      </c>
      <c r="B468" s="2">
        <v>3</v>
      </c>
      <c r="C468" s="4">
        <v>44767</v>
      </c>
      <c r="D468" s="2">
        <v>458</v>
      </c>
      <c r="E468" s="2">
        <v>49</v>
      </c>
      <c r="F468" s="2" t="str">
        <f>VLOOKUP(E468,PRODUCTS!A:B,2,FALSE)</f>
        <v>Chocolate Roses</v>
      </c>
      <c r="G468" s="2">
        <v>1</v>
      </c>
      <c r="H468" s="10">
        <f>VLOOKUP(E468,PRODUCTS!A:E,3,FALSE)</f>
        <v>41</v>
      </c>
      <c r="I468" s="10">
        <f>VLOOKUP(E468,PRODUCTS!A:E,4,FALSE)</f>
        <v>23.5</v>
      </c>
      <c r="J468" s="10">
        <f t="shared" si="21"/>
        <v>41</v>
      </c>
      <c r="K468" s="10">
        <f t="shared" si="22"/>
        <v>23.5</v>
      </c>
      <c r="L468" s="10">
        <f t="shared" si="23"/>
        <v>17.5</v>
      </c>
      <c r="M468" s="2">
        <f>VLOOKUP(D468,CUSTOMERS!A:E,5,FALSE)</f>
        <v>4</v>
      </c>
      <c r="N468" s="2">
        <f>VLOOKUP(E468,PRODUCTS!A:E,5,FALSE)</f>
        <v>3</v>
      </c>
      <c r="O468" s="2" t="str">
        <f>VLOOKUP(N468,CATEGORIES!A:C,3,FALSE)</f>
        <v>Food</v>
      </c>
      <c r="P468" s="2" t="str">
        <f ca="1">VLOOKUP(D468,CUSTOMERS!A:J,10,FALSE)</f>
        <v>50 - 60</v>
      </c>
      <c r="Q468" s="2" t="str">
        <f>VLOOKUP(D468,CUSTOMERS!A:I,9,FALSE)</f>
        <v>Central</v>
      </c>
      <c r="R468" s="2" t="str">
        <f>VLOOKUP(D468,CUSTOMERS!A:K,11,FALSE)</f>
        <v>USA</v>
      </c>
    </row>
    <row r="469" spans="1:18" x14ac:dyDescent="0.2">
      <c r="A469" s="2">
        <v>1295</v>
      </c>
      <c r="B469" s="2">
        <v>4</v>
      </c>
      <c r="C469" s="4">
        <v>44767</v>
      </c>
      <c r="D469" s="2">
        <v>458</v>
      </c>
      <c r="E469" s="2">
        <v>130</v>
      </c>
      <c r="F469" s="2" t="str">
        <f>VLOOKUP(E469,PRODUCTS!A:B,2,FALSE)</f>
        <v>Majestic Truffle Collection</v>
      </c>
      <c r="G469" s="2">
        <v>1</v>
      </c>
      <c r="H469" s="10">
        <f>VLOOKUP(E469,PRODUCTS!A:E,3,FALSE)</f>
        <v>25</v>
      </c>
      <c r="I469" s="10">
        <f>VLOOKUP(E469,PRODUCTS!A:E,4,FALSE)</f>
        <v>15.5</v>
      </c>
      <c r="J469" s="10">
        <f t="shared" si="21"/>
        <v>25</v>
      </c>
      <c r="K469" s="10">
        <f t="shared" si="22"/>
        <v>15.5</v>
      </c>
      <c r="L469" s="10">
        <f t="shared" si="23"/>
        <v>9.5</v>
      </c>
      <c r="M469" s="2">
        <f>VLOOKUP(D469,CUSTOMERS!A:E,5,FALSE)</f>
        <v>4</v>
      </c>
      <c r="N469" s="2">
        <f>VLOOKUP(E469,PRODUCTS!A:E,5,FALSE)</f>
        <v>3</v>
      </c>
      <c r="O469" s="2" t="str">
        <f>VLOOKUP(N469,CATEGORIES!A:C,3,FALSE)</f>
        <v>Food</v>
      </c>
      <c r="P469" s="2" t="str">
        <f ca="1">VLOOKUP(D469,CUSTOMERS!A:J,10,FALSE)</f>
        <v>50 - 60</v>
      </c>
      <c r="Q469" s="2" t="str">
        <f>VLOOKUP(D469,CUSTOMERS!A:I,9,FALSE)</f>
        <v>Central</v>
      </c>
      <c r="R469" s="2" t="str">
        <f>VLOOKUP(D469,CUSTOMERS!A:K,11,FALSE)</f>
        <v>USA</v>
      </c>
    </row>
    <row r="470" spans="1:18" x14ac:dyDescent="0.2">
      <c r="A470" s="2">
        <v>1296</v>
      </c>
      <c r="B470" s="2">
        <v>1</v>
      </c>
      <c r="C470" s="4">
        <v>44768</v>
      </c>
      <c r="D470" s="2">
        <v>222</v>
      </c>
      <c r="E470" s="2">
        <v>27</v>
      </c>
      <c r="F470" s="2" t="str">
        <f>VLOOKUP(E470,PRODUCTS!A:B,2,FALSE)</f>
        <v>Butterfly Hutch</v>
      </c>
      <c r="G470" s="2">
        <v>1</v>
      </c>
      <c r="H470" s="10">
        <f>VLOOKUP(E470,PRODUCTS!A:E,3,FALSE)</f>
        <v>35</v>
      </c>
      <c r="I470" s="10">
        <f>VLOOKUP(E470,PRODUCTS!A:E,4,FALSE)</f>
        <v>19.5</v>
      </c>
      <c r="J470" s="10">
        <f t="shared" si="21"/>
        <v>35</v>
      </c>
      <c r="K470" s="10">
        <f t="shared" si="22"/>
        <v>19.5</v>
      </c>
      <c r="L470" s="10">
        <f t="shared" si="23"/>
        <v>15.5</v>
      </c>
      <c r="M470" s="2">
        <f>VLOOKUP(D470,CUSTOMERS!A:E,5,FALSE)</f>
        <v>2</v>
      </c>
      <c r="N470" s="2">
        <f>VLOOKUP(E470,PRODUCTS!A:E,5,FALSE)</f>
        <v>16</v>
      </c>
      <c r="O470" s="2" t="str">
        <f>VLOOKUP(N470,CATEGORIES!A:C,3,FALSE)</f>
        <v>Household</v>
      </c>
      <c r="P470" s="2" t="str">
        <f ca="1">VLOOKUP(D470,CUSTOMERS!A:J,10,FALSE)</f>
        <v>40 - 50</v>
      </c>
      <c r="Q470" s="2" t="str">
        <f>VLOOKUP(D470,CUSTOMERS!A:I,9,FALSE)</f>
        <v>Central</v>
      </c>
      <c r="R470" s="2" t="str">
        <f>VLOOKUP(D470,CUSTOMERS!A:K,11,FALSE)</f>
        <v>USA</v>
      </c>
    </row>
    <row r="471" spans="1:18" x14ac:dyDescent="0.2">
      <c r="A471" s="2">
        <v>1296</v>
      </c>
      <c r="B471" s="2">
        <v>2</v>
      </c>
      <c r="C471" s="4">
        <v>44768</v>
      </c>
      <c r="D471" s="2">
        <v>222</v>
      </c>
      <c r="E471" s="2">
        <v>72</v>
      </c>
      <c r="F471" s="2" t="str">
        <f>VLOOKUP(E471,PRODUCTS!A:B,2,FALSE)</f>
        <v>Elmo Market Basket</v>
      </c>
      <c r="G471" s="2">
        <v>1</v>
      </c>
      <c r="H471" s="10">
        <f>VLOOKUP(E471,PRODUCTS!A:E,3,FALSE)</f>
        <v>30</v>
      </c>
      <c r="I471" s="10">
        <f>VLOOKUP(E471,PRODUCTS!A:E,4,FALSE)</f>
        <v>18</v>
      </c>
      <c r="J471" s="10">
        <f t="shared" si="21"/>
        <v>30</v>
      </c>
      <c r="K471" s="10">
        <f t="shared" si="22"/>
        <v>18</v>
      </c>
      <c r="L471" s="10">
        <f t="shared" si="23"/>
        <v>12</v>
      </c>
      <c r="M471" s="2">
        <f>VLOOKUP(D471,CUSTOMERS!A:E,5,FALSE)</f>
        <v>2</v>
      </c>
      <c r="N471" s="2">
        <f>VLOOKUP(E471,PRODUCTS!A:E,5,FALSE)</f>
        <v>17</v>
      </c>
      <c r="O471" s="2" t="str">
        <f>VLOOKUP(N471,CATEGORIES!A:C,3,FALSE)</f>
        <v>Children</v>
      </c>
      <c r="P471" s="2" t="str">
        <f ca="1">VLOOKUP(D471,CUSTOMERS!A:J,10,FALSE)</f>
        <v>40 - 50</v>
      </c>
      <c r="Q471" s="2" t="str">
        <f>VLOOKUP(D471,CUSTOMERS!A:I,9,FALSE)</f>
        <v>Central</v>
      </c>
      <c r="R471" s="2" t="str">
        <f>VLOOKUP(D471,CUSTOMERS!A:K,11,FALSE)</f>
        <v>USA</v>
      </c>
    </row>
    <row r="472" spans="1:18" x14ac:dyDescent="0.2">
      <c r="A472" s="2">
        <v>1297</v>
      </c>
      <c r="B472" s="2">
        <v>1</v>
      </c>
      <c r="C472" s="4">
        <v>44770</v>
      </c>
      <c r="D472" s="2">
        <v>640</v>
      </c>
      <c r="E472" s="2">
        <v>196</v>
      </c>
      <c r="F472" s="2" t="str">
        <f>VLOOKUP(E472,PRODUCTS!A:B,2,FALSE)</f>
        <v>Travel Companion</v>
      </c>
      <c r="G472" s="2">
        <v>1</v>
      </c>
      <c r="H472" s="10">
        <f>VLOOKUP(E472,PRODUCTS!A:E,3,FALSE)</f>
        <v>74</v>
      </c>
      <c r="I472" s="10">
        <f>VLOOKUP(E472,PRODUCTS!A:E,4,FALSE)</f>
        <v>40</v>
      </c>
      <c r="J472" s="10">
        <f t="shared" si="21"/>
        <v>74</v>
      </c>
      <c r="K472" s="10">
        <f t="shared" si="22"/>
        <v>40</v>
      </c>
      <c r="L472" s="10">
        <f t="shared" si="23"/>
        <v>34</v>
      </c>
      <c r="M472" s="2">
        <f>VLOOKUP(D472,CUSTOMERS!A:E,5,FALSE)</f>
        <v>9</v>
      </c>
      <c r="N472" s="2">
        <f>VLOOKUP(E472,PRODUCTS!A:E,5,FALSE)</f>
        <v>23</v>
      </c>
      <c r="O472" s="2" t="str">
        <f>VLOOKUP(N472,CATEGORIES!A:C,3,FALSE)</f>
        <v>Travel</v>
      </c>
      <c r="P472" s="2" t="str">
        <f ca="1">VLOOKUP(D472,CUSTOMERS!A:J,10,FALSE)</f>
        <v>40 - 50</v>
      </c>
      <c r="Q472" s="2" t="str">
        <f>VLOOKUP(D472,CUSTOMERS!A:I,9,FALSE)</f>
        <v>North-East</v>
      </c>
      <c r="R472" s="2" t="str">
        <f>VLOOKUP(D472,CUSTOMERS!A:K,11,FALSE)</f>
        <v>USA</v>
      </c>
    </row>
    <row r="473" spans="1:18" x14ac:dyDescent="0.2">
      <c r="A473" s="2">
        <v>1298</v>
      </c>
      <c r="B473" s="2">
        <v>1</v>
      </c>
      <c r="C473" s="4">
        <v>44771</v>
      </c>
      <c r="D473" s="2">
        <v>517</v>
      </c>
      <c r="E473" s="2">
        <v>19</v>
      </c>
      <c r="F473" s="2" t="str">
        <f>VLOOKUP(E473,PRODUCTS!A:B,2,FALSE)</f>
        <v>Bon Appetite</v>
      </c>
      <c r="G473" s="2">
        <v>1</v>
      </c>
      <c r="H473" s="10">
        <f>VLOOKUP(E473,PRODUCTS!A:E,3,FALSE)</f>
        <v>62</v>
      </c>
      <c r="I473" s="10">
        <f>VLOOKUP(E473,PRODUCTS!A:E,4,FALSE)</f>
        <v>32</v>
      </c>
      <c r="J473" s="10">
        <f t="shared" si="21"/>
        <v>62</v>
      </c>
      <c r="K473" s="10">
        <f t="shared" si="22"/>
        <v>32</v>
      </c>
      <c r="L473" s="10">
        <f t="shared" si="23"/>
        <v>30</v>
      </c>
      <c r="M473" s="2">
        <f>VLOOKUP(D473,CUSTOMERS!A:E,5,FALSE)</f>
        <v>4</v>
      </c>
      <c r="N473" s="2">
        <f>VLOOKUP(E473,PRODUCTS!A:E,5,FALSE)</f>
        <v>11</v>
      </c>
      <c r="O473" s="2" t="str">
        <f>VLOOKUP(N473,CATEGORIES!A:C,3,FALSE)</f>
        <v>Gifts</v>
      </c>
      <c r="P473" s="2" t="str">
        <f ca="1">VLOOKUP(D473,CUSTOMERS!A:J,10,FALSE)</f>
        <v>40 - 50</v>
      </c>
      <c r="Q473" s="2" t="str">
        <f>VLOOKUP(D473,CUSTOMERS!A:I,9,FALSE)</f>
        <v>Mid-Atlantic</v>
      </c>
      <c r="R473" s="2" t="str">
        <f>VLOOKUP(D473,CUSTOMERS!A:K,11,FALSE)</f>
        <v>USA</v>
      </c>
    </row>
    <row r="474" spans="1:18" x14ac:dyDescent="0.2">
      <c r="A474" s="2">
        <v>1298</v>
      </c>
      <c r="B474" s="2">
        <v>2</v>
      </c>
      <c r="C474" s="4">
        <v>44771</v>
      </c>
      <c r="D474" s="2">
        <v>517</v>
      </c>
      <c r="E474" s="2">
        <v>151</v>
      </c>
      <c r="F474" s="2" t="str">
        <f>VLOOKUP(E474,PRODUCTS!A:B,2,FALSE)</f>
        <v>Personalized Sundial</v>
      </c>
      <c r="G474" s="2">
        <v>1</v>
      </c>
      <c r="H474" s="10">
        <f>VLOOKUP(E474,PRODUCTS!A:E,3,FALSE)</f>
        <v>80</v>
      </c>
      <c r="I474" s="10">
        <f>VLOOKUP(E474,PRODUCTS!A:E,4,FALSE)</f>
        <v>42</v>
      </c>
      <c r="J474" s="10">
        <f t="shared" si="21"/>
        <v>80</v>
      </c>
      <c r="K474" s="10">
        <f t="shared" si="22"/>
        <v>42</v>
      </c>
      <c r="L474" s="10">
        <f t="shared" si="23"/>
        <v>38</v>
      </c>
      <c r="M474" s="2">
        <f>VLOOKUP(D474,CUSTOMERS!A:E,5,FALSE)</f>
        <v>4</v>
      </c>
      <c r="N474" s="2">
        <f>VLOOKUP(E474,PRODUCTS!A:E,5,FALSE)</f>
        <v>16</v>
      </c>
      <c r="O474" s="2" t="str">
        <f>VLOOKUP(N474,CATEGORIES!A:C,3,FALSE)</f>
        <v>Household</v>
      </c>
      <c r="P474" s="2" t="str">
        <f ca="1">VLOOKUP(D474,CUSTOMERS!A:J,10,FALSE)</f>
        <v>40 - 50</v>
      </c>
      <c r="Q474" s="2" t="str">
        <f>VLOOKUP(D474,CUSTOMERS!A:I,9,FALSE)</f>
        <v>Mid-Atlantic</v>
      </c>
      <c r="R474" s="2" t="str">
        <f>VLOOKUP(D474,CUSTOMERS!A:K,11,FALSE)</f>
        <v>USA</v>
      </c>
    </row>
    <row r="475" spans="1:18" x14ac:dyDescent="0.2">
      <c r="A475" s="2">
        <v>1298</v>
      </c>
      <c r="B475" s="2">
        <v>3</v>
      </c>
      <c r="C475" s="4">
        <v>44771</v>
      </c>
      <c r="D475" s="2">
        <v>517</v>
      </c>
      <c r="E475" s="2">
        <v>192</v>
      </c>
      <c r="F475" s="2" t="str">
        <f>VLOOKUP(E475,PRODUCTS!A:B,2,FALSE)</f>
        <v>Superb Bacon (3 Lb.)</v>
      </c>
      <c r="G475" s="2">
        <v>3</v>
      </c>
      <c r="H475" s="10">
        <f>VLOOKUP(E475,PRODUCTS!A:E,3,FALSE)</f>
        <v>20</v>
      </c>
      <c r="I475" s="10">
        <f>VLOOKUP(E475,PRODUCTS!A:E,4,FALSE)</f>
        <v>11</v>
      </c>
      <c r="J475" s="10">
        <f t="shared" si="21"/>
        <v>60</v>
      </c>
      <c r="K475" s="10">
        <f t="shared" si="22"/>
        <v>33</v>
      </c>
      <c r="L475" s="10">
        <f t="shared" si="23"/>
        <v>27</v>
      </c>
      <c r="M475" s="2">
        <f>VLOOKUP(D475,CUSTOMERS!A:E,5,FALSE)</f>
        <v>4</v>
      </c>
      <c r="N475" s="2">
        <f>VLOOKUP(E475,PRODUCTS!A:E,5,FALSE)</f>
        <v>18</v>
      </c>
      <c r="O475" s="2" t="str">
        <f>VLOOKUP(N475,CATEGORIES!A:C,3,FALSE)</f>
        <v>Food</v>
      </c>
      <c r="P475" s="2" t="str">
        <f ca="1">VLOOKUP(D475,CUSTOMERS!A:J,10,FALSE)</f>
        <v>40 - 50</v>
      </c>
      <c r="Q475" s="2" t="str">
        <f>VLOOKUP(D475,CUSTOMERS!A:I,9,FALSE)</f>
        <v>Mid-Atlantic</v>
      </c>
      <c r="R475" s="2" t="str">
        <f>VLOOKUP(D475,CUSTOMERS!A:K,11,FALSE)</f>
        <v>USA</v>
      </c>
    </row>
    <row r="476" spans="1:18" x14ac:dyDescent="0.2">
      <c r="A476" s="2">
        <v>1299</v>
      </c>
      <c r="B476" s="2">
        <v>1</v>
      </c>
      <c r="C476" s="4">
        <v>44771</v>
      </c>
      <c r="D476" s="2">
        <v>644</v>
      </c>
      <c r="E476" s="2">
        <v>81</v>
      </c>
      <c r="F476" s="2" t="str">
        <f>VLOOKUP(E476,PRODUCTS!A:B,2,FALSE)</f>
        <v>Fisherman's Reel Clock</v>
      </c>
      <c r="G476" s="2">
        <v>1</v>
      </c>
      <c r="H476" s="10">
        <f>VLOOKUP(E476,PRODUCTS!A:E,3,FALSE)</f>
        <v>190</v>
      </c>
      <c r="I476" s="10">
        <f>VLOOKUP(E476,PRODUCTS!A:E,4,FALSE)</f>
        <v>98</v>
      </c>
      <c r="J476" s="10">
        <f t="shared" si="21"/>
        <v>190</v>
      </c>
      <c r="K476" s="10">
        <f t="shared" si="22"/>
        <v>98</v>
      </c>
      <c r="L476" s="10">
        <f t="shared" si="23"/>
        <v>92</v>
      </c>
      <c r="M476" s="2">
        <f>VLOOKUP(D476,CUSTOMERS!A:E,5,FALSE)</f>
        <v>6</v>
      </c>
      <c r="N476" s="2">
        <f>VLOOKUP(E476,PRODUCTS!A:E,5,FALSE)</f>
        <v>26</v>
      </c>
      <c r="O476" s="2" t="str">
        <f>VLOOKUP(N476,CATEGORIES!A:C,3,FALSE)</f>
        <v>Gifts</v>
      </c>
      <c r="P476" s="2" t="str">
        <f ca="1">VLOOKUP(D476,CUSTOMERS!A:J,10,FALSE)</f>
        <v>40 - 50</v>
      </c>
      <c r="Q476" s="2" t="str">
        <f>VLOOKUP(D476,CUSTOMERS!A:I,9,FALSE)</f>
        <v>Central</v>
      </c>
      <c r="R476" s="2" t="str">
        <f>VLOOKUP(D476,CUSTOMERS!A:K,11,FALSE)</f>
        <v>USA</v>
      </c>
    </row>
    <row r="477" spans="1:18" x14ac:dyDescent="0.2">
      <c r="A477" s="2">
        <v>1299</v>
      </c>
      <c r="B477" s="2">
        <v>2</v>
      </c>
      <c r="C477" s="4">
        <v>44771</v>
      </c>
      <c r="D477" s="2">
        <v>644</v>
      </c>
      <c r="E477" s="2">
        <v>86</v>
      </c>
      <c r="F477" s="2" t="str">
        <f>VLOOKUP(E477,PRODUCTS!A:B,2,FALSE)</f>
        <v>Fragrant Flower Arrangement</v>
      </c>
      <c r="G477" s="2">
        <v>1</v>
      </c>
      <c r="H477" s="10">
        <f>VLOOKUP(E477,PRODUCTS!A:E,3,FALSE)</f>
        <v>60</v>
      </c>
      <c r="I477" s="10">
        <f>VLOOKUP(E477,PRODUCTS!A:E,4,FALSE)</f>
        <v>31</v>
      </c>
      <c r="J477" s="10">
        <f t="shared" si="21"/>
        <v>60</v>
      </c>
      <c r="K477" s="10">
        <f t="shared" si="22"/>
        <v>31</v>
      </c>
      <c r="L477" s="10">
        <f t="shared" si="23"/>
        <v>29</v>
      </c>
      <c r="M477" s="2">
        <f>VLOOKUP(D477,CUSTOMERS!A:E,5,FALSE)</f>
        <v>6</v>
      </c>
      <c r="N477" s="2">
        <f>VLOOKUP(E477,PRODUCTS!A:E,5,FALSE)</f>
        <v>22</v>
      </c>
      <c r="O477" s="2" t="str">
        <f>VLOOKUP(N477,CATEGORIES!A:C,3,FALSE)</f>
        <v>Gifts</v>
      </c>
      <c r="P477" s="2" t="str">
        <f ca="1">VLOOKUP(D477,CUSTOMERS!A:J,10,FALSE)</f>
        <v>40 - 50</v>
      </c>
      <c r="Q477" s="2" t="str">
        <f>VLOOKUP(D477,CUSTOMERS!A:I,9,FALSE)</f>
        <v>Central</v>
      </c>
      <c r="R477" s="2" t="str">
        <f>VLOOKUP(D477,CUSTOMERS!A:K,11,FALSE)</f>
        <v>USA</v>
      </c>
    </row>
    <row r="478" spans="1:18" x14ac:dyDescent="0.2">
      <c r="A478" s="2">
        <v>1299</v>
      </c>
      <c r="B478" s="2">
        <v>3</v>
      </c>
      <c r="C478" s="4">
        <v>44771</v>
      </c>
      <c r="D478" s="2">
        <v>644</v>
      </c>
      <c r="E478" s="2">
        <v>139</v>
      </c>
      <c r="F478" s="2" t="str">
        <f>VLOOKUP(E478,PRODUCTS!A:B,2,FALSE)</f>
        <v>Navy SEAL Watch</v>
      </c>
      <c r="G478" s="2">
        <v>1</v>
      </c>
      <c r="H478" s="10">
        <f>VLOOKUP(E478,PRODUCTS!A:E,3,FALSE)</f>
        <v>194</v>
      </c>
      <c r="I478" s="10">
        <f>VLOOKUP(E478,PRODUCTS!A:E,4,FALSE)</f>
        <v>100</v>
      </c>
      <c r="J478" s="10">
        <f t="shared" si="21"/>
        <v>194</v>
      </c>
      <c r="K478" s="10">
        <f t="shared" si="22"/>
        <v>100</v>
      </c>
      <c r="L478" s="10">
        <f t="shared" si="23"/>
        <v>94</v>
      </c>
      <c r="M478" s="2">
        <f>VLOOKUP(D478,CUSTOMERS!A:E,5,FALSE)</f>
        <v>6</v>
      </c>
      <c r="N478" s="2">
        <f>VLOOKUP(E478,PRODUCTS!A:E,5,FALSE)</f>
        <v>14</v>
      </c>
      <c r="O478" s="2" t="str">
        <f>VLOOKUP(N478,CATEGORIES!A:C,3,FALSE)</f>
        <v>Health &amp; Beauty</v>
      </c>
      <c r="P478" s="2" t="str">
        <f ca="1">VLOOKUP(D478,CUSTOMERS!A:J,10,FALSE)</f>
        <v>40 - 50</v>
      </c>
      <c r="Q478" s="2" t="str">
        <f>VLOOKUP(D478,CUSTOMERS!A:I,9,FALSE)</f>
        <v>Central</v>
      </c>
      <c r="R478" s="2" t="str">
        <f>VLOOKUP(D478,CUSTOMERS!A:K,11,FALSE)</f>
        <v>USA</v>
      </c>
    </row>
    <row r="479" spans="1:18" x14ac:dyDescent="0.2">
      <c r="A479" s="2">
        <v>1300</v>
      </c>
      <c r="B479" s="2">
        <v>1</v>
      </c>
      <c r="C479" s="4">
        <v>44772</v>
      </c>
      <c r="D479" s="2">
        <v>134</v>
      </c>
      <c r="E479" s="2">
        <v>36</v>
      </c>
      <c r="F479" s="2" t="str">
        <f>VLOOKUP(E479,PRODUCTS!A:B,2,FALSE)</f>
        <v>Cashmere Blend Espresso</v>
      </c>
      <c r="G479" s="2">
        <v>1</v>
      </c>
      <c r="H479" s="10">
        <f>VLOOKUP(E479,PRODUCTS!A:E,3,FALSE)</f>
        <v>14</v>
      </c>
      <c r="I479" s="10">
        <f>VLOOKUP(E479,PRODUCTS!A:E,4,FALSE)</f>
        <v>8</v>
      </c>
      <c r="J479" s="10">
        <f t="shared" si="21"/>
        <v>14</v>
      </c>
      <c r="K479" s="10">
        <f t="shared" si="22"/>
        <v>8</v>
      </c>
      <c r="L479" s="10">
        <f t="shared" si="23"/>
        <v>6</v>
      </c>
      <c r="M479" s="2">
        <f>VLOOKUP(D479,CUSTOMERS!A:E,5,FALSE)</f>
        <v>6</v>
      </c>
      <c r="N479" s="2">
        <f>VLOOKUP(E479,PRODUCTS!A:E,5,FALSE)</f>
        <v>6</v>
      </c>
      <c r="O479" s="2" t="str">
        <f>VLOOKUP(N479,CATEGORIES!A:C,3,FALSE)</f>
        <v>Food</v>
      </c>
      <c r="P479" s="2" t="str">
        <f ca="1">VLOOKUP(D479,CUSTOMERS!A:J,10,FALSE)</f>
        <v>50 - 60</v>
      </c>
      <c r="Q479" s="2" t="str">
        <f>VLOOKUP(D479,CUSTOMERS!A:I,9,FALSE)</f>
        <v>England</v>
      </c>
      <c r="R479" s="2" t="str">
        <f>VLOOKUP(D479,CUSTOMERS!A:K,11,FALSE)</f>
        <v>Europe</v>
      </c>
    </row>
    <row r="480" spans="1:18" x14ac:dyDescent="0.2">
      <c r="A480" s="2">
        <v>1301</v>
      </c>
      <c r="B480" s="2">
        <v>1</v>
      </c>
      <c r="C480" s="4">
        <v>44772</v>
      </c>
      <c r="D480" s="2">
        <v>672</v>
      </c>
      <c r="E480" s="2">
        <v>39</v>
      </c>
      <c r="F480" s="2" t="str">
        <f>VLOOKUP(E480,PRODUCTS!A:B,2,FALSE)</f>
        <v>Cedar Buccaneer Chest</v>
      </c>
      <c r="G480" s="2">
        <v>1</v>
      </c>
      <c r="H480" s="10">
        <f>VLOOKUP(E480,PRODUCTS!A:E,3,FALSE)</f>
        <v>220</v>
      </c>
      <c r="I480" s="10">
        <f>VLOOKUP(E480,PRODUCTS!A:E,4,FALSE)</f>
        <v>111</v>
      </c>
      <c r="J480" s="10">
        <f t="shared" si="21"/>
        <v>220</v>
      </c>
      <c r="K480" s="10">
        <f t="shared" si="22"/>
        <v>111</v>
      </c>
      <c r="L480" s="10">
        <f t="shared" si="23"/>
        <v>109</v>
      </c>
      <c r="M480" s="2">
        <f>VLOOKUP(D480,CUSTOMERS!A:E,5,FALSE)</f>
        <v>4</v>
      </c>
      <c r="N480" s="2">
        <f>VLOOKUP(E480,PRODUCTS!A:E,5,FALSE)</f>
        <v>8</v>
      </c>
      <c r="O480" s="2" t="str">
        <f>VLOOKUP(N480,CATEGORIES!A:C,3,FALSE)</f>
        <v>Household</v>
      </c>
      <c r="P480" s="2" t="str">
        <f ca="1">VLOOKUP(D480,CUSTOMERS!A:J,10,FALSE)</f>
        <v>40 - 50</v>
      </c>
      <c r="Q480" s="2" t="str">
        <f>VLOOKUP(D480,CUSTOMERS!A:I,9,FALSE)</f>
        <v>South-West</v>
      </c>
      <c r="R480" s="2" t="str">
        <f>VLOOKUP(D480,CUSTOMERS!A:K,11,FALSE)</f>
        <v>USA</v>
      </c>
    </row>
    <row r="481" spans="1:18" x14ac:dyDescent="0.2">
      <c r="A481" s="2">
        <v>1302</v>
      </c>
      <c r="B481" s="2">
        <v>1</v>
      </c>
      <c r="C481" s="4">
        <v>44773</v>
      </c>
      <c r="D481" s="2">
        <v>423</v>
      </c>
      <c r="E481" s="2">
        <v>7</v>
      </c>
      <c r="F481" s="2" t="str">
        <f>VLOOKUP(E481,PRODUCTS!A:B,2,FALSE)</f>
        <v>Amish Horse Pull-toy</v>
      </c>
      <c r="G481" s="2">
        <v>1</v>
      </c>
      <c r="H481" s="10">
        <f>VLOOKUP(E481,PRODUCTS!A:E,3,FALSE)</f>
        <v>35</v>
      </c>
      <c r="I481" s="10">
        <f>VLOOKUP(E481,PRODUCTS!A:E,4,FALSE)</f>
        <v>20.5</v>
      </c>
      <c r="J481" s="10">
        <f t="shared" si="21"/>
        <v>35</v>
      </c>
      <c r="K481" s="10">
        <f t="shared" si="22"/>
        <v>20.5</v>
      </c>
      <c r="L481" s="10">
        <f t="shared" si="23"/>
        <v>14.5</v>
      </c>
      <c r="M481" s="2">
        <f>VLOOKUP(D481,CUSTOMERS!A:E,5,FALSE)</f>
        <v>3</v>
      </c>
      <c r="N481" s="2">
        <f>VLOOKUP(E481,PRODUCTS!A:E,5,FALSE)</f>
        <v>5</v>
      </c>
      <c r="O481" s="2" t="str">
        <f>VLOOKUP(N481,CATEGORIES!A:C,3,FALSE)</f>
        <v>Children</v>
      </c>
      <c r="P481" s="2" t="str">
        <f ca="1">VLOOKUP(D481,CUSTOMERS!A:J,10,FALSE)</f>
        <v>60 - 70</v>
      </c>
      <c r="Q481" s="2" t="str">
        <f>VLOOKUP(D481,CUSTOMERS!A:I,9,FALSE)</f>
        <v>South-East</v>
      </c>
      <c r="R481" s="2" t="str">
        <f>VLOOKUP(D481,CUSTOMERS!A:K,11,FALSE)</f>
        <v>USA</v>
      </c>
    </row>
    <row r="482" spans="1:18" x14ac:dyDescent="0.2">
      <c r="A482" s="2">
        <v>1303</v>
      </c>
      <c r="B482" s="2">
        <v>1</v>
      </c>
      <c r="C482" s="4">
        <v>44773</v>
      </c>
      <c r="D482" s="2">
        <v>605</v>
      </c>
      <c r="E482" s="2">
        <v>2</v>
      </c>
      <c r="F482" s="2" t="str">
        <f>VLOOKUP(E482,PRODUCTS!A:B,2,FALSE)</f>
        <v>Gardener's Journal</v>
      </c>
      <c r="G482" s="2">
        <v>1</v>
      </c>
      <c r="H482" s="10">
        <f>VLOOKUP(E482,PRODUCTS!A:E,3,FALSE)</f>
        <v>25</v>
      </c>
      <c r="I482" s="10">
        <f>VLOOKUP(E482,PRODUCTS!A:E,4,FALSE)</f>
        <v>15.5</v>
      </c>
      <c r="J482" s="10">
        <f t="shared" si="21"/>
        <v>25</v>
      </c>
      <c r="K482" s="10">
        <f t="shared" si="22"/>
        <v>15.5</v>
      </c>
      <c r="L482" s="10">
        <f t="shared" si="23"/>
        <v>9.5</v>
      </c>
      <c r="M482" s="2">
        <f>VLOOKUP(D482,CUSTOMERS!A:E,5,FALSE)</f>
        <v>8</v>
      </c>
      <c r="N482" s="2">
        <f>VLOOKUP(E482,PRODUCTS!A:E,5,FALSE)</f>
        <v>16</v>
      </c>
      <c r="O482" s="2" t="str">
        <f>VLOOKUP(N482,CATEGORIES!A:C,3,FALSE)</f>
        <v>Household</v>
      </c>
      <c r="P482" s="2" t="str">
        <f ca="1">VLOOKUP(D482,CUSTOMERS!A:J,10,FALSE)</f>
        <v>30 - 40</v>
      </c>
      <c r="Q482" s="2" t="str">
        <f>VLOOKUP(D482,CUSTOMERS!A:I,9,FALSE)</f>
        <v>Mid-Atlantic</v>
      </c>
      <c r="R482" s="2" t="str">
        <f>VLOOKUP(D482,CUSTOMERS!A:K,11,FALSE)</f>
        <v>USA</v>
      </c>
    </row>
    <row r="483" spans="1:18" x14ac:dyDescent="0.2">
      <c r="A483" s="2">
        <v>1303</v>
      </c>
      <c r="B483" s="2">
        <v>2</v>
      </c>
      <c r="C483" s="4">
        <v>44773</v>
      </c>
      <c r="D483" s="2">
        <v>605</v>
      </c>
      <c r="E483" s="2">
        <v>36</v>
      </c>
      <c r="F483" s="2" t="str">
        <f>VLOOKUP(E483,PRODUCTS!A:B,2,FALSE)</f>
        <v>Cashmere Blend Espresso</v>
      </c>
      <c r="G483" s="2">
        <v>2</v>
      </c>
      <c r="H483" s="10">
        <f>VLOOKUP(E483,PRODUCTS!A:E,3,FALSE)</f>
        <v>14</v>
      </c>
      <c r="I483" s="10">
        <f>VLOOKUP(E483,PRODUCTS!A:E,4,FALSE)</f>
        <v>8</v>
      </c>
      <c r="J483" s="10">
        <f t="shared" si="21"/>
        <v>28</v>
      </c>
      <c r="K483" s="10">
        <f t="shared" si="22"/>
        <v>16</v>
      </c>
      <c r="L483" s="10">
        <f t="shared" si="23"/>
        <v>12</v>
      </c>
      <c r="M483" s="2">
        <f>VLOOKUP(D483,CUSTOMERS!A:E,5,FALSE)</f>
        <v>8</v>
      </c>
      <c r="N483" s="2">
        <f>VLOOKUP(E483,PRODUCTS!A:E,5,FALSE)</f>
        <v>6</v>
      </c>
      <c r="O483" s="2" t="str">
        <f>VLOOKUP(N483,CATEGORIES!A:C,3,FALSE)</f>
        <v>Food</v>
      </c>
      <c r="P483" s="2" t="str">
        <f ca="1">VLOOKUP(D483,CUSTOMERS!A:J,10,FALSE)</f>
        <v>30 - 40</v>
      </c>
      <c r="Q483" s="2" t="str">
        <f>VLOOKUP(D483,CUSTOMERS!A:I,9,FALSE)</f>
        <v>Mid-Atlantic</v>
      </c>
      <c r="R483" s="2" t="str">
        <f>VLOOKUP(D483,CUSTOMERS!A:K,11,FALSE)</f>
        <v>USA</v>
      </c>
    </row>
    <row r="484" spans="1:18" x14ac:dyDescent="0.2">
      <c r="A484" s="2">
        <v>1303</v>
      </c>
      <c r="B484" s="2">
        <v>3</v>
      </c>
      <c r="C484" s="4">
        <v>44773</v>
      </c>
      <c r="D484" s="2">
        <v>605</v>
      </c>
      <c r="E484" s="2">
        <v>59</v>
      </c>
      <c r="F484" s="2" t="str">
        <f>VLOOKUP(E484,PRODUCTS!A:B,2,FALSE)</f>
        <v>Crystal Flowers and Vase</v>
      </c>
      <c r="G484" s="2">
        <v>1</v>
      </c>
      <c r="H484" s="10">
        <f>VLOOKUP(E484,PRODUCTS!A:E,3,FALSE)</f>
        <v>65</v>
      </c>
      <c r="I484" s="10">
        <f>VLOOKUP(E484,PRODUCTS!A:E,4,FALSE)</f>
        <v>33.5</v>
      </c>
      <c r="J484" s="10">
        <f t="shared" si="21"/>
        <v>65</v>
      </c>
      <c r="K484" s="10">
        <f t="shared" si="22"/>
        <v>33.5</v>
      </c>
      <c r="L484" s="10">
        <f t="shared" si="23"/>
        <v>31.5</v>
      </c>
      <c r="M484" s="2">
        <f>VLOOKUP(D484,CUSTOMERS!A:E,5,FALSE)</f>
        <v>8</v>
      </c>
      <c r="N484" s="2">
        <f>VLOOKUP(E484,PRODUCTS!A:E,5,FALSE)</f>
        <v>22</v>
      </c>
      <c r="O484" s="2" t="str">
        <f>VLOOKUP(N484,CATEGORIES!A:C,3,FALSE)</f>
        <v>Gifts</v>
      </c>
      <c r="P484" s="2" t="str">
        <f ca="1">VLOOKUP(D484,CUSTOMERS!A:J,10,FALSE)</f>
        <v>30 - 40</v>
      </c>
      <c r="Q484" s="2" t="str">
        <f>VLOOKUP(D484,CUSTOMERS!A:I,9,FALSE)</f>
        <v>Mid-Atlantic</v>
      </c>
      <c r="R484" s="2" t="str">
        <f>VLOOKUP(D484,CUSTOMERS!A:K,11,FALSE)</f>
        <v>USA</v>
      </c>
    </row>
    <row r="485" spans="1:18" x14ac:dyDescent="0.2">
      <c r="A485" s="2">
        <v>1303</v>
      </c>
      <c r="B485" s="2">
        <v>4</v>
      </c>
      <c r="C485" s="4">
        <v>44773</v>
      </c>
      <c r="D485" s="2">
        <v>605</v>
      </c>
      <c r="E485" s="2">
        <v>132</v>
      </c>
      <c r="F485" s="2" t="str">
        <f>VLOOKUP(E485,PRODUCTS!A:B,2,FALSE)</f>
        <v>Micro FM Radio</v>
      </c>
      <c r="G485" s="2">
        <v>1</v>
      </c>
      <c r="H485" s="10">
        <f>VLOOKUP(E485,PRODUCTS!A:E,3,FALSE)</f>
        <v>24</v>
      </c>
      <c r="I485" s="10">
        <f>VLOOKUP(E485,PRODUCTS!A:E,4,FALSE)</f>
        <v>15</v>
      </c>
      <c r="J485" s="10">
        <f t="shared" si="21"/>
        <v>24</v>
      </c>
      <c r="K485" s="10">
        <f t="shared" si="22"/>
        <v>15</v>
      </c>
      <c r="L485" s="10">
        <f t="shared" si="23"/>
        <v>9</v>
      </c>
      <c r="M485" s="2">
        <f>VLOOKUP(D485,CUSTOMERS!A:E,5,FALSE)</f>
        <v>8</v>
      </c>
      <c r="N485" s="2">
        <f>VLOOKUP(E485,PRODUCTS!A:E,5,FALSE)</f>
        <v>1</v>
      </c>
      <c r="O485" s="2" t="str">
        <f>VLOOKUP(N485,CATEGORIES!A:C,3,FALSE)</f>
        <v>Electronics</v>
      </c>
      <c r="P485" s="2" t="str">
        <f ca="1">VLOOKUP(D485,CUSTOMERS!A:J,10,FALSE)</f>
        <v>30 - 40</v>
      </c>
      <c r="Q485" s="2" t="str">
        <f>VLOOKUP(D485,CUSTOMERS!A:I,9,FALSE)</f>
        <v>Mid-Atlantic</v>
      </c>
      <c r="R485" s="2" t="str">
        <f>VLOOKUP(D485,CUSTOMERS!A:K,11,FALSE)</f>
        <v>USA</v>
      </c>
    </row>
    <row r="486" spans="1:18" x14ac:dyDescent="0.2">
      <c r="A486" s="2">
        <v>1304</v>
      </c>
      <c r="B486" s="2">
        <v>1</v>
      </c>
      <c r="C486" s="4">
        <v>44774</v>
      </c>
      <c r="D486" s="2">
        <v>658</v>
      </c>
      <c r="E486" s="2">
        <v>19</v>
      </c>
      <c r="F486" s="2" t="str">
        <f>VLOOKUP(E486,PRODUCTS!A:B,2,FALSE)</f>
        <v>Bon Appetite</v>
      </c>
      <c r="G486" s="2">
        <v>3</v>
      </c>
      <c r="H486" s="10">
        <f>VLOOKUP(E486,PRODUCTS!A:E,3,FALSE)</f>
        <v>62</v>
      </c>
      <c r="I486" s="10">
        <f>VLOOKUP(E486,PRODUCTS!A:E,4,FALSE)</f>
        <v>32</v>
      </c>
      <c r="J486" s="10">
        <f t="shared" si="21"/>
        <v>186</v>
      </c>
      <c r="K486" s="10">
        <f t="shared" si="22"/>
        <v>96</v>
      </c>
      <c r="L486" s="10">
        <f t="shared" si="23"/>
        <v>90</v>
      </c>
      <c r="M486" s="2">
        <f>VLOOKUP(D486,CUSTOMERS!A:E,5,FALSE)</f>
        <v>4</v>
      </c>
      <c r="N486" s="2">
        <f>VLOOKUP(E486,PRODUCTS!A:E,5,FALSE)</f>
        <v>11</v>
      </c>
      <c r="O486" s="2" t="str">
        <f>VLOOKUP(N486,CATEGORIES!A:C,3,FALSE)</f>
        <v>Gifts</v>
      </c>
      <c r="P486" s="2" t="str">
        <f ca="1">VLOOKUP(D486,CUSTOMERS!A:J,10,FALSE)</f>
        <v>50 - 60</v>
      </c>
      <c r="Q486" s="2" t="str">
        <f>VLOOKUP(D486,CUSTOMERS!A:I,9,FALSE)</f>
        <v>South-West</v>
      </c>
      <c r="R486" s="2" t="str">
        <f>VLOOKUP(D486,CUSTOMERS!A:K,11,FALSE)</f>
        <v>USA</v>
      </c>
    </row>
    <row r="487" spans="1:18" x14ac:dyDescent="0.2">
      <c r="A487" s="2">
        <v>1304</v>
      </c>
      <c r="B487" s="2">
        <v>2</v>
      </c>
      <c r="C487" s="4">
        <v>44774</v>
      </c>
      <c r="D487" s="2">
        <v>658</v>
      </c>
      <c r="E487" s="2">
        <v>210</v>
      </c>
      <c r="F487" s="2" t="str">
        <f>VLOOKUP(E487,PRODUCTS!A:B,2,FALSE)</f>
        <v>WWI Trench Lighter</v>
      </c>
      <c r="G487" s="2">
        <v>1</v>
      </c>
      <c r="H487" s="10">
        <f>VLOOKUP(E487,PRODUCTS!A:E,3,FALSE)</f>
        <v>24</v>
      </c>
      <c r="I487" s="10">
        <f>VLOOKUP(E487,PRODUCTS!A:E,4,FALSE)</f>
        <v>14</v>
      </c>
      <c r="J487" s="10">
        <f t="shared" si="21"/>
        <v>24</v>
      </c>
      <c r="K487" s="10">
        <f t="shared" si="22"/>
        <v>14</v>
      </c>
      <c r="L487" s="10">
        <f t="shared" si="23"/>
        <v>10</v>
      </c>
      <c r="M487" s="2">
        <f>VLOOKUP(D487,CUSTOMERS!A:E,5,FALSE)</f>
        <v>4</v>
      </c>
      <c r="N487" s="2">
        <f>VLOOKUP(E487,PRODUCTS!A:E,5,FALSE)</f>
        <v>26</v>
      </c>
      <c r="O487" s="2" t="str">
        <f>VLOOKUP(N487,CATEGORIES!A:C,3,FALSE)</f>
        <v>Gifts</v>
      </c>
      <c r="P487" s="2" t="str">
        <f ca="1">VLOOKUP(D487,CUSTOMERS!A:J,10,FALSE)</f>
        <v>50 - 60</v>
      </c>
      <c r="Q487" s="2" t="str">
        <f>VLOOKUP(D487,CUSTOMERS!A:I,9,FALSE)</f>
        <v>South-West</v>
      </c>
      <c r="R487" s="2" t="str">
        <f>VLOOKUP(D487,CUSTOMERS!A:K,11,FALSE)</f>
        <v>USA</v>
      </c>
    </row>
    <row r="488" spans="1:18" x14ac:dyDescent="0.2">
      <c r="A488" s="2">
        <v>1305</v>
      </c>
      <c r="B488" s="2">
        <v>1</v>
      </c>
      <c r="C488" s="4">
        <v>44775</v>
      </c>
      <c r="D488" s="2">
        <v>216</v>
      </c>
      <c r="E488" s="2">
        <v>52</v>
      </c>
      <c r="F488" s="2" t="str">
        <f>VLOOKUP(E488,PRODUCTS!A:B,2,FALSE)</f>
        <v>Classic Pink Flamingos</v>
      </c>
      <c r="G488" s="2">
        <v>1</v>
      </c>
      <c r="H488" s="10">
        <f>VLOOKUP(E488,PRODUCTS!A:E,3,FALSE)</f>
        <v>20</v>
      </c>
      <c r="I488" s="10">
        <f>VLOOKUP(E488,PRODUCTS!A:E,4,FALSE)</f>
        <v>11</v>
      </c>
      <c r="J488" s="10">
        <f t="shared" si="21"/>
        <v>20</v>
      </c>
      <c r="K488" s="10">
        <f t="shared" si="22"/>
        <v>11</v>
      </c>
      <c r="L488" s="10">
        <f t="shared" si="23"/>
        <v>9</v>
      </c>
      <c r="M488" s="2">
        <f>VLOOKUP(D488,CUSTOMERS!A:E,5,FALSE)</f>
        <v>2</v>
      </c>
      <c r="N488" s="2">
        <f>VLOOKUP(E488,PRODUCTS!A:E,5,FALSE)</f>
        <v>16</v>
      </c>
      <c r="O488" s="2" t="str">
        <f>VLOOKUP(N488,CATEGORIES!A:C,3,FALSE)</f>
        <v>Household</v>
      </c>
      <c r="P488" s="2" t="str">
        <f ca="1">VLOOKUP(D488,CUSTOMERS!A:J,10,FALSE)</f>
        <v>60 - 70</v>
      </c>
      <c r="Q488" s="2" t="str">
        <f>VLOOKUP(D488,CUSTOMERS!A:I,9,FALSE)</f>
        <v>Central</v>
      </c>
      <c r="R488" s="2" t="str">
        <f>VLOOKUP(D488,CUSTOMERS!A:K,11,FALSE)</f>
        <v>USA</v>
      </c>
    </row>
    <row r="489" spans="1:18" x14ac:dyDescent="0.2">
      <c r="A489" s="2">
        <v>1305</v>
      </c>
      <c r="B489" s="2">
        <v>2</v>
      </c>
      <c r="C489" s="4">
        <v>44775</v>
      </c>
      <c r="D489" s="2">
        <v>216</v>
      </c>
      <c r="E489" s="2">
        <v>58</v>
      </c>
      <c r="F489" s="2" t="str">
        <f>VLOOKUP(E489,PRODUCTS!A:B,2,FALSE)</f>
        <v>Crema Rica Blend Espresso</v>
      </c>
      <c r="G489" s="2">
        <v>1</v>
      </c>
      <c r="H489" s="10">
        <f>VLOOKUP(E489,PRODUCTS!A:E,3,FALSE)</f>
        <v>14</v>
      </c>
      <c r="I489" s="10">
        <f>VLOOKUP(E489,PRODUCTS!A:E,4,FALSE)</f>
        <v>9</v>
      </c>
      <c r="J489" s="10">
        <f t="shared" si="21"/>
        <v>14</v>
      </c>
      <c r="K489" s="10">
        <f t="shared" si="22"/>
        <v>9</v>
      </c>
      <c r="L489" s="10">
        <f t="shared" si="23"/>
        <v>5</v>
      </c>
      <c r="M489" s="2">
        <f>VLOOKUP(D489,CUSTOMERS!A:E,5,FALSE)</f>
        <v>2</v>
      </c>
      <c r="N489" s="2">
        <f>VLOOKUP(E489,PRODUCTS!A:E,5,FALSE)</f>
        <v>6</v>
      </c>
      <c r="O489" s="2" t="str">
        <f>VLOOKUP(N489,CATEGORIES!A:C,3,FALSE)</f>
        <v>Food</v>
      </c>
      <c r="P489" s="2" t="str">
        <f ca="1">VLOOKUP(D489,CUSTOMERS!A:J,10,FALSE)</f>
        <v>60 - 70</v>
      </c>
      <c r="Q489" s="2" t="str">
        <f>VLOOKUP(D489,CUSTOMERS!A:I,9,FALSE)</f>
        <v>Central</v>
      </c>
      <c r="R489" s="2" t="str">
        <f>VLOOKUP(D489,CUSTOMERS!A:K,11,FALSE)</f>
        <v>USA</v>
      </c>
    </row>
    <row r="490" spans="1:18" x14ac:dyDescent="0.2">
      <c r="A490" s="2">
        <v>1305</v>
      </c>
      <c r="B490" s="2">
        <v>3</v>
      </c>
      <c r="C490" s="4">
        <v>44775</v>
      </c>
      <c r="D490" s="2">
        <v>216</v>
      </c>
      <c r="E490" s="2">
        <v>156</v>
      </c>
      <c r="F490" s="2" t="str">
        <f>VLOOKUP(E490,PRODUCTS!A:B,2,FALSE)</f>
        <v>Portable 12 volt cooler/warmer</v>
      </c>
      <c r="G490" s="2">
        <v>1</v>
      </c>
      <c r="H490" s="10">
        <f>VLOOKUP(E490,PRODUCTS!A:E,3,FALSE)</f>
        <v>135</v>
      </c>
      <c r="I490" s="10">
        <f>VLOOKUP(E490,PRODUCTS!A:E,4,FALSE)</f>
        <v>69.5</v>
      </c>
      <c r="J490" s="10">
        <f t="shared" si="21"/>
        <v>135</v>
      </c>
      <c r="K490" s="10">
        <f t="shared" si="22"/>
        <v>69.5</v>
      </c>
      <c r="L490" s="10">
        <f t="shared" si="23"/>
        <v>65.5</v>
      </c>
      <c r="M490" s="2">
        <f>VLOOKUP(D490,CUSTOMERS!A:E,5,FALSE)</f>
        <v>2</v>
      </c>
      <c r="N490" s="2">
        <f>VLOOKUP(E490,PRODUCTS!A:E,5,FALSE)</f>
        <v>2</v>
      </c>
      <c r="O490" s="2" t="str">
        <f>VLOOKUP(N490,CATEGORIES!A:C,3,FALSE)</f>
        <v>Travel</v>
      </c>
      <c r="P490" s="2" t="str">
        <f ca="1">VLOOKUP(D490,CUSTOMERS!A:J,10,FALSE)</f>
        <v>60 - 70</v>
      </c>
      <c r="Q490" s="2" t="str">
        <f>VLOOKUP(D490,CUSTOMERS!A:I,9,FALSE)</f>
        <v>Central</v>
      </c>
      <c r="R490" s="2" t="str">
        <f>VLOOKUP(D490,CUSTOMERS!A:K,11,FALSE)</f>
        <v>USA</v>
      </c>
    </row>
    <row r="491" spans="1:18" x14ac:dyDescent="0.2">
      <c r="A491" s="2">
        <v>1306</v>
      </c>
      <c r="B491" s="2">
        <v>1</v>
      </c>
      <c r="C491" s="4">
        <v>44777</v>
      </c>
      <c r="D491" s="2">
        <v>184</v>
      </c>
      <c r="E491" s="2">
        <v>138</v>
      </c>
      <c r="F491" s="2" t="str">
        <f>VLOOKUP(E491,PRODUCTS!A:B,2,FALSE)</f>
        <v>Natural Cold Defense Kit</v>
      </c>
      <c r="G491" s="2">
        <v>1</v>
      </c>
      <c r="H491" s="10">
        <f>VLOOKUP(E491,PRODUCTS!A:E,3,FALSE)</f>
        <v>30</v>
      </c>
      <c r="I491" s="10">
        <f>VLOOKUP(E491,PRODUCTS!A:E,4,FALSE)</f>
        <v>16</v>
      </c>
      <c r="J491" s="10">
        <f t="shared" si="21"/>
        <v>30</v>
      </c>
      <c r="K491" s="10">
        <f t="shared" si="22"/>
        <v>16</v>
      </c>
      <c r="L491" s="10">
        <f t="shared" si="23"/>
        <v>14</v>
      </c>
      <c r="M491" s="2">
        <f>VLOOKUP(D491,CUSTOMERS!A:E,5,FALSE)</f>
        <v>5</v>
      </c>
      <c r="N491" s="2">
        <f>VLOOKUP(E491,PRODUCTS!A:E,5,FALSE)</f>
        <v>20</v>
      </c>
      <c r="O491" s="2" t="str">
        <f>VLOOKUP(N491,CATEGORIES!A:C,3,FALSE)</f>
        <v>Health &amp; Beauty</v>
      </c>
      <c r="P491" s="2" t="str">
        <f ca="1">VLOOKUP(D491,CUSTOMERS!A:J,10,FALSE)</f>
        <v>40 - 50</v>
      </c>
      <c r="Q491" s="2" t="str">
        <f>VLOOKUP(D491,CUSTOMERS!A:I,9,FALSE)</f>
        <v>North-West</v>
      </c>
      <c r="R491" s="2" t="str">
        <f>VLOOKUP(D491,CUSTOMERS!A:K,11,FALSE)</f>
        <v>USA</v>
      </c>
    </row>
    <row r="492" spans="1:18" x14ac:dyDescent="0.2">
      <c r="A492" s="2">
        <v>1306</v>
      </c>
      <c r="B492" s="2">
        <v>2</v>
      </c>
      <c r="C492" s="4">
        <v>44777</v>
      </c>
      <c r="D492" s="2">
        <v>184</v>
      </c>
      <c r="E492" s="2">
        <v>206</v>
      </c>
      <c r="F492" s="2" t="str">
        <f>VLOOKUP(E492,PRODUCTS!A:B,2,FALSE)</f>
        <v>Whirlagig Pig</v>
      </c>
      <c r="G492" s="2">
        <v>1</v>
      </c>
      <c r="H492" s="10">
        <f>VLOOKUP(E492,PRODUCTS!A:E,3,FALSE)</f>
        <v>45</v>
      </c>
      <c r="I492" s="10">
        <f>VLOOKUP(E492,PRODUCTS!A:E,4,FALSE)</f>
        <v>24.5</v>
      </c>
      <c r="J492" s="10">
        <f t="shared" si="21"/>
        <v>45</v>
      </c>
      <c r="K492" s="10">
        <f t="shared" si="22"/>
        <v>24.5</v>
      </c>
      <c r="L492" s="10">
        <f t="shared" si="23"/>
        <v>20.5</v>
      </c>
      <c r="M492" s="2">
        <f>VLOOKUP(D492,CUSTOMERS!A:E,5,FALSE)</f>
        <v>5</v>
      </c>
      <c r="N492" s="2">
        <f>VLOOKUP(E492,PRODUCTS!A:E,5,FALSE)</f>
        <v>16</v>
      </c>
      <c r="O492" s="2" t="str">
        <f>VLOOKUP(N492,CATEGORIES!A:C,3,FALSE)</f>
        <v>Household</v>
      </c>
      <c r="P492" s="2" t="str">
        <f ca="1">VLOOKUP(D492,CUSTOMERS!A:J,10,FALSE)</f>
        <v>40 - 50</v>
      </c>
      <c r="Q492" s="2" t="str">
        <f>VLOOKUP(D492,CUSTOMERS!A:I,9,FALSE)</f>
        <v>North-West</v>
      </c>
      <c r="R492" s="2" t="str">
        <f>VLOOKUP(D492,CUSTOMERS!A:K,11,FALSE)</f>
        <v>USA</v>
      </c>
    </row>
    <row r="493" spans="1:18" x14ac:dyDescent="0.2">
      <c r="A493" s="2">
        <v>1307</v>
      </c>
      <c r="B493" s="2">
        <v>1</v>
      </c>
      <c r="C493" s="4">
        <v>44777</v>
      </c>
      <c r="D493" s="2">
        <v>534</v>
      </c>
      <c r="E493" s="2">
        <v>40</v>
      </c>
      <c r="F493" s="2" t="str">
        <f>VLOOKUP(E493,PRODUCTS!A:B,2,FALSE)</f>
        <v>Cedar Hope Chest</v>
      </c>
      <c r="G493" s="2">
        <v>1</v>
      </c>
      <c r="H493" s="10">
        <f>VLOOKUP(E493,PRODUCTS!A:E,3,FALSE)</f>
        <v>430</v>
      </c>
      <c r="I493" s="10">
        <f>VLOOKUP(E493,PRODUCTS!A:E,4,FALSE)</f>
        <v>217</v>
      </c>
      <c r="J493" s="10">
        <f t="shared" si="21"/>
        <v>430</v>
      </c>
      <c r="K493" s="10">
        <f t="shared" si="22"/>
        <v>217</v>
      </c>
      <c r="L493" s="10">
        <f t="shared" si="23"/>
        <v>213</v>
      </c>
      <c r="M493" s="2">
        <f>VLOOKUP(D493,CUSTOMERS!A:E,5,FALSE)</f>
        <v>1</v>
      </c>
      <c r="N493" s="2">
        <f>VLOOKUP(E493,PRODUCTS!A:E,5,FALSE)</f>
        <v>8</v>
      </c>
      <c r="O493" s="2" t="str">
        <f>VLOOKUP(N493,CATEGORIES!A:C,3,FALSE)</f>
        <v>Household</v>
      </c>
      <c r="P493" s="2" t="str">
        <f ca="1">VLOOKUP(D493,CUSTOMERS!A:J,10,FALSE)</f>
        <v>30 - 40</v>
      </c>
      <c r="Q493" s="2" t="str">
        <f>VLOOKUP(D493,CUSTOMERS!A:I,9,FALSE)</f>
        <v>North-East</v>
      </c>
      <c r="R493" s="2" t="str">
        <f>VLOOKUP(D493,CUSTOMERS!A:K,11,FALSE)</f>
        <v>USA</v>
      </c>
    </row>
    <row r="494" spans="1:18" x14ac:dyDescent="0.2">
      <c r="A494" s="2">
        <v>1307</v>
      </c>
      <c r="B494" s="2">
        <v>2</v>
      </c>
      <c r="C494" s="4">
        <v>44777</v>
      </c>
      <c r="D494" s="2">
        <v>534</v>
      </c>
      <c r="E494" s="2">
        <v>126</v>
      </c>
      <c r="F494" s="2" t="str">
        <f>VLOOKUP(E494,PRODUCTS!A:B,2,FALSE)</f>
        <v>Lucky Golden Clover</v>
      </c>
      <c r="G494" s="2">
        <v>1</v>
      </c>
      <c r="H494" s="10">
        <f>VLOOKUP(E494,PRODUCTS!A:E,3,FALSE)</f>
        <v>20</v>
      </c>
      <c r="I494" s="10">
        <f>VLOOKUP(E494,PRODUCTS!A:E,4,FALSE)</f>
        <v>13</v>
      </c>
      <c r="J494" s="10">
        <f t="shared" si="21"/>
        <v>20</v>
      </c>
      <c r="K494" s="10">
        <f t="shared" si="22"/>
        <v>13</v>
      </c>
      <c r="L494" s="10">
        <f t="shared" si="23"/>
        <v>7</v>
      </c>
      <c r="M494" s="2">
        <f>VLOOKUP(D494,CUSTOMERS!A:E,5,FALSE)</f>
        <v>1</v>
      </c>
      <c r="N494" s="2">
        <f>VLOOKUP(E494,PRODUCTS!A:E,5,FALSE)</f>
        <v>14</v>
      </c>
      <c r="O494" s="2" t="str">
        <f>VLOOKUP(N494,CATEGORIES!A:C,3,FALSE)</f>
        <v>Health &amp; Beauty</v>
      </c>
      <c r="P494" s="2" t="str">
        <f ca="1">VLOOKUP(D494,CUSTOMERS!A:J,10,FALSE)</f>
        <v>30 - 40</v>
      </c>
      <c r="Q494" s="2" t="str">
        <f>VLOOKUP(D494,CUSTOMERS!A:I,9,FALSE)</f>
        <v>North-East</v>
      </c>
      <c r="R494" s="2" t="str">
        <f>VLOOKUP(D494,CUSTOMERS!A:K,11,FALSE)</f>
        <v>USA</v>
      </c>
    </row>
    <row r="495" spans="1:18" x14ac:dyDescent="0.2">
      <c r="A495" s="2">
        <v>1308</v>
      </c>
      <c r="B495" s="2">
        <v>1</v>
      </c>
      <c r="C495" s="4">
        <v>44778</v>
      </c>
      <c r="D495" s="2">
        <v>207</v>
      </c>
      <c r="E495" s="2">
        <v>13</v>
      </c>
      <c r="F495" s="2" t="str">
        <f>VLOOKUP(E495,PRODUCTS!A:B,2,FALSE)</f>
        <v>Barking Treat Jar</v>
      </c>
      <c r="G495" s="2">
        <v>1</v>
      </c>
      <c r="H495" s="10">
        <f>VLOOKUP(E495,PRODUCTS!A:E,3,FALSE)</f>
        <v>35</v>
      </c>
      <c r="I495" s="10">
        <f>VLOOKUP(E495,PRODUCTS!A:E,4,FALSE)</f>
        <v>19.5</v>
      </c>
      <c r="J495" s="10">
        <f t="shared" si="21"/>
        <v>35</v>
      </c>
      <c r="K495" s="10">
        <f t="shared" si="22"/>
        <v>19.5</v>
      </c>
      <c r="L495" s="10">
        <f t="shared" si="23"/>
        <v>15.5</v>
      </c>
      <c r="M495" s="2">
        <f>VLOOKUP(D495,CUSTOMERS!A:E,5,FALSE)</f>
        <v>7</v>
      </c>
      <c r="N495" s="2">
        <f>VLOOKUP(E495,PRODUCTS!A:E,5,FALSE)</f>
        <v>21</v>
      </c>
      <c r="O495" s="2" t="str">
        <f>VLOOKUP(N495,CATEGORIES!A:C,3,FALSE)</f>
        <v>Household</v>
      </c>
      <c r="P495" s="2" t="str">
        <f ca="1">VLOOKUP(D495,CUSTOMERS!A:J,10,FALSE)</f>
        <v>60 - 70</v>
      </c>
      <c r="Q495" s="2" t="str">
        <f>VLOOKUP(D495,CUSTOMERS!A:I,9,FALSE)</f>
        <v>North-East</v>
      </c>
      <c r="R495" s="2" t="str">
        <f>VLOOKUP(D495,CUSTOMERS!A:K,11,FALSE)</f>
        <v>USA</v>
      </c>
    </row>
    <row r="496" spans="1:18" x14ac:dyDescent="0.2">
      <c r="A496" s="2">
        <v>1308</v>
      </c>
      <c r="B496" s="2">
        <v>2</v>
      </c>
      <c r="C496" s="4">
        <v>44778</v>
      </c>
      <c r="D496" s="2">
        <v>207</v>
      </c>
      <c r="E496" s="2">
        <v>26</v>
      </c>
      <c r="F496" s="2" t="str">
        <f>VLOOKUP(E496,PRODUCTS!A:B,2,FALSE)</f>
        <v>Bubble Gum Kit</v>
      </c>
      <c r="G496" s="2">
        <v>12</v>
      </c>
      <c r="H496" s="10">
        <f>VLOOKUP(E496,PRODUCTS!A:E,3,FALSE)</f>
        <v>17</v>
      </c>
      <c r="I496" s="10">
        <f>VLOOKUP(E496,PRODUCTS!A:E,4,FALSE)</f>
        <v>9.5</v>
      </c>
      <c r="J496" s="10">
        <f t="shared" si="21"/>
        <v>204</v>
      </c>
      <c r="K496" s="10">
        <f t="shared" si="22"/>
        <v>114</v>
      </c>
      <c r="L496" s="10">
        <f t="shared" si="23"/>
        <v>90</v>
      </c>
      <c r="M496" s="2">
        <f>VLOOKUP(D496,CUSTOMERS!A:E,5,FALSE)</f>
        <v>7</v>
      </c>
      <c r="N496" s="2">
        <f>VLOOKUP(E496,PRODUCTS!A:E,5,FALSE)</f>
        <v>17</v>
      </c>
      <c r="O496" s="2" t="str">
        <f>VLOOKUP(N496,CATEGORIES!A:C,3,FALSE)</f>
        <v>Children</v>
      </c>
      <c r="P496" s="2" t="str">
        <f ca="1">VLOOKUP(D496,CUSTOMERS!A:J,10,FALSE)</f>
        <v>60 - 70</v>
      </c>
      <c r="Q496" s="2" t="str">
        <f>VLOOKUP(D496,CUSTOMERS!A:I,9,FALSE)</f>
        <v>North-East</v>
      </c>
      <c r="R496" s="2" t="str">
        <f>VLOOKUP(D496,CUSTOMERS!A:K,11,FALSE)</f>
        <v>USA</v>
      </c>
    </row>
    <row r="497" spans="1:18" x14ac:dyDescent="0.2">
      <c r="A497" s="2">
        <v>1308</v>
      </c>
      <c r="B497" s="2">
        <v>3</v>
      </c>
      <c r="C497" s="4">
        <v>44778</v>
      </c>
      <c r="D497" s="2">
        <v>207</v>
      </c>
      <c r="E497" s="2">
        <v>196</v>
      </c>
      <c r="F497" s="2" t="str">
        <f>VLOOKUP(E497,PRODUCTS!A:B,2,FALSE)</f>
        <v>Travel Companion</v>
      </c>
      <c r="G497" s="2">
        <v>1</v>
      </c>
      <c r="H497" s="10">
        <f>VLOOKUP(E497,PRODUCTS!A:E,3,FALSE)</f>
        <v>74</v>
      </c>
      <c r="I497" s="10">
        <f>VLOOKUP(E497,PRODUCTS!A:E,4,FALSE)</f>
        <v>40</v>
      </c>
      <c r="J497" s="10">
        <f t="shared" si="21"/>
        <v>74</v>
      </c>
      <c r="K497" s="10">
        <f t="shared" si="22"/>
        <v>40</v>
      </c>
      <c r="L497" s="10">
        <f t="shared" si="23"/>
        <v>34</v>
      </c>
      <c r="M497" s="2">
        <f>VLOOKUP(D497,CUSTOMERS!A:E,5,FALSE)</f>
        <v>7</v>
      </c>
      <c r="N497" s="2">
        <f>VLOOKUP(E497,PRODUCTS!A:E,5,FALSE)</f>
        <v>23</v>
      </c>
      <c r="O497" s="2" t="str">
        <f>VLOOKUP(N497,CATEGORIES!A:C,3,FALSE)</f>
        <v>Travel</v>
      </c>
      <c r="P497" s="2" t="str">
        <f ca="1">VLOOKUP(D497,CUSTOMERS!A:J,10,FALSE)</f>
        <v>60 - 70</v>
      </c>
      <c r="Q497" s="2" t="str">
        <f>VLOOKUP(D497,CUSTOMERS!A:I,9,FALSE)</f>
        <v>North-East</v>
      </c>
      <c r="R497" s="2" t="str">
        <f>VLOOKUP(D497,CUSTOMERS!A:K,11,FALSE)</f>
        <v>USA</v>
      </c>
    </row>
    <row r="498" spans="1:18" x14ac:dyDescent="0.2">
      <c r="A498" s="2">
        <v>1309</v>
      </c>
      <c r="B498" s="2">
        <v>1</v>
      </c>
      <c r="C498" s="4">
        <v>44778</v>
      </c>
      <c r="D498" s="2">
        <v>247</v>
      </c>
      <c r="E498" s="2">
        <v>28</v>
      </c>
      <c r="F498" s="2" t="str">
        <f>VLOOKUP(E498,PRODUCTS!A:B,2,FALSE)</f>
        <v>Candlelit Forest Screen</v>
      </c>
      <c r="G498" s="2">
        <v>1</v>
      </c>
      <c r="H498" s="10">
        <f>VLOOKUP(E498,PRODUCTS!A:E,3,FALSE)</f>
        <v>30</v>
      </c>
      <c r="I498" s="10">
        <f>VLOOKUP(E498,PRODUCTS!A:E,4,FALSE)</f>
        <v>18</v>
      </c>
      <c r="J498" s="10">
        <f t="shared" si="21"/>
        <v>30</v>
      </c>
      <c r="K498" s="10">
        <f t="shared" si="22"/>
        <v>18</v>
      </c>
      <c r="L498" s="10">
        <f t="shared" si="23"/>
        <v>12</v>
      </c>
      <c r="M498" s="2">
        <f>VLOOKUP(D498,CUSTOMERS!A:E,5,FALSE)</f>
        <v>6</v>
      </c>
      <c r="N498" s="2">
        <f>VLOOKUP(E498,PRODUCTS!A:E,5,FALSE)</f>
        <v>4</v>
      </c>
      <c r="O498" s="2" t="str">
        <f>VLOOKUP(N498,CATEGORIES!A:C,3,FALSE)</f>
        <v>Gifts</v>
      </c>
      <c r="P498" s="2" t="str">
        <f ca="1">VLOOKUP(D498,CUSTOMERS!A:J,10,FALSE)</f>
        <v>70+</v>
      </c>
      <c r="Q498" s="2" t="str">
        <f>VLOOKUP(D498,CUSTOMERS!A:I,9,FALSE)</f>
        <v>Central</v>
      </c>
      <c r="R498" s="2" t="str">
        <f>VLOOKUP(D498,CUSTOMERS!A:K,11,FALSE)</f>
        <v>USA</v>
      </c>
    </row>
    <row r="499" spans="1:18" x14ac:dyDescent="0.2">
      <c r="A499" s="2">
        <v>1309</v>
      </c>
      <c r="B499" s="2">
        <v>2</v>
      </c>
      <c r="C499" s="4">
        <v>44778</v>
      </c>
      <c r="D499" s="2">
        <v>247</v>
      </c>
      <c r="E499" s="2">
        <v>43</v>
      </c>
      <c r="F499" s="2" t="str">
        <f>VLOOKUP(E499,PRODUCTS!A:B,2,FALSE)</f>
        <v>Champagne and Truffles</v>
      </c>
      <c r="G499" s="2">
        <v>1</v>
      </c>
      <c r="H499" s="10">
        <f>VLOOKUP(E499,PRODUCTS!A:E,3,FALSE)</f>
        <v>57</v>
      </c>
      <c r="I499" s="10">
        <f>VLOOKUP(E499,PRODUCTS!A:E,4,FALSE)</f>
        <v>30.5</v>
      </c>
      <c r="J499" s="10">
        <f t="shared" si="21"/>
        <v>57</v>
      </c>
      <c r="K499" s="10">
        <f t="shared" si="22"/>
        <v>30.5</v>
      </c>
      <c r="L499" s="10">
        <f t="shared" si="23"/>
        <v>26.5</v>
      </c>
      <c r="M499" s="2">
        <f>VLOOKUP(D499,CUSTOMERS!A:E,5,FALSE)</f>
        <v>6</v>
      </c>
      <c r="N499" s="2">
        <f>VLOOKUP(E499,PRODUCTS!A:E,5,FALSE)</f>
        <v>11</v>
      </c>
      <c r="O499" s="2" t="str">
        <f>VLOOKUP(N499,CATEGORIES!A:C,3,FALSE)</f>
        <v>Gifts</v>
      </c>
      <c r="P499" s="2" t="str">
        <f ca="1">VLOOKUP(D499,CUSTOMERS!A:J,10,FALSE)</f>
        <v>70+</v>
      </c>
      <c r="Q499" s="2" t="str">
        <f>VLOOKUP(D499,CUSTOMERS!A:I,9,FALSE)</f>
        <v>Central</v>
      </c>
      <c r="R499" s="2" t="str">
        <f>VLOOKUP(D499,CUSTOMERS!A:K,11,FALSE)</f>
        <v>USA</v>
      </c>
    </row>
    <row r="500" spans="1:18" x14ac:dyDescent="0.2">
      <c r="A500" s="2">
        <v>1309</v>
      </c>
      <c r="B500" s="2">
        <v>3</v>
      </c>
      <c r="C500" s="4">
        <v>44778</v>
      </c>
      <c r="D500" s="2">
        <v>247</v>
      </c>
      <c r="E500" s="2">
        <v>87</v>
      </c>
      <c r="F500" s="2" t="str">
        <f>VLOOKUP(E500,PRODUCTS!A:B,2,FALSE)</f>
        <v>Fruit Collection Christmas Ornaments</v>
      </c>
      <c r="G500" s="2">
        <v>1</v>
      </c>
      <c r="H500" s="10">
        <f>VLOOKUP(E500,PRODUCTS!A:E,3,FALSE)</f>
        <v>23</v>
      </c>
      <c r="I500" s="10">
        <f>VLOOKUP(E500,PRODUCTS!A:E,4,FALSE)</f>
        <v>12.5</v>
      </c>
      <c r="J500" s="10">
        <f t="shared" si="21"/>
        <v>23</v>
      </c>
      <c r="K500" s="10">
        <f t="shared" si="22"/>
        <v>12.5</v>
      </c>
      <c r="L500" s="10">
        <f t="shared" si="23"/>
        <v>10.5</v>
      </c>
      <c r="M500" s="2">
        <f>VLOOKUP(D500,CUSTOMERS!A:E,5,FALSE)</f>
        <v>6</v>
      </c>
      <c r="N500" s="2">
        <f>VLOOKUP(E500,PRODUCTS!A:E,5,FALSE)</f>
        <v>4</v>
      </c>
      <c r="O500" s="2" t="str">
        <f>VLOOKUP(N500,CATEGORIES!A:C,3,FALSE)</f>
        <v>Gifts</v>
      </c>
      <c r="P500" s="2" t="str">
        <f ca="1">VLOOKUP(D500,CUSTOMERS!A:J,10,FALSE)</f>
        <v>70+</v>
      </c>
      <c r="Q500" s="2" t="str">
        <f>VLOOKUP(D500,CUSTOMERS!A:I,9,FALSE)</f>
        <v>Central</v>
      </c>
      <c r="R500" s="2" t="str">
        <f>VLOOKUP(D500,CUSTOMERS!A:K,11,FALSE)</f>
        <v>USA</v>
      </c>
    </row>
    <row r="501" spans="1:18" x14ac:dyDescent="0.2">
      <c r="A501" s="2">
        <v>1310</v>
      </c>
      <c r="B501" s="2">
        <v>1</v>
      </c>
      <c r="C501" s="4">
        <v>44779</v>
      </c>
      <c r="D501" s="2">
        <v>312</v>
      </c>
      <c r="E501" s="2">
        <v>60</v>
      </c>
      <c r="F501" s="2" t="str">
        <f>VLOOKUP(E501,PRODUCTS!A:B,2,FALSE)</f>
        <v>Custom Cellar Plaque</v>
      </c>
      <c r="G501" s="2">
        <v>1</v>
      </c>
      <c r="H501" s="10">
        <f>VLOOKUP(E501,PRODUCTS!A:E,3,FALSE)</f>
        <v>60</v>
      </c>
      <c r="I501" s="10">
        <f>VLOOKUP(E501,PRODUCTS!A:E,4,FALSE)</f>
        <v>33</v>
      </c>
      <c r="J501" s="10">
        <f t="shared" si="21"/>
        <v>60</v>
      </c>
      <c r="K501" s="10">
        <f t="shared" si="22"/>
        <v>33</v>
      </c>
      <c r="L501" s="10">
        <f t="shared" si="23"/>
        <v>27</v>
      </c>
      <c r="M501" s="2">
        <f>VLOOKUP(D501,CUSTOMERS!A:E,5,FALSE)</f>
        <v>5</v>
      </c>
      <c r="N501" s="2">
        <f>VLOOKUP(E501,PRODUCTS!A:E,5,FALSE)</f>
        <v>15</v>
      </c>
      <c r="O501" s="2" t="str">
        <f>VLOOKUP(N501,CATEGORIES!A:C,3,FALSE)</f>
        <v>Household</v>
      </c>
      <c r="P501" s="2" t="str">
        <f ca="1">VLOOKUP(D501,CUSTOMERS!A:J,10,FALSE)</f>
        <v>20 - 30</v>
      </c>
      <c r="Q501" s="2" t="str">
        <f>VLOOKUP(D501,CUSTOMERS!A:I,9,FALSE)</f>
        <v>England</v>
      </c>
      <c r="R501" s="2" t="str">
        <f>VLOOKUP(D501,CUSTOMERS!A:K,11,FALSE)</f>
        <v>Europe</v>
      </c>
    </row>
    <row r="502" spans="1:18" x14ac:dyDescent="0.2">
      <c r="A502" s="2">
        <v>1310</v>
      </c>
      <c r="B502" s="2">
        <v>2</v>
      </c>
      <c r="C502" s="4">
        <v>44779</v>
      </c>
      <c r="D502" s="2">
        <v>312</v>
      </c>
      <c r="E502" s="2">
        <v>86</v>
      </c>
      <c r="F502" s="2" t="str">
        <f>VLOOKUP(E502,PRODUCTS!A:B,2,FALSE)</f>
        <v>Fragrant Flower Arrangement</v>
      </c>
      <c r="G502" s="2">
        <v>1</v>
      </c>
      <c r="H502" s="10">
        <f>VLOOKUP(E502,PRODUCTS!A:E,3,FALSE)</f>
        <v>60</v>
      </c>
      <c r="I502" s="10">
        <f>VLOOKUP(E502,PRODUCTS!A:E,4,FALSE)</f>
        <v>31</v>
      </c>
      <c r="J502" s="10">
        <f t="shared" si="21"/>
        <v>60</v>
      </c>
      <c r="K502" s="10">
        <f t="shared" si="22"/>
        <v>31</v>
      </c>
      <c r="L502" s="10">
        <f t="shared" si="23"/>
        <v>29</v>
      </c>
      <c r="M502" s="2">
        <f>VLOOKUP(D502,CUSTOMERS!A:E,5,FALSE)</f>
        <v>5</v>
      </c>
      <c r="N502" s="2">
        <f>VLOOKUP(E502,PRODUCTS!A:E,5,FALSE)</f>
        <v>22</v>
      </c>
      <c r="O502" s="2" t="str">
        <f>VLOOKUP(N502,CATEGORIES!A:C,3,FALSE)</f>
        <v>Gifts</v>
      </c>
      <c r="P502" s="2" t="str">
        <f ca="1">VLOOKUP(D502,CUSTOMERS!A:J,10,FALSE)</f>
        <v>20 - 30</v>
      </c>
      <c r="Q502" s="2" t="str">
        <f>VLOOKUP(D502,CUSTOMERS!A:I,9,FALSE)</f>
        <v>England</v>
      </c>
      <c r="R502" s="2" t="str">
        <f>VLOOKUP(D502,CUSTOMERS!A:K,11,FALSE)</f>
        <v>Europe</v>
      </c>
    </row>
    <row r="503" spans="1:18" x14ac:dyDescent="0.2">
      <c r="A503" s="2">
        <v>1311</v>
      </c>
      <c r="B503" s="2">
        <v>1</v>
      </c>
      <c r="C503" s="4">
        <v>44779</v>
      </c>
      <c r="D503" s="2">
        <v>481</v>
      </c>
      <c r="E503" s="2">
        <v>110</v>
      </c>
      <c r="F503" s="2" t="str">
        <f>VLOOKUP(E503,PRODUCTS!A:B,2,FALSE)</f>
        <v>Italian Trattoria</v>
      </c>
      <c r="G503" s="2">
        <v>2</v>
      </c>
      <c r="H503" s="10">
        <f>VLOOKUP(E503,PRODUCTS!A:E,3,FALSE)</f>
        <v>65</v>
      </c>
      <c r="I503" s="10">
        <f>VLOOKUP(E503,PRODUCTS!A:E,4,FALSE)</f>
        <v>35.5</v>
      </c>
      <c r="J503" s="10">
        <f t="shared" si="21"/>
        <v>130</v>
      </c>
      <c r="K503" s="10">
        <f t="shared" si="22"/>
        <v>71</v>
      </c>
      <c r="L503" s="10">
        <f t="shared" si="23"/>
        <v>59</v>
      </c>
      <c r="M503" s="2">
        <f>VLOOKUP(D503,CUSTOMERS!A:E,5,FALSE)</f>
        <v>3</v>
      </c>
      <c r="N503" s="2">
        <f>VLOOKUP(E503,PRODUCTS!A:E,5,FALSE)</f>
        <v>11</v>
      </c>
      <c r="O503" s="2" t="str">
        <f>VLOOKUP(N503,CATEGORIES!A:C,3,FALSE)</f>
        <v>Gifts</v>
      </c>
      <c r="P503" s="2" t="str">
        <f ca="1">VLOOKUP(D503,CUSTOMERS!A:J,10,FALSE)</f>
        <v>50 - 60</v>
      </c>
      <c r="Q503" s="2" t="str">
        <f>VLOOKUP(D503,CUSTOMERS!A:I,9,FALSE)</f>
        <v>North-East</v>
      </c>
      <c r="R503" s="2" t="str">
        <f>VLOOKUP(D503,CUSTOMERS!A:K,11,FALSE)</f>
        <v>USA</v>
      </c>
    </row>
    <row r="504" spans="1:18" x14ac:dyDescent="0.2">
      <c r="A504" s="2">
        <v>1311</v>
      </c>
      <c r="B504" s="2">
        <v>2</v>
      </c>
      <c r="C504" s="4">
        <v>44779</v>
      </c>
      <c r="D504" s="2">
        <v>481</v>
      </c>
      <c r="E504" s="2">
        <v>205</v>
      </c>
      <c r="F504" s="2" t="str">
        <f>VLOOKUP(E504,PRODUCTS!A:B,2,FALSE)</f>
        <v>Weather Alert Radio</v>
      </c>
      <c r="G504" s="2">
        <v>1</v>
      </c>
      <c r="H504" s="10">
        <f>VLOOKUP(E504,PRODUCTS!A:E,3,FALSE)</f>
        <v>60</v>
      </c>
      <c r="I504" s="10">
        <f>VLOOKUP(E504,PRODUCTS!A:E,4,FALSE)</f>
        <v>32</v>
      </c>
      <c r="J504" s="10">
        <f t="shared" si="21"/>
        <v>60</v>
      </c>
      <c r="K504" s="10">
        <f t="shared" si="22"/>
        <v>32</v>
      </c>
      <c r="L504" s="10">
        <f t="shared" si="23"/>
        <v>28</v>
      </c>
      <c r="M504" s="2">
        <f>VLOOKUP(D504,CUSTOMERS!A:E,5,FALSE)</f>
        <v>3</v>
      </c>
      <c r="N504" s="2">
        <f>VLOOKUP(E504,PRODUCTS!A:E,5,FALSE)</f>
        <v>9</v>
      </c>
      <c r="O504" s="2" t="str">
        <f>VLOOKUP(N504,CATEGORIES!A:C,3,FALSE)</f>
        <v>Electronics</v>
      </c>
      <c r="P504" s="2" t="str">
        <f ca="1">VLOOKUP(D504,CUSTOMERS!A:J,10,FALSE)</f>
        <v>50 - 60</v>
      </c>
      <c r="Q504" s="2" t="str">
        <f>VLOOKUP(D504,CUSTOMERS!A:I,9,FALSE)</f>
        <v>North-East</v>
      </c>
      <c r="R504" s="2" t="str">
        <f>VLOOKUP(D504,CUSTOMERS!A:K,11,FALSE)</f>
        <v>USA</v>
      </c>
    </row>
    <row r="505" spans="1:18" x14ac:dyDescent="0.2">
      <c r="A505" s="2">
        <v>1311</v>
      </c>
      <c r="B505" s="2">
        <v>3</v>
      </c>
      <c r="C505" s="4">
        <v>44779</v>
      </c>
      <c r="D505" s="2">
        <v>481</v>
      </c>
      <c r="E505" s="2">
        <v>208</v>
      </c>
      <c r="F505" s="2" t="str">
        <f>VLOOKUP(E505,PRODUCTS!A:B,2,FALSE)</f>
        <v>Winged Fairy</v>
      </c>
      <c r="G505" s="2">
        <v>1</v>
      </c>
      <c r="H505" s="10">
        <f>VLOOKUP(E505,PRODUCTS!A:E,3,FALSE)</f>
        <v>45</v>
      </c>
      <c r="I505" s="10">
        <f>VLOOKUP(E505,PRODUCTS!A:E,4,FALSE)</f>
        <v>25.5</v>
      </c>
      <c r="J505" s="10">
        <f t="shared" si="21"/>
        <v>45</v>
      </c>
      <c r="K505" s="10">
        <f t="shared" si="22"/>
        <v>25.5</v>
      </c>
      <c r="L505" s="10">
        <f t="shared" si="23"/>
        <v>19.5</v>
      </c>
      <c r="M505" s="2">
        <f>VLOOKUP(D505,CUSTOMERS!A:E,5,FALSE)</f>
        <v>3</v>
      </c>
      <c r="N505" s="2">
        <f>VLOOKUP(E505,PRODUCTS!A:E,5,FALSE)</f>
        <v>16</v>
      </c>
      <c r="O505" s="2" t="str">
        <f>VLOOKUP(N505,CATEGORIES!A:C,3,FALSE)</f>
        <v>Household</v>
      </c>
      <c r="P505" s="2" t="str">
        <f ca="1">VLOOKUP(D505,CUSTOMERS!A:J,10,FALSE)</f>
        <v>50 - 60</v>
      </c>
      <c r="Q505" s="2" t="str">
        <f>VLOOKUP(D505,CUSTOMERS!A:I,9,FALSE)</f>
        <v>North-East</v>
      </c>
      <c r="R505" s="2" t="str">
        <f>VLOOKUP(D505,CUSTOMERS!A:K,11,FALSE)</f>
        <v>USA</v>
      </c>
    </row>
    <row r="506" spans="1:18" x14ac:dyDescent="0.2">
      <c r="A506" s="2">
        <v>1312</v>
      </c>
      <c r="B506" s="2">
        <v>1</v>
      </c>
      <c r="C506" s="4">
        <v>44780</v>
      </c>
      <c r="D506" s="2">
        <v>294</v>
      </c>
      <c r="E506" s="2">
        <v>123</v>
      </c>
      <c r="F506" s="2" t="str">
        <f>VLOOKUP(E506,PRODUCTS!A:B,2,FALSE)</f>
        <v>Lone Star Fiesta</v>
      </c>
      <c r="G506" s="2">
        <v>1</v>
      </c>
      <c r="H506" s="10">
        <f>VLOOKUP(E506,PRODUCTS!A:E,3,FALSE)</f>
        <v>75</v>
      </c>
      <c r="I506" s="10">
        <f>VLOOKUP(E506,PRODUCTS!A:E,4,FALSE)</f>
        <v>40.5</v>
      </c>
      <c r="J506" s="10">
        <f t="shared" si="21"/>
        <v>75</v>
      </c>
      <c r="K506" s="10">
        <f t="shared" si="22"/>
        <v>40.5</v>
      </c>
      <c r="L506" s="10">
        <f t="shared" si="23"/>
        <v>34.5</v>
      </c>
      <c r="M506" s="2">
        <f>VLOOKUP(D506,CUSTOMERS!A:E,5,FALSE)</f>
        <v>5</v>
      </c>
      <c r="N506" s="2">
        <f>VLOOKUP(E506,PRODUCTS!A:E,5,FALSE)</f>
        <v>11</v>
      </c>
      <c r="O506" s="2" t="str">
        <f>VLOOKUP(N506,CATEGORIES!A:C,3,FALSE)</f>
        <v>Gifts</v>
      </c>
      <c r="P506" s="2" t="str">
        <f ca="1">VLOOKUP(D506,CUSTOMERS!A:J,10,FALSE)</f>
        <v>40 - 50</v>
      </c>
      <c r="Q506" s="2" t="str">
        <f>VLOOKUP(D506,CUSTOMERS!A:I,9,FALSE)</f>
        <v>South-West</v>
      </c>
      <c r="R506" s="2" t="str">
        <f>VLOOKUP(D506,CUSTOMERS!A:K,11,FALSE)</f>
        <v>USA</v>
      </c>
    </row>
    <row r="507" spans="1:18" x14ac:dyDescent="0.2">
      <c r="A507" s="2">
        <v>1312</v>
      </c>
      <c r="B507" s="2">
        <v>2</v>
      </c>
      <c r="C507" s="4">
        <v>44780</v>
      </c>
      <c r="D507" s="2">
        <v>294</v>
      </c>
      <c r="E507" s="2">
        <v>125</v>
      </c>
      <c r="F507" s="2" t="str">
        <f>VLOOKUP(E507,PRODUCTS!A:B,2,FALSE)</f>
        <v>Lucious Nuggets</v>
      </c>
      <c r="G507" s="2">
        <v>1</v>
      </c>
      <c r="H507" s="10">
        <f>VLOOKUP(E507,PRODUCTS!A:E,3,FALSE)</f>
        <v>27</v>
      </c>
      <c r="I507" s="10">
        <f>VLOOKUP(E507,PRODUCTS!A:E,4,FALSE)</f>
        <v>14.5</v>
      </c>
      <c r="J507" s="10">
        <f t="shared" si="21"/>
        <v>27</v>
      </c>
      <c r="K507" s="10">
        <f t="shared" si="22"/>
        <v>14.5</v>
      </c>
      <c r="L507" s="10">
        <f t="shared" si="23"/>
        <v>12.5</v>
      </c>
      <c r="M507" s="2">
        <f>VLOOKUP(D507,CUSTOMERS!A:E,5,FALSE)</f>
        <v>5</v>
      </c>
      <c r="N507" s="2">
        <f>VLOOKUP(E507,PRODUCTS!A:E,5,FALSE)</f>
        <v>3</v>
      </c>
      <c r="O507" s="2" t="str">
        <f>VLOOKUP(N507,CATEGORIES!A:C,3,FALSE)</f>
        <v>Food</v>
      </c>
      <c r="P507" s="2" t="str">
        <f ca="1">VLOOKUP(D507,CUSTOMERS!A:J,10,FALSE)</f>
        <v>40 - 50</v>
      </c>
      <c r="Q507" s="2" t="str">
        <f>VLOOKUP(D507,CUSTOMERS!A:I,9,FALSE)</f>
        <v>South-West</v>
      </c>
      <c r="R507" s="2" t="str">
        <f>VLOOKUP(D507,CUSTOMERS!A:K,11,FALSE)</f>
        <v>USA</v>
      </c>
    </row>
    <row r="508" spans="1:18" x14ac:dyDescent="0.2">
      <c r="A508" s="2">
        <v>1313</v>
      </c>
      <c r="B508" s="2">
        <v>1</v>
      </c>
      <c r="C508" s="4">
        <v>44780</v>
      </c>
      <c r="D508" s="2">
        <v>300</v>
      </c>
      <c r="E508" s="2">
        <v>119</v>
      </c>
      <c r="F508" s="2" t="str">
        <f>VLOOKUP(E508,PRODUCTS!A:B,2,FALSE)</f>
        <v>Leaning Man Silhouette</v>
      </c>
      <c r="G508" s="2">
        <v>1</v>
      </c>
      <c r="H508" s="10">
        <f>VLOOKUP(E508,PRODUCTS!A:E,3,FALSE)</f>
        <v>65</v>
      </c>
      <c r="I508" s="10">
        <f>VLOOKUP(E508,PRODUCTS!A:E,4,FALSE)</f>
        <v>33.5</v>
      </c>
      <c r="J508" s="10">
        <f t="shared" si="21"/>
        <v>65</v>
      </c>
      <c r="K508" s="10">
        <f t="shared" si="22"/>
        <v>33.5</v>
      </c>
      <c r="L508" s="10">
        <f t="shared" si="23"/>
        <v>31.5</v>
      </c>
      <c r="M508" s="2">
        <f>VLOOKUP(D508,CUSTOMERS!A:E,5,FALSE)</f>
        <v>4</v>
      </c>
      <c r="N508" s="2">
        <f>VLOOKUP(E508,PRODUCTS!A:E,5,FALSE)</f>
        <v>16</v>
      </c>
      <c r="O508" s="2" t="str">
        <f>VLOOKUP(N508,CATEGORIES!A:C,3,FALSE)</f>
        <v>Household</v>
      </c>
      <c r="P508" s="2" t="str">
        <f ca="1">VLOOKUP(D508,CUSTOMERS!A:J,10,FALSE)</f>
        <v>20 - 30</v>
      </c>
      <c r="Q508" s="2" t="str">
        <f>VLOOKUP(D508,CUSTOMERS!A:I,9,FALSE)</f>
        <v>North-West</v>
      </c>
      <c r="R508" s="2" t="str">
        <f>VLOOKUP(D508,CUSTOMERS!A:K,11,FALSE)</f>
        <v>USA</v>
      </c>
    </row>
    <row r="509" spans="1:18" x14ac:dyDescent="0.2">
      <c r="A509" s="2">
        <v>1313</v>
      </c>
      <c r="B509" s="2">
        <v>2</v>
      </c>
      <c r="C509" s="4">
        <v>44780</v>
      </c>
      <c r="D509" s="2">
        <v>300</v>
      </c>
      <c r="E509" s="2">
        <v>199</v>
      </c>
      <c r="F509" s="2" t="str">
        <f>VLOOKUP(E509,PRODUCTS!A:B,2,FALSE)</f>
        <v>Truth Seeker</v>
      </c>
      <c r="G509" s="2">
        <v>1</v>
      </c>
      <c r="H509" s="10">
        <f>VLOOKUP(E509,PRODUCTS!A:E,3,FALSE)</f>
        <v>154</v>
      </c>
      <c r="I509" s="10">
        <f>VLOOKUP(E509,PRODUCTS!A:E,4,FALSE)</f>
        <v>79</v>
      </c>
      <c r="J509" s="10">
        <f t="shared" si="21"/>
        <v>154</v>
      </c>
      <c r="K509" s="10">
        <f t="shared" si="22"/>
        <v>79</v>
      </c>
      <c r="L509" s="10">
        <f t="shared" si="23"/>
        <v>75</v>
      </c>
      <c r="M509" s="2">
        <f>VLOOKUP(D509,CUSTOMERS!A:E,5,FALSE)</f>
        <v>4</v>
      </c>
      <c r="N509" s="2">
        <f>VLOOKUP(E509,PRODUCTS!A:E,5,FALSE)</f>
        <v>9</v>
      </c>
      <c r="O509" s="2" t="str">
        <f>VLOOKUP(N509,CATEGORIES!A:C,3,FALSE)</f>
        <v>Electronics</v>
      </c>
      <c r="P509" s="2" t="str">
        <f ca="1">VLOOKUP(D509,CUSTOMERS!A:J,10,FALSE)</f>
        <v>20 - 30</v>
      </c>
      <c r="Q509" s="2" t="str">
        <f>VLOOKUP(D509,CUSTOMERS!A:I,9,FALSE)</f>
        <v>North-West</v>
      </c>
      <c r="R509" s="2" t="str">
        <f>VLOOKUP(D509,CUSTOMERS!A:K,11,FALSE)</f>
        <v>USA</v>
      </c>
    </row>
    <row r="510" spans="1:18" x14ac:dyDescent="0.2">
      <c r="A510" s="2">
        <v>1314</v>
      </c>
      <c r="B510" s="2">
        <v>1</v>
      </c>
      <c r="C510" s="4">
        <v>44781</v>
      </c>
      <c r="D510" s="2">
        <v>522</v>
      </c>
      <c r="E510" s="2">
        <v>39</v>
      </c>
      <c r="F510" s="2" t="str">
        <f>VLOOKUP(E510,PRODUCTS!A:B,2,FALSE)</f>
        <v>Cedar Buccaneer Chest</v>
      </c>
      <c r="G510" s="2">
        <v>1</v>
      </c>
      <c r="H510" s="10">
        <f>VLOOKUP(E510,PRODUCTS!A:E,3,FALSE)</f>
        <v>220</v>
      </c>
      <c r="I510" s="10">
        <f>VLOOKUP(E510,PRODUCTS!A:E,4,FALSE)</f>
        <v>111</v>
      </c>
      <c r="J510" s="10">
        <f t="shared" si="21"/>
        <v>220</v>
      </c>
      <c r="K510" s="10">
        <f t="shared" si="22"/>
        <v>111</v>
      </c>
      <c r="L510" s="10">
        <f t="shared" si="23"/>
        <v>109</v>
      </c>
      <c r="M510" s="2">
        <f>VLOOKUP(D510,CUSTOMERS!A:E,5,FALSE)</f>
        <v>2</v>
      </c>
      <c r="N510" s="2">
        <f>VLOOKUP(E510,PRODUCTS!A:E,5,FALSE)</f>
        <v>8</v>
      </c>
      <c r="O510" s="2" t="str">
        <f>VLOOKUP(N510,CATEGORIES!A:C,3,FALSE)</f>
        <v>Household</v>
      </c>
      <c r="P510" s="2" t="str">
        <f ca="1">VLOOKUP(D510,CUSTOMERS!A:J,10,FALSE)</f>
        <v>30 - 40</v>
      </c>
      <c r="Q510" s="2" t="str">
        <f>VLOOKUP(D510,CUSTOMERS!A:I,9,FALSE)</f>
        <v>North-East</v>
      </c>
      <c r="R510" s="2" t="str">
        <f>VLOOKUP(D510,CUSTOMERS!A:K,11,FALSE)</f>
        <v>USA</v>
      </c>
    </row>
    <row r="511" spans="1:18" x14ac:dyDescent="0.2">
      <c r="A511" s="2">
        <v>1314</v>
      </c>
      <c r="B511" s="2">
        <v>2</v>
      </c>
      <c r="C511" s="4">
        <v>44781</v>
      </c>
      <c r="D511" s="2">
        <v>522</v>
      </c>
      <c r="E511" s="2">
        <v>99</v>
      </c>
      <c r="F511" s="2" t="str">
        <f>VLOOKUP(E511,PRODUCTS!A:B,2,FALSE)</f>
        <v>Hand Warmers</v>
      </c>
      <c r="G511" s="2">
        <v>1</v>
      </c>
      <c r="H511" s="10">
        <f>VLOOKUP(E511,PRODUCTS!A:E,3,FALSE)</f>
        <v>9</v>
      </c>
      <c r="I511" s="10">
        <f>VLOOKUP(E511,PRODUCTS!A:E,4,FALSE)</f>
        <v>7.5</v>
      </c>
      <c r="J511" s="10">
        <f t="shared" si="21"/>
        <v>9</v>
      </c>
      <c r="K511" s="10">
        <f t="shared" si="22"/>
        <v>7.5</v>
      </c>
      <c r="L511" s="10">
        <f t="shared" si="23"/>
        <v>1.5</v>
      </c>
      <c r="M511" s="2">
        <f>VLOOKUP(D511,CUSTOMERS!A:E,5,FALSE)</f>
        <v>2</v>
      </c>
      <c r="N511" s="2">
        <f>VLOOKUP(E511,PRODUCTS!A:E,5,FALSE)</f>
        <v>17</v>
      </c>
      <c r="O511" s="2" t="str">
        <f>VLOOKUP(N511,CATEGORIES!A:C,3,FALSE)</f>
        <v>Children</v>
      </c>
      <c r="P511" s="2" t="str">
        <f ca="1">VLOOKUP(D511,CUSTOMERS!A:J,10,FALSE)</f>
        <v>30 - 40</v>
      </c>
      <c r="Q511" s="2" t="str">
        <f>VLOOKUP(D511,CUSTOMERS!A:I,9,FALSE)</f>
        <v>North-East</v>
      </c>
      <c r="R511" s="2" t="str">
        <f>VLOOKUP(D511,CUSTOMERS!A:K,11,FALSE)</f>
        <v>USA</v>
      </c>
    </row>
    <row r="512" spans="1:18" x14ac:dyDescent="0.2">
      <c r="A512" s="2">
        <v>1314</v>
      </c>
      <c r="B512" s="2">
        <v>3</v>
      </c>
      <c r="C512" s="4">
        <v>44781</v>
      </c>
      <c r="D512" s="2">
        <v>522</v>
      </c>
      <c r="E512" s="2">
        <v>158</v>
      </c>
      <c r="F512" s="2" t="str">
        <f>VLOOKUP(E512,PRODUCTS!A:B,2,FALSE)</f>
        <v>Portable Light Box</v>
      </c>
      <c r="G512" s="2">
        <v>1</v>
      </c>
      <c r="H512" s="10">
        <f>VLOOKUP(E512,PRODUCTS!A:E,3,FALSE)</f>
        <v>304</v>
      </c>
      <c r="I512" s="10">
        <f>VLOOKUP(E512,PRODUCTS!A:E,4,FALSE)</f>
        <v>154</v>
      </c>
      <c r="J512" s="10">
        <f t="shared" si="21"/>
        <v>304</v>
      </c>
      <c r="K512" s="10">
        <f t="shared" si="22"/>
        <v>154</v>
      </c>
      <c r="L512" s="10">
        <f t="shared" si="23"/>
        <v>150</v>
      </c>
      <c r="M512" s="2">
        <f>VLOOKUP(D512,CUSTOMERS!A:E,5,FALSE)</f>
        <v>2</v>
      </c>
      <c r="N512" s="2">
        <f>VLOOKUP(E512,PRODUCTS!A:E,5,FALSE)</f>
        <v>7</v>
      </c>
      <c r="O512" s="2" t="str">
        <f>VLOOKUP(N512,CATEGORIES!A:C,3,FALSE)</f>
        <v>Electronics</v>
      </c>
      <c r="P512" s="2" t="str">
        <f ca="1">VLOOKUP(D512,CUSTOMERS!A:J,10,FALSE)</f>
        <v>30 - 40</v>
      </c>
      <c r="Q512" s="2" t="str">
        <f>VLOOKUP(D512,CUSTOMERS!A:I,9,FALSE)</f>
        <v>North-East</v>
      </c>
      <c r="R512" s="2" t="str">
        <f>VLOOKUP(D512,CUSTOMERS!A:K,11,FALSE)</f>
        <v>USA</v>
      </c>
    </row>
    <row r="513" spans="1:18" x14ac:dyDescent="0.2">
      <c r="A513" s="2">
        <v>1315</v>
      </c>
      <c r="B513" s="2">
        <v>1</v>
      </c>
      <c r="C513" s="4">
        <v>44784</v>
      </c>
      <c r="D513" s="2">
        <v>298</v>
      </c>
      <c r="E513" s="2">
        <v>30</v>
      </c>
      <c r="F513" s="2" t="str">
        <f>VLOOKUP(E513,PRODUCTS!A:B,2,FALSE)</f>
        <v>Car Diffuser</v>
      </c>
      <c r="G513" s="2">
        <v>2</v>
      </c>
      <c r="H513" s="10">
        <f>VLOOKUP(E513,PRODUCTS!A:E,3,FALSE)</f>
        <v>20</v>
      </c>
      <c r="I513" s="10">
        <f>VLOOKUP(E513,PRODUCTS!A:E,4,FALSE)</f>
        <v>11</v>
      </c>
      <c r="J513" s="10">
        <f t="shared" si="21"/>
        <v>40</v>
      </c>
      <c r="K513" s="10">
        <f t="shared" si="22"/>
        <v>22</v>
      </c>
      <c r="L513" s="10">
        <f t="shared" si="23"/>
        <v>18</v>
      </c>
      <c r="M513" s="2">
        <f>VLOOKUP(D513,CUSTOMERS!A:E,5,FALSE)</f>
        <v>6</v>
      </c>
      <c r="N513" s="2">
        <f>VLOOKUP(E513,PRODUCTS!A:E,5,FALSE)</f>
        <v>20</v>
      </c>
      <c r="O513" s="2" t="str">
        <f>VLOOKUP(N513,CATEGORIES!A:C,3,FALSE)</f>
        <v>Health &amp; Beauty</v>
      </c>
      <c r="P513" s="2" t="str">
        <f ca="1">VLOOKUP(D513,CUSTOMERS!A:J,10,FALSE)</f>
        <v>50 - 60</v>
      </c>
      <c r="Q513" s="2" t="str">
        <f>VLOOKUP(D513,CUSTOMERS!A:I,9,FALSE)</f>
        <v>South-East</v>
      </c>
      <c r="R513" s="2" t="str">
        <f>VLOOKUP(D513,CUSTOMERS!A:K,11,FALSE)</f>
        <v>USA</v>
      </c>
    </row>
    <row r="514" spans="1:18" x14ac:dyDescent="0.2">
      <c r="A514" s="2">
        <v>1315</v>
      </c>
      <c r="B514" s="2">
        <v>2</v>
      </c>
      <c r="C514" s="4">
        <v>44784</v>
      </c>
      <c r="D514" s="2">
        <v>298</v>
      </c>
      <c r="E514" s="2">
        <v>124</v>
      </c>
      <c r="F514" s="2" t="str">
        <f>VLOOKUP(E514,PRODUCTS!A:B,2,FALSE)</f>
        <v>Love Potion Amulet</v>
      </c>
      <c r="G514" s="2">
        <v>1</v>
      </c>
      <c r="H514" s="10">
        <f>VLOOKUP(E514,PRODUCTS!A:E,3,FALSE)</f>
        <v>23</v>
      </c>
      <c r="I514" s="10">
        <f>VLOOKUP(E514,PRODUCTS!A:E,4,FALSE)</f>
        <v>14.5</v>
      </c>
      <c r="J514" s="10">
        <f t="shared" si="21"/>
        <v>23</v>
      </c>
      <c r="K514" s="10">
        <f t="shared" si="22"/>
        <v>14.5</v>
      </c>
      <c r="L514" s="10">
        <f t="shared" si="23"/>
        <v>8.5</v>
      </c>
      <c r="M514" s="2">
        <f>VLOOKUP(D514,CUSTOMERS!A:E,5,FALSE)</f>
        <v>6</v>
      </c>
      <c r="N514" s="2">
        <f>VLOOKUP(E514,PRODUCTS!A:E,5,FALSE)</f>
        <v>14</v>
      </c>
      <c r="O514" s="2" t="str">
        <f>VLOOKUP(N514,CATEGORIES!A:C,3,FALSE)</f>
        <v>Health &amp; Beauty</v>
      </c>
      <c r="P514" s="2" t="str">
        <f ca="1">VLOOKUP(D514,CUSTOMERS!A:J,10,FALSE)</f>
        <v>50 - 60</v>
      </c>
      <c r="Q514" s="2" t="str">
        <f>VLOOKUP(D514,CUSTOMERS!A:I,9,FALSE)</f>
        <v>South-East</v>
      </c>
      <c r="R514" s="2" t="str">
        <f>VLOOKUP(D514,CUSTOMERS!A:K,11,FALSE)</f>
        <v>USA</v>
      </c>
    </row>
    <row r="515" spans="1:18" x14ac:dyDescent="0.2">
      <c r="A515" s="2">
        <v>1315</v>
      </c>
      <c r="B515" s="2">
        <v>3</v>
      </c>
      <c r="C515" s="4">
        <v>44784</v>
      </c>
      <c r="D515" s="2">
        <v>298</v>
      </c>
      <c r="E515" s="2">
        <v>193</v>
      </c>
      <c r="F515" s="2" t="str">
        <f>VLOOKUP(E515,PRODUCTS!A:B,2,FALSE)</f>
        <v>Swiss Army Watch</v>
      </c>
      <c r="G515" s="2">
        <v>1</v>
      </c>
      <c r="H515" s="10">
        <f>VLOOKUP(E515,PRODUCTS!A:E,3,FALSE)</f>
        <v>155</v>
      </c>
      <c r="I515" s="10">
        <f>VLOOKUP(E515,PRODUCTS!A:E,4,FALSE)</f>
        <v>78.5</v>
      </c>
      <c r="J515" s="10">
        <f t="shared" ref="J515:J578" si="24">H515*G515</f>
        <v>155</v>
      </c>
      <c r="K515" s="10">
        <f t="shared" ref="K515:K578" si="25">I515*G515</f>
        <v>78.5</v>
      </c>
      <c r="L515" s="10">
        <f t="shared" ref="L515:L578" si="26">J515-K515</f>
        <v>76.5</v>
      </c>
      <c r="M515" s="2">
        <f>VLOOKUP(D515,CUSTOMERS!A:E,5,FALSE)</f>
        <v>6</v>
      </c>
      <c r="N515" s="2">
        <f>VLOOKUP(E515,PRODUCTS!A:E,5,FALSE)</f>
        <v>14</v>
      </c>
      <c r="O515" s="2" t="str">
        <f>VLOOKUP(N515,CATEGORIES!A:C,3,FALSE)</f>
        <v>Health &amp; Beauty</v>
      </c>
      <c r="P515" s="2" t="str">
        <f ca="1">VLOOKUP(D515,CUSTOMERS!A:J,10,FALSE)</f>
        <v>50 - 60</v>
      </c>
      <c r="Q515" s="2" t="str">
        <f>VLOOKUP(D515,CUSTOMERS!A:I,9,FALSE)</f>
        <v>South-East</v>
      </c>
      <c r="R515" s="2" t="str">
        <f>VLOOKUP(D515,CUSTOMERS!A:K,11,FALSE)</f>
        <v>USA</v>
      </c>
    </row>
    <row r="516" spans="1:18" x14ac:dyDescent="0.2">
      <c r="A516" s="2">
        <v>1316</v>
      </c>
      <c r="B516" s="2">
        <v>1</v>
      </c>
      <c r="C516" s="4">
        <v>44785</v>
      </c>
      <c r="D516" s="2">
        <v>298</v>
      </c>
      <c r="E516" s="2">
        <v>202</v>
      </c>
      <c r="F516" s="2" t="str">
        <f>VLOOKUP(E516,PRODUCTS!A:B,2,FALSE)</f>
        <v>100% Wool Victorian Carpet</v>
      </c>
      <c r="G516" s="2">
        <v>1</v>
      </c>
      <c r="H516" s="10">
        <f>VLOOKUP(E516,PRODUCTS!A:E,3,FALSE)</f>
        <v>998</v>
      </c>
      <c r="I516" s="10">
        <f>VLOOKUP(E516,PRODUCTS!A:E,4,FALSE)</f>
        <v>502</v>
      </c>
      <c r="J516" s="10">
        <f t="shared" si="24"/>
        <v>998</v>
      </c>
      <c r="K516" s="10">
        <f t="shared" si="25"/>
        <v>502</v>
      </c>
      <c r="L516" s="10">
        <f t="shared" si="26"/>
        <v>496</v>
      </c>
      <c r="M516" s="2">
        <f>VLOOKUP(D516,CUSTOMERS!A:E,5,FALSE)</f>
        <v>6</v>
      </c>
      <c r="N516" s="2">
        <f>VLOOKUP(E516,PRODUCTS!A:E,5,FALSE)</f>
        <v>19</v>
      </c>
      <c r="O516" s="2" t="str">
        <f>VLOOKUP(N516,CATEGORIES!A:C,3,FALSE)</f>
        <v>Household</v>
      </c>
      <c r="P516" s="2" t="str">
        <f ca="1">VLOOKUP(D516,CUSTOMERS!A:J,10,FALSE)</f>
        <v>50 - 60</v>
      </c>
      <c r="Q516" s="2" t="str">
        <f>VLOOKUP(D516,CUSTOMERS!A:I,9,FALSE)</f>
        <v>South-East</v>
      </c>
      <c r="R516" s="2" t="str">
        <f>VLOOKUP(D516,CUSTOMERS!A:K,11,FALSE)</f>
        <v>USA</v>
      </c>
    </row>
    <row r="517" spans="1:18" x14ac:dyDescent="0.2">
      <c r="A517" s="2">
        <v>1316</v>
      </c>
      <c r="B517" s="2">
        <v>2</v>
      </c>
      <c r="C517" s="4">
        <v>44785</v>
      </c>
      <c r="D517" s="2">
        <v>298</v>
      </c>
      <c r="E517" s="2">
        <v>208</v>
      </c>
      <c r="F517" s="2" t="str">
        <f>VLOOKUP(E517,PRODUCTS!A:B,2,FALSE)</f>
        <v>Winged Fairy</v>
      </c>
      <c r="G517" s="2">
        <v>1</v>
      </c>
      <c r="H517" s="10">
        <f>VLOOKUP(E517,PRODUCTS!A:E,3,FALSE)</f>
        <v>45</v>
      </c>
      <c r="I517" s="10">
        <f>VLOOKUP(E517,PRODUCTS!A:E,4,FALSE)</f>
        <v>25.5</v>
      </c>
      <c r="J517" s="10">
        <f t="shared" si="24"/>
        <v>45</v>
      </c>
      <c r="K517" s="10">
        <f t="shared" si="25"/>
        <v>25.5</v>
      </c>
      <c r="L517" s="10">
        <f t="shared" si="26"/>
        <v>19.5</v>
      </c>
      <c r="M517" s="2">
        <f>VLOOKUP(D517,CUSTOMERS!A:E,5,FALSE)</f>
        <v>6</v>
      </c>
      <c r="N517" s="2">
        <f>VLOOKUP(E517,PRODUCTS!A:E,5,FALSE)</f>
        <v>16</v>
      </c>
      <c r="O517" s="2" t="str">
        <f>VLOOKUP(N517,CATEGORIES!A:C,3,FALSE)</f>
        <v>Household</v>
      </c>
      <c r="P517" s="2" t="str">
        <f ca="1">VLOOKUP(D517,CUSTOMERS!A:J,10,FALSE)</f>
        <v>50 - 60</v>
      </c>
      <c r="Q517" s="2" t="str">
        <f>VLOOKUP(D517,CUSTOMERS!A:I,9,FALSE)</f>
        <v>South-East</v>
      </c>
      <c r="R517" s="2" t="str">
        <f>VLOOKUP(D517,CUSTOMERS!A:K,11,FALSE)</f>
        <v>USA</v>
      </c>
    </row>
    <row r="518" spans="1:18" x14ac:dyDescent="0.2">
      <c r="A518" s="2">
        <v>1317</v>
      </c>
      <c r="B518" s="2">
        <v>1</v>
      </c>
      <c r="C518" s="4">
        <v>44785</v>
      </c>
      <c r="D518" s="2">
        <v>446</v>
      </c>
      <c r="E518" s="2">
        <v>78</v>
      </c>
      <c r="F518" s="2" t="str">
        <f>VLOOKUP(E518,PRODUCTS!A:B,2,FALSE)</f>
        <v>Fire Cone Trees</v>
      </c>
      <c r="G518" s="2">
        <v>1</v>
      </c>
      <c r="H518" s="10">
        <f>VLOOKUP(E518,PRODUCTS!A:E,3,FALSE)</f>
        <v>20</v>
      </c>
      <c r="I518" s="10">
        <f>VLOOKUP(E518,PRODUCTS!A:E,4,FALSE)</f>
        <v>12</v>
      </c>
      <c r="J518" s="10">
        <f t="shared" si="24"/>
        <v>20</v>
      </c>
      <c r="K518" s="10">
        <f t="shared" si="25"/>
        <v>12</v>
      </c>
      <c r="L518" s="10">
        <f t="shared" si="26"/>
        <v>8</v>
      </c>
      <c r="M518" s="2">
        <f>VLOOKUP(D518,CUSTOMERS!A:E,5,FALSE)</f>
        <v>2</v>
      </c>
      <c r="N518" s="2">
        <f>VLOOKUP(E518,PRODUCTS!A:E,5,FALSE)</f>
        <v>13</v>
      </c>
      <c r="O518" s="2" t="str">
        <f>VLOOKUP(N518,CATEGORIES!A:C,3,FALSE)</f>
        <v>Household</v>
      </c>
      <c r="P518" s="2" t="str">
        <f ca="1">VLOOKUP(D518,CUSTOMERS!A:J,10,FALSE)</f>
        <v>40 - 50</v>
      </c>
      <c r="Q518" s="2" t="str">
        <f>VLOOKUP(D518,CUSTOMERS!A:I,9,FALSE)</f>
        <v>Mid-Atlantic</v>
      </c>
      <c r="R518" s="2" t="str">
        <f>VLOOKUP(D518,CUSTOMERS!A:K,11,FALSE)</f>
        <v>USA</v>
      </c>
    </row>
    <row r="519" spans="1:18" x14ac:dyDescent="0.2">
      <c r="A519" s="2">
        <v>1317</v>
      </c>
      <c r="B519" s="2">
        <v>2</v>
      </c>
      <c r="C519" s="4">
        <v>44785</v>
      </c>
      <c r="D519" s="2">
        <v>446</v>
      </c>
      <c r="E519" s="2">
        <v>191</v>
      </c>
      <c r="F519" s="2" t="str">
        <f>VLOOKUP(E519,PRODUCTS!A:B,2,FALSE)</f>
        <v>Terra Cotta Garlic Roaster</v>
      </c>
      <c r="G519" s="2">
        <v>1</v>
      </c>
      <c r="H519" s="10">
        <f>VLOOKUP(E519,PRODUCTS!A:E,3,FALSE)</f>
        <v>26</v>
      </c>
      <c r="I519" s="10">
        <f>VLOOKUP(E519,PRODUCTS!A:E,4,FALSE)</f>
        <v>15</v>
      </c>
      <c r="J519" s="10">
        <f t="shared" si="24"/>
        <v>26</v>
      </c>
      <c r="K519" s="10">
        <f t="shared" si="25"/>
        <v>15</v>
      </c>
      <c r="L519" s="10">
        <f t="shared" si="26"/>
        <v>11</v>
      </c>
      <c r="M519" s="2">
        <f>VLOOKUP(D519,CUSTOMERS!A:E,5,FALSE)</f>
        <v>2</v>
      </c>
      <c r="N519" s="2">
        <f>VLOOKUP(E519,PRODUCTS!A:E,5,FALSE)</f>
        <v>15</v>
      </c>
      <c r="O519" s="2" t="str">
        <f>VLOOKUP(N519,CATEGORIES!A:C,3,FALSE)</f>
        <v>Household</v>
      </c>
      <c r="P519" s="2" t="str">
        <f ca="1">VLOOKUP(D519,CUSTOMERS!A:J,10,FALSE)</f>
        <v>40 - 50</v>
      </c>
      <c r="Q519" s="2" t="str">
        <f>VLOOKUP(D519,CUSTOMERS!A:I,9,FALSE)</f>
        <v>Mid-Atlantic</v>
      </c>
      <c r="R519" s="2" t="str">
        <f>VLOOKUP(D519,CUSTOMERS!A:K,11,FALSE)</f>
        <v>USA</v>
      </c>
    </row>
    <row r="520" spans="1:18" x14ac:dyDescent="0.2">
      <c r="A520" s="2">
        <v>1318</v>
      </c>
      <c r="B520" s="2">
        <v>1</v>
      </c>
      <c r="C520" s="4">
        <v>44786</v>
      </c>
      <c r="D520" s="2">
        <v>182</v>
      </c>
      <c r="E520" s="2">
        <v>63</v>
      </c>
      <c r="F520" s="2" t="str">
        <f>VLOOKUP(E520,PRODUCTS!A:B,2,FALSE)</f>
        <v>Digital Golf Score Card</v>
      </c>
      <c r="G520" s="2">
        <v>1</v>
      </c>
      <c r="H520" s="10">
        <f>VLOOKUP(E520,PRODUCTS!A:E,3,FALSE)</f>
        <v>30</v>
      </c>
      <c r="I520" s="10">
        <f>VLOOKUP(E520,PRODUCTS!A:E,4,FALSE)</f>
        <v>16</v>
      </c>
      <c r="J520" s="10">
        <f t="shared" si="24"/>
        <v>30</v>
      </c>
      <c r="K520" s="10">
        <f t="shared" si="25"/>
        <v>16</v>
      </c>
      <c r="L520" s="10">
        <f t="shared" si="26"/>
        <v>14</v>
      </c>
      <c r="M520" s="2">
        <f>VLOOKUP(D520,CUSTOMERS!A:E,5,FALSE)</f>
        <v>4</v>
      </c>
      <c r="N520" s="2">
        <f>VLOOKUP(E520,PRODUCTS!A:E,5,FALSE)</f>
        <v>12</v>
      </c>
      <c r="O520" s="2" t="str">
        <f>VLOOKUP(N520,CATEGORIES!A:C,3,FALSE)</f>
        <v>Gifts</v>
      </c>
      <c r="P520" s="2" t="str">
        <f ca="1">VLOOKUP(D520,CUSTOMERS!A:J,10,FALSE)</f>
        <v>30 - 40</v>
      </c>
      <c r="Q520" s="2" t="str">
        <f>VLOOKUP(D520,CUSTOMERS!A:I,9,FALSE)</f>
        <v>North-West</v>
      </c>
      <c r="R520" s="2" t="str">
        <f>VLOOKUP(D520,CUSTOMERS!A:K,11,FALSE)</f>
        <v>USA</v>
      </c>
    </row>
    <row r="521" spans="1:18" x14ac:dyDescent="0.2">
      <c r="A521" s="2">
        <v>1318</v>
      </c>
      <c r="B521" s="2">
        <v>2</v>
      </c>
      <c r="C521" s="4">
        <v>44786</v>
      </c>
      <c r="D521" s="2">
        <v>182</v>
      </c>
      <c r="E521" s="2">
        <v>96</v>
      </c>
      <c r="F521" s="2" t="str">
        <f>VLOOKUP(E521,PRODUCTS!A:B,2,FALSE)</f>
        <v>Great Skin Pack</v>
      </c>
      <c r="G521" s="2">
        <v>1</v>
      </c>
      <c r="H521" s="10">
        <f>VLOOKUP(E521,PRODUCTS!A:E,3,FALSE)</f>
        <v>39</v>
      </c>
      <c r="I521" s="10">
        <f>VLOOKUP(E521,PRODUCTS!A:E,4,FALSE)</f>
        <v>22.5</v>
      </c>
      <c r="J521" s="10">
        <f t="shared" si="24"/>
        <v>39</v>
      </c>
      <c r="K521" s="10">
        <f t="shared" si="25"/>
        <v>22.5</v>
      </c>
      <c r="L521" s="10">
        <f t="shared" si="26"/>
        <v>16.5</v>
      </c>
      <c r="M521" s="2">
        <f>VLOOKUP(D521,CUSTOMERS!A:E,5,FALSE)</f>
        <v>4</v>
      </c>
      <c r="N521" s="2">
        <f>VLOOKUP(E521,PRODUCTS!A:E,5,FALSE)</f>
        <v>24</v>
      </c>
      <c r="O521" s="2" t="str">
        <f>VLOOKUP(N521,CATEGORIES!A:C,3,FALSE)</f>
        <v>Health &amp; Beauty</v>
      </c>
      <c r="P521" s="2" t="str">
        <f ca="1">VLOOKUP(D521,CUSTOMERS!A:J,10,FALSE)</f>
        <v>30 - 40</v>
      </c>
      <c r="Q521" s="2" t="str">
        <f>VLOOKUP(D521,CUSTOMERS!A:I,9,FALSE)</f>
        <v>North-West</v>
      </c>
      <c r="R521" s="2" t="str">
        <f>VLOOKUP(D521,CUSTOMERS!A:K,11,FALSE)</f>
        <v>USA</v>
      </c>
    </row>
    <row r="522" spans="1:18" x14ac:dyDescent="0.2">
      <c r="A522" s="2">
        <v>1319</v>
      </c>
      <c r="B522" s="2">
        <v>1</v>
      </c>
      <c r="C522" s="4">
        <v>44786</v>
      </c>
      <c r="D522" s="2">
        <v>550</v>
      </c>
      <c r="E522" s="2">
        <v>139</v>
      </c>
      <c r="F522" s="2" t="str">
        <f>VLOOKUP(E522,PRODUCTS!A:B,2,FALSE)</f>
        <v>Navy SEAL Watch</v>
      </c>
      <c r="G522" s="2">
        <v>1</v>
      </c>
      <c r="H522" s="10">
        <f>VLOOKUP(E522,PRODUCTS!A:E,3,FALSE)</f>
        <v>194</v>
      </c>
      <c r="I522" s="10">
        <f>VLOOKUP(E522,PRODUCTS!A:E,4,FALSE)</f>
        <v>100</v>
      </c>
      <c r="J522" s="10">
        <f t="shared" si="24"/>
        <v>194</v>
      </c>
      <c r="K522" s="10">
        <f t="shared" si="25"/>
        <v>100</v>
      </c>
      <c r="L522" s="10">
        <f t="shared" si="26"/>
        <v>94</v>
      </c>
      <c r="M522" s="2">
        <f>VLOOKUP(D522,CUSTOMERS!A:E,5,FALSE)</f>
        <v>8</v>
      </c>
      <c r="N522" s="2">
        <f>VLOOKUP(E522,PRODUCTS!A:E,5,FALSE)</f>
        <v>14</v>
      </c>
      <c r="O522" s="2" t="str">
        <f>VLOOKUP(N522,CATEGORIES!A:C,3,FALSE)</f>
        <v>Health &amp; Beauty</v>
      </c>
      <c r="P522" s="2" t="str">
        <f ca="1">VLOOKUP(D522,CUSTOMERS!A:J,10,FALSE)</f>
        <v>30 - 40</v>
      </c>
      <c r="Q522" s="2" t="str">
        <f>VLOOKUP(D522,CUSTOMERS!A:I,9,FALSE)</f>
        <v>South</v>
      </c>
      <c r="R522" s="2" t="str">
        <f>VLOOKUP(D522,CUSTOMERS!A:K,11,FALSE)</f>
        <v>USA</v>
      </c>
    </row>
    <row r="523" spans="1:18" x14ac:dyDescent="0.2">
      <c r="A523" s="2">
        <v>1319</v>
      </c>
      <c r="B523" s="2">
        <v>2</v>
      </c>
      <c r="C523" s="4">
        <v>44786</v>
      </c>
      <c r="D523" s="2">
        <v>550</v>
      </c>
      <c r="E523" s="2">
        <v>140</v>
      </c>
      <c r="F523" s="2" t="str">
        <f>VLOOKUP(E523,PRODUCTS!A:B,2,FALSE)</f>
        <v>Deer Repellent</v>
      </c>
      <c r="G523" s="2">
        <v>1</v>
      </c>
      <c r="H523" s="10">
        <f>VLOOKUP(E523,PRODUCTS!A:E,3,FALSE)</f>
        <v>15</v>
      </c>
      <c r="I523" s="10">
        <f>VLOOKUP(E523,PRODUCTS!A:E,4,FALSE)</f>
        <v>9.5</v>
      </c>
      <c r="J523" s="10">
        <f t="shared" si="24"/>
        <v>15</v>
      </c>
      <c r="K523" s="10">
        <f t="shared" si="25"/>
        <v>9.5</v>
      </c>
      <c r="L523" s="10">
        <f t="shared" si="26"/>
        <v>5.5</v>
      </c>
      <c r="M523" s="2">
        <f>VLOOKUP(D523,CUSTOMERS!A:E,5,FALSE)</f>
        <v>8</v>
      </c>
      <c r="N523" s="2">
        <f>VLOOKUP(E523,PRODUCTS!A:E,5,FALSE)</f>
        <v>16</v>
      </c>
      <c r="O523" s="2" t="str">
        <f>VLOOKUP(N523,CATEGORIES!A:C,3,FALSE)</f>
        <v>Household</v>
      </c>
      <c r="P523" s="2" t="str">
        <f ca="1">VLOOKUP(D523,CUSTOMERS!A:J,10,FALSE)</f>
        <v>30 - 40</v>
      </c>
      <c r="Q523" s="2" t="str">
        <f>VLOOKUP(D523,CUSTOMERS!A:I,9,FALSE)</f>
        <v>South</v>
      </c>
      <c r="R523" s="2" t="str">
        <f>VLOOKUP(D523,CUSTOMERS!A:K,11,FALSE)</f>
        <v>USA</v>
      </c>
    </row>
    <row r="524" spans="1:18" x14ac:dyDescent="0.2">
      <c r="A524" s="2">
        <v>1320</v>
      </c>
      <c r="B524" s="2">
        <v>1</v>
      </c>
      <c r="C524" s="4">
        <v>44787</v>
      </c>
      <c r="D524" s="2">
        <v>680</v>
      </c>
      <c r="E524" s="2">
        <v>4</v>
      </c>
      <c r="F524" s="2" t="str">
        <f>VLOOKUP(E524,PRODUCTS!A:B,2,FALSE)</f>
        <v>Air Fryer</v>
      </c>
      <c r="G524" s="2">
        <v>1</v>
      </c>
      <c r="H524" s="10">
        <f>VLOOKUP(E524,PRODUCTS!A:E,3,FALSE)</f>
        <v>125</v>
      </c>
      <c r="I524" s="10">
        <f>VLOOKUP(E524,PRODUCTS!A:E,4,FALSE)</f>
        <v>65.5</v>
      </c>
      <c r="J524" s="10">
        <f t="shared" si="24"/>
        <v>125</v>
      </c>
      <c r="K524" s="10">
        <f t="shared" si="25"/>
        <v>65.5</v>
      </c>
      <c r="L524" s="10">
        <f t="shared" si="26"/>
        <v>59.5</v>
      </c>
      <c r="M524" s="2">
        <f>VLOOKUP(D524,CUSTOMERS!A:E,5,FALSE)</f>
        <v>2</v>
      </c>
      <c r="N524" s="2">
        <f>VLOOKUP(E524,PRODUCTS!A:E,5,FALSE)</f>
        <v>15</v>
      </c>
      <c r="O524" s="2" t="str">
        <f>VLOOKUP(N524,CATEGORIES!A:C,3,FALSE)</f>
        <v>Household</v>
      </c>
      <c r="P524" s="2" t="str">
        <f ca="1">VLOOKUP(D524,CUSTOMERS!A:J,10,FALSE)</f>
        <v>40 - 50</v>
      </c>
      <c r="Q524" s="2" t="str">
        <f>VLOOKUP(D524,CUSTOMERS!A:I,9,FALSE)</f>
        <v>Central</v>
      </c>
      <c r="R524" s="2" t="str">
        <f>VLOOKUP(D524,CUSTOMERS!A:K,11,FALSE)</f>
        <v>USA</v>
      </c>
    </row>
    <row r="525" spans="1:18" x14ac:dyDescent="0.2">
      <c r="A525" s="2">
        <v>1320</v>
      </c>
      <c r="B525" s="2">
        <v>2</v>
      </c>
      <c r="C525" s="4">
        <v>44787</v>
      </c>
      <c r="D525" s="2">
        <v>680</v>
      </c>
      <c r="E525" s="2">
        <v>43</v>
      </c>
      <c r="F525" s="2" t="str">
        <f>VLOOKUP(E525,PRODUCTS!A:B,2,FALSE)</f>
        <v>Champagne and Truffles</v>
      </c>
      <c r="G525" s="2">
        <v>1</v>
      </c>
      <c r="H525" s="10">
        <f>VLOOKUP(E525,PRODUCTS!A:E,3,FALSE)</f>
        <v>57</v>
      </c>
      <c r="I525" s="10">
        <f>VLOOKUP(E525,PRODUCTS!A:E,4,FALSE)</f>
        <v>30.5</v>
      </c>
      <c r="J525" s="10">
        <f t="shared" si="24"/>
        <v>57</v>
      </c>
      <c r="K525" s="10">
        <f t="shared" si="25"/>
        <v>30.5</v>
      </c>
      <c r="L525" s="10">
        <f t="shared" si="26"/>
        <v>26.5</v>
      </c>
      <c r="M525" s="2">
        <f>VLOOKUP(D525,CUSTOMERS!A:E,5,FALSE)</f>
        <v>2</v>
      </c>
      <c r="N525" s="2">
        <f>VLOOKUP(E525,PRODUCTS!A:E,5,FALSE)</f>
        <v>11</v>
      </c>
      <c r="O525" s="2" t="str">
        <f>VLOOKUP(N525,CATEGORIES!A:C,3,FALSE)</f>
        <v>Gifts</v>
      </c>
      <c r="P525" s="2" t="str">
        <f ca="1">VLOOKUP(D525,CUSTOMERS!A:J,10,FALSE)</f>
        <v>40 - 50</v>
      </c>
      <c r="Q525" s="2" t="str">
        <f>VLOOKUP(D525,CUSTOMERS!A:I,9,FALSE)</f>
        <v>Central</v>
      </c>
      <c r="R525" s="2" t="str">
        <f>VLOOKUP(D525,CUSTOMERS!A:K,11,FALSE)</f>
        <v>USA</v>
      </c>
    </row>
    <row r="526" spans="1:18" x14ac:dyDescent="0.2">
      <c r="A526" s="2">
        <v>1320</v>
      </c>
      <c r="B526" s="2">
        <v>3</v>
      </c>
      <c r="C526" s="4">
        <v>44787</v>
      </c>
      <c r="D526" s="2">
        <v>680</v>
      </c>
      <c r="E526" s="2">
        <v>76</v>
      </c>
      <c r="F526" s="2" t="str">
        <f>VLOOKUP(E526,PRODUCTS!A:B,2,FALSE)</f>
        <v>F/X Shuttle</v>
      </c>
      <c r="G526" s="2">
        <v>1</v>
      </c>
      <c r="H526" s="10">
        <f>VLOOKUP(E526,PRODUCTS!A:E,3,FALSE)</f>
        <v>75</v>
      </c>
      <c r="I526" s="10">
        <f>VLOOKUP(E526,PRODUCTS!A:E,4,FALSE)</f>
        <v>39.5</v>
      </c>
      <c r="J526" s="10">
        <f t="shared" si="24"/>
        <v>75</v>
      </c>
      <c r="K526" s="10">
        <f t="shared" si="25"/>
        <v>39.5</v>
      </c>
      <c r="L526" s="10">
        <f t="shared" si="26"/>
        <v>35.5</v>
      </c>
      <c r="M526" s="2">
        <f>VLOOKUP(D526,CUSTOMERS!A:E,5,FALSE)</f>
        <v>2</v>
      </c>
      <c r="N526" s="2">
        <f>VLOOKUP(E526,PRODUCTS!A:E,5,FALSE)</f>
        <v>26</v>
      </c>
      <c r="O526" s="2" t="str">
        <f>VLOOKUP(N526,CATEGORIES!A:C,3,FALSE)</f>
        <v>Gifts</v>
      </c>
      <c r="P526" s="2" t="str">
        <f ca="1">VLOOKUP(D526,CUSTOMERS!A:J,10,FALSE)</f>
        <v>40 - 50</v>
      </c>
      <c r="Q526" s="2" t="str">
        <f>VLOOKUP(D526,CUSTOMERS!A:I,9,FALSE)</f>
        <v>Central</v>
      </c>
      <c r="R526" s="2" t="str">
        <f>VLOOKUP(D526,CUSTOMERS!A:K,11,FALSE)</f>
        <v>USA</v>
      </c>
    </row>
    <row r="527" spans="1:18" x14ac:dyDescent="0.2">
      <c r="A527" s="2">
        <v>1320</v>
      </c>
      <c r="B527" s="2">
        <v>4</v>
      </c>
      <c r="C527" s="4">
        <v>44787</v>
      </c>
      <c r="D527" s="2">
        <v>680</v>
      </c>
      <c r="E527" s="2">
        <v>182</v>
      </c>
      <c r="F527" s="2" t="str">
        <f>VLOOKUP(E527,PRODUCTS!A:B,2,FALSE)</f>
        <v>Smoked Vermont Turkey Breast</v>
      </c>
      <c r="G527" s="2">
        <v>3</v>
      </c>
      <c r="H527" s="10">
        <f>VLOOKUP(E527,PRODUCTS!A:E,3,FALSE)</f>
        <v>30</v>
      </c>
      <c r="I527" s="10">
        <f>VLOOKUP(E527,PRODUCTS!A:E,4,FALSE)</f>
        <v>18</v>
      </c>
      <c r="J527" s="10">
        <f t="shared" si="24"/>
        <v>90</v>
      </c>
      <c r="K527" s="10">
        <f t="shared" si="25"/>
        <v>54</v>
      </c>
      <c r="L527" s="10">
        <f t="shared" si="26"/>
        <v>36</v>
      </c>
      <c r="M527" s="2">
        <f>VLOOKUP(D527,CUSTOMERS!A:E,5,FALSE)</f>
        <v>2</v>
      </c>
      <c r="N527" s="2">
        <f>VLOOKUP(E527,PRODUCTS!A:E,5,FALSE)</f>
        <v>18</v>
      </c>
      <c r="O527" s="2" t="str">
        <f>VLOOKUP(N527,CATEGORIES!A:C,3,FALSE)</f>
        <v>Food</v>
      </c>
      <c r="P527" s="2" t="str">
        <f ca="1">VLOOKUP(D527,CUSTOMERS!A:J,10,FALSE)</f>
        <v>40 - 50</v>
      </c>
      <c r="Q527" s="2" t="str">
        <f>VLOOKUP(D527,CUSTOMERS!A:I,9,FALSE)</f>
        <v>Central</v>
      </c>
      <c r="R527" s="2" t="str">
        <f>VLOOKUP(D527,CUSTOMERS!A:K,11,FALSE)</f>
        <v>USA</v>
      </c>
    </row>
    <row r="528" spans="1:18" x14ac:dyDescent="0.2">
      <c r="A528" s="2">
        <v>1321</v>
      </c>
      <c r="B528" s="2">
        <v>1</v>
      </c>
      <c r="C528" s="4">
        <v>44787</v>
      </c>
      <c r="D528" s="2">
        <v>592</v>
      </c>
      <c r="E528" s="2">
        <v>198</v>
      </c>
      <c r="F528" s="2" t="str">
        <f>VLOOKUP(E528,PRODUCTS!A:B,2,FALSE)</f>
        <v>Tree Frog Fountain</v>
      </c>
      <c r="G528" s="2">
        <v>1</v>
      </c>
      <c r="H528" s="10">
        <f>VLOOKUP(E528,PRODUCTS!A:E,3,FALSE)</f>
        <v>144</v>
      </c>
      <c r="I528" s="10">
        <f>VLOOKUP(E528,PRODUCTS!A:E,4,FALSE)</f>
        <v>74</v>
      </c>
      <c r="J528" s="10">
        <f t="shared" si="24"/>
        <v>144</v>
      </c>
      <c r="K528" s="10">
        <f t="shared" si="25"/>
        <v>74</v>
      </c>
      <c r="L528" s="10">
        <f t="shared" si="26"/>
        <v>70</v>
      </c>
      <c r="M528" s="2">
        <f>VLOOKUP(D528,CUSTOMERS!A:E,5,FALSE)</f>
        <v>3</v>
      </c>
      <c r="N528" s="2">
        <f>VLOOKUP(E528,PRODUCTS!A:E,5,FALSE)</f>
        <v>19</v>
      </c>
      <c r="O528" s="2" t="str">
        <f>VLOOKUP(N528,CATEGORIES!A:C,3,FALSE)</f>
        <v>Household</v>
      </c>
      <c r="P528" s="2" t="str">
        <f ca="1">VLOOKUP(D528,CUSTOMERS!A:J,10,FALSE)</f>
        <v>40 - 50</v>
      </c>
      <c r="Q528" s="2" t="str">
        <f>VLOOKUP(D528,CUSTOMERS!A:I,9,FALSE)</f>
        <v>South</v>
      </c>
      <c r="R528" s="2" t="str">
        <f>VLOOKUP(D528,CUSTOMERS!A:K,11,FALSE)</f>
        <v>USA</v>
      </c>
    </row>
    <row r="529" spans="1:18" x14ac:dyDescent="0.2">
      <c r="A529" s="2">
        <v>1322</v>
      </c>
      <c r="B529" s="2">
        <v>1</v>
      </c>
      <c r="C529" s="4">
        <v>44788</v>
      </c>
      <c r="D529" s="2">
        <v>74</v>
      </c>
      <c r="E529" s="2">
        <v>62</v>
      </c>
      <c r="F529" s="2" t="str">
        <f>VLOOKUP(E529,PRODUCTS!A:B,2,FALSE)</f>
        <v>Decadent Chocolate Torte</v>
      </c>
      <c r="G529" s="2">
        <v>1</v>
      </c>
      <c r="H529" s="10">
        <f>VLOOKUP(E529,PRODUCTS!A:E,3,FALSE)</f>
        <v>37</v>
      </c>
      <c r="I529" s="10">
        <f>VLOOKUP(E529,PRODUCTS!A:E,4,FALSE)</f>
        <v>19.5</v>
      </c>
      <c r="J529" s="10">
        <f t="shared" si="24"/>
        <v>37</v>
      </c>
      <c r="K529" s="10">
        <f t="shared" si="25"/>
        <v>19.5</v>
      </c>
      <c r="L529" s="10">
        <f t="shared" si="26"/>
        <v>17.5</v>
      </c>
      <c r="M529" s="2">
        <f>VLOOKUP(D529,CUSTOMERS!A:E,5,FALSE)</f>
        <v>3</v>
      </c>
      <c r="N529" s="2">
        <f>VLOOKUP(E529,PRODUCTS!A:E,5,FALSE)</f>
        <v>3</v>
      </c>
      <c r="O529" s="2" t="str">
        <f>VLOOKUP(N529,CATEGORIES!A:C,3,FALSE)</f>
        <v>Food</v>
      </c>
      <c r="P529" s="2" t="str">
        <f ca="1">VLOOKUP(D529,CUSTOMERS!A:J,10,FALSE)</f>
        <v>50 - 60</v>
      </c>
      <c r="Q529" s="2" t="str">
        <f>VLOOKUP(D529,CUSTOMERS!A:I,9,FALSE)</f>
        <v>North-East</v>
      </c>
      <c r="R529" s="2" t="str">
        <f>VLOOKUP(D529,CUSTOMERS!A:K,11,FALSE)</f>
        <v>USA</v>
      </c>
    </row>
    <row r="530" spans="1:18" x14ac:dyDescent="0.2">
      <c r="A530" s="2">
        <v>1322</v>
      </c>
      <c r="B530" s="2">
        <v>2</v>
      </c>
      <c r="C530" s="4">
        <v>44788</v>
      </c>
      <c r="D530" s="2">
        <v>74</v>
      </c>
      <c r="E530" s="2">
        <v>86</v>
      </c>
      <c r="F530" s="2" t="str">
        <f>VLOOKUP(E530,PRODUCTS!A:B,2,FALSE)</f>
        <v>Fragrant Flower Arrangement</v>
      </c>
      <c r="G530" s="2">
        <v>1</v>
      </c>
      <c r="H530" s="10">
        <f>VLOOKUP(E530,PRODUCTS!A:E,3,FALSE)</f>
        <v>60</v>
      </c>
      <c r="I530" s="10">
        <f>VLOOKUP(E530,PRODUCTS!A:E,4,FALSE)</f>
        <v>31</v>
      </c>
      <c r="J530" s="10">
        <f t="shared" si="24"/>
        <v>60</v>
      </c>
      <c r="K530" s="10">
        <f t="shared" si="25"/>
        <v>31</v>
      </c>
      <c r="L530" s="10">
        <f t="shared" si="26"/>
        <v>29</v>
      </c>
      <c r="M530" s="2">
        <f>VLOOKUP(D530,CUSTOMERS!A:E,5,FALSE)</f>
        <v>3</v>
      </c>
      <c r="N530" s="2">
        <f>VLOOKUP(E530,PRODUCTS!A:E,5,FALSE)</f>
        <v>22</v>
      </c>
      <c r="O530" s="2" t="str">
        <f>VLOOKUP(N530,CATEGORIES!A:C,3,FALSE)</f>
        <v>Gifts</v>
      </c>
      <c r="P530" s="2" t="str">
        <f ca="1">VLOOKUP(D530,CUSTOMERS!A:J,10,FALSE)</f>
        <v>50 - 60</v>
      </c>
      <c r="Q530" s="2" t="str">
        <f>VLOOKUP(D530,CUSTOMERS!A:I,9,FALSE)</f>
        <v>North-East</v>
      </c>
      <c r="R530" s="2" t="str">
        <f>VLOOKUP(D530,CUSTOMERS!A:K,11,FALSE)</f>
        <v>USA</v>
      </c>
    </row>
    <row r="531" spans="1:18" x14ac:dyDescent="0.2">
      <c r="A531" s="2">
        <v>1323</v>
      </c>
      <c r="B531" s="2">
        <v>1</v>
      </c>
      <c r="C531" s="4">
        <v>44788</v>
      </c>
      <c r="D531" s="2">
        <v>308</v>
      </c>
      <c r="E531" s="2">
        <v>182</v>
      </c>
      <c r="F531" s="2" t="str">
        <f>VLOOKUP(E531,PRODUCTS!A:B,2,FALSE)</f>
        <v>Smoked Vermont Turkey Breast</v>
      </c>
      <c r="G531" s="2">
        <v>1</v>
      </c>
      <c r="H531" s="10">
        <f>VLOOKUP(E531,PRODUCTS!A:E,3,FALSE)</f>
        <v>30</v>
      </c>
      <c r="I531" s="10">
        <f>VLOOKUP(E531,PRODUCTS!A:E,4,FALSE)</f>
        <v>18</v>
      </c>
      <c r="J531" s="10">
        <f t="shared" si="24"/>
        <v>30</v>
      </c>
      <c r="K531" s="10">
        <f t="shared" si="25"/>
        <v>18</v>
      </c>
      <c r="L531" s="10">
        <f t="shared" si="26"/>
        <v>12</v>
      </c>
      <c r="M531" s="2">
        <f>VLOOKUP(D531,CUSTOMERS!A:E,5,FALSE)</f>
        <v>2</v>
      </c>
      <c r="N531" s="2">
        <f>VLOOKUP(E531,PRODUCTS!A:E,5,FALSE)</f>
        <v>18</v>
      </c>
      <c r="O531" s="2" t="str">
        <f>VLOOKUP(N531,CATEGORIES!A:C,3,FALSE)</f>
        <v>Food</v>
      </c>
      <c r="P531" s="2" t="str">
        <f ca="1">VLOOKUP(D531,CUSTOMERS!A:J,10,FALSE)</f>
        <v>40 - 50</v>
      </c>
      <c r="Q531" s="2" t="str">
        <f>VLOOKUP(D531,CUSTOMERS!A:I,9,FALSE)</f>
        <v>South</v>
      </c>
      <c r="R531" s="2" t="str">
        <f>VLOOKUP(D531,CUSTOMERS!A:K,11,FALSE)</f>
        <v>USA</v>
      </c>
    </row>
    <row r="532" spans="1:18" x14ac:dyDescent="0.2">
      <c r="A532" s="2">
        <v>1323</v>
      </c>
      <c r="B532" s="2">
        <v>2</v>
      </c>
      <c r="C532" s="4">
        <v>44788</v>
      </c>
      <c r="D532" s="2">
        <v>308</v>
      </c>
      <c r="E532" s="2">
        <v>209</v>
      </c>
      <c r="F532" s="2" t="str">
        <f>VLOOKUP(E532,PRODUCTS!A:B,2,FALSE)</f>
        <v>Freezable Ice Relief Pack</v>
      </c>
      <c r="G532" s="2">
        <v>1</v>
      </c>
      <c r="H532" s="10">
        <f>VLOOKUP(E532,PRODUCTS!A:E,3,FALSE)</f>
        <v>25</v>
      </c>
      <c r="I532" s="10">
        <f>VLOOKUP(E532,PRODUCTS!A:E,4,FALSE)</f>
        <v>13.5</v>
      </c>
      <c r="J532" s="10">
        <f t="shared" si="24"/>
        <v>25</v>
      </c>
      <c r="K532" s="10">
        <f t="shared" si="25"/>
        <v>13.5</v>
      </c>
      <c r="L532" s="10">
        <f t="shared" si="26"/>
        <v>11.5</v>
      </c>
      <c r="M532" s="2">
        <f>VLOOKUP(D532,CUSTOMERS!A:E,5,FALSE)</f>
        <v>2</v>
      </c>
      <c r="N532" s="2">
        <f>VLOOKUP(E532,PRODUCTS!A:E,5,FALSE)</f>
        <v>24</v>
      </c>
      <c r="O532" s="2" t="str">
        <f>VLOOKUP(N532,CATEGORIES!A:C,3,FALSE)</f>
        <v>Health &amp; Beauty</v>
      </c>
      <c r="P532" s="2" t="str">
        <f ca="1">VLOOKUP(D532,CUSTOMERS!A:J,10,FALSE)</f>
        <v>40 - 50</v>
      </c>
      <c r="Q532" s="2" t="str">
        <f>VLOOKUP(D532,CUSTOMERS!A:I,9,FALSE)</f>
        <v>South</v>
      </c>
      <c r="R532" s="2" t="str">
        <f>VLOOKUP(D532,CUSTOMERS!A:K,11,FALSE)</f>
        <v>USA</v>
      </c>
    </row>
    <row r="533" spans="1:18" x14ac:dyDescent="0.2">
      <c r="A533" s="2">
        <v>1324</v>
      </c>
      <c r="B533" s="2">
        <v>1</v>
      </c>
      <c r="C533" s="4">
        <v>44788</v>
      </c>
      <c r="D533" s="2">
        <v>332</v>
      </c>
      <c r="E533" s="2">
        <v>111</v>
      </c>
      <c r="F533" s="2" t="str">
        <f>VLOOKUP(E533,PRODUCTS!A:B,2,FALSE)</f>
        <v>Jolly Ball Horse Toy</v>
      </c>
      <c r="G533" s="2">
        <v>1</v>
      </c>
      <c r="H533" s="10">
        <f>VLOOKUP(E533,PRODUCTS!A:E,3,FALSE)</f>
        <v>18</v>
      </c>
      <c r="I533" s="10">
        <f>VLOOKUP(E533,PRODUCTS!A:E,4,FALSE)</f>
        <v>12</v>
      </c>
      <c r="J533" s="10">
        <f t="shared" si="24"/>
        <v>18</v>
      </c>
      <c r="K533" s="10">
        <f t="shared" si="25"/>
        <v>12</v>
      </c>
      <c r="L533" s="10">
        <f t="shared" si="26"/>
        <v>6</v>
      </c>
      <c r="M533" s="2">
        <f>VLOOKUP(D533,CUSTOMERS!A:E,5,FALSE)</f>
        <v>4</v>
      </c>
      <c r="N533" s="2">
        <f>VLOOKUP(E533,PRODUCTS!A:E,5,FALSE)</f>
        <v>21</v>
      </c>
      <c r="O533" s="2" t="str">
        <f>VLOOKUP(N533,CATEGORIES!A:C,3,FALSE)</f>
        <v>Household</v>
      </c>
      <c r="P533" s="2" t="str">
        <f ca="1">VLOOKUP(D533,CUSTOMERS!A:J,10,FALSE)</f>
        <v>70+</v>
      </c>
      <c r="Q533" s="2" t="str">
        <f>VLOOKUP(D533,CUSTOMERS!A:I,9,FALSE)</f>
        <v>South-East</v>
      </c>
      <c r="R533" s="2" t="str">
        <f>VLOOKUP(D533,CUSTOMERS!A:K,11,FALSE)</f>
        <v>USA</v>
      </c>
    </row>
    <row r="534" spans="1:18" x14ac:dyDescent="0.2">
      <c r="A534" s="2">
        <v>1324</v>
      </c>
      <c r="B534" s="2">
        <v>2</v>
      </c>
      <c r="C534" s="4">
        <v>44788</v>
      </c>
      <c r="D534" s="2">
        <v>332</v>
      </c>
      <c r="E534" s="2">
        <v>124</v>
      </c>
      <c r="F534" s="2" t="str">
        <f>VLOOKUP(E534,PRODUCTS!A:B,2,FALSE)</f>
        <v>Love Potion Amulet</v>
      </c>
      <c r="G534" s="2">
        <v>3</v>
      </c>
      <c r="H534" s="10">
        <f>VLOOKUP(E534,PRODUCTS!A:E,3,FALSE)</f>
        <v>23</v>
      </c>
      <c r="I534" s="10">
        <f>VLOOKUP(E534,PRODUCTS!A:E,4,FALSE)</f>
        <v>14.5</v>
      </c>
      <c r="J534" s="10">
        <f t="shared" si="24"/>
        <v>69</v>
      </c>
      <c r="K534" s="10">
        <f t="shared" si="25"/>
        <v>43.5</v>
      </c>
      <c r="L534" s="10">
        <f t="shared" si="26"/>
        <v>25.5</v>
      </c>
      <c r="M534" s="2">
        <f>VLOOKUP(D534,CUSTOMERS!A:E,5,FALSE)</f>
        <v>4</v>
      </c>
      <c r="N534" s="2">
        <f>VLOOKUP(E534,PRODUCTS!A:E,5,FALSE)</f>
        <v>14</v>
      </c>
      <c r="O534" s="2" t="str">
        <f>VLOOKUP(N534,CATEGORIES!A:C,3,FALSE)</f>
        <v>Health &amp; Beauty</v>
      </c>
      <c r="P534" s="2" t="str">
        <f ca="1">VLOOKUP(D534,CUSTOMERS!A:J,10,FALSE)</f>
        <v>70+</v>
      </c>
      <c r="Q534" s="2" t="str">
        <f>VLOOKUP(D534,CUSTOMERS!A:I,9,FALSE)</f>
        <v>South-East</v>
      </c>
      <c r="R534" s="2" t="str">
        <f>VLOOKUP(D534,CUSTOMERS!A:K,11,FALSE)</f>
        <v>USA</v>
      </c>
    </row>
    <row r="535" spans="1:18" x14ac:dyDescent="0.2">
      <c r="A535" s="2">
        <v>1324</v>
      </c>
      <c r="B535" s="2">
        <v>3</v>
      </c>
      <c r="C535" s="4">
        <v>44788</v>
      </c>
      <c r="D535" s="2">
        <v>332</v>
      </c>
      <c r="E535" s="2">
        <v>131</v>
      </c>
      <c r="F535" s="2" t="str">
        <f>VLOOKUP(E535,PRODUCTS!A:B,2,FALSE)</f>
        <v>Mancala</v>
      </c>
      <c r="G535" s="2">
        <v>2</v>
      </c>
      <c r="H535" s="10">
        <f>VLOOKUP(E535,PRODUCTS!A:E,3,FALSE)</f>
        <v>22</v>
      </c>
      <c r="I535" s="10">
        <f>VLOOKUP(E535,PRODUCTS!A:E,4,FALSE)</f>
        <v>13</v>
      </c>
      <c r="J535" s="10">
        <f t="shared" si="24"/>
        <v>44</v>
      </c>
      <c r="K535" s="10">
        <f t="shared" si="25"/>
        <v>26</v>
      </c>
      <c r="L535" s="10">
        <f t="shared" si="26"/>
        <v>18</v>
      </c>
      <c r="M535" s="2">
        <f>VLOOKUP(D535,CUSTOMERS!A:E,5,FALSE)</f>
        <v>4</v>
      </c>
      <c r="N535" s="2">
        <f>VLOOKUP(E535,PRODUCTS!A:E,5,FALSE)</f>
        <v>10</v>
      </c>
      <c r="O535" s="2" t="str">
        <f>VLOOKUP(N535,CATEGORIES!A:C,3,FALSE)</f>
        <v>Children</v>
      </c>
      <c r="P535" s="2" t="str">
        <f ca="1">VLOOKUP(D535,CUSTOMERS!A:J,10,FALSE)</f>
        <v>70+</v>
      </c>
      <c r="Q535" s="2" t="str">
        <f>VLOOKUP(D535,CUSTOMERS!A:I,9,FALSE)</f>
        <v>South-East</v>
      </c>
      <c r="R535" s="2" t="str">
        <f>VLOOKUP(D535,CUSTOMERS!A:K,11,FALSE)</f>
        <v>USA</v>
      </c>
    </row>
    <row r="536" spans="1:18" x14ac:dyDescent="0.2">
      <c r="A536" s="2">
        <v>1324</v>
      </c>
      <c r="B536" s="2">
        <v>4</v>
      </c>
      <c r="C536" s="4">
        <v>44788</v>
      </c>
      <c r="D536" s="2">
        <v>332</v>
      </c>
      <c r="E536" s="2">
        <v>132</v>
      </c>
      <c r="F536" s="2" t="str">
        <f>VLOOKUP(E536,PRODUCTS!A:B,2,FALSE)</f>
        <v>Micro FM Radio</v>
      </c>
      <c r="G536" s="2">
        <v>1</v>
      </c>
      <c r="H536" s="10">
        <f>VLOOKUP(E536,PRODUCTS!A:E,3,FALSE)</f>
        <v>24</v>
      </c>
      <c r="I536" s="10">
        <f>VLOOKUP(E536,PRODUCTS!A:E,4,FALSE)</f>
        <v>15</v>
      </c>
      <c r="J536" s="10">
        <f t="shared" si="24"/>
        <v>24</v>
      </c>
      <c r="K536" s="10">
        <f t="shared" si="25"/>
        <v>15</v>
      </c>
      <c r="L536" s="10">
        <f t="shared" si="26"/>
        <v>9</v>
      </c>
      <c r="M536" s="2">
        <f>VLOOKUP(D536,CUSTOMERS!A:E,5,FALSE)</f>
        <v>4</v>
      </c>
      <c r="N536" s="2">
        <f>VLOOKUP(E536,PRODUCTS!A:E,5,FALSE)</f>
        <v>1</v>
      </c>
      <c r="O536" s="2" t="str">
        <f>VLOOKUP(N536,CATEGORIES!A:C,3,FALSE)</f>
        <v>Electronics</v>
      </c>
      <c r="P536" s="2" t="str">
        <f ca="1">VLOOKUP(D536,CUSTOMERS!A:J,10,FALSE)</f>
        <v>70+</v>
      </c>
      <c r="Q536" s="2" t="str">
        <f>VLOOKUP(D536,CUSTOMERS!A:I,9,FALSE)</f>
        <v>South-East</v>
      </c>
      <c r="R536" s="2" t="str">
        <f>VLOOKUP(D536,CUSTOMERS!A:K,11,FALSE)</f>
        <v>USA</v>
      </c>
    </row>
    <row r="537" spans="1:18" x14ac:dyDescent="0.2">
      <c r="A537" s="2">
        <v>1324</v>
      </c>
      <c r="B537" s="2">
        <v>5</v>
      </c>
      <c r="C537" s="4">
        <v>44788</v>
      </c>
      <c r="D537" s="2">
        <v>332</v>
      </c>
      <c r="E537" s="2">
        <v>152</v>
      </c>
      <c r="F537" s="2" t="str">
        <f>VLOOKUP(E537,PRODUCTS!A:B,2,FALSE)</f>
        <v>Pet Portrait</v>
      </c>
      <c r="G537" s="2">
        <v>1</v>
      </c>
      <c r="H537" s="10">
        <f>VLOOKUP(E537,PRODUCTS!A:E,3,FALSE)</f>
        <v>105</v>
      </c>
      <c r="I537" s="10">
        <f>VLOOKUP(E537,PRODUCTS!A:E,4,FALSE)</f>
        <v>53.5</v>
      </c>
      <c r="J537" s="10">
        <f t="shared" si="24"/>
        <v>105</v>
      </c>
      <c r="K537" s="10">
        <f t="shared" si="25"/>
        <v>53.5</v>
      </c>
      <c r="L537" s="10">
        <f t="shared" si="26"/>
        <v>51.5</v>
      </c>
      <c r="M537" s="2">
        <f>VLOOKUP(D537,CUSTOMERS!A:E,5,FALSE)</f>
        <v>4</v>
      </c>
      <c r="N537" s="2">
        <f>VLOOKUP(E537,PRODUCTS!A:E,5,FALSE)</f>
        <v>21</v>
      </c>
      <c r="O537" s="2" t="str">
        <f>VLOOKUP(N537,CATEGORIES!A:C,3,FALSE)</f>
        <v>Household</v>
      </c>
      <c r="P537" s="2" t="str">
        <f ca="1">VLOOKUP(D537,CUSTOMERS!A:J,10,FALSE)</f>
        <v>70+</v>
      </c>
      <c r="Q537" s="2" t="str">
        <f>VLOOKUP(D537,CUSTOMERS!A:I,9,FALSE)</f>
        <v>South-East</v>
      </c>
      <c r="R537" s="2" t="str">
        <f>VLOOKUP(D537,CUSTOMERS!A:K,11,FALSE)</f>
        <v>USA</v>
      </c>
    </row>
    <row r="538" spans="1:18" x14ac:dyDescent="0.2">
      <c r="A538" s="2">
        <v>1325</v>
      </c>
      <c r="B538" s="2">
        <v>1</v>
      </c>
      <c r="C538" s="4">
        <v>44789</v>
      </c>
      <c r="D538" s="2">
        <v>333</v>
      </c>
      <c r="E538" s="2">
        <v>159</v>
      </c>
      <c r="F538" s="2" t="str">
        <f>VLOOKUP(E538,PRODUCTS!A:B,2,FALSE)</f>
        <v>Planter Pot Feet</v>
      </c>
      <c r="G538" s="2">
        <v>4</v>
      </c>
      <c r="H538" s="10">
        <f>VLOOKUP(E538,PRODUCTS!A:E,3,FALSE)</f>
        <v>12</v>
      </c>
      <c r="I538" s="10">
        <f>VLOOKUP(E538,PRODUCTS!A:E,4,FALSE)</f>
        <v>7</v>
      </c>
      <c r="J538" s="10">
        <f t="shared" si="24"/>
        <v>48</v>
      </c>
      <c r="K538" s="10">
        <f t="shared" si="25"/>
        <v>28</v>
      </c>
      <c r="L538" s="10">
        <f t="shared" si="26"/>
        <v>20</v>
      </c>
      <c r="M538" s="2">
        <f>VLOOKUP(D538,CUSTOMERS!A:E,5,FALSE)</f>
        <v>3</v>
      </c>
      <c r="N538" s="2">
        <f>VLOOKUP(E538,PRODUCTS!A:E,5,FALSE)</f>
        <v>16</v>
      </c>
      <c r="O538" s="2" t="str">
        <f>VLOOKUP(N538,CATEGORIES!A:C,3,FALSE)</f>
        <v>Household</v>
      </c>
      <c r="P538" s="2" t="str">
        <f ca="1">VLOOKUP(D538,CUSTOMERS!A:J,10,FALSE)</f>
        <v>50 - 60</v>
      </c>
      <c r="Q538" s="2" t="str">
        <f>VLOOKUP(D538,CUSTOMERS!A:I,9,FALSE)</f>
        <v>South-East</v>
      </c>
      <c r="R538" s="2" t="str">
        <f>VLOOKUP(D538,CUSTOMERS!A:K,11,FALSE)</f>
        <v>USA</v>
      </c>
    </row>
    <row r="539" spans="1:18" x14ac:dyDescent="0.2">
      <c r="A539" s="2">
        <v>1325</v>
      </c>
      <c r="B539" s="2">
        <v>2</v>
      </c>
      <c r="C539" s="4">
        <v>44789</v>
      </c>
      <c r="D539" s="2">
        <v>333</v>
      </c>
      <c r="E539" s="2">
        <v>164</v>
      </c>
      <c r="F539" s="2" t="str">
        <f>VLOOKUP(E539,PRODUCTS!A:B,2,FALSE)</f>
        <v>Reading Light</v>
      </c>
      <c r="G539" s="2">
        <v>1</v>
      </c>
      <c r="H539" s="10">
        <f>VLOOKUP(E539,PRODUCTS!A:E,3,FALSE)</f>
        <v>35</v>
      </c>
      <c r="I539" s="10">
        <f>VLOOKUP(E539,PRODUCTS!A:E,4,FALSE)</f>
        <v>20.5</v>
      </c>
      <c r="J539" s="10">
        <f t="shared" si="24"/>
        <v>35</v>
      </c>
      <c r="K539" s="10">
        <f t="shared" si="25"/>
        <v>20.5</v>
      </c>
      <c r="L539" s="10">
        <f t="shared" si="26"/>
        <v>14.5</v>
      </c>
      <c r="M539" s="2">
        <f>VLOOKUP(D539,CUSTOMERS!A:E,5,FALSE)</f>
        <v>3</v>
      </c>
      <c r="N539" s="2">
        <f>VLOOKUP(E539,PRODUCTS!A:E,5,FALSE)</f>
        <v>2</v>
      </c>
      <c r="O539" s="2" t="str">
        <f>VLOOKUP(N539,CATEGORIES!A:C,3,FALSE)</f>
        <v>Travel</v>
      </c>
      <c r="P539" s="2" t="str">
        <f ca="1">VLOOKUP(D539,CUSTOMERS!A:J,10,FALSE)</f>
        <v>50 - 60</v>
      </c>
      <c r="Q539" s="2" t="str">
        <f>VLOOKUP(D539,CUSTOMERS!A:I,9,FALSE)</f>
        <v>South-East</v>
      </c>
      <c r="R539" s="2" t="str">
        <f>VLOOKUP(D539,CUSTOMERS!A:K,11,FALSE)</f>
        <v>USA</v>
      </c>
    </row>
    <row r="540" spans="1:18" x14ac:dyDescent="0.2">
      <c r="A540" s="2">
        <v>1326</v>
      </c>
      <c r="B540" s="2">
        <v>1</v>
      </c>
      <c r="C540" s="4">
        <v>44791</v>
      </c>
      <c r="D540" s="2">
        <v>663</v>
      </c>
      <c r="E540" s="2">
        <v>53</v>
      </c>
      <c r="F540" s="2" t="str">
        <f>VLOOKUP(E540,PRODUCTS!A:B,2,FALSE)</f>
        <v>Cocoa Mug</v>
      </c>
      <c r="G540" s="2">
        <v>1</v>
      </c>
      <c r="H540" s="10">
        <f>VLOOKUP(E540,PRODUCTS!A:E,3,FALSE)</f>
        <v>25</v>
      </c>
      <c r="I540" s="10">
        <f>VLOOKUP(E540,PRODUCTS!A:E,4,FALSE)</f>
        <v>13.5</v>
      </c>
      <c r="J540" s="10">
        <f t="shared" si="24"/>
        <v>25</v>
      </c>
      <c r="K540" s="10">
        <f t="shared" si="25"/>
        <v>13.5</v>
      </c>
      <c r="L540" s="10">
        <f t="shared" si="26"/>
        <v>11.5</v>
      </c>
      <c r="M540" s="2">
        <f>VLOOKUP(D540,CUSTOMERS!A:E,5,FALSE)</f>
        <v>3</v>
      </c>
      <c r="N540" s="2">
        <f>VLOOKUP(E540,PRODUCTS!A:E,5,FALSE)</f>
        <v>11</v>
      </c>
      <c r="O540" s="2" t="str">
        <f>VLOOKUP(N540,CATEGORIES!A:C,3,FALSE)</f>
        <v>Gifts</v>
      </c>
      <c r="P540" s="2" t="str">
        <f ca="1">VLOOKUP(D540,CUSTOMERS!A:J,10,FALSE)</f>
        <v>40 - 50</v>
      </c>
      <c r="Q540" s="2" t="str">
        <f>VLOOKUP(D540,CUSTOMERS!A:I,9,FALSE)</f>
        <v>South-West</v>
      </c>
      <c r="R540" s="2" t="str">
        <f>VLOOKUP(D540,CUSTOMERS!A:K,11,FALSE)</f>
        <v>USA</v>
      </c>
    </row>
    <row r="541" spans="1:18" x14ac:dyDescent="0.2">
      <c r="A541" s="2">
        <v>1326</v>
      </c>
      <c r="B541" s="2">
        <v>2</v>
      </c>
      <c r="C541" s="4">
        <v>44791</v>
      </c>
      <c r="D541" s="2">
        <v>663</v>
      </c>
      <c r="E541" s="2">
        <v>98</v>
      </c>
      <c r="F541" s="2" t="str">
        <f>VLOOKUP(E541,PRODUCTS!A:B,2,FALSE)</f>
        <v>Hadley's Blend Coffee</v>
      </c>
      <c r="G541" s="2">
        <v>1</v>
      </c>
      <c r="H541" s="10">
        <f>VLOOKUP(E541,PRODUCTS!A:E,3,FALSE)</f>
        <v>14</v>
      </c>
      <c r="I541" s="10">
        <f>VLOOKUP(E541,PRODUCTS!A:E,4,FALSE)</f>
        <v>9</v>
      </c>
      <c r="J541" s="10">
        <f t="shared" si="24"/>
        <v>14</v>
      </c>
      <c r="K541" s="10">
        <f t="shared" si="25"/>
        <v>9</v>
      </c>
      <c r="L541" s="10">
        <f t="shared" si="26"/>
        <v>5</v>
      </c>
      <c r="M541" s="2">
        <f>VLOOKUP(D541,CUSTOMERS!A:E,5,FALSE)</f>
        <v>3</v>
      </c>
      <c r="N541" s="2">
        <f>VLOOKUP(E541,PRODUCTS!A:E,5,FALSE)</f>
        <v>6</v>
      </c>
      <c r="O541" s="2" t="str">
        <f>VLOOKUP(N541,CATEGORIES!A:C,3,FALSE)</f>
        <v>Food</v>
      </c>
      <c r="P541" s="2" t="str">
        <f ca="1">VLOOKUP(D541,CUSTOMERS!A:J,10,FALSE)</f>
        <v>40 - 50</v>
      </c>
      <c r="Q541" s="2" t="str">
        <f>VLOOKUP(D541,CUSTOMERS!A:I,9,FALSE)</f>
        <v>South-West</v>
      </c>
      <c r="R541" s="2" t="str">
        <f>VLOOKUP(D541,CUSTOMERS!A:K,11,FALSE)</f>
        <v>USA</v>
      </c>
    </row>
    <row r="542" spans="1:18" x14ac:dyDescent="0.2">
      <c r="A542" s="2">
        <v>1326</v>
      </c>
      <c r="B542" s="2">
        <v>3</v>
      </c>
      <c r="C542" s="4">
        <v>44791</v>
      </c>
      <c r="D542" s="2">
        <v>663</v>
      </c>
      <c r="E542" s="2">
        <v>183</v>
      </c>
      <c r="F542" s="2" t="str">
        <f>VLOOKUP(E542,PRODUCTS!A:B,2,FALSE)</f>
        <v>Solar Power Kit</v>
      </c>
      <c r="G542" s="2">
        <v>1</v>
      </c>
      <c r="H542" s="10">
        <f>VLOOKUP(E542,PRODUCTS!A:E,3,FALSE)</f>
        <v>17</v>
      </c>
      <c r="I542" s="10">
        <f>VLOOKUP(E542,PRODUCTS!A:E,4,FALSE)</f>
        <v>9.5</v>
      </c>
      <c r="J542" s="10">
        <f t="shared" si="24"/>
        <v>17</v>
      </c>
      <c r="K542" s="10">
        <f t="shared" si="25"/>
        <v>9.5</v>
      </c>
      <c r="L542" s="10">
        <f t="shared" si="26"/>
        <v>7.5</v>
      </c>
      <c r="M542" s="2">
        <f>VLOOKUP(D542,CUSTOMERS!A:E,5,FALSE)</f>
        <v>3</v>
      </c>
      <c r="N542" s="2">
        <f>VLOOKUP(E542,PRODUCTS!A:E,5,FALSE)</f>
        <v>17</v>
      </c>
      <c r="O542" s="2" t="str">
        <f>VLOOKUP(N542,CATEGORIES!A:C,3,FALSE)</f>
        <v>Children</v>
      </c>
      <c r="P542" s="2" t="str">
        <f ca="1">VLOOKUP(D542,CUSTOMERS!A:J,10,FALSE)</f>
        <v>40 - 50</v>
      </c>
      <c r="Q542" s="2" t="str">
        <f>VLOOKUP(D542,CUSTOMERS!A:I,9,FALSE)</f>
        <v>South-West</v>
      </c>
      <c r="R542" s="2" t="str">
        <f>VLOOKUP(D542,CUSTOMERS!A:K,11,FALSE)</f>
        <v>USA</v>
      </c>
    </row>
    <row r="543" spans="1:18" x14ac:dyDescent="0.2">
      <c r="A543" s="2">
        <v>1327</v>
      </c>
      <c r="B543" s="2">
        <v>1</v>
      </c>
      <c r="C543" s="4">
        <v>44792</v>
      </c>
      <c r="D543" s="2">
        <v>132</v>
      </c>
      <c r="E543" s="2">
        <v>36</v>
      </c>
      <c r="F543" s="2" t="str">
        <f>VLOOKUP(E543,PRODUCTS!A:B,2,FALSE)</f>
        <v>Cashmere Blend Espresso</v>
      </c>
      <c r="G543" s="2">
        <v>1</v>
      </c>
      <c r="H543" s="10">
        <f>VLOOKUP(E543,PRODUCTS!A:E,3,FALSE)</f>
        <v>14</v>
      </c>
      <c r="I543" s="10">
        <f>VLOOKUP(E543,PRODUCTS!A:E,4,FALSE)</f>
        <v>8</v>
      </c>
      <c r="J543" s="10">
        <f t="shared" si="24"/>
        <v>14</v>
      </c>
      <c r="K543" s="10">
        <f t="shared" si="25"/>
        <v>8</v>
      </c>
      <c r="L543" s="10">
        <f t="shared" si="26"/>
        <v>6</v>
      </c>
      <c r="M543" s="2">
        <f>VLOOKUP(D543,CUSTOMERS!A:E,5,FALSE)</f>
        <v>3</v>
      </c>
      <c r="N543" s="2">
        <f>VLOOKUP(E543,PRODUCTS!A:E,5,FALSE)</f>
        <v>6</v>
      </c>
      <c r="O543" s="2" t="str">
        <f>VLOOKUP(N543,CATEGORIES!A:C,3,FALSE)</f>
        <v>Food</v>
      </c>
      <c r="P543" s="2" t="str">
        <f ca="1">VLOOKUP(D543,CUSTOMERS!A:J,10,FALSE)</f>
        <v>40 - 50</v>
      </c>
      <c r="Q543" s="2" t="str">
        <f>VLOOKUP(D543,CUSTOMERS!A:I,9,FALSE)</f>
        <v>Mid-Atlantic</v>
      </c>
      <c r="R543" s="2" t="str">
        <f>VLOOKUP(D543,CUSTOMERS!A:K,11,FALSE)</f>
        <v>USA</v>
      </c>
    </row>
    <row r="544" spans="1:18" x14ac:dyDescent="0.2">
      <c r="A544" s="2">
        <v>1328</v>
      </c>
      <c r="B544" s="2">
        <v>1</v>
      </c>
      <c r="C544" s="4">
        <v>44793</v>
      </c>
      <c r="D544" s="2">
        <v>533</v>
      </c>
      <c r="E544" s="2">
        <v>140</v>
      </c>
      <c r="F544" s="2" t="str">
        <f>VLOOKUP(E544,PRODUCTS!A:B,2,FALSE)</f>
        <v>Deer Repellent</v>
      </c>
      <c r="G544" s="2">
        <v>1</v>
      </c>
      <c r="H544" s="10">
        <f>VLOOKUP(E544,PRODUCTS!A:E,3,FALSE)</f>
        <v>15</v>
      </c>
      <c r="I544" s="10">
        <f>VLOOKUP(E544,PRODUCTS!A:E,4,FALSE)</f>
        <v>9.5</v>
      </c>
      <c r="J544" s="10">
        <f t="shared" si="24"/>
        <v>15</v>
      </c>
      <c r="K544" s="10">
        <f t="shared" si="25"/>
        <v>9.5</v>
      </c>
      <c r="L544" s="10">
        <f t="shared" si="26"/>
        <v>5.5</v>
      </c>
      <c r="M544" s="2">
        <f>VLOOKUP(D544,CUSTOMERS!A:E,5,FALSE)</f>
        <v>9</v>
      </c>
      <c r="N544" s="2">
        <f>VLOOKUP(E544,PRODUCTS!A:E,5,FALSE)</f>
        <v>16</v>
      </c>
      <c r="O544" s="2" t="str">
        <f>VLOOKUP(N544,CATEGORIES!A:C,3,FALSE)</f>
        <v>Household</v>
      </c>
      <c r="P544" s="2" t="str">
        <f ca="1">VLOOKUP(D544,CUSTOMERS!A:J,10,FALSE)</f>
        <v>30 - 40</v>
      </c>
      <c r="Q544" s="2" t="str">
        <f>VLOOKUP(D544,CUSTOMERS!A:I,9,FALSE)</f>
        <v>France</v>
      </c>
      <c r="R544" s="2" t="str">
        <f>VLOOKUP(D544,CUSTOMERS!A:K,11,FALSE)</f>
        <v>Europe</v>
      </c>
    </row>
    <row r="545" spans="1:18" x14ac:dyDescent="0.2">
      <c r="A545" s="2">
        <v>1328</v>
      </c>
      <c r="B545" s="2">
        <v>2</v>
      </c>
      <c r="C545" s="4">
        <v>44793</v>
      </c>
      <c r="D545" s="2">
        <v>533</v>
      </c>
      <c r="E545" s="2">
        <v>156</v>
      </c>
      <c r="F545" s="2" t="str">
        <f>VLOOKUP(E545,PRODUCTS!A:B,2,FALSE)</f>
        <v>Portable 12 volt cooler/warmer</v>
      </c>
      <c r="G545" s="2">
        <v>1</v>
      </c>
      <c r="H545" s="10">
        <f>VLOOKUP(E545,PRODUCTS!A:E,3,FALSE)</f>
        <v>135</v>
      </c>
      <c r="I545" s="10">
        <f>VLOOKUP(E545,PRODUCTS!A:E,4,FALSE)</f>
        <v>69.5</v>
      </c>
      <c r="J545" s="10">
        <f t="shared" si="24"/>
        <v>135</v>
      </c>
      <c r="K545" s="10">
        <f t="shared" si="25"/>
        <v>69.5</v>
      </c>
      <c r="L545" s="10">
        <f t="shared" si="26"/>
        <v>65.5</v>
      </c>
      <c r="M545" s="2">
        <f>VLOOKUP(D545,CUSTOMERS!A:E,5,FALSE)</f>
        <v>9</v>
      </c>
      <c r="N545" s="2">
        <f>VLOOKUP(E545,PRODUCTS!A:E,5,FALSE)</f>
        <v>2</v>
      </c>
      <c r="O545" s="2" t="str">
        <f>VLOOKUP(N545,CATEGORIES!A:C,3,FALSE)</f>
        <v>Travel</v>
      </c>
      <c r="P545" s="2" t="str">
        <f ca="1">VLOOKUP(D545,CUSTOMERS!A:J,10,FALSE)</f>
        <v>30 - 40</v>
      </c>
      <c r="Q545" s="2" t="str">
        <f>VLOOKUP(D545,CUSTOMERS!A:I,9,FALSE)</f>
        <v>France</v>
      </c>
      <c r="R545" s="2" t="str">
        <f>VLOOKUP(D545,CUSTOMERS!A:K,11,FALSE)</f>
        <v>Europe</v>
      </c>
    </row>
    <row r="546" spans="1:18" x14ac:dyDescent="0.2">
      <c r="A546" s="2">
        <v>1329</v>
      </c>
      <c r="B546" s="2">
        <v>1</v>
      </c>
      <c r="C546" s="4">
        <v>44793</v>
      </c>
      <c r="D546" s="2">
        <v>535</v>
      </c>
      <c r="E546" s="2">
        <v>102</v>
      </c>
      <c r="F546" s="2" t="str">
        <f>VLOOKUP(E546,PRODUCTS!A:B,2,FALSE)</f>
        <v>Hoberman Sphere</v>
      </c>
      <c r="G546" s="2">
        <v>1</v>
      </c>
      <c r="H546" s="10">
        <f>VLOOKUP(E546,PRODUCTS!A:E,3,FALSE)</f>
        <v>45</v>
      </c>
      <c r="I546" s="10">
        <f>VLOOKUP(E546,PRODUCTS!A:E,4,FALSE)</f>
        <v>23.5</v>
      </c>
      <c r="J546" s="10">
        <f t="shared" si="24"/>
        <v>45</v>
      </c>
      <c r="K546" s="10">
        <f t="shared" si="25"/>
        <v>23.5</v>
      </c>
      <c r="L546" s="10">
        <f t="shared" si="26"/>
        <v>21.5</v>
      </c>
      <c r="M546" s="2">
        <f>VLOOKUP(D546,CUSTOMERS!A:E,5,FALSE)</f>
        <v>2</v>
      </c>
      <c r="N546" s="2">
        <f>VLOOKUP(E546,PRODUCTS!A:E,5,FALSE)</f>
        <v>17</v>
      </c>
      <c r="O546" s="2" t="str">
        <f>VLOOKUP(N546,CATEGORIES!A:C,3,FALSE)</f>
        <v>Children</v>
      </c>
      <c r="P546" s="2" t="str">
        <f ca="1">VLOOKUP(D546,CUSTOMERS!A:J,10,FALSE)</f>
        <v>30 - 40</v>
      </c>
      <c r="Q546" s="2" t="str">
        <f>VLOOKUP(D546,CUSTOMERS!A:I,9,FALSE)</f>
        <v>Mid-Atlantic</v>
      </c>
      <c r="R546" s="2" t="str">
        <f>VLOOKUP(D546,CUSTOMERS!A:K,11,FALSE)</f>
        <v>USA</v>
      </c>
    </row>
    <row r="547" spans="1:18" x14ac:dyDescent="0.2">
      <c r="A547" s="2">
        <v>1329</v>
      </c>
      <c r="B547" s="2">
        <v>2</v>
      </c>
      <c r="C547" s="4">
        <v>44793</v>
      </c>
      <c r="D547" s="2">
        <v>535</v>
      </c>
      <c r="E547" s="2">
        <v>128</v>
      </c>
      <c r="F547" s="2" t="str">
        <f>VLOOKUP(E547,PRODUCTS!A:B,2,FALSE)</f>
        <v>Madison Blend Espresso</v>
      </c>
      <c r="G547" s="2">
        <v>1</v>
      </c>
      <c r="H547" s="10">
        <f>VLOOKUP(E547,PRODUCTS!A:E,3,FALSE)</f>
        <v>14</v>
      </c>
      <c r="I547" s="10">
        <f>VLOOKUP(E547,PRODUCTS!A:E,4,FALSE)</f>
        <v>10</v>
      </c>
      <c r="J547" s="10">
        <f t="shared" si="24"/>
        <v>14</v>
      </c>
      <c r="K547" s="10">
        <f t="shared" si="25"/>
        <v>10</v>
      </c>
      <c r="L547" s="10">
        <f t="shared" si="26"/>
        <v>4</v>
      </c>
      <c r="M547" s="2">
        <f>VLOOKUP(D547,CUSTOMERS!A:E,5,FALSE)</f>
        <v>2</v>
      </c>
      <c r="N547" s="2">
        <f>VLOOKUP(E547,PRODUCTS!A:E,5,FALSE)</f>
        <v>6</v>
      </c>
      <c r="O547" s="2" t="str">
        <f>VLOOKUP(N547,CATEGORIES!A:C,3,FALSE)</f>
        <v>Food</v>
      </c>
      <c r="P547" s="2" t="str">
        <f ca="1">VLOOKUP(D547,CUSTOMERS!A:J,10,FALSE)</f>
        <v>30 - 40</v>
      </c>
      <c r="Q547" s="2" t="str">
        <f>VLOOKUP(D547,CUSTOMERS!A:I,9,FALSE)</f>
        <v>Mid-Atlantic</v>
      </c>
      <c r="R547" s="2" t="str">
        <f>VLOOKUP(D547,CUSTOMERS!A:K,11,FALSE)</f>
        <v>USA</v>
      </c>
    </row>
    <row r="548" spans="1:18" x14ac:dyDescent="0.2">
      <c r="A548" s="2">
        <v>1329</v>
      </c>
      <c r="B548" s="2">
        <v>3</v>
      </c>
      <c r="C548" s="4">
        <v>44793</v>
      </c>
      <c r="D548" s="2">
        <v>535</v>
      </c>
      <c r="E548" s="2">
        <v>132</v>
      </c>
      <c r="F548" s="2" t="str">
        <f>VLOOKUP(E548,PRODUCTS!A:B,2,FALSE)</f>
        <v>Micro FM Radio</v>
      </c>
      <c r="G548" s="2">
        <v>1</v>
      </c>
      <c r="H548" s="10">
        <f>VLOOKUP(E548,PRODUCTS!A:E,3,FALSE)</f>
        <v>24</v>
      </c>
      <c r="I548" s="10">
        <f>VLOOKUP(E548,PRODUCTS!A:E,4,FALSE)</f>
        <v>15</v>
      </c>
      <c r="J548" s="10">
        <f t="shared" si="24"/>
        <v>24</v>
      </c>
      <c r="K548" s="10">
        <f t="shared" si="25"/>
        <v>15</v>
      </c>
      <c r="L548" s="10">
        <f t="shared" si="26"/>
        <v>9</v>
      </c>
      <c r="M548" s="2">
        <f>VLOOKUP(D548,CUSTOMERS!A:E,5,FALSE)</f>
        <v>2</v>
      </c>
      <c r="N548" s="2">
        <f>VLOOKUP(E548,PRODUCTS!A:E,5,FALSE)</f>
        <v>1</v>
      </c>
      <c r="O548" s="2" t="str">
        <f>VLOOKUP(N548,CATEGORIES!A:C,3,FALSE)</f>
        <v>Electronics</v>
      </c>
      <c r="P548" s="2" t="str">
        <f ca="1">VLOOKUP(D548,CUSTOMERS!A:J,10,FALSE)</f>
        <v>30 - 40</v>
      </c>
      <c r="Q548" s="2" t="str">
        <f>VLOOKUP(D548,CUSTOMERS!A:I,9,FALSE)</f>
        <v>Mid-Atlantic</v>
      </c>
      <c r="R548" s="2" t="str">
        <f>VLOOKUP(D548,CUSTOMERS!A:K,11,FALSE)</f>
        <v>USA</v>
      </c>
    </row>
    <row r="549" spans="1:18" x14ac:dyDescent="0.2">
      <c r="A549" s="2">
        <v>1330</v>
      </c>
      <c r="B549" s="2">
        <v>1</v>
      </c>
      <c r="C549" s="4">
        <v>44794</v>
      </c>
      <c r="D549" s="2">
        <v>243</v>
      </c>
      <c r="E549" s="2">
        <v>136</v>
      </c>
      <c r="F549" s="2" t="str">
        <f>VLOOKUP(E549,PRODUCTS!A:B,2,FALSE)</f>
        <v>Moisturizing Lip Balms (12 Flavor set)</v>
      </c>
      <c r="G549" s="2">
        <v>1</v>
      </c>
      <c r="H549" s="10">
        <f>VLOOKUP(E549,PRODUCTS!A:E,3,FALSE)</f>
        <v>17</v>
      </c>
      <c r="I549" s="10">
        <f>VLOOKUP(E549,PRODUCTS!A:E,4,FALSE)</f>
        <v>10.5</v>
      </c>
      <c r="J549" s="10">
        <f t="shared" si="24"/>
        <v>17</v>
      </c>
      <c r="K549" s="10">
        <f t="shared" si="25"/>
        <v>10.5</v>
      </c>
      <c r="L549" s="10">
        <f t="shared" si="26"/>
        <v>6.5</v>
      </c>
      <c r="M549" s="2">
        <f>VLOOKUP(D549,CUSTOMERS!A:E,5,FALSE)</f>
        <v>10</v>
      </c>
      <c r="N549" s="2">
        <f>VLOOKUP(E549,PRODUCTS!A:E,5,FALSE)</f>
        <v>20</v>
      </c>
      <c r="O549" s="2" t="str">
        <f>VLOOKUP(N549,CATEGORIES!A:C,3,FALSE)</f>
        <v>Health &amp; Beauty</v>
      </c>
      <c r="P549" s="2" t="str">
        <f ca="1">VLOOKUP(D549,CUSTOMERS!A:J,10,FALSE)</f>
        <v>40 - 50</v>
      </c>
      <c r="Q549" s="2" t="str">
        <f>VLOOKUP(D549,CUSTOMERS!A:I,9,FALSE)</f>
        <v>South-East</v>
      </c>
      <c r="R549" s="2" t="str">
        <f>VLOOKUP(D549,CUSTOMERS!A:K,11,FALSE)</f>
        <v>USA</v>
      </c>
    </row>
    <row r="550" spans="1:18" x14ac:dyDescent="0.2">
      <c r="A550" s="2">
        <v>1331</v>
      </c>
      <c r="B550" s="2">
        <v>1</v>
      </c>
      <c r="C550" s="4">
        <v>44794</v>
      </c>
      <c r="D550" s="2">
        <v>582</v>
      </c>
      <c r="E550" s="2">
        <v>34</v>
      </c>
      <c r="F550" s="2" t="str">
        <f>VLOOKUP(E550,PRODUCTS!A:B,2,FALSE)</f>
        <v>Cascade Travel Mattress</v>
      </c>
      <c r="G550" s="2">
        <v>2</v>
      </c>
      <c r="H550" s="10">
        <f>VLOOKUP(E550,PRODUCTS!A:E,3,FALSE)</f>
        <v>65</v>
      </c>
      <c r="I550" s="10">
        <f>VLOOKUP(E550,PRODUCTS!A:E,4,FALSE)</f>
        <v>33.5</v>
      </c>
      <c r="J550" s="10">
        <f t="shared" si="24"/>
        <v>130</v>
      </c>
      <c r="K550" s="10">
        <f t="shared" si="25"/>
        <v>67</v>
      </c>
      <c r="L550" s="10">
        <f t="shared" si="26"/>
        <v>63</v>
      </c>
      <c r="M550" s="2">
        <f>VLOOKUP(D550,CUSTOMERS!A:E,5,FALSE)</f>
        <v>4</v>
      </c>
      <c r="N550" s="2">
        <f>VLOOKUP(E550,PRODUCTS!A:E,5,FALSE)</f>
        <v>25</v>
      </c>
      <c r="O550" s="2" t="str">
        <f>VLOOKUP(N550,CATEGORIES!A:C,3,FALSE)</f>
        <v>Travel</v>
      </c>
      <c r="P550" s="2" t="str">
        <f ca="1">VLOOKUP(D550,CUSTOMERS!A:J,10,FALSE)</f>
        <v>30 - 40</v>
      </c>
      <c r="Q550" s="2" t="str">
        <f>VLOOKUP(D550,CUSTOMERS!A:I,9,FALSE)</f>
        <v>South-East</v>
      </c>
      <c r="R550" s="2" t="str">
        <f>VLOOKUP(D550,CUSTOMERS!A:K,11,FALSE)</f>
        <v>USA</v>
      </c>
    </row>
    <row r="551" spans="1:18" x14ac:dyDescent="0.2">
      <c r="A551" s="2">
        <v>1331</v>
      </c>
      <c r="B551" s="2">
        <v>2</v>
      </c>
      <c r="C551" s="4">
        <v>44794</v>
      </c>
      <c r="D551" s="2">
        <v>582</v>
      </c>
      <c r="E551" s="2">
        <v>140</v>
      </c>
      <c r="F551" s="2" t="str">
        <f>VLOOKUP(E551,PRODUCTS!A:B,2,FALSE)</f>
        <v>Deer Repellent</v>
      </c>
      <c r="G551" s="2">
        <v>1</v>
      </c>
      <c r="H551" s="10">
        <f>VLOOKUP(E551,PRODUCTS!A:E,3,FALSE)</f>
        <v>15</v>
      </c>
      <c r="I551" s="10">
        <f>VLOOKUP(E551,PRODUCTS!A:E,4,FALSE)</f>
        <v>9.5</v>
      </c>
      <c r="J551" s="10">
        <f t="shared" si="24"/>
        <v>15</v>
      </c>
      <c r="K551" s="10">
        <f t="shared" si="25"/>
        <v>9.5</v>
      </c>
      <c r="L551" s="10">
        <f t="shared" si="26"/>
        <v>5.5</v>
      </c>
      <c r="M551" s="2">
        <f>VLOOKUP(D551,CUSTOMERS!A:E,5,FALSE)</f>
        <v>4</v>
      </c>
      <c r="N551" s="2">
        <f>VLOOKUP(E551,PRODUCTS!A:E,5,FALSE)</f>
        <v>16</v>
      </c>
      <c r="O551" s="2" t="str">
        <f>VLOOKUP(N551,CATEGORIES!A:C,3,FALSE)</f>
        <v>Household</v>
      </c>
      <c r="P551" s="2" t="str">
        <f ca="1">VLOOKUP(D551,CUSTOMERS!A:J,10,FALSE)</f>
        <v>30 - 40</v>
      </c>
      <c r="Q551" s="2" t="str">
        <f>VLOOKUP(D551,CUSTOMERS!A:I,9,FALSE)</f>
        <v>South-East</v>
      </c>
      <c r="R551" s="2" t="str">
        <f>VLOOKUP(D551,CUSTOMERS!A:K,11,FALSE)</f>
        <v>USA</v>
      </c>
    </row>
    <row r="552" spans="1:18" x14ac:dyDescent="0.2">
      <c r="A552" s="2">
        <v>1332</v>
      </c>
      <c r="B552" s="2">
        <v>1</v>
      </c>
      <c r="C552" s="4">
        <v>44795</v>
      </c>
      <c r="D552" s="2">
        <v>243</v>
      </c>
      <c r="E552" s="2">
        <v>5</v>
      </c>
      <c r="F552" s="2" t="str">
        <f>VLOOKUP(E552,PRODUCTS!A:B,2,FALSE)</f>
        <v>Amish Children Silhouettes</v>
      </c>
      <c r="G552" s="2">
        <v>1</v>
      </c>
      <c r="H552" s="10">
        <f>VLOOKUP(E552,PRODUCTS!A:E,3,FALSE)</f>
        <v>80</v>
      </c>
      <c r="I552" s="10">
        <f>VLOOKUP(E552,PRODUCTS!A:E,4,FALSE)</f>
        <v>41</v>
      </c>
      <c r="J552" s="10">
        <f t="shared" si="24"/>
        <v>80</v>
      </c>
      <c r="K552" s="10">
        <f t="shared" si="25"/>
        <v>41</v>
      </c>
      <c r="L552" s="10">
        <f t="shared" si="26"/>
        <v>39</v>
      </c>
      <c r="M552" s="2">
        <f>VLOOKUP(D552,CUSTOMERS!A:E,5,FALSE)</f>
        <v>10</v>
      </c>
      <c r="N552" s="2">
        <f>VLOOKUP(E552,PRODUCTS!A:E,5,FALSE)</f>
        <v>16</v>
      </c>
      <c r="O552" s="2" t="str">
        <f>VLOOKUP(N552,CATEGORIES!A:C,3,FALSE)</f>
        <v>Household</v>
      </c>
      <c r="P552" s="2" t="str">
        <f ca="1">VLOOKUP(D552,CUSTOMERS!A:J,10,FALSE)</f>
        <v>40 - 50</v>
      </c>
      <c r="Q552" s="2" t="str">
        <f>VLOOKUP(D552,CUSTOMERS!A:I,9,FALSE)</f>
        <v>South-East</v>
      </c>
      <c r="R552" s="2" t="str">
        <f>VLOOKUP(D552,CUSTOMERS!A:K,11,FALSE)</f>
        <v>USA</v>
      </c>
    </row>
    <row r="553" spans="1:18" x14ac:dyDescent="0.2">
      <c r="A553" s="2">
        <v>1332</v>
      </c>
      <c r="B553" s="2">
        <v>2</v>
      </c>
      <c r="C553" s="4">
        <v>44795</v>
      </c>
      <c r="D553" s="2">
        <v>243</v>
      </c>
      <c r="E553" s="2">
        <v>51</v>
      </c>
      <c r="F553" s="2" t="str">
        <f>VLOOKUP(E553,PRODUCTS!A:B,2,FALSE)</f>
        <v>Chocolate-covered Oreos</v>
      </c>
      <c r="G553" s="2">
        <v>1</v>
      </c>
      <c r="H553" s="10">
        <f>VLOOKUP(E553,PRODUCTS!A:E,3,FALSE)</f>
        <v>25</v>
      </c>
      <c r="I553" s="10">
        <f>VLOOKUP(E553,PRODUCTS!A:E,4,FALSE)</f>
        <v>15.5</v>
      </c>
      <c r="J553" s="10">
        <f t="shared" si="24"/>
        <v>25</v>
      </c>
      <c r="K553" s="10">
        <f t="shared" si="25"/>
        <v>15.5</v>
      </c>
      <c r="L553" s="10">
        <f t="shared" si="26"/>
        <v>9.5</v>
      </c>
      <c r="M553" s="2">
        <f>VLOOKUP(D553,CUSTOMERS!A:E,5,FALSE)</f>
        <v>10</v>
      </c>
      <c r="N553" s="2">
        <f>VLOOKUP(E553,PRODUCTS!A:E,5,FALSE)</f>
        <v>3</v>
      </c>
      <c r="O553" s="2" t="str">
        <f>VLOOKUP(N553,CATEGORIES!A:C,3,FALSE)</f>
        <v>Food</v>
      </c>
      <c r="P553" s="2" t="str">
        <f ca="1">VLOOKUP(D553,CUSTOMERS!A:J,10,FALSE)</f>
        <v>40 - 50</v>
      </c>
      <c r="Q553" s="2" t="str">
        <f>VLOOKUP(D553,CUSTOMERS!A:I,9,FALSE)</f>
        <v>South-East</v>
      </c>
      <c r="R553" s="2" t="str">
        <f>VLOOKUP(D553,CUSTOMERS!A:K,11,FALSE)</f>
        <v>USA</v>
      </c>
    </row>
    <row r="554" spans="1:18" x14ac:dyDescent="0.2">
      <c r="A554" s="2">
        <v>1332</v>
      </c>
      <c r="B554" s="2">
        <v>3</v>
      </c>
      <c r="C554" s="4">
        <v>44795</v>
      </c>
      <c r="D554" s="2">
        <v>243</v>
      </c>
      <c r="E554" s="2">
        <v>195</v>
      </c>
      <c r="F554" s="2" t="str">
        <f>VLOOKUP(E554,PRODUCTS!A:B,2,FALSE)</f>
        <v>Tiverton Wren House</v>
      </c>
      <c r="G554" s="2">
        <v>1</v>
      </c>
      <c r="H554" s="10">
        <f>VLOOKUP(E554,PRODUCTS!A:E,3,FALSE)</f>
        <v>46</v>
      </c>
      <c r="I554" s="10">
        <f>VLOOKUP(E554,PRODUCTS!A:E,4,FALSE)</f>
        <v>24</v>
      </c>
      <c r="J554" s="10">
        <f t="shared" si="24"/>
        <v>46</v>
      </c>
      <c r="K554" s="10">
        <f t="shared" si="25"/>
        <v>24</v>
      </c>
      <c r="L554" s="10">
        <f t="shared" si="26"/>
        <v>22</v>
      </c>
      <c r="M554" s="2">
        <f>VLOOKUP(D554,CUSTOMERS!A:E,5,FALSE)</f>
        <v>10</v>
      </c>
      <c r="N554" s="2">
        <f>VLOOKUP(E554,PRODUCTS!A:E,5,FALSE)</f>
        <v>16</v>
      </c>
      <c r="O554" s="2" t="str">
        <f>VLOOKUP(N554,CATEGORIES!A:C,3,FALSE)</f>
        <v>Household</v>
      </c>
      <c r="P554" s="2" t="str">
        <f ca="1">VLOOKUP(D554,CUSTOMERS!A:J,10,FALSE)</f>
        <v>40 - 50</v>
      </c>
      <c r="Q554" s="2" t="str">
        <f>VLOOKUP(D554,CUSTOMERS!A:I,9,FALSE)</f>
        <v>South-East</v>
      </c>
      <c r="R554" s="2" t="str">
        <f>VLOOKUP(D554,CUSTOMERS!A:K,11,FALSE)</f>
        <v>USA</v>
      </c>
    </row>
    <row r="555" spans="1:18" x14ac:dyDescent="0.2">
      <c r="A555" s="2">
        <v>1333</v>
      </c>
      <c r="B555" s="2">
        <v>1</v>
      </c>
      <c r="C555" s="4">
        <v>44795</v>
      </c>
      <c r="D555" s="2">
        <v>376</v>
      </c>
      <c r="E555" s="2">
        <v>62</v>
      </c>
      <c r="F555" s="2" t="str">
        <f>VLOOKUP(E555,PRODUCTS!A:B,2,FALSE)</f>
        <v>Decadent Chocolate Torte</v>
      </c>
      <c r="G555" s="2">
        <v>1</v>
      </c>
      <c r="H555" s="10">
        <f>VLOOKUP(E555,PRODUCTS!A:E,3,FALSE)</f>
        <v>37</v>
      </c>
      <c r="I555" s="10">
        <f>VLOOKUP(E555,PRODUCTS!A:E,4,FALSE)</f>
        <v>19.5</v>
      </c>
      <c r="J555" s="10">
        <f t="shared" si="24"/>
        <v>37</v>
      </c>
      <c r="K555" s="10">
        <f t="shared" si="25"/>
        <v>19.5</v>
      </c>
      <c r="L555" s="10">
        <f t="shared" si="26"/>
        <v>17.5</v>
      </c>
      <c r="M555" s="2">
        <f>VLOOKUP(D555,CUSTOMERS!A:E,5,FALSE)</f>
        <v>4</v>
      </c>
      <c r="N555" s="2">
        <f>VLOOKUP(E555,PRODUCTS!A:E,5,FALSE)</f>
        <v>3</v>
      </c>
      <c r="O555" s="2" t="str">
        <f>VLOOKUP(N555,CATEGORIES!A:C,3,FALSE)</f>
        <v>Food</v>
      </c>
      <c r="P555" s="2" t="str">
        <f ca="1">VLOOKUP(D555,CUSTOMERS!A:J,10,FALSE)</f>
        <v>40 - 50</v>
      </c>
      <c r="Q555" s="2" t="str">
        <f>VLOOKUP(D555,CUSTOMERS!A:I,9,FALSE)</f>
        <v>Mid-Atlantic</v>
      </c>
      <c r="R555" s="2" t="str">
        <f>VLOOKUP(D555,CUSTOMERS!A:K,11,FALSE)</f>
        <v>USA</v>
      </c>
    </row>
    <row r="556" spans="1:18" x14ac:dyDescent="0.2">
      <c r="A556" s="2">
        <v>1333</v>
      </c>
      <c r="B556" s="2">
        <v>2</v>
      </c>
      <c r="C556" s="4">
        <v>44795</v>
      </c>
      <c r="D556" s="2">
        <v>376</v>
      </c>
      <c r="E556" s="2">
        <v>181</v>
      </c>
      <c r="F556" s="2" t="str">
        <f>VLOOKUP(E556,PRODUCTS!A:B,2,FALSE)</f>
        <v>Slinky</v>
      </c>
      <c r="G556" s="2">
        <v>2</v>
      </c>
      <c r="H556" s="10">
        <f>VLOOKUP(E556,PRODUCTS!A:E,3,FALSE)</f>
        <v>12</v>
      </c>
      <c r="I556" s="10">
        <f>VLOOKUP(E556,PRODUCTS!A:E,4,FALSE)</f>
        <v>7</v>
      </c>
      <c r="J556" s="10">
        <f t="shared" si="24"/>
        <v>24</v>
      </c>
      <c r="K556" s="10">
        <f t="shared" si="25"/>
        <v>14</v>
      </c>
      <c r="L556" s="10">
        <f t="shared" si="26"/>
        <v>10</v>
      </c>
      <c r="M556" s="2">
        <f>VLOOKUP(D556,CUSTOMERS!A:E,5,FALSE)</f>
        <v>4</v>
      </c>
      <c r="N556" s="2">
        <f>VLOOKUP(E556,PRODUCTS!A:E,5,FALSE)</f>
        <v>5</v>
      </c>
      <c r="O556" s="2" t="str">
        <f>VLOOKUP(N556,CATEGORIES!A:C,3,FALSE)</f>
        <v>Children</v>
      </c>
      <c r="P556" s="2" t="str">
        <f ca="1">VLOOKUP(D556,CUSTOMERS!A:J,10,FALSE)</f>
        <v>40 - 50</v>
      </c>
      <c r="Q556" s="2" t="str">
        <f>VLOOKUP(D556,CUSTOMERS!A:I,9,FALSE)</f>
        <v>Mid-Atlantic</v>
      </c>
      <c r="R556" s="2" t="str">
        <f>VLOOKUP(D556,CUSTOMERS!A:K,11,FALSE)</f>
        <v>USA</v>
      </c>
    </row>
    <row r="557" spans="1:18" x14ac:dyDescent="0.2">
      <c r="A557" s="2">
        <v>1334</v>
      </c>
      <c r="B557" s="2">
        <v>1</v>
      </c>
      <c r="C557" s="4">
        <v>44796</v>
      </c>
      <c r="D557" s="2">
        <v>468</v>
      </c>
      <c r="E557" s="2">
        <v>41</v>
      </c>
      <c r="F557" s="2" t="str">
        <f>VLOOKUP(E557,PRODUCTS!A:B,2,FALSE)</f>
        <v>Celebration</v>
      </c>
      <c r="G557" s="2">
        <v>1</v>
      </c>
      <c r="H557" s="10">
        <f>VLOOKUP(E557,PRODUCTS!A:E,3,FALSE)</f>
        <v>79</v>
      </c>
      <c r="I557" s="10">
        <f>VLOOKUP(E557,PRODUCTS!A:E,4,FALSE)</f>
        <v>42.5</v>
      </c>
      <c r="J557" s="10">
        <f t="shared" si="24"/>
        <v>79</v>
      </c>
      <c r="K557" s="10">
        <f t="shared" si="25"/>
        <v>42.5</v>
      </c>
      <c r="L557" s="10">
        <f t="shared" si="26"/>
        <v>36.5</v>
      </c>
      <c r="M557" s="2">
        <f>VLOOKUP(D557,CUSTOMERS!A:E,5,FALSE)</f>
        <v>5</v>
      </c>
      <c r="N557" s="2">
        <f>VLOOKUP(E557,PRODUCTS!A:E,5,FALSE)</f>
        <v>11</v>
      </c>
      <c r="O557" s="2" t="str">
        <f>VLOOKUP(N557,CATEGORIES!A:C,3,FALSE)</f>
        <v>Gifts</v>
      </c>
      <c r="P557" s="2" t="str">
        <f ca="1">VLOOKUP(D557,CUSTOMERS!A:J,10,FALSE)</f>
        <v>40 - 50</v>
      </c>
      <c r="Q557" s="2" t="str">
        <f>VLOOKUP(D557,CUSTOMERS!A:I,9,FALSE)</f>
        <v>South-West</v>
      </c>
      <c r="R557" s="2" t="str">
        <f>VLOOKUP(D557,CUSTOMERS!A:K,11,FALSE)</f>
        <v>USA</v>
      </c>
    </row>
    <row r="558" spans="1:18" x14ac:dyDescent="0.2">
      <c r="A558" s="2">
        <v>1334</v>
      </c>
      <c r="B558" s="2">
        <v>2</v>
      </c>
      <c r="C558" s="4">
        <v>44796</v>
      </c>
      <c r="D558" s="2">
        <v>468</v>
      </c>
      <c r="E558" s="2">
        <v>211</v>
      </c>
      <c r="F558" s="2" t="str">
        <f>VLOOKUP(E558,PRODUCTS!A:B,2,FALSE)</f>
        <v>Delco's Lock-Up</v>
      </c>
      <c r="G558" s="2">
        <v>1</v>
      </c>
      <c r="H558" s="10">
        <f>VLOOKUP(E558,PRODUCTS!A:E,3,FALSE)</f>
        <v>25</v>
      </c>
      <c r="I558" s="10">
        <f>VLOOKUP(E558,PRODUCTS!A:E,4,FALSE)</f>
        <v>13.5</v>
      </c>
      <c r="J558" s="10">
        <f t="shared" si="24"/>
        <v>25</v>
      </c>
      <c r="K558" s="10">
        <f t="shared" si="25"/>
        <v>13.5</v>
      </c>
      <c r="L558" s="10">
        <f t="shared" si="26"/>
        <v>11.5</v>
      </c>
      <c r="M558" s="2">
        <f>VLOOKUP(D558,CUSTOMERS!A:E,5,FALSE)</f>
        <v>5</v>
      </c>
      <c r="N558" s="2">
        <f>VLOOKUP(E558,PRODUCTS!A:E,5,FALSE)</f>
        <v>23</v>
      </c>
      <c r="O558" s="2" t="str">
        <f>VLOOKUP(N558,CATEGORIES!A:C,3,FALSE)</f>
        <v>Travel</v>
      </c>
      <c r="P558" s="2" t="str">
        <f ca="1">VLOOKUP(D558,CUSTOMERS!A:J,10,FALSE)</f>
        <v>40 - 50</v>
      </c>
      <c r="Q558" s="2" t="str">
        <f>VLOOKUP(D558,CUSTOMERS!A:I,9,FALSE)</f>
        <v>South-West</v>
      </c>
      <c r="R558" s="2" t="str">
        <f>VLOOKUP(D558,CUSTOMERS!A:K,11,FALSE)</f>
        <v>USA</v>
      </c>
    </row>
    <row r="559" spans="1:18" x14ac:dyDescent="0.2">
      <c r="A559" s="2">
        <v>1335</v>
      </c>
      <c r="B559" s="2">
        <v>1</v>
      </c>
      <c r="C559" s="4">
        <v>44798</v>
      </c>
      <c r="D559" s="2">
        <v>245</v>
      </c>
      <c r="E559" s="2">
        <v>141</v>
      </c>
      <c r="F559" s="2" t="str">
        <f>VLOOKUP(E559,PRODUCTS!A:B,2,FALSE)</f>
        <v>Nothing But Roses</v>
      </c>
      <c r="G559" s="2">
        <v>1</v>
      </c>
      <c r="H559" s="10">
        <f>VLOOKUP(E559,PRODUCTS!A:E,3,FALSE)</f>
        <v>70</v>
      </c>
      <c r="I559" s="10">
        <f>VLOOKUP(E559,PRODUCTS!A:E,4,FALSE)</f>
        <v>36</v>
      </c>
      <c r="J559" s="10">
        <f t="shared" si="24"/>
        <v>70</v>
      </c>
      <c r="K559" s="10">
        <f t="shared" si="25"/>
        <v>36</v>
      </c>
      <c r="L559" s="10">
        <f t="shared" si="26"/>
        <v>34</v>
      </c>
      <c r="M559" s="2">
        <f>VLOOKUP(D559,CUSTOMERS!A:E,5,FALSE)</f>
        <v>2</v>
      </c>
      <c r="N559" s="2">
        <f>VLOOKUP(E559,PRODUCTS!A:E,5,FALSE)</f>
        <v>22</v>
      </c>
      <c r="O559" s="2" t="str">
        <f>VLOOKUP(N559,CATEGORIES!A:C,3,FALSE)</f>
        <v>Gifts</v>
      </c>
      <c r="P559" s="2" t="str">
        <f ca="1">VLOOKUP(D559,CUSTOMERS!A:J,10,FALSE)</f>
        <v>50 - 60</v>
      </c>
      <c r="Q559" s="2" t="str">
        <f>VLOOKUP(D559,CUSTOMERS!A:I,9,FALSE)</f>
        <v>North-East</v>
      </c>
      <c r="R559" s="2" t="str">
        <f>VLOOKUP(D559,CUSTOMERS!A:K,11,FALSE)</f>
        <v>USA</v>
      </c>
    </row>
    <row r="560" spans="1:18" x14ac:dyDescent="0.2">
      <c r="A560" s="2">
        <v>1336</v>
      </c>
      <c r="B560" s="2">
        <v>1</v>
      </c>
      <c r="C560" s="4">
        <v>44799</v>
      </c>
      <c r="D560" s="2">
        <v>24</v>
      </c>
      <c r="E560" s="2">
        <v>41</v>
      </c>
      <c r="F560" s="2" t="str">
        <f>VLOOKUP(E560,PRODUCTS!A:B,2,FALSE)</f>
        <v>Celebration</v>
      </c>
      <c r="G560" s="2">
        <v>1</v>
      </c>
      <c r="H560" s="10">
        <f>VLOOKUP(E560,PRODUCTS!A:E,3,FALSE)</f>
        <v>79</v>
      </c>
      <c r="I560" s="10">
        <f>VLOOKUP(E560,PRODUCTS!A:E,4,FALSE)</f>
        <v>42.5</v>
      </c>
      <c r="J560" s="10">
        <f t="shared" si="24"/>
        <v>79</v>
      </c>
      <c r="K560" s="10">
        <f t="shared" si="25"/>
        <v>42.5</v>
      </c>
      <c r="L560" s="10">
        <f t="shared" si="26"/>
        <v>36.5</v>
      </c>
      <c r="M560" s="2">
        <f>VLOOKUP(D560,CUSTOMERS!A:E,5,FALSE)</f>
        <v>5</v>
      </c>
      <c r="N560" s="2">
        <f>VLOOKUP(E560,PRODUCTS!A:E,5,FALSE)</f>
        <v>11</v>
      </c>
      <c r="O560" s="2" t="str">
        <f>VLOOKUP(N560,CATEGORIES!A:C,3,FALSE)</f>
        <v>Gifts</v>
      </c>
      <c r="P560" s="2" t="str">
        <f ca="1">VLOOKUP(D560,CUSTOMERS!A:J,10,FALSE)</f>
        <v>30 - 40</v>
      </c>
      <c r="Q560" s="2" t="str">
        <f>VLOOKUP(D560,CUSTOMERS!A:I,9,FALSE)</f>
        <v>England</v>
      </c>
      <c r="R560" s="2" t="str">
        <f>VLOOKUP(D560,CUSTOMERS!A:K,11,FALSE)</f>
        <v>Europe</v>
      </c>
    </row>
    <row r="561" spans="1:18" x14ac:dyDescent="0.2">
      <c r="A561" s="2">
        <v>1337</v>
      </c>
      <c r="B561" s="2">
        <v>1</v>
      </c>
      <c r="C561" s="4">
        <v>44799</v>
      </c>
      <c r="D561" s="2">
        <v>415</v>
      </c>
      <c r="E561" s="2">
        <v>70</v>
      </c>
      <c r="F561" s="2" t="str">
        <f>VLOOKUP(E561,PRODUCTS!A:B,2,FALSE)</f>
        <v>Eatable Delights Flower Basket</v>
      </c>
      <c r="G561" s="2">
        <v>1</v>
      </c>
      <c r="H561" s="10">
        <f>VLOOKUP(E561,PRODUCTS!A:E,3,FALSE)</f>
        <v>55</v>
      </c>
      <c r="I561" s="10">
        <f>VLOOKUP(E561,PRODUCTS!A:E,4,FALSE)</f>
        <v>28.5</v>
      </c>
      <c r="J561" s="10">
        <f t="shared" si="24"/>
        <v>55</v>
      </c>
      <c r="K561" s="10">
        <f t="shared" si="25"/>
        <v>28.5</v>
      </c>
      <c r="L561" s="10">
        <f t="shared" si="26"/>
        <v>26.5</v>
      </c>
      <c r="M561" s="2">
        <f>VLOOKUP(D561,CUSTOMERS!A:E,5,FALSE)</f>
        <v>9</v>
      </c>
      <c r="N561" s="2">
        <f>VLOOKUP(E561,PRODUCTS!A:E,5,FALSE)</f>
        <v>22</v>
      </c>
      <c r="O561" s="2" t="str">
        <f>VLOOKUP(N561,CATEGORIES!A:C,3,FALSE)</f>
        <v>Gifts</v>
      </c>
      <c r="P561" s="2" t="str">
        <f ca="1">VLOOKUP(D561,CUSTOMERS!A:J,10,FALSE)</f>
        <v>40 - 50</v>
      </c>
      <c r="Q561" s="2" t="str">
        <f>VLOOKUP(D561,CUSTOMERS!A:I,9,FALSE)</f>
        <v>South-East</v>
      </c>
      <c r="R561" s="2" t="str">
        <f>VLOOKUP(D561,CUSTOMERS!A:K,11,FALSE)</f>
        <v>USA</v>
      </c>
    </row>
    <row r="562" spans="1:18" x14ac:dyDescent="0.2">
      <c r="A562" s="2">
        <v>1337</v>
      </c>
      <c r="B562" s="2">
        <v>2</v>
      </c>
      <c r="C562" s="4">
        <v>44799</v>
      </c>
      <c r="D562" s="2">
        <v>415</v>
      </c>
      <c r="E562" s="2">
        <v>124</v>
      </c>
      <c r="F562" s="2" t="str">
        <f>VLOOKUP(E562,PRODUCTS!A:B,2,FALSE)</f>
        <v>Love Potion Amulet</v>
      </c>
      <c r="G562" s="2">
        <v>1</v>
      </c>
      <c r="H562" s="10">
        <f>VLOOKUP(E562,PRODUCTS!A:E,3,FALSE)</f>
        <v>23</v>
      </c>
      <c r="I562" s="10">
        <f>VLOOKUP(E562,PRODUCTS!A:E,4,FALSE)</f>
        <v>14.5</v>
      </c>
      <c r="J562" s="10">
        <f t="shared" si="24"/>
        <v>23</v>
      </c>
      <c r="K562" s="10">
        <f t="shared" si="25"/>
        <v>14.5</v>
      </c>
      <c r="L562" s="10">
        <f t="shared" si="26"/>
        <v>8.5</v>
      </c>
      <c r="M562" s="2">
        <f>VLOOKUP(D562,CUSTOMERS!A:E,5,FALSE)</f>
        <v>9</v>
      </c>
      <c r="N562" s="2">
        <f>VLOOKUP(E562,PRODUCTS!A:E,5,FALSE)</f>
        <v>14</v>
      </c>
      <c r="O562" s="2" t="str">
        <f>VLOOKUP(N562,CATEGORIES!A:C,3,FALSE)</f>
        <v>Health &amp; Beauty</v>
      </c>
      <c r="P562" s="2" t="str">
        <f ca="1">VLOOKUP(D562,CUSTOMERS!A:J,10,FALSE)</f>
        <v>40 - 50</v>
      </c>
      <c r="Q562" s="2" t="str">
        <f>VLOOKUP(D562,CUSTOMERS!A:I,9,FALSE)</f>
        <v>South-East</v>
      </c>
      <c r="R562" s="2" t="str">
        <f>VLOOKUP(D562,CUSTOMERS!A:K,11,FALSE)</f>
        <v>USA</v>
      </c>
    </row>
    <row r="563" spans="1:18" x14ac:dyDescent="0.2">
      <c r="A563" s="2">
        <v>1337</v>
      </c>
      <c r="B563" s="2">
        <v>3</v>
      </c>
      <c r="C563" s="4">
        <v>44799</v>
      </c>
      <c r="D563" s="2">
        <v>415</v>
      </c>
      <c r="E563" s="2">
        <v>164</v>
      </c>
      <c r="F563" s="2" t="str">
        <f>VLOOKUP(E563,PRODUCTS!A:B,2,FALSE)</f>
        <v>Reading Light</v>
      </c>
      <c r="G563" s="2">
        <v>1</v>
      </c>
      <c r="H563" s="10">
        <f>VLOOKUP(E563,PRODUCTS!A:E,3,FALSE)</f>
        <v>35</v>
      </c>
      <c r="I563" s="10">
        <f>VLOOKUP(E563,PRODUCTS!A:E,4,FALSE)</f>
        <v>20.5</v>
      </c>
      <c r="J563" s="10">
        <f t="shared" si="24"/>
        <v>35</v>
      </c>
      <c r="K563" s="10">
        <f t="shared" si="25"/>
        <v>20.5</v>
      </c>
      <c r="L563" s="10">
        <f t="shared" si="26"/>
        <v>14.5</v>
      </c>
      <c r="M563" s="2">
        <f>VLOOKUP(D563,CUSTOMERS!A:E,5,FALSE)</f>
        <v>9</v>
      </c>
      <c r="N563" s="2">
        <f>VLOOKUP(E563,PRODUCTS!A:E,5,FALSE)</f>
        <v>2</v>
      </c>
      <c r="O563" s="2" t="str">
        <f>VLOOKUP(N563,CATEGORIES!A:C,3,FALSE)</f>
        <v>Travel</v>
      </c>
      <c r="P563" s="2" t="str">
        <f ca="1">VLOOKUP(D563,CUSTOMERS!A:J,10,FALSE)</f>
        <v>40 - 50</v>
      </c>
      <c r="Q563" s="2" t="str">
        <f>VLOOKUP(D563,CUSTOMERS!A:I,9,FALSE)</f>
        <v>South-East</v>
      </c>
      <c r="R563" s="2" t="str">
        <f>VLOOKUP(D563,CUSTOMERS!A:K,11,FALSE)</f>
        <v>USA</v>
      </c>
    </row>
    <row r="564" spans="1:18" x14ac:dyDescent="0.2">
      <c r="A564" s="2">
        <v>1337</v>
      </c>
      <c r="B564" s="2">
        <v>4</v>
      </c>
      <c r="C564" s="4">
        <v>44799</v>
      </c>
      <c r="D564" s="2">
        <v>415</v>
      </c>
      <c r="E564" s="2">
        <v>204</v>
      </c>
      <c r="F564" s="2" t="str">
        <f>VLOOKUP(E564,PRODUCTS!A:B,2,FALSE)</f>
        <v>Volcano Kit</v>
      </c>
      <c r="G564" s="2">
        <v>1</v>
      </c>
      <c r="H564" s="10">
        <f>VLOOKUP(E564,PRODUCTS!A:E,3,FALSE)</f>
        <v>15</v>
      </c>
      <c r="I564" s="10">
        <f>VLOOKUP(E564,PRODUCTS!A:E,4,FALSE)</f>
        <v>9.5</v>
      </c>
      <c r="J564" s="10">
        <f t="shared" si="24"/>
        <v>15</v>
      </c>
      <c r="K564" s="10">
        <f t="shared" si="25"/>
        <v>9.5</v>
      </c>
      <c r="L564" s="10">
        <f t="shared" si="26"/>
        <v>5.5</v>
      </c>
      <c r="M564" s="2">
        <f>VLOOKUP(D564,CUSTOMERS!A:E,5,FALSE)</f>
        <v>9</v>
      </c>
      <c r="N564" s="2">
        <f>VLOOKUP(E564,PRODUCTS!A:E,5,FALSE)</f>
        <v>17</v>
      </c>
      <c r="O564" s="2" t="str">
        <f>VLOOKUP(N564,CATEGORIES!A:C,3,FALSE)</f>
        <v>Children</v>
      </c>
      <c r="P564" s="2" t="str">
        <f ca="1">VLOOKUP(D564,CUSTOMERS!A:J,10,FALSE)</f>
        <v>40 - 50</v>
      </c>
      <c r="Q564" s="2" t="str">
        <f>VLOOKUP(D564,CUSTOMERS!A:I,9,FALSE)</f>
        <v>South-East</v>
      </c>
      <c r="R564" s="2" t="str">
        <f>VLOOKUP(D564,CUSTOMERS!A:K,11,FALSE)</f>
        <v>USA</v>
      </c>
    </row>
    <row r="565" spans="1:18" x14ac:dyDescent="0.2">
      <c r="A565" s="2">
        <v>1338</v>
      </c>
      <c r="B565" s="2">
        <v>1</v>
      </c>
      <c r="C565" s="4">
        <v>44800</v>
      </c>
      <c r="D565" s="2">
        <v>637</v>
      </c>
      <c r="E565" s="2">
        <v>87</v>
      </c>
      <c r="F565" s="2" t="str">
        <f>VLOOKUP(E565,PRODUCTS!A:B,2,FALSE)</f>
        <v>Fruit Collection Christmas Ornaments</v>
      </c>
      <c r="G565" s="2">
        <v>1</v>
      </c>
      <c r="H565" s="10">
        <f>VLOOKUP(E565,PRODUCTS!A:E,3,FALSE)</f>
        <v>23</v>
      </c>
      <c r="I565" s="10">
        <f>VLOOKUP(E565,PRODUCTS!A:E,4,FALSE)</f>
        <v>12.5</v>
      </c>
      <c r="J565" s="10">
        <f t="shared" si="24"/>
        <v>23</v>
      </c>
      <c r="K565" s="10">
        <f t="shared" si="25"/>
        <v>12.5</v>
      </c>
      <c r="L565" s="10">
        <f t="shared" si="26"/>
        <v>10.5</v>
      </c>
      <c r="M565" s="2">
        <f>VLOOKUP(D565,CUSTOMERS!A:E,5,FALSE)</f>
        <v>4</v>
      </c>
      <c r="N565" s="2">
        <f>VLOOKUP(E565,PRODUCTS!A:E,5,FALSE)</f>
        <v>4</v>
      </c>
      <c r="O565" s="2" t="str">
        <f>VLOOKUP(N565,CATEGORIES!A:C,3,FALSE)</f>
        <v>Gifts</v>
      </c>
      <c r="P565" s="2" t="str">
        <f ca="1">VLOOKUP(D565,CUSTOMERS!A:J,10,FALSE)</f>
        <v>50 - 60</v>
      </c>
      <c r="Q565" s="2" t="str">
        <f>VLOOKUP(D565,CUSTOMERS!A:I,9,FALSE)</f>
        <v>South</v>
      </c>
      <c r="R565" s="2" t="str">
        <f>VLOOKUP(D565,CUSTOMERS!A:K,11,FALSE)</f>
        <v>USA</v>
      </c>
    </row>
    <row r="566" spans="1:18" x14ac:dyDescent="0.2">
      <c r="A566" s="2">
        <v>1338</v>
      </c>
      <c r="B566" s="2">
        <v>2</v>
      </c>
      <c r="C566" s="4">
        <v>44800</v>
      </c>
      <c r="D566" s="2">
        <v>637</v>
      </c>
      <c r="E566" s="2">
        <v>168</v>
      </c>
      <c r="F566" s="2" t="str">
        <f>VLOOKUP(E566,PRODUCTS!A:B,2,FALSE)</f>
        <v>Root Beer Lovers Basket</v>
      </c>
      <c r="G566" s="2">
        <v>1</v>
      </c>
      <c r="H566" s="10">
        <f>VLOOKUP(E566,PRODUCTS!A:E,3,FALSE)</f>
        <v>51</v>
      </c>
      <c r="I566" s="10">
        <f>VLOOKUP(E566,PRODUCTS!A:E,4,FALSE)</f>
        <v>26.5</v>
      </c>
      <c r="J566" s="10">
        <f t="shared" si="24"/>
        <v>51</v>
      </c>
      <c r="K566" s="10">
        <f t="shared" si="25"/>
        <v>26.5</v>
      </c>
      <c r="L566" s="10">
        <f t="shared" si="26"/>
        <v>24.5</v>
      </c>
      <c r="M566" s="2">
        <f>VLOOKUP(D566,CUSTOMERS!A:E,5,FALSE)</f>
        <v>4</v>
      </c>
      <c r="N566" s="2">
        <f>VLOOKUP(E566,PRODUCTS!A:E,5,FALSE)</f>
        <v>11</v>
      </c>
      <c r="O566" s="2" t="str">
        <f>VLOOKUP(N566,CATEGORIES!A:C,3,FALSE)</f>
        <v>Gifts</v>
      </c>
      <c r="P566" s="2" t="str">
        <f ca="1">VLOOKUP(D566,CUSTOMERS!A:J,10,FALSE)</f>
        <v>50 - 60</v>
      </c>
      <c r="Q566" s="2" t="str">
        <f>VLOOKUP(D566,CUSTOMERS!A:I,9,FALSE)</f>
        <v>South</v>
      </c>
      <c r="R566" s="2" t="str">
        <f>VLOOKUP(D566,CUSTOMERS!A:K,11,FALSE)</f>
        <v>USA</v>
      </c>
    </row>
    <row r="567" spans="1:18" x14ac:dyDescent="0.2">
      <c r="A567" s="2">
        <v>1339</v>
      </c>
      <c r="B567" s="2">
        <v>1</v>
      </c>
      <c r="C567" s="4">
        <v>44801</v>
      </c>
      <c r="D567" s="2">
        <v>242</v>
      </c>
      <c r="E567" s="2">
        <v>19</v>
      </c>
      <c r="F567" s="2" t="str">
        <f>VLOOKUP(E567,PRODUCTS!A:B,2,FALSE)</f>
        <v>Bon Appetite</v>
      </c>
      <c r="G567" s="2">
        <v>1</v>
      </c>
      <c r="H567" s="10">
        <f>VLOOKUP(E567,PRODUCTS!A:E,3,FALSE)</f>
        <v>62</v>
      </c>
      <c r="I567" s="10">
        <f>VLOOKUP(E567,PRODUCTS!A:E,4,FALSE)</f>
        <v>32</v>
      </c>
      <c r="J567" s="10">
        <f t="shared" si="24"/>
        <v>62</v>
      </c>
      <c r="K567" s="10">
        <f t="shared" si="25"/>
        <v>32</v>
      </c>
      <c r="L567" s="10">
        <f t="shared" si="26"/>
        <v>30</v>
      </c>
      <c r="M567" s="2">
        <f>VLOOKUP(D567,CUSTOMERS!A:E,5,FALSE)</f>
        <v>6</v>
      </c>
      <c r="N567" s="2">
        <f>VLOOKUP(E567,PRODUCTS!A:E,5,FALSE)</f>
        <v>11</v>
      </c>
      <c r="O567" s="2" t="str">
        <f>VLOOKUP(N567,CATEGORIES!A:C,3,FALSE)</f>
        <v>Gifts</v>
      </c>
      <c r="P567" s="2" t="str">
        <f ca="1">VLOOKUP(D567,CUSTOMERS!A:J,10,FALSE)</f>
        <v>40 - 50</v>
      </c>
      <c r="Q567" s="2" t="str">
        <f>VLOOKUP(D567,CUSTOMERS!A:I,9,FALSE)</f>
        <v>South-East</v>
      </c>
      <c r="R567" s="2" t="str">
        <f>VLOOKUP(D567,CUSTOMERS!A:K,11,FALSE)</f>
        <v>USA</v>
      </c>
    </row>
    <row r="568" spans="1:18" x14ac:dyDescent="0.2">
      <c r="A568" s="2">
        <v>1339</v>
      </c>
      <c r="B568" s="2">
        <v>2</v>
      </c>
      <c r="C568" s="4">
        <v>44801</v>
      </c>
      <c r="D568" s="2">
        <v>242</v>
      </c>
      <c r="E568" s="2">
        <v>71</v>
      </c>
      <c r="F568" s="2" t="str">
        <f>VLOOKUP(E568,PRODUCTS!A:B,2,FALSE)</f>
        <v>Executive Writing Set</v>
      </c>
      <c r="G568" s="2">
        <v>1</v>
      </c>
      <c r="H568" s="10">
        <f>VLOOKUP(E568,PRODUCTS!A:E,3,FALSE)</f>
        <v>33</v>
      </c>
      <c r="I568" s="10">
        <f>VLOOKUP(E568,PRODUCTS!A:E,4,FALSE)</f>
        <v>17.5</v>
      </c>
      <c r="J568" s="10">
        <f t="shared" si="24"/>
        <v>33</v>
      </c>
      <c r="K568" s="10">
        <f t="shared" si="25"/>
        <v>17.5</v>
      </c>
      <c r="L568" s="10">
        <f t="shared" si="26"/>
        <v>15.5</v>
      </c>
      <c r="M568" s="2">
        <f>VLOOKUP(D568,CUSTOMERS!A:E,5,FALSE)</f>
        <v>6</v>
      </c>
      <c r="N568" s="2">
        <f>VLOOKUP(E568,PRODUCTS!A:E,5,FALSE)</f>
        <v>26</v>
      </c>
      <c r="O568" s="2" t="str">
        <f>VLOOKUP(N568,CATEGORIES!A:C,3,FALSE)</f>
        <v>Gifts</v>
      </c>
      <c r="P568" s="2" t="str">
        <f ca="1">VLOOKUP(D568,CUSTOMERS!A:J,10,FALSE)</f>
        <v>40 - 50</v>
      </c>
      <c r="Q568" s="2" t="str">
        <f>VLOOKUP(D568,CUSTOMERS!A:I,9,FALSE)</f>
        <v>South-East</v>
      </c>
      <c r="R568" s="2" t="str">
        <f>VLOOKUP(D568,CUSTOMERS!A:K,11,FALSE)</f>
        <v>USA</v>
      </c>
    </row>
    <row r="569" spans="1:18" x14ac:dyDescent="0.2">
      <c r="A569" s="2">
        <v>1339</v>
      </c>
      <c r="B569" s="2">
        <v>3</v>
      </c>
      <c r="C569" s="4">
        <v>44801</v>
      </c>
      <c r="D569" s="2">
        <v>242</v>
      </c>
      <c r="E569" s="2">
        <v>85</v>
      </c>
      <c r="F569" s="2" t="str">
        <f>VLOOKUP(E569,PRODUCTS!A:B,2,FALSE)</f>
        <v>French Bucket Vase Pin</v>
      </c>
      <c r="G569" s="2">
        <v>1</v>
      </c>
      <c r="H569" s="10">
        <f>VLOOKUP(E569,PRODUCTS!A:E,3,FALSE)</f>
        <v>29</v>
      </c>
      <c r="I569" s="10">
        <f>VLOOKUP(E569,PRODUCTS!A:E,4,FALSE)</f>
        <v>16.5</v>
      </c>
      <c r="J569" s="10">
        <f t="shared" si="24"/>
        <v>29</v>
      </c>
      <c r="K569" s="10">
        <f t="shared" si="25"/>
        <v>16.5</v>
      </c>
      <c r="L569" s="10">
        <f t="shared" si="26"/>
        <v>12.5</v>
      </c>
      <c r="M569" s="2">
        <f>VLOOKUP(D569,CUSTOMERS!A:E,5,FALSE)</f>
        <v>6</v>
      </c>
      <c r="N569" s="2">
        <f>VLOOKUP(E569,PRODUCTS!A:E,5,FALSE)</f>
        <v>14</v>
      </c>
      <c r="O569" s="2" t="str">
        <f>VLOOKUP(N569,CATEGORIES!A:C,3,FALSE)</f>
        <v>Health &amp; Beauty</v>
      </c>
      <c r="P569" s="2" t="str">
        <f ca="1">VLOOKUP(D569,CUSTOMERS!A:J,10,FALSE)</f>
        <v>40 - 50</v>
      </c>
      <c r="Q569" s="2" t="str">
        <f>VLOOKUP(D569,CUSTOMERS!A:I,9,FALSE)</f>
        <v>South-East</v>
      </c>
      <c r="R569" s="2" t="str">
        <f>VLOOKUP(D569,CUSTOMERS!A:K,11,FALSE)</f>
        <v>USA</v>
      </c>
    </row>
    <row r="570" spans="1:18" x14ac:dyDescent="0.2">
      <c r="A570" s="2">
        <v>1340</v>
      </c>
      <c r="B570" s="2">
        <v>1</v>
      </c>
      <c r="C570" s="4">
        <v>44801</v>
      </c>
      <c r="D570" s="2">
        <v>647</v>
      </c>
      <c r="E570" s="2">
        <v>175</v>
      </c>
      <c r="F570" s="2" t="str">
        <f>VLOOKUP(E570,PRODUCTS!A:B,2,FALSE)</f>
        <v>Silverplated Hip Flask</v>
      </c>
      <c r="G570" s="2">
        <v>1</v>
      </c>
      <c r="H570" s="10">
        <f>VLOOKUP(E570,PRODUCTS!A:E,3,FALSE)</f>
        <v>29</v>
      </c>
      <c r="I570" s="10">
        <f>VLOOKUP(E570,PRODUCTS!A:E,4,FALSE)</f>
        <v>16.5</v>
      </c>
      <c r="J570" s="10">
        <f t="shared" si="24"/>
        <v>29</v>
      </c>
      <c r="K570" s="10">
        <f t="shared" si="25"/>
        <v>16.5</v>
      </c>
      <c r="L570" s="10">
        <f t="shared" si="26"/>
        <v>12.5</v>
      </c>
      <c r="M570" s="2">
        <f>VLOOKUP(D570,CUSTOMERS!A:E,5,FALSE)</f>
        <v>5</v>
      </c>
      <c r="N570" s="2">
        <f>VLOOKUP(E570,PRODUCTS!A:E,5,FALSE)</f>
        <v>26</v>
      </c>
      <c r="O570" s="2" t="str">
        <f>VLOOKUP(N570,CATEGORIES!A:C,3,FALSE)</f>
        <v>Gifts</v>
      </c>
      <c r="P570" s="2" t="str">
        <f ca="1">VLOOKUP(D570,CUSTOMERS!A:J,10,FALSE)</f>
        <v>60 - 70</v>
      </c>
      <c r="Q570" s="2" t="str">
        <f>VLOOKUP(D570,CUSTOMERS!A:I,9,FALSE)</f>
        <v>North-West</v>
      </c>
      <c r="R570" s="2" t="str">
        <f>VLOOKUP(D570,CUSTOMERS!A:K,11,FALSE)</f>
        <v>USA</v>
      </c>
    </row>
    <row r="571" spans="1:18" x14ac:dyDescent="0.2">
      <c r="A571" s="2">
        <v>1341</v>
      </c>
      <c r="B571" s="2">
        <v>1</v>
      </c>
      <c r="C571" s="4">
        <v>44802</v>
      </c>
      <c r="D571" s="2">
        <v>86</v>
      </c>
      <c r="E571" s="2">
        <v>52</v>
      </c>
      <c r="F571" s="2" t="str">
        <f>VLOOKUP(E571,PRODUCTS!A:B,2,FALSE)</f>
        <v>Classic Pink Flamingos</v>
      </c>
      <c r="G571" s="2">
        <v>1</v>
      </c>
      <c r="H571" s="10">
        <f>VLOOKUP(E571,PRODUCTS!A:E,3,FALSE)</f>
        <v>20</v>
      </c>
      <c r="I571" s="10">
        <f>VLOOKUP(E571,PRODUCTS!A:E,4,FALSE)</f>
        <v>11</v>
      </c>
      <c r="J571" s="10">
        <f t="shared" si="24"/>
        <v>20</v>
      </c>
      <c r="K571" s="10">
        <f t="shared" si="25"/>
        <v>11</v>
      </c>
      <c r="L571" s="10">
        <f t="shared" si="26"/>
        <v>9</v>
      </c>
      <c r="M571" s="2">
        <f>VLOOKUP(D571,CUSTOMERS!A:E,5,FALSE)</f>
        <v>4</v>
      </c>
      <c r="N571" s="2">
        <f>VLOOKUP(E571,PRODUCTS!A:E,5,FALSE)</f>
        <v>16</v>
      </c>
      <c r="O571" s="2" t="str">
        <f>VLOOKUP(N571,CATEGORIES!A:C,3,FALSE)</f>
        <v>Household</v>
      </c>
      <c r="P571" s="2" t="str">
        <f ca="1">VLOOKUP(D571,CUSTOMERS!A:J,10,FALSE)</f>
        <v>30 - 40</v>
      </c>
      <c r="Q571" s="2" t="str">
        <f>VLOOKUP(D571,CUSTOMERS!A:I,9,FALSE)</f>
        <v>North-West</v>
      </c>
      <c r="R571" s="2" t="str">
        <f>VLOOKUP(D571,CUSTOMERS!A:K,11,FALSE)</f>
        <v>USA</v>
      </c>
    </row>
    <row r="572" spans="1:18" x14ac:dyDescent="0.2">
      <c r="A572" s="2">
        <v>1342</v>
      </c>
      <c r="B572" s="2">
        <v>1</v>
      </c>
      <c r="C572" s="4">
        <v>44802</v>
      </c>
      <c r="D572" s="2">
        <v>506</v>
      </c>
      <c r="E572" s="2">
        <v>31</v>
      </c>
      <c r="F572" s="2" t="str">
        <f>VLOOKUP(E572,PRODUCTS!A:B,2,FALSE)</f>
        <v>Carnivorous Plant Collection</v>
      </c>
      <c r="G572" s="2">
        <v>2</v>
      </c>
      <c r="H572" s="10">
        <f>VLOOKUP(E572,PRODUCTS!A:E,3,FALSE)</f>
        <v>25</v>
      </c>
      <c r="I572" s="10">
        <f>VLOOKUP(E572,PRODUCTS!A:E,4,FALSE)</f>
        <v>14.5</v>
      </c>
      <c r="J572" s="10">
        <f t="shared" si="24"/>
        <v>50</v>
      </c>
      <c r="K572" s="10">
        <f t="shared" si="25"/>
        <v>29</v>
      </c>
      <c r="L572" s="10">
        <f t="shared" si="26"/>
        <v>21</v>
      </c>
      <c r="M572" s="2">
        <f>VLOOKUP(D572,CUSTOMERS!A:E,5,FALSE)</f>
        <v>10</v>
      </c>
      <c r="N572" s="2">
        <f>VLOOKUP(E572,PRODUCTS!A:E,5,FALSE)</f>
        <v>17</v>
      </c>
      <c r="O572" s="2" t="str">
        <f>VLOOKUP(N572,CATEGORIES!A:C,3,FALSE)</f>
        <v>Children</v>
      </c>
      <c r="P572" s="2" t="str">
        <f ca="1">VLOOKUP(D572,CUSTOMERS!A:J,10,FALSE)</f>
        <v>40 - 50</v>
      </c>
      <c r="Q572" s="2" t="str">
        <f>VLOOKUP(D572,CUSTOMERS!A:I,9,FALSE)</f>
        <v>South</v>
      </c>
      <c r="R572" s="2" t="str">
        <f>VLOOKUP(D572,CUSTOMERS!A:K,11,FALSE)</f>
        <v>USA</v>
      </c>
    </row>
    <row r="573" spans="1:18" x14ac:dyDescent="0.2">
      <c r="A573" s="2">
        <v>1342</v>
      </c>
      <c r="B573" s="2">
        <v>2</v>
      </c>
      <c r="C573" s="4">
        <v>44802</v>
      </c>
      <c r="D573" s="2">
        <v>506</v>
      </c>
      <c r="E573" s="2">
        <v>181</v>
      </c>
      <c r="F573" s="2" t="str">
        <f>VLOOKUP(E573,PRODUCTS!A:B,2,FALSE)</f>
        <v>Slinky</v>
      </c>
      <c r="G573" s="2">
        <v>1</v>
      </c>
      <c r="H573" s="10">
        <f>VLOOKUP(E573,PRODUCTS!A:E,3,FALSE)</f>
        <v>12</v>
      </c>
      <c r="I573" s="10">
        <f>VLOOKUP(E573,PRODUCTS!A:E,4,FALSE)</f>
        <v>7</v>
      </c>
      <c r="J573" s="10">
        <f t="shared" si="24"/>
        <v>12</v>
      </c>
      <c r="K573" s="10">
        <f t="shared" si="25"/>
        <v>7</v>
      </c>
      <c r="L573" s="10">
        <f t="shared" si="26"/>
        <v>5</v>
      </c>
      <c r="M573" s="2">
        <f>VLOOKUP(D573,CUSTOMERS!A:E,5,FALSE)</f>
        <v>10</v>
      </c>
      <c r="N573" s="2">
        <f>VLOOKUP(E573,PRODUCTS!A:E,5,FALSE)</f>
        <v>5</v>
      </c>
      <c r="O573" s="2" t="str">
        <f>VLOOKUP(N573,CATEGORIES!A:C,3,FALSE)</f>
        <v>Children</v>
      </c>
      <c r="P573" s="2" t="str">
        <f ca="1">VLOOKUP(D573,CUSTOMERS!A:J,10,FALSE)</f>
        <v>40 - 50</v>
      </c>
      <c r="Q573" s="2" t="str">
        <f>VLOOKUP(D573,CUSTOMERS!A:I,9,FALSE)</f>
        <v>South</v>
      </c>
      <c r="R573" s="2" t="str">
        <f>VLOOKUP(D573,CUSTOMERS!A:K,11,FALSE)</f>
        <v>USA</v>
      </c>
    </row>
    <row r="574" spans="1:18" x14ac:dyDescent="0.2">
      <c r="A574" s="2">
        <v>1342</v>
      </c>
      <c r="B574" s="2">
        <v>3</v>
      </c>
      <c r="C574" s="4">
        <v>44802</v>
      </c>
      <c r="D574" s="2">
        <v>506</v>
      </c>
      <c r="E574" s="2">
        <v>194</v>
      </c>
      <c r="F574" s="2" t="str">
        <f>VLOOKUP(E574,PRODUCTS!A:B,2,FALSE)</f>
        <v>Thermal Lumbar Support</v>
      </c>
      <c r="G574" s="2">
        <v>1</v>
      </c>
      <c r="H574" s="10">
        <f>VLOOKUP(E574,PRODUCTS!A:E,3,FALSE)</f>
        <v>50</v>
      </c>
      <c r="I574" s="10">
        <f>VLOOKUP(E574,PRODUCTS!A:E,4,FALSE)</f>
        <v>27</v>
      </c>
      <c r="J574" s="10">
        <f t="shared" si="24"/>
        <v>50</v>
      </c>
      <c r="K574" s="10">
        <f t="shared" si="25"/>
        <v>27</v>
      </c>
      <c r="L574" s="10">
        <f t="shared" si="26"/>
        <v>23</v>
      </c>
      <c r="M574" s="2">
        <f>VLOOKUP(D574,CUSTOMERS!A:E,5,FALSE)</f>
        <v>10</v>
      </c>
      <c r="N574" s="2">
        <f>VLOOKUP(E574,PRODUCTS!A:E,5,FALSE)</f>
        <v>26</v>
      </c>
      <c r="O574" s="2" t="str">
        <f>VLOOKUP(N574,CATEGORIES!A:C,3,FALSE)</f>
        <v>Gifts</v>
      </c>
      <c r="P574" s="2" t="str">
        <f ca="1">VLOOKUP(D574,CUSTOMERS!A:J,10,FALSE)</f>
        <v>40 - 50</v>
      </c>
      <c r="Q574" s="2" t="str">
        <f>VLOOKUP(D574,CUSTOMERS!A:I,9,FALSE)</f>
        <v>South</v>
      </c>
      <c r="R574" s="2" t="str">
        <f>VLOOKUP(D574,CUSTOMERS!A:K,11,FALSE)</f>
        <v>USA</v>
      </c>
    </row>
    <row r="575" spans="1:18" x14ac:dyDescent="0.2">
      <c r="A575" s="2">
        <v>1343</v>
      </c>
      <c r="B575" s="2">
        <v>1</v>
      </c>
      <c r="C575" s="4">
        <v>44803</v>
      </c>
      <c r="D575" s="2">
        <v>241</v>
      </c>
      <c r="E575" s="2">
        <v>31</v>
      </c>
      <c r="F575" s="2" t="str">
        <f>VLOOKUP(E575,PRODUCTS!A:B,2,FALSE)</f>
        <v>Carnivorous Plant Collection</v>
      </c>
      <c r="G575" s="2">
        <v>1</v>
      </c>
      <c r="H575" s="10">
        <f>VLOOKUP(E575,PRODUCTS!A:E,3,FALSE)</f>
        <v>25</v>
      </c>
      <c r="I575" s="10">
        <f>VLOOKUP(E575,PRODUCTS!A:E,4,FALSE)</f>
        <v>14.5</v>
      </c>
      <c r="J575" s="10">
        <f t="shared" si="24"/>
        <v>25</v>
      </c>
      <c r="K575" s="10">
        <f t="shared" si="25"/>
        <v>14.5</v>
      </c>
      <c r="L575" s="10">
        <f t="shared" si="26"/>
        <v>10.5</v>
      </c>
      <c r="M575" s="2">
        <f>VLOOKUP(D575,CUSTOMERS!A:E,5,FALSE)</f>
        <v>6</v>
      </c>
      <c r="N575" s="2">
        <f>VLOOKUP(E575,PRODUCTS!A:E,5,FALSE)</f>
        <v>17</v>
      </c>
      <c r="O575" s="2" t="str">
        <f>VLOOKUP(N575,CATEGORIES!A:C,3,FALSE)</f>
        <v>Children</v>
      </c>
      <c r="P575" s="2" t="str">
        <f ca="1">VLOOKUP(D575,CUSTOMERS!A:J,10,FALSE)</f>
        <v>30 - 40</v>
      </c>
      <c r="Q575" s="2" t="str">
        <f>VLOOKUP(D575,CUSTOMERS!A:I,9,FALSE)</f>
        <v>Central</v>
      </c>
      <c r="R575" s="2" t="str">
        <f>VLOOKUP(D575,CUSTOMERS!A:K,11,FALSE)</f>
        <v>USA</v>
      </c>
    </row>
    <row r="576" spans="1:18" x14ac:dyDescent="0.2">
      <c r="A576" s="2">
        <v>1343</v>
      </c>
      <c r="B576" s="2">
        <v>2</v>
      </c>
      <c r="C576" s="4">
        <v>44803</v>
      </c>
      <c r="D576" s="2">
        <v>241</v>
      </c>
      <c r="E576" s="2">
        <v>70</v>
      </c>
      <c r="F576" s="2" t="str">
        <f>VLOOKUP(E576,PRODUCTS!A:B,2,FALSE)</f>
        <v>Eatable Delights Flower Basket</v>
      </c>
      <c r="G576" s="2">
        <v>1</v>
      </c>
      <c r="H576" s="10">
        <f>VLOOKUP(E576,PRODUCTS!A:E,3,FALSE)</f>
        <v>55</v>
      </c>
      <c r="I576" s="10">
        <f>VLOOKUP(E576,PRODUCTS!A:E,4,FALSE)</f>
        <v>28.5</v>
      </c>
      <c r="J576" s="10">
        <f t="shared" si="24"/>
        <v>55</v>
      </c>
      <c r="K576" s="10">
        <f t="shared" si="25"/>
        <v>28.5</v>
      </c>
      <c r="L576" s="10">
        <f t="shared" si="26"/>
        <v>26.5</v>
      </c>
      <c r="M576" s="2">
        <f>VLOOKUP(D576,CUSTOMERS!A:E,5,FALSE)</f>
        <v>6</v>
      </c>
      <c r="N576" s="2">
        <f>VLOOKUP(E576,PRODUCTS!A:E,5,FALSE)</f>
        <v>22</v>
      </c>
      <c r="O576" s="2" t="str">
        <f>VLOOKUP(N576,CATEGORIES!A:C,3,FALSE)</f>
        <v>Gifts</v>
      </c>
      <c r="P576" s="2" t="str">
        <f ca="1">VLOOKUP(D576,CUSTOMERS!A:J,10,FALSE)</f>
        <v>30 - 40</v>
      </c>
      <c r="Q576" s="2" t="str">
        <f>VLOOKUP(D576,CUSTOMERS!A:I,9,FALSE)</f>
        <v>Central</v>
      </c>
      <c r="R576" s="2" t="str">
        <f>VLOOKUP(D576,CUSTOMERS!A:K,11,FALSE)</f>
        <v>USA</v>
      </c>
    </row>
    <row r="577" spans="1:18" x14ac:dyDescent="0.2">
      <c r="A577" s="2">
        <v>1343</v>
      </c>
      <c r="B577" s="2">
        <v>3</v>
      </c>
      <c r="C577" s="4">
        <v>44803</v>
      </c>
      <c r="D577" s="2">
        <v>241</v>
      </c>
      <c r="E577" s="2">
        <v>151</v>
      </c>
      <c r="F577" s="2" t="str">
        <f>VLOOKUP(E577,PRODUCTS!A:B,2,FALSE)</f>
        <v>Personalized Sundial</v>
      </c>
      <c r="G577" s="2">
        <v>1</v>
      </c>
      <c r="H577" s="10">
        <f>VLOOKUP(E577,PRODUCTS!A:E,3,FALSE)</f>
        <v>80</v>
      </c>
      <c r="I577" s="10">
        <f>VLOOKUP(E577,PRODUCTS!A:E,4,FALSE)</f>
        <v>42</v>
      </c>
      <c r="J577" s="10">
        <f t="shared" si="24"/>
        <v>80</v>
      </c>
      <c r="K577" s="10">
        <f t="shared" si="25"/>
        <v>42</v>
      </c>
      <c r="L577" s="10">
        <f t="shared" si="26"/>
        <v>38</v>
      </c>
      <c r="M577" s="2">
        <f>VLOOKUP(D577,CUSTOMERS!A:E,5,FALSE)</f>
        <v>6</v>
      </c>
      <c r="N577" s="2">
        <f>VLOOKUP(E577,PRODUCTS!A:E,5,FALSE)</f>
        <v>16</v>
      </c>
      <c r="O577" s="2" t="str">
        <f>VLOOKUP(N577,CATEGORIES!A:C,3,FALSE)</f>
        <v>Household</v>
      </c>
      <c r="P577" s="2" t="str">
        <f ca="1">VLOOKUP(D577,CUSTOMERS!A:J,10,FALSE)</f>
        <v>30 - 40</v>
      </c>
      <c r="Q577" s="2" t="str">
        <f>VLOOKUP(D577,CUSTOMERS!A:I,9,FALSE)</f>
        <v>Central</v>
      </c>
      <c r="R577" s="2" t="str">
        <f>VLOOKUP(D577,CUSTOMERS!A:K,11,FALSE)</f>
        <v>USA</v>
      </c>
    </row>
    <row r="578" spans="1:18" x14ac:dyDescent="0.2">
      <c r="A578" s="2">
        <v>1344</v>
      </c>
      <c r="B578" s="2">
        <v>1</v>
      </c>
      <c r="C578" s="4">
        <v>44805</v>
      </c>
      <c r="D578" s="2">
        <v>367</v>
      </c>
      <c r="E578" s="2">
        <v>25</v>
      </c>
      <c r="F578" s="2" t="str">
        <f>VLOOKUP(E578,PRODUCTS!A:B,2,FALSE)</f>
        <v>Brass Match Holder</v>
      </c>
      <c r="G578" s="2">
        <v>1</v>
      </c>
      <c r="H578" s="10">
        <f>VLOOKUP(E578,PRODUCTS!A:E,3,FALSE)</f>
        <v>20</v>
      </c>
      <c r="I578" s="10">
        <f>VLOOKUP(E578,PRODUCTS!A:E,4,FALSE)</f>
        <v>12</v>
      </c>
      <c r="J578" s="10">
        <f t="shared" si="24"/>
        <v>20</v>
      </c>
      <c r="K578" s="10">
        <f t="shared" si="25"/>
        <v>12</v>
      </c>
      <c r="L578" s="10">
        <f t="shared" si="26"/>
        <v>8</v>
      </c>
      <c r="M578" s="2">
        <f>VLOOKUP(D578,CUSTOMERS!A:E,5,FALSE)</f>
        <v>4</v>
      </c>
      <c r="N578" s="2">
        <f>VLOOKUP(E578,PRODUCTS!A:E,5,FALSE)</f>
        <v>13</v>
      </c>
      <c r="O578" s="2" t="str">
        <f>VLOOKUP(N578,CATEGORIES!A:C,3,FALSE)</f>
        <v>Household</v>
      </c>
      <c r="P578" s="2" t="str">
        <f ca="1">VLOOKUP(D578,CUSTOMERS!A:J,10,FALSE)</f>
        <v>&lt; 20</v>
      </c>
      <c r="Q578" s="2" t="str">
        <f>VLOOKUP(D578,CUSTOMERS!A:I,9,FALSE)</f>
        <v>Central</v>
      </c>
      <c r="R578" s="2" t="str">
        <f>VLOOKUP(D578,CUSTOMERS!A:K,11,FALSE)</f>
        <v>USA</v>
      </c>
    </row>
    <row r="579" spans="1:18" x14ac:dyDescent="0.2">
      <c r="A579" s="2">
        <v>1344</v>
      </c>
      <c r="B579" s="2">
        <v>2</v>
      </c>
      <c r="C579" s="4">
        <v>44805</v>
      </c>
      <c r="D579" s="2">
        <v>367</v>
      </c>
      <c r="E579" s="2">
        <v>109</v>
      </c>
      <c r="F579" s="2" t="str">
        <f>VLOOKUP(E579,PRODUCTS!A:B,2,FALSE)</f>
        <v>Italian Herb Garden</v>
      </c>
      <c r="G579" s="2">
        <v>1</v>
      </c>
      <c r="H579" s="10">
        <f>VLOOKUP(E579,PRODUCTS!A:E,3,FALSE)</f>
        <v>29</v>
      </c>
      <c r="I579" s="10">
        <f>VLOOKUP(E579,PRODUCTS!A:E,4,FALSE)</f>
        <v>15.5</v>
      </c>
      <c r="J579" s="10">
        <f t="shared" ref="J579:J642" si="27">H579*G579</f>
        <v>29</v>
      </c>
      <c r="K579" s="10">
        <f t="shared" ref="K579:K642" si="28">I579*G579</f>
        <v>15.5</v>
      </c>
      <c r="L579" s="10">
        <f t="shared" ref="L579:L642" si="29">J579-K579</f>
        <v>13.5</v>
      </c>
      <c r="M579" s="2">
        <f>VLOOKUP(D579,CUSTOMERS!A:E,5,FALSE)</f>
        <v>4</v>
      </c>
      <c r="N579" s="2">
        <f>VLOOKUP(E579,PRODUCTS!A:E,5,FALSE)</f>
        <v>15</v>
      </c>
      <c r="O579" s="2" t="str">
        <f>VLOOKUP(N579,CATEGORIES!A:C,3,FALSE)</f>
        <v>Household</v>
      </c>
      <c r="P579" s="2" t="str">
        <f ca="1">VLOOKUP(D579,CUSTOMERS!A:J,10,FALSE)</f>
        <v>&lt; 20</v>
      </c>
      <c r="Q579" s="2" t="str">
        <f>VLOOKUP(D579,CUSTOMERS!A:I,9,FALSE)</f>
        <v>Central</v>
      </c>
      <c r="R579" s="2" t="str">
        <f>VLOOKUP(D579,CUSTOMERS!A:K,11,FALSE)</f>
        <v>USA</v>
      </c>
    </row>
    <row r="580" spans="1:18" x14ac:dyDescent="0.2">
      <c r="A580" s="2">
        <v>1344</v>
      </c>
      <c r="B580" s="2">
        <v>3</v>
      </c>
      <c r="C580" s="4">
        <v>44805</v>
      </c>
      <c r="D580" s="2">
        <v>367</v>
      </c>
      <c r="E580" s="2">
        <v>155</v>
      </c>
      <c r="F580" s="2" t="str">
        <f>VLOOKUP(E580,PRODUCTS!A:B,2,FALSE)</f>
        <v>Pocket Neck Pillow</v>
      </c>
      <c r="G580" s="2">
        <v>1</v>
      </c>
      <c r="H580" s="10">
        <f>VLOOKUP(E580,PRODUCTS!A:E,3,FALSE)</f>
        <v>10</v>
      </c>
      <c r="I580" s="10">
        <f>VLOOKUP(E580,PRODUCTS!A:E,4,FALSE)</f>
        <v>6</v>
      </c>
      <c r="J580" s="10">
        <f t="shared" si="27"/>
        <v>10</v>
      </c>
      <c r="K580" s="10">
        <f t="shared" si="28"/>
        <v>6</v>
      </c>
      <c r="L580" s="10">
        <f t="shared" si="29"/>
        <v>4</v>
      </c>
      <c r="M580" s="2">
        <f>VLOOKUP(D580,CUSTOMERS!A:E,5,FALSE)</f>
        <v>4</v>
      </c>
      <c r="N580" s="2">
        <f>VLOOKUP(E580,PRODUCTS!A:E,5,FALSE)</f>
        <v>25</v>
      </c>
      <c r="O580" s="2" t="str">
        <f>VLOOKUP(N580,CATEGORIES!A:C,3,FALSE)</f>
        <v>Travel</v>
      </c>
      <c r="P580" s="2" t="str">
        <f ca="1">VLOOKUP(D580,CUSTOMERS!A:J,10,FALSE)</f>
        <v>&lt; 20</v>
      </c>
      <c r="Q580" s="2" t="str">
        <f>VLOOKUP(D580,CUSTOMERS!A:I,9,FALSE)</f>
        <v>Central</v>
      </c>
      <c r="R580" s="2" t="str">
        <f>VLOOKUP(D580,CUSTOMERS!A:K,11,FALSE)</f>
        <v>USA</v>
      </c>
    </row>
    <row r="581" spans="1:18" x14ac:dyDescent="0.2">
      <c r="A581" s="2">
        <v>1345</v>
      </c>
      <c r="B581" s="2">
        <v>1</v>
      </c>
      <c r="C581" s="4">
        <v>44806</v>
      </c>
      <c r="D581" s="2">
        <v>40</v>
      </c>
      <c r="E581" s="2">
        <v>2</v>
      </c>
      <c r="F581" s="2" t="str">
        <f>VLOOKUP(E581,PRODUCTS!A:B,2,FALSE)</f>
        <v>Gardener's Journal</v>
      </c>
      <c r="G581" s="2">
        <v>1</v>
      </c>
      <c r="H581" s="10">
        <f>VLOOKUP(E581,PRODUCTS!A:E,3,FALSE)</f>
        <v>25</v>
      </c>
      <c r="I581" s="10">
        <f>VLOOKUP(E581,PRODUCTS!A:E,4,FALSE)</f>
        <v>15.5</v>
      </c>
      <c r="J581" s="10">
        <f t="shared" si="27"/>
        <v>25</v>
      </c>
      <c r="K581" s="10">
        <f t="shared" si="28"/>
        <v>15.5</v>
      </c>
      <c r="L581" s="10">
        <f t="shared" si="29"/>
        <v>9.5</v>
      </c>
      <c r="M581" s="2">
        <f>VLOOKUP(D581,CUSTOMERS!A:E,5,FALSE)</f>
        <v>4</v>
      </c>
      <c r="N581" s="2">
        <f>VLOOKUP(E581,PRODUCTS!A:E,5,FALSE)</f>
        <v>16</v>
      </c>
      <c r="O581" s="2" t="str">
        <f>VLOOKUP(N581,CATEGORIES!A:C,3,FALSE)</f>
        <v>Household</v>
      </c>
      <c r="P581" s="2" t="str">
        <f ca="1">VLOOKUP(D581,CUSTOMERS!A:J,10,FALSE)</f>
        <v>30 - 40</v>
      </c>
      <c r="Q581" s="2" t="str">
        <f>VLOOKUP(D581,CUSTOMERS!A:I,9,FALSE)</f>
        <v>Central</v>
      </c>
      <c r="R581" s="2" t="str">
        <f>VLOOKUP(D581,CUSTOMERS!A:K,11,FALSE)</f>
        <v>USA</v>
      </c>
    </row>
    <row r="582" spans="1:18" x14ac:dyDescent="0.2">
      <c r="A582" s="2">
        <v>1345</v>
      </c>
      <c r="B582" s="2">
        <v>2</v>
      </c>
      <c r="C582" s="4">
        <v>44806</v>
      </c>
      <c r="D582" s="2">
        <v>40</v>
      </c>
      <c r="E582" s="2">
        <v>174</v>
      </c>
      <c r="F582" s="2" t="str">
        <f>VLOOKUP(E582,PRODUCTS!A:B,2,FALSE)</f>
        <v>Silver Locket and Chain</v>
      </c>
      <c r="G582" s="2">
        <v>1</v>
      </c>
      <c r="H582" s="10">
        <f>VLOOKUP(E582,PRODUCTS!A:E,3,FALSE)</f>
        <v>41</v>
      </c>
      <c r="I582" s="10">
        <f>VLOOKUP(E582,PRODUCTS!A:E,4,FALSE)</f>
        <v>21.5</v>
      </c>
      <c r="J582" s="10">
        <f t="shared" si="27"/>
        <v>41</v>
      </c>
      <c r="K582" s="10">
        <f t="shared" si="28"/>
        <v>21.5</v>
      </c>
      <c r="L582" s="10">
        <f t="shared" si="29"/>
        <v>19.5</v>
      </c>
      <c r="M582" s="2">
        <f>VLOOKUP(D582,CUSTOMERS!A:E,5,FALSE)</f>
        <v>4</v>
      </c>
      <c r="N582" s="2">
        <f>VLOOKUP(E582,PRODUCTS!A:E,5,FALSE)</f>
        <v>14</v>
      </c>
      <c r="O582" s="2" t="str">
        <f>VLOOKUP(N582,CATEGORIES!A:C,3,FALSE)</f>
        <v>Health &amp; Beauty</v>
      </c>
      <c r="P582" s="2" t="str">
        <f ca="1">VLOOKUP(D582,CUSTOMERS!A:J,10,FALSE)</f>
        <v>30 - 40</v>
      </c>
      <c r="Q582" s="2" t="str">
        <f>VLOOKUP(D582,CUSTOMERS!A:I,9,FALSE)</f>
        <v>Central</v>
      </c>
      <c r="R582" s="2" t="str">
        <f>VLOOKUP(D582,CUSTOMERS!A:K,11,FALSE)</f>
        <v>USA</v>
      </c>
    </row>
    <row r="583" spans="1:18" x14ac:dyDescent="0.2">
      <c r="A583" s="2">
        <v>1346</v>
      </c>
      <c r="B583" s="2">
        <v>1</v>
      </c>
      <c r="C583" s="4">
        <v>44806</v>
      </c>
      <c r="D583" s="2">
        <v>273</v>
      </c>
      <c r="E583" s="2">
        <v>105</v>
      </c>
      <c r="F583" s="2" t="str">
        <f>VLOOKUP(E583,PRODUCTS!A:B,2,FALSE)</f>
        <v>Exotic Flower Arrangement</v>
      </c>
      <c r="G583" s="2">
        <v>2</v>
      </c>
      <c r="H583" s="10">
        <f>VLOOKUP(E583,PRODUCTS!A:E,3,FALSE)</f>
        <v>65</v>
      </c>
      <c r="I583" s="10">
        <f>VLOOKUP(E583,PRODUCTS!A:E,4,FALSE)</f>
        <v>33.5</v>
      </c>
      <c r="J583" s="10">
        <f t="shared" si="27"/>
        <v>130</v>
      </c>
      <c r="K583" s="10">
        <f t="shared" si="28"/>
        <v>67</v>
      </c>
      <c r="L583" s="10">
        <f t="shared" si="29"/>
        <v>63</v>
      </c>
      <c r="M583" s="2">
        <f>VLOOKUP(D583,CUSTOMERS!A:E,5,FALSE)</f>
        <v>9</v>
      </c>
      <c r="N583" s="2">
        <f>VLOOKUP(E583,PRODUCTS!A:E,5,FALSE)</f>
        <v>22</v>
      </c>
      <c r="O583" s="2" t="str">
        <f>VLOOKUP(N583,CATEGORIES!A:C,3,FALSE)</f>
        <v>Gifts</v>
      </c>
      <c r="P583" s="2" t="str">
        <f ca="1">VLOOKUP(D583,CUSTOMERS!A:J,10,FALSE)</f>
        <v>40 - 50</v>
      </c>
      <c r="Q583" s="2" t="str">
        <f>VLOOKUP(D583,CUSTOMERS!A:I,9,FALSE)</f>
        <v>North-West</v>
      </c>
      <c r="R583" s="2" t="str">
        <f>VLOOKUP(D583,CUSTOMERS!A:K,11,FALSE)</f>
        <v>USA</v>
      </c>
    </row>
    <row r="584" spans="1:18" x14ac:dyDescent="0.2">
      <c r="A584" s="2">
        <v>1346</v>
      </c>
      <c r="B584" s="2">
        <v>2</v>
      </c>
      <c r="C584" s="4">
        <v>44806</v>
      </c>
      <c r="D584" s="2">
        <v>273</v>
      </c>
      <c r="E584" s="2">
        <v>116</v>
      </c>
      <c r="F584" s="2" t="str">
        <f>VLOOKUP(E584,PRODUCTS!A:B,2,FALSE)</f>
        <v>Label Saver (box of 20)</v>
      </c>
      <c r="G584" s="2">
        <v>1</v>
      </c>
      <c r="H584" s="10">
        <f>VLOOKUP(E584,PRODUCTS!A:E,3,FALSE)</f>
        <v>20</v>
      </c>
      <c r="I584" s="10">
        <f>VLOOKUP(E584,PRODUCTS!A:E,4,FALSE)</f>
        <v>11</v>
      </c>
      <c r="J584" s="10">
        <f t="shared" si="27"/>
        <v>20</v>
      </c>
      <c r="K584" s="10">
        <f t="shared" si="28"/>
        <v>11</v>
      </c>
      <c r="L584" s="10">
        <f t="shared" si="29"/>
        <v>9</v>
      </c>
      <c r="M584" s="2">
        <f>VLOOKUP(D584,CUSTOMERS!A:E,5,FALSE)</f>
        <v>9</v>
      </c>
      <c r="N584" s="2">
        <f>VLOOKUP(E584,PRODUCTS!A:E,5,FALSE)</f>
        <v>15</v>
      </c>
      <c r="O584" s="2" t="str">
        <f>VLOOKUP(N584,CATEGORIES!A:C,3,FALSE)</f>
        <v>Household</v>
      </c>
      <c r="P584" s="2" t="str">
        <f ca="1">VLOOKUP(D584,CUSTOMERS!A:J,10,FALSE)</f>
        <v>40 - 50</v>
      </c>
      <c r="Q584" s="2" t="str">
        <f>VLOOKUP(D584,CUSTOMERS!A:I,9,FALSE)</f>
        <v>North-West</v>
      </c>
      <c r="R584" s="2" t="str">
        <f>VLOOKUP(D584,CUSTOMERS!A:K,11,FALSE)</f>
        <v>USA</v>
      </c>
    </row>
    <row r="585" spans="1:18" x14ac:dyDescent="0.2">
      <c r="A585" s="2">
        <v>1346</v>
      </c>
      <c r="B585" s="2">
        <v>3</v>
      </c>
      <c r="C585" s="4">
        <v>44806</v>
      </c>
      <c r="D585" s="2">
        <v>273</v>
      </c>
      <c r="E585" s="2">
        <v>129</v>
      </c>
      <c r="F585" s="2" t="str">
        <f>VLOOKUP(E585,PRODUCTS!A:B,2,FALSE)</f>
        <v>Mahogany Steamer Trunk</v>
      </c>
      <c r="G585" s="2">
        <v>1</v>
      </c>
      <c r="H585" s="10">
        <f>VLOOKUP(E585,PRODUCTS!A:E,3,FALSE)</f>
        <v>630</v>
      </c>
      <c r="I585" s="10">
        <f>VLOOKUP(E585,PRODUCTS!A:E,4,FALSE)</f>
        <v>316</v>
      </c>
      <c r="J585" s="10">
        <f t="shared" si="27"/>
        <v>630</v>
      </c>
      <c r="K585" s="10">
        <f t="shared" si="28"/>
        <v>316</v>
      </c>
      <c r="L585" s="10">
        <f t="shared" si="29"/>
        <v>314</v>
      </c>
      <c r="M585" s="2">
        <f>VLOOKUP(D585,CUSTOMERS!A:E,5,FALSE)</f>
        <v>9</v>
      </c>
      <c r="N585" s="2">
        <f>VLOOKUP(E585,PRODUCTS!A:E,5,FALSE)</f>
        <v>8</v>
      </c>
      <c r="O585" s="2" t="str">
        <f>VLOOKUP(N585,CATEGORIES!A:C,3,FALSE)</f>
        <v>Household</v>
      </c>
      <c r="P585" s="2" t="str">
        <f ca="1">VLOOKUP(D585,CUSTOMERS!A:J,10,FALSE)</f>
        <v>40 - 50</v>
      </c>
      <c r="Q585" s="2" t="str">
        <f>VLOOKUP(D585,CUSTOMERS!A:I,9,FALSE)</f>
        <v>North-West</v>
      </c>
      <c r="R585" s="2" t="str">
        <f>VLOOKUP(D585,CUSTOMERS!A:K,11,FALSE)</f>
        <v>USA</v>
      </c>
    </row>
    <row r="586" spans="1:18" x14ac:dyDescent="0.2">
      <c r="A586" s="2">
        <v>1346</v>
      </c>
      <c r="B586" s="2">
        <v>4</v>
      </c>
      <c r="C586" s="4">
        <v>44806</v>
      </c>
      <c r="D586" s="2">
        <v>273</v>
      </c>
      <c r="E586" s="2">
        <v>156</v>
      </c>
      <c r="F586" s="2" t="str">
        <f>VLOOKUP(E586,PRODUCTS!A:B,2,FALSE)</f>
        <v>Portable 12 volt cooler/warmer</v>
      </c>
      <c r="G586" s="2">
        <v>1</v>
      </c>
      <c r="H586" s="10">
        <f>VLOOKUP(E586,PRODUCTS!A:E,3,FALSE)</f>
        <v>135</v>
      </c>
      <c r="I586" s="10">
        <f>VLOOKUP(E586,PRODUCTS!A:E,4,FALSE)</f>
        <v>69.5</v>
      </c>
      <c r="J586" s="10">
        <f t="shared" si="27"/>
        <v>135</v>
      </c>
      <c r="K586" s="10">
        <f t="shared" si="28"/>
        <v>69.5</v>
      </c>
      <c r="L586" s="10">
        <f t="shared" si="29"/>
        <v>65.5</v>
      </c>
      <c r="M586" s="2">
        <f>VLOOKUP(D586,CUSTOMERS!A:E,5,FALSE)</f>
        <v>9</v>
      </c>
      <c r="N586" s="2">
        <f>VLOOKUP(E586,PRODUCTS!A:E,5,FALSE)</f>
        <v>2</v>
      </c>
      <c r="O586" s="2" t="str">
        <f>VLOOKUP(N586,CATEGORIES!A:C,3,FALSE)</f>
        <v>Travel</v>
      </c>
      <c r="P586" s="2" t="str">
        <f ca="1">VLOOKUP(D586,CUSTOMERS!A:J,10,FALSE)</f>
        <v>40 - 50</v>
      </c>
      <c r="Q586" s="2" t="str">
        <f>VLOOKUP(D586,CUSTOMERS!A:I,9,FALSE)</f>
        <v>North-West</v>
      </c>
      <c r="R586" s="2" t="str">
        <f>VLOOKUP(D586,CUSTOMERS!A:K,11,FALSE)</f>
        <v>USA</v>
      </c>
    </row>
    <row r="587" spans="1:18" x14ac:dyDescent="0.2">
      <c r="A587" s="2">
        <v>1346</v>
      </c>
      <c r="B587" s="2">
        <v>5</v>
      </c>
      <c r="C587" s="4">
        <v>44806</v>
      </c>
      <c r="D587" s="2">
        <v>273</v>
      </c>
      <c r="E587" s="2">
        <v>203</v>
      </c>
      <c r="F587" s="2" t="str">
        <f>VLOOKUP(E587,PRODUCTS!A:B,2,FALSE)</f>
        <v>Virtual Reality Vest</v>
      </c>
      <c r="G587" s="2">
        <v>1</v>
      </c>
      <c r="H587" s="10">
        <f>VLOOKUP(E587,PRODUCTS!A:E,3,FALSE)</f>
        <v>105</v>
      </c>
      <c r="I587" s="10">
        <f>VLOOKUP(E587,PRODUCTS!A:E,4,FALSE)</f>
        <v>54.5</v>
      </c>
      <c r="J587" s="10">
        <f t="shared" si="27"/>
        <v>105</v>
      </c>
      <c r="K587" s="10">
        <f t="shared" si="28"/>
        <v>54.5</v>
      </c>
      <c r="L587" s="10">
        <f t="shared" si="29"/>
        <v>50.5</v>
      </c>
      <c r="M587" s="2">
        <f>VLOOKUP(D587,CUSTOMERS!A:E,5,FALSE)</f>
        <v>9</v>
      </c>
      <c r="N587" s="2">
        <f>VLOOKUP(E587,PRODUCTS!A:E,5,FALSE)</f>
        <v>9</v>
      </c>
      <c r="O587" s="2" t="str">
        <f>VLOOKUP(N587,CATEGORIES!A:C,3,FALSE)</f>
        <v>Electronics</v>
      </c>
      <c r="P587" s="2" t="str">
        <f ca="1">VLOOKUP(D587,CUSTOMERS!A:J,10,FALSE)</f>
        <v>40 - 50</v>
      </c>
      <c r="Q587" s="2" t="str">
        <f>VLOOKUP(D587,CUSTOMERS!A:I,9,FALSE)</f>
        <v>North-West</v>
      </c>
      <c r="R587" s="2" t="str">
        <f>VLOOKUP(D587,CUSTOMERS!A:K,11,FALSE)</f>
        <v>USA</v>
      </c>
    </row>
    <row r="588" spans="1:18" x14ac:dyDescent="0.2">
      <c r="A588" s="2">
        <v>1347</v>
      </c>
      <c r="B588" s="2">
        <v>1</v>
      </c>
      <c r="C588" s="4">
        <v>44806</v>
      </c>
      <c r="D588" s="2">
        <v>625</v>
      </c>
      <c r="E588" s="2">
        <v>23</v>
      </c>
      <c r="F588" s="2" t="str">
        <f>VLOOKUP(E588,PRODUCTS!A:B,2,FALSE)</f>
        <v>Bougainvillea Bonsai</v>
      </c>
      <c r="G588" s="2">
        <v>1</v>
      </c>
      <c r="H588" s="10">
        <f>VLOOKUP(E588,PRODUCTS!A:E,3,FALSE)</f>
        <v>39</v>
      </c>
      <c r="I588" s="10">
        <f>VLOOKUP(E588,PRODUCTS!A:E,4,FALSE)</f>
        <v>21.5</v>
      </c>
      <c r="J588" s="10">
        <f t="shared" si="27"/>
        <v>39</v>
      </c>
      <c r="K588" s="10">
        <f t="shared" si="28"/>
        <v>21.5</v>
      </c>
      <c r="L588" s="10">
        <f t="shared" si="29"/>
        <v>17.5</v>
      </c>
      <c r="M588" s="2">
        <f>VLOOKUP(D588,CUSTOMERS!A:E,5,FALSE)</f>
        <v>6</v>
      </c>
      <c r="N588" s="2">
        <f>VLOOKUP(E588,PRODUCTS!A:E,5,FALSE)</f>
        <v>16</v>
      </c>
      <c r="O588" s="2" t="str">
        <f>VLOOKUP(N588,CATEGORIES!A:C,3,FALSE)</f>
        <v>Household</v>
      </c>
      <c r="P588" s="2" t="str">
        <f ca="1">VLOOKUP(D588,CUSTOMERS!A:J,10,FALSE)</f>
        <v>40 - 50</v>
      </c>
      <c r="Q588" s="2" t="str">
        <f>VLOOKUP(D588,CUSTOMERS!A:I,9,FALSE)</f>
        <v>France</v>
      </c>
      <c r="R588" s="2" t="str">
        <f>VLOOKUP(D588,CUSTOMERS!A:K,11,FALSE)</f>
        <v>Europe</v>
      </c>
    </row>
    <row r="589" spans="1:18" x14ac:dyDescent="0.2">
      <c r="A589" s="2">
        <v>1347</v>
      </c>
      <c r="B589" s="2">
        <v>2</v>
      </c>
      <c r="C589" s="4">
        <v>44806</v>
      </c>
      <c r="D589" s="2">
        <v>625</v>
      </c>
      <c r="E589" s="2">
        <v>141</v>
      </c>
      <c r="F589" s="2" t="str">
        <f>VLOOKUP(E589,PRODUCTS!A:B,2,FALSE)</f>
        <v>Nothing But Roses</v>
      </c>
      <c r="G589" s="2">
        <v>1</v>
      </c>
      <c r="H589" s="10">
        <f>VLOOKUP(E589,PRODUCTS!A:E,3,FALSE)</f>
        <v>70</v>
      </c>
      <c r="I589" s="10">
        <f>VLOOKUP(E589,PRODUCTS!A:E,4,FALSE)</f>
        <v>36</v>
      </c>
      <c r="J589" s="10">
        <f t="shared" si="27"/>
        <v>70</v>
      </c>
      <c r="K589" s="10">
        <f t="shared" si="28"/>
        <v>36</v>
      </c>
      <c r="L589" s="10">
        <f t="shared" si="29"/>
        <v>34</v>
      </c>
      <c r="M589" s="2">
        <f>VLOOKUP(D589,CUSTOMERS!A:E,5,FALSE)</f>
        <v>6</v>
      </c>
      <c r="N589" s="2">
        <f>VLOOKUP(E589,PRODUCTS!A:E,5,FALSE)</f>
        <v>22</v>
      </c>
      <c r="O589" s="2" t="str">
        <f>VLOOKUP(N589,CATEGORIES!A:C,3,FALSE)</f>
        <v>Gifts</v>
      </c>
      <c r="P589" s="2" t="str">
        <f ca="1">VLOOKUP(D589,CUSTOMERS!A:J,10,FALSE)</f>
        <v>40 - 50</v>
      </c>
      <c r="Q589" s="2" t="str">
        <f>VLOOKUP(D589,CUSTOMERS!A:I,9,FALSE)</f>
        <v>France</v>
      </c>
      <c r="R589" s="2" t="str">
        <f>VLOOKUP(D589,CUSTOMERS!A:K,11,FALSE)</f>
        <v>Europe</v>
      </c>
    </row>
    <row r="590" spans="1:18" x14ac:dyDescent="0.2">
      <c r="A590" s="2">
        <v>1348</v>
      </c>
      <c r="B590" s="2">
        <v>1</v>
      </c>
      <c r="C590" s="4">
        <v>44807</v>
      </c>
      <c r="D590" s="2">
        <v>293</v>
      </c>
      <c r="E590" s="2">
        <v>21</v>
      </c>
      <c r="F590" s="2" t="str">
        <f>VLOOKUP(E590,PRODUCTS!A:B,2,FALSE)</f>
        <v>Bonsai Gift Set</v>
      </c>
      <c r="G590" s="2">
        <v>1</v>
      </c>
      <c r="H590" s="10">
        <f>VLOOKUP(E590,PRODUCTS!A:E,3,FALSE)</f>
        <v>53</v>
      </c>
      <c r="I590" s="10">
        <f>VLOOKUP(E590,PRODUCTS!A:E,4,FALSE)</f>
        <v>29.5</v>
      </c>
      <c r="J590" s="10">
        <f t="shared" si="27"/>
        <v>53</v>
      </c>
      <c r="K590" s="10">
        <f t="shared" si="28"/>
        <v>29.5</v>
      </c>
      <c r="L590" s="10">
        <f t="shared" si="29"/>
        <v>23.5</v>
      </c>
      <c r="M590" s="2">
        <f>VLOOKUP(D590,CUSTOMERS!A:E,5,FALSE)</f>
        <v>3</v>
      </c>
      <c r="N590" s="2">
        <f>VLOOKUP(E590,PRODUCTS!A:E,5,FALSE)</f>
        <v>16</v>
      </c>
      <c r="O590" s="2" t="str">
        <f>VLOOKUP(N590,CATEGORIES!A:C,3,FALSE)</f>
        <v>Household</v>
      </c>
      <c r="P590" s="2" t="str">
        <f ca="1">VLOOKUP(D590,CUSTOMERS!A:J,10,FALSE)</f>
        <v>40 - 50</v>
      </c>
      <c r="Q590" s="2" t="str">
        <f>VLOOKUP(D590,CUSTOMERS!A:I,9,FALSE)</f>
        <v>North-West</v>
      </c>
      <c r="R590" s="2" t="str">
        <f>VLOOKUP(D590,CUSTOMERS!A:K,11,FALSE)</f>
        <v>USA</v>
      </c>
    </row>
    <row r="591" spans="1:18" x14ac:dyDescent="0.2">
      <c r="A591" s="2">
        <v>1348</v>
      </c>
      <c r="B591" s="2">
        <v>2</v>
      </c>
      <c r="C591" s="4">
        <v>44807</v>
      </c>
      <c r="D591" s="2">
        <v>293</v>
      </c>
      <c r="E591" s="2">
        <v>46</v>
      </c>
      <c r="F591" s="2" t="str">
        <f>VLOOKUP(E591,PRODUCTS!A:B,2,FALSE)</f>
        <v>Cherry Linen Chest</v>
      </c>
      <c r="G591" s="2">
        <v>1</v>
      </c>
      <c r="H591" s="10">
        <f>VLOOKUP(E591,PRODUCTS!A:E,3,FALSE)</f>
        <v>490</v>
      </c>
      <c r="I591" s="10">
        <f>VLOOKUP(E591,PRODUCTS!A:E,4,FALSE)</f>
        <v>247</v>
      </c>
      <c r="J591" s="10">
        <f t="shared" si="27"/>
        <v>490</v>
      </c>
      <c r="K591" s="10">
        <f t="shared" si="28"/>
        <v>247</v>
      </c>
      <c r="L591" s="10">
        <f t="shared" si="29"/>
        <v>243</v>
      </c>
      <c r="M591" s="2">
        <f>VLOOKUP(D591,CUSTOMERS!A:E,5,FALSE)</f>
        <v>3</v>
      </c>
      <c r="N591" s="2">
        <f>VLOOKUP(E591,PRODUCTS!A:E,5,FALSE)</f>
        <v>8</v>
      </c>
      <c r="O591" s="2" t="str">
        <f>VLOOKUP(N591,CATEGORIES!A:C,3,FALSE)</f>
        <v>Household</v>
      </c>
      <c r="P591" s="2" t="str">
        <f ca="1">VLOOKUP(D591,CUSTOMERS!A:J,10,FALSE)</f>
        <v>40 - 50</v>
      </c>
      <c r="Q591" s="2" t="str">
        <f>VLOOKUP(D591,CUSTOMERS!A:I,9,FALSE)</f>
        <v>North-West</v>
      </c>
      <c r="R591" s="2" t="str">
        <f>VLOOKUP(D591,CUSTOMERS!A:K,11,FALSE)</f>
        <v>USA</v>
      </c>
    </row>
    <row r="592" spans="1:18" x14ac:dyDescent="0.2">
      <c r="A592" s="2">
        <v>1349</v>
      </c>
      <c r="B592" s="2">
        <v>1</v>
      </c>
      <c r="C592" s="4">
        <v>44807</v>
      </c>
      <c r="D592" s="2">
        <v>314</v>
      </c>
      <c r="E592" s="2">
        <v>6</v>
      </c>
      <c r="F592" s="2" t="str">
        <f>VLOOKUP(E592,PRODUCTS!A:B,2,FALSE)</f>
        <v>Amish Heritage Armoire</v>
      </c>
      <c r="G592" s="2">
        <v>1</v>
      </c>
      <c r="H592" s="10">
        <f>VLOOKUP(E592,PRODUCTS!A:E,3,FALSE)</f>
        <v>630</v>
      </c>
      <c r="I592" s="10">
        <f>VLOOKUP(E592,PRODUCTS!A:E,4,FALSE)</f>
        <v>318</v>
      </c>
      <c r="J592" s="10">
        <f t="shared" si="27"/>
        <v>630</v>
      </c>
      <c r="K592" s="10">
        <f t="shared" si="28"/>
        <v>318</v>
      </c>
      <c r="L592" s="10">
        <f t="shared" si="29"/>
        <v>312</v>
      </c>
      <c r="M592" s="2">
        <f>VLOOKUP(D592,CUSTOMERS!A:E,5,FALSE)</f>
        <v>3</v>
      </c>
      <c r="N592" s="2">
        <f>VLOOKUP(E592,PRODUCTS!A:E,5,FALSE)</f>
        <v>8</v>
      </c>
      <c r="O592" s="2" t="str">
        <f>VLOOKUP(N592,CATEGORIES!A:C,3,FALSE)</f>
        <v>Household</v>
      </c>
      <c r="P592" s="2" t="str">
        <f ca="1">VLOOKUP(D592,CUSTOMERS!A:J,10,FALSE)</f>
        <v>60 - 70</v>
      </c>
      <c r="Q592" s="2" t="str">
        <f>VLOOKUP(D592,CUSTOMERS!A:I,9,FALSE)</f>
        <v>South-East</v>
      </c>
      <c r="R592" s="2" t="str">
        <f>VLOOKUP(D592,CUSTOMERS!A:K,11,FALSE)</f>
        <v>USA</v>
      </c>
    </row>
    <row r="593" spans="1:18" x14ac:dyDescent="0.2">
      <c r="A593" s="2">
        <v>1349</v>
      </c>
      <c r="B593" s="2">
        <v>2</v>
      </c>
      <c r="C593" s="4">
        <v>44807</v>
      </c>
      <c r="D593" s="2">
        <v>314</v>
      </c>
      <c r="E593" s="2">
        <v>31</v>
      </c>
      <c r="F593" s="2" t="str">
        <f>VLOOKUP(E593,PRODUCTS!A:B,2,FALSE)</f>
        <v>Carnivorous Plant Collection</v>
      </c>
      <c r="G593" s="2">
        <v>1</v>
      </c>
      <c r="H593" s="10">
        <f>VLOOKUP(E593,PRODUCTS!A:E,3,FALSE)</f>
        <v>25</v>
      </c>
      <c r="I593" s="10">
        <f>VLOOKUP(E593,PRODUCTS!A:E,4,FALSE)</f>
        <v>14.5</v>
      </c>
      <c r="J593" s="10">
        <f t="shared" si="27"/>
        <v>25</v>
      </c>
      <c r="K593" s="10">
        <f t="shared" si="28"/>
        <v>14.5</v>
      </c>
      <c r="L593" s="10">
        <f t="shared" si="29"/>
        <v>10.5</v>
      </c>
      <c r="M593" s="2">
        <f>VLOOKUP(D593,CUSTOMERS!A:E,5,FALSE)</f>
        <v>3</v>
      </c>
      <c r="N593" s="2">
        <f>VLOOKUP(E593,PRODUCTS!A:E,5,FALSE)</f>
        <v>17</v>
      </c>
      <c r="O593" s="2" t="str">
        <f>VLOOKUP(N593,CATEGORIES!A:C,3,FALSE)</f>
        <v>Children</v>
      </c>
      <c r="P593" s="2" t="str">
        <f ca="1">VLOOKUP(D593,CUSTOMERS!A:J,10,FALSE)</f>
        <v>60 - 70</v>
      </c>
      <c r="Q593" s="2" t="str">
        <f>VLOOKUP(D593,CUSTOMERS!A:I,9,FALSE)</f>
        <v>South-East</v>
      </c>
      <c r="R593" s="2" t="str">
        <f>VLOOKUP(D593,CUSTOMERS!A:K,11,FALSE)</f>
        <v>USA</v>
      </c>
    </row>
    <row r="594" spans="1:18" x14ac:dyDescent="0.2">
      <c r="A594" s="2">
        <v>1349</v>
      </c>
      <c r="B594" s="2">
        <v>3</v>
      </c>
      <c r="C594" s="4">
        <v>44807</v>
      </c>
      <c r="D594" s="2">
        <v>314</v>
      </c>
      <c r="E594" s="2">
        <v>83</v>
      </c>
      <c r="F594" s="2" t="str">
        <f>VLOOKUP(E594,PRODUCTS!A:B,2,FALSE)</f>
        <v>Tapestry 100% Wool Carpet</v>
      </c>
      <c r="G594" s="2">
        <v>1</v>
      </c>
      <c r="H594" s="10">
        <f>VLOOKUP(E594,PRODUCTS!A:E,3,FALSE)</f>
        <v>590</v>
      </c>
      <c r="I594" s="10">
        <f>VLOOKUP(E594,PRODUCTS!A:E,4,FALSE)</f>
        <v>298</v>
      </c>
      <c r="J594" s="10">
        <f t="shared" si="27"/>
        <v>590</v>
      </c>
      <c r="K594" s="10">
        <f t="shared" si="28"/>
        <v>298</v>
      </c>
      <c r="L594" s="10">
        <f t="shared" si="29"/>
        <v>292</v>
      </c>
      <c r="M594" s="2">
        <f>VLOOKUP(D594,CUSTOMERS!A:E,5,FALSE)</f>
        <v>3</v>
      </c>
      <c r="N594" s="2">
        <f>VLOOKUP(E594,PRODUCTS!A:E,5,FALSE)</f>
        <v>19</v>
      </c>
      <c r="O594" s="2" t="str">
        <f>VLOOKUP(N594,CATEGORIES!A:C,3,FALSE)</f>
        <v>Household</v>
      </c>
      <c r="P594" s="2" t="str">
        <f ca="1">VLOOKUP(D594,CUSTOMERS!A:J,10,FALSE)</f>
        <v>60 - 70</v>
      </c>
      <c r="Q594" s="2" t="str">
        <f>VLOOKUP(D594,CUSTOMERS!A:I,9,FALSE)</f>
        <v>South-East</v>
      </c>
      <c r="R594" s="2" t="str">
        <f>VLOOKUP(D594,CUSTOMERS!A:K,11,FALSE)</f>
        <v>USA</v>
      </c>
    </row>
    <row r="595" spans="1:18" x14ac:dyDescent="0.2">
      <c r="A595" s="2">
        <v>1349</v>
      </c>
      <c r="B595" s="2">
        <v>4</v>
      </c>
      <c r="C595" s="4">
        <v>44807</v>
      </c>
      <c r="D595" s="2">
        <v>314</v>
      </c>
      <c r="E595" s="2">
        <v>154</v>
      </c>
      <c r="F595" s="2" t="str">
        <f>VLOOKUP(E595,PRODUCTS!A:B,2,FALSE)</f>
        <v>Plant Sitter</v>
      </c>
      <c r="G595" s="2">
        <v>1</v>
      </c>
      <c r="H595" s="10">
        <f>VLOOKUP(E595,PRODUCTS!A:E,3,FALSE)</f>
        <v>74</v>
      </c>
      <c r="I595" s="10">
        <f>VLOOKUP(E595,PRODUCTS!A:E,4,FALSE)</f>
        <v>40</v>
      </c>
      <c r="J595" s="10">
        <f t="shared" si="27"/>
        <v>74</v>
      </c>
      <c r="K595" s="10">
        <f t="shared" si="28"/>
        <v>40</v>
      </c>
      <c r="L595" s="10">
        <f t="shared" si="29"/>
        <v>34</v>
      </c>
      <c r="M595" s="2">
        <f>VLOOKUP(D595,CUSTOMERS!A:E,5,FALSE)</f>
        <v>3</v>
      </c>
      <c r="N595" s="2">
        <f>VLOOKUP(E595,PRODUCTS!A:E,5,FALSE)</f>
        <v>16</v>
      </c>
      <c r="O595" s="2" t="str">
        <f>VLOOKUP(N595,CATEGORIES!A:C,3,FALSE)</f>
        <v>Household</v>
      </c>
      <c r="P595" s="2" t="str">
        <f ca="1">VLOOKUP(D595,CUSTOMERS!A:J,10,FALSE)</f>
        <v>60 - 70</v>
      </c>
      <c r="Q595" s="2" t="str">
        <f>VLOOKUP(D595,CUSTOMERS!A:I,9,FALSE)</f>
        <v>South-East</v>
      </c>
      <c r="R595" s="2" t="str">
        <f>VLOOKUP(D595,CUSTOMERS!A:K,11,FALSE)</f>
        <v>USA</v>
      </c>
    </row>
    <row r="596" spans="1:18" x14ac:dyDescent="0.2">
      <c r="A596" s="2">
        <v>1350</v>
      </c>
      <c r="B596" s="2">
        <v>1</v>
      </c>
      <c r="C596" s="4">
        <v>44808</v>
      </c>
      <c r="D596" s="2">
        <v>167</v>
      </c>
      <c r="E596" s="2">
        <v>57</v>
      </c>
      <c r="F596" s="2" t="str">
        <f>VLOOKUP(E596,PRODUCTS!A:B,2,FALSE)</f>
        <v>RFID Credit Card Wallet</v>
      </c>
      <c r="G596" s="2">
        <v>1</v>
      </c>
      <c r="H596" s="10">
        <f>VLOOKUP(E596,PRODUCTS!A:E,3,FALSE)</f>
        <v>30</v>
      </c>
      <c r="I596" s="10">
        <f>VLOOKUP(E596,PRODUCTS!A:E,4,FALSE)</f>
        <v>16</v>
      </c>
      <c r="J596" s="10">
        <f t="shared" si="27"/>
        <v>30</v>
      </c>
      <c r="K596" s="10">
        <f t="shared" si="28"/>
        <v>16</v>
      </c>
      <c r="L596" s="10">
        <f t="shared" si="29"/>
        <v>14</v>
      </c>
      <c r="M596" s="2">
        <f>VLOOKUP(D596,CUSTOMERS!A:E,5,FALSE)</f>
        <v>5</v>
      </c>
      <c r="N596" s="2">
        <f>VLOOKUP(E596,PRODUCTS!A:E,5,FALSE)</f>
        <v>23</v>
      </c>
      <c r="O596" s="2" t="str">
        <f>VLOOKUP(N596,CATEGORIES!A:C,3,FALSE)</f>
        <v>Travel</v>
      </c>
      <c r="P596" s="2" t="str">
        <f ca="1">VLOOKUP(D596,CUSTOMERS!A:J,10,FALSE)</f>
        <v>30 - 40</v>
      </c>
      <c r="Q596" s="2" t="str">
        <f>VLOOKUP(D596,CUSTOMERS!A:I,9,FALSE)</f>
        <v>South-East</v>
      </c>
      <c r="R596" s="2" t="str">
        <f>VLOOKUP(D596,CUSTOMERS!A:K,11,FALSE)</f>
        <v>USA</v>
      </c>
    </row>
    <row r="597" spans="1:18" x14ac:dyDescent="0.2">
      <c r="A597" s="2">
        <v>1350</v>
      </c>
      <c r="B597" s="2">
        <v>2</v>
      </c>
      <c r="C597" s="4">
        <v>44808</v>
      </c>
      <c r="D597" s="2">
        <v>167</v>
      </c>
      <c r="E597" s="2">
        <v>74</v>
      </c>
      <c r="F597" s="2" t="str">
        <f>VLOOKUP(E597,PRODUCTS!A:B,2,FALSE)</f>
        <v>Executive Yo Yo</v>
      </c>
      <c r="G597" s="2">
        <v>1</v>
      </c>
      <c r="H597" s="10">
        <f>VLOOKUP(E597,PRODUCTS!A:E,3,FALSE)</f>
        <v>23</v>
      </c>
      <c r="I597" s="10">
        <f>VLOOKUP(E597,PRODUCTS!A:E,4,FALSE)</f>
        <v>13.5</v>
      </c>
      <c r="J597" s="10">
        <f t="shared" si="27"/>
        <v>23</v>
      </c>
      <c r="K597" s="10">
        <f t="shared" si="28"/>
        <v>13.5</v>
      </c>
      <c r="L597" s="10">
        <f t="shared" si="29"/>
        <v>9.5</v>
      </c>
      <c r="M597" s="2">
        <f>VLOOKUP(D597,CUSTOMERS!A:E,5,FALSE)</f>
        <v>5</v>
      </c>
      <c r="N597" s="2">
        <f>VLOOKUP(E597,PRODUCTS!A:E,5,FALSE)</f>
        <v>26</v>
      </c>
      <c r="O597" s="2" t="str">
        <f>VLOOKUP(N597,CATEGORIES!A:C,3,FALSE)</f>
        <v>Gifts</v>
      </c>
      <c r="P597" s="2" t="str">
        <f ca="1">VLOOKUP(D597,CUSTOMERS!A:J,10,FALSE)</f>
        <v>30 - 40</v>
      </c>
      <c r="Q597" s="2" t="str">
        <f>VLOOKUP(D597,CUSTOMERS!A:I,9,FALSE)</f>
        <v>South-East</v>
      </c>
      <c r="R597" s="2" t="str">
        <f>VLOOKUP(D597,CUSTOMERS!A:K,11,FALSE)</f>
        <v>USA</v>
      </c>
    </row>
    <row r="598" spans="1:18" x14ac:dyDescent="0.2">
      <c r="A598" s="2">
        <v>1351</v>
      </c>
      <c r="B598" s="2">
        <v>1</v>
      </c>
      <c r="C598" s="4">
        <v>44809</v>
      </c>
      <c r="D598" s="2">
        <v>297</v>
      </c>
      <c r="E598" s="2">
        <v>77</v>
      </c>
      <c r="F598" s="2" t="str">
        <f>VLOOKUP(E598,PRODUCTS!A:B,2,FALSE)</f>
        <v>Fiber Optics Kit</v>
      </c>
      <c r="G598" s="2">
        <v>3</v>
      </c>
      <c r="H598" s="10">
        <f>VLOOKUP(E598,PRODUCTS!A:E,3,FALSE)</f>
        <v>13</v>
      </c>
      <c r="I598" s="10">
        <f>VLOOKUP(E598,PRODUCTS!A:E,4,FALSE)</f>
        <v>7.5</v>
      </c>
      <c r="J598" s="10">
        <f t="shared" si="27"/>
        <v>39</v>
      </c>
      <c r="K598" s="10">
        <f t="shared" si="28"/>
        <v>22.5</v>
      </c>
      <c r="L598" s="10">
        <f t="shared" si="29"/>
        <v>16.5</v>
      </c>
      <c r="M598" s="2">
        <f>VLOOKUP(D598,CUSTOMERS!A:E,5,FALSE)</f>
        <v>8</v>
      </c>
      <c r="N598" s="2">
        <f>VLOOKUP(E598,PRODUCTS!A:E,5,FALSE)</f>
        <v>17</v>
      </c>
      <c r="O598" s="2" t="str">
        <f>VLOOKUP(N598,CATEGORIES!A:C,3,FALSE)</f>
        <v>Children</v>
      </c>
      <c r="P598" s="2" t="str">
        <f ca="1">VLOOKUP(D598,CUSTOMERS!A:J,10,FALSE)</f>
        <v>50 - 60</v>
      </c>
      <c r="Q598" s="2" t="str">
        <f>VLOOKUP(D598,CUSTOMERS!A:I,9,FALSE)</f>
        <v>France</v>
      </c>
      <c r="R598" s="2" t="str">
        <f>VLOOKUP(D598,CUSTOMERS!A:K,11,FALSE)</f>
        <v>Europe</v>
      </c>
    </row>
    <row r="599" spans="1:18" x14ac:dyDescent="0.2">
      <c r="A599" s="2">
        <v>1351</v>
      </c>
      <c r="B599" s="2">
        <v>2</v>
      </c>
      <c r="C599" s="4">
        <v>44809</v>
      </c>
      <c r="D599" s="2">
        <v>297</v>
      </c>
      <c r="E599" s="2">
        <v>94</v>
      </c>
      <c r="F599" s="2" t="str">
        <f>VLOOKUP(E599,PRODUCTS!A:B,2,FALSE)</f>
        <v>Golf Club Cleaner</v>
      </c>
      <c r="G599" s="2">
        <v>1</v>
      </c>
      <c r="H599" s="10">
        <f>VLOOKUP(E599,PRODUCTS!A:E,3,FALSE)</f>
        <v>25</v>
      </c>
      <c r="I599" s="10">
        <f>VLOOKUP(E599,PRODUCTS!A:E,4,FALSE)</f>
        <v>14.5</v>
      </c>
      <c r="J599" s="10">
        <f t="shared" si="27"/>
        <v>25</v>
      </c>
      <c r="K599" s="10">
        <f t="shared" si="28"/>
        <v>14.5</v>
      </c>
      <c r="L599" s="10">
        <f t="shared" si="29"/>
        <v>10.5</v>
      </c>
      <c r="M599" s="2">
        <f>VLOOKUP(D599,CUSTOMERS!A:E,5,FALSE)</f>
        <v>8</v>
      </c>
      <c r="N599" s="2">
        <f>VLOOKUP(E599,PRODUCTS!A:E,5,FALSE)</f>
        <v>12</v>
      </c>
      <c r="O599" s="2" t="str">
        <f>VLOOKUP(N599,CATEGORIES!A:C,3,FALSE)</f>
        <v>Gifts</v>
      </c>
      <c r="P599" s="2" t="str">
        <f ca="1">VLOOKUP(D599,CUSTOMERS!A:J,10,FALSE)</f>
        <v>50 - 60</v>
      </c>
      <c r="Q599" s="2" t="str">
        <f>VLOOKUP(D599,CUSTOMERS!A:I,9,FALSE)</f>
        <v>France</v>
      </c>
      <c r="R599" s="2" t="str">
        <f>VLOOKUP(D599,CUSTOMERS!A:K,11,FALSE)</f>
        <v>Europe</v>
      </c>
    </row>
    <row r="600" spans="1:18" x14ac:dyDescent="0.2">
      <c r="A600" s="2">
        <v>1351</v>
      </c>
      <c r="B600" s="2">
        <v>3</v>
      </c>
      <c r="C600" s="4">
        <v>44809</v>
      </c>
      <c r="D600" s="2">
        <v>297</v>
      </c>
      <c r="E600" s="2">
        <v>113</v>
      </c>
      <c r="F600" s="2" t="str">
        <f>VLOOKUP(E600,PRODUCTS!A:B,2,FALSE)</f>
        <v>Juniper Bonsai</v>
      </c>
      <c r="G600" s="2">
        <v>1</v>
      </c>
      <c r="H600" s="10">
        <f>VLOOKUP(E600,PRODUCTS!A:E,3,FALSE)</f>
        <v>40</v>
      </c>
      <c r="I600" s="10">
        <f>VLOOKUP(E600,PRODUCTS!A:E,4,FALSE)</f>
        <v>23</v>
      </c>
      <c r="J600" s="10">
        <f t="shared" si="27"/>
        <v>40</v>
      </c>
      <c r="K600" s="10">
        <f t="shared" si="28"/>
        <v>23</v>
      </c>
      <c r="L600" s="10">
        <f t="shared" si="29"/>
        <v>17</v>
      </c>
      <c r="M600" s="2">
        <f>VLOOKUP(D600,CUSTOMERS!A:E,5,FALSE)</f>
        <v>8</v>
      </c>
      <c r="N600" s="2">
        <f>VLOOKUP(E600,PRODUCTS!A:E,5,FALSE)</f>
        <v>22</v>
      </c>
      <c r="O600" s="2" t="str">
        <f>VLOOKUP(N600,CATEGORIES!A:C,3,FALSE)</f>
        <v>Gifts</v>
      </c>
      <c r="P600" s="2" t="str">
        <f ca="1">VLOOKUP(D600,CUSTOMERS!A:J,10,FALSE)</f>
        <v>50 - 60</v>
      </c>
      <c r="Q600" s="2" t="str">
        <f>VLOOKUP(D600,CUSTOMERS!A:I,9,FALSE)</f>
        <v>France</v>
      </c>
      <c r="R600" s="2" t="str">
        <f>VLOOKUP(D600,CUSTOMERS!A:K,11,FALSE)</f>
        <v>Europe</v>
      </c>
    </row>
    <row r="601" spans="1:18" x14ac:dyDescent="0.2">
      <c r="A601" s="2">
        <v>1352</v>
      </c>
      <c r="B601" s="2">
        <v>1</v>
      </c>
      <c r="C601" s="4">
        <v>44809</v>
      </c>
      <c r="D601" s="2">
        <v>372</v>
      </c>
      <c r="E601" s="2">
        <v>2</v>
      </c>
      <c r="F601" s="2" t="str">
        <f>VLOOKUP(E601,PRODUCTS!A:B,2,FALSE)</f>
        <v>Gardener's Journal</v>
      </c>
      <c r="G601" s="2">
        <v>1</v>
      </c>
      <c r="H601" s="10">
        <f>VLOOKUP(E601,PRODUCTS!A:E,3,FALSE)</f>
        <v>25</v>
      </c>
      <c r="I601" s="10">
        <f>VLOOKUP(E601,PRODUCTS!A:E,4,FALSE)</f>
        <v>15.5</v>
      </c>
      <c r="J601" s="10">
        <f t="shared" si="27"/>
        <v>25</v>
      </c>
      <c r="K601" s="10">
        <f t="shared" si="28"/>
        <v>15.5</v>
      </c>
      <c r="L601" s="10">
        <f t="shared" si="29"/>
        <v>9.5</v>
      </c>
      <c r="M601" s="2">
        <f>VLOOKUP(D601,CUSTOMERS!A:E,5,FALSE)</f>
        <v>4</v>
      </c>
      <c r="N601" s="2">
        <f>VLOOKUP(E601,PRODUCTS!A:E,5,FALSE)</f>
        <v>16</v>
      </c>
      <c r="O601" s="2" t="str">
        <f>VLOOKUP(N601,CATEGORIES!A:C,3,FALSE)</f>
        <v>Household</v>
      </c>
      <c r="P601" s="2" t="str">
        <f ca="1">VLOOKUP(D601,CUSTOMERS!A:J,10,FALSE)</f>
        <v>50 - 60</v>
      </c>
      <c r="Q601" s="2" t="str">
        <f>VLOOKUP(D601,CUSTOMERS!A:I,9,FALSE)</f>
        <v>North-East</v>
      </c>
      <c r="R601" s="2" t="str">
        <f>VLOOKUP(D601,CUSTOMERS!A:K,11,FALSE)</f>
        <v>USA</v>
      </c>
    </row>
    <row r="602" spans="1:18" x14ac:dyDescent="0.2">
      <c r="A602" s="2">
        <v>1352</v>
      </c>
      <c r="B602" s="2">
        <v>2</v>
      </c>
      <c r="C602" s="4">
        <v>44809</v>
      </c>
      <c r="D602" s="2">
        <v>372</v>
      </c>
      <c r="E602" s="2">
        <v>30</v>
      </c>
      <c r="F602" s="2" t="str">
        <f>VLOOKUP(E602,PRODUCTS!A:B,2,FALSE)</f>
        <v>Car Diffuser</v>
      </c>
      <c r="G602" s="2">
        <v>3</v>
      </c>
      <c r="H602" s="10">
        <f>VLOOKUP(E602,PRODUCTS!A:E,3,FALSE)</f>
        <v>20</v>
      </c>
      <c r="I602" s="10">
        <f>VLOOKUP(E602,PRODUCTS!A:E,4,FALSE)</f>
        <v>11</v>
      </c>
      <c r="J602" s="10">
        <f t="shared" si="27"/>
        <v>60</v>
      </c>
      <c r="K602" s="10">
        <f t="shared" si="28"/>
        <v>33</v>
      </c>
      <c r="L602" s="10">
        <f t="shared" si="29"/>
        <v>27</v>
      </c>
      <c r="M602" s="2">
        <f>VLOOKUP(D602,CUSTOMERS!A:E,5,FALSE)</f>
        <v>4</v>
      </c>
      <c r="N602" s="2">
        <f>VLOOKUP(E602,PRODUCTS!A:E,5,FALSE)</f>
        <v>20</v>
      </c>
      <c r="O602" s="2" t="str">
        <f>VLOOKUP(N602,CATEGORIES!A:C,3,FALSE)</f>
        <v>Health &amp; Beauty</v>
      </c>
      <c r="P602" s="2" t="str">
        <f ca="1">VLOOKUP(D602,CUSTOMERS!A:J,10,FALSE)</f>
        <v>50 - 60</v>
      </c>
      <c r="Q602" s="2" t="str">
        <f>VLOOKUP(D602,CUSTOMERS!A:I,9,FALSE)</f>
        <v>North-East</v>
      </c>
      <c r="R602" s="2" t="str">
        <f>VLOOKUP(D602,CUSTOMERS!A:K,11,FALSE)</f>
        <v>USA</v>
      </c>
    </row>
    <row r="603" spans="1:18" x14ac:dyDescent="0.2">
      <c r="A603" s="2">
        <v>1352</v>
      </c>
      <c r="B603" s="2">
        <v>3</v>
      </c>
      <c r="C603" s="4">
        <v>44809</v>
      </c>
      <c r="D603" s="2">
        <v>372</v>
      </c>
      <c r="E603" s="2">
        <v>58</v>
      </c>
      <c r="F603" s="2" t="str">
        <f>VLOOKUP(E603,PRODUCTS!A:B,2,FALSE)</f>
        <v>Crema Rica Blend Espresso</v>
      </c>
      <c r="G603" s="2">
        <v>1</v>
      </c>
      <c r="H603" s="10">
        <f>VLOOKUP(E603,PRODUCTS!A:E,3,FALSE)</f>
        <v>14</v>
      </c>
      <c r="I603" s="10">
        <f>VLOOKUP(E603,PRODUCTS!A:E,4,FALSE)</f>
        <v>9</v>
      </c>
      <c r="J603" s="10">
        <f t="shared" si="27"/>
        <v>14</v>
      </c>
      <c r="K603" s="10">
        <f t="shared" si="28"/>
        <v>9</v>
      </c>
      <c r="L603" s="10">
        <f t="shared" si="29"/>
        <v>5</v>
      </c>
      <c r="M603" s="2">
        <f>VLOOKUP(D603,CUSTOMERS!A:E,5,FALSE)</f>
        <v>4</v>
      </c>
      <c r="N603" s="2">
        <f>VLOOKUP(E603,PRODUCTS!A:E,5,FALSE)</f>
        <v>6</v>
      </c>
      <c r="O603" s="2" t="str">
        <f>VLOOKUP(N603,CATEGORIES!A:C,3,FALSE)</f>
        <v>Food</v>
      </c>
      <c r="P603" s="2" t="str">
        <f ca="1">VLOOKUP(D603,CUSTOMERS!A:J,10,FALSE)</f>
        <v>50 - 60</v>
      </c>
      <c r="Q603" s="2" t="str">
        <f>VLOOKUP(D603,CUSTOMERS!A:I,9,FALSE)</f>
        <v>North-East</v>
      </c>
      <c r="R603" s="2" t="str">
        <f>VLOOKUP(D603,CUSTOMERS!A:K,11,FALSE)</f>
        <v>USA</v>
      </c>
    </row>
    <row r="604" spans="1:18" x14ac:dyDescent="0.2">
      <c r="A604" s="2">
        <v>1352</v>
      </c>
      <c r="B604" s="2">
        <v>4</v>
      </c>
      <c r="C604" s="4">
        <v>44809</v>
      </c>
      <c r="D604" s="2">
        <v>372</v>
      </c>
      <c r="E604" s="2">
        <v>151</v>
      </c>
      <c r="F604" s="2" t="str">
        <f>VLOOKUP(E604,PRODUCTS!A:B,2,FALSE)</f>
        <v>Personalized Sundial</v>
      </c>
      <c r="G604" s="2">
        <v>1</v>
      </c>
      <c r="H604" s="10">
        <f>VLOOKUP(E604,PRODUCTS!A:E,3,FALSE)</f>
        <v>80</v>
      </c>
      <c r="I604" s="10">
        <f>VLOOKUP(E604,PRODUCTS!A:E,4,FALSE)</f>
        <v>42</v>
      </c>
      <c r="J604" s="10">
        <f t="shared" si="27"/>
        <v>80</v>
      </c>
      <c r="K604" s="10">
        <f t="shared" si="28"/>
        <v>42</v>
      </c>
      <c r="L604" s="10">
        <f t="shared" si="29"/>
        <v>38</v>
      </c>
      <c r="M604" s="2">
        <f>VLOOKUP(D604,CUSTOMERS!A:E,5,FALSE)</f>
        <v>4</v>
      </c>
      <c r="N604" s="2">
        <f>VLOOKUP(E604,PRODUCTS!A:E,5,FALSE)</f>
        <v>16</v>
      </c>
      <c r="O604" s="2" t="str">
        <f>VLOOKUP(N604,CATEGORIES!A:C,3,FALSE)</f>
        <v>Household</v>
      </c>
      <c r="P604" s="2" t="str">
        <f ca="1">VLOOKUP(D604,CUSTOMERS!A:J,10,FALSE)</f>
        <v>50 - 60</v>
      </c>
      <c r="Q604" s="2" t="str">
        <f>VLOOKUP(D604,CUSTOMERS!A:I,9,FALSE)</f>
        <v>North-East</v>
      </c>
      <c r="R604" s="2" t="str">
        <f>VLOOKUP(D604,CUSTOMERS!A:K,11,FALSE)</f>
        <v>USA</v>
      </c>
    </row>
    <row r="605" spans="1:18" x14ac:dyDescent="0.2">
      <c r="A605" s="2">
        <v>1353</v>
      </c>
      <c r="B605" s="2">
        <v>1</v>
      </c>
      <c r="C605" s="4">
        <v>44810</v>
      </c>
      <c r="D605" s="2">
        <v>560</v>
      </c>
      <c r="E605" s="2">
        <v>29</v>
      </c>
      <c r="F605" s="2" t="str">
        <f>VLOOKUP(E605,PRODUCTS!A:B,2,FALSE)</f>
        <v>Candle-powered Boat</v>
      </c>
      <c r="G605" s="2">
        <v>1</v>
      </c>
      <c r="H605" s="10">
        <f>VLOOKUP(E605,PRODUCTS!A:E,3,FALSE)</f>
        <v>18</v>
      </c>
      <c r="I605" s="10">
        <f>VLOOKUP(E605,PRODUCTS!A:E,4,FALSE)</f>
        <v>12</v>
      </c>
      <c r="J605" s="10">
        <f t="shared" si="27"/>
        <v>18</v>
      </c>
      <c r="K605" s="10">
        <f t="shared" si="28"/>
        <v>12</v>
      </c>
      <c r="L605" s="10">
        <f t="shared" si="29"/>
        <v>6</v>
      </c>
      <c r="M605" s="2">
        <f>VLOOKUP(D605,CUSTOMERS!A:E,5,FALSE)</f>
        <v>3</v>
      </c>
      <c r="N605" s="2">
        <f>VLOOKUP(E605,PRODUCTS!A:E,5,FALSE)</f>
        <v>5</v>
      </c>
      <c r="O605" s="2" t="str">
        <f>VLOOKUP(N605,CATEGORIES!A:C,3,FALSE)</f>
        <v>Children</v>
      </c>
      <c r="P605" s="2" t="str">
        <f ca="1">VLOOKUP(D605,CUSTOMERS!A:J,10,FALSE)</f>
        <v>30 - 40</v>
      </c>
      <c r="Q605" s="2" t="str">
        <f>VLOOKUP(D605,CUSTOMERS!A:I,9,FALSE)</f>
        <v>North-East</v>
      </c>
      <c r="R605" s="2" t="str">
        <f>VLOOKUP(D605,CUSTOMERS!A:K,11,FALSE)</f>
        <v>USA</v>
      </c>
    </row>
    <row r="606" spans="1:18" x14ac:dyDescent="0.2">
      <c r="A606" s="2">
        <v>1353</v>
      </c>
      <c r="B606" s="2">
        <v>2</v>
      </c>
      <c r="C606" s="4">
        <v>44810</v>
      </c>
      <c r="D606" s="2">
        <v>560</v>
      </c>
      <c r="E606" s="2">
        <v>141</v>
      </c>
      <c r="F606" s="2" t="str">
        <f>VLOOKUP(E606,PRODUCTS!A:B,2,FALSE)</f>
        <v>Nothing But Roses</v>
      </c>
      <c r="G606" s="2">
        <v>1</v>
      </c>
      <c r="H606" s="10">
        <f>VLOOKUP(E606,PRODUCTS!A:E,3,FALSE)</f>
        <v>70</v>
      </c>
      <c r="I606" s="10">
        <f>VLOOKUP(E606,PRODUCTS!A:E,4,FALSE)</f>
        <v>36</v>
      </c>
      <c r="J606" s="10">
        <f t="shared" si="27"/>
        <v>70</v>
      </c>
      <c r="K606" s="10">
        <f t="shared" si="28"/>
        <v>36</v>
      </c>
      <c r="L606" s="10">
        <f t="shared" si="29"/>
        <v>34</v>
      </c>
      <c r="M606" s="2">
        <f>VLOOKUP(D606,CUSTOMERS!A:E,5,FALSE)</f>
        <v>3</v>
      </c>
      <c r="N606" s="2">
        <f>VLOOKUP(E606,PRODUCTS!A:E,5,FALSE)</f>
        <v>22</v>
      </c>
      <c r="O606" s="2" t="str">
        <f>VLOOKUP(N606,CATEGORIES!A:C,3,FALSE)</f>
        <v>Gifts</v>
      </c>
      <c r="P606" s="2" t="str">
        <f ca="1">VLOOKUP(D606,CUSTOMERS!A:J,10,FALSE)</f>
        <v>30 - 40</v>
      </c>
      <c r="Q606" s="2" t="str">
        <f>VLOOKUP(D606,CUSTOMERS!A:I,9,FALSE)</f>
        <v>North-East</v>
      </c>
      <c r="R606" s="2" t="str">
        <f>VLOOKUP(D606,CUSTOMERS!A:K,11,FALSE)</f>
        <v>USA</v>
      </c>
    </row>
    <row r="607" spans="1:18" x14ac:dyDescent="0.2">
      <c r="A607" s="2">
        <v>1353</v>
      </c>
      <c r="B607" s="2">
        <v>3</v>
      </c>
      <c r="C607" s="4">
        <v>44810</v>
      </c>
      <c r="D607" s="2">
        <v>560</v>
      </c>
      <c r="E607" s="2">
        <v>194</v>
      </c>
      <c r="F607" s="2" t="str">
        <f>VLOOKUP(E607,PRODUCTS!A:B,2,FALSE)</f>
        <v>Thermal Lumbar Support</v>
      </c>
      <c r="G607" s="2">
        <v>1</v>
      </c>
      <c r="H607" s="10">
        <f>VLOOKUP(E607,PRODUCTS!A:E,3,FALSE)</f>
        <v>50</v>
      </c>
      <c r="I607" s="10">
        <f>VLOOKUP(E607,PRODUCTS!A:E,4,FALSE)</f>
        <v>27</v>
      </c>
      <c r="J607" s="10">
        <f t="shared" si="27"/>
        <v>50</v>
      </c>
      <c r="K607" s="10">
        <f t="shared" si="28"/>
        <v>27</v>
      </c>
      <c r="L607" s="10">
        <f t="shared" si="29"/>
        <v>23</v>
      </c>
      <c r="M607" s="2">
        <f>VLOOKUP(D607,CUSTOMERS!A:E,5,FALSE)</f>
        <v>3</v>
      </c>
      <c r="N607" s="2">
        <f>VLOOKUP(E607,PRODUCTS!A:E,5,FALSE)</f>
        <v>26</v>
      </c>
      <c r="O607" s="2" t="str">
        <f>VLOOKUP(N607,CATEGORIES!A:C,3,FALSE)</f>
        <v>Gifts</v>
      </c>
      <c r="P607" s="2" t="str">
        <f ca="1">VLOOKUP(D607,CUSTOMERS!A:J,10,FALSE)</f>
        <v>30 - 40</v>
      </c>
      <c r="Q607" s="2" t="str">
        <f>VLOOKUP(D607,CUSTOMERS!A:I,9,FALSE)</f>
        <v>North-East</v>
      </c>
      <c r="R607" s="2" t="str">
        <f>VLOOKUP(D607,CUSTOMERS!A:K,11,FALSE)</f>
        <v>USA</v>
      </c>
    </row>
    <row r="608" spans="1:18" x14ac:dyDescent="0.2">
      <c r="A608" s="2">
        <v>1354</v>
      </c>
      <c r="B608" s="2">
        <v>1</v>
      </c>
      <c r="C608" s="4">
        <v>44812</v>
      </c>
      <c r="D608" s="2">
        <v>37</v>
      </c>
      <c r="E608" s="2">
        <v>129</v>
      </c>
      <c r="F608" s="2" t="str">
        <f>VLOOKUP(E608,PRODUCTS!A:B,2,FALSE)</f>
        <v>Mahogany Steamer Trunk</v>
      </c>
      <c r="G608" s="2">
        <v>1</v>
      </c>
      <c r="H608" s="10">
        <f>VLOOKUP(E608,PRODUCTS!A:E,3,FALSE)</f>
        <v>630</v>
      </c>
      <c r="I608" s="10">
        <f>VLOOKUP(E608,PRODUCTS!A:E,4,FALSE)</f>
        <v>316</v>
      </c>
      <c r="J608" s="10">
        <f t="shared" si="27"/>
        <v>630</v>
      </c>
      <c r="K608" s="10">
        <f t="shared" si="28"/>
        <v>316</v>
      </c>
      <c r="L608" s="10">
        <f t="shared" si="29"/>
        <v>314</v>
      </c>
      <c r="M608" s="2">
        <f>VLOOKUP(D608,CUSTOMERS!A:E,5,FALSE)</f>
        <v>10</v>
      </c>
      <c r="N608" s="2">
        <f>VLOOKUP(E608,PRODUCTS!A:E,5,FALSE)</f>
        <v>8</v>
      </c>
      <c r="O608" s="2" t="str">
        <f>VLOOKUP(N608,CATEGORIES!A:C,3,FALSE)</f>
        <v>Household</v>
      </c>
      <c r="P608" s="2" t="str">
        <f ca="1">VLOOKUP(D608,CUSTOMERS!A:J,10,FALSE)</f>
        <v>40 - 50</v>
      </c>
      <c r="Q608" s="2" t="str">
        <f>VLOOKUP(D608,CUSTOMERS!A:I,9,FALSE)</f>
        <v>Central</v>
      </c>
      <c r="R608" s="2" t="str">
        <f>VLOOKUP(D608,CUSTOMERS!A:K,11,FALSE)</f>
        <v>USA</v>
      </c>
    </row>
    <row r="609" spans="1:18" x14ac:dyDescent="0.2">
      <c r="A609" s="2">
        <v>1354</v>
      </c>
      <c r="B609" s="2">
        <v>2</v>
      </c>
      <c r="C609" s="4">
        <v>44812</v>
      </c>
      <c r="D609" s="2">
        <v>37</v>
      </c>
      <c r="E609" s="2">
        <v>138</v>
      </c>
      <c r="F609" s="2" t="str">
        <f>VLOOKUP(E609,PRODUCTS!A:B,2,FALSE)</f>
        <v>Natural Cold Defense Kit</v>
      </c>
      <c r="G609" s="2">
        <v>1</v>
      </c>
      <c r="H609" s="10">
        <f>VLOOKUP(E609,PRODUCTS!A:E,3,FALSE)</f>
        <v>30</v>
      </c>
      <c r="I609" s="10">
        <f>VLOOKUP(E609,PRODUCTS!A:E,4,FALSE)</f>
        <v>16</v>
      </c>
      <c r="J609" s="10">
        <f t="shared" si="27"/>
        <v>30</v>
      </c>
      <c r="K609" s="10">
        <f t="shared" si="28"/>
        <v>16</v>
      </c>
      <c r="L609" s="10">
        <f t="shared" si="29"/>
        <v>14</v>
      </c>
      <c r="M609" s="2">
        <f>VLOOKUP(D609,CUSTOMERS!A:E,5,FALSE)</f>
        <v>10</v>
      </c>
      <c r="N609" s="2">
        <f>VLOOKUP(E609,PRODUCTS!A:E,5,FALSE)</f>
        <v>20</v>
      </c>
      <c r="O609" s="2" t="str">
        <f>VLOOKUP(N609,CATEGORIES!A:C,3,FALSE)</f>
        <v>Health &amp; Beauty</v>
      </c>
      <c r="P609" s="2" t="str">
        <f ca="1">VLOOKUP(D609,CUSTOMERS!A:J,10,FALSE)</f>
        <v>40 - 50</v>
      </c>
      <c r="Q609" s="2" t="str">
        <f>VLOOKUP(D609,CUSTOMERS!A:I,9,FALSE)</f>
        <v>Central</v>
      </c>
      <c r="R609" s="2" t="str">
        <f>VLOOKUP(D609,CUSTOMERS!A:K,11,FALSE)</f>
        <v>USA</v>
      </c>
    </row>
    <row r="610" spans="1:18" x14ac:dyDescent="0.2">
      <c r="A610" s="2">
        <v>1354</v>
      </c>
      <c r="B610" s="2">
        <v>3</v>
      </c>
      <c r="C610" s="4">
        <v>44812</v>
      </c>
      <c r="D610" s="2">
        <v>37</v>
      </c>
      <c r="E610" s="2">
        <v>205</v>
      </c>
      <c r="F610" s="2" t="str">
        <f>VLOOKUP(E610,PRODUCTS!A:B,2,FALSE)</f>
        <v>Weather Alert Radio</v>
      </c>
      <c r="G610" s="2">
        <v>1</v>
      </c>
      <c r="H610" s="10">
        <f>VLOOKUP(E610,PRODUCTS!A:E,3,FALSE)</f>
        <v>60</v>
      </c>
      <c r="I610" s="10">
        <f>VLOOKUP(E610,PRODUCTS!A:E,4,FALSE)</f>
        <v>32</v>
      </c>
      <c r="J610" s="10">
        <f t="shared" si="27"/>
        <v>60</v>
      </c>
      <c r="K610" s="10">
        <f t="shared" si="28"/>
        <v>32</v>
      </c>
      <c r="L610" s="10">
        <f t="shared" si="29"/>
        <v>28</v>
      </c>
      <c r="M610" s="2">
        <f>VLOOKUP(D610,CUSTOMERS!A:E,5,FALSE)</f>
        <v>10</v>
      </c>
      <c r="N610" s="2">
        <f>VLOOKUP(E610,PRODUCTS!A:E,5,FALSE)</f>
        <v>9</v>
      </c>
      <c r="O610" s="2" t="str">
        <f>VLOOKUP(N610,CATEGORIES!A:C,3,FALSE)</f>
        <v>Electronics</v>
      </c>
      <c r="P610" s="2" t="str">
        <f ca="1">VLOOKUP(D610,CUSTOMERS!A:J,10,FALSE)</f>
        <v>40 - 50</v>
      </c>
      <c r="Q610" s="2" t="str">
        <f>VLOOKUP(D610,CUSTOMERS!A:I,9,FALSE)</f>
        <v>Central</v>
      </c>
      <c r="R610" s="2" t="str">
        <f>VLOOKUP(D610,CUSTOMERS!A:K,11,FALSE)</f>
        <v>USA</v>
      </c>
    </row>
    <row r="611" spans="1:18" x14ac:dyDescent="0.2">
      <c r="A611" s="2">
        <v>1355</v>
      </c>
      <c r="B611" s="2">
        <v>1</v>
      </c>
      <c r="C611" s="4">
        <v>44813</v>
      </c>
      <c r="D611" s="2">
        <v>87</v>
      </c>
      <c r="E611" s="2">
        <v>30</v>
      </c>
      <c r="F611" s="2" t="str">
        <f>VLOOKUP(E611,PRODUCTS!A:B,2,FALSE)</f>
        <v>Car Diffuser</v>
      </c>
      <c r="G611" s="2">
        <v>1</v>
      </c>
      <c r="H611" s="10">
        <f>VLOOKUP(E611,PRODUCTS!A:E,3,FALSE)</f>
        <v>20</v>
      </c>
      <c r="I611" s="10">
        <f>VLOOKUP(E611,PRODUCTS!A:E,4,FALSE)</f>
        <v>11</v>
      </c>
      <c r="J611" s="10">
        <f t="shared" si="27"/>
        <v>20</v>
      </c>
      <c r="K611" s="10">
        <f t="shared" si="28"/>
        <v>11</v>
      </c>
      <c r="L611" s="10">
        <f t="shared" si="29"/>
        <v>9</v>
      </c>
      <c r="M611" s="2">
        <f>VLOOKUP(D611,CUSTOMERS!A:E,5,FALSE)</f>
        <v>4</v>
      </c>
      <c r="N611" s="2">
        <f>VLOOKUP(E611,PRODUCTS!A:E,5,FALSE)</f>
        <v>20</v>
      </c>
      <c r="O611" s="2" t="str">
        <f>VLOOKUP(N611,CATEGORIES!A:C,3,FALSE)</f>
        <v>Health &amp; Beauty</v>
      </c>
      <c r="P611" s="2" t="str">
        <f ca="1">VLOOKUP(D611,CUSTOMERS!A:J,10,FALSE)</f>
        <v>30 - 40</v>
      </c>
      <c r="Q611" s="2" t="str">
        <f>VLOOKUP(D611,CUSTOMERS!A:I,9,FALSE)</f>
        <v>North-East</v>
      </c>
      <c r="R611" s="2" t="str">
        <f>VLOOKUP(D611,CUSTOMERS!A:K,11,FALSE)</f>
        <v>USA</v>
      </c>
    </row>
    <row r="612" spans="1:18" x14ac:dyDescent="0.2">
      <c r="A612" s="2">
        <v>1355</v>
      </c>
      <c r="B612" s="2">
        <v>2</v>
      </c>
      <c r="C612" s="4">
        <v>44813</v>
      </c>
      <c r="D612" s="2">
        <v>87</v>
      </c>
      <c r="E612" s="2">
        <v>38</v>
      </c>
      <c r="F612" s="2" t="str">
        <f>VLOOKUP(E612,PRODUCTS!A:B,2,FALSE)</f>
        <v>Cat's Palace</v>
      </c>
      <c r="G612" s="2">
        <v>1</v>
      </c>
      <c r="H612" s="10">
        <f>VLOOKUP(E612,PRODUCTS!A:E,3,FALSE)</f>
        <v>73</v>
      </c>
      <c r="I612" s="10">
        <f>VLOOKUP(E612,PRODUCTS!A:E,4,FALSE)</f>
        <v>37.5</v>
      </c>
      <c r="J612" s="10">
        <f t="shared" si="27"/>
        <v>73</v>
      </c>
      <c r="K612" s="10">
        <f t="shared" si="28"/>
        <v>37.5</v>
      </c>
      <c r="L612" s="10">
        <f t="shared" si="29"/>
        <v>35.5</v>
      </c>
      <c r="M612" s="2">
        <f>VLOOKUP(D612,CUSTOMERS!A:E,5,FALSE)</f>
        <v>4</v>
      </c>
      <c r="N612" s="2">
        <f>VLOOKUP(E612,PRODUCTS!A:E,5,FALSE)</f>
        <v>21</v>
      </c>
      <c r="O612" s="2" t="str">
        <f>VLOOKUP(N612,CATEGORIES!A:C,3,FALSE)</f>
        <v>Household</v>
      </c>
      <c r="P612" s="2" t="str">
        <f ca="1">VLOOKUP(D612,CUSTOMERS!A:J,10,FALSE)</f>
        <v>30 - 40</v>
      </c>
      <c r="Q612" s="2" t="str">
        <f>VLOOKUP(D612,CUSTOMERS!A:I,9,FALSE)</f>
        <v>North-East</v>
      </c>
      <c r="R612" s="2" t="str">
        <f>VLOOKUP(D612,CUSTOMERS!A:K,11,FALSE)</f>
        <v>USA</v>
      </c>
    </row>
    <row r="613" spans="1:18" x14ac:dyDescent="0.2">
      <c r="A613" s="2">
        <v>1355</v>
      </c>
      <c r="B613" s="2">
        <v>3</v>
      </c>
      <c r="C613" s="4">
        <v>44813</v>
      </c>
      <c r="D613" s="2">
        <v>87</v>
      </c>
      <c r="E613" s="2">
        <v>159</v>
      </c>
      <c r="F613" s="2" t="str">
        <f>VLOOKUP(E613,PRODUCTS!A:B,2,FALSE)</f>
        <v>Planter Pot Feet</v>
      </c>
      <c r="G613" s="2">
        <v>1</v>
      </c>
      <c r="H613" s="10">
        <f>VLOOKUP(E613,PRODUCTS!A:E,3,FALSE)</f>
        <v>12</v>
      </c>
      <c r="I613" s="10">
        <f>VLOOKUP(E613,PRODUCTS!A:E,4,FALSE)</f>
        <v>7</v>
      </c>
      <c r="J613" s="10">
        <f t="shared" si="27"/>
        <v>12</v>
      </c>
      <c r="K613" s="10">
        <f t="shared" si="28"/>
        <v>7</v>
      </c>
      <c r="L613" s="10">
        <f t="shared" si="29"/>
        <v>5</v>
      </c>
      <c r="M613" s="2">
        <f>VLOOKUP(D613,CUSTOMERS!A:E,5,FALSE)</f>
        <v>4</v>
      </c>
      <c r="N613" s="2">
        <f>VLOOKUP(E613,PRODUCTS!A:E,5,FALSE)</f>
        <v>16</v>
      </c>
      <c r="O613" s="2" t="str">
        <f>VLOOKUP(N613,CATEGORIES!A:C,3,FALSE)</f>
        <v>Household</v>
      </c>
      <c r="P613" s="2" t="str">
        <f ca="1">VLOOKUP(D613,CUSTOMERS!A:J,10,FALSE)</f>
        <v>30 - 40</v>
      </c>
      <c r="Q613" s="2" t="str">
        <f>VLOOKUP(D613,CUSTOMERS!A:I,9,FALSE)</f>
        <v>North-East</v>
      </c>
      <c r="R613" s="2" t="str">
        <f>VLOOKUP(D613,CUSTOMERS!A:K,11,FALSE)</f>
        <v>USA</v>
      </c>
    </row>
    <row r="614" spans="1:18" x14ac:dyDescent="0.2">
      <c r="A614" s="2">
        <v>1355</v>
      </c>
      <c r="B614" s="2">
        <v>4</v>
      </c>
      <c r="C614" s="4">
        <v>44813</v>
      </c>
      <c r="D614" s="2">
        <v>87</v>
      </c>
      <c r="E614" s="2">
        <v>196</v>
      </c>
      <c r="F614" s="2" t="str">
        <f>VLOOKUP(E614,PRODUCTS!A:B,2,FALSE)</f>
        <v>Travel Companion</v>
      </c>
      <c r="G614" s="2">
        <v>1</v>
      </c>
      <c r="H614" s="10">
        <f>VLOOKUP(E614,PRODUCTS!A:E,3,FALSE)</f>
        <v>74</v>
      </c>
      <c r="I614" s="10">
        <f>VLOOKUP(E614,PRODUCTS!A:E,4,FALSE)</f>
        <v>40</v>
      </c>
      <c r="J614" s="10">
        <f t="shared" si="27"/>
        <v>74</v>
      </c>
      <c r="K614" s="10">
        <f t="shared" si="28"/>
        <v>40</v>
      </c>
      <c r="L614" s="10">
        <f t="shared" si="29"/>
        <v>34</v>
      </c>
      <c r="M614" s="2">
        <f>VLOOKUP(D614,CUSTOMERS!A:E,5,FALSE)</f>
        <v>4</v>
      </c>
      <c r="N614" s="2">
        <f>VLOOKUP(E614,PRODUCTS!A:E,5,FALSE)</f>
        <v>23</v>
      </c>
      <c r="O614" s="2" t="str">
        <f>VLOOKUP(N614,CATEGORIES!A:C,3,FALSE)</f>
        <v>Travel</v>
      </c>
      <c r="P614" s="2" t="str">
        <f ca="1">VLOOKUP(D614,CUSTOMERS!A:J,10,FALSE)</f>
        <v>30 - 40</v>
      </c>
      <c r="Q614" s="2" t="str">
        <f>VLOOKUP(D614,CUSTOMERS!A:I,9,FALSE)</f>
        <v>North-East</v>
      </c>
      <c r="R614" s="2" t="str">
        <f>VLOOKUP(D614,CUSTOMERS!A:K,11,FALSE)</f>
        <v>USA</v>
      </c>
    </row>
    <row r="615" spans="1:18" x14ac:dyDescent="0.2">
      <c r="A615" s="2">
        <v>1356</v>
      </c>
      <c r="B615" s="2">
        <v>1</v>
      </c>
      <c r="C615" s="4">
        <v>44813</v>
      </c>
      <c r="D615" s="2">
        <v>310</v>
      </c>
      <c r="E615" s="2">
        <v>16</v>
      </c>
      <c r="F615" s="2" t="str">
        <f>VLOOKUP(E615,PRODUCTS!A:B,2,FALSE)</f>
        <v>Beer-Making Kit</v>
      </c>
      <c r="G615" s="2">
        <v>1</v>
      </c>
      <c r="H615" s="10">
        <f>VLOOKUP(E615,PRODUCTS!A:E,3,FALSE)</f>
        <v>50</v>
      </c>
      <c r="I615" s="10">
        <f>VLOOKUP(E615,PRODUCTS!A:E,4,FALSE)</f>
        <v>27</v>
      </c>
      <c r="J615" s="10">
        <f t="shared" si="27"/>
        <v>50</v>
      </c>
      <c r="K615" s="10">
        <f t="shared" si="28"/>
        <v>27</v>
      </c>
      <c r="L615" s="10">
        <f t="shared" si="29"/>
        <v>23</v>
      </c>
      <c r="M615" s="2">
        <f>VLOOKUP(D615,CUSTOMERS!A:E,5,FALSE)</f>
        <v>1</v>
      </c>
      <c r="N615" s="2">
        <f>VLOOKUP(E615,PRODUCTS!A:E,5,FALSE)</f>
        <v>15</v>
      </c>
      <c r="O615" s="2" t="str">
        <f>VLOOKUP(N615,CATEGORIES!A:C,3,FALSE)</f>
        <v>Household</v>
      </c>
      <c r="P615" s="2" t="str">
        <f ca="1">VLOOKUP(D615,CUSTOMERS!A:J,10,FALSE)</f>
        <v>20 - 30</v>
      </c>
      <c r="Q615" s="2" t="str">
        <f>VLOOKUP(D615,CUSTOMERS!A:I,9,FALSE)</f>
        <v>South</v>
      </c>
      <c r="R615" s="2" t="str">
        <f>VLOOKUP(D615,CUSTOMERS!A:K,11,FALSE)</f>
        <v>USA</v>
      </c>
    </row>
    <row r="616" spans="1:18" x14ac:dyDescent="0.2">
      <c r="A616" s="2">
        <v>1356</v>
      </c>
      <c r="B616" s="2">
        <v>2</v>
      </c>
      <c r="C616" s="4">
        <v>44813</v>
      </c>
      <c r="D616" s="2">
        <v>310</v>
      </c>
      <c r="E616" s="2">
        <v>45</v>
      </c>
      <c r="F616" s="2" t="str">
        <f>VLOOKUP(E616,PRODUCTS!A:B,2,FALSE)</f>
        <v>Cheese Board</v>
      </c>
      <c r="G616" s="2">
        <v>1</v>
      </c>
      <c r="H616" s="10">
        <f>VLOOKUP(E616,PRODUCTS!A:E,3,FALSE)</f>
        <v>53</v>
      </c>
      <c r="I616" s="10">
        <f>VLOOKUP(E616,PRODUCTS!A:E,4,FALSE)</f>
        <v>28.5</v>
      </c>
      <c r="J616" s="10">
        <f t="shared" si="27"/>
        <v>53</v>
      </c>
      <c r="K616" s="10">
        <f t="shared" si="28"/>
        <v>28.5</v>
      </c>
      <c r="L616" s="10">
        <f t="shared" si="29"/>
        <v>24.5</v>
      </c>
      <c r="M616" s="2">
        <f>VLOOKUP(D616,CUSTOMERS!A:E,5,FALSE)</f>
        <v>1</v>
      </c>
      <c r="N616" s="2">
        <f>VLOOKUP(E616,PRODUCTS!A:E,5,FALSE)</f>
        <v>11</v>
      </c>
      <c r="O616" s="2" t="str">
        <f>VLOOKUP(N616,CATEGORIES!A:C,3,FALSE)</f>
        <v>Gifts</v>
      </c>
      <c r="P616" s="2" t="str">
        <f ca="1">VLOOKUP(D616,CUSTOMERS!A:J,10,FALSE)</f>
        <v>20 - 30</v>
      </c>
      <c r="Q616" s="2" t="str">
        <f>VLOOKUP(D616,CUSTOMERS!A:I,9,FALSE)</f>
        <v>South</v>
      </c>
      <c r="R616" s="2" t="str">
        <f>VLOOKUP(D616,CUSTOMERS!A:K,11,FALSE)</f>
        <v>USA</v>
      </c>
    </row>
    <row r="617" spans="1:18" x14ac:dyDescent="0.2">
      <c r="A617" s="2">
        <v>1356</v>
      </c>
      <c r="B617" s="2">
        <v>3</v>
      </c>
      <c r="C617" s="4">
        <v>44813</v>
      </c>
      <c r="D617" s="2">
        <v>310</v>
      </c>
      <c r="E617" s="2">
        <v>96</v>
      </c>
      <c r="F617" s="2" t="str">
        <f>VLOOKUP(E617,PRODUCTS!A:B,2,FALSE)</f>
        <v>Great Skin Pack</v>
      </c>
      <c r="G617" s="2">
        <v>1</v>
      </c>
      <c r="H617" s="10">
        <f>VLOOKUP(E617,PRODUCTS!A:E,3,FALSE)</f>
        <v>39</v>
      </c>
      <c r="I617" s="10">
        <f>VLOOKUP(E617,PRODUCTS!A:E,4,FALSE)</f>
        <v>22.5</v>
      </c>
      <c r="J617" s="10">
        <f t="shared" si="27"/>
        <v>39</v>
      </c>
      <c r="K617" s="10">
        <f t="shared" si="28"/>
        <v>22.5</v>
      </c>
      <c r="L617" s="10">
        <f t="shared" si="29"/>
        <v>16.5</v>
      </c>
      <c r="M617" s="2">
        <f>VLOOKUP(D617,CUSTOMERS!A:E,5,FALSE)</f>
        <v>1</v>
      </c>
      <c r="N617" s="2">
        <f>VLOOKUP(E617,PRODUCTS!A:E,5,FALSE)</f>
        <v>24</v>
      </c>
      <c r="O617" s="2" t="str">
        <f>VLOOKUP(N617,CATEGORIES!A:C,3,FALSE)</f>
        <v>Health &amp; Beauty</v>
      </c>
      <c r="P617" s="2" t="str">
        <f ca="1">VLOOKUP(D617,CUSTOMERS!A:J,10,FALSE)</f>
        <v>20 - 30</v>
      </c>
      <c r="Q617" s="2" t="str">
        <f>VLOOKUP(D617,CUSTOMERS!A:I,9,FALSE)</f>
        <v>South</v>
      </c>
      <c r="R617" s="2" t="str">
        <f>VLOOKUP(D617,CUSTOMERS!A:K,11,FALSE)</f>
        <v>USA</v>
      </c>
    </row>
    <row r="618" spans="1:18" x14ac:dyDescent="0.2">
      <c r="A618" s="2">
        <v>1356</v>
      </c>
      <c r="B618" s="2">
        <v>4</v>
      </c>
      <c r="C618" s="4">
        <v>44813</v>
      </c>
      <c r="D618" s="2">
        <v>310</v>
      </c>
      <c r="E618" s="2">
        <v>158</v>
      </c>
      <c r="F618" s="2" t="str">
        <f>VLOOKUP(E618,PRODUCTS!A:B,2,FALSE)</f>
        <v>Portable Light Box</v>
      </c>
      <c r="G618" s="2">
        <v>1</v>
      </c>
      <c r="H618" s="10">
        <f>VLOOKUP(E618,PRODUCTS!A:E,3,FALSE)</f>
        <v>304</v>
      </c>
      <c r="I618" s="10">
        <f>VLOOKUP(E618,PRODUCTS!A:E,4,FALSE)</f>
        <v>154</v>
      </c>
      <c r="J618" s="10">
        <f t="shared" si="27"/>
        <v>304</v>
      </c>
      <c r="K618" s="10">
        <f t="shared" si="28"/>
        <v>154</v>
      </c>
      <c r="L618" s="10">
        <f t="shared" si="29"/>
        <v>150</v>
      </c>
      <c r="M618" s="2">
        <f>VLOOKUP(D618,CUSTOMERS!A:E,5,FALSE)</f>
        <v>1</v>
      </c>
      <c r="N618" s="2">
        <f>VLOOKUP(E618,PRODUCTS!A:E,5,FALSE)</f>
        <v>7</v>
      </c>
      <c r="O618" s="2" t="str">
        <f>VLOOKUP(N618,CATEGORIES!A:C,3,FALSE)</f>
        <v>Electronics</v>
      </c>
      <c r="P618" s="2" t="str">
        <f ca="1">VLOOKUP(D618,CUSTOMERS!A:J,10,FALSE)</f>
        <v>20 - 30</v>
      </c>
      <c r="Q618" s="2" t="str">
        <f>VLOOKUP(D618,CUSTOMERS!A:I,9,FALSE)</f>
        <v>South</v>
      </c>
      <c r="R618" s="2" t="str">
        <f>VLOOKUP(D618,CUSTOMERS!A:K,11,FALSE)</f>
        <v>USA</v>
      </c>
    </row>
    <row r="619" spans="1:18" x14ac:dyDescent="0.2">
      <c r="A619" s="2">
        <v>1357</v>
      </c>
      <c r="B619" s="2">
        <v>1</v>
      </c>
      <c r="C619" s="4">
        <v>44814</v>
      </c>
      <c r="D619" s="2">
        <v>64</v>
      </c>
      <c r="E619" s="2">
        <v>54</v>
      </c>
      <c r="F619" s="2" t="str">
        <f>VLOOKUP(E619,PRODUCTS!A:B,2,FALSE)</f>
        <v>Birthday Flower Basket</v>
      </c>
      <c r="G619" s="2">
        <v>1</v>
      </c>
      <c r="H619" s="10">
        <f>VLOOKUP(E619,PRODUCTS!A:E,3,FALSE)</f>
        <v>70</v>
      </c>
      <c r="I619" s="10">
        <f>VLOOKUP(E619,PRODUCTS!A:E,4,FALSE)</f>
        <v>38</v>
      </c>
      <c r="J619" s="10">
        <f t="shared" si="27"/>
        <v>70</v>
      </c>
      <c r="K619" s="10">
        <f t="shared" si="28"/>
        <v>38</v>
      </c>
      <c r="L619" s="10">
        <f t="shared" si="29"/>
        <v>32</v>
      </c>
      <c r="M619" s="2">
        <f>VLOOKUP(D619,CUSTOMERS!A:E,5,FALSE)</f>
        <v>7</v>
      </c>
      <c r="N619" s="2">
        <f>VLOOKUP(E619,PRODUCTS!A:E,5,FALSE)</f>
        <v>22</v>
      </c>
      <c r="O619" s="2" t="str">
        <f>VLOOKUP(N619,CATEGORIES!A:C,3,FALSE)</f>
        <v>Gifts</v>
      </c>
      <c r="P619" s="2" t="str">
        <f ca="1">VLOOKUP(D619,CUSTOMERS!A:J,10,FALSE)</f>
        <v>50 - 60</v>
      </c>
      <c r="Q619" s="2" t="str">
        <f>VLOOKUP(D619,CUSTOMERS!A:I,9,FALSE)</f>
        <v>South-East</v>
      </c>
      <c r="R619" s="2" t="str">
        <f>VLOOKUP(D619,CUSTOMERS!A:K,11,FALSE)</f>
        <v>USA</v>
      </c>
    </row>
    <row r="620" spans="1:18" x14ac:dyDescent="0.2">
      <c r="A620" s="2">
        <v>1358</v>
      </c>
      <c r="B620" s="2">
        <v>1</v>
      </c>
      <c r="C620" s="4">
        <v>44814</v>
      </c>
      <c r="D620" s="2">
        <v>399</v>
      </c>
      <c r="E620" s="2">
        <v>96</v>
      </c>
      <c r="F620" s="2" t="str">
        <f>VLOOKUP(E620,PRODUCTS!A:B,2,FALSE)</f>
        <v>Great Skin Pack</v>
      </c>
      <c r="G620" s="2">
        <v>1</v>
      </c>
      <c r="H620" s="10">
        <f>VLOOKUP(E620,PRODUCTS!A:E,3,FALSE)</f>
        <v>39</v>
      </c>
      <c r="I620" s="10">
        <f>VLOOKUP(E620,PRODUCTS!A:E,4,FALSE)</f>
        <v>22.5</v>
      </c>
      <c r="J620" s="10">
        <f t="shared" si="27"/>
        <v>39</v>
      </c>
      <c r="K620" s="10">
        <f t="shared" si="28"/>
        <v>22.5</v>
      </c>
      <c r="L620" s="10">
        <f t="shared" si="29"/>
        <v>16.5</v>
      </c>
      <c r="M620" s="2">
        <f>VLOOKUP(D620,CUSTOMERS!A:E,5,FALSE)</f>
        <v>2</v>
      </c>
      <c r="N620" s="2">
        <f>VLOOKUP(E620,PRODUCTS!A:E,5,FALSE)</f>
        <v>24</v>
      </c>
      <c r="O620" s="2" t="str">
        <f>VLOOKUP(N620,CATEGORIES!A:C,3,FALSE)</f>
        <v>Health &amp; Beauty</v>
      </c>
      <c r="P620" s="2" t="str">
        <f ca="1">VLOOKUP(D620,CUSTOMERS!A:J,10,FALSE)</f>
        <v>40 - 50</v>
      </c>
      <c r="Q620" s="2" t="str">
        <f>VLOOKUP(D620,CUSTOMERS!A:I,9,FALSE)</f>
        <v>South-East</v>
      </c>
      <c r="R620" s="2" t="str">
        <f>VLOOKUP(D620,CUSTOMERS!A:K,11,FALSE)</f>
        <v>USA</v>
      </c>
    </row>
    <row r="621" spans="1:18" x14ac:dyDescent="0.2">
      <c r="A621" s="2">
        <v>1359</v>
      </c>
      <c r="B621" s="2">
        <v>1</v>
      </c>
      <c r="C621" s="4">
        <v>44814</v>
      </c>
      <c r="D621" s="2">
        <v>621</v>
      </c>
      <c r="E621" s="2">
        <v>64</v>
      </c>
      <c r="F621" s="2" t="str">
        <f>VLOOKUP(E621,PRODUCTS!A:B,2,FALSE)</f>
        <v>Dog Biker Jacket</v>
      </c>
      <c r="G621" s="2">
        <v>3</v>
      </c>
      <c r="H621" s="10">
        <f>VLOOKUP(E621,PRODUCTS!A:E,3,FALSE)</f>
        <v>52</v>
      </c>
      <c r="I621" s="10">
        <f>VLOOKUP(E621,PRODUCTS!A:E,4,FALSE)</f>
        <v>29</v>
      </c>
      <c r="J621" s="10">
        <f t="shared" si="27"/>
        <v>156</v>
      </c>
      <c r="K621" s="10">
        <f t="shared" si="28"/>
        <v>87</v>
      </c>
      <c r="L621" s="10">
        <f t="shared" si="29"/>
        <v>69</v>
      </c>
      <c r="M621" s="2">
        <f>VLOOKUP(D621,CUSTOMERS!A:E,5,FALSE)</f>
        <v>8</v>
      </c>
      <c r="N621" s="2">
        <f>VLOOKUP(E621,PRODUCTS!A:E,5,FALSE)</f>
        <v>21</v>
      </c>
      <c r="O621" s="2" t="str">
        <f>VLOOKUP(N621,CATEGORIES!A:C,3,FALSE)</f>
        <v>Household</v>
      </c>
      <c r="P621" s="2" t="str">
        <f ca="1">VLOOKUP(D621,CUSTOMERS!A:J,10,FALSE)</f>
        <v>60 - 70</v>
      </c>
      <c r="Q621" s="2" t="str">
        <f>VLOOKUP(D621,CUSTOMERS!A:I,9,FALSE)</f>
        <v>North-East</v>
      </c>
      <c r="R621" s="2" t="str">
        <f>VLOOKUP(D621,CUSTOMERS!A:K,11,FALSE)</f>
        <v>USA</v>
      </c>
    </row>
    <row r="622" spans="1:18" x14ac:dyDescent="0.2">
      <c r="A622" s="2">
        <v>1359</v>
      </c>
      <c r="B622" s="2">
        <v>2</v>
      </c>
      <c r="C622" s="4">
        <v>44814</v>
      </c>
      <c r="D622" s="2">
        <v>621</v>
      </c>
      <c r="E622" s="2">
        <v>123</v>
      </c>
      <c r="F622" s="2" t="str">
        <f>VLOOKUP(E622,PRODUCTS!A:B,2,FALSE)</f>
        <v>Lone Star Fiesta</v>
      </c>
      <c r="G622" s="2">
        <v>1</v>
      </c>
      <c r="H622" s="10">
        <f>VLOOKUP(E622,PRODUCTS!A:E,3,FALSE)</f>
        <v>75</v>
      </c>
      <c r="I622" s="10">
        <f>VLOOKUP(E622,PRODUCTS!A:E,4,FALSE)</f>
        <v>40.5</v>
      </c>
      <c r="J622" s="10">
        <f t="shared" si="27"/>
        <v>75</v>
      </c>
      <c r="K622" s="10">
        <f t="shared" si="28"/>
        <v>40.5</v>
      </c>
      <c r="L622" s="10">
        <f t="shared" si="29"/>
        <v>34.5</v>
      </c>
      <c r="M622" s="2">
        <f>VLOOKUP(D622,CUSTOMERS!A:E,5,FALSE)</f>
        <v>8</v>
      </c>
      <c r="N622" s="2">
        <f>VLOOKUP(E622,PRODUCTS!A:E,5,FALSE)</f>
        <v>11</v>
      </c>
      <c r="O622" s="2" t="str">
        <f>VLOOKUP(N622,CATEGORIES!A:C,3,FALSE)</f>
        <v>Gifts</v>
      </c>
      <c r="P622" s="2" t="str">
        <f ca="1">VLOOKUP(D622,CUSTOMERS!A:J,10,FALSE)</f>
        <v>60 - 70</v>
      </c>
      <c r="Q622" s="2" t="str">
        <f>VLOOKUP(D622,CUSTOMERS!A:I,9,FALSE)</f>
        <v>North-East</v>
      </c>
      <c r="R622" s="2" t="str">
        <f>VLOOKUP(D622,CUSTOMERS!A:K,11,FALSE)</f>
        <v>USA</v>
      </c>
    </row>
    <row r="623" spans="1:18" x14ac:dyDescent="0.2">
      <c r="A623" s="2">
        <v>1360</v>
      </c>
      <c r="B623" s="2">
        <v>1</v>
      </c>
      <c r="C623" s="4">
        <v>44815</v>
      </c>
      <c r="D623" s="2">
        <v>151</v>
      </c>
      <c r="E623" s="2">
        <v>42</v>
      </c>
      <c r="F623" s="2" t="str">
        <f>VLOOKUP(E623,PRODUCTS!A:B,2,FALSE)</f>
        <v>Ceramic Mixing Bowls</v>
      </c>
      <c r="G623" s="2">
        <v>1</v>
      </c>
      <c r="H623" s="10">
        <f>VLOOKUP(E623,PRODUCTS!A:E,3,FALSE)</f>
        <v>45</v>
      </c>
      <c r="I623" s="10">
        <f>VLOOKUP(E623,PRODUCTS!A:E,4,FALSE)</f>
        <v>25.5</v>
      </c>
      <c r="J623" s="10">
        <f t="shared" si="27"/>
        <v>45</v>
      </c>
      <c r="K623" s="10">
        <f t="shared" si="28"/>
        <v>25.5</v>
      </c>
      <c r="L623" s="10">
        <f t="shared" si="29"/>
        <v>19.5</v>
      </c>
      <c r="M623" s="2">
        <f>VLOOKUP(D623,CUSTOMERS!A:E,5,FALSE)</f>
        <v>4</v>
      </c>
      <c r="N623" s="2">
        <f>VLOOKUP(E623,PRODUCTS!A:E,5,FALSE)</f>
        <v>15</v>
      </c>
      <c r="O623" s="2" t="str">
        <f>VLOOKUP(N623,CATEGORIES!A:C,3,FALSE)</f>
        <v>Household</v>
      </c>
      <c r="P623" s="2" t="str">
        <f ca="1">VLOOKUP(D623,CUSTOMERS!A:J,10,FALSE)</f>
        <v>60 - 70</v>
      </c>
      <c r="Q623" s="2" t="str">
        <f>VLOOKUP(D623,CUSTOMERS!A:I,9,FALSE)</f>
        <v>South-East</v>
      </c>
      <c r="R623" s="2" t="str">
        <f>VLOOKUP(D623,CUSTOMERS!A:K,11,FALSE)</f>
        <v>USA</v>
      </c>
    </row>
    <row r="624" spans="1:18" x14ac:dyDescent="0.2">
      <c r="A624" s="2">
        <v>1360</v>
      </c>
      <c r="B624" s="2">
        <v>2</v>
      </c>
      <c r="C624" s="4">
        <v>44815</v>
      </c>
      <c r="D624" s="2">
        <v>151</v>
      </c>
      <c r="E624" s="2">
        <v>88</v>
      </c>
      <c r="F624" s="2" t="str">
        <f>VLOOKUP(E624,PRODUCTS!A:B,2,FALSE)</f>
        <v>Garden Gnome Set</v>
      </c>
      <c r="G624" s="2">
        <v>1</v>
      </c>
      <c r="H624" s="10">
        <f>VLOOKUP(E624,PRODUCTS!A:E,3,FALSE)</f>
        <v>95</v>
      </c>
      <c r="I624" s="10">
        <f>VLOOKUP(E624,PRODUCTS!A:E,4,FALSE)</f>
        <v>48.5</v>
      </c>
      <c r="J624" s="10">
        <f t="shared" si="27"/>
        <v>95</v>
      </c>
      <c r="K624" s="10">
        <f t="shared" si="28"/>
        <v>48.5</v>
      </c>
      <c r="L624" s="10">
        <f t="shared" si="29"/>
        <v>46.5</v>
      </c>
      <c r="M624" s="2">
        <f>VLOOKUP(D624,CUSTOMERS!A:E,5,FALSE)</f>
        <v>4</v>
      </c>
      <c r="N624" s="2">
        <f>VLOOKUP(E624,PRODUCTS!A:E,5,FALSE)</f>
        <v>16</v>
      </c>
      <c r="O624" s="2" t="str">
        <f>VLOOKUP(N624,CATEGORIES!A:C,3,FALSE)</f>
        <v>Household</v>
      </c>
      <c r="P624" s="2" t="str">
        <f ca="1">VLOOKUP(D624,CUSTOMERS!A:J,10,FALSE)</f>
        <v>60 - 70</v>
      </c>
      <c r="Q624" s="2" t="str">
        <f>VLOOKUP(D624,CUSTOMERS!A:I,9,FALSE)</f>
        <v>South-East</v>
      </c>
      <c r="R624" s="2" t="str">
        <f>VLOOKUP(D624,CUSTOMERS!A:K,11,FALSE)</f>
        <v>USA</v>
      </c>
    </row>
    <row r="625" spans="1:18" x14ac:dyDescent="0.2">
      <c r="A625" s="2">
        <v>1360</v>
      </c>
      <c r="B625" s="2">
        <v>3</v>
      </c>
      <c r="C625" s="4">
        <v>44815</v>
      </c>
      <c r="D625" s="2">
        <v>151</v>
      </c>
      <c r="E625" s="2">
        <v>187</v>
      </c>
      <c r="F625" s="2" t="str">
        <f>VLOOKUP(E625,PRODUCTS!A:B,2,FALSE)</f>
        <v>Potatoes Spud Shooter</v>
      </c>
      <c r="G625" s="2">
        <v>5</v>
      </c>
      <c r="H625" s="10">
        <f>VLOOKUP(E625,PRODUCTS!A:E,3,FALSE)</f>
        <v>11</v>
      </c>
      <c r="I625" s="10">
        <f>VLOOKUP(E625,PRODUCTS!A:E,4,FALSE)</f>
        <v>6.5</v>
      </c>
      <c r="J625" s="10">
        <f t="shared" si="27"/>
        <v>55</v>
      </c>
      <c r="K625" s="10">
        <f t="shared" si="28"/>
        <v>32.5</v>
      </c>
      <c r="L625" s="10">
        <f t="shared" si="29"/>
        <v>22.5</v>
      </c>
      <c r="M625" s="2">
        <f>VLOOKUP(D625,CUSTOMERS!A:E,5,FALSE)</f>
        <v>4</v>
      </c>
      <c r="N625" s="2">
        <f>VLOOKUP(E625,PRODUCTS!A:E,5,FALSE)</f>
        <v>5</v>
      </c>
      <c r="O625" s="2" t="str">
        <f>VLOOKUP(N625,CATEGORIES!A:C,3,FALSE)</f>
        <v>Children</v>
      </c>
      <c r="P625" s="2" t="str">
        <f ca="1">VLOOKUP(D625,CUSTOMERS!A:J,10,FALSE)</f>
        <v>60 - 70</v>
      </c>
      <c r="Q625" s="2" t="str">
        <f>VLOOKUP(D625,CUSTOMERS!A:I,9,FALSE)</f>
        <v>South-East</v>
      </c>
      <c r="R625" s="2" t="str">
        <f>VLOOKUP(D625,CUSTOMERS!A:K,11,FALSE)</f>
        <v>USA</v>
      </c>
    </row>
    <row r="626" spans="1:18" x14ac:dyDescent="0.2">
      <c r="A626" s="2">
        <v>1361</v>
      </c>
      <c r="B626" s="2">
        <v>1</v>
      </c>
      <c r="C626" s="4">
        <v>44815</v>
      </c>
      <c r="D626" s="2">
        <v>572</v>
      </c>
      <c r="E626" s="2">
        <v>78</v>
      </c>
      <c r="F626" s="2" t="str">
        <f>VLOOKUP(E626,PRODUCTS!A:B,2,FALSE)</f>
        <v>Fire Cone Trees</v>
      </c>
      <c r="G626" s="2">
        <v>1</v>
      </c>
      <c r="H626" s="10">
        <f>VLOOKUP(E626,PRODUCTS!A:E,3,FALSE)</f>
        <v>20</v>
      </c>
      <c r="I626" s="10">
        <f>VLOOKUP(E626,PRODUCTS!A:E,4,FALSE)</f>
        <v>12</v>
      </c>
      <c r="J626" s="10">
        <f t="shared" si="27"/>
        <v>20</v>
      </c>
      <c r="K626" s="10">
        <f t="shared" si="28"/>
        <v>12</v>
      </c>
      <c r="L626" s="10">
        <f t="shared" si="29"/>
        <v>8</v>
      </c>
      <c r="M626" s="2">
        <f>VLOOKUP(D626,CUSTOMERS!A:E,5,FALSE)</f>
        <v>2</v>
      </c>
      <c r="N626" s="2">
        <f>VLOOKUP(E626,PRODUCTS!A:E,5,FALSE)</f>
        <v>13</v>
      </c>
      <c r="O626" s="2" t="str">
        <f>VLOOKUP(N626,CATEGORIES!A:C,3,FALSE)</f>
        <v>Household</v>
      </c>
      <c r="P626" s="2" t="str">
        <f ca="1">VLOOKUP(D626,CUSTOMERS!A:J,10,FALSE)</f>
        <v>40 - 50</v>
      </c>
      <c r="Q626" s="2" t="str">
        <f>VLOOKUP(D626,CUSTOMERS!A:I,9,FALSE)</f>
        <v>North-West</v>
      </c>
      <c r="R626" s="2" t="str">
        <f>VLOOKUP(D626,CUSTOMERS!A:K,11,FALSE)</f>
        <v>USA</v>
      </c>
    </row>
    <row r="627" spans="1:18" x14ac:dyDescent="0.2">
      <c r="A627" s="2">
        <v>1361</v>
      </c>
      <c r="B627" s="2">
        <v>2</v>
      </c>
      <c r="C627" s="4">
        <v>44815</v>
      </c>
      <c r="D627" s="2">
        <v>572</v>
      </c>
      <c r="E627" s="2">
        <v>94</v>
      </c>
      <c r="F627" s="2" t="str">
        <f>VLOOKUP(E627,PRODUCTS!A:B,2,FALSE)</f>
        <v>Golf Club Cleaner</v>
      </c>
      <c r="G627" s="2">
        <v>1</v>
      </c>
      <c r="H627" s="10">
        <f>VLOOKUP(E627,PRODUCTS!A:E,3,FALSE)</f>
        <v>25</v>
      </c>
      <c r="I627" s="10">
        <f>VLOOKUP(E627,PRODUCTS!A:E,4,FALSE)</f>
        <v>14.5</v>
      </c>
      <c r="J627" s="10">
        <f t="shared" si="27"/>
        <v>25</v>
      </c>
      <c r="K627" s="10">
        <f t="shared" si="28"/>
        <v>14.5</v>
      </c>
      <c r="L627" s="10">
        <f t="shared" si="29"/>
        <v>10.5</v>
      </c>
      <c r="M627" s="2">
        <f>VLOOKUP(D627,CUSTOMERS!A:E,5,FALSE)</f>
        <v>2</v>
      </c>
      <c r="N627" s="2">
        <f>VLOOKUP(E627,PRODUCTS!A:E,5,FALSE)</f>
        <v>12</v>
      </c>
      <c r="O627" s="2" t="str">
        <f>VLOOKUP(N627,CATEGORIES!A:C,3,FALSE)</f>
        <v>Gifts</v>
      </c>
      <c r="P627" s="2" t="str">
        <f ca="1">VLOOKUP(D627,CUSTOMERS!A:J,10,FALSE)</f>
        <v>40 - 50</v>
      </c>
      <c r="Q627" s="2" t="str">
        <f>VLOOKUP(D627,CUSTOMERS!A:I,9,FALSE)</f>
        <v>North-West</v>
      </c>
      <c r="R627" s="2" t="str">
        <f>VLOOKUP(D627,CUSTOMERS!A:K,11,FALSE)</f>
        <v>USA</v>
      </c>
    </row>
    <row r="628" spans="1:18" x14ac:dyDescent="0.2">
      <c r="A628" s="2">
        <v>1361</v>
      </c>
      <c r="B628" s="2">
        <v>3</v>
      </c>
      <c r="C628" s="4">
        <v>44815</v>
      </c>
      <c r="D628" s="2">
        <v>572</v>
      </c>
      <c r="E628" s="2">
        <v>111</v>
      </c>
      <c r="F628" s="2" t="str">
        <f>VLOOKUP(E628,PRODUCTS!A:B,2,FALSE)</f>
        <v>Jolly Ball Horse Toy</v>
      </c>
      <c r="G628" s="2">
        <v>1</v>
      </c>
      <c r="H628" s="10">
        <f>VLOOKUP(E628,PRODUCTS!A:E,3,FALSE)</f>
        <v>18</v>
      </c>
      <c r="I628" s="10">
        <f>VLOOKUP(E628,PRODUCTS!A:E,4,FALSE)</f>
        <v>12</v>
      </c>
      <c r="J628" s="10">
        <f t="shared" si="27"/>
        <v>18</v>
      </c>
      <c r="K628" s="10">
        <f t="shared" si="28"/>
        <v>12</v>
      </c>
      <c r="L628" s="10">
        <f t="shared" si="29"/>
        <v>6</v>
      </c>
      <c r="M628" s="2">
        <f>VLOOKUP(D628,CUSTOMERS!A:E,5,FALSE)</f>
        <v>2</v>
      </c>
      <c r="N628" s="2">
        <f>VLOOKUP(E628,PRODUCTS!A:E,5,FALSE)</f>
        <v>21</v>
      </c>
      <c r="O628" s="2" t="str">
        <f>VLOOKUP(N628,CATEGORIES!A:C,3,FALSE)</f>
        <v>Household</v>
      </c>
      <c r="P628" s="2" t="str">
        <f ca="1">VLOOKUP(D628,CUSTOMERS!A:J,10,FALSE)</f>
        <v>40 - 50</v>
      </c>
      <c r="Q628" s="2" t="str">
        <f>VLOOKUP(D628,CUSTOMERS!A:I,9,FALSE)</f>
        <v>North-West</v>
      </c>
      <c r="R628" s="2" t="str">
        <f>VLOOKUP(D628,CUSTOMERS!A:K,11,FALSE)</f>
        <v>USA</v>
      </c>
    </row>
    <row r="629" spans="1:18" x14ac:dyDescent="0.2">
      <c r="A629" s="2">
        <v>1361</v>
      </c>
      <c r="B629" s="2">
        <v>4</v>
      </c>
      <c r="C629" s="4">
        <v>44815</v>
      </c>
      <c r="D629" s="2">
        <v>572</v>
      </c>
      <c r="E629" s="2">
        <v>112</v>
      </c>
      <c r="F629" s="2" t="str">
        <f>VLOOKUP(E629,PRODUCTS!A:B,2,FALSE)</f>
        <v>Schmidt Truffles</v>
      </c>
      <c r="G629" s="2">
        <v>1</v>
      </c>
      <c r="H629" s="10">
        <f>VLOOKUP(E629,PRODUCTS!A:E,3,FALSE)</f>
        <v>25</v>
      </c>
      <c r="I629" s="10">
        <f>VLOOKUP(E629,PRODUCTS!A:E,4,FALSE)</f>
        <v>14.5</v>
      </c>
      <c r="J629" s="10">
        <f t="shared" si="27"/>
        <v>25</v>
      </c>
      <c r="K629" s="10">
        <f t="shared" si="28"/>
        <v>14.5</v>
      </c>
      <c r="L629" s="10">
        <f t="shared" si="29"/>
        <v>10.5</v>
      </c>
      <c r="M629" s="2">
        <f>VLOOKUP(D629,CUSTOMERS!A:E,5,FALSE)</f>
        <v>2</v>
      </c>
      <c r="N629" s="2">
        <f>VLOOKUP(E629,PRODUCTS!A:E,5,FALSE)</f>
        <v>3</v>
      </c>
      <c r="O629" s="2" t="str">
        <f>VLOOKUP(N629,CATEGORIES!A:C,3,FALSE)</f>
        <v>Food</v>
      </c>
      <c r="P629" s="2" t="str">
        <f ca="1">VLOOKUP(D629,CUSTOMERS!A:J,10,FALSE)</f>
        <v>40 - 50</v>
      </c>
      <c r="Q629" s="2" t="str">
        <f>VLOOKUP(D629,CUSTOMERS!A:I,9,FALSE)</f>
        <v>North-West</v>
      </c>
      <c r="R629" s="2" t="str">
        <f>VLOOKUP(D629,CUSTOMERS!A:K,11,FALSE)</f>
        <v>USA</v>
      </c>
    </row>
    <row r="630" spans="1:18" x14ac:dyDescent="0.2">
      <c r="A630" s="2">
        <v>1362</v>
      </c>
      <c r="B630" s="2">
        <v>1</v>
      </c>
      <c r="C630" s="4">
        <v>44816</v>
      </c>
      <c r="D630" s="2">
        <v>505</v>
      </c>
      <c r="E630" s="2">
        <v>154</v>
      </c>
      <c r="F630" s="2" t="str">
        <f>VLOOKUP(E630,PRODUCTS!A:B,2,FALSE)</f>
        <v>Plant Sitter</v>
      </c>
      <c r="G630" s="2">
        <v>2</v>
      </c>
      <c r="H630" s="10">
        <f>VLOOKUP(E630,PRODUCTS!A:E,3,FALSE)</f>
        <v>74</v>
      </c>
      <c r="I630" s="10">
        <f>VLOOKUP(E630,PRODUCTS!A:E,4,FALSE)</f>
        <v>40</v>
      </c>
      <c r="J630" s="10">
        <f t="shared" si="27"/>
        <v>148</v>
      </c>
      <c r="K630" s="10">
        <f t="shared" si="28"/>
        <v>80</v>
      </c>
      <c r="L630" s="10">
        <f t="shared" si="29"/>
        <v>68</v>
      </c>
      <c r="M630" s="2">
        <f>VLOOKUP(D630,CUSTOMERS!A:E,5,FALSE)</f>
        <v>6</v>
      </c>
      <c r="N630" s="2">
        <f>VLOOKUP(E630,PRODUCTS!A:E,5,FALSE)</f>
        <v>16</v>
      </c>
      <c r="O630" s="2" t="str">
        <f>VLOOKUP(N630,CATEGORIES!A:C,3,FALSE)</f>
        <v>Household</v>
      </c>
      <c r="P630" s="2" t="str">
        <f ca="1">VLOOKUP(D630,CUSTOMERS!A:J,10,FALSE)</f>
        <v>30 - 40</v>
      </c>
      <c r="Q630" s="2" t="str">
        <f>VLOOKUP(D630,CUSTOMERS!A:I,9,FALSE)</f>
        <v>Mid-Atlantic</v>
      </c>
      <c r="R630" s="2" t="str">
        <f>VLOOKUP(D630,CUSTOMERS!A:K,11,FALSE)</f>
        <v>USA</v>
      </c>
    </row>
    <row r="631" spans="1:18" x14ac:dyDescent="0.2">
      <c r="A631" s="2">
        <v>1362</v>
      </c>
      <c r="B631" s="2">
        <v>2</v>
      </c>
      <c r="C631" s="4">
        <v>44816</v>
      </c>
      <c r="D631" s="2">
        <v>505</v>
      </c>
      <c r="E631" s="2">
        <v>161</v>
      </c>
      <c r="F631" s="2" t="str">
        <f>VLOOKUP(E631,PRODUCTS!A:B,2,FALSE)</f>
        <v>Queen Double Irish Chain Quilt</v>
      </c>
      <c r="G631" s="2">
        <v>1</v>
      </c>
      <c r="H631" s="10">
        <f>VLOOKUP(E631,PRODUCTS!A:E,3,FALSE)</f>
        <v>315</v>
      </c>
      <c r="I631" s="10">
        <f>VLOOKUP(E631,PRODUCTS!A:E,4,FALSE)</f>
        <v>160.5</v>
      </c>
      <c r="J631" s="10">
        <f t="shared" si="27"/>
        <v>315</v>
      </c>
      <c r="K631" s="10">
        <f t="shared" si="28"/>
        <v>160.5</v>
      </c>
      <c r="L631" s="10">
        <f t="shared" si="29"/>
        <v>154.5</v>
      </c>
      <c r="M631" s="2">
        <f>VLOOKUP(D631,CUSTOMERS!A:E,5,FALSE)</f>
        <v>6</v>
      </c>
      <c r="N631" s="2">
        <f>VLOOKUP(E631,PRODUCTS!A:E,5,FALSE)</f>
        <v>19</v>
      </c>
      <c r="O631" s="2" t="str">
        <f>VLOOKUP(N631,CATEGORIES!A:C,3,FALSE)</f>
        <v>Household</v>
      </c>
      <c r="P631" s="2" t="str">
        <f ca="1">VLOOKUP(D631,CUSTOMERS!A:J,10,FALSE)</f>
        <v>30 - 40</v>
      </c>
      <c r="Q631" s="2" t="str">
        <f>VLOOKUP(D631,CUSTOMERS!A:I,9,FALSE)</f>
        <v>Mid-Atlantic</v>
      </c>
      <c r="R631" s="2" t="str">
        <f>VLOOKUP(D631,CUSTOMERS!A:K,11,FALSE)</f>
        <v>USA</v>
      </c>
    </row>
    <row r="632" spans="1:18" x14ac:dyDescent="0.2">
      <c r="A632" s="2">
        <v>1363</v>
      </c>
      <c r="B632" s="2">
        <v>1</v>
      </c>
      <c r="C632" s="4">
        <v>44817</v>
      </c>
      <c r="D632" s="2">
        <v>472</v>
      </c>
      <c r="E632" s="2">
        <v>14</v>
      </c>
      <c r="F632" s="2" t="str">
        <f>VLOOKUP(E632,PRODUCTS!A:B,2,FALSE)</f>
        <v>Bay Rum Shaving Kit</v>
      </c>
      <c r="G632" s="2">
        <v>1</v>
      </c>
      <c r="H632" s="10">
        <f>VLOOKUP(E632,PRODUCTS!A:E,3,FALSE)</f>
        <v>27</v>
      </c>
      <c r="I632" s="10">
        <f>VLOOKUP(E632,PRODUCTS!A:E,4,FALSE)</f>
        <v>16.5</v>
      </c>
      <c r="J632" s="10">
        <f t="shared" si="27"/>
        <v>27</v>
      </c>
      <c r="K632" s="10">
        <f t="shared" si="28"/>
        <v>16.5</v>
      </c>
      <c r="L632" s="10">
        <f t="shared" si="29"/>
        <v>10.5</v>
      </c>
      <c r="M632" s="2">
        <f>VLOOKUP(D632,CUSTOMERS!A:E,5,FALSE)</f>
        <v>5</v>
      </c>
      <c r="N632" s="2">
        <f>VLOOKUP(E632,PRODUCTS!A:E,5,FALSE)</f>
        <v>24</v>
      </c>
      <c r="O632" s="2" t="str">
        <f>VLOOKUP(N632,CATEGORIES!A:C,3,FALSE)</f>
        <v>Health &amp; Beauty</v>
      </c>
      <c r="P632" s="2" t="str">
        <f ca="1">VLOOKUP(D632,CUSTOMERS!A:J,10,FALSE)</f>
        <v>40 - 50</v>
      </c>
      <c r="Q632" s="2" t="str">
        <f>VLOOKUP(D632,CUSTOMERS!A:I,9,FALSE)</f>
        <v>North-West</v>
      </c>
      <c r="R632" s="2" t="str">
        <f>VLOOKUP(D632,CUSTOMERS!A:K,11,FALSE)</f>
        <v>USA</v>
      </c>
    </row>
    <row r="633" spans="1:18" x14ac:dyDescent="0.2">
      <c r="A633" s="2">
        <v>1363</v>
      </c>
      <c r="B633" s="2">
        <v>2</v>
      </c>
      <c r="C633" s="4">
        <v>44817</v>
      </c>
      <c r="D633" s="2">
        <v>472</v>
      </c>
      <c r="E633" s="2">
        <v>149</v>
      </c>
      <c r="F633" s="2" t="str">
        <f>VLOOKUP(E633,PRODUCTS!A:B,2,FALSE)</f>
        <v>Peppermint Twist Candle</v>
      </c>
      <c r="G633" s="2">
        <v>1</v>
      </c>
      <c r="H633" s="10">
        <f>VLOOKUP(E633,PRODUCTS!A:E,3,FALSE)</f>
        <v>22</v>
      </c>
      <c r="I633" s="10">
        <f>VLOOKUP(E633,PRODUCTS!A:E,4,FALSE)</f>
        <v>14</v>
      </c>
      <c r="J633" s="10">
        <f t="shared" si="27"/>
        <v>22</v>
      </c>
      <c r="K633" s="10">
        <f t="shared" si="28"/>
        <v>14</v>
      </c>
      <c r="L633" s="10">
        <f t="shared" si="29"/>
        <v>8</v>
      </c>
      <c r="M633" s="2">
        <f>VLOOKUP(D633,CUSTOMERS!A:E,5,FALSE)</f>
        <v>5</v>
      </c>
      <c r="N633" s="2">
        <f>VLOOKUP(E633,PRODUCTS!A:E,5,FALSE)</f>
        <v>4</v>
      </c>
      <c r="O633" s="2" t="str">
        <f>VLOOKUP(N633,CATEGORIES!A:C,3,FALSE)</f>
        <v>Gifts</v>
      </c>
      <c r="P633" s="2" t="str">
        <f ca="1">VLOOKUP(D633,CUSTOMERS!A:J,10,FALSE)</f>
        <v>40 - 50</v>
      </c>
      <c r="Q633" s="2" t="str">
        <f>VLOOKUP(D633,CUSTOMERS!A:I,9,FALSE)</f>
        <v>North-West</v>
      </c>
      <c r="R633" s="2" t="str">
        <f>VLOOKUP(D633,CUSTOMERS!A:K,11,FALSE)</f>
        <v>USA</v>
      </c>
    </row>
    <row r="634" spans="1:18" x14ac:dyDescent="0.2">
      <c r="A634" s="2">
        <v>1363</v>
      </c>
      <c r="B634" s="2">
        <v>3</v>
      </c>
      <c r="C634" s="4">
        <v>44817</v>
      </c>
      <c r="D634" s="2">
        <v>472</v>
      </c>
      <c r="E634" s="2">
        <v>202</v>
      </c>
      <c r="F634" s="2" t="str">
        <f>VLOOKUP(E634,PRODUCTS!A:B,2,FALSE)</f>
        <v>100% Wool Victorian Carpet</v>
      </c>
      <c r="G634" s="2">
        <v>1</v>
      </c>
      <c r="H634" s="10">
        <f>VLOOKUP(E634,PRODUCTS!A:E,3,FALSE)</f>
        <v>998</v>
      </c>
      <c r="I634" s="10">
        <f>VLOOKUP(E634,PRODUCTS!A:E,4,FALSE)</f>
        <v>502</v>
      </c>
      <c r="J634" s="10">
        <f t="shared" si="27"/>
        <v>998</v>
      </c>
      <c r="K634" s="10">
        <f t="shared" si="28"/>
        <v>502</v>
      </c>
      <c r="L634" s="10">
        <f t="shared" si="29"/>
        <v>496</v>
      </c>
      <c r="M634" s="2">
        <f>VLOOKUP(D634,CUSTOMERS!A:E,5,FALSE)</f>
        <v>5</v>
      </c>
      <c r="N634" s="2">
        <f>VLOOKUP(E634,PRODUCTS!A:E,5,FALSE)</f>
        <v>19</v>
      </c>
      <c r="O634" s="2" t="str">
        <f>VLOOKUP(N634,CATEGORIES!A:C,3,FALSE)</f>
        <v>Household</v>
      </c>
      <c r="P634" s="2" t="str">
        <f ca="1">VLOOKUP(D634,CUSTOMERS!A:J,10,FALSE)</f>
        <v>40 - 50</v>
      </c>
      <c r="Q634" s="2" t="str">
        <f>VLOOKUP(D634,CUSTOMERS!A:I,9,FALSE)</f>
        <v>North-West</v>
      </c>
      <c r="R634" s="2" t="str">
        <f>VLOOKUP(D634,CUSTOMERS!A:K,11,FALSE)</f>
        <v>USA</v>
      </c>
    </row>
    <row r="635" spans="1:18" x14ac:dyDescent="0.2">
      <c r="A635" s="2">
        <v>1364</v>
      </c>
      <c r="B635" s="2">
        <v>1</v>
      </c>
      <c r="C635" s="4">
        <v>44819</v>
      </c>
      <c r="D635" s="2">
        <v>616</v>
      </c>
      <c r="E635" s="2">
        <v>68</v>
      </c>
      <c r="F635" s="2" t="str">
        <f>VLOOKUP(E635,PRODUCTS!A:B,2,FALSE)</f>
        <v>Dragonfly Pin</v>
      </c>
      <c r="G635" s="2">
        <v>1</v>
      </c>
      <c r="H635" s="10">
        <f>VLOOKUP(E635,PRODUCTS!A:E,3,FALSE)</f>
        <v>13</v>
      </c>
      <c r="I635" s="10">
        <f>VLOOKUP(E635,PRODUCTS!A:E,4,FALSE)</f>
        <v>7.5</v>
      </c>
      <c r="J635" s="10">
        <f t="shared" si="27"/>
        <v>13</v>
      </c>
      <c r="K635" s="10">
        <f t="shared" si="28"/>
        <v>7.5</v>
      </c>
      <c r="L635" s="10">
        <f t="shared" si="29"/>
        <v>5.5</v>
      </c>
      <c r="M635" s="2">
        <f>VLOOKUP(D635,CUSTOMERS!A:E,5,FALSE)</f>
        <v>4</v>
      </c>
      <c r="N635" s="2">
        <f>VLOOKUP(E635,PRODUCTS!A:E,5,FALSE)</f>
        <v>14</v>
      </c>
      <c r="O635" s="2" t="str">
        <f>VLOOKUP(N635,CATEGORIES!A:C,3,FALSE)</f>
        <v>Health &amp; Beauty</v>
      </c>
      <c r="P635" s="2" t="str">
        <f ca="1">VLOOKUP(D635,CUSTOMERS!A:J,10,FALSE)</f>
        <v>60 - 70</v>
      </c>
      <c r="Q635" s="2" t="str">
        <f>VLOOKUP(D635,CUSTOMERS!A:I,9,FALSE)</f>
        <v>North-West</v>
      </c>
      <c r="R635" s="2" t="str">
        <f>VLOOKUP(D635,CUSTOMERS!A:K,11,FALSE)</f>
        <v>USA</v>
      </c>
    </row>
    <row r="636" spans="1:18" x14ac:dyDescent="0.2">
      <c r="A636" s="2">
        <v>1364</v>
      </c>
      <c r="B636" s="2">
        <v>2</v>
      </c>
      <c r="C636" s="4">
        <v>44819</v>
      </c>
      <c r="D636" s="2">
        <v>616</v>
      </c>
      <c r="E636" s="2">
        <v>192</v>
      </c>
      <c r="F636" s="2" t="str">
        <f>VLOOKUP(E636,PRODUCTS!A:B,2,FALSE)</f>
        <v>Superb Bacon (3 Lb.)</v>
      </c>
      <c r="G636" s="2">
        <v>1</v>
      </c>
      <c r="H636" s="10">
        <f>VLOOKUP(E636,PRODUCTS!A:E,3,FALSE)</f>
        <v>20</v>
      </c>
      <c r="I636" s="10">
        <f>VLOOKUP(E636,PRODUCTS!A:E,4,FALSE)</f>
        <v>11</v>
      </c>
      <c r="J636" s="10">
        <f t="shared" si="27"/>
        <v>20</v>
      </c>
      <c r="K636" s="10">
        <f t="shared" si="28"/>
        <v>11</v>
      </c>
      <c r="L636" s="10">
        <f t="shared" si="29"/>
        <v>9</v>
      </c>
      <c r="M636" s="2">
        <f>VLOOKUP(D636,CUSTOMERS!A:E,5,FALSE)</f>
        <v>4</v>
      </c>
      <c r="N636" s="2">
        <f>VLOOKUP(E636,PRODUCTS!A:E,5,FALSE)</f>
        <v>18</v>
      </c>
      <c r="O636" s="2" t="str">
        <f>VLOOKUP(N636,CATEGORIES!A:C,3,FALSE)</f>
        <v>Food</v>
      </c>
      <c r="P636" s="2" t="str">
        <f ca="1">VLOOKUP(D636,CUSTOMERS!A:J,10,FALSE)</f>
        <v>60 - 70</v>
      </c>
      <c r="Q636" s="2" t="str">
        <f>VLOOKUP(D636,CUSTOMERS!A:I,9,FALSE)</f>
        <v>North-West</v>
      </c>
      <c r="R636" s="2" t="str">
        <f>VLOOKUP(D636,CUSTOMERS!A:K,11,FALSE)</f>
        <v>USA</v>
      </c>
    </row>
    <row r="637" spans="1:18" x14ac:dyDescent="0.2">
      <c r="A637" s="2">
        <v>1365</v>
      </c>
      <c r="B637" s="2">
        <v>1</v>
      </c>
      <c r="C637" s="4">
        <v>44820</v>
      </c>
      <c r="D637" s="2">
        <v>4</v>
      </c>
      <c r="E637" s="2">
        <v>40</v>
      </c>
      <c r="F637" s="2" t="str">
        <f>VLOOKUP(E637,PRODUCTS!A:B,2,FALSE)</f>
        <v>Cedar Hope Chest</v>
      </c>
      <c r="G637" s="2">
        <v>1</v>
      </c>
      <c r="H637" s="10">
        <f>VLOOKUP(E637,PRODUCTS!A:E,3,FALSE)</f>
        <v>430</v>
      </c>
      <c r="I637" s="10">
        <f>VLOOKUP(E637,PRODUCTS!A:E,4,FALSE)</f>
        <v>217</v>
      </c>
      <c r="J637" s="10">
        <f t="shared" si="27"/>
        <v>430</v>
      </c>
      <c r="K637" s="10">
        <f t="shared" si="28"/>
        <v>217</v>
      </c>
      <c r="L637" s="10">
        <f t="shared" si="29"/>
        <v>213</v>
      </c>
      <c r="M637" s="2">
        <f>VLOOKUP(D637,CUSTOMERS!A:E,5,FALSE)</f>
        <v>3</v>
      </c>
      <c r="N637" s="2">
        <f>VLOOKUP(E637,PRODUCTS!A:E,5,FALSE)</f>
        <v>8</v>
      </c>
      <c r="O637" s="2" t="str">
        <f>VLOOKUP(N637,CATEGORIES!A:C,3,FALSE)</f>
        <v>Household</v>
      </c>
      <c r="P637" s="2" t="str">
        <f ca="1">VLOOKUP(D637,CUSTOMERS!A:J,10,FALSE)</f>
        <v>60 - 70</v>
      </c>
      <c r="Q637" s="2" t="str">
        <f>VLOOKUP(D637,CUSTOMERS!A:I,9,FALSE)</f>
        <v>North-East</v>
      </c>
      <c r="R637" s="2" t="str">
        <f>VLOOKUP(D637,CUSTOMERS!A:K,11,FALSE)</f>
        <v>USA</v>
      </c>
    </row>
    <row r="638" spans="1:18" x14ac:dyDescent="0.2">
      <c r="A638" s="2">
        <v>1366</v>
      </c>
      <c r="B638" s="2">
        <v>1</v>
      </c>
      <c r="C638" s="4">
        <v>44820</v>
      </c>
      <c r="D638" s="2">
        <v>122</v>
      </c>
      <c r="E638" s="2">
        <v>2</v>
      </c>
      <c r="F638" s="2" t="str">
        <f>VLOOKUP(E638,PRODUCTS!A:B,2,FALSE)</f>
        <v>Gardener's Journal</v>
      </c>
      <c r="G638" s="2">
        <v>1</v>
      </c>
      <c r="H638" s="10">
        <f>VLOOKUP(E638,PRODUCTS!A:E,3,FALSE)</f>
        <v>25</v>
      </c>
      <c r="I638" s="10">
        <f>VLOOKUP(E638,PRODUCTS!A:E,4,FALSE)</f>
        <v>15.5</v>
      </c>
      <c r="J638" s="10">
        <f t="shared" si="27"/>
        <v>25</v>
      </c>
      <c r="K638" s="10">
        <f t="shared" si="28"/>
        <v>15.5</v>
      </c>
      <c r="L638" s="10">
        <f t="shared" si="29"/>
        <v>9.5</v>
      </c>
      <c r="M638" s="2">
        <f>VLOOKUP(D638,CUSTOMERS!A:E,5,FALSE)</f>
        <v>4</v>
      </c>
      <c r="N638" s="2">
        <f>VLOOKUP(E638,PRODUCTS!A:E,5,FALSE)</f>
        <v>16</v>
      </c>
      <c r="O638" s="2" t="str">
        <f>VLOOKUP(N638,CATEGORIES!A:C,3,FALSE)</f>
        <v>Household</v>
      </c>
      <c r="P638" s="2" t="str">
        <f ca="1">VLOOKUP(D638,CUSTOMERS!A:J,10,FALSE)</f>
        <v>20 - 30</v>
      </c>
      <c r="Q638" s="2" t="str">
        <f>VLOOKUP(D638,CUSTOMERS!A:I,9,FALSE)</f>
        <v>North-West</v>
      </c>
      <c r="R638" s="2" t="str">
        <f>VLOOKUP(D638,CUSTOMERS!A:K,11,FALSE)</f>
        <v>USA</v>
      </c>
    </row>
    <row r="639" spans="1:18" x14ac:dyDescent="0.2">
      <c r="A639" s="2">
        <v>1366</v>
      </c>
      <c r="B639" s="2">
        <v>2</v>
      </c>
      <c r="C639" s="4">
        <v>44820</v>
      </c>
      <c r="D639" s="2">
        <v>122</v>
      </c>
      <c r="E639" s="2">
        <v>32</v>
      </c>
      <c r="F639" s="2" t="str">
        <f>VLOOKUP(E639,PRODUCTS!A:B,2,FALSE)</f>
        <v>Car-Shaped Glasses Case</v>
      </c>
      <c r="G639" s="2">
        <v>1</v>
      </c>
      <c r="H639" s="10">
        <f>VLOOKUP(E639,PRODUCTS!A:E,3,FALSE)</f>
        <v>17</v>
      </c>
      <c r="I639" s="10">
        <f>VLOOKUP(E639,PRODUCTS!A:E,4,FALSE)</f>
        <v>11.5</v>
      </c>
      <c r="J639" s="10">
        <f t="shared" si="27"/>
        <v>17</v>
      </c>
      <c r="K639" s="10">
        <f t="shared" si="28"/>
        <v>11.5</v>
      </c>
      <c r="L639" s="10">
        <f t="shared" si="29"/>
        <v>5.5</v>
      </c>
      <c r="M639" s="2">
        <f>VLOOKUP(D639,CUSTOMERS!A:E,5,FALSE)</f>
        <v>4</v>
      </c>
      <c r="N639" s="2">
        <f>VLOOKUP(E639,PRODUCTS!A:E,5,FALSE)</f>
        <v>26</v>
      </c>
      <c r="O639" s="2" t="str">
        <f>VLOOKUP(N639,CATEGORIES!A:C,3,FALSE)</f>
        <v>Gifts</v>
      </c>
      <c r="P639" s="2" t="str">
        <f ca="1">VLOOKUP(D639,CUSTOMERS!A:J,10,FALSE)</f>
        <v>20 - 30</v>
      </c>
      <c r="Q639" s="2" t="str">
        <f>VLOOKUP(D639,CUSTOMERS!A:I,9,FALSE)</f>
        <v>North-West</v>
      </c>
      <c r="R639" s="2" t="str">
        <f>VLOOKUP(D639,CUSTOMERS!A:K,11,FALSE)</f>
        <v>USA</v>
      </c>
    </row>
    <row r="640" spans="1:18" x14ac:dyDescent="0.2">
      <c r="A640" s="2">
        <v>1366</v>
      </c>
      <c r="B640" s="2">
        <v>3</v>
      </c>
      <c r="C640" s="4">
        <v>44820</v>
      </c>
      <c r="D640" s="2">
        <v>122</v>
      </c>
      <c r="E640" s="2">
        <v>101</v>
      </c>
      <c r="F640" s="2" t="str">
        <f>VLOOKUP(E640,PRODUCTS!A:B,2,FALSE)</f>
        <v>LED Headlamp</v>
      </c>
      <c r="G640" s="2">
        <v>1</v>
      </c>
      <c r="H640" s="10">
        <f>VLOOKUP(E640,PRODUCTS!A:E,3,FALSE)</f>
        <v>35</v>
      </c>
      <c r="I640" s="10">
        <f>VLOOKUP(E640,PRODUCTS!A:E,4,FALSE)</f>
        <v>20.5</v>
      </c>
      <c r="J640" s="10">
        <f t="shared" si="27"/>
        <v>35</v>
      </c>
      <c r="K640" s="10">
        <f t="shared" si="28"/>
        <v>20.5</v>
      </c>
      <c r="L640" s="10">
        <f t="shared" si="29"/>
        <v>14.5</v>
      </c>
      <c r="M640" s="2">
        <f>VLOOKUP(D640,CUSTOMERS!A:E,5,FALSE)</f>
        <v>4</v>
      </c>
      <c r="N640" s="2">
        <f>VLOOKUP(E640,PRODUCTS!A:E,5,FALSE)</f>
        <v>23</v>
      </c>
      <c r="O640" s="2" t="str">
        <f>VLOOKUP(N640,CATEGORIES!A:C,3,FALSE)</f>
        <v>Travel</v>
      </c>
      <c r="P640" s="2" t="str">
        <f ca="1">VLOOKUP(D640,CUSTOMERS!A:J,10,FALSE)</f>
        <v>20 - 30</v>
      </c>
      <c r="Q640" s="2" t="str">
        <f>VLOOKUP(D640,CUSTOMERS!A:I,9,FALSE)</f>
        <v>North-West</v>
      </c>
      <c r="R640" s="2" t="str">
        <f>VLOOKUP(D640,CUSTOMERS!A:K,11,FALSE)</f>
        <v>USA</v>
      </c>
    </row>
    <row r="641" spans="1:18" x14ac:dyDescent="0.2">
      <c r="A641" s="2">
        <v>1366</v>
      </c>
      <c r="B641" s="2">
        <v>4</v>
      </c>
      <c r="C641" s="4">
        <v>44820</v>
      </c>
      <c r="D641" s="2">
        <v>122</v>
      </c>
      <c r="E641" s="2">
        <v>191</v>
      </c>
      <c r="F641" s="2" t="str">
        <f>VLOOKUP(E641,PRODUCTS!A:B,2,FALSE)</f>
        <v>Terra Cotta Garlic Roaster</v>
      </c>
      <c r="G641" s="2">
        <v>1</v>
      </c>
      <c r="H641" s="10">
        <f>VLOOKUP(E641,PRODUCTS!A:E,3,FALSE)</f>
        <v>26</v>
      </c>
      <c r="I641" s="10">
        <f>VLOOKUP(E641,PRODUCTS!A:E,4,FALSE)</f>
        <v>15</v>
      </c>
      <c r="J641" s="10">
        <f t="shared" si="27"/>
        <v>26</v>
      </c>
      <c r="K641" s="10">
        <f t="shared" si="28"/>
        <v>15</v>
      </c>
      <c r="L641" s="10">
        <f t="shared" si="29"/>
        <v>11</v>
      </c>
      <c r="M641" s="2">
        <f>VLOOKUP(D641,CUSTOMERS!A:E,5,FALSE)</f>
        <v>4</v>
      </c>
      <c r="N641" s="2">
        <f>VLOOKUP(E641,PRODUCTS!A:E,5,FALSE)</f>
        <v>15</v>
      </c>
      <c r="O641" s="2" t="str">
        <f>VLOOKUP(N641,CATEGORIES!A:C,3,FALSE)</f>
        <v>Household</v>
      </c>
      <c r="P641" s="2" t="str">
        <f ca="1">VLOOKUP(D641,CUSTOMERS!A:J,10,FALSE)</f>
        <v>20 - 30</v>
      </c>
      <c r="Q641" s="2" t="str">
        <f>VLOOKUP(D641,CUSTOMERS!A:I,9,FALSE)</f>
        <v>North-West</v>
      </c>
      <c r="R641" s="2" t="str">
        <f>VLOOKUP(D641,CUSTOMERS!A:K,11,FALSE)</f>
        <v>USA</v>
      </c>
    </row>
    <row r="642" spans="1:18" x14ac:dyDescent="0.2">
      <c r="A642" s="2">
        <v>1367</v>
      </c>
      <c r="B642" s="2">
        <v>1</v>
      </c>
      <c r="C642" s="4">
        <v>44821</v>
      </c>
      <c r="D642" s="2">
        <v>386</v>
      </c>
      <c r="E642" s="2">
        <v>144</v>
      </c>
      <c r="F642" s="2" t="str">
        <f>VLOOKUP(E642,PRODUCTS!A:B,2,FALSE)</f>
        <v>Office Goody Basket</v>
      </c>
      <c r="G642" s="2">
        <v>1</v>
      </c>
      <c r="H642" s="10">
        <f>VLOOKUP(E642,PRODUCTS!A:E,3,FALSE)</f>
        <v>113</v>
      </c>
      <c r="I642" s="10">
        <f>VLOOKUP(E642,PRODUCTS!A:E,4,FALSE)</f>
        <v>59.5</v>
      </c>
      <c r="J642" s="10">
        <f t="shared" si="27"/>
        <v>113</v>
      </c>
      <c r="K642" s="10">
        <f t="shared" si="28"/>
        <v>59.5</v>
      </c>
      <c r="L642" s="10">
        <f t="shared" si="29"/>
        <v>53.5</v>
      </c>
      <c r="M642" s="2">
        <f>VLOOKUP(D642,CUSTOMERS!A:E,5,FALSE)</f>
        <v>3</v>
      </c>
      <c r="N642" s="2">
        <f>VLOOKUP(E642,PRODUCTS!A:E,5,FALSE)</f>
        <v>11</v>
      </c>
      <c r="O642" s="2" t="str">
        <f>VLOOKUP(N642,CATEGORIES!A:C,3,FALSE)</f>
        <v>Gifts</v>
      </c>
      <c r="P642" s="2" t="str">
        <f ca="1">VLOOKUP(D642,CUSTOMERS!A:J,10,FALSE)</f>
        <v>30 - 40</v>
      </c>
      <c r="Q642" s="2" t="str">
        <f>VLOOKUP(D642,CUSTOMERS!A:I,9,FALSE)</f>
        <v>Central</v>
      </c>
      <c r="R642" s="2" t="str">
        <f>VLOOKUP(D642,CUSTOMERS!A:K,11,FALSE)</f>
        <v>USA</v>
      </c>
    </row>
    <row r="643" spans="1:18" x14ac:dyDescent="0.2">
      <c r="A643" s="2">
        <v>1368</v>
      </c>
      <c r="B643" s="2">
        <v>1</v>
      </c>
      <c r="C643" s="4">
        <v>44821</v>
      </c>
      <c r="D643" s="2">
        <v>463</v>
      </c>
      <c r="E643" s="2">
        <v>1</v>
      </c>
      <c r="F643" s="2" t="str">
        <f>VLOOKUP(E643,PRODUCTS!A:B,2,FALSE)</f>
        <v>Sharp Vermont Cheddar (3Lb)</v>
      </c>
      <c r="G643" s="2">
        <v>1</v>
      </c>
      <c r="H643" s="10">
        <f>VLOOKUP(E643,PRODUCTS!A:E,3,FALSE)</f>
        <v>25</v>
      </c>
      <c r="I643" s="10">
        <f>VLOOKUP(E643,PRODUCTS!A:E,4,FALSE)</f>
        <v>14.5</v>
      </c>
      <c r="J643" s="10">
        <f t="shared" ref="J643:J705" si="30">H643*G643</f>
        <v>25</v>
      </c>
      <c r="K643" s="10">
        <f t="shared" ref="K643:K705" si="31">I643*G643</f>
        <v>14.5</v>
      </c>
      <c r="L643" s="10">
        <f t="shared" ref="L643:L705" si="32">J643-K643</f>
        <v>10.5</v>
      </c>
      <c r="M643" s="2">
        <f>VLOOKUP(D643,CUSTOMERS!A:E,5,FALSE)</f>
        <v>5</v>
      </c>
      <c r="N643" s="2">
        <f>VLOOKUP(E643,PRODUCTS!A:E,5,FALSE)</f>
        <v>18</v>
      </c>
      <c r="O643" s="2" t="str">
        <f>VLOOKUP(N643,CATEGORIES!A:C,3,FALSE)</f>
        <v>Food</v>
      </c>
      <c r="P643" s="2" t="str">
        <f ca="1">VLOOKUP(D643,CUSTOMERS!A:J,10,FALSE)</f>
        <v>50 - 60</v>
      </c>
      <c r="Q643" s="2" t="str">
        <f>VLOOKUP(D643,CUSTOMERS!A:I,9,FALSE)</f>
        <v>South</v>
      </c>
      <c r="R643" s="2" t="str">
        <f>VLOOKUP(D643,CUSTOMERS!A:K,11,FALSE)</f>
        <v>USA</v>
      </c>
    </row>
    <row r="644" spans="1:18" x14ac:dyDescent="0.2">
      <c r="A644" s="2">
        <v>1368</v>
      </c>
      <c r="B644" s="2">
        <v>2</v>
      </c>
      <c r="C644" s="4">
        <v>44821</v>
      </c>
      <c r="D644" s="2">
        <v>463</v>
      </c>
      <c r="E644" s="2">
        <v>171</v>
      </c>
      <c r="F644" s="2" t="str">
        <f>VLOOKUP(E644,PRODUCTS!A:B,2,FALSE)</f>
        <v>Seal Pack Refill Kit</v>
      </c>
      <c r="G644" s="2">
        <v>1</v>
      </c>
      <c r="H644" s="10">
        <f>VLOOKUP(E644,PRODUCTS!A:E,3,FALSE)</f>
        <v>27</v>
      </c>
      <c r="I644" s="10">
        <f>VLOOKUP(E644,PRODUCTS!A:E,4,FALSE)</f>
        <v>16.5</v>
      </c>
      <c r="J644" s="10">
        <f t="shared" si="30"/>
        <v>27</v>
      </c>
      <c r="K644" s="10">
        <f t="shared" si="31"/>
        <v>16.5</v>
      </c>
      <c r="L644" s="10">
        <f t="shared" si="32"/>
        <v>10.5</v>
      </c>
      <c r="M644" s="2">
        <f>VLOOKUP(D644,CUSTOMERS!A:E,5,FALSE)</f>
        <v>5</v>
      </c>
      <c r="N644" s="2">
        <f>VLOOKUP(E644,PRODUCTS!A:E,5,FALSE)</f>
        <v>23</v>
      </c>
      <c r="O644" s="2" t="str">
        <f>VLOOKUP(N644,CATEGORIES!A:C,3,FALSE)</f>
        <v>Travel</v>
      </c>
      <c r="P644" s="2" t="str">
        <f ca="1">VLOOKUP(D644,CUSTOMERS!A:J,10,FALSE)</f>
        <v>50 - 60</v>
      </c>
      <c r="Q644" s="2" t="str">
        <f>VLOOKUP(D644,CUSTOMERS!A:I,9,FALSE)</f>
        <v>South</v>
      </c>
      <c r="R644" s="2" t="str">
        <f>VLOOKUP(D644,CUSTOMERS!A:K,11,FALSE)</f>
        <v>USA</v>
      </c>
    </row>
    <row r="645" spans="1:18" x14ac:dyDescent="0.2">
      <c r="A645" s="2">
        <v>1369</v>
      </c>
      <c r="B645" s="2">
        <v>1</v>
      </c>
      <c r="C645" s="4">
        <v>44822</v>
      </c>
      <c r="D645" s="2">
        <v>305</v>
      </c>
      <c r="E645" s="2">
        <v>23</v>
      </c>
      <c r="F645" s="2" t="str">
        <f>VLOOKUP(E645,PRODUCTS!A:B,2,FALSE)</f>
        <v>Bougainvillea Bonsai</v>
      </c>
      <c r="G645" s="2">
        <v>2</v>
      </c>
      <c r="H645" s="10">
        <f>VLOOKUP(E645,PRODUCTS!A:E,3,FALSE)</f>
        <v>39</v>
      </c>
      <c r="I645" s="10">
        <f>VLOOKUP(E645,PRODUCTS!A:E,4,FALSE)</f>
        <v>21.5</v>
      </c>
      <c r="J645" s="10">
        <f t="shared" si="30"/>
        <v>78</v>
      </c>
      <c r="K645" s="10">
        <f t="shared" si="31"/>
        <v>43</v>
      </c>
      <c r="L645" s="10">
        <f t="shared" si="32"/>
        <v>35</v>
      </c>
      <c r="M645" s="2">
        <f>VLOOKUP(D645,CUSTOMERS!A:E,5,FALSE)</f>
        <v>3</v>
      </c>
      <c r="N645" s="2">
        <f>VLOOKUP(E645,PRODUCTS!A:E,5,FALSE)</f>
        <v>16</v>
      </c>
      <c r="O645" s="2" t="str">
        <f>VLOOKUP(N645,CATEGORIES!A:C,3,FALSE)</f>
        <v>Household</v>
      </c>
      <c r="P645" s="2" t="str">
        <f ca="1">VLOOKUP(D645,CUSTOMERS!A:J,10,FALSE)</f>
        <v>60 - 70</v>
      </c>
      <c r="Q645" s="2" t="str">
        <f>VLOOKUP(D645,CUSTOMERS!A:I,9,FALSE)</f>
        <v>South-East</v>
      </c>
      <c r="R645" s="2" t="str">
        <f>VLOOKUP(D645,CUSTOMERS!A:K,11,FALSE)</f>
        <v>USA</v>
      </c>
    </row>
    <row r="646" spans="1:18" x14ac:dyDescent="0.2">
      <c r="A646" s="2">
        <v>1369</v>
      </c>
      <c r="B646" s="2">
        <v>2</v>
      </c>
      <c r="C646" s="4">
        <v>44822</v>
      </c>
      <c r="D646" s="2">
        <v>305</v>
      </c>
      <c r="E646" s="2">
        <v>36</v>
      </c>
      <c r="F646" s="2" t="str">
        <f>VLOOKUP(E646,PRODUCTS!A:B,2,FALSE)</f>
        <v>Cashmere Blend Espresso</v>
      </c>
      <c r="G646" s="2">
        <v>3</v>
      </c>
      <c r="H646" s="10">
        <f>VLOOKUP(E646,PRODUCTS!A:E,3,FALSE)</f>
        <v>14</v>
      </c>
      <c r="I646" s="10">
        <f>VLOOKUP(E646,PRODUCTS!A:E,4,FALSE)</f>
        <v>8</v>
      </c>
      <c r="J646" s="10">
        <f t="shared" si="30"/>
        <v>42</v>
      </c>
      <c r="K646" s="10">
        <f t="shared" si="31"/>
        <v>24</v>
      </c>
      <c r="L646" s="10">
        <f t="shared" si="32"/>
        <v>18</v>
      </c>
      <c r="M646" s="2">
        <f>VLOOKUP(D646,CUSTOMERS!A:E,5,FALSE)</f>
        <v>3</v>
      </c>
      <c r="N646" s="2">
        <f>VLOOKUP(E646,PRODUCTS!A:E,5,FALSE)</f>
        <v>6</v>
      </c>
      <c r="O646" s="2" t="str">
        <f>VLOOKUP(N646,CATEGORIES!A:C,3,FALSE)</f>
        <v>Food</v>
      </c>
      <c r="P646" s="2" t="str">
        <f ca="1">VLOOKUP(D646,CUSTOMERS!A:J,10,FALSE)</f>
        <v>60 - 70</v>
      </c>
      <c r="Q646" s="2" t="str">
        <f>VLOOKUP(D646,CUSTOMERS!A:I,9,FALSE)</f>
        <v>South-East</v>
      </c>
      <c r="R646" s="2" t="str">
        <f>VLOOKUP(D646,CUSTOMERS!A:K,11,FALSE)</f>
        <v>USA</v>
      </c>
    </row>
    <row r="647" spans="1:18" x14ac:dyDescent="0.2">
      <c r="A647" s="2">
        <v>1369</v>
      </c>
      <c r="B647" s="2">
        <v>3</v>
      </c>
      <c r="C647" s="4">
        <v>44822</v>
      </c>
      <c r="D647" s="2">
        <v>305</v>
      </c>
      <c r="E647" s="2">
        <v>37</v>
      </c>
      <c r="F647" s="2" t="str">
        <f>VLOOKUP(E647,PRODUCTS!A:B,2,FALSE)</f>
        <v>Cat's Dream Kit</v>
      </c>
      <c r="G647" s="2">
        <v>1</v>
      </c>
      <c r="H647" s="10">
        <f>VLOOKUP(E647,PRODUCTS!A:E,3,FALSE)</f>
        <v>39</v>
      </c>
      <c r="I647" s="10">
        <f>VLOOKUP(E647,PRODUCTS!A:E,4,FALSE)</f>
        <v>22.5</v>
      </c>
      <c r="J647" s="10">
        <f t="shared" si="30"/>
        <v>39</v>
      </c>
      <c r="K647" s="10">
        <f t="shared" si="31"/>
        <v>22.5</v>
      </c>
      <c r="L647" s="10">
        <f t="shared" si="32"/>
        <v>16.5</v>
      </c>
      <c r="M647" s="2">
        <f>VLOOKUP(D647,CUSTOMERS!A:E,5,FALSE)</f>
        <v>3</v>
      </c>
      <c r="N647" s="2">
        <f>VLOOKUP(E647,PRODUCTS!A:E,5,FALSE)</f>
        <v>21</v>
      </c>
      <c r="O647" s="2" t="str">
        <f>VLOOKUP(N647,CATEGORIES!A:C,3,FALSE)</f>
        <v>Household</v>
      </c>
      <c r="P647" s="2" t="str">
        <f ca="1">VLOOKUP(D647,CUSTOMERS!A:J,10,FALSE)</f>
        <v>60 - 70</v>
      </c>
      <c r="Q647" s="2" t="str">
        <f>VLOOKUP(D647,CUSTOMERS!A:I,9,FALSE)</f>
        <v>South-East</v>
      </c>
      <c r="R647" s="2" t="str">
        <f>VLOOKUP(D647,CUSTOMERS!A:K,11,FALSE)</f>
        <v>USA</v>
      </c>
    </row>
    <row r="648" spans="1:18" x14ac:dyDescent="0.2">
      <c r="A648" s="2">
        <v>1369</v>
      </c>
      <c r="B648" s="2">
        <v>4</v>
      </c>
      <c r="C648" s="4">
        <v>44822</v>
      </c>
      <c r="D648" s="2">
        <v>305</v>
      </c>
      <c r="E648" s="2">
        <v>96</v>
      </c>
      <c r="F648" s="2" t="str">
        <f>VLOOKUP(E648,PRODUCTS!A:B,2,FALSE)</f>
        <v>Great Skin Pack</v>
      </c>
      <c r="G648" s="2">
        <v>1</v>
      </c>
      <c r="H648" s="10">
        <f>VLOOKUP(E648,PRODUCTS!A:E,3,FALSE)</f>
        <v>39</v>
      </c>
      <c r="I648" s="10">
        <f>VLOOKUP(E648,PRODUCTS!A:E,4,FALSE)</f>
        <v>22.5</v>
      </c>
      <c r="J648" s="10">
        <f t="shared" si="30"/>
        <v>39</v>
      </c>
      <c r="K648" s="10">
        <f t="shared" si="31"/>
        <v>22.5</v>
      </c>
      <c r="L648" s="10">
        <f t="shared" si="32"/>
        <v>16.5</v>
      </c>
      <c r="M648" s="2">
        <f>VLOOKUP(D648,CUSTOMERS!A:E,5,FALSE)</f>
        <v>3</v>
      </c>
      <c r="N648" s="2">
        <f>VLOOKUP(E648,PRODUCTS!A:E,5,FALSE)</f>
        <v>24</v>
      </c>
      <c r="O648" s="2" t="str">
        <f>VLOOKUP(N648,CATEGORIES!A:C,3,FALSE)</f>
        <v>Health &amp; Beauty</v>
      </c>
      <c r="P648" s="2" t="str">
        <f ca="1">VLOOKUP(D648,CUSTOMERS!A:J,10,FALSE)</f>
        <v>60 - 70</v>
      </c>
      <c r="Q648" s="2" t="str">
        <f>VLOOKUP(D648,CUSTOMERS!A:I,9,FALSE)</f>
        <v>South-East</v>
      </c>
      <c r="R648" s="2" t="str">
        <f>VLOOKUP(D648,CUSTOMERS!A:K,11,FALSE)</f>
        <v>USA</v>
      </c>
    </row>
    <row r="649" spans="1:18" x14ac:dyDescent="0.2">
      <c r="A649" s="2">
        <v>1370</v>
      </c>
      <c r="B649" s="2">
        <v>1</v>
      </c>
      <c r="C649" s="4">
        <v>44822</v>
      </c>
      <c r="D649" s="2">
        <v>573</v>
      </c>
      <c r="E649" s="2">
        <v>51</v>
      </c>
      <c r="F649" s="2" t="str">
        <f>VLOOKUP(E649,PRODUCTS!A:B,2,FALSE)</f>
        <v>Chocolate-covered Oreos</v>
      </c>
      <c r="G649" s="2">
        <v>3</v>
      </c>
      <c r="H649" s="10">
        <f>VLOOKUP(E649,PRODUCTS!A:E,3,FALSE)</f>
        <v>25</v>
      </c>
      <c r="I649" s="10">
        <f>VLOOKUP(E649,PRODUCTS!A:E,4,FALSE)</f>
        <v>15.5</v>
      </c>
      <c r="J649" s="10">
        <f t="shared" si="30"/>
        <v>75</v>
      </c>
      <c r="K649" s="10">
        <f t="shared" si="31"/>
        <v>46.5</v>
      </c>
      <c r="L649" s="10">
        <f t="shared" si="32"/>
        <v>28.5</v>
      </c>
      <c r="M649" s="2">
        <f>VLOOKUP(D649,CUSTOMERS!A:E,5,FALSE)</f>
        <v>2</v>
      </c>
      <c r="N649" s="2">
        <f>VLOOKUP(E649,PRODUCTS!A:E,5,FALSE)</f>
        <v>3</v>
      </c>
      <c r="O649" s="2" t="str">
        <f>VLOOKUP(N649,CATEGORIES!A:C,3,FALSE)</f>
        <v>Food</v>
      </c>
      <c r="P649" s="2" t="str">
        <f ca="1">VLOOKUP(D649,CUSTOMERS!A:J,10,FALSE)</f>
        <v>30 - 40</v>
      </c>
      <c r="Q649" s="2" t="str">
        <f>VLOOKUP(D649,CUSTOMERS!A:I,9,FALSE)</f>
        <v>England</v>
      </c>
      <c r="R649" s="2" t="str">
        <f>VLOOKUP(D649,CUSTOMERS!A:K,11,FALSE)</f>
        <v>Europe</v>
      </c>
    </row>
    <row r="650" spans="1:18" x14ac:dyDescent="0.2">
      <c r="A650" s="2">
        <v>1370</v>
      </c>
      <c r="B650" s="2">
        <v>2</v>
      </c>
      <c r="C650" s="4">
        <v>44822</v>
      </c>
      <c r="D650" s="2">
        <v>573</v>
      </c>
      <c r="E650" s="2">
        <v>60</v>
      </c>
      <c r="F650" s="2" t="str">
        <f>VLOOKUP(E650,PRODUCTS!A:B,2,FALSE)</f>
        <v>Custom Cellar Plaque</v>
      </c>
      <c r="G650" s="2">
        <v>1</v>
      </c>
      <c r="H650" s="10">
        <f>VLOOKUP(E650,PRODUCTS!A:E,3,FALSE)</f>
        <v>60</v>
      </c>
      <c r="I650" s="10">
        <f>VLOOKUP(E650,PRODUCTS!A:E,4,FALSE)</f>
        <v>33</v>
      </c>
      <c r="J650" s="10">
        <f t="shared" si="30"/>
        <v>60</v>
      </c>
      <c r="K650" s="10">
        <f t="shared" si="31"/>
        <v>33</v>
      </c>
      <c r="L650" s="10">
        <f t="shared" si="32"/>
        <v>27</v>
      </c>
      <c r="M650" s="2">
        <f>VLOOKUP(D650,CUSTOMERS!A:E,5,FALSE)</f>
        <v>2</v>
      </c>
      <c r="N650" s="2">
        <f>VLOOKUP(E650,PRODUCTS!A:E,5,FALSE)</f>
        <v>15</v>
      </c>
      <c r="O650" s="2" t="str">
        <f>VLOOKUP(N650,CATEGORIES!A:C,3,FALSE)</f>
        <v>Household</v>
      </c>
      <c r="P650" s="2" t="str">
        <f ca="1">VLOOKUP(D650,CUSTOMERS!A:J,10,FALSE)</f>
        <v>30 - 40</v>
      </c>
      <c r="Q650" s="2" t="str">
        <f>VLOOKUP(D650,CUSTOMERS!A:I,9,FALSE)</f>
        <v>England</v>
      </c>
      <c r="R650" s="2" t="str">
        <f>VLOOKUP(D650,CUSTOMERS!A:K,11,FALSE)</f>
        <v>Europe</v>
      </c>
    </row>
    <row r="651" spans="1:18" x14ac:dyDescent="0.2">
      <c r="A651" s="2">
        <v>1370</v>
      </c>
      <c r="B651" s="2">
        <v>3</v>
      </c>
      <c r="C651" s="4">
        <v>44822</v>
      </c>
      <c r="D651" s="2">
        <v>573</v>
      </c>
      <c r="E651" s="2">
        <v>181</v>
      </c>
      <c r="F651" s="2" t="str">
        <f>VLOOKUP(E651,PRODUCTS!A:B,2,FALSE)</f>
        <v>Slinky</v>
      </c>
      <c r="G651" s="2">
        <v>2</v>
      </c>
      <c r="H651" s="10">
        <f>VLOOKUP(E651,PRODUCTS!A:E,3,FALSE)</f>
        <v>12</v>
      </c>
      <c r="I651" s="10">
        <f>VLOOKUP(E651,PRODUCTS!A:E,4,FALSE)</f>
        <v>7</v>
      </c>
      <c r="J651" s="10">
        <f t="shared" si="30"/>
        <v>24</v>
      </c>
      <c r="K651" s="10">
        <f t="shared" si="31"/>
        <v>14</v>
      </c>
      <c r="L651" s="10">
        <f t="shared" si="32"/>
        <v>10</v>
      </c>
      <c r="M651" s="2">
        <f>VLOOKUP(D651,CUSTOMERS!A:E,5,FALSE)</f>
        <v>2</v>
      </c>
      <c r="N651" s="2">
        <f>VLOOKUP(E651,PRODUCTS!A:E,5,FALSE)</f>
        <v>5</v>
      </c>
      <c r="O651" s="2" t="str">
        <f>VLOOKUP(N651,CATEGORIES!A:C,3,FALSE)</f>
        <v>Children</v>
      </c>
      <c r="P651" s="2" t="str">
        <f ca="1">VLOOKUP(D651,CUSTOMERS!A:J,10,FALSE)</f>
        <v>30 - 40</v>
      </c>
      <c r="Q651" s="2" t="str">
        <f>VLOOKUP(D651,CUSTOMERS!A:I,9,FALSE)</f>
        <v>England</v>
      </c>
      <c r="R651" s="2" t="str">
        <f>VLOOKUP(D651,CUSTOMERS!A:K,11,FALSE)</f>
        <v>Europe</v>
      </c>
    </row>
    <row r="652" spans="1:18" x14ac:dyDescent="0.2">
      <c r="A652" s="2">
        <v>1371</v>
      </c>
      <c r="B652" s="2">
        <v>1</v>
      </c>
      <c r="C652" s="4">
        <v>44823</v>
      </c>
      <c r="D652" s="2">
        <v>362</v>
      </c>
      <c r="E652" s="2">
        <v>87</v>
      </c>
      <c r="F652" s="2" t="str">
        <f>VLOOKUP(E652,PRODUCTS!A:B,2,FALSE)</f>
        <v>Fruit Collection Christmas Ornaments</v>
      </c>
      <c r="G652" s="2">
        <v>2</v>
      </c>
      <c r="H652" s="10">
        <f>VLOOKUP(E652,PRODUCTS!A:E,3,FALSE)</f>
        <v>23</v>
      </c>
      <c r="I652" s="10">
        <f>VLOOKUP(E652,PRODUCTS!A:E,4,FALSE)</f>
        <v>12.5</v>
      </c>
      <c r="J652" s="10">
        <f t="shared" si="30"/>
        <v>46</v>
      </c>
      <c r="K652" s="10">
        <f t="shared" si="31"/>
        <v>25</v>
      </c>
      <c r="L652" s="10">
        <f t="shared" si="32"/>
        <v>21</v>
      </c>
      <c r="M652" s="2">
        <f>VLOOKUP(D652,CUSTOMERS!A:E,5,FALSE)</f>
        <v>3</v>
      </c>
      <c r="N652" s="2">
        <f>VLOOKUP(E652,PRODUCTS!A:E,5,FALSE)</f>
        <v>4</v>
      </c>
      <c r="O652" s="2" t="str">
        <f>VLOOKUP(N652,CATEGORIES!A:C,3,FALSE)</f>
        <v>Gifts</v>
      </c>
      <c r="P652" s="2" t="str">
        <f ca="1">VLOOKUP(D652,CUSTOMERS!A:J,10,FALSE)</f>
        <v>50 - 60</v>
      </c>
      <c r="Q652" s="2" t="str">
        <f>VLOOKUP(D652,CUSTOMERS!A:I,9,FALSE)</f>
        <v>Germany</v>
      </c>
      <c r="R652" s="2" t="str">
        <f>VLOOKUP(D652,CUSTOMERS!A:K,11,FALSE)</f>
        <v>Europe</v>
      </c>
    </row>
    <row r="653" spans="1:18" x14ac:dyDescent="0.2">
      <c r="A653" s="2">
        <v>1371</v>
      </c>
      <c r="B653" s="2">
        <v>2</v>
      </c>
      <c r="C653" s="4">
        <v>44823</v>
      </c>
      <c r="D653" s="2">
        <v>362</v>
      </c>
      <c r="E653" s="2">
        <v>100</v>
      </c>
      <c r="F653" s="2" t="str">
        <f>VLOOKUP(E653,PRODUCTS!A:B,2,FALSE)</f>
        <v>Handsfree Head Massage</v>
      </c>
      <c r="G653" s="2">
        <v>1</v>
      </c>
      <c r="H653" s="10">
        <f>VLOOKUP(E653,PRODUCTS!A:E,3,FALSE)</f>
        <v>64</v>
      </c>
      <c r="I653" s="10">
        <f>VLOOKUP(E653,PRODUCTS!A:E,4,FALSE)</f>
        <v>35</v>
      </c>
      <c r="J653" s="10">
        <f t="shared" si="30"/>
        <v>64</v>
      </c>
      <c r="K653" s="10">
        <f t="shared" si="31"/>
        <v>35</v>
      </c>
      <c r="L653" s="10">
        <f t="shared" si="32"/>
        <v>29</v>
      </c>
      <c r="M653" s="2">
        <f>VLOOKUP(D653,CUSTOMERS!A:E,5,FALSE)</f>
        <v>3</v>
      </c>
      <c r="N653" s="2">
        <f>VLOOKUP(E653,PRODUCTS!A:E,5,FALSE)</f>
        <v>7</v>
      </c>
      <c r="O653" s="2" t="str">
        <f>VLOOKUP(N653,CATEGORIES!A:C,3,FALSE)</f>
        <v>Electronics</v>
      </c>
      <c r="P653" s="2" t="str">
        <f ca="1">VLOOKUP(D653,CUSTOMERS!A:J,10,FALSE)</f>
        <v>50 - 60</v>
      </c>
      <c r="Q653" s="2" t="str">
        <f>VLOOKUP(D653,CUSTOMERS!A:I,9,FALSE)</f>
        <v>Germany</v>
      </c>
      <c r="R653" s="2" t="str">
        <f>VLOOKUP(D653,CUSTOMERS!A:K,11,FALSE)</f>
        <v>Europe</v>
      </c>
    </row>
    <row r="654" spans="1:18" x14ac:dyDescent="0.2">
      <c r="A654" s="2">
        <v>1372</v>
      </c>
      <c r="B654" s="2">
        <v>1</v>
      </c>
      <c r="C654" s="4">
        <v>44823</v>
      </c>
      <c r="D654" s="2">
        <v>603</v>
      </c>
      <c r="E654" s="2">
        <v>23</v>
      </c>
      <c r="F654" s="2" t="str">
        <f>VLOOKUP(E654,PRODUCTS!A:B,2,FALSE)</f>
        <v>Bougainvillea Bonsai</v>
      </c>
      <c r="G654" s="2">
        <v>1</v>
      </c>
      <c r="H654" s="10">
        <f>VLOOKUP(E654,PRODUCTS!A:E,3,FALSE)</f>
        <v>39</v>
      </c>
      <c r="I654" s="10">
        <f>VLOOKUP(E654,PRODUCTS!A:E,4,FALSE)</f>
        <v>21.5</v>
      </c>
      <c r="J654" s="10">
        <f t="shared" si="30"/>
        <v>39</v>
      </c>
      <c r="K654" s="10">
        <f t="shared" si="31"/>
        <v>21.5</v>
      </c>
      <c r="L654" s="10">
        <f t="shared" si="32"/>
        <v>17.5</v>
      </c>
      <c r="M654" s="2">
        <f>VLOOKUP(D654,CUSTOMERS!A:E,5,FALSE)</f>
        <v>4</v>
      </c>
      <c r="N654" s="2">
        <f>VLOOKUP(E654,PRODUCTS!A:E,5,FALSE)</f>
        <v>16</v>
      </c>
      <c r="O654" s="2" t="str">
        <f>VLOOKUP(N654,CATEGORIES!A:C,3,FALSE)</f>
        <v>Household</v>
      </c>
      <c r="P654" s="2" t="str">
        <f ca="1">VLOOKUP(D654,CUSTOMERS!A:J,10,FALSE)</f>
        <v>30 - 40</v>
      </c>
      <c r="Q654" s="2" t="str">
        <f>VLOOKUP(D654,CUSTOMERS!A:I,9,FALSE)</f>
        <v>South-East</v>
      </c>
      <c r="R654" s="2" t="str">
        <f>VLOOKUP(D654,CUSTOMERS!A:K,11,FALSE)</f>
        <v>USA</v>
      </c>
    </row>
    <row r="655" spans="1:18" x14ac:dyDescent="0.2">
      <c r="A655" s="2">
        <v>1372</v>
      </c>
      <c r="B655" s="2">
        <v>2</v>
      </c>
      <c r="C655" s="4">
        <v>44823</v>
      </c>
      <c r="D655" s="2">
        <v>603</v>
      </c>
      <c r="E655" s="2">
        <v>117</v>
      </c>
      <c r="F655" s="2" t="str">
        <f>VLOOKUP(E655,PRODUCTS!A:B,2,FALSE)</f>
        <v xml:space="preserve">Ladybug Saver Hutch </v>
      </c>
      <c r="G655" s="2">
        <v>1</v>
      </c>
      <c r="H655" s="10">
        <f>VLOOKUP(E655,PRODUCTS!A:E,3,FALSE)</f>
        <v>43</v>
      </c>
      <c r="I655" s="10">
        <f>VLOOKUP(E655,PRODUCTS!A:E,4,FALSE)</f>
        <v>23.5</v>
      </c>
      <c r="J655" s="10">
        <f t="shared" si="30"/>
        <v>43</v>
      </c>
      <c r="K655" s="10">
        <f t="shared" si="31"/>
        <v>23.5</v>
      </c>
      <c r="L655" s="10">
        <f t="shared" si="32"/>
        <v>19.5</v>
      </c>
      <c r="M655" s="2">
        <f>VLOOKUP(D655,CUSTOMERS!A:E,5,FALSE)</f>
        <v>4</v>
      </c>
      <c r="N655" s="2">
        <f>VLOOKUP(E655,PRODUCTS!A:E,5,FALSE)</f>
        <v>16</v>
      </c>
      <c r="O655" s="2" t="str">
        <f>VLOOKUP(N655,CATEGORIES!A:C,3,FALSE)</f>
        <v>Household</v>
      </c>
      <c r="P655" s="2" t="str">
        <f ca="1">VLOOKUP(D655,CUSTOMERS!A:J,10,FALSE)</f>
        <v>30 - 40</v>
      </c>
      <c r="Q655" s="2" t="str">
        <f>VLOOKUP(D655,CUSTOMERS!A:I,9,FALSE)</f>
        <v>South-East</v>
      </c>
      <c r="R655" s="2" t="str">
        <f>VLOOKUP(D655,CUSTOMERS!A:K,11,FALSE)</f>
        <v>USA</v>
      </c>
    </row>
    <row r="656" spans="1:18" x14ac:dyDescent="0.2">
      <c r="A656" s="2">
        <v>1372</v>
      </c>
      <c r="B656" s="2">
        <v>3</v>
      </c>
      <c r="C656" s="4">
        <v>44823</v>
      </c>
      <c r="D656" s="2">
        <v>603</v>
      </c>
      <c r="E656" s="2">
        <v>130</v>
      </c>
      <c r="F656" s="2" t="str">
        <f>VLOOKUP(E656,PRODUCTS!A:B,2,FALSE)</f>
        <v>Majestic Truffle Collection</v>
      </c>
      <c r="G656" s="2">
        <v>1</v>
      </c>
      <c r="H656" s="10">
        <f>VLOOKUP(E656,PRODUCTS!A:E,3,FALSE)</f>
        <v>25</v>
      </c>
      <c r="I656" s="10">
        <f>VLOOKUP(E656,PRODUCTS!A:E,4,FALSE)</f>
        <v>15.5</v>
      </c>
      <c r="J656" s="10">
        <f t="shared" si="30"/>
        <v>25</v>
      </c>
      <c r="K656" s="10">
        <f t="shared" si="31"/>
        <v>15.5</v>
      </c>
      <c r="L656" s="10">
        <f t="shared" si="32"/>
        <v>9.5</v>
      </c>
      <c r="M656" s="2">
        <f>VLOOKUP(D656,CUSTOMERS!A:E,5,FALSE)</f>
        <v>4</v>
      </c>
      <c r="N656" s="2">
        <f>VLOOKUP(E656,PRODUCTS!A:E,5,FALSE)</f>
        <v>3</v>
      </c>
      <c r="O656" s="2" t="str">
        <f>VLOOKUP(N656,CATEGORIES!A:C,3,FALSE)</f>
        <v>Food</v>
      </c>
      <c r="P656" s="2" t="str">
        <f ca="1">VLOOKUP(D656,CUSTOMERS!A:J,10,FALSE)</f>
        <v>30 - 40</v>
      </c>
      <c r="Q656" s="2" t="str">
        <f>VLOOKUP(D656,CUSTOMERS!A:I,9,FALSE)</f>
        <v>South-East</v>
      </c>
      <c r="R656" s="2" t="str">
        <f>VLOOKUP(D656,CUSTOMERS!A:K,11,FALSE)</f>
        <v>USA</v>
      </c>
    </row>
    <row r="657" spans="1:18" x14ac:dyDescent="0.2">
      <c r="A657" s="2">
        <v>1373</v>
      </c>
      <c r="B657" s="2">
        <v>1</v>
      </c>
      <c r="C657" s="4">
        <v>44826</v>
      </c>
      <c r="D657" s="2">
        <v>433</v>
      </c>
      <c r="E657" s="2">
        <v>17</v>
      </c>
      <c r="F657" s="2" t="str">
        <f>VLOOKUP(E657,PRODUCTS!A:B,2,FALSE)</f>
        <v>Thank You Flower Bouquet</v>
      </c>
      <c r="G657" s="2">
        <v>1</v>
      </c>
      <c r="H657" s="10">
        <f>VLOOKUP(E657,PRODUCTS!A:E,3,FALSE)</f>
        <v>65</v>
      </c>
      <c r="I657" s="10">
        <f>VLOOKUP(E657,PRODUCTS!A:E,4,FALSE)</f>
        <v>34.5</v>
      </c>
      <c r="J657" s="10">
        <f t="shared" si="30"/>
        <v>65</v>
      </c>
      <c r="K657" s="10">
        <f t="shared" si="31"/>
        <v>34.5</v>
      </c>
      <c r="L657" s="10">
        <f t="shared" si="32"/>
        <v>30.5</v>
      </c>
      <c r="M657" s="2">
        <f>VLOOKUP(D657,CUSTOMERS!A:E,5,FALSE)</f>
        <v>2</v>
      </c>
      <c r="N657" s="2">
        <f>VLOOKUP(E657,PRODUCTS!A:E,5,FALSE)</f>
        <v>22</v>
      </c>
      <c r="O657" s="2" t="str">
        <f>VLOOKUP(N657,CATEGORIES!A:C,3,FALSE)</f>
        <v>Gifts</v>
      </c>
      <c r="P657" s="2" t="str">
        <f ca="1">VLOOKUP(D657,CUSTOMERS!A:J,10,FALSE)</f>
        <v>30 - 40</v>
      </c>
      <c r="Q657" s="2" t="str">
        <f>VLOOKUP(D657,CUSTOMERS!A:I,9,FALSE)</f>
        <v>Mid-Atlantic</v>
      </c>
      <c r="R657" s="2" t="str">
        <f>VLOOKUP(D657,CUSTOMERS!A:K,11,FALSE)</f>
        <v>USA</v>
      </c>
    </row>
    <row r="658" spans="1:18" x14ac:dyDescent="0.2">
      <c r="A658" s="2">
        <v>1373</v>
      </c>
      <c r="B658" s="2">
        <v>2</v>
      </c>
      <c r="C658" s="4">
        <v>44826</v>
      </c>
      <c r="D658" s="2">
        <v>433</v>
      </c>
      <c r="E658" s="2">
        <v>62</v>
      </c>
      <c r="F658" s="2" t="str">
        <f>VLOOKUP(E658,PRODUCTS!A:B,2,FALSE)</f>
        <v>Decadent Chocolate Torte</v>
      </c>
      <c r="G658" s="2">
        <v>1</v>
      </c>
      <c r="H658" s="10">
        <f>VLOOKUP(E658,PRODUCTS!A:E,3,FALSE)</f>
        <v>37</v>
      </c>
      <c r="I658" s="10">
        <f>VLOOKUP(E658,PRODUCTS!A:E,4,FALSE)</f>
        <v>19.5</v>
      </c>
      <c r="J658" s="10">
        <f t="shared" si="30"/>
        <v>37</v>
      </c>
      <c r="K658" s="10">
        <f t="shared" si="31"/>
        <v>19.5</v>
      </c>
      <c r="L658" s="10">
        <f t="shared" si="32"/>
        <v>17.5</v>
      </c>
      <c r="M658" s="2">
        <f>VLOOKUP(D658,CUSTOMERS!A:E,5,FALSE)</f>
        <v>2</v>
      </c>
      <c r="N658" s="2">
        <f>VLOOKUP(E658,PRODUCTS!A:E,5,FALSE)</f>
        <v>3</v>
      </c>
      <c r="O658" s="2" t="str">
        <f>VLOOKUP(N658,CATEGORIES!A:C,3,FALSE)</f>
        <v>Food</v>
      </c>
      <c r="P658" s="2" t="str">
        <f ca="1">VLOOKUP(D658,CUSTOMERS!A:J,10,FALSE)</f>
        <v>30 - 40</v>
      </c>
      <c r="Q658" s="2" t="str">
        <f>VLOOKUP(D658,CUSTOMERS!A:I,9,FALSE)</f>
        <v>Mid-Atlantic</v>
      </c>
      <c r="R658" s="2" t="str">
        <f>VLOOKUP(D658,CUSTOMERS!A:K,11,FALSE)</f>
        <v>USA</v>
      </c>
    </row>
    <row r="659" spans="1:18" x14ac:dyDescent="0.2">
      <c r="A659" s="2">
        <v>1373</v>
      </c>
      <c r="B659" s="2">
        <v>3</v>
      </c>
      <c r="C659" s="4">
        <v>44826</v>
      </c>
      <c r="D659" s="2">
        <v>433</v>
      </c>
      <c r="E659" s="2">
        <v>144</v>
      </c>
      <c r="F659" s="2" t="str">
        <f>VLOOKUP(E659,PRODUCTS!A:B,2,FALSE)</f>
        <v>Office Goody Basket</v>
      </c>
      <c r="G659" s="2">
        <v>1</v>
      </c>
      <c r="H659" s="10">
        <f>VLOOKUP(E659,PRODUCTS!A:E,3,FALSE)</f>
        <v>113</v>
      </c>
      <c r="I659" s="10">
        <f>VLOOKUP(E659,PRODUCTS!A:E,4,FALSE)</f>
        <v>59.5</v>
      </c>
      <c r="J659" s="10">
        <f t="shared" si="30"/>
        <v>113</v>
      </c>
      <c r="K659" s="10">
        <f t="shared" si="31"/>
        <v>59.5</v>
      </c>
      <c r="L659" s="10">
        <f t="shared" si="32"/>
        <v>53.5</v>
      </c>
      <c r="M659" s="2">
        <f>VLOOKUP(D659,CUSTOMERS!A:E,5,FALSE)</f>
        <v>2</v>
      </c>
      <c r="N659" s="2">
        <f>VLOOKUP(E659,PRODUCTS!A:E,5,FALSE)</f>
        <v>11</v>
      </c>
      <c r="O659" s="2" t="str">
        <f>VLOOKUP(N659,CATEGORIES!A:C,3,FALSE)</f>
        <v>Gifts</v>
      </c>
      <c r="P659" s="2" t="str">
        <f ca="1">VLOOKUP(D659,CUSTOMERS!A:J,10,FALSE)</f>
        <v>30 - 40</v>
      </c>
      <c r="Q659" s="2" t="str">
        <f>VLOOKUP(D659,CUSTOMERS!A:I,9,FALSE)</f>
        <v>Mid-Atlantic</v>
      </c>
      <c r="R659" s="2" t="str">
        <f>VLOOKUP(D659,CUSTOMERS!A:K,11,FALSE)</f>
        <v>USA</v>
      </c>
    </row>
    <row r="660" spans="1:18" x14ac:dyDescent="0.2">
      <c r="A660" s="2">
        <v>1374</v>
      </c>
      <c r="B660" s="2">
        <v>1</v>
      </c>
      <c r="C660" s="4">
        <v>44827</v>
      </c>
      <c r="D660" s="2">
        <v>10</v>
      </c>
      <c r="E660" s="2">
        <v>2</v>
      </c>
      <c r="F660" s="2" t="str">
        <f>VLOOKUP(E660,PRODUCTS!A:B,2,FALSE)</f>
        <v>Gardener's Journal</v>
      </c>
      <c r="G660" s="2">
        <v>1</v>
      </c>
      <c r="H660" s="10">
        <f>VLOOKUP(E660,PRODUCTS!A:E,3,FALSE)</f>
        <v>25</v>
      </c>
      <c r="I660" s="10">
        <f>VLOOKUP(E660,PRODUCTS!A:E,4,FALSE)</f>
        <v>15.5</v>
      </c>
      <c r="J660" s="10">
        <f t="shared" si="30"/>
        <v>25</v>
      </c>
      <c r="K660" s="10">
        <f t="shared" si="31"/>
        <v>15.5</v>
      </c>
      <c r="L660" s="10">
        <f t="shared" si="32"/>
        <v>9.5</v>
      </c>
      <c r="M660" s="2">
        <f>VLOOKUP(D660,CUSTOMERS!A:E,5,FALSE)</f>
        <v>3</v>
      </c>
      <c r="N660" s="2">
        <f>VLOOKUP(E660,PRODUCTS!A:E,5,FALSE)</f>
        <v>16</v>
      </c>
      <c r="O660" s="2" t="str">
        <f>VLOOKUP(N660,CATEGORIES!A:C,3,FALSE)</f>
        <v>Household</v>
      </c>
      <c r="P660" s="2" t="str">
        <f ca="1">VLOOKUP(D660,CUSTOMERS!A:J,10,FALSE)</f>
        <v>30 - 40</v>
      </c>
      <c r="Q660" s="2" t="str">
        <f>VLOOKUP(D660,CUSTOMERS!A:I,9,FALSE)</f>
        <v>South-East</v>
      </c>
      <c r="R660" s="2" t="str">
        <f>VLOOKUP(D660,CUSTOMERS!A:K,11,FALSE)</f>
        <v>USA</v>
      </c>
    </row>
    <row r="661" spans="1:18" x14ac:dyDescent="0.2">
      <c r="A661" s="2">
        <v>1374</v>
      </c>
      <c r="B661" s="2">
        <v>2</v>
      </c>
      <c r="C661" s="4">
        <v>44827</v>
      </c>
      <c r="D661" s="2">
        <v>10</v>
      </c>
      <c r="E661" s="2">
        <v>82</v>
      </c>
      <c r="F661" s="2" t="str">
        <f>VLOOKUP(E661,PRODUCTS!A:B,2,FALSE)</f>
        <v>Flex-neck Halogen Floor Lamp</v>
      </c>
      <c r="G661" s="2">
        <v>4</v>
      </c>
      <c r="H661" s="10">
        <f>VLOOKUP(E661,PRODUCTS!A:E,3,FALSE)</f>
        <v>205</v>
      </c>
      <c r="I661" s="10">
        <f>VLOOKUP(E661,PRODUCTS!A:E,4,FALSE)</f>
        <v>105.5</v>
      </c>
      <c r="J661" s="10">
        <f t="shared" si="30"/>
        <v>820</v>
      </c>
      <c r="K661" s="10">
        <f t="shared" si="31"/>
        <v>422</v>
      </c>
      <c r="L661" s="10">
        <f t="shared" si="32"/>
        <v>398</v>
      </c>
      <c r="M661" s="2">
        <f>VLOOKUP(D661,CUSTOMERS!A:E,5,FALSE)</f>
        <v>3</v>
      </c>
      <c r="N661" s="2">
        <f>VLOOKUP(E661,PRODUCTS!A:E,5,FALSE)</f>
        <v>19</v>
      </c>
      <c r="O661" s="2" t="str">
        <f>VLOOKUP(N661,CATEGORIES!A:C,3,FALSE)</f>
        <v>Household</v>
      </c>
      <c r="P661" s="2" t="str">
        <f ca="1">VLOOKUP(D661,CUSTOMERS!A:J,10,FALSE)</f>
        <v>30 - 40</v>
      </c>
      <c r="Q661" s="2" t="str">
        <f>VLOOKUP(D661,CUSTOMERS!A:I,9,FALSE)</f>
        <v>South-East</v>
      </c>
      <c r="R661" s="2" t="str">
        <f>VLOOKUP(D661,CUSTOMERS!A:K,11,FALSE)</f>
        <v>USA</v>
      </c>
    </row>
    <row r="662" spans="1:18" x14ac:dyDescent="0.2">
      <c r="A662" s="2">
        <v>1374</v>
      </c>
      <c r="B662" s="2">
        <v>3</v>
      </c>
      <c r="C662" s="4">
        <v>44827</v>
      </c>
      <c r="D662" s="2">
        <v>10</v>
      </c>
      <c r="E662" s="2">
        <v>100</v>
      </c>
      <c r="F662" s="2" t="str">
        <f>VLOOKUP(E662,PRODUCTS!A:B,2,FALSE)</f>
        <v>Handsfree Head Massage</v>
      </c>
      <c r="G662" s="2">
        <v>1</v>
      </c>
      <c r="H662" s="10">
        <f>VLOOKUP(E662,PRODUCTS!A:E,3,FALSE)</f>
        <v>64</v>
      </c>
      <c r="I662" s="10">
        <f>VLOOKUP(E662,PRODUCTS!A:E,4,FALSE)</f>
        <v>35</v>
      </c>
      <c r="J662" s="10">
        <f t="shared" si="30"/>
        <v>64</v>
      </c>
      <c r="K662" s="10">
        <f t="shared" si="31"/>
        <v>35</v>
      </c>
      <c r="L662" s="10">
        <f t="shared" si="32"/>
        <v>29</v>
      </c>
      <c r="M662" s="2">
        <f>VLOOKUP(D662,CUSTOMERS!A:E,5,FALSE)</f>
        <v>3</v>
      </c>
      <c r="N662" s="2">
        <f>VLOOKUP(E662,PRODUCTS!A:E,5,FALSE)</f>
        <v>7</v>
      </c>
      <c r="O662" s="2" t="str">
        <f>VLOOKUP(N662,CATEGORIES!A:C,3,FALSE)</f>
        <v>Electronics</v>
      </c>
      <c r="P662" s="2" t="str">
        <f ca="1">VLOOKUP(D662,CUSTOMERS!A:J,10,FALSE)</f>
        <v>30 - 40</v>
      </c>
      <c r="Q662" s="2" t="str">
        <f>VLOOKUP(D662,CUSTOMERS!A:I,9,FALSE)</f>
        <v>South-East</v>
      </c>
      <c r="R662" s="2" t="str">
        <f>VLOOKUP(D662,CUSTOMERS!A:K,11,FALSE)</f>
        <v>USA</v>
      </c>
    </row>
    <row r="663" spans="1:18" x14ac:dyDescent="0.2">
      <c r="A663" s="2">
        <v>1375</v>
      </c>
      <c r="B663" s="2">
        <v>1</v>
      </c>
      <c r="C663" s="4">
        <v>44827</v>
      </c>
      <c r="D663" s="2">
        <v>411</v>
      </c>
      <c r="E663" s="2">
        <v>59</v>
      </c>
      <c r="F663" s="2" t="str">
        <f>VLOOKUP(E663,PRODUCTS!A:B,2,FALSE)</f>
        <v>Crystal Flowers and Vase</v>
      </c>
      <c r="G663" s="2">
        <v>1</v>
      </c>
      <c r="H663" s="10">
        <f>VLOOKUP(E663,PRODUCTS!A:E,3,FALSE)</f>
        <v>65</v>
      </c>
      <c r="I663" s="10">
        <f>VLOOKUP(E663,PRODUCTS!A:E,4,FALSE)</f>
        <v>33.5</v>
      </c>
      <c r="J663" s="10">
        <f t="shared" si="30"/>
        <v>65</v>
      </c>
      <c r="K663" s="10">
        <f t="shared" si="31"/>
        <v>33.5</v>
      </c>
      <c r="L663" s="10">
        <f t="shared" si="32"/>
        <v>31.5</v>
      </c>
      <c r="M663" s="2">
        <f>VLOOKUP(D663,CUSTOMERS!A:E,5,FALSE)</f>
        <v>5</v>
      </c>
      <c r="N663" s="2">
        <f>VLOOKUP(E663,PRODUCTS!A:E,5,FALSE)</f>
        <v>22</v>
      </c>
      <c r="O663" s="2" t="str">
        <f>VLOOKUP(N663,CATEGORIES!A:C,3,FALSE)</f>
        <v>Gifts</v>
      </c>
      <c r="P663" s="2" t="str">
        <f ca="1">VLOOKUP(D663,CUSTOMERS!A:J,10,FALSE)</f>
        <v>30 - 40</v>
      </c>
      <c r="Q663" s="2" t="str">
        <f>VLOOKUP(D663,CUSTOMERS!A:I,9,FALSE)</f>
        <v>South-East</v>
      </c>
      <c r="R663" s="2" t="str">
        <f>VLOOKUP(D663,CUSTOMERS!A:K,11,FALSE)</f>
        <v>USA</v>
      </c>
    </row>
    <row r="664" spans="1:18" x14ac:dyDescent="0.2">
      <c r="A664" s="2">
        <v>1375</v>
      </c>
      <c r="B664" s="2">
        <v>2</v>
      </c>
      <c r="C664" s="4">
        <v>44827</v>
      </c>
      <c r="D664" s="2">
        <v>411</v>
      </c>
      <c r="E664" s="2">
        <v>103</v>
      </c>
      <c r="F664" s="2" t="str">
        <f>VLOOKUP(E664,PRODUCTS!A:B,2,FALSE)</f>
        <v>House Blend Coffee</v>
      </c>
      <c r="G664" s="2">
        <v>2</v>
      </c>
      <c r="H664" s="10">
        <f>VLOOKUP(E664,PRODUCTS!A:E,3,FALSE)</f>
        <v>14</v>
      </c>
      <c r="I664" s="10">
        <f>VLOOKUP(E664,PRODUCTS!A:E,4,FALSE)</f>
        <v>10</v>
      </c>
      <c r="J664" s="10">
        <f t="shared" si="30"/>
        <v>28</v>
      </c>
      <c r="K664" s="10">
        <f t="shared" si="31"/>
        <v>20</v>
      </c>
      <c r="L664" s="10">
        <f t="shared" si="32"/>
        <v>8</v>
      </c>
      <c r="M664" s="2">
        <f>VLOOKUP(D664,CUSTOMERS!A:E,5,FALSE)</f>
        <v>5</v>
      </c>
      <c r="N664" s="2">
        <f>VLOOKUP(E664,PRODUCTS!A:E,5,FALSE)</f>
        <v>6</v>
      </c>
      <c r="O664" s="2" t="str">
        <f>VLOOKUP(N664,CATEGORIES!A:C,3,FALSE)</f>
        <v>Food</v>
      </c>
      <c r="P664" s="2" t="str">
        <f ca="1">VLOOKUP(D664,CUSTOMERS!A:J,10,FALSE)</f>
        <v>30 - 40</v>
      </c>
      <c r="Q664" s="2" t="str">
        <f>VLOOKUP(D664,CUSTOMERS!A:I,9,FALSE)</f>
        <v>South-East</v>
      </c>
      <c r="R664" s="2" t="str">
        <f>VLOOKUP(D664,CUSTOMERS!A:K,11,FALSE)</f>
        <v>USA</v>
      </c>
    </row>
    <row r="665" spans="1:18" x14ac:dyDescent="0.2">
      <c r="A665" s="2">
        <v>1376</v>
      </c>
      <c r="B665" s="2">
        <v>1</v>
      </c>
      <c r="C665" s="4">
        <v>44827</v>
      </c>
      <c r="D665" s="2">
        <v>437</v>
      </c>
      <c r="E665" s="2">
        <v>88</v>
      </c>
      <c r="F665" s="2" t="str">
        <f>VLOOKUP(E665,PRODUCTS!A:B,2,FALSE)</f>
        <v>Garden Gnome Set</v>
      </c>
      <c r="G665" s="2">
        <v>1</v>
      </c>
      <c r="H665" s="10">
        <f>VLOOKUP(E665,PRODUCTS!A:E,3,FALSE)</f>
        <v>95</v>
      </c>
      <c r="I665" s="10">
        <f>VLOOKUP(E665,PRODUCTS!A:E,4,FALSE)</f>
        <v>48.5</v>
      </c>
      <c r="J665" s="10">
        <f t="shared" si="30"/>
        <v>95</v>
      </c>
      <c r="K665" s="10">
        <f t="shared" si="31"/>
        <v>48.5</v>
      </c>
      <c r="L665" s="10">
        <f t="shared" si="32"/>
        <v>46.5</v>
      </c>
      <c r="M665" s="2">
        <f>VLOOKUP(D665,CUSTOMERS!A:E,5,FALSE)</f>
        <v>7</v>
      </c>
      <c r="N665" s="2">
        <f>VLOOKUP(E665,PRODUCTS!A:E,5,FALSE)</f>
        <v>16</v>
      </c>
      <c r="O665" s="2" t="str">
        <f>VLOOKUP(N665,CATEGORIES!A:C,3,FALSE)</f>
        <v>Household</v>
      </c>
      <c r="P665" s="2" t="str">
        <f ca="1">VLOOKUP(D665,CUSTOMERS!A:J,10,FALSE)</f>
        <v>30 - 40</v>
      </c>
      <c r="Q665" s="2" t="str">
        <f>VLOOKUP(D665,CUSTOMERS!A:I,9,FALSE)</f>
        <v>North-East</v>
      </c>
      <c r="R665" s="2" t="str">
        <f>VLOOKUP(D665,CUSTOMERS!A:K,11,FALSE)</f>
        <v>USA</v>
      </c>
    </row>
    <row r="666" spans="1:18" x14ac:dyDescent="0.2">
      <c r="A666" s="2">
        <v>1376</v>
      </c>
      <c r="B666" s="2">
        <v>2</v>
      </c>
      <c r="C666" s="4">
        <v>44827</v>
      </c>
      <c r="D666" s="2">
        <v>437</v>
      </c>
      <c r="E666" s="2">
        <v>113</v>
      </c>
      <c r="F666" s="2" t="str">
        <f>VLOOKUP(E666,PRODUCTS!A:B,2,FALSE)</f>
        <v>Juniper Bonsai</v>
      </c>
      <c r="G666" s="2">
        <v>1</v>
      </c>
      <c r="H666" s="10">
        <f>VLOOKUP(E666,PRODUCTS!A:E,3,FALSE)</f>
        <v>40</v>
      </c>
      <c r="I666" s="10">
        <f>VLOOKUP(E666,PRODUCTS!A:E,4,FALSE)</f>
        <v>23</v>
      </c>
      <c r="J666" s="10">
        <f t="shared" si="30"/>
        <v>40</v>
      </c>
      <c r="K666" s="10">
        <f t="shared" si="31"/>
        <v>23</v>
      </c>
      <c r="L666" s="10">
        <f t="shared" si="32"/>
        <v>17</v>
      </c>
      <c r="M666" s="2">
        <f>VLOOKUP(D666,CUSTOMERS!A:E,5,FALSE)</f>
        <v>7</v>
      </c>
      <c r="N666" s="2">
        <f>VLOOKUP(E666,PRODUCTS!A:E,5,FALSE)</f>
        <v>22</v>
      </c>
      <c r="O666" s="2" t="str">
        <f>VLOOKUP(N666,CATEGORIES!A:C,3,FALSE)</f>
        <v>Gifts</v>
      </c>
      <c r="P666" s="2" t="str">
        <f ca="1">VLOOKUP(D666,CUSTOMERS!A:J,10,FALSE)</f>
        <v>30 - 40</v>
      </c>
      <c r="Q666" s="2" t="str">
        <f>VLOOKUP(D666,CUSTOMERS!A:I,9,FALSE)</f>
        <v>North-East</v>
      </c>
      <c r="R666" s="2" t="str">
        <f>VLOOKUP(D666,CUSTOMERS!A:K,11,FALSE)</f>
        <v>USA</v>
      </c>
    </row>
    <row r="667" spans="1:18" x14ac:dyDescent="0.2">
      <c r="A667" s="2">
        <v>1376</v>
      </c>
      <c r="B667" s="2">
        <v>3</v>
      </c>
      <c r="C667" s="4">
        <v>44827</v>
      </c>
      <c r="D667" s="2">
        <v>437</v>
      </c>
      <c r="E667" s="2">
        <v>181</v>
      </c>
      <c r="F667" s="2" t="str">
        <f>VLOOKUP(E667,PRODUCTS!A:B,2,FALSE)</f>
        <v>Slinky</v>
      </c>
      <c r="G667" s="2">
        <v>4</v>
      </c>
      <c r="H667" s="10">
        <f>VLOOKUP(E667,PRODUCTS!A:E,3,FALSE)</f>
        <v>12</v>
      </c>
      <c r="I667" s="10">
        <f>VLOOKUP(E667,PRODUCTS!A:E,4,FALSE)</f>
        <v>7</v>
      </c>
      <c r="J667" s="10">
        <f t="shared" si="30"/>
        <v>48</v>
      </c>
      <c r="K667" s="10">
        <f t="shared" si="31"/>
        <v>28</v>
      </c>
      <c r="L667" s="10">
        <f t="shared" si="32"/>
        <v>20</v>
      </c>
      <c r="M667" s="2">
        <f>VLOOKUP(D667,CUSTOMERS!A:E,5,FALSE)</f>
        <v>7</v>
      </c>
      <c r="N667" s="2">
        <f>VLOOKUP(E667,PRODUCTS!A:E,5,FALSE)</f>
        <v>5</v>
      </c>
      <c r="O667" s="2" t="str">
        <f>VLOOKUP(N667,CATEGORIES!A:C,3,FALSE)</f>
        <v>Children</v>
      </c>
      <c r="P667" s="2" t="str">
        <f ca="1">VLOOKUP(D667,CUSTOMERS!A:J,10,FALSE)</f>
        <v>30 - 40</v>
      </c>
      <c r="Q667" s="2" t="str">
        <f>VLOOKUP(D667,CUSTOMERS!A:I,9,FALSE)</f>
        <v>North-East</v>
      </c>
      <c r="R667" s="2" t="str">
        <f>VLOOKUP(D667,CUSTOMERS!A:K,11,FALSE)</f>
        <v>USA</v>
      </c>
    </row>
    <row r="668" spans="1:18" x14ac:dyDescent="0.2">
      <c r="A668" s="2">
        <v>1377</v>
      </c>
      <c r="B668" s="2">
        <v>1</v>
      </c>
      <c r="C668" s="4">
        <v>44827</v>
      </c>
      <c r="D668" s="2">
        <v>504</v>
      </c>
      <c r="E668" s="2">
        <v>51</v>
      </c>
      <c r="F668" s="2" t="str">
        <f>VLOOKUP(E668,PRODUCTS!A:B,2,FALSE)</f>
        <v>Chocolate-covered Oreos</v>
      </c>
      <c r="G668" s="2">
        <v>1</v>
      </c>
      <c r="H668" s="10">
        <f>VLOOKUP(E668,PRODUCTS!A:E,3,FALSE)</f>
        <v>25</v>
      </c>
      <c r="I668" s="10">
        <f>VLOOKUP(E668,PRODUCTS!A:E,4,FALSE)</f>
        <v>15.5</v>
      </c>
      <c r="J668" s="10">
        <f t="shared" si="30"/>
        <v>25</v>
      </c>
      <c r="K668" s="10">
        <f t="shared" si="31"/>
        <v>15.5</v>
      </c>
      <c r="L668" s="10">
        <f t="shared" si="32"/>
        <v>9.5</v>
      </c>
      <c r="M668" s="2">
        <f>VLOOKUP(D668,CUSTOMERS!A:E,5,FALSE)</f>
        <v>3</v>
      </c>
      <c r="N668" s="2">
        <f>VLOOKUP(E668,PRODUCTS!A:E,5,FALSE)</f>
        <v>3</v>
      </c>
      <c r="O668" s="2" t="str">
        <f>VLOOKUP(N668,CATEGORIES!A:C,3,FALSE)</f>
        <v>Food</v>
      </c>
      <c r="P668" s="2" t="str">
        <f ca="1">VLOOKUP(D668,CUSTOMERS!A:J,10,FALSE)</f>
        <v>50 - 60</v>
      </c>
      <c r="Q668" s="2" t="str">
        <f>VLOOKUP(D668,CUSTOMERS!A:I,9,FALSE)</f>
        <v>England</v>
      </c>
      <c r="R668" s="2" t="str">
        <f>VLOOKUP(D668,CUSTOMERS!A:K,11,FALSE)</f>
        <v>Europe</v>
      </c>
    </row>
    <row r="669" spans="1:18" x14ac:dyDescent="0.2">
      <c r="A669" s="2">
        <v>1377</v>
      </c>
      <c r="B669" s="2">
        <v>2</v>
      </c>
      <c r="C669" s="4">
        <v>44827</v>
      </c>
      <c r="D669" s="2">
        <v>504</v>
      </c>
      <c r="E669" s="2">
        <v>175</v>
      </c>
      <c r="F669" s="2" t="str">
        <f>VLOOKUP(E669,PRODUCTS!A:B,2,FALSE)</f>
        <v>Silverplated Hip Flask</v>
      </c>
      <c r="G669" s="2">
        <v>1</v>
      </c>
      <c r="H669" s="10">
        <f>VLOOKUP(E669,PRODUCTS!A:E,3,FALSE)</f>
        <v>29</v>
      </c>
      <c r="I669" s="10">
        <f>VLOOKUP(E669,PRODUCTS!A:E,4,FALSE)</f>
        <v>16.5</v>
      </c>
      <c r="J669" s="10">
        <f t="shared" si="30"/>
        <v>29</v>
      </c>
      <c r="K669" s="10">
        <f t="shared" si="31"/>
        <v>16.5</v>
      </c>
      <c r="L669" s="10">
        <f t="shared" si="32"/>
        <v>12.5</v>
      </c>
      <c r="M669" s="2">
        <f>VLOOKUP(D669,CUSTOMERS!A:E,5,FALSE)</f>
        <v>3</v>
      </c>
      <c r="N669" s="2">
        <f>VLOOKUP(E669,PRODUCTS!A:E,5,FALSE)</f>
        <v>26</v>
      </c>
      <c r="O669" s="2" t="str">
        <f>VLOOKUP(N669,CATEGORIES!A:C,3,FALSE)</f>
        <v>Gifts</v>
      </c>
      <c r="P669" s="2" t="str">
        <f ca="1">VLOOKUP(D669,CUSTOMERS!A:J,10,FALSE)</f>
        <v>50 - 60</v>
      </c>
      <c r="Q669" s="2" t="str">
        <f>VLOOKUP(D669,CUSTOMERS!A:I,9,FALSE)</f>
        <v>England</v>
      </c>
      <c r="R669" s="2" t="str">
        <f>VLOOKUP(D669,CUSTOMERS!A:K,11,FALSE)</f>
        <v>Europe</v>
      </c>
    </row>
    <row r="670" spans="1:18" x14ac:dyDescent="0.2">
      <c r="A670" s="2">
        <v>1378</v>
      </c>
      <c r="B670" s="2">
        <v>1</v>
      </c>
      <c r="C670" s="4">
        <v>44828</v>
      </c>
      <c r="D670" s="2">
        <v>41</v>
      </c>
      <c r="E670" s="2">
        <v>2</v>
      </c>
      <c r="F670" s="2" t="str">
        <f>VLOOKUP(E670,PRODUCTS!A:B,2,FALSE)</f>
        <v>Gardener's Journal</v>
      </c>
      <c r="G670" s="2">
        <v>1</v>
      </c>
      <c r="H670" s="10">
        <f>VLOOKUP(E670,PRODUCTS!A:E,3,FALSE)</f>
        <v>25</v>
      </c>
      <c r="I670" s="10">
        <f>VLOOKUP(E670,PRODUCTS!A:E,4,FALSE)</f>
        <v>15.5</v>
      </c>
      <c r="J670" s="10">
        <f t="shared" si="30"/>
        <v>25</v>
      </c>
      <c r="K670" s="10">
        <f t="shared" si="31"/>
        <v>15.5</v>
      </c>
      <c r="L670" s="10">
        <f t="shared" si="32"/>
        <v>9.5</v>
      </c>
      <c r="M670" s="2">
        <f>VLOOKUP(D670,CUSTOMERS!A:E,5,FALSE)</f>
        <v>1</v>
      </c>
      <c r="N670" s="2">
        <f>VLOOKUP(E670,PRODUCTS!A:E,5,FALSE)</f>
        <v>16</v>
      </c>
      <c r="O670" s="2" t="str">
        <f>VLOOKUP(N670,CATEGORIES!A:C,3,FALSE)</f>
        <v>Household</v>
      </c>
      <c r="P670" s="2" t="str">
        <f ca="1">VLOOKUP(D670,CUSTOMERS!A:J,10,FALSE)</f>
        <v>70+</v>
      </c>
      <c r="Q670" s="2" t="str">
        <f>VLOOKUP(D670,CUSTOMERS!A:I,9,FALSE)</f>
        <v>South</v>
      </c>
      <c r="R670" s="2" t="str">
        <f>VLOOKUP(D670,CUSTOMERS!A:K,11,FALSE)</f>
        <v>USA</v>
      </c>
    </row>
    <row r="671" spans="1:18" x14ac:dyDescent="0.2">
      <c r="A671" s="2">
        <v>1378</v>
      </c>
      <c r="B671" s="2">
        <v>2</v>
      </c>
      <c r="C671" s="4">
        <v>44828</v>
      </c>
      <c r="D671" s="2">
        <v>41</v>
      </c>
      <c r="E671" s="2">
        <v>101</v>
      </c>
      <c r="F671" s="2" t="str">
        <f>VLOOKUP(E671,PRODUCTS!A:B,2,FALSE)</f>
        <v>LED Headlamp</v>
      </c>
      <c r="G671" s="2">
        <v>1</v>
      </c>
      <c r="H671" s="10">
        <f>VLOOKUP(E671,PRODUCTS!A:E,3,FALSE)</f>
        <v>35</v>
      </c>
      <c r="I671" s="10">
        <f>VLOOKUP(E671,PRODUCTS!A:E,4,FALSE)</f>
        <v>20.5</v>
      </c>
      <c r="J671" s="10">
        <f t="shared" si="30"/>
        <v>35</v>
      </c>
      <c r="K671" s="10">
        <f t="shared" si="31"/>
        <v>20.5</v>
      </c>
      <c r="L671" s="10">
        <f t="shared" si="32"/>
        <v>14.5</v>
      </c>
      <c r="M671" s="2">
        <f>VLOOKUP(D671,CUSTOMERS!A:E,5,FALSE)</f>
        <v>1</v>
      </c>
      <c r="N671" s="2">
        <f>VLOOKUP(E671,PRODUCTS!A:E,5,FALSE)</f>
        <v>23</v>
      </c>
      <c r="O671" s="2" t="str">
        <f>VLOOKUP(N671,CATEGORIES!A:C,3,FALSE)</f>
        <v>Travel</v>
      </c>
      <c r="P671" s="2" t="str">
        <f ca="1">VLOOKUP(D671,CUSTOMERS!A:J,10,FALSE)</f>
        <v>70+</v>
      </c>
      <c r="Q671" s="2" t="str">
        <f>VLOOKUP(D671,CUSTOMERS!A:I,9,FALSE)</f>
        <v>South</v>
      </c>
      <c r="R671" s="2" t="str">
        <f>VLOOKUP(D671,CUSTOMERS!A:K,11,FALSE)</f>
        <v>USA</v>
      </c>
    </row>
    <row r="672" spans="1:18" x14ac:dyDescent="0.2">
      <c r="A672" s="2">
        <v>1378</v>
      </c>
      <c r="B672" s="2">
        <v>3</v>
      </c>
      <c r="C672" s="4">
        <v>44828</v>
      </c>
      <c r="D672" s="2">
        <v>41</v>
      </c>
      <c r="E672" s="2">
        <v>106</v>
      </c>
      <c r="F672" s="2" t="str">
        <f>VLOOKUP(E672,PRODUCTS!A:B,2,FALSE)</f>
        <v>Incredible Chiller</v>
      </c>
      <c r="G672" s="2">
        <v>1</v>
      </c>
      <c r="H672" s="10">
        <f>VLOOKUP(E672,PRODUCTS!A:E,3,FALSE)</f>
        <v>72</v>
      </c>
      <c r="I672" s="10">
        <f>VLOOKUP(E672,PRODUCTS!A:E,4,FALSE)</f>
        <v>38</v>
      </c>
      <c r="J672" s="10">
        <f t="shared" si="30"/>
        <v>72</v>
      </c>
      <c r="K672" s="10">
        <f t="shared" si="31"/>
        <v>38</v>
      </c>
      <c r="L672" s="10">
        <f t="shared" si="32"/>
        <v>34</v>
      </c>
      <c r="M672" s="2">
        <f>VLOOKUP(D672,CUSTOMERS!A:E,5,FALSE)</f>
        <v>1</v>
      </c>
      <c r="N672" s="2">
        <f>VLOOKUP(E672,PRODUCTS!A:E,5,FALSE)</f>
        <v>15</v>
      </c>
      <c r="O672" s="2" t="str">
        <f>VLOOKUP(N672,CATEGORIES!A:C,3,FALSE)</f>
        <v>Household</v>
      </c>
      <c r="P672" s="2" t="str">
        <f ca="1">VLOOKUP(D672,CUSTOMERS!A:J,10,FALSE)</f>
        <v>70+</v>
      </c>
      <c r="Q672" s="2" t="str">
        <f>VLOOKUP(D672,CUSTOMERS!A:I,9,FALSE)</f>
        <v>South</v>
      </c>
      <c r="R672" s="2" t="str">
        <f>VLOOKUP(D672,CUSTOMERS!A:K,11,FALSE)</f>
        <v>USA</v>
      </c>
    </row>
    <row r="673" spans="1:18" x14ac:dyDescent="0.2">
      <c r="A673" s="2">
        <v>1378</v>
      </c>
      <c r="B673" s="2">
        <v>4</v>
      </c>
      <c r="C673" s="4">
        <v>44828</v>
      </c>
      <c r="D673" s="2">
        <v>41</v>
      </c>
      <c r="E673" s="2">
        <v>125</v>
      </c>
      <c r="F673" s="2" t="str">
        <f>VLOOKUP(E673,PRODUCTS!A:B,2,FALSE)</f>
        <v>Lucious Nuggets</v>
      </c>
      <c r="G673" s="2">
        <v>1</v>
      </c>
      <c r="H673" s="10">
        <f>VLOOKUP(E673,PRODUCTS!A:E,3,FALSE)</f>
        <v>27</v>
      </c>
      <c r="I673" s="10">
        <f>VLOOKUP(E673,PRODUCTS!A:E,4,FALSE)</f>
        <v>14.5</v>
      </c>
      <c r="J673" s="10">
        <f t="shared" si="30"/>
        <v>27</v>
      </c>
      <c r="K673" s="10">
        <f t="shared" si="31"/>
        <v>14.5</v>
      </c>
      <c r="L673" s="10">
        <f t="shared" si="32"/>
        <v>12.5</v>
      </c>
      <c r="M673" s="2">
        <f>VLOOKUP(D673,CUSTOMERS!A:E,5,FALSE)</f>
        <v>1</v>
      </c>
      <c r="N673" s="2">
        <f>VLOOKUP(E673,PRODUCTS!A:E,5,FALSE)</f>
        <v>3</v>
      </c>
      <c r="O673" s="2" t="str">
        <f>VLOOKUP(N673,CATEGORIES!A:C,3,FALSE)</f>
        <v>Food</v>
      </c>
      <c r="P673" s="2" t="str">
        <f ca="1">VLOOKUP(D673,CUSTOMERS!A:J,10,FALSE)</f>
        <v>70+</v>
      </c>
      <c r="Q673" s="2" t="str">
        <f>VLOOKUP(D673,CUSTOMERS!A:I,9,FALSE)</f>
        <v>South</v>
      </c>
      <c r="R673" s="2" t="str">
        <f>VLOOKUP(D673,CUSTOMERS!A:K,11,FALSE)</f>
        <v>USA</v>
      </c>
    </row>
    <row r="674" spans="1:18" x14ac:dyDescent="0.2">
      <c r="A674" s="2">
        <v>1379</v>
      </c>
      <c r="B674" s="2">
        <v>1</v>
      </c>
      <c r="C674" s="4">
        <v>44828</v>
      </c>
      <c r="D674" s="2">
        <v>119</v>
      </c>
      <c r="E674" s="2">
        <v>30</v>
      </c>
      <c r="F674" s="2" t="str">
        <f>VLOOKUP(E674,PRODUCTS!A:B,2,FALSE)</f>
        <v>Car Diffuser</v>
      </c>
      <c r="G674" s="2">
        <v>1</v>
      </c>
      <c r="H674" s="10">
        <f>VLOOKUP(E674,PRODUCTS!A:E,3,FALSE)</f>
        <v>20</v>
      </c>
      <c r="I674" s="10">
        <f>VLOOKUP(E674,PRODUCTS!A:E,4,FALSE)</f>
        <v>11</v>
      </c>
      <c r="J674" s="10">
        <f t="shared" si="30"/>
        <v>20</v>
      </c>
      <c r="K674" s="10">
        <f t="shared" si="31"/>
        <v>11</v>
      </c>
      <c r="L674" s="10">
        <f t="shared" si="32"/>
        <v>9</v>
      </c>
      <c r="M674" s="2">
        <f>VLOOKUP(D674,CUSTOMERS!A:E,5,FALSE)</f>
        <v>4</v>
      </c>
      <c r="N674" s="2">
        <f>VLOOKUP(E674,PRODUCTS!A:E,5,FALSE)</f>
        <v>20</v>
      </c>
      <c r="O674" s="2" t="str">
        <f>VLOOKUP(N674,CATEGORIES!A:C,3,FALSE)</f>
        <v>Health &amp; Beauty</v>
      </c>
      <c r="P674" s="2" t="str">
        <f ca="1">VLOOKUP(D674,CUSTOMERS!A:J,10,FALSE)</f>
        <v>50 - 60</v>
      </c>
      <c r="Q674" s="2" t="str">
        <f>VLOOKUP(D674,CUSTOMERS!A:I,9,FALSE)</f>
        <v>Germany</v>
      </c>
      <c r="R674" s="2" t="str">
        <f>VLOOKUP(D674,CUSTOMERS!A:K,11,FALSE)</f>
        <v>Europe</v>
      </c>
    </row>
    <row r="675" spans="1:18" x14ac:dyDescent="0.2">
      <c r="A675" s="2">
        <v>1379</v>
      </c>
      <c r="B675" s="2">
        <v>2</v>
      </c>
      <c r="C675" s="4">
        <v>44828</v>
      </c>
      <c r="D675" s="2">
        <v>119</v>
      </c>
      <c r="E675" s="2">
        <v>65</v>
      </c>
      <c r="F675" s="2" t="str">
        <f>VLOOKUP(E675,PRODUCTS!A:B,2,FALSE)</f>
        <v>Dog Bomber Jacket</v>
      </c>
      <c r="G675" s="2">
        <v>2</v>
      </c>
      <c r="H675" s="10">
        <f>VLOOKUP(E675,PRODUCTS!A:E,3,FALSE)</f>
        <v>60</v>
      </c>
      <c r="I675" s="10">
        <f>VLOOKUP(E675,PRODUCTS!A:E,4,FALSE)</f>
        <v>33</v>
      </c>
      <c r="J675" s="10">
        <f t="shared" si="30"/>
        <v>120</v>
      </c>
      <c r="K675" s="10">
        <f t="shared" si="31"/>
        <v>66</v>
      </c>
      <c r="L675" s="10">
        <f t="shared" si="32"/>
        <v>54</v>
      </c>
      <c r="M675" s="2">
        <f>VLOOKUP(D675,CUSTOMERS!A:E,5,FALSE)</f>
        <v>4</v>
      </c>
      <c r="N675" s="2">
        <f>VLOOKUP(E675,PRODUCTS!A:E,5,FALSE)</f>
        <v>21</v>
      </c>
      <c r="O675" s="2" t="str">
        <f>VLOOKUP(N675,CATEGORIES!A:C,3,FALSE)</f>
        <v>Household</v>
      </c>
      <c r="P675" s="2" t="str">
        <f ca="1">VLOOKUP(D675,CUSTOMERS!A:J,10,FALSE)</f>
        <v>50 - 60</v>
      </c>
      <c r="Q675" s="2" t="str">
        <f>VLOOKUP(D675,CUSTOMERS!A:I,9,FALSE)</f>
        <v>Germany</v>
      </c>
      <c r="R675" s="2" t="str">
        <f>VLOOKUP(D675,CUSTOMERS!A:K,11,FALSE)</f>
        <v>Europe</v>
      </c>
    </row>
    <row r="676" spans="1:18" x14ac:dyDescent="0.2">
      <c r="A676" s="2">
        <v>1379</v>
      </c>
      <c r="B676" s="2">
        <v>3</v>
      </c>
      <c r="C676" s="4">
        <v>44828</v>
      </c>
      <c r="D676" s="2">
        <v>119</v>
      </c>
      <c r="E676" s="2">
        <v>140</v>
      </c>
      <c r="F676" s="2" t="str">
        <f>VLOOKUP(E676,PRODUCTS!A:B,2,FALSE)</f>
        <v>Deer Repellent</v>
      </c>
      <c r="G676" s="2">
        <v>1</v>
      </c>
      <c r="H676" s="10">
        <f>VLOOKUP(E676,PRODUCTS!A:E,3,FALSE)</f>
        <v>15</v>
      </c>
      <c r="I676" s="10">
        <f>VLOOKUP(E676,PRODUCTS!A:E,4,FALSE)</f>
        <v>9.5</v>
      </c>
      <c r="J676" s="10">
        <f t="shared" si="30"/>
        <v>15</v>
      </c>
      <c r="K676" s="10">
        <f t="shared" si="31"/>
        <v>9.5</v>
      </c>
      <c r="L676" s="10">
        <f t="shared" si="32"/>
        <v>5.5</v>
      </c>
      <c r="M676" s="2">
        <f>VLOOKUP(D676,CUSTOMERS!A:E,5,FALSE)</f>
        <v>4</v>
      </c>
      <c r="N676" s="2">
        <f>VLOOKUP(E676,PRODUCTS!A:E,5,FALSE)</f>
        <v>16</v>
      </c>
      <c r="O676" s="2" t="str">
        <f>VLOOKUP(N676,CATEGORIES!A:C,3,FALSE)</f>
        <v>Household</v>
      </c>
      <c r="P676" s="2" t="str">
        <f ca="1">VLOOKUP(D676,CUSTOMERS!A:J,10,FALSE)</f>
        <v>50 - 60</v>
      </c>
      <c r="Q676" s="2" t="str">
        <f>VLOOKUP(D676,CUSTOMERS!A:I,9,FALSE)</f>
        <v>Germany</v>
      </c>
      <c r="R676" s="2" t="str">
        <f>VLOOKUP(D676,CUSTOMERS!A:K,11,FALSE)</f>
        <v>Europe</v>
      </c>
    </row>
    <row r="677" spans="1:18" x14ac:dyDescent="0.2">
      <c r="A677" s="2">
        <v>1380</v>
      </c>
      <c r="B677" s="2">
        <v>1</v>
      </c>
      <c r="C677" s="4">
        <v>44829</v>
      </c>
      <c r="D677" s="2">
        <v>210</v>
      </c>
      <c r="E677" s="2">
        <v>64</v>
      </c>
      <c r="F677" s="2" t="str">
        <f>VLOOKUP(E677,PRODUCTS!A:B,2,FALSE)</f>
        <v>Dog Biker Jacket</v>
      </c>
      <c r="G677" s="2">
        <v>1</v>
      </c>
      <c r="H677" s="10">
        <f>VLOOKUP(E677,PRODUCTS!A:E,3,FALSE)</f>
        <v>52</v>
      </c>
      <c r="I677" s="10">
        <f>VLOOKUP(E677,PRODUCTS!A:E,4,FALSE)</f>
        <v>29</v>
      </c>
      <c r="J677" s="10">
        <f t="shared" si="30"/>
        <v>52</v>
      </c>
      <c r="K677" s="10">
        <f t="shared" si="31"/>
        <v>29</v>
      </c>
      <c r="L677" s="10">
        <f t="shared" si="32"/>
        <v>23</v>
      </c>
      <c r="M677" s="2">
        <f>VLOOKUP(D677,CUSTOMERS!A:E,5,FALSE)</f>
        <v>6</v>
      </c>
      <c r="N677" s="2">
        <f>VLOOKUP(E677,PRODUCTS!A:E,5,FALSE)</f>
        <v>21</v>
      </c>
      <c r="O677" s="2" t="str">
        <f>VLOOKUP(N677,CATEGORIES!A:C,3,FALSE)</f>
        <v>Household</v>
      </c>
      <c r="P677" s="2" t="str">
        <f ca="1">VLOOKUP(D677,CUSTOMERS!A:J,10,FALSE)</f>
        <v>60 - 70</v>
      </c>
      <c r="Q677" s="2" t="str">
        <f>VLOOKUP(D677,CUSTOMERS!A:I,9,FALSE)</f>
        <v>South</v>
      </c>
      <c r="R677" s="2" t="str">
        <f>VLOOKUP(D677,CUSTOMERS!A:K,11,FALSE)</f>
        <v>USA</v>
      </c>
    </row>
    <row r="678" spans="1:18" x14ac:dyDescent="0.2">
      <c r="A678" s="2">
        <v>1380</v>
      </c>
      <c r="B678" s="2">
        <v>2</v>
      </c>
      <c r="C678" s="4">
        <v>44829</v>
      </c>
      <c r="D678" s="2">
        <v>210</v>
      </c>
      <c r="E678" s="2">
        <v>138</v>
      </c>
      <c r="F678" s="2" t="str">
        <f>VLOOKUP(E678,PRODUCTS!A:B,2,FALSE)</f>
        <v>Natural Cold Defense Kit</v>
      </c>
      <c r="G678" s="2">
        <v>1</v>
      </c>
      <c r="H678" s="10">
        <f>VLOOKUP(E678,PRODUCTS!A:E,3,FALSE)</f>
        <v>30</v>
      </c>
      <c r="I678" s="10">
        <f>VLOOKUP(E678,PRODUCTS!A:E,4,FALSE)</f>
        <v>16</v>
      </c>
      <c r="J678" s="10">
        <f t="shared" si="30"/>
        <v>30</v>
      </c>
      <c r="K678" s="10">
        <f t="shared" si="31"/>
        <v>16</v>
      </c>
      <c r="L678" s="10">
        <f t="shared" si="32"/>
        <v>14</v>
      </c>
      <c r="M678" s="2">
        <f>VLOOKUP(D678,CUSTOMERS!A:E,5,FALSE)</f>
        <v>6</v>
      </c>
      <c r="N678" s="2">
        <f>VLOOKUP(E678,PRODUCTS!A:E,5,FALSE)</f>
        <v>20</v>
      </c>
      <c r="O678" s="2" t="str">
        <f>VLOOKUP(N678,CATEGORIES!A:C,3,FALSE)</f>
        <v>Health &amp; Beauty</v>
      </c>
      <c r="P678" s="2" t="str">
        <f ca="1">VLOOKUP(D678,CUSTOMERS!A:J,10,FALSE)</f>
        <v>60 - 70</v>
      </c>
      <c r="Q678" s="2" t="str">
        <f>VLOOKUP(D678,CUSTOMERS!A:I,9,FALSE)</f>
        <v>South</v>
      </c>
      <c r="R678" s="2" t="str">
        <f>VLOOKUP(D678,CUSTOMERS!A:K,11,FALSE)</f>
        <v>USA</v>
      </c>
    </row>
    <row r="679" spans="1:18" x14ac:dyDescent="0.2">
      <c r="A679" s="2">
        <v>1381</v>
      </c>
      <c r="B679" s="2">
        <v>1</v>
      </c>
      <c r="C679" s="4">
        <v>44829</v>
      </c>
      <c r="D679" s="2">
        <v>420</v>
      </c>
      <c r="E679" s="2">
        <v>11</v>
      </c>
      <c r="F679" s="2" t="str">
        <f>VLOOKUP(E679,PRODUCTS!A:B,2,FALSE)</f>
        <v>Aromatherapy Clove Candle</v>
      </c>
      <c r="G679" s="2">
        <v>1</v>
      </c>
      <c r="H679" s="10">
        <f>VLOOKUP(E679,PRODUCTS!A:E,3,FALSE)</f>
        <v>25</v>
      </c>
      <c r="I679" s="10">
        <f>VLOOKUP(E679,PRODUCTS!A:E,4,FALSE)</f>
        <v>13.5</v>
      </c>
      <c r="J679" s="10">
        <f t="shared" si="30"/>
        <v>25</v>
      </c>
      <c r="K679" s="10">
        <f t="shared" si="31"/>
        <v>13.5</v>
      </c>
      <c r="L679" s="10">
        <f t="shared" si="32"/>
        <v>11.5</v>
      </c>
      <c r="M679" s="2">
        <f>VLOOKUP(D679,CUSTOMERS!A:E,5,FALSE)</f>
        <v>2</v>
      </c>
      <c r="N679" s="2">
        <f>VLOOKUP(E679,PRODUCTS!A:E,5,FALSE)</f>
        <v>20</v>
      </c>
      <c r="O679" s="2" t="str">
        <f>VLOOKUP(N679,CATEGORIES!A:C,3,FALSE)</f>
        <v>Health &amp; Beauty</v>
      </c>
      <c r="P679" s="2" t="str">
        <f ca="1">VLOOKUP(D679,CUSTOMERS!A:J,10,FALSE)</f>
        <v>20 - 30</v>
      </c>
      <c r="Q679" s="2" t="str">
        <f>VLOOKUP(D679,CUSTOMERS!A:I,9,FALSE)</f>
        <v>Central</v>
      </c>
      <c r="R679" s="2" t="str">
        <f>VLOOKUP(D679,CUSTOMERS!A:K,11,FALSE)</f>
        <v>USA</v>
      </c>
    </row>
    <row r="680" spans="1:18" x14ac:dyDescent="0.2">
      <c r="A680" s="2">
        <v>1381</v>
      </c>
      <c r="B680" s="2">
        <v>2</v>
      </c>
      <c r="C680" s="4">
        <v>44829</v>
      </c>
      <c r="D680" s="2">
        <v>420</v>
      </c>
      <c r="E680" s="2">
        <v>187</v>
      </c>
      <c r="F680" s="2" t="str">
        <f>VLOOKUP(E680,PRODUCTS!A:B,2,FALSE)</f>
        <v>Potatoes Spud Shooter</v>
      </c>
      <c r="G680" s="2">
        <v>10</v>
      </c>
      <c r="H680" s="10">
        <f>VLOOKUP(E680,PRODUCTS!A:E,3,FALSE)</f>
        <v>11</v>
      </c>
      <c r="I680" s="10">
        <f>VLOOKUP(E680,PRODUCTS!A:E,4,FALSE)</f>
        <v>6.5</v>
      </c>
      <c r="J680" s="10">
        <f t="shared" si="30"/>
        <v>110</v>
      </c>
      <c r="K680" s="10">
        <f t="shared" si="31"/>
        <v>65</v>
      </c>
      <c r="L680" s="10">
        <f t="shared" si="32"/>
        <v>45</v>
      </c>
      <c r="M680" s="2">
        <f>VLOOKUP(D680,CUSTOMERS!A:E,5,FALSE)</f>
        <v>2</v>
      </c>
      <c r="N680" s="2">
        <f>VLOOKUP(E680,PRODUCTS!A:E,5,FALSE)</f>
        <v>5</v>
      </c>
      <c r="O680" s="2" t="str">
        <f>VLOOKUP(N680,CATEGORIES!A:C,3,FALSE)</f>
        <v>Children</v>
      </c>
      <c r="P680" s="2" t="str">
        <f ca="1">VLOOKUP(D680,CUSTOMERS!A:J,10,FALSE)</f>
        <v>20 - 30</v>
      </c>
      <c r="Q680" s="2" t="str">
        <f>VLOOKUP(D680,CUSTOMERS!A:I,9,FALSE)</f>
        <v>Central</v>
      </c>
      <c r="R680" s="2" t="str">
        <f>VLOOKUP(D680,CUSTOMERS!A:K,11,FALSE)</f>
        <v>USA</v>
      </c>
    </row>
    <row r="681" spans="1:18" x14ac:dyDescent="0.2">
      <c r="A681" s="2">
        <v>1381</v>
      </c>
      <c r="B681" s="2">
        <v>3</v>
      </c>
      <c r="C681" s="4">
        <v>44829</v>
      </c>
      <c r="D681" s="2">
        <v>420</v>
      </c>
      <c r="E681" s="2">
        <v>210</v>
      </c>
      <c r="F681" s="2" t="str">
        <f>VLOOKUP(E681,PRODUCTS!A:B,2,FALSE)</f>
        <v>WWI Trench Lighter</v>
      </c>
      <c r="G681" s="2">
        <v>1</v>
      </c>
      <c r="H681" s="10">
        <f>VLOOKUP(E681,PRODUCTS!A:E,3,FALSE)</f>
        <v>24</v>
      </c>
      <c r="I681" s="10">
        <f>VLOOKUP(E681,PRODUCTS!A:E,4,FALSE)</f>
        <v>14</v>
      </c>
      <c r="J681" s="10">
        <f t="shared" si="30"/>
        <v>24</v>
      </c>
      <c r="K681" s="10">
        <f t="shared" si="31"/>
        <v>14</v>
      </c>
      <c r="L681" s="10">
        <f t="shared" si="32"/>
        <v>10</v>
      </c>
      <c r="M681" s="2">
        <f>VLOOKUP(D681,CUSTOMERS!A:E,5,FALSE)</f>
        <v>2</v>
      </c>
      <c r="N681" s="2">
        <f>VLOOKUP(E681,PRODUCTS!A:E,5,FALSE)</f>
        <v>26</v>
      </c>
      <c r="O681" s="2" t="str">
        <f>VLOOKUP(N681,CATEGORIES!A:C,3,FALSE)</f>
        <v>Gifts</v>
      </c>
      <c r="P681" s="2" t="str">
        <f ca="1">VLOOKUP(D681,CUSTOMERS!A:J,10,FALSE)</f>
        <v>20 - 30</v>
      </c>
      <c r="Q681" s="2" t="str">
        <f>VLOOKUP(D681,CUSTOMERS!A:I,9,FALSE)</f>
        <v>Central</v>
      </c>
      <c r="R681" s="2" t="str">
        <f>VLOOKUP(D681,CUSTOMERS!A:K,11,FALSE)</f>
        <v>USA</v>
      </c>
    </row>
    <row r="682" spans="1:18" x14ac:dyDescent="0.2">
      <c r="A682" s="2">
        <v>1382</v>
      </c>
      <c r="B682" s="2">
        <v>1</v>
      </c>
      <c r="C682" s="4">
        <v>44830</v>
      </c>
      <c r="D682" s="2">
        <v>46</v>
      </c>
      <c r="E682" s="2">
        <v>16</v>
      </c>
      <c r="F682" s="2" t="str">
        <f>VLOOKUP(E682,PRODUCTS!A:B,2,FALSE)</f>
        <v>Beer-Making Kit</v>
      </c>
      <c r="G682" s="2">
        <v>1</v>
      </c>
      <c r="H682" s="10">
        <f>VLOOKUP(E682,PRODUCTS!A:E,3,FALSE)</f>
        <v>50</v>
      </c>
      <c r="I682" s="10">
        <f>VLOOKUP(E682,PRODUCTS!A:E,4,FALSE)</f>
        <v>27</v>
      </c>
      <c r="J682" s="10">
        <f t="shared" si="30"/>
        <v>50</v>
      </c>
      <c r="K682" s="10">
        <f t="shared" si="31"/>
        <v>27</v>
      </c>
      <c r="L682" s="10">
        <f t="shared" si="32"/>
        <v>23</v>
      </c>
      <c r="M682" s="2">
        <f>VLOOKUP(D682,CUSTOMERS!A:E,5,FALSE)</f>
        <v>3</v>
      </c>
      <c r="N682" s="2">
        <f>VLOOKUP(E682,PRODUCTS!A:E,5,FALSE)</f>
        <v>15</v>
      </c>
      <c r="O682" s="2" t="str">
        <f>VLOOKUP(N682,CATEGORIES!A:C,3,FALSE)</f>
        <v>Household</v>
      </c>
      <c r="P682" s="2" t="str">
        <f ca="1">VLOOKUP(D682,CUSTOMERS!A:J,10,FALSE)</f>
        <v>40 - 50</v>
      </c>
      <c r="Q682" s="2" t="str">
        <f>VLOOKUP(D682,CUSTOMERS!A:I,9,FALSE)</f>
        <v>North-West</v>
      </c>
      <c r="R682" s="2" t="str">
        <f>VLOOKUP(D682,CUSTOMERS!A:K,11,FALSE)</f>
        <v>USA</v>
      </c>
    </row>
    <row r="683" spans="1:18" x14ac:dyDescent="0.2">
      <c r="A683" s="2">
        <v>1382</v>
      </c>
      <c r="B683" s="2">
        <v>2</v>
      </c>
      <c r="C683" s="4">
        <v>44830</v>
      </c>
      <c r="D683" s="2">
        <v>46</v>
      </c>
      <c r="E683" s="2">
        <v>142</v>
      </c>
      <c r="F683" s="2" t="str">
        <f>VLOOKUP(E683,PRODUCTS!A:B,2,FALSE)</f>
        <v>Notre Dame 3-D Puzzle</v>
      </c>
      <c r="G683" s="2">
        <v>1</v>
      </c>
      <c r="H683" s="10">
        <f>VLOOKUP(E683,PRODUCTS!A:E,3,FALSE)</f>
        <v>50</v>
      </c>
      <c r="I683" s="10">
        <f>VLOOKUP(E683,PRODUCTS!A:E,4,FALSE)</f>
        <v>27</v>
      </c>
      <c r="J683" s="10">
        <f t="shared" si="30"/>
        <v>50</v>
      </c>
      <c r="K683" s="10">
        <f t="shared" si="31"/>
        <v>27</v>
      </c>
      <c r="L683" s="10">
        <f t="shared" si="32"/>
        <v>23</v>
      </c>
      <c r="M683" s="2">
        <f>VLOOKUP(D683,CUSTOMERS!A:E,5,FALSE)</f>
        <v>3</v>
      </c>
      <c r="N683" s="2">
        <f>VLOOKUP(E683,PRODUCTS!A:E,5,FALSE)</f>
        <v>10</v>
      </c>
      <c r="O683" s="2" t="str">
        <f>VLOOKUP(N683,CATEGORIES!A:C,3,FALSE)</f>
        <v>Children</v>
      </c>
      <c r="P683" s="2" t="str">
        <f ca="1">VLOOKUP(D683,CUSTOMERS!A:J,10,FALSE)</f>
        <v>40 - 50</v>
      </c>
      <c r="Q683" s="2" t="str">
        <f>VLOOKUP(D683,CUSTOMERS!A:I,9,FALSE)</f>
        <v>North-West</v>
      </c>
      <c r="R683" s="2" t="str">
        <f>VLOOKUP(D683,CUSTOMERS!A:K,11,FALSE)</f>
        <v>USA</v>
      </c>
    </row>
    <row r="684" spans="1:18" x14ac:dyDescent="0.2">
      <c r="A684" s="2">
        <v>1382</v>
      </c>
      <c r="B684" s="2">
        <v>3</v>
      </c>
      <c r="C684" s="4">
        <v>44830</v>
      </c>
      <c r="D684" s="2">
        <v>46</v>
      </c>
      <c r="E684" s="2">
        <v>159</v>
      </c>
      <c r="F684" s="2" t="str">
        <f>VLOOKUP(E684,PRODUCTS!A:B,2,FALSE)</f>
        <v>Planter Pot Feet</v>
      </c>
      <c r="G684" s="2">
        <v>1</v>
      </c>
      <c r="H684" s="10">
        <f>VLOOKUP(E684,PRODUCTS!A:E,3,FALSE)</f>
        <v>12</v>
      </c>
      <c r="I684" s="10">
        <f>VLOOKUP(E684,PRODUCTS!A:E,4,FALSE)</f>
        <v>7</v>
      </c>
      <c r="J684" s="10">
        <f t="shared" si="30"/>
        <v>12</v>
      </c>
      <c r="K684" s="10">
        <f t="shared" si="31"/>
        <v>7</v>
      </c>
      <c r="L684" s="10">
        <f t="shared" si="32"/>
        <v>5</v>
      </c>
      <c r="M684" s="2">
        <f>VLOOKUP(D684,CUSTOMERS!A:E,5,FALSE)</f>
        <v>3</v>
      </c>
      <c r="N684" s="2">
        <f>VLOOKUP(E684,PRODUCTS!A:E,5,FALSE)</f>
        <v>16</v>
      </c>
      <c r="O684" s="2" t="str">
        <f>VLOOKUP(N684,CATEGORIES!A:C,3,FALSE)</f>
        <v>Household</v>
      </c>
      <c r="P684" s="2" t="str">
        <f ca="1">VLOOKUP(D684,CUSTOMERS!A:J,10,FALSE)</f>
        <v>40 - 50</v>
      </c>
      <c r="Q684" s="2" t="str">
        <f>VLOOKUP(D684,CUSTOMERS!A:I,9,FALSE)</f>
        <v>North-West</v>
      </c>
      <c r="R684" s="2" t="str">
        <f>VLOOKUP(D684,CUSTOMERS!A:K,11,FALSE)</f>
        <v>USA</v>
      </c>
    </row>
    <row r="685" spans="1:18" x14ac:dyDescent="0.2">
      <c r="A685" s="2">
        <v>1383</v>
      </c>
      <c r="B685" s="2">
        <v>1</v>
      </c>
      <c r="C685" s="4">
        <v>44830</v>
      </c>
      <c r="D685" s="2">
        <v>535</v>
      </c>
      <c r="E685" s="2">
        <v>8</v>
      </c>
      <c r="F685" s="2" t="str">
        <f>VLOOKUP(E685,PRODUCTS!A:B,2,FALSE)</f>
        <v>Amish Pine Napkin Holder</v>
      </c>
      <c r="G685" s="2">
        <v>1</v>
      </c>
      <c r="H685" s="10">
        <f>VLOOKUP(E685,PRODUCTS!A:E,3,FALSE)</f>
        <v>30</v>
      </c>
      <c r="I685" s="10">
        <f>VLOOKUP(E685,PRODUCTS!A:E,4,FALSE)</f>
        <v>17</v>
      </c>
      <c r="J685" s="10">
        <f t="shared" si="30"/>
        <v>30</v>
      </c>
      <c r="K685" s="10">
        <f t="shared" si="31"/>
        <v>17</v>
      </c>
      <c r="L685" s="10">
        <f t="shared" si="32"/>
        <v>13</v>
      </c>
      <c r="M685" s="2">
        <f>VLOOKUP(D685,CUSTOMERS!A:E,5,FALSE)</f>
        <v>2</v>
      </c>
      <c r="N685" s="2">
        <f>VLOOKUP(E685,PRODUCTS!A:E,5,FALSE)</f>
        <v>15</v>
      </c>
      <c r="O685" s="2" t="str">
        <f>VLOOKUP(N685,CATEGORIES!A:C,3,FALSE)</f>
        <v>Household</v>
      </c>
      <c r="P685" s="2" t="str">
        <f ca="1">VLOOKUP(D685,CUSTOMERS!A:J,10,FALSE)</f>
        <v>30 - 40</v>
      </c>
      <c r="Q685" s="2" t="str">
        <f>VLOOKUP(D685,CUSTOMERS!A:I,9,FALSE)</f>
        <v>Mid-Atlantic</v>
      </c>
      <c r="R685" s="2" t="str">
        <f>VLOOKUP(D685,CUSTOMERS!A:K,11,FALSE)</f>
        <v>USA</v>
      </c>
    </row>
    <row r="686" spans="1:18" x14ac:dyDescent="0.2">
      <c r="A686" s="2">
        <v>1383</v>
      </c>
      <c r="B686" s="2">
        <v>2</v>
      </c>
      <c r="C686" s="4">
        <v>44830</v>
      </c>
      <c r="D686" s="2">
        <v>535</v>
      </c>
      <c r="E686" s="2">
        <v>144</v>
      </c>
      <c r="F686" s="2" t="str">
        <f>VLOOKUP(E686,PRODUCTS!A:B,2,FALSE)</f>
        <v>Office Goody Basket</v>
      </c>
      <c r="G686" s="2">
        <v>1</v>
      </c>
      <c r="H686" s="10">
        <f>VLOOKUP(E686,PRODUCTS!A:E,3,FALSE)</f>
        <v>113</v>
      </c>
      <c r="I686" s="10">
        <f>VLOOKUP(E686,PRODUCTS!A:E,4,FALSE)</f>
        <v>59.5</v>
      </c>
      <c r="J686" s="10">
        <f t="shared" si="30"/>
        <v>113</v>
      </c>
      <c r="K686" s="10">
        <f t="shared" si="31"/>
        <v>59.5</v>
      </c>
      <c r="L686" s="10">
        <f t="shared" si="32"/>
        <v>53.5</v>
      </c>
      <c r="M686" s="2">
        <f>VLOOKUP(D686,CUSTOMERS!A:E,5,FALSE)</f>
        <v>2</v>
      </c>
      <c r="N686" s="2">
        <f>VLOOKUP(E686,PRODUCTS!A:E,5,FALSE)</f>
        <v>11</v>
      </c>
      <c r="O686" s="2" t="str">
        <f>VLOOKUP(N686,CATEGORIES!A:C,3,FALSE)</f>
        <v>Gifts</v>
      </c>
      <c r="P686" s="2" t="str">
        <f ca="1">VLOOKUP(D686,CUSTOMERS!A:J,10,FALSE)</f>
        <v>30 - 40</v>
      </c>
      <c r="Q686" s="2" t="str">
        <f>VLOOKUP(D686,CUSTOMERS!A:I,9,FALSE)</f>
        <v>Mid-Atlantic</v>
      </c>
      <c r="R686" s="2" t="str">
        <f>VLOOKUP(D686,CUSTOMERS!A:K,11,FALSE)</f>
        <v>USA</v>
      </c>
    </row>
    <row r="687" spans="1:18" x14ac:dyDescent="0.2">
      <c r="A687" s="2">
        <v>1384</v>
      </c>
      <c r="B687" s="2">
        <v>1</v>
      </c>
      <c r="C687" s="4">
        <v>44831</v>
      </c>
      <c r="D687" s="2">
        <v>224</v>
      </c>
      <c r="E687" s="2">
        <v>2</v>
      </c>
      <c r="F687" s="2" t="str">
        <f>VLOOKUP(E687,PRODUCTS!A:B,2,FALSE)</f>
        <v>Gardener's Journal</v>
      </c>
      <c r="G687" s="2">
        <v>1</v>
      </c>
      <c r="H687" s="10">
        <f>VLOOKUP(E687,PRODUCTS!A:E,3,FALSE)</f>
        <v>25</v>
      </c>
      <c r="I687" s="10">
        <f>VLOOKUP(E687,PRODUCTS!A:E,4,FALSE)</f>
        <v>15.5</v>
      </c>
      <c r="J687" s="10">
        <f t="shared" si="30"/>
        <v>25</v>
      </c>
      <c r="K687" s="10">
        <f t="shared" si="31"/>
        <v>15.5</v>
      </c>
      <c r="L687" s="10">
        <f t="shared" si="32"/>
        <v>9.5</v>
      </c>
      <c r="M687" s="2">
        <f>VLOOKUP(D687,CUSTOMERS!A:E,5,FALSE)</f>
        <v>5</v>
      </c>
      <c r="N687" s="2">
        <f>VLOOKUP(E687,PRODUCTS!A:E,5,FALSE)</f>
        <v>16</v>
      </c>
      <c r="O687" s="2" t="str">
        <f>VLOOKUP(N687,CATEGORIES!A:C,3,FALSE)</f>
        <v>Household</v>
      </c>
      <c r="P687" s="2" t="str">
        <f ca="1">VLOOKUP(D687,CUSTOMERS!A:J,10,FALSE)</f>
        <v>30 - 40</v>
      </c>
      <c r="Q687" s="2" t="str">
        <f>VLOOKUP(D687,CUSTOMERS!A:I,9,FALSE)</f>
        <v>South</v>
      </c>
      <c r="R687" s="2" t="str">
        <f>VLOOKUP(D687,CUSTOMERS!A:K,11,FALSE)</f>
        <v>USA</v>
      </c>
    </row>
    <row r="688" spans="1:18" x14ac:dyDescent="0.2">
      <c r="A688" s="2">
        <v>1384</v>
      </c>
      <c r="B688" s="2">
        <v>2</v>
      </c>
      <c r="C688" s="4">
        <v>44831</v>
      </c>
      <c r="D688" s="2">
        <v>224</v>
      </c>
      <c r="E688" s="2">
        <v>84</v>
      </c>
      <c r="F688" s="2" t="str">
        <f>VLOOKUP(E688,PRODUCTS!A:B,2,FALSE)</f>
        <v>Solar Emergency Radio</v>
      </c>
      <c r="G688" s="2">
        <v>1</v>
      </c>
      <c r="H688" s="10">
        <f>VLOOKUP(E688,PRODUCTS!A:E,3,FALSE)</f>
        <v>90</v>
      </c>
      <c r="I688" s="10">
        <f>VLOOKUP(E688,PRODUCTS!A:E,4,FALSE)</f>
        <v>48</v>
      </c>
      <c r="J688" s="10">
        <f t="shared" si="30"/>
        <v>90</v>
      </c>
      <c r="K688" s="10">
        <f t="shared" si="31"/>
        <v>48</v>
      </c>
      <c r="L688" s="10">
        <f t="shared" si="32"/>
        <v>42</v>
      </c>
      <c r="M688" s="2">
        <f>VLOOKUP(D688,CUSTOMERS!A:E,5,FALSE)</f>
        <v>5</v>
      </c>
      <c r="N688" s="2">
        <f>VLOOKUP(E688,PRODUCTS!A:E,5,FALSE)</f>
        <v>1</v>
      </c>
      <c r="O688" s="2" t="str">
        <f>VLOOKUP(N688,CATEGORIES!A:C,3,FALSE)</f>
        <v>Electronics</v>
      </c>
      <c r="P688" s="2" t="str">
        <f ca="1">VLOOKUP(D688,CUSTOMERS!A:J,10,FALSE)</f>
        <v>30 - 40</v>
      </c>
      <c r="Q688" s="2" t="str">
        <f>VLOOKUP(D688,CUSTOMERS!A:I,9,FALSE)</f>
        <v>South</v>
      </c>
      <c r="R688" s="2" t="str">
        <f>VLOOKUP(D688,CUSTOMERS!A:K,11,FALSE)</f>
        <v>USA</v>
      </c>
    </row>
    <row r="689" spans="1:18" x14ac:dyDescent="0.2">
      <c r="A689" s="2">
        <v>1384</v>
      </c>
      <c r="B689" s="2">
        <v>3</v>
      </c>
      <c r="C689" s="4">
        <v>44831</v>
      </c>
      <c r="D689" s="2">
        <v>224</v>
      </c>
      <c r="E689" s="2">
        <v>130</v>
      </c>
      <c r="F689" s="2" t="str">
        <f>VLOOKUP(E689,PRODUCTS!A:B,2,FALSE)</f>
        <v>Majestic Truffle Collection</v>
      </c>
      <c r="G689" s="2">
        <v>1</v>
      </c>
      <c r="H689" s="10">
        <f>VLOOKUP(E689,PRODUCTS!A:E,3,FALSE)</f>
        <v>25</v>
      </c>
      <c r="I689" s="10">
        <f>VLOOKUP(E689,PRODUCTS!A:E,4,FALSE)</f>
        <v>15.5</v>
      </c>
      <c r="J689" s="10">
        <f t="shared" si="30"/>
        <v>25</v>
      </c>
      <c r="K689" s="10">
        <f t="shared" si="31"/>
        <v>15.5</v>
      </c>
      <c r="L689" s="10">
        <f t="shared" si="32"/>
        <v>9.5</v>
      </c>
      <c r="M689" s="2">
        <f>VLOOKUP(D689,CUSTOMERS!A:E,5,FALSE)</f>
        <v>5</v>
      </c>
      <c r="N689" s="2">
        <f>VLOOKUP(E689,PRODUCTS!A:E,5,FALSE)</f>
        <v>3</v>
      </c>
      <c r="O689" s="2" t="str">
        <f>VLOOKUP(N689,CATEGORIES!A:C,3,FALSE)</f>
        <v>Food</v>
      </c>
      <c r="P689" s="2" t="str">
        <f ca="1">VLOOKUP(D689,CUSTOMERS!A:J,10,FALSE)</f>
        <v>30 - 40</v>
      </c>
      <c r="Q689" s="2" t="str">
        <f>VLOOKUP(D689,CUSTOMERS!A:I,9,FALSE)</f>
        <v>South</v>
      </c>
      <c r="R689" s="2" t="str">
        <f>VLOOKUP(D689,CUSTOMERS!A:K,11,FALSE)</f>
        <v>USA</v>
      </c>
    </row>
    <row r="690" spans="1:18" x14ac:dyDescent="0.2">
      <c r="A690" s="2">
        <v>1384</v>
      </c>
      <c r="B690" s="2">
        <v>4</v>
      </c>
      <c r="C690" s="4">
        <v>44831</v>
      </c>
      <c r="D690" s="2">
        <v>224</v>
      </c>
      <c r="E690" s="2">
        <v>194</v>
      </c>
      <c r="F690" s="2" t="str">
        <f>VLOOKUP(E690,PRODUCTS!A:B,2,FALSE)</f>
        <v>Thermal Lumbar Support</v>
      </c>
      <c r="G690" s="2">
        <v>1</v>
      </c>
      <c r="H690" s="10">
        <f>VLOOKUP(E690,PRODUCTS!A:E,3,FALSE)</f>
        <v>50</v>
      </c>
      <c r="I690" s="10">
        <f>VLOOKUP(E690,PRODUCTS!A:E,4,FALSE)</f>
        <v>27</v>
      </c>
      <c r="J690" s="10">
        <f t="shared" si="30"/>
        <v>50</v>
      </c>
      <c r="K690" s="10">
        <f t="shared" si="31"/>
        <v>27</v>
      </c>
      <c r="L690" s="10">
        <f t="shared" si="32"/>
        <v>23</v>
      </c>
      <c r="M690" s="2">
        <f>VLOOKUP(D690,CUSTOMERS!A:E,5,FALSE)</f>
        <v>5</v>
      </c>
      <c r="N690" s="2">
        <f>VLOOKUP(E690,PRODUCTS!A:E,5,FALSE)</f>
        <v>26</v>
      </c>
      <c r="O690" s="2" t="str">
        <f>VLOOKUP(N690,CATEGORIES!A:C,3,FALSE)</f>
        <v>Gifts</v>
      </c>
      <c r="P690" s="2" t="str">
        <f ca="1">VLOOKUP(D690,CUSTOMERS!A:J,10,FALSE)</f>
        <v>30 - 40</v>
      </c>
      <c r="Q690" s="2" t="str">
        <f>VLOOKUP(D690,CUSTOMERS!A:I,9,FALSE)</f>
        <v>South</v>
      </c>
      <c r="R690" s="2" t="str">
        <f>VLOOKUP(D690,CUSTOMERS!A:K,11,FALSE)</f>
        <v>USA</v>
      </c>
    </row>
    <row r="691" spans="1:18" x14ac:dyDescent="0.2">
      <c r="A691" s="2">
        <v>1385</v>
      </c>
      <c r="B691" s="2">
        <v>1</v>
      </c>
      <c r="C691" s="4">
        <v>44833</v>
      </c>
      <c r="D691" s="2">
        <v>266</v>
      </c>
      <c r="E691" s="2">
        <v>8</v>
      </c>
      <c r="F691" s="2" t="str">
        <f>VLOOKUP(E691,PRODUCTS!A:B,2,FALSE)</f>
        <v>Amish Pine Napkin Holder</v>
      </c>
      <c r="G691" s="2">
        <v>1</v>
      </c>
      <c r="H691" s="10">
        <f>VLOOKUP(E691,PRODUCTS!A:E,3,FALSE)</f>
        <v>30</v>
      </c>
      <c r="I691" s="10">
        <f>VLOOKUP(E691,PRODUCTS!A:E,4,FALSE)</f>
        <v>17</v>
      </c>
      <c r="J691" s="10">
        <f t="shared" si="30"/>
        <v>30</v>
      </c>
      <c r="K691" s="10">
        <f t="shared" si="31"/>
        <v>17</v>
      </c>
      <c r="L691" s="10">
        <f t="shared" si="32"/>
        <v>13</v>
      </c>
      <c r="M691" s="2">
        <f>VLOOKUP(D691,CUSTOMERS!A:E,5,FALSE)</f>
        <v>3</v>
      </c>
      <c r="N691" s="2">
        <f>VLOOKUP(E691,PRODUCTS!A:E,5,FALSE)</f>
        <v>15</v>
      </c>
      <c r="O691" s="2" t="str">
        <f>VLOOKUP(N691,CATEGORIES!A:C,3,FALSE)</f>
        <v>Household</v>
      </c>
      <c r="P691" s="2" t="str">
        <f ca="1">VLOOKUP(D691,CUSTOMERS!A:J,10,FALSE)</f>
        <v>60 - 70</v>
      </c>
      <c r="Q691" s="2" t="str">
        <f>VLOOKUP(D691,CUSTOMERS!A:I,9,FALSE)</f>
        <v>North-East</v>
      </c>
      <c r="R691" s="2" t="str">
        <f>VLOOKUP(D691,CUSTOMERS!A:K,11,FALSE)</f>
        <v>USA</v>
      </c>
    </row>
    <row r="692" spans="1:18" x14ac:dyDescent="0.2">
      <c r="A692" s="2">
        <v>1385</v>
      </c>
      <c r="B692" s="2">
        <v>2</v>
      </c>
      <c r="C692" s="4">
        <v>44833</v>
      </c>
      <c r="D692" s="2">
        <v>266</v>
      </c>
      <c r="E692" s="2">
        <v>42</v>
      </c>
      <c r="F692" s="2" t="str">
        <f>VLOOKUP(E692,PRODUCTS!A:B,2,FALSE)</f>
        <v>Ceramic Mixing Bowls</v>
      </c>
      <c r="G692" s="2">
        <v>2</v>
      </c>
      <c r="H692" s="10">
        <f>VLOOKUP(E692,PRODUCTS!A:E,3,FALSE)</f>
        <v>45</v>
      </c>
      <c r="I692" s="10">
        <f>VLOOKUP(E692,PRODUCTS!A:E,4,FALSE)</f>
        <v>25.5</v>
      </c>
      <c r="J692" s="10">
        <f t="shared" si="30"/>
        <v>90</v>
      </c>
      <c r="K692" s="10">
        <f t="shared" si="31"/>
        <v>51</v>
      </c>
      <c r="L692" s="10">
        <f t="shared" si="32"/>
        <v>39</v>
      </c>
      <c r="M692" s="2">
        <f>VLOOKUP(D692,CUSTOMERS!A:E,5,FALSE)</f>
        <v>3</v>
      </c>
      <c r="N692" s="2">
        <f>VLOOKUP(E692,PRODUCTS!A:E,5,FALSE)</f>
        <v>15</v>
      </c>
      <c r="O692" s="2" t="str">
        <f>VLOOKUP(N692,CATEGORIES!A:C,3,FALSE)</f>
        <v>Household</v>
      </c>
      <c r="P692" s="2" t="str">
        <f ca="1">VLOOKUP(D692,CUSTOMERS!A:J,10,FALSE)</f>
        <v>60 - 70</v>
      </c>
      <c r="Q692" s="2" t="str">
        <f>VLOOKUP(D692,CUSTOMERS!A:I,9,FALSE)</f>
        <v>North-East</v>
      </c>
      <c r="R692" s="2" t="str">
        <f>VLOOKUP(D692,CUSTOMERS!A:K,11,FALSE)</f>
        <v>USA</v>
      </c>
    </row>
    <row r="693" spans="1:18" x14ac:dyDescent="0.2">
      <c r="A693" s="2">
        <v>1385</v>
      </c>
      <c r="B693" s="2">
        <v>3</v>
      </c>
      <c r="C693" s="4">
        <v>44833</v>
      </c>
      <c r="D693" s="2">
        <v>266</v>
      </c>
      <c r="E693" s="2">
        <v>159</v>
      </c>
      <c r="F693" s="2" t="str">
        <f>VLOOKUP(E693,PRODUCTS!A:B,2,FALSE)</f>
        <v>Planter Pot Feet</v>
      </c>
      <c r="G693" s="2">
        <v>2</v>
      </c>
      <c r="H693" s="10">
        <f>VLOOKUP(E693,PRODUCTS!A:E,3,FALSE)</f>
        <v>12</v>
      </c>
      <c r="I693" s="10">
        <f>VLOOKUP(E693,PRODUCTS!A:E,4,FALSE)</f>
        <v>7</v>
      </c>
      <c r="J693" s="10">
        <f t="shared" si="30"/>
        <v>24</v>
      </c>
      <c r="K693" s="10">
        <f t="shared" si="31"/>
        <v>14</v>
      </c>
      <c r="L693" s="10">
        <f t="shared" si="32"/>
        <v>10</v>
      </c>
      <c r="M693" s="2">
        <f>VLOOKUP(D693,CUSTOMERS!A:E,5,FALSE)</f>
        <v>3</v>
      </c>
      <c r="N693" s="2">
        <f>VLOOKUP(E693,PRODUCTS!A:E,5,FALSE)</f>
        <v>16</v>
      </c>
      <c r="O693" s="2" t="str">
        <f>VLOOKUP(N693,CATEGORIES!A:C,3,FALSE)</f>
        <v>Household</v>
      </c>
      <c r="P693" s="2" t="str">
        <f ca="1">VLOOKUP(D693,CUSTOMERS!A:J,10,FALSE)</f>
        <v>60 - 70</v>
      </c>
      <c r="Q693" s="2" t="str">
        <f>VLOOKUP(D693,CUSTOMERS!A:I,9,FALSE)</f>
        <v>North-East</v>
      </c>
      <c r="R693" s="2" t="str">
        <f>VLOOKUP(D693,CUSTOMERS!A:K,11,FALSE)</f>
        <v>USA</v>
      </c>
    </row>
    <row r="694" spans="1:18" x14ac:dyDescent="0.2">
      <c r="A694" s="2">
        <v>1386</v>
      </c>
      <c r="B694" s="2">
        <v>1</v>
      </c>
      <c r="C694" s="4">
        <v>44834</v>
      </c>
      <c r="D694" s="2">
        <v>628</v>
      </c>
      <c r="E694" s="2">
        <v>157</v>
      </c>
      <c r="F694" s="2" t="str">
        <f>VLOOKUP(E694,PRODUCTS!A:B,2,FALSE)</f>
        <v>Portable Beverage cooler/warmer</v>
      </c>
      <c r="G694" s="2">
        <v>1</v>
      </c>
      <c r="H694" s="10">
        <f>VLOOKUP(E694,PRODUCTS!A:E,3,FALSE)</f>
        <v>195</v>
      </c>
      <c r="I694" s="10">
        <f>VLOOKUP(E694,PRODUCTS!A:E,4,FALSE)</f>
        <v>99.5</v>
      </c>
      <c r="J694" s="10">
        <f t="shared" si="30"/>
        <v>195</v>
      </c>
      <c r="K694" s="10">
        <f t="shared" si="31"/>
        <v>99.5</v>
      </c>
      <c r="L694" s="10">
        <f t="shared" si="32"/>
        <v>95.5</v>
      </c>
      <c r="M694" s="2">
        <f>VLOOKUP(D694,CUSTOMERS!A:E,5,FALSE)</f>
        <v>4</v>
      </c>
      <c r="N694" s="2">
        <f>VLOOKUP(E694,PRODUCTS!A:E,5,FALSE)</f>
        <v>2</v>
      </c>
      <c r="O694" s="2" t="str">
        <f>VLOOKUP(N694,CATEGORIES!A:C,3,FALSE)</f>
        <v>Travel</v>
      </c>
      <c r="P694" s="2" t="str">
        <f ca="1">VLOOKUP(D694,CUSTOMERS!A:J,10,FALSE)</f>
        <v>40 - 50</v>
      </c>
      <c r="Q694" s="2" t="str">
        <f>VLOOKUP(D694,CUSTOMERS!A:I,9,FALSE)</f>
        <v>France</v>
      </c>
      <c r="R694" s="2" t="str">
        <f>VLOOKUP(D694,CUSTOMERS!A:K,11,FALSE)</f>
        <v>Europe</v>
      </c>
    </row>
    <row r="695" spans="1:18" x14ac:dyDescent="0.2">
      <c r="A695" s="2">
        <v>1386</v>
      </c>
      <c r="B695" s="2">
        <v>2</v>
      </c>
      <c r="C695" s="4">
        <v>44834</v>
      </c>
      <c r="D695" s="2">
        <v>628</v>
      </c>
      <c r="E695" s="2">
        <v>196</v>
      </c>
      <c r="F695" s="2" t="str">
        <f>VLOOKUP(E695,PRODUCTS!A:B,2,FALSE)</f>
        <v>Travel Companion</v>
      </c>
      <c r="G695" s="2">
        <v>1</v>
      </c>
      <c r="H695" s="10">
        <f>VLOOKUP(E695,PRODUCTS!A:E,3,FALSE)</f>
        <v>74</v>
      </c>
      <c r="I695" s="10">
        <f>VLOOKUP(E695,PRODUCTS!A:E,4,FALSE)</f>
        <v>40</v>
      </c>
      <c r="J695" s="10">
        <f t="shared" si="30"/>
        <v>74</v>
      </c>
      <c r="K695" s="10">
        <f t="shared" si="31"/>
        <v>40</v>
      </c>
      <c r="L695" s="10">
        <f t="shared" si="32"/>
        <v>34</v>
      </c>
      <c r="M695" s="2">
        <f>VLOOKUP(D695,CUSTOMERS!A:E,5,FALSE)</f>
        <v>4</v>
      </c>
      <c r="N695" s="2">
        <f>VLOOKUP(E695,PRODUCTS!A:E,5,FALSE)</f>
        <v>23</v>
      </c>
      <c r="O695" s="2" t="str">
        <f>VLOOKUP(N695,CATEGORIES!A:C,3,FALSE)</f>
        <v>Travel</v>
      </c>
      <c r="P695" s="2" t="str">
        <f ca="1">VLOOKUP(D695,CUSTOMERS!A:J,10,FALSE)</f>
        <v>40 - 50</v>
      </c>
      <c r="Q695" s="2" t="str">
        <f>VLOOKUP(D695,CUSTOMERS!A:I,9,FALSE)</f>
        <v>France</v>
      </c>
      <c r="R695" s="2" t="str">
        <f>VLOOKUP(D695,CUSTOMERS!A:K,11,FALSE)</f>
        <v>Europe</v>
      </c>
    </row>
    <row r="696" spans="1:18" x14ac:dyDescent="0.2">
      <c r="A696" s="2">
        <v>1387</v>
      </c>
      <c r="B696" s="2">
        <v>1</v>
      </c>
      <c r="C696" s="4">
        <v>44835</v>
      </c>
      <c r="D696" s="2">
        <v>52</v>
      </c>
      <c r="E696" s="2">
        <v>39</v>
      </c>
      <c r="F696" s="2" t="str">
        <f>VLOOKUP(E696,PRODUCTS!A:B,2,FALSE)</f>
        <v>Cedar Buccaneer Chest</v>
      </c>
      <c r="G696" s="2">
        <v>1</v>
      </c>
      <c r="H696" s="10">
        <f>VLOOKUP(E696,PRODUCTS!A:E,3,FALSE)</f>
        <v>220</v>
      </c>
      <c r="I696" s="10">
        <f>VLOOKUP(E696,PRODUCTS!A:E,4,FALSE)</f>
        <v>111</v>
      </c>
      <c r="J696" s="10">
        <f t="shared" si="30"/>
        <v>220</v>
      </c>
      <c r="K696" s="10">
        <f t="shared" si="31"/>
        <v>111</v>
      </c>
      <c r="L696" s="10">
        <f t="shared" si="32"/>
        <v>109</v>
      </c>
      <c r="M696" s="2">
        <f>VLOOKUP(D696,CUSTOMERS!A:E,5,FALSE)</f>
        <v>2</v>
      </c>
      <c r="N696" s="2">
        <f>VLOOKUP(E696,PRODUCTS!A:E,5,FALSE)</f>
        <v>8</v>
      </c>
      <c r="O696" s="2" t="str">
        <f>VLOOKUP(N696,CATEGORIES!A:C,3,FALSE)</f>
        <v>Household</v>
      </c>
      <c r="P696" s="2" t="str">
        <f ca="1">VLOOKUP(D696,CUSTOMERS!A:J,10,FALSE)</f>
        <v>40 - 50</v>
      </c>
      <c r="Q696" s="2" t="str">
        <f>VLOOKUP(D696,CUSTOMERS!A:I,9,FALSE)</f>
        <v>North-West</v>
      </c>
      <c r="R696" s="2" t="str">
        <f>VLOOKUP(D696,CUSTOMERS!A:K,11,FALSE)</f>
        <v>USA</v>
      </c>
    </row>
    <row r="697" spans="1:18" x14ac:dyDescent="0.2">
      <c r="A697" s="2">
        <v>1387</v>
      </c>
      <c r="B697" s="2">
        <v>2</v>
      </c>
      <c r="C697" s="4">
        <v>44835</v>
      </c>
      <c r="D697" s="2">
        <v>52</v>
      </c>
      <c r="E697" s="2">
        <v>40</v>
      </c>
      <c r="F697" s="2" t="str">
        <f>VLOOKUP(E697,PRODUCTS!A:B,2,FALSE)</f>
        <v>Cedar Hope Chest</v>
      </c>
      <c r="G697" s="2">
        <v>1</v>
      </c>
      <c r="H697" s="10">
        <f>VLOOKUP(E697,PRODUCTS!A:E,3,FALSE)</f>
        <v>430</v>
      </c>
      <c r="I697" s="10">
        <f>VLOOKUP(E697,PRODUCTS!A:E,4,FALSE)</f>
        <v>217</v>
      </c>
      <c r="J697" s="10">
        <f t="shared" si="30"/>
        <v>430</v>
      </c>
      <c r="K697" s="10">
        <f t="shared" si="31"/>
        <v>217</v>
      </c>
      <c r="L697" s="10">
        <f t="shared" si="32"/>
        <v>213</v>
      </c>
      <c r="M697" s="2">
        <f>VLOOKUP(D697,CUSTOMERS!A:E,5,FALSE)</f>
        <v>2</v>
      </c>
      <c r="N697" s="2">
        <f>VLOOKUP(E697,PRODUCTS!A:E,5,FALSE)</f>
        <v>8</v>
      </c>
      <c r="O697" s="2" t="str">
        <f>VLOOKUP(N697,CATEGORIES!A:C,3,FALSE)</f>
        <v>Household</v>
      </c>
      <c r="P697" s="2" t="str">
        <f ca="1">VLOOKUP(D697,CUSTOMERS!A:J,10,FALSE)</f>
        <v>40 - 50</v>
      </c>
      <c r="Q697" s="2" t="str">
        <f>VLOOKUP(D697,CUSTOMERS!A:I,9,FALSE)</f>
        <v>North-West</v>
      </c>
      <c r="R697" s="2" t="str">
        <f>VLOOKUP(D697,CUSTOMERS!A:K,11,FALSE)</f>
        <v>USA</v>
      </c>
    </row>
    <row r="698" spans="1:18" x14ac:dyDescent="0.2">
      <c r="A698" s="2">
        <v>1387</v>
      </c>
      <c r="B698" s="2">
        <v>3</v>
      </c>
      <c r="C698" s="4">
        <v>44835</v>
      </c>
      <c r="D698" s="2">
        <v>52</v>
      </c>
      <c r="E698" s="2">
        <v>165</v>
      </c>
      <c r="F698" s="2" t="str">
        <f>VLOOKUP(E698,PRODUCTS!A:B,2,FALSE)</f>
        <v>Relaxing Eye Pillow</v>
      </c>
      <c r="G698" s="2">
        <v>1</v>
      </c>
      <c r="H698" s="10">
        <f>VLOOKUP(E698,PRODUCTS!A:E,3,FALSE)</f>
        <v>18</v>
      </c>
      <c r="I698" s="10">
        <f>VLOOKUP(E698,PRODUCTS!A:E,4,FALSE)</f>
        <v>11</v>
      </c>
      <c r="J698" s="10">
        <f t="shared" si="30"/>
        <v>18</v>
      </c>
      <c r="K698" s="10">
        <f t="shared" si="31"/>
        <v>11</v>
      </c>
      <c r="L698" s="10">
        <f t="shared" si="32"/>
        <v>7</v>
      </c>
      <c r="M698" s="2">
        <f>VLOOKUP(D698,CUSTOMERS!A:E,5,FALSE)</f>
        <v>2</v>
      </c>
      <c r="N698" s="2">
        <f>VLOOKUP(E698,PRODUCTS!A:E,5,FALSE)</f>
        <v>20</v>
      </c>
      <c r="O698" s="2" t="str">
        <f>VLOOKUP(N698,CATEGORIES!A:C,3,FALSE)</f>
        <v>Health &amp; Beauty</v>
      </c>
      <c r="P698" s="2" t="str">
        <f ca="1">VLOOKUP(D698,CUSTOMERS!A:J,10,FALSE)</f>
        <v>40 - 50</v>
      </c>
      <c r="Q698" s="2" t="str">
        <f>VLOOKUP(D698,CUSTOMERS!A:I,9,FALSE)</f>
        <v>North-West</v>
      </c>
      <c r="R698" s="2" t="str">
        <f>VLOOKUP(D698,CUSTOMERS!A:K,11,FALSE)</f>
        <v>USA</v>
      </c>
    </row>
    <row r="699" spans="1:18" x14ac:dyDescent="0.2">
      <c r="A699" s="2">
        <v>1388</v>
      </c>
      <c r="B699" s="2">
        <v>1</v>
      </c>
      <c r="C699" s="4">
        <v>44835</v>
      </c>
      <c r="D699" s="2">
        <v>139</v>
      </c>
      <c r="E699" s="2">
        <v>41</v>
      </c>
      <c r="F699" s="2" t="str">
        <f>VLOOKUP(E699,PRODUCTS!A:B,2,FALSE)</f>
        <v>Celebration</v>
      </c>
      <c r="G699" s="2">
        <v>1</v>
      </c>
      <c r="H699" s="10">
        <f>VLOOKUP(E699,PRODUCTS!A:E,3,FALSE)</f>
        <v>79</v>
      </c>
      <c r="I699" s="10">
        <f>VLOOKUP(E699,PRODUCTS!A:E,4,FALSE)</f>
        <v>42.5</v>
      </c>
      <c r="J699" s="10">
        <f t="shared" si="30"/>
        <v>79</v>
      </c>
      <c r="K699" s="10">
        <f t="shared" si="31"/>
        <v>42.5</v>
      </c>
      <c r="L699" s="10">
        <f t="shared" si="32"/>
        <v>36.5</v>
      </c>
      <c r="M699" s="2">
        <f>VLOOKUP(D699,CUSTOMERS!A:E,5,FALSE)</f>
        <v>3</v>
      </c>
      <c r="N699" s="2">
        <f>VLOOKUP(E699,PRODUCTS!A:E,5,FALSE)</f>
        <v>11</v>
      </c>
      <c r="O699" s="2" t="str">
        <f>VLOOKUP(N699,CATEGORIES!A:C,3,FALSE)</f>
        <v>Gifts</v>
      </c>
      <c r="P699" s="2" t="str">
        <f ca="1">VLOOKUP(D699,CUSTOMERS!A:J,10,FALSE)</f>
        <v>60 - 70</v>
      </c>
      <c r="Q699" s="2" t="str">
        <f>VLOOKUP(D699,CUSTOMERS!A:I,9,FALSE)</f>
        <v>Mid-Atlantic</v>
      </c>
      <c r="R699" s="2" t="str">
        <f>VLOOKUP(D699,CUSTOMERS!A:K,11,FALSE)</f>
        <v>USA</v>
      </c>
    </row>
    <row r="700" spans="1:18" x14ac:dyDescent="0.2">
      <c r="A700" s="2">
        <v>1388</v>
      </c>
      <c r="B700" s="2">
        <v>2</v>
      </c>
      <c r="C700" s="4">
        <v>44835</v>
      </c>
      <c r="D700" s="2">
        <v>139</v>
      </c>
      <c r="E700" s="2">
        <v>61</v>
      </c>
      <c r="F700" s="2" t="str">
        <f>VLOOKUP(E700,PRODUCTS!A:B,2,FALSE)</f>
        <v>Perky-Pet Copper Bird Feeder</v>
      </c>
      <c r="G700" s="2">
        <v>1</v>
      </c>
      <c r="H700" s="10">
        <f>VLOOKUP(E700,PRODUCTS!A:E,3,FALSE)</f>
        <v>105</v>
      </c>
      <c r="I700" s="10">
        <f>VLOOKUP(E700,PRODUCTS!A:E,4,FALSE)</f>
        <v>53.5</v>
      </c>
      <c r="J700" s="10">
        <f t="shared" si="30"/>
        <v>105</v>
      </c>
      <c r="K700" s="10">
        <f t="shared" si="31"/>
        <v>53.5</v>
      </c>
      <c r="L700" s="10">
        <f t="shared" si="32"/>
        <v>51.5</v>
      </c>
      <c r="M700" s="2">
        <f>VLOOKUP(D700,CUSTOMERS!A:E,5,FALSE)</f>
        <v>3</v>
      </c>
      <c r="N700" s="2">
        <f>VLOOKUP(E700,PRODUCTS!A:E,5,FALSE)</f>
        <v>16</v>
      </c>
      <c r="O700" s="2" t="str">
        <f>VLOOKUP(N700,CATEGORIES!A:C,3,FALSE)</f>
        <v>Household</v>
      </c>
      <c r="P700" s="2" t="str">
        <f ca="1">VLOOKUP(D700,CUSTOMERS!A:J,10,FALSE)</f>
        <v>60 - 70</v>
      </c>
      <c r="Q700" s="2" t="str">
        <f>VLOOKUP(D700,CUSTOMERS!A:I,9,FALSE)</f>
        <v>Mid-Atlantic</v>
      </c>
      <c r="R700" s="2" t="str">
        <f>VLOOKUP(D700,CUSTOMERS!A:K,11,FALSE)</f>
        <v>USA</v>
      </c>
    </row>
    <row r="701" spans="1:18" x14ac:dyDescent="0.2">
      <c r="A701" s="2">
        <v>1389</v>
      </c>
      <c r="B701" s="2">
        <v>1</v>
      </c>
      <c r="C701" s="4">
        <v>44836</v>
      </c>
      <c r="D701" s="2">
        <v>453</v>
      </c>
      <c r="E701" s="2">
        <v>148</v>
      </c>
      <c r="F701" s="2" t="str">
        <f>VLOOKUP(E701,PRODUCTS!A:B,2,FALSE)</f>
        <v>Peppermint Pig</v>
      </c>
      <c r="G701" s="2">
        <v>1</v>
      </c>
      <c r="H701" s="10">
        <f>VLOOKUP(E701,PRODUCTS!A:E,3,FALSE)</f>
        <v>20</v>
      </c>
      <c r="I701" s="10">
        <f>VLOOKUP(E701,PRODUCTS!A:E,4,FALSE)</f>
        <v>12</v>
      </c>
      <c r="J701" s="10">
        <f t="shared" si="30"/>
        <v>20</v>
      </c>
      <c r="K701" s="10">
        <f t="shared" si="31"/>
        <v>12</v>
      </c>
      <c r="L701" s="10">
        <f t="shared" si="32"/>
        <v>8</v>
      </c>
      <c r="M701" s="2">
        <f>VLOOKUP(D701,CUSTOMERS!A:E,5,FALSE)</f>
        <v>6</v>
      </c>
      <c r="N701" s="2">
        <f>VLOOKUP(E701,PRODUCTS!A:E,5,FALSE)</f>
        <v>4</v>
      </c>
      <c r="O701" s="2" t="str">
        <f>VLOOKUP(N701,CATEGORIES!A:C,3,FALSE)</f>
        <v>Gifts</v>
      </c>
      <c r="P701" s="2" t="str">
        <f ca="1">VLOOKUP(D701,CUSTOMERS!A:J,10,FALSE)</f>
        <v>30 - 40</v>
      </c>
      <c r="Q701" s="2" t="str">
        <f>VLOOKUP(D701,CUSTOMERS!A:I,9,FALSE)</f>
        <v>Mid-Atlantic</v>
      </c>
      <c r="R701" s="2" t="str">
        <f>VLOOKUP(D701,CUSTOMERS!A:K,11,FALSE)</f>
        <v>USA</v>
      </c>
    </row>
    <row r="702" spans="1:18" x14ac:dyDescent="0.2">
      <c r="A702" s="2">
        <v>1389</v>
      </c>
      <c r="B702" s="2">
        <v>2</v>
      </c>
      <c r="C702" s="4">
        <v>44836</v>
      </c>
      <c r="D702" s="2">
        <v>453</v>
      </c>
      <c r="E702" s="2">
        <v>178</v>
      </c>
      <c r="F702" s="2" t="str">
        <f>VLOOKUP(E702,PRODUCTS!A:B,2,FALSE)</f>
        <v>Slate Tranquility Fountain</v>
      </c>
      <c r="G702" s="2">
        <v>1</v>
      </c>
      <c r="H702" s="10">
        <f>VLOOKUP(E702,PRODUCTS!A:E,3,FALSE)</f>
        <v>120</v>
      </c>
      <c r="I702" s="10">
        <f>VLOOKUP(E702,PRODUCTS!A:E,4,FALSE)</f>
        <v>62</v>
      </c>
      <c r="J702" s="10">
        <f t="shared" si="30"/>
        <v>120</v>
      </c>
      <c r="K702" s="10">
        <f t="shared" si="31"/>
        <v>62</v>
      </c>
      <c r="L702" s="10">
        <f t="shared" si="32"/>
        <v>58</v>
      </c>
      <c r="M702" s="2">
        <f>VLOOKUP(D702,CUSTOMERS!A:E,5,FALSE)</f>
        <v>6</v>
      </c>
      <c r="N702" s="2">
        <f>VLOOKUP(E702,PRODUCTS!A:E,5,FALSE)</f>
        <v>19</v>
      </c>
      <c r="O702" s="2" t="str">
        <f>VLOOKUP(N702,CATEGORIES!A:C,3,FALSE)</f>
        <v>Household</v>
      </c>
      <c r="P702" s="2" t="str">
        <f ca="1">VLOOKUP(D702,CUSTOMERS!A:J,10,FALSE)</f>
        <v>30 - 40</v>
      </c>
      <c r="Q702" s="2" t="str">
        <f>VLOOKUP(D702,CUSTOMERS!A:I,9,FALSE)</f>
        <v>Mid-Atlantic</v>
      </c>
      <c r="R702" s="2" t="str">
        <f>VLOOKUP(D702,CUSTOMERS!A:K,11,FALSE)</f>
        <v>USA</v>
      </c>
    </row>
    <row r="703" spans="1:18" x14ac:dyDescent="0.2">
      <c r="A703" s="2">
        <v>1391</v>
      </c>
      <c r="B703" s="2">
        <v>1</v>
      </c>
      <c r="C703" s="4">
        <v>44837</v>
      </c>
      <c r="D703" s="2">
        <v>453</v>
      </c>
      <c r="E703" s="2">
        <v>34</v>
      </c>
      <c r="F703" s="2" t="str">
        <f>VLOOKUP(E703,PRODUCTS!A:B,2,FALSE)</f>
        <v>Cascade Travel Mattress</v>
      </c>
      <c r="G703" s="2">
        <v>1</v>
      </c>
      <c r="H703" s="10">
        <f>VLOOKUP(E703,PRODUCTS!A:E,3,FALSE)</f>
        <v>65</v>
      </c>
      <c r="I703" s="10">
        <f>VLOOKUP(E703,PRODUCTS!A:E,4,FALSE)</f>
        <v>33.5</v>
      </c>
      <c r="J703" s="10">
        <f t="shared" si="30"/>
        <v>65</v>
      </c>
      <c r="K703" s="10">
        <f t="shared" si="31"/>
        <v>33.5</v>
      </c>
      <c r="L703" s="10">
        <f t="shared" si="32"/>
        <v>31.5</v>
      </c>
      <c r="M703" s="2">
        <f>VLOOKUP(D703,CUSTOMERS!A:E,5,FALSE)</f>
        <v>6</v>
      </c>
      <c r="N703" s="2">
        <f>VLOOKUP(E703,PRODUCTS!A:E,5,FALSE)</f>
        <v>25</v>
      </c>
      <c r="O703" s="2" t="str">
        <f>VLOOKUP(N703,CATEGORIES!A:C,3,FALSE)</f>
        <v>Travel</v>
      </c>
      <c r="P703" s="2" t="str">
        <f ca="1">VLOOKUP(D703,CUSTOMERS!A:J,10,FALSE)</f>
        <v>30 - 40</v>
      </c>
      <c r="Q703" s="2" t="str">
        <f>VLOOKUP(D703,CUSTOMERS!A:I,9,FALSE)</f>
        <v>Mid-Atlantic</v>
      </c>
      <c r="R703" s="2" t="str">
        <f>VLOOKUP(D703,CUSTOMERS!A:K,11,FALSE)</f>
        <v>USA</v>
      </c>
    </row>
    <row r="704" spans="1:18" x14ac:dyDescent="0.2">
      <c r="A704" s="2">
        <v>1391</v>
      </c>
      <c r="B704" s="2">
        <v>2</v>
      </c>
      <c r="C704" s="4">
        <v>44837</v>
      </c>
      <c r="D704" s="2">
        <v>453</v>
      </c>
      <c r="E704" s="2">
        <v>94</v>
      </c>
      <c r="F704" s="2" t="str">
        <f>VLOOKUP(E704,PRODUCTS!A:B,2,FALSE)</f>
        <v>Golf Club Cleaner</v>
      </c>
      <c r="G704" s="2">
        <v>1</v>
      </c>
      <c r="H704" s="10">
        <f>VLOOKUP(E704,PRODUCTS!A:E,3,FALSE)</f>
        <v>25</v>
      </c>
      <c r="I704" s="10">
        <f>VLOOKUP(E704,PRODUCTS!A:E,4,FALSE)</f>
        <v>14.5</v>
      </c>
      <c r="J704" s="10">
        <f t="shared" si="30"/>
        <v>25</v>
      </c>
      <c r="K704" s="10">
        <f t="shared" si="31"/>
        <v>14.5</v>
      </c>
      <c r="L704" s="10">
        <f t="shared" si="32"/>
        <v>10.5</v>
      </c>
      <c r="M704" s="2">
        <f>VLOOKUP(D704,CUSTOMERS!A:E,5,FALSE)</f>
        <v>6</v>
      </c>
      <c r="N704" s="2">
        <f>VLOOKUP(E704,PRODUCTS!A:E,5,FALSE)</f>
        <v>12</v>
      </c>
      <c r="O704" s="2" t="str">
        <f>VLOOKUP(N704,CATEGORIES!A:C,3,FALSE)</f>
        <v>Gifts</v>
      </c>
      <c r="P704" s="2" t="str">
        <f ca="1">VLOOKUP(D704,CUSTOMERS!A:J,10,FALSE)</f>
        <v>30 - 40</v>
      </c>
      <c r="Q704" s="2" t="str">
        <f>VLOOKUP(D704,CUSTOMERS!A:I,9,FALSE)</f>
        <v>Mid-Atlantic</v>
      </c>
      <c r="R704" s="2" t="str">
        <f>VLOOKUP(D704,CUSTOMERS!A:K,11,FALSE)</f>
        <v>USA</v>
      </c>
    </row>
    <row r="705" spans="1:18" x14ac:dyDescent="0.2">
      <c r="A705" s="2">
        <v>1391</v>
      </c>
      <c r="B705" s="2">
        <v>3</v>
      </c>
      <c r="C705" s="4">
        <v>44837</v>
      </c>
      <c r="D705" s="2">
        <v>453</v>
      </c>
      <c r="E705" s="2">
        <v>130</v>
      </c>
      <c r="F705" s="2" t="str">
        <f>VLOOKUP(E705,PRODUCTS!A:B,2,FALSE)</f>
        <v>Majestic Truffle Collection</v>
      </c>
      <c r="G705" s="2">
        <v>1</v>
      </c>
      <c r="H705" s="10">
        <f>VLOOKUP(E705,PRODUCTS!A:E,3,FALSE)</f>
        <v>25</v>
      </c>
      <c r="I705" s="10">
        <f>VLOOKUP(E705,PRODUCTS!A:E,4,FALSE)</f>
        <v>15.5</v>
      </c>
      <c r="J705" s="10">
        <f t="shared" si="30"/>
        <v>25</v>
      </c>
      <c r="K705" s="10">
        <f t="shared" si="31"/>
        <v>15.5</v>
      </c>
      <c r="L705" s="10">
        <f t="shared" si="32"/>
        <v>9.5</v>
      </c>
      <c r="M705" s="2">
        <f>VLOOKUP(D705,CUSTOMERS!A:E,5,FALSE)</f>
        <v>6</v>
      </c>
      <c r="N705" s="2">
        <f>VLOOKUP(E705,PRODUCTS!A:E,5,FALSE)</f>
        <v>3</v>
      </c>
      <c r="O705" s="2" t="str">
        <f>VLOOKUP(N705,CATEGORIES!A:C,3,FALSE)</f>
        <v>Food</v>
      </c>
      <c r="P705" s="2" t="str">
        <f ca="1">VLOOKUP(D705,CUSTOMERS!A:J,10,FALSE)</f>
        <v>30 - 40</v>
      </c>
      <c r="Q705" s="2" t="str">
        <f>VLOOKUP(D705,CUSTOMERS!A:I,9,FALSE)</f>
        <v>Mid-Atlantic</v>
      </c>
      <c r="R705" s="2" t="str">
        <f>VLOOKUP(D705,CUSTOMERS!A:K,11,FALSE)</f>
        <v>USA</v>
      </c>
    </row>
    <row r="706" spans="1:18" x14ac:dyDescent="0.2">
      <c r="A706" s="2">
        <v>1392</v>
      </c>
      <c r="B706" s="2">
        <v>1</v>
      </c>
      <c r="C706" s="4">
        <v>44838</v>
      </c>
      <c r="D706" s="2">
        <v>602</v>
      </c>
      <c r="E706" s="2">
        <v>34</v>
      </c>
      <c r="F706" s="2" t="str">
        <f>VLOOKUP(E706,PRODUCTS!A:B,2,FALSE)</f>
        <v>Cascade Travel Mattress</v>
      </c>
      <c r="G706" s="2">
        <v>1</v>
      </c>
      <c r="H706" s="10">
        <f>VLOOKUP(E706,PRODUCTS!A:E,3,FALSE)</f>
        <v>65</v>
      </c>
      <c r="I706" s="10">
        <f>VLOOKUP(E706,PRODUCTS!A:E,4,FALSE)</f>
        <v>33.5</v>
      </c>
      <c r="J706" s="10">
        <f t="shared" ref="J706:J769" si="33">H706*G706</f>
        <v>65</v>
      </c>
      <c r="K706" s="10">
        <f t="shared" ref="K706:K769" si="34">I706*G706</f>
        <v>33.5</v>
      </c>
      <c r="L706" s="10">
        <f t="shared" ref="L706:L769" si="35">J706-K706</f>
        <v>31.5</v>
      </c>
      <c r="M706" s="2">
        <f>VLOOKUP(D706,CUSTOMERS!A:E,5,FALSE)</f>
        <v>2</v>
      </c>
      <c r="N706" s="2">
        <f>VLOOKUP(E706,PRODUCTS!A:E,5,FALSE)</f>
        <v>25</v>
      </c>
      <c r="O706" s="2" t="str">
        <f>VLOOKUP(N706,CATEGORIES!A:C,3,FALSE)</f>
        <v>Travel</v>
      </c>
      <c r="P706" s="2" t="str">
        <f ca="1">VLOOKUP(D706,CUSTOMERS!A:J,10,FALSE)</f>
        <v>30 - 40</v>
      </c>
      <c r="Q706" s="2" t="str">
        <f>VLOOKUP(D706,CUSTOMERS!A:I,9,FALSE)</f>
        <v>South-West</v>
      </c>
      <c r="R706" s="2" t="str">
        <f>VLOOKUP(D706,CUSTOMERS!A:K,11,FALSE)</f>
        <v>USA</v>
      </c>
    </row>
    <row r="707" spans="1:18" x14ac:dyDescent="0.2">
      <c r="A707" s="2">
        <v>1392</v>
      </c>
      <c r="B707" s="2">
        <v>2</v>
      </c>
      <c r="C707" s="4">
        <v>44838</v>
      </c>
      <c r="D707" s="2">
        <v>602</v>
      </c>
      <c r="E707" s="2">
        <v>153</v>
      </c>
      <c r="F707" s="2" t="str">
        <f>VLOOKUP(E707,PRODUCTS!A:B,2,FALSE)</f>
        <v>Pewter Cat Frame</v>
      </c>
      <c r="G707" s="2">
        <v>1</v>
      </c>
      <c r="H707" s="10">
        <f>VLOOKUP(E707,PRODUCTS!A:E,3,FALSE)</f>
        <v>29</v>
      </c>
      <c r="I707" s="10">
        <f>VLOOKUP(E707,PRODUCTS!A:E,4,FALSE)</f>
        <v>15.5</v>
      </c>
      <c r="J707" s="10">
        <f t="shared" si="33"/>
        <v>29</v>
      </c>
      <c r="K707" s="10">
        <f t="shared" si="34"/>
        <v>15.5</v>
      </c>
      <c r="L707" s="10">
        <f t="shared" si="35"/>
        <v>13.5</v>
      </c>
      <c r="M707" s="2">
        <f>VLOOKUP(D707,CUSTOMERS!A:E,5,FALSE)</f>
        <v>2</v>
      </c>
      <c r="N707" s="2">
        <f>VLOOKUP(E707,PRODUCTS!A:E,5,FALSE)</f>
        <v>26</v>
      </c>
      <c r="O707" s="2" t="str">
        <f>VLOOKUP(N707,CATEGORIES!A:C,3,FALSE)</f>
        <v>Gifts</v>
      </c>
      <c r="P707" s="2" t="str">
        <f ca="1">VLOOKUP(D707,CUSTOMERS!A:J,10,FALSE)</f>
        <v>30 - 40</v>
      </c>
      <c r="Q707" s="2" t="str">
        <f>VLOOKUP(D707,CUSTOMERS!A:I,9,FALSE)</f>
        <v>South-West</v>
      </c>
      <c r="R707" s="2" t="str">
        <f>VLOOKUP(D707,CUSTOMERS!A:K,11,FALSE)</f>
        <v>USA</v>
      </c>
    </row>
    <row r="708" spans="1:18" x14ac:dyDescent="0.2">
      <c r="A708" s="2">
        <v>1393</v>
      </c>
      <c r="B708" s="2">
        <v>1</v>
      </c>
      <c r="C708" s="4">
        <v>44840</v>
      </c>
      <c r="D708" s="2">
        <v>218</v>
      </c>
      <c r="E708" s="2">
        <v>50</v>
      </c>
      <c r="F708" s="2" t="str">
        <f>VLOOKUP(E708,PRODUCTS!A:B,2,FALSE)</f>
        <v>Chocolate Spoons</v>
      </c>
      <c r="G708" s="2">
        <v>1</v>
      </c>
      <c r="H708" s="10">
        <f>VLOOKUP(E708,PRODUCTS!A:E,3,FALSE)</f>
        <v>35</v>
      </c>
      <c r="I708" s="10">
        <f>VLOOKUP(E708,PRODUCTS!A:E,4,FALSE)</f>
        <v>18.5</v>
      </c>
      <c r="J708" s="10">
        <f t="shared" si="33"/>
        <v>35</v>
      </c>
      <c r="K708" s="10">
        <f t="shared" si="34"/>
        <v>18.5</v>
      </c>
      <c r="L708" s="10">
        <f t="shared" si="35"/>
        <v>16.5</v>
      </c>
      <c r="M708" s="2">
        <f>VLOOKUP(D708,CUSTOMERS!A:E,5,FALSE)</f>
        <v>5</v>
      </c>
      <c r="N708" s="2">
        <f>VLOOKUP(E708,PRODUCTS!A:E,5,FALSE)</f>
        <v>3</v>
      </c>
      <c r="O708" s="2" t="str">
        <f>VLOOKUP(N708,CATEGORIES!A:C,3,FALSE)</f>
        <v>Food</v>
      </c>
      <c r="P708" s="2" t="str">
        <f ca="1">VLOOKUP(D708,CUSTOMERS!A:J,10,FALSE)</f>
        <v>30 - 40</v>
      </c>
      <c r="Q708" s="2" t="str">
        <f>VLOOKUP(D708,CUSTOMERS!A:I,9,FALSE)</f>
        <v>South-East</v>
      </c>
      <c r="R708" s="2" t="str">
        <f>VLOOKUP(D708,CUSTOMERS!A:K,11,FALSE)</f>
        <v>USA</v>
      </c>
    </row>
    <row r="709" spans="1:18" x14ac:dyDescent="0.2">
      <c r="A709" s="2">
        <v>1393</v>
      </c>
      <c r="B709" s="2">
        <v>2</v>
      </c>
      <c r="C709" s="4">
        <v>44840</v>
      </c>
      <c r="D709" s="2">
        <v>218</v>
      </c>
      <c r="E709" s="2">
        <v>139</v>
      </c>
      <c r="F709" s="2" t="str">
        <f>VLOOKUP(E709,PRODUCTS!A:B,2,FALSE)</f>
        <v>Navy SEAL Watch</v>
      </c>
      <c r="G709" s="2">
        <v>3</v>
      </c>
      <c r="H709" s="10">
        <f>VLOOKUP(E709,PRODUCTS!A:E,3,FALSE)</f>
        <v>194</v>
      </c>
      <c r="I709" s="10">
        <f>VLOOKUP(E709,PRODUCTS!A:E,4,FALSE)</f>
        <v>100</v>
      </c>
      <c r="J709" s="10">
        <f t="shared" si="33"/>
        <v>582</v>
      </c>
      <c r="K709" s="10">
        <f t="shared" si="34"/>
        <v>300</v>
      </c>
      <c r="L709" s="10">
        <f t="shared" si="35"/>
        <v>282</v>
      </c>
      <c r="M709" s="2">
        <f>VLOOKUP(D709,CUSTOMERS!A:E,5,FALSE)</f>
        <v>5</v>
      </c>
      <c r="N709" s="2">
        <f>VLOOKUP(E709,PRODUCTS!A:E,5,FALSE)</f>
        <v>14</v>
      </c>
      <c r="O709" s="2" t="str">
        <f>VLOOKUP(N709,CATEGORIES!A:C,3,FALSE)</f>
        <v>Health &amp; Beauty</v>
      </c>
      <c r="P709" s="2" t="str">
        <f ca="1">VLOOKUP(D709,CUSTOMERS!A:J,10,FALSE)</f>
        <v>30 - 40</v>
      </c>
      <c r="Q709" s="2" t="str">
        <f>VLOOKUP(D709,CUSTOMERS!A:I,9,FALSE)</f>
        <v>South-East</v>
      </c>
      <c r="R709" s="2" t="str">
        <f>VLOOKUP(D709,CUSTOMERS!A:K,11,FALSE)</f>
        <v>USA</v>
      </c>
    </row>
    <row r="710" spans="1:18" x14ac:dyDescent="0.2">
      <c r="A710" s="2">
        <v>1394</v>
      </c>
      <c r="B710" s="2">
        <v>1</v>
      </c>
      <c r="C710" s="4">
        <v>44840</v>
      </c>
      <c r="D710" s="2">
        <v>271</v>
      </c>
      <c r="E710" s="2">
        <v>38</v>
      </c>
      <c r="F710" s="2" t="str">
        <f>VLOOKUP(E710,PRODUCTS!A:B,2,FALSE)</f>
        <v>Cat's Palace</v>
      </c>
      <c r="G710" s="2">
        <v>1</v>
      </c>
      <c r="H710" s="10">
        <f>VLOOKUP(E710,PRODUCTS!A:E,3,FALSE)</f>
        <v>73</v>
      </c>
      <c r="I710" s="10">
        <f>VLOOKUP(E710,PRODUCTS!A:E,4,FALSE)</f>
        <v>37.5</v>
      </c>
      <c r="J710" s="10">
        <f t="shared" si="33"/>
        <v>73</v>
      </c>
      <c r="K710" s="10">
        <f t="shared" si="34"/>
        <v>37.5</v>
      </c>
      <c r="L710" s="10">
        <f t="shared" si="35"/>
        <v>35.5</v>
      </c>
      <c r="M710" s="2">
        <f>VLOOKUP(D710,CUSTOMERS!A:E,5,FALSE)</f>
        <v>3</v>
      </c>
      <c r="N710" s="2">
        <f>VLOOKUP(E710,PRODUCTS!A:E,5,FALSE)</f>
        <v>21</v>
      </c>
      <c r="O710" s="2" t="str">
        <f>VLOOKUP(N710,CATEGORIES!A:C,3,FALSE)</f>
        <v>Household</v>
      </c>
      <c r="P710" s="2" t="str">
        <f ca="1">VLOOKUP(D710,CUSTOMERS!A:J,10,FALSE)</f>
        <v>60 - 70</v>
      </c>
      <c r="Q710" s="2" t="str">
        <f>VLOOKUP(D710,CUSTOMERS!A:I,9,FALSE)</f>
        <v>Central</v>
      </c>
      <c r="R710" s="2" t="str">
        <f>VLOOKUP(D710,CUSTOMERS!A:K,11,FALSE)</f>
        <v>USA</v>
      </c>
    </row>
    <row r="711" spans="1:18" x14ac:dyDescent="0.2">
      <c r="A711" s="2">
        <v>1394</v>
      </c>
      <c r="B711" s="2">
        <v>2</v>
      </c>
      <c r="C711" s="4">
        <v>44840</v>
      </c>
      <c r="D711" s="2">
        <v>271</v>
      </c>
      <c r="E711" s="2">
        <v>41</v>
      </c>
      <c r="F711" s="2" t="str">
        <f>VLOOKUP(E711,PRODUCTS!A:B,2,FALSE)</f>
        <v>Celebration</v>
      </c>
      <c r="G711" s="2">
        <v>1</v>
      </c>
      <c r="H711" s="10">
        <f>VLOOKUP(E711,PRODUCTS!A:E,3,FALSE)</f>
        <v>79</v>
      </c>
      <c r="I711" s="10">
        <f>VLOOKUP(E711,PRODUCTS!A:E,4,FALSE)</f>
        <v>42.5</v>
      </c>
      <c r="J711" s="10">
        <f t="shared" si="33"/>
        <v>79</v>
      </c>
      <c r="K711" s="10">
        <f t="shared" si="34"/>
        <v>42.5</v>
      </c>
      <c r="L711" s="10">
        <f t="shared" si="35"/>
        <v>36.5</v>
      </c>
      <c r="M711" s="2">
        <f>VLOOKUP(D711,CUSTOMERS!A:E,5,FALSE)</f>
        <v>3</v>
      </c>
      <c r="N711" s="2">
        <f>VLOOKUP(E711,PRODUCTS!A:E,5,FALSE)</f>
        <v>11</v>
      </c>
      <c r="O711" s="2" t="str">
        <f>VLOOKUP(N711,CATEGORIES!A:C,3,FALSE)</f>
        <v>Gifts</v>
      </c>
      <c r="P711" s="2" t="str">
        <f ca="1">VLOOKUP(D711,CUSTOMERS!A:J,10,FALSE)</f>
        <v>60 - 70</v>
      </c>
      <c r="Q711" s="2" t="str">
        <f>VLOOKUP(D711,CUSTOMERS!A:I,9,FALSE)</f>
        <v>Central</v>
      </c>
      <c r="R711" s="2" t="str">
        <f>VLOOKUP(D711,CUSTOMERS!A:K,11,FALSE)</f>
        <v>USA</v>
      </c>
    </row>
    <row r="712" spans="1:18" x14ac:dyDescent="0.2">
      <c r="A712" s="2">
        <v>1394</v>
      </c>
      <c r="B712" s="2">
        <v>3</v>
      </c>
      <c r="C712" s="4">
        <v>44840</v>
      </c>
      <c r="D712" s="2">
        <v>271</v>
      </c>
      <c r="E712" s="2">
        <v>135</v>
      </c>
      <c r="F712" s="2" t="str">
        <f>VLOOKUP(E712,PRODUCTS!A:B,2,FALSE)</f>
        <v>Model of Atlantis</v>
      </c>
      <c r="G712" s="2">
        <v>1</v>
      </c>
      <c r="H712" s="10">
        <f>VLOOKUP(E712,PRODUCTS!A:E,3,FALSE)</f>
        <v>60</v>
      </c>
      <c r="I712" s="10">
        <f>VLOOKUP(E712,PRODUCTS!A:E,4,FALSE)</f>
        <v>31</v>
      </c>
      <c r="J712" s="10">
        <f t="shared" si="33"/>
        <v>60</v>
      </c>
      <c r="K712" s="10">
        <f t="shared" si="34"/>
        <v>31</v>
      </c>
      <c r="L712" s="10">
        <f t="shared" si="35"/>
        <v>29</v>
      </c>
      <c r="M712" s="2">
        <f>VLOOKUP(D712,CUSTOMERS!A:E,5,FALSE)</f>
        <v>3</v>
      </c>
      <c r="N712" s="2">
        <f>VLOOKUP(E712,PRODUCTS!A:E,5,FALSE)</f>
        <v>26</v>
      </c>
      <c r="O712" s="2" t="str">
        <f>VLOOKUP(N712,CATEGORIES!A:C,3,FALSE)</f>
        <v>Gifts</v>
      </c>
      <c r="P712" s="2" t="str">
        <f ca="1">VLOOKUP(D712,CUSTOMERS!A:J,10,FALSE)</f>
        <v>60 - 70</v>
      </c>
      <c r="Q712" s="2" t="str">
        <f>VLOOKUP(D712,CUSTOMERS!A:I,9,FALSE)</f>
        <v>Central</v>
      </c>
      <c r="R712" s="2" t="str">
        <f>VLOOKUP(D712,CUSTOMERS!A:K,11,FALSE)</f>
        <v>USA</v>
      </c>
    </row>
    <row r="713" spans="1:18" x14ac:dyDescent="0.2">
      <c r="A713" s="2">
        <v>1394</v>
      </c>
      <c r="B713" s="2">
        <v>4</v>
      </c>
      <c r="C713" s="4">
        <v>44840</v>
      </c>
      <c r="D713" s="2">
        <v>271</v>
      </c>
      <c r="E713" s="2">
        <v>184</v>
      </c>
      <c r="F713" s="2" t="str">
        <f>VLOOKUP(E713,PRODUCTS!A:B,2,FALSE)</f>
        <v>Sonic Molechaser</v>
      </c>
      <c r="G713" s="2">
        <v>1</v>
      </c>
      <c r="H713" s="10">
        <f>VLOOKUP(E713,PRODUCTS!A:E,3,FALSE)</f>
        <v>45</v>
      </c>
      <c r="I713" s="10">
        <f>VLOOKUP(E713,PRODUCTS!A:E,4,FALSE)</f>
        <v>23.5</v>
      </c>
      <c r="J713" s="10">
        <f t="shared" si="33"/>
        <v>45</v>
      </c>
      <c r="K713" s="10">
        <f t="shared" si="34"/>
        <v>23.5</v>
      </c>
      <c r="L713" s="10">
        <f t="shared" si="35"/>
        <v>21.5</v>
      </c>
      <c r="M713" s="2">
        <f>VLOOKUP(D713,CUSTOMERS!A:E,5,FALSE)</f>
        <v>3</v>
      </c>
      <c r="N713" s="2">
        <f>VLOOKUP(E713,PRODUCTS!A:E,5,FALSE)</f>
        <v>16</v>
      </c>
      <c r="O713" s="2" t="str">
        <f>VLOOKUP(N713,CATEGORIES!A:C,3,FALSE)</f>
        <v>Household</v>
      </c>
      <c r="P713" s="2" t="str">
        <f ca="1">VLOOKUP(D713,CUSTOMERS!A:J,10,FALSE)</f>
        <v>60 - 70</v>
      </c>
      <c r="Q713" s="2" t="str">
        <f>VLOOKUP(D713,CUSTOMERS!A:I,9,FALSE)</f>
        <v>Central</v>
      </c>
      <c r="R713" s="2" t="str">
        <f>VLOOKUP(D713,CUSTOMERS!A:K,11,FALSE)</f>
        <v>USA</v>
      </c>
    </row>
    <row r="714" spans="1:18" x14ac:dyDescent="0.2">
      <c r="A714" s="2">
        <v>1395</v>
      </c>
      <c r="B714" s="2">
        <v>1</v>
      </c>
      <c r="C714" s="4">
        <v>44841</v>
      </c>
      <c r="D714" s="2">
        <v>80</v>
      </c>
      <c r="E714" s="2">
        <v>42</v>
      </c>
      <c r="F714" s="2" t="str">
        <f>VLOOKUP(E714,PRODUCTS!A:B,2,FALSE)</f>
        <v>Ceramic Mixing Bowls</v>
      </c>
      <c r="G714" s="2">
        <v>3</v>
      </c>
      <c r="H714" s="10">
        <f>VLOOKUP(E714,PRODUCTS!A:E,3,FALSE)</f>
        <v>45</v>
      </c>
      <c r="I714" s="10">
        <f>VLOOKUP(E714,PRODUCTS!A:E,4,FALSE)</f>
        <v>25.5</v>
      </c>
      <c r="J714" s="10">
        <f t="shared" si="33"/>
        <v>135</v>
      </c>
      <c r="K714" s="10">
        <f t="shared" si="34"/>
        <v>76.5</v>
      </c>
      <c r="L714" s="10">
        <f t="shared" si="35"/>
        <v>58.5</v>
      </c>
      <c r="M714" s="2">
        <f>VLOOKUP(D714,CUSTOMERS!A:E,5,FALSE)</f>
        <v>4</v>
      </c>
      <c r="N714" s="2">
        <f>VLOOKUP(E714,PRODUCTS!A:E,5,FALSE)</f>
        <v>15</v>
      </c>
      <c r="O714" s="2" t="str">
        <f>VLOOKUP(N714,CATEGORIES!A:C,3,FALSE)</f>
        <v>Household</v>
      </c>
      <c r="P714" s="2" t="str">
        <f ca="1">VLOOKUP(D714,CUSTOMERS!A:J,10,FALSE)</f>
        <v>40 - 50</v>
      </c>
      <c r="Q714" s="2" t="str">
        <f>VLOOKUP(D714,CUSTOMERS!A:I,9,FALSE)</f>
        <v>South</v>
      </c>
      <c r="R714" s="2" t="str">
        <f>VLOOKUP(D714,CUSTOMERS!A:K,11,FALSE)</f>
        <v>USA</v>
      </c>
    </row>
    <row r="715" spans="1:18" x14ac:dyDescent="0.2">
      <c r="A715" s="2">
        <v>1395</v>
      </c>
      <c r="B715" s="2">
        <v>2</v>
      </c>
      <c r="C715" s="4">
        <v>44841</v>
      </c>
      <c r="D715" s="2">
        <v>80</v>
      </c>
      <c r="E715" s="2">
        <v>45</v>
      </c>
      <c r="F715" s="2" t="str">
        <f>VLOOKUP(E715,PRODUCTS!A:B,2,FALSE)</f>
        <v>Cheese Board</v>
      </c>
      <c r="G715" s="2">
        <v>1</v>
      </c>
      <c r="H715" s="10">
        <f>VLOOKUP(E715,PRODUCTS!A:E,3,FALSE)</f>
        <v>53</v>
      </c>
      <c r="I715" s="10">
        <f>VLOOKUP(E715,PRODUCTS!A:E,4,FALSE)</f>
        <v>28.5</v>
      </c>
      <c r="J715" s="10">
        <f t="shared" si="33"/>
        <v>53</v>
      </c>
      <c r="K715" s="10">
        <f t="shared" si="34"/>
        <v>28.5</v>
      </c>
      <c r="L715" s="10">
        <f t="shared" si="35"/>
        <v>24.5</v>
      </c>
      <c r="M715" s="2">
        <f>VLOOKUP(D715,CUSTOMERS!A:E,5,FALSE)</f>
        <v>4</v>
      </c>
      <c r="N715" s="2">
        <f>VLOOKUP(E715,PRODUCTS!A:E,5,FALSE)</f>
        <v>11</v>
      </c>
      <c r="O715" s="2" t="str">
        <f>VLOOKUP(N715,CATEGORIES!A:C,3,FALSE)</f>
        <v>Gifts</v>
      </c>
      <c r="P715" s="2" t="str">
        <f ca="1">VLOOKUP(D715,CUSTOMERS!A:J,10,FALSE)</f>
        <v>40 - 50</v>
      </c>
      <c r="Q715" s="2" t="str">
        <f>VLOOKUP(D715,CUSTOMERS!A:I,9,FALSE)</f>
        <v>South</v>
      </c>
      <c r="R715" s="2" t="str">
        <f>VLOOKUP(D715,CUSTOMERS!A:K,11,FALSE)</f>
        <v>USA</v>
      </c>
    </row>
    <row r="716" spans="1:18" x14ac:dyDescent="0.2">
      <c r="A716" s="2">
        <v>1395</v>
      </c>
      <c r="B716" s="2">
        <v>3</v>
      </c>
      <c r="C716" s="4">
        <v>44841</v>
      </c>
      <c r="D716" s="2">
        <v>80</v>
      </c>
      <c r="E716" s="2">
        <v>150</v>
      </c>
      <c r="F716" s="2" t="str">
        <f>VLOOKUP(E716,PRODUCTS!A:B,2,FALSE)</f>
        <v>Personal Air Purifier</v>
      </c>
      <c r="G716" s="2">
        <v>1</v>
      </c>
      <c r="H716" s="10">
        <f>VLOOKUP(E716,PRODUCTS!A:E,3,FALSE)</f>
        <v>105</v>
      </c>
      <c r="I716" s="10">
        <f>VLOOKUP(E716,PRODUCTS!A:E,4,FALSE)</f>
        <v>53.5</v>
      </c>
      <c r="J716" s="10">
        <f t="shared" si="33"/>
        <v>105</v>
      </c>
      <c r="K716" s="10">
        <f t="shared" si="34"/>
        <v>53.5</v>
      </c>
      <c r="L716" s="10">
        <f t="shared" si="35"/>
        <v>51.5</v>
      </c>
      <c r="M716" s="2">
        <f>VLOOKUP(D716,CUSTOMERS!A:E,5,FALSE)</f>
        <v>4</v>
      </c>
      <c r="N716" s="2">
        <f>VLOOKUP(E716,PRODUCTS!A:E,5,FALSE)</f>
        <v>7</v>
      </c>
      <c r="O716" s="2" t="str">
        <f>VLOOKUP(N716,CATEGORIES!A:C,3,FALSE)</f>
        <v>Electronics</v>
      </c>
      <c r="P716" s="2" t="str">
        <f ca="1">VLOOKUP(D716,CUSTOMERS!A:J,10,FALSE)</f>
        <v>40 - 50</v>
      </c>
      <c r="Q716" s="2" t="str">
        <f>VLOOKUP(D716,CUSTOMERS!A:I,9,FALSE)</f>
        <v>South</v>
      </c>
      <c r="R716" s="2" t="str">
        <f>VLOOKUP(D716,CUSTOMERS!A:K,11,FALSE)</f>
        <v>USA</v>
      </c>
    </row>
    <row r="717" spans="1:18" x14ac:dyDescent="0.2">
      <c r="A717" s="2">
        <v>1396</v>
      </c>
      <c r="B717" s="2">
        <v>1</v>
      </c>
      <c r="C717" s="4">
        <v>44841</v>
      </c>
      <c r="D717" s="2">
        <v>234</v>
      </c>
      <c r="E717" s="2">
        <v>94</v>
      </c>
      <c r="F717" s="2" t="str">
        <f>VLOOKUP(E717,PRODUCTS!A:B,2,FALSE)</f>
        <v>Golf Club Cleaner</v>
      </c>
      <c r="G717" s="2">
        <v>1</v>
      </c>
      <c r="H717" s="10">
        <f>VLOOKUP(E717,PRODUCTS!A:E,3,FALSE)</f>
        <v>25</v>
      </c>
      <c r="I717" s="10">
        <f>VLOOKUP(E717,PRODUCTS!A:E,4,FALSE)</f>
        <v>14.5</v>
      </c>
      <c r="J717" s="10">
        <f t="shared" si="33"/>
        <v>25</v>
      </c>
      <c r="K717" s="10">
        <f t="shared" si="34"/>
        <v>14.5</v>
      </c>
      <c r="L717" s="10">
        <f t="shared" si="35"/>
        <v>10.5</v>
      </c>
      <c r="M717" s="2">
        <f>VLOOKUP(D717,CUSTOMERS!A:E,5,FALSE)</f>
        <v>8</v>
      </c>
      <c r="N717" s="2">
        <f>VLOOKUP(E717,PRODUCTS!A:E,5,FALSE)</f>
        <v>12</v>
      </c>
      <c r="O717" s="2" t="str">
        <f>VLOOKUP(N717,CATEGORIES!A:C,3,FALSE)</f>
        <v>Gifts</v>
      </c>
      <c r="P717" s="2" t="str">
        <f ca="1">VLOOKUP(D717,CUSTOMERS!A:J,10,FALSE)</f>
        <v>40 - 50</v>
      </c>
      <c r="Q717" s="2" t="str">
        <f>VLOOKUP(D717,CUSTOMERS!A:I,9,FALSE)</f>
        <v>Canada</v>
      </c>
      <c r="R717" s="2" t="str">
        <f>VLOOKUP(D717,CUSTOMERS!A:K,11,FALSE)</f>
        <v>Canada</v>
      </c>
    </row>
    <row r="718" spans="1:18" x14ac:dyDescent="0.2">
      <c r="A718" s="2">
        <v>1396</v>
      </c>
      <c r="B718" s="2">
        <v>2</v>
      </c>
      <c r="C718" s="4">
        <v>44841</v>
      </c>
      <c r="D718" s="2">
        <v>234</v>
      </c>
      <c r="E718" s="2">
        <v>124</v>
      </c>
      <c r="F718" s="2" t="str">
        <f>VLOOKUP(E718,PRODUCTS!A:B,2,FALSE)</f>
        <v>Love Potion Amulet</v>
      </c>
      <c r="G718" s="2">
        <v>2</v>
      </c>
      <c r="H718" s="10">
        <f>VLOOKUP(E718,PRODUCTS!A:E,3,FALSE)</f>
        <v>23</v>
      </c>
      <c r="I718" s="10">
        <f>VLOOKUP(E718,PRODUCTS!A:E,4,FALSE)</f>
        <v>14.5</v>
      </c>
      <c r="J718" s="10">
        <f t="shared" si="33"/>
        <v>46</v>
      </c>
      <c r="K718" s="10">
        <f t="shared" si="34"/>
        <v>29</v>
      </c>
      <c r="L718" s="10">
        <f t="shared" si="35"/>
        <v>17</v>
      </c>
      <c r="M718" s="2">
        <f>VLOOKUP(D718,CUSTOMERS!A:E,5,FALSE)</f>
        <v>8</v>
      </c>
      <c r="N718" s="2">
        <f>VLOOKUP(E718,PRODUCTS!A:E,5,FALSE)</f>
        <v>14</v>
      </c>
      <c r="O718" s="2" t="str">
        <f>VLOOKUP(N718,CATEGORIES!A:C,3,FALSE)</f>
        <v>Health &amp; Beauty</v>
      </c>
      <c r="P718" s="2" t="str">
        <f ca="1">VLOOKUP(D718,CUSTOMERS!A:J,10,FALSE)</f>
        <v>40 - 50</v>
      </c>
      <c r="Q718" s="2" t="str">
        <f>VLOOKUP(D718,CUSTOMERS!A:I,9,FALSE)</f>
        <v>Canada</v>
      </c>
      <c r="R718" s="2" t="str">
        <f>VLOOKUP(D718,CUSTOMERS!A:K,11,FALSE)</f>
        <v>Canada</v>
      </c>
    </row>
    <row r="719" spans="1:18" x14ac:dyDescent="0.2">
      <c r="A719" s="2">
        <v>1397</v>
      </c>
      <c r="B719" s="2">
        <v>1</v>
      </c>
      <c r="C719" s="4">
        <v>44842</v>
      </c>
      <c r="D719" s="2">
        <v>228</v>
      </c>
      <c r="E719" s="2">
        <v>151</v>
      </c>
      <c r="F719" s="2" t="str">
        <f>VLOOKUP(E719,PRODUCTS!A:B,2,FALSE)</f>
        <v>Personalized Sundial</v>
      </c>
      <c r="G719" s="2">
        <v>1</v>
      </c>
      <c r="H719" s="10">
        <f>VLOOKUP(E719,PRODUCTS!A:E,3,FALSE)</f>
        <v>80</v>
      </c>
      <c r="I719" s="10">
        <f>VLOOKUP(E719,PRODUCTS!A:E,4,FALSE)</f>
        <v>42</v>
      </c>
      <c r="J719" s="10">
        <f t="shared" si="33"/>
        <v>80</v>
      </c>
      <c r="K719" s="10">
        <f t="shared" si="34"/>
        <v>42</v>
      </c>
      <c r="L719" s="10">
        <f t="shared" si="35"/>
        <v>38</v>
      </c>
      <c r="M719" s="2">
        <f>VLOOKUP(D719,CUSTOMERS!A:E,5,FALSE)</f>
        <v>2</v>
      </c>
      <c r="N719" s="2">
        <f>VLOOKUP(E719,PRODUCTS!A:E,5,FALSE)</f>
        <v>16</v>
      </c>
      <c r="O719" s="2" t="str">
        <f>VLOOKUP(N719,CATEGORIES!A:C,3,FALSE)</f>
        <v>Household</v>
      </c>
      <c r="P719" s="2" t="str">
        <f ca="1">VLOOKUP(D719,CUSTOMERS!A:J,10,FALSE)</f>
        <v>40 - 50</v>
      </c>
      <c r="Q719" s="2" t="str">
        <f>VLOOKUP(D719,CUSTOMERS!A:I,9,FALSE)</f>
        <v>South-East</v>
      </c>
      <c r="R719" s="2" t="str">
        <f>VLOOKUP(D719,CUSTOMERS!A:K,11,FALSE)</f>
        <v>USA</v>
      </c>
    </row>
    <row r="720" spans="1:18" x14ac:dyDescent="0.2">
      <c r="A720" s="2">
        <v>1397</v>
      </c>
      <c r="B720" s="2">
        <v>2</v>
      </c>
      <c r="C720" s="4">
        <v>44842</v>
      </c>
      <c r="D720" s="2">
        <v>228</v>
      </c>
      <c r="E720" s="2">
        <v>178</v>
      </c>
      <c r="F720" s="2" t="str">
        <f>VLOOKUP(E720,PRODUCTS!A:B,2,FALSE)</f>
        <v>Slate Tranquility Fountain</v>
      </c>
      <c r="G720" s="2">
        <v>1</v>
      </c>
      <c r="H720" s="10">
        <f>VLOOKUP(E720,PRODUCTS!A:E,3,FALSE)</f>
        <v>120</v>
      </c>
      <c r="I720" s="10">
        <f>VLOOKUP(E720,PRODUCTS!A:E,4,FALSE)</f>
        <v>62</v>
      </c>
      <c r="J720" s="10">
        <f t="shared" si="33"/>
        <v>120</v>
      </c>
      <c r="K720" s="10">
        <f t="shared" si="34"/>
        <v>62</v>
      </c>
      <c r="L720" s="10">
        <f t="shared" si="35"/>
        <v>58</v>
      </c>
      <c r="M720" s="2">
        <f>VLOOKUP(D720,CUSTOMERS!A:E,5,FALSE)</f>
        <v>2</v>
      </c>
      <c r="N720" s="2">
        <f>VLOOKUP(E720,PRODUCTS!A:E,5,FALSE)</f>
        <v>19</v>
      </c>
      <c r="O720" s="2" t="str">
        <f>VLOOKUP(N720,CATEGORIES!A:C,3,FALSE)</f>
        <v>Household</v>
      </c>
      <c r="P720" s="2" t="str">
        <f ca="1">VLOOKUP(D720,CUSTOMERS!A:J,10,FALSE)</f>
        <v>40 - 50</v>
      </c>
      <c r="Q720" s="2" t="str">
        <f>VLOOKUP(D720,CUSTOMERS!A:I,9,FALSE)</f>
        <v>South-East</v>
      </c>
      <c r="R720" s="2" t="str">
        <f>VLOOKUP(D720,CUSTOMERS!A:K,11,FALSE)</f>
        <v>USA</v>
      </c>
    </row>
    <row r="721" spans="1:18" x14ac:dyDescent="0.2">
      <c r="A721" s="2">
        <v>1398</v>
      </c>
      <c r="B721" s="2">
        <v>1</v>
      </c>
      <c r="C721" s="4">
        <v>44843</v>
      </c>
      <c r="D721" s="2">
        <v>223</v>
      </c>
      <c r="E721" s="2">
        <v>1</v>
      </c>
      <c r="F721" s="2" t="str">
        <f>VLOOKUP(E721,PRODUCTS!A:B,2,FALSE)</f>
        <v>Sharp Vermont Cheddar (3Lb)</v>
      </c>
      <c r="G721" s="2">
        <v>1</v>
      </c>
      <c r="H721" s="10">
        <f>VLOOKUP(E721,PRODUCTS!A:E,3,FALSE)</f>
        <v>25</v>
      </c>
      <c r="I721" s="10">
        <f>VLOOKUP(E721,PRODUCTS!A:E,4,FALSE)</f>
        <v>14.5</v>
      </c>
      <c r="J721" s="10">
        <f t="shared" si="33"/>
        <v>25</v>
      </c>
      <c r="K721" s="10">
        <f t="shared" si="34"/>
        <v>14.5</v>
      </c>
      <c r="L721" s="10">
        <f t="shared" si="35"/>
        <v>10.5</v>
      </c>
      <c r="M721" s="2">
        <f>VLOOKUP(D721,CUSTOMERS!A:E,5,FALSE)</f>
        <v>10</v>
      </c>
      <c r="N721" s="2">
        <f>VLOOKUP(E721,PRODUCTS!A:E,5,FALSE)</f>
        <v>18</v>
      </c>
      <c r="O721" s="2" t="str">
        <f>VLOOKUP(N721,CATEGORIES!A:C,3,FALSE)</f>
        <v>Food</v>
      </c>
      <c r="P721" s="2" t="str">
        <f ca="1">VLOOKUP(D721,CUSTOMERS!A:J,10,FALSE)</f>
        <v>40 - 50</v>
      </c>
      <c r="Q721" s="2" t="str">
        <f>VLOOKUP(D721,CUSTOMERS!A:I,9,FALSE)</f>
        <v>North-East</v>
      </c>
      <c r="R721" s="2" t="str">
        <f>VLOOKUP(D721,CUSTOMERS!A:K,11,FALSE)</f>
        <v>USA</v>
      </c>
    </row>
    <row r="722" spans="1:18" x14ac:dyDescent="0.2">
      <c r="A722" s="2">
        <v>1398</v>
      </c>
      <c r="B722" s="2">
        <v>2</v>
      </c>
      <c r="C722" s="4">
        <v>44843</v>
      </c>
      <c r="D722" s="2">
        <v>223</v>
      </c>
      <c r="E722" s="2">
        <v>99</v>
      </c>
      <c r="F722" s="2" t="str">
        <f>VLOOKUP(E722,PRODUCTS!A:B,2,FALSE)</f>
        <v>Hand Warmers</v>
      </c>
      <c r="G722" s="2">
        <v>3</v>
      </c>
      <c r="H722" s="10">
        <f>VLOOKUP(E722,PRODUCTS!A:E,3,FALSE)</f>
        <v>9</v>
      </c>
      <c r="I722" s="10">
        <f>VLOOKUP(E722,PRODUCTS!A:E,4,FALSE)</f>
        <v>7.5</v>
      </c>
      <c r="J722" s="10">
        <f t="shared" si="33"/>
        <v>27</v>
      </c>
      <c r="K722" s="10">
        <f t="shared" si="34"/>
        <v>22.5</v>
      </c>
      <c r="L722" s="10">
        <f t="shared" si="35"/>
        <v>4.5</v>
      </c>
      <c r="M722" s="2">
        <f>VLOOKUP(D722,CUSTOMERS!A:E,5,FALSE)</f>
        <v>10</v>
      </c>
      <c r="N722" s="2">
        <f>VLOOKUP(E722,PRODUCTS!A:E,5,FALSE)</f>
        <v>17</v>
      </c>
      <c r="O722" s="2" t="str">
        <f>VLOOKUP(N722,CATEGORIES!A:C,3,FALSE)</f>
        <v>Children</v>
      </c>
      <c r="P722" s="2" t="str">
        <f ca="1">VLOOKUP(D722,CUSTOMERS!A:J,10,FALSE)</f>
        <v>40 - 50</v>
      </c>
      <c r="Q722" s="2" t="str">
        <f>VLOOKUP(D722,CUSTOMERS!A:I,9,FALSE)</f>
        <v>North-East</v>
      </c>
      <c r="R722" s="2" t="str">
        <f>VLOOKUP(D722,CUSTOMERS!A:K,11,FALSE)</f>
        <v>USA</v>
      </c>
    </row>
    <row r="723" spans="1:18" x14ac:dyDescent="0.2">
      <c r="A723" s="2">
        <v>1399</v>
      </c>
      <c r="B723" s="2">
        <v>1</v>
      </c>
      <c r="C723" s="4">
        <v>44843</v>
      </c>
      <c r="D723" s="2">
        <v>341</v>
      </c>
      <c r="E723" s="2">
        <v>74</v>
      </c>
      <c r="F723" s="2" t="str">
        <f>VLOOKUP(E723,PRODUCTS!A:B,2,FALSE)</f>
        <v>Executive Yo Yo</v>
      </c>
      <c r="G723" s="2">
        <v>1</v>
      </c>
      <c r="H723" s="10">
        <f>VLOOKUP(E723,PRODUCTS!A:E,3,FALSE)</f>
        <v>23</v>
      </c>
      <c r="I723" s="10">
        <f>VLOOKUP(E723,PRODUCTS!A:E,4,FALSE)</f>
        <v>13.5</v>
      </c>
      <c r="J723" s="10">
        <f t="shared" si="33"/>
        <v>23</v>
      </c>
      <c r="K723" s="10">
        <f t="shared" si="34"/>
        <v>13.5</v>
      </c>
      <c r="L723" s="10">
        <f t="shared" si="35"/>
        <v>9.5</v>
      </c>
      <c r="M723" s="2">
        <f>VLOOKUP(D723,CUSTOMERS!A:E,5,FALSE)</f>
        <v>3</v>
      </c>
      <c r="N723" s="2">
        <f>VLOOKUP(E723,PRODUCTS!A:E,5,FALSE)</f>
        <v>26</v>
      </c>
      <c r="O723" s="2" t="str">
        <f>VLOOKUP(N723,CATEGORIES!A:C,3,FALSE)</f>
        <v>Gifts</v>
      </c>
      <c r="P723" s="2" t="str">
        <f ca="1">VLOOKUP(D723,CUSTOMERS!A:J,10,FALSE)</f>
        <v>30 - 40</v>
      </c>
      <c r="Q723" s="2" t="str">
        <f>VLOOKUP(D723,CUSTOMERS!A:I,9,FALSE)</f>
        <v>North-East</v>
      </c>
      <c r="R723" s="2" t="str">
        <f>VLOOKUP(D723,CUSTOMERS!A:K,11,FALSE)</f>
        <v>USA</v>
      </c>
    </row>
    <row r="724" spans="1:18" x14ac:dyDescent="0.2">
      <c r="A724" s="2">
        <v>1399</v>
      </c>
      <c r="B724" s="2">
        <v>2</v>
      </c>
      <c r="C724" s="4">
        <v>44843</v>
      </c>
      <c r="D724" s="2">
        <v>341</v>
      </c>
      <c r="E724" s="2">
        <v>150</v>
      </c>
      <c r="F724" s="2" t="str">
        <f>VLOOKUP(E724,PRODUCTS!A:B,2,FALSE)</f>
        <v>Personal Air Purifier</v>
      </c>
      <c r="G724" s="2">
        <v>1</v>
      </c>
      <c r="H724" s="10">
        <f>VLOOKUP(E724,PRODUCTS!A:E,3,FALSE)</f>
        <v>105</v>
      </c>
      <c r="I724" s="10">
        <f>VLOOKUP(E724,PRODUCTS!A:E,4,FALSE)</f>
        <v>53.5</v>
      </c>
      <c r="J724" s="10">
        <f t="shared" si="33"/>
        <v>105</v>
      </c>
      <c r="K724" s="10">
        <f t="shared" si="34"/>
        <v>53.5</v>
      </c>
      <c r="L724" s="10">
        <f t="shared" si="35"/>
        <v>51.5</v>
      </c>
      <c r="M724" s="2">
        <f>VLOOKUP(D724,CUSTOMERS!A:E,5,FALSE)</f>
        <v>3</v>
      </c>
      <c r="N724" s="2">
        <f>VLOOKUP(E724,PRODUCTS!A:E,5,FALSE)</f>
        <v>7</v>
      </c>
      <c r="O724" s="2" t="str">
        <f>VLOOKUP(N724,CATEGORIES!A:C,3,FALSE)</f>
        <v>Electronics</v>
      </c>
      <c r="P724" s="2" t="str">
        <f ca="1">VLOOKUP(D724,CUSTOMERS!A:J,10,FALSE)</f>
        <v>30 - 40</v>
      </c>
      <c r="Q724" s="2" t="str">
        <f>VLOOKUP(D724,CUSTOMERS!A:I,9,FALSE)</f>
        <v>North-East</v>
      </c>
      <c r="R724" s="2" t="str">
        <f>VLOOKUP(D724,CUSTOMERS!A:K,11,FALSE)</f>
        <v>USA</v>
      </c>
    </row>
    <row r="725" spans="1:18" x14ac:dyDescent="0.2">
      <c r="A725" s="2">
        <v>1399</v>
      </c>
      <c r="B725" s="2">
        <v>3</v>
      </c>
      <c r="C725" s="4">
        <v>44843</v>
      </c>
      <c r="D725" s="2">
        <v>341</v>
      </c>
      <c r="E725" s="2">
        <v>156</v>
      </c>
      <c r="F725" s="2" t="str">
        <f>VLOOKUP(E725,PRODUCTS!A:B,2,FALSE)</f>
        <v>Portable 12 volt cooler/warmer</v>
      </c>
      <c r="G725" s="2">
        <v>1</v>
      </c>
      <c r="H725" s="10">
        <f>VLOOKUP(E725,PRODUCTS!A:E,3,FALSE)</f>
        <v>135</v>
      </c>
      <c r="I725" s="10">
        <f>VLOOKUP(E725,PRODUCTS!A:E,4,FALSE)</f>
        <v>69.5</v>
      </c>
      <c r="J725" s="10">
        <f t="shared" si="33"/>
        <v>135</v>
      </c>
      <c r="K725" s="10">
        <f t="shared" si="34"/>
        <v>69.5</v>
      </c>
      <c r="L725" s="10">
        <f t="shared" si="35"/>
        <v>65.5</v>
      </c>
      <c r="M725" s="2">
        <f>VLOOKUP(D725,CUSTOMERS!A:E,5,FALSE)</f>
        <v>3</v>
      </c>
      <c r="N725" s="2">
        <f>VLOOKUP(E725,PRODUCTS!A:E,5,FALSE)</f>
        <v>2</v>
      </c>
      <c r="O725" s="2" t="str">
        <f>VLOOKUP(N725,CATEGORIES!A:C,3,FALSE)</f>
        <v>Travel</v>
      </c>
      <c r="P725" s="2" t="str">
        <f ca="1">VLOOKUP(D725,CUSTOMERS!A:J,10,FALSE)</f>
        <v>30 - 40</v>
      </c>
      <c r="Q725" s="2" t="str">
        <f>VLOOKUP(D725,CUSTOMERS!A:I,9,FALSE)</f>
        <v>North-East</v>
      </c>
      <c r="R725" s="2" t="str">
        <f>VLOOKUP(D725,CUSTOMERS!A:K,11,FALSE)</f>
        <v>USA</v>
      </c>
    </row>
    <row r="726" spans="1:18" x14ac:dyDescent="0.2">
      <c r="A726" s="2">
        <v>1400</v>
      </c>
      <c r="B726" s="2">
        <v>1</v>
      </c>
      <c r="C726" s="4">
        <v>44844</v>
      </c>
      <c r="D726" s="2">
        <v>82</v>
      </c>
      <c r="E726" s="2">
        <v>94</v>
      </c>
      <c r="F726" s="2" t="str">
        <f>VLOOKUP(E726,PRODUCTS!A:B,2,FALSE)</f>
        <v>Golf Club Cleaner</v>
      </c>
      <c r="G726" s="2">
        <v>1</v>
      </c>
      <c r="H726" s="10">
        <f>VLOOKUP(E726,PRODUCTS!A:E,3,FALSE)</f>
        <v>25</v>
      </c>
      <c r="I726" s="10">
        <f>VLOOKUP(E726,PRODUCTS!A:E,4,FALSE)</f>
        <v>14.5</v>
      </c>
      <c r="J726" s="10">
        <f t="shared" si="33"/>
        <v>25</v>
      </c>
      <c r="K726" s="10">
        <f t="shared" si="34"/>
        <v>14.5</v>
      </c>
      <c r="L726" s="10">
        <f t="shared" si="35"/>
        <v>10.5</v>
      </c>
      <c r="M726" s="2">
        <f>VLOOKUP(D726,CUSTOMERS!A:E,5,FALSE)</f>
        <v>3</v>
      </c>
      <c r="N726" s="2">
        <f>VLOOKUP(E726,PRODUCTS!A:E,5,FALSE)</f>
        <v>12</v>
      </c>
      <c r="O726" s="2" t="str">
        <f>VLOOKUP(N726,CATEGORIES!A:C,3,FALSE)</f>
        <v>Gifts</v>
      </c>
      <c r="P726" s="2" t="str">
        <f ca="1">VLOOKUP(D726,CUSTOMERS!A:J,10,FALSE)</f>
        <v>30 - 40</v>
      </c>
      <c r="Q726" s="2" t="str">
        <f>VLOOKUP(D726,CUSTOMERS!A:I,9,FALSE)</f>
        <v>South</v>
      </c>
      <c r="R726" s="2" t="str">
        <f>VLOOKUP(D726,CUSTOMERS!A:K,11,FALSE)</f>
        <v>USA</v>
      </c>
    </row>
    <row r="727" spans="1:18" x14ac:dyDescent="0.2">
      <c r="A727" s="2">
        <v>1400</v>
      </c>
      <c r="B727" s="2">
        <v>2</v>
      </c>
      <c r="C727" s="4">
        <v>44844</v>
      </c>
      <c r="D727" s="2">
        <v>82</v>
      </c>
      <c r="E727" s="2">
        <v>127</v>
      </c>
      <c r="F727" s="2" t="str">
        <f>VLOOKUP(E727,PRODUCTS!A:B,2,FALSE)</f>
        <v>Luxurious Bath Pack</v>
      </c>
      <c r="G727" s="2">
        <v>1</v>
      </c>
      <c r="H727" s="10">
        <f>VLOOKUP(E727,PRODUCTS!A:E,3,FALSE)</f>
        <v>27</v>
      </c>
      <c r="I727" s="10">
        <f>VLOOKUP(E727,PRODUCTS!A:E,4,FALSE)</f>
        <v>15.5</v>
      </c>
      <c r="J727" s="10">
        <f t="shared" si="33"/>
        <v>27</v>
      </c>
      <c r="K727" s="10">
        <f t="shared" si="34"/>
        <v>15.5</v>
      </c>
      <c r="L727" s="10">
        <f t="shared" si="35"/>
        <v>11.5</v>
      </c>
      <c r="M727" s="2">
        <f>VLOOKUP(D727,CUSTOMERS!A:E,5,FALSE)</f>
        <v>3</v>
      </c>
      <c r="N727" s="2">
        <f>VLOOKUP(E727,PRODUCTS!A:E,5,FALSE)</f>
        <v>24</v>
      </c>
      <c r="O727" s="2" t="str">
        <f>VLOOKUP(N727,CATEGORIES!A:C,3,FALSE)</f>
        <v>Health &amp; Beauty</v>
      </c>
      <c r="P727" s="2" t="str">
        <f ca="1">VLOOKUP(D727,CUSTOMERS!A:J,10,FALSE)</f>
        <v>30 - 40</v>
      </c>
      <c r="Q727" s="2" t="str">
        <f>VLOOKUP(D727,CUSTOMERS!A:I,9,FALSE)</f>
        <v>South</v>
      </c>
      <c r="R727" s="2" t="str">
        <f>VLOOKUP(D727,CUSTOMERS!A:K,11,FALSE)</f>
        <v>USA</v>
      </c>
    </row>
    <row r="728" spans="1:18" x14ac:dyDescent="0.2">
      <c r="A728" s="2">
        <v>1401</v>
      </c>
      <c r="B728" s="2">
        <v>1</v>
      </c>
      <c r="C728" s="4">
        <v>44844</v>
      </c>
      <c r="D728" s="2">
        <v>285</v>
      </c>
      <c r="E728" s="2">
        <v>94</v>
      </c>
      <c r="F728" s="2" t="str">
        <f>VLOOKUP(E728,PRODUCTS!A:B,2,FALSE)</f>
        <v>Golf Club Cleaner</v>
      </c>
      <c r="G728" s="2">
        <v>1</v>
      </c>
      <c r="H728" s="10">
        <f>VLOOKUP(E728,PRODUCTS!A:E,3,FALSE)</f>
        <v>25</v>
      </c>
      <c r="I728" s="10">
        <f>VLOOKUP(E728,PRODUCTS!A:E,4,FALSE)</f>
        <v>14.5</v>
      </c>
      <c r="J728" s="10">
        <f t="shared" si="33"/>
        <v>25</v>
      </c>
      <c r="K728" s="10">
        <f t="shared" si="34"/>
        <v>14.5</v>
      </c>
      <c r="L728" s="10">
        <f t="shared" si="35"/>
        <v>10.5</v>
      </c>
      <c r="M728" s="2">
        <f>VLOOKUP(D728,CUSTOMERS!A:E,5,FALSE)</f>
        <v>3</v>
      </c>
      <c r="N728" s="2">
        <f>VLOOKUP(E728,PRODUCTS!A:E,5,FALSE)</f>
        <v>12</v>
      </c>
      <c r="O728" s="2" t="str">
        <f>VLOOKUP(N728,CATEGORIES!A:C,3,FALSE)</f>
        <v>Gifts</v>
      </c>
      <c r="P728" s="2" t="str">
        <f ca="1">VLOOKUP(D728,CUSTOMERS!A:J,10,FALSE)</f>
        <v>30 - 40</v>
      </c>
      <c r="Q728" s="2" t="str">
        <f>VLOOKUP(D728,CUSTOMERS!A:I,9,FALSE)</f>
        <v>Germany</v>
      </c>
      <c r="R728" s="2" t="str">
        <f>VLOOKUP(D728,CUSTOMERS!A:K,11,FALSE)</f>
        <v>Europe</v>
      </c>
    </row>
    <row r="729" spans="1:18" x14ac:dyDescent="0.2">
      <c r="A729" s="2">
        <v>1401</v>
      </c>
      <c r="B729" s="2">
        <v>2</v>
      </c>
      <c r="C729" s="4">
        <v>44844</v>
      </c>
      <c r="D729" s="2">
        <v>285</v>
      </c>
      <c r="E729" s="2">
        <v>166</v>
      </c>
      <c r="F729" s="2" t="str">
        <f>VLOOKUP(E729,PRODUCTS!A:B,2,FALSE)</f>
        <v>Pocket Rocket Racer</v>
      </c>
      <c r="G729" s="2">
        <v>1</v>
      </c>
      <c r="H729" s="10">
        <f>VLOOKUP(E729,PRODUCTS!A:E,3,FALSE)</f>
        <v>15</v>
      </c>
      <c r="I729" s="10">
        <f>VLOOKUP(E729,PRODUCTS!A:E,4,FALSE)</f>
        <v>10.5</v>
      </c>
      <c r="J729" s="10">
        <f t="shared" si="33"/>
        <v>15</v>
      </c>
      <c r="K729" s="10">
        <f t="shared" si="34"/>
        <v>10.5</v>
      </c>
      <c r="L729" s="10">
        <f t="shared" si="35"/>
        <v>4.5</v>
      </c>
      <c r="M729" s="2">
        <f>VLOOKUP(D729,CUSTOMERS!A:E,5,FALSE)</f>
        <v>3</v>
      </c>
      <c r="N729" s="2">
        <f>VLOOKUP(E729,PRODUCTS!A:E,5,FALSE)</f>
        <v>5</v>
      </c>
      <c r="O729" s="2" t="str">
        <f>VLOOKUP(N729,CATEGORIES!A:C,3,FALSE)</f>
        <v>Children</v>
      </c>
      <c r="P729" s="2" t="str">
        <f ca="1">VLOOKUP(D729,CUSTOMERS!A:J,10,FALSE)</f>
        <v>30 - 40</v>
      </c>
      <c r="Q729" s="2" t="str">
        <f>VLOOKUP(D729,CUSTOMERS!A:I,9,FALSE)</f>
        <v>Germany</v>
      </c>
      <c r="R729" s="2" t="str">
        <f>VLOOKUP(D729,CUSTOMERS!A:K,11,FALSE)</f>
        <v>Europe</v>
      </c>
    </row>
    <row r="730" spans="1:18" x14ac:dyDescent="0.2">
      <c r="A730" s="2">
        <v>1401</v>
      </c>
      <c r="B730" s="2">
        <v>3</v>
      </c>
      <c r="C730" s="4">
        <v>44844</v>
      </c>
      <c r="D730" s="2">
        <v>285</v>
      </c>
      <c r="E730" s="2">
        <v>178</v>
      </c>
      <c r="F730" s="2" t="str">
        <f>VLOOKUP(E730,PRODUCTS!A:B,2,FALSE)</f>
        <v>Slate Tranquility Fountain</v>
      </c>
      <c r="G730" s="2">
        <v>1</v>
      </c>
      <c r="H730" s="10">
        <f>VLOOKUP(E730,PRODUCTS!A:E,3,FALSE)</f>
        <v>120</v>
      </c>
      <c r="I730" s="10">
        <f>VLOOKUP(E730,PRODUCTS!A:E,4,FALSE)</f>
        <v>62</v>
      </c>
      <c r="J730" s="10">
        <f t="shared" si="33"/>
        <v>120</v>
      </c>
      <c r="K730" s="10">
        <f t="shared" si="34"/>
        <v>62</v>
      </c>
      <c r="L730" s="10">
        <f t="shared" si="35"/>
        <v>58</v>
      </c>
      <c r="M730" s="2">
        <f>VLOOKUP(D730,CUSTOMERS!A:E,5,FALSE)</f>
        <v>3</v>
      </c>
      <c r="N730" s="2">
        <f>VLOOKUP(E730,PRODUCTS!A:E,5,FALSE)</f>
        <v>19</v>
      </c>
      <c r="O730" s="2" t="str">
        <f>VLOOKUP(N730,CATEGORIES!A:C,3,FALSE)</f>
        <v>Household</v>
      </c>
      <c r="P730" s="2" t="str">
        <f ca="1">VLOOKUP(D730,CUSTOMERS!A:J,10,FALSE)</f>
        <v>30 - 40</v>
      </c>
      <c r="Q730" s="2" t="str">
        <f>VLOOKUP(D730,CUSTOMERS!A:I,9,FALSE)</f>
        <v>Germany</v>
      </c>
      <c r="R730" s="2" t="str">
        <f>VLOOKUP(D730,CUSTOMERS!A:K,11,FALSE)</f>
        <v>Europe</v>
      </c>
    </row>
    <row r="731" spans="1:18" x14ac:dyDescent="0.2">
      <c r="A731" s="2">
        <v>1402</v>
      </c>
      <c r="B731" s="2">
        <v>1</v>
      </c>
      <c r="C731" s="4">
        <v>44845</v>
      </c>
      <c r="D731" s="2">
        <v>22</v>
      </c>
      <c r="E731" s="2">
        <v>104</v>
      </c>
      <c r="F731" s="2" t="str">
        <f>VLOOKUP(E731,PRODUCTS!A:B,2,FALSE)</f>
        <v>Ice Cream Parlor Bowl Set</v>
      </c>
      <c r="G731" s="2">
        <v>1</v>
      </c>
      <c r="H731" s="10">
        <f>VLOOKUP(E731,PRODUCTS!A:E,3,FALSE)</f>
        <v>43</v>
      </c>
      <c r="I731" s="10">
        <f>VLOOKUP(E731,PRODUCTS!A:E,4,FALSE)</f>
        <v>23.5</v>
      </c>
      <c r="J731" s="10">
        <f t="shared" si="33"/>
        <v>43</v>
      </c>
      <c r="K731" s="10">
        <f t="shared" si="34"/>
        <v>23.5</v>
      </c>
      <c r="L731" s="10">
        <f t="shared" si="35"/>
        <v>19.5</v>
      </c>
      <c r="M731" s="2">
        <f>VLOOKUP(D731,CUSTOMERS!A:E,5,FALSE)</f>
        <v>7</v>
      </c>
      <c r="N731" s="2">
        <f>VLOOKUP(E731,PRODUCTS!A:E,5,FALSE)</f>
        <v>11</v>
      </c>
      <c r="O731" s="2" t="str">
        <f>VLOOKUP(N731,CATEGORIES!A:C,3,FALSE)</f>
        <v>Gifts</v>
      </c>
      <c r="P731" s="2" t="str">
        <f ca="1">VLOOKUP(D731,CUSTOMERS!A:J,10,FALSE)</f>
        <v>40 - 50</v>
      </c>
      <c r="Q731" s="2" t="str">
        <f>VLOOKUP(D731,CUSTOMERS!A:I,9,FALSE)</f>
        <v>South</v>
      </c>
      <c r="R731" s="2" t="str">
        <f>VLOOKUP(D731,CUSTOMERS!A:K,11,FALSE)</f>
        <v>USA</v>
      </c>
    </row>
    <row r="732" spans="1:18" x14ac:dyDescent="0.2">
      <c r="A732" s="2">
        <v>1402</v>
      </c>
      <c r="B732" s="2">
        <v>2</v>
      </c>
      <c r="C732" s="4">
        <v>44845</v>
      </c>
      <c r="D732" s="2">
        <v>22</v>
      </c>
      <c r="E732" s="2">
        <v>159</v>
      </c>
      <c r="F732" s="2" t="str">
        <f>VLOOKUP(E732,PRODUCTS!A:B,2,FALSE)</f>
        <v>Planter Pot Feet</v>
      </c>
      <c r="G732" s="2">
        <v>5</v>
      </c>
      <c r="H732" s="10">
        <f>VLOOKUP(E732,PRODUCTS!A:E,3,FALSE)</f>
        <v>12</v>
      </c>
      <c r="I732" s="10">
        <f>VLOOKUP(E732,PRODUCTS!A:E,4,FALSE)</f>
        <v>7</v>
      </c>
      <c r="J732" s="10">
        <f t="shared" si="33"/>
        <v>60</v>
      </c>
      <c r="K732" s="10">
        <f t="shared" si="34"/>
        <v>35</v>
      </c>
      <c r="L732" s="10">
        <f t="shared" si="35"/>
        <v>25</v>
      </c>
      <c r="M732" s="2">
        <f>VLOOKUP(D732,CUSTOMERS!A:E,5,FALSE)</f>
        <v>7</v>
      </c>
      <c r="N732" s="2">
        <f>VLOOKUP(E732,PRODUCTS!A:E,5,FALSE)</f>
        <v>16</v>
      </c>
      <c r="O732" s="2" t="str">
        <f>VLOOKUP(N732,CATEGORIES!A:C,3,FALSE)</f>
        <v>Household</v>
      </c>
      <c r="P732" s="2" t="str">
        <f ca="1">VLOOKUP(D732,CUSTOMERS!A:J,10,FALSE)</f>
        <v>40 - 50</v>
      </c>
      <c r="Q732" s="2" t="str">
        <f>VLOOKUP(D732,CUSTOMERS!A:I,9,FALSE)</f>
        <v>South</v>
      </c>
      <c r="R732" s="2" t="str">
        <f>VLOOKUP(D732,CUSTOMERS!A:K,11,FALSE)</f>
        <v>USA</v>
      </c>
    </row>
    <row r="733" spans="1:18" x14ac:dyDescent="0.2">
      <c r="A733" s="2">
        <v>1402</v>
      </c>
      <c r="B733" s="2">
        <v>3</v>
      </c>
      <c r="C733" s="4">
        <v>44845</v>
      </c>
      <c r="D733" s="2">
        <v>22</v>
      </c>
      <c r="E733" s="2">
        <v>171</v>
      </c>
      <c r="F733" s="2" t="str">
        <f>VLOOKUP(E733,PRODUCTS!A:B,2,FALSE)</f>
        <v>Seal Pack Refill Kit</v>
      </c>
      <c r="G733" s="2">
        <v>1</v>
      </c>
      <c r="H733" s="10">
        <f>VLOOKUP(E733,PRODUCTS!A:E,3,FALSE)</f>
        <v>27</v>
      </c>
      <c r="I733" s="10">
        <f>VLOOKUP(E733,PRODUCTS!A:E,4,FALSE)</f>
        <v>16.5</v>
      </c>
      <c r="J733" s="10">
        <f t="shared" si="33"/>
        <v>27</v>
      </c>
      <c r="K733" s="10">
        <f t="shared" si="34"/>
        <v>16.5</v>
      </c>
      <c r="L733" s="10">
        <f t="shared" si="35"/>
        <v>10.5</v>
      </c>
      <c r="M733" s="2">
        <f>VLOOKUP(D733,CUSTOMERS!A:E,5,FALSE)</f>
        <v>7</v>
      </c>
      <c r="N733" s="2">
        <f>VLOOKUP(E733,PRODUCTS!A:E,5,FALSE)</f>
        <v>23</v>
      </c>
      <c r="O733" s="2" t="str">
        <f>VLOOKUP(N733,CATEGORIES!A:C,3,FALSE)</f>
        <v>Travel</v>
      </c>
      <c r="P733" s="2" t="str">
        <f ca="1">VLOOKUP(D733,CUSTOMERS!A:J,10,FALSE)</f>
        <v>40 - 50</v>
      </c>
      <c r="Q733" s="2" t="str">
        <f>VLOOKUP(D733,CUSTOMERS!A:I,9,FALSE)</f>
        <v>South</v>
      </c>
      <c r="R733" s="2" t="str">
        <f>VLOOKUP(D733,CUSTOMERS!A:K,11,FALSE)</f>
        <v>USA</v>
      </c>
    </row>
    <row r="734" spans="1:18" x14ac:dyDescent="0.2">
      <c r="A734" s="2">
        <v>1403</v>
      </c>
      <c r="B734" s="2">
        <v>1</v>
      </c>
      <c r="C734" s="4">
        <v>44847</v>
      </c>
      <c r="D734" s="2">
        <v>449</v>
      </c>
      <c r="E734" s="2">
        <v>125</v>
      </c>
      <c r="F734" s="2" t="str">
        <f>VLOOKUP(E734,PRODUCTS!A:B,2,FALSE)</f>
        <v>Lucious Nuggets</v>
      </c>
      <c r="G734" s="2">
        <v>1</v>
      </c>
      <c r="H734" s="10">
        <f>VLOOKUP(E734,PRODUCTS!A:E,3,FALSE)</f>
        <v>27</v>
      </c>
      <c r="I734" s="10">
        <f>VLOOKUP(E734,PRODUCTS!A:E,4,FALSE)</f>
        <v>14.5</v>
      </c>
      <c r="J734" s="10">
        <f t="shared" si="33"/>
        <v>27</v>
      </c>
      <c r="K734" s="10">
        <f t="shared" si="34"/>
        <v>14.5</v>
      </c>
      <c r="L734" s="10">
        <f t="shared" si="35"/>
        <v>12.5</v>
      </c>
      <c r="M734" s="2">
        <f>VLOOKUP(D734,CUSTOMERS!A:E,5,FALSE)</f>
        <v>2</v>
      </c>
      <c r="N734" s="2">
        <f>VLOOKUP(E734,PRODUCTS!A:E,5,FALSE)</f>
        <v>3</v>
      </c>
      <c r="O734" s="2" t="str">
        <f>VLOOKUP(N734,CATEGORIES!A:C,3,FALSE)</f>
        <v>Food</v>
      </c>
      <c r="P734" s="2" t="str">
        <f ca="1">VLOOKUP(D734,CUSTOMERS!A:J,10,FALSE)</f>
        <v>40 - 50</v>
      </c>
      <c r="Q734" s="2" t="str">
        <f>VLOOKUP(D734,CUSTOMERS!A:I,9,FALSE)</f>
        <v>South</v>
      </c>
      <c r="R734" s="2" t="str">
        <f>VLOOKUP(D734,CUSTOMERS!A:K,11,FALSE)</f>
        <v>USA</v>
      </c>
    </row>
    <row r="735" spans="1:18" x14ac:dyDescent="0.2">
      <c r="A735" s="2">
        <v>1403</v>
      </c>
      <c r="B735" s="2">
        <v>2</v>
      </c>
      <c r="C735" s="4">
        <v>44847</v>
      </c>
      <c r="D735" s="2">
        <v>449</v>
      </c>
      <c r="E735" s="2">
        <v>171</v>
      </c>
      <c r="F735" s="2" t="str">
        <f>VLOOKUP(E735,PRODUCTS!A:B,2,FALSE)</f>
        <v>Seal Pack Refill Kit</v>
      </c>
      <c r="G735" s="2">
        <v>1</v>
      </c>
      <c r="H735" s="10">
        <f>VLOOKUP(E735,PRODUCTS!A:E,3,FALSE)</f>
        <v>27</v>
      </c>
      <c r="I735" s="10">
        <f>VLOOKUP(E735,PRODUCTS!A:E,4,FALSE)</f>
        <v>16.5</v>
      </c>
      <c r="J735" s="10">
        <f t="shared" si="33"/>
        <v>27</v>
      </c>
      <c r="K735" s="10">
        <f t="shared" si="34"/>
        <v>16.5</v>
      </c>
      <c r="L735" s="10">
        <f t="shared" si="35"/>
        <v>10.5</v>
      </c>
      <c r="M735" s="2">
        <f>VLOOKUP(D735,CUSTOMERS!A:E,5,FALSE)</f>
        <v>2</v>
      </c>
      <c r="N735" s="2">
        <f>VLOOKUP(E735,PRODUCTS!A:E,5,FALSE)</f>
        <v>23</v>
      </c>
      <c r="O735" s="2" t="str">
        <f>VLOOKUP(N735,CATEGORIES!A:C,3,FALSE)</f>
        <v>Travel</v>
      </c>
      <c r="P735" s="2" t="str">
        <f ca="1">VLOOKUP(D735,CUSTOMERS!A:J,10,FALSE)</f>
        <v>40 - 50</v>
      </c>
      <c r="Q735" s="2" t="str">
        <f>VLOOKUP(D735,CUSTOMERS!A:I,9,FALSE)</f>
        <v>South</v>
      </c>
      <c r="R735" s="2" t="str">
        <f>VLOOKUP(D735,CUSTOMERS!A:K,11,FALSE)</f>
        <v>USA</v>
      </c>
    </row>
    <row r="736" spans="1:18" x14ac:dyDescent="0.2">
      <c r="A736" s="2">
        <v>1403</v>
      </c>
      <c r="B736" s="2">
        <v>3</v>
      </c>
      <c r="C736" s="4">
        <v>44847</v>
      </c>
      <c r="D736" s="2">
        <v>449</v>
      </c>
      <c r="E736" s="2">
        <v>211</v>
      </c>
      <c r="F736" s="2" t="str">
        <f>VLOOKUP(E736,PRODUCTS!A:B,2,FALSE)</f>
        <v>Delco's Lock-Up</v>
      </c>
      <c r="G736" s="2">
        <v>1</v>
      </c>
      <c r="H736" s="10">
        <f>VLOOKUP(E736,PRODUCTS!A:E,3,FALSE)</f>
        <v>25</v>
      </c>
      <c r="I736" s="10">
        <f>VLOOKUP(E736,PRODUCTS!A:E,4,FALSE)</f>
        <v>13.5</v>
      </c>
      <c r="J736" s="10">
        <f t="shared" si="33"/>
        <v>25</v>
      </c>
      <c r="K736" s="10">
        <f t="shared" si="34"/>
        <v>13.5</v>
      </c>
      <c r="L736" s="10">
        <f t="shared" si="35"/>
        <v>11.5</v>
      </c>
      <c r="M736" s="2">
        <f>VLOOKUP(D736,CUSTOMERS!A:E,5,FALSE)</f>
        <v>2</v>
      </c>
      <c r="N736" s="2">
        <f>VLOOKUP(E736,PRODUCTS!A:E,5,FALSE)</f>
        <v>23</v>
      </c>
      <c r="O736" s="2" t="str">
        <f>VLOOKUP(N736,CATEGORIES!A:C,3,FALSE)</f>
        <v>Travel</v>
      </c>
      <c r="P736" s="2" t="str">
        <f ca="1">VLOOKUP(D736,CUSTOMERS!A:J,10,FALSE)</f>
        <v>40 - 50</v>
      </c>
      <c r="Q736" s="2" t="str">
        <f>VLOOKUP(D736,CUSTOMERS!A:I,9,FALSE)</f>
        <v>South</v>
      </c>
      <c r="R736" s="2" t="str">
        <f>VLOOKUP(D736,CUSTOMERS!A:K,11,FALSE)</f>
        <v>USA</v>
      </c>
    </row>
    <row r="737" spans="1:18" x14ac:dyDescent="0.2">
      <c r="A737" s="2">
        <v>1404</v>
      </c>
      <c r="B737" s="2">
        <v>1</v>
      </c>
      <c r="C737" s="4">
        <v>44848</v>
      </c>
      <c r="D737" s="2">
        <v>422</v>
      </c>
      <c r="E737" s="2">
        <v>26</v>
      </c>
      <c r="F737" s="2" t="str">
        <f>VLOOKUP(E737,PRODUCTS!A:B,2,FALSE)</f>
        <v>Bubble Gum Kit</v>
      </c>
      <c r="G737" s="2">
        <v>2</v>
      </c>
      <c r="H737" s="10">
        <f>VLOOKUP(E737,PRODUCTS!A:E,3,FALSE)</f>
        <v>17</v>
      </c>
      <c r="I737" s="10">
        <f>VLOOKUP(E737,PRODUCTS!A:E,4,FALSE)</f>
        <v>9.5</v>
      </c>
      <c r="J737" s="10">
        <f t="shared" si="33"/>
        <v>34</v>
      </c>
      <c r="K737" s="10">
        <f t="shared" si="34"/>
        <v>19</v>
      </c>
      <c r="L737" s="10">
        <f t="shared" si="35"/>
        <v>15</v>
      </c>
      <c r="M737" s="2">
        <f>VLOOKUP(D737,CUSTOMERS!A:E,5,FALSE)</f>
        <v>4</v>
      </c>
      <c r="N737" s="2">
        <f>VLOOKUP(E737,PRODUCTS!A:E,5,FALSE)</f>
        <v>17</v>
      </c>
      <c r="O737" s="2" t="str">
        <f>VLOOKUP(N737,CATEGORIES!A:C,3,FALSE)</f>
        <v>Children</v>
      </c>
      <c r="P737" s="2" t="str">
        <f ca="1">VLOOKUP(D737,CUSTOMERS!A:J,10,FALSE)</f>
        <v>60 - 70</v>
      </c>
      <c r="Q737" s="2" t="str">
        <f>VLOOKUP(D737,CUSTOMERS!A:I,9,FALSE)</f>
        <v>South-West</v>
      </c>
      <c r="R737" s="2" t="str">
        <f>VLOOKUP(D737,CUSTOMERS!A:K,11,FALSE)</f>
        <v>USA</v>
      </c>
    </row>
    <row r="738" spans="1:18" x14ac:dyDescent="0.2">
      <c r="A738" s="2">
        <v>1404</v>
      </c>
      <c r="B738" s="2">
        <v>2</v>
      </c>
      <c r="C738" s="4">
        <v>44848</v>
      </c>
      <c r="D738" s="2">
        <v>422</v>
      </c>
      <c r="E738" s="2">
        <v>80</v>
      </c>
      <c r="F738" s="2" t="str">
        <f>VLOOKUP(E738,PRODUCTS!A:B,2,FALSE)</f>
        <v>UT Bottle Opener</v>
      </c>
      <c r="G738" s="2">
        <v>1</v>
      </c>
      <c r="H738" s="10">
        <f>VLOOKUP(E738,PRODUCTS!A:E,3,FALSE)</f>
        <v>22</v>
      </c>
      <c r="I738" s="10">
        <f>VLOOKUP(E738,PRODUCTS!A:E,4,FALSE)</f>
        <v>13</v>
      </c>
      <c r="J738" s="10">
        <f t="shared" si="33"/>
        <v>22</v>
      </c>
      <c r="K738" s="10">
        <f t="shared" si="34"/>
        <v>13</v>
      </c>
      <c r="L738" s="10">
        <f t="shared" si="35"/>
        <v>9</v>
      </c>
      <c r="M738" s="2">
        <f>VLOOKUP(D738,CUSTOMERS!A:E,5,FALSE)</f>
        <v>4</v>
      </c>
      <c r="N738" s="2">
        <f>VLOOKUP(E738,PRODUCTS!A:E,5,FALSE)</f>
        <v>15</v>
      </c>
      <c r="O738" s="2" t="str">
        <f>VLOOKUP(N738,CATEGORIES!A:C,3,FALSE)</f>
        <v>Household</v>
      </c>
      <c r="P738" s="2" t="str">
        <f ca="1">VLOOKUP(D738,CUSTOMERS!A:J,10,FALSE)</f>
        <v>60 - 70</v>
      </c>
      <c r="Q738" s="2" t="str">
        <f>VLOOKUP(D738,CUSTOMERS!A:I,9,FALSE)</f>
        <v>South-West</v>
      </c>
      <c r="R738" s="2" t="str">
        <f>VLOOKUP(D738,CUSTOMERS!A:K,11,FALSE)</f>
        <v>USA</v>
      </c>
    </row>
    <row r="739" spans="1:18" x14ac:dyDescent="0.2">
      <c r="A739" s="2">
        <v>1404</v>
      </c>
      <c r="B739" s="2">
        <v>3</v>
      </c>
      <c r="C739" s="4">
        <v>44848</v>
      </c>
      <c r="D739" s="2">
        <v>422</v>
      </c>
      <c r="E739" s="2">
        <v>200</v>
      </c>
      <c r="F739" s="2" t="str">
        <f>VLOOKUP(E739,PRODUCTS!A:B,2,FALSE)</f>
        <v>Cat Condo - Two-level</v>
      </c>
      <c r="G739" s="2">
        <v>3</v>
      </c>
      <c r="H739" s="10">
        <f>VLOOKUP(E739,PRODUCTS!A:E,3,FALSE)</f>
        <v>37</v>
      </c>
      <c r="I739" s="10">
        <f>VLOOKUP(E739,PRODUCTS!A:E,4,FALSE)</f>
        <v>19.5</v>
      </c>
      <c r="J739" s="10">
        <f t="shared" si="33"/>
        <v>111</v>
      </c>
      <c r="K739" s="10">
        <f t="shared" si="34"/>
        <v>58.5</v>
      </c>
      <c r="L739" s="10">
        <f t="shared" si="35"/>
        <v>52.5</v>
      </c>
      <c r="M739" s="2">
        <f>VLOOKUP(D739,CUSTOMERS!A:E,5,FALSE)</f>
        <v>4</v>
      </c>
      <c r="N739" s="2">
        <f>VLOOKUP(E739,PRODUCTS!A:E,5,FALSE)</f>
        <v>21</v>
      </c>
      <c r="O739" s="2" t="str">
        <f>VLOOKUP(N739,CATEGORIES!A:C,3,FALSE)</f>
        <v>Household</v>
      </c>
      <c r="P739" s="2" t="str">
        <f ca="1">VLOOKUP(D739,CUSTOMERS!A:J,10,FALSE)</f>
        <v>60 - 70</v>
      </c>
      <c r="Q739" s="2" t="str">
        <f>VLOOKUP(D739,CUSTOMERS!A:I,9,FALSE)</f>
        <v>South-West</v>
      </c>
      <c r="R739" s="2" t="str">
        <f>VLOOKUP(D739,CUSTOMERS!A:K,11,FALSE)</f>
        <v>USA</v>
      </c>
    </row>
    <row r="740" spans="1:18" x14ac:dyDescent="0.2">
      <c r="A740" s="2">
        <v>1405</v>
      </c>
      <c r="B740" s="2">
        <v>1</v>
      </c>
      <c r="C740" s="4">
        <v>44848</v>
      </c>
      <c r="D740" s="2">
        <v>622</v>
      </c>
      <c r="E740" s="2">
        <v>91</v>
      </c>
      <c r="F740" s="2" t="str">
        <f>VLOOKUP(E740,PRODUCTS!A:B,2,FALSE)</f>
        <v>Godiva Christmas Ballotin</v>
      </c>
      <c r="G740" s="2">
        <v>1</v>
      </c>
      <c r="H740" s="10">
        <f>VLOOKUP(E740,PRODUCTS!A:E,3,FALSE)</f>
        <v>40</v>
      </c>
      <c r="I740" s="10">
        <f>VLOOKUP(E740,PRODUCTS!A:E,4,FALSE)</f>
        <v>21</v>
      </c>
      <c r="J740" s="10">
        <f t="shared" si="33"/>
        <v>40</v>
      </c>
      <c r="K740" s="10">
        <f t="shared" si="34"/>
        <v>21</v>
      </c>
      <c r="L740" s="10">
        <f t="shared" si="35"/>
        <v>19</v>
      </c>
      <c r="M740" s="2">
        <f>VLOOKUP(D740,CUSTOMERS!A:E,5,FALSE)</f>
        <v>8</v>
      </c>
      <c r="N740" s="2">
        <f>VLOOKUP(E740,PRODUCTS!A:E,5,FALSE)</f>
        <v>3</v>
      </c>
      <c r="O740" s="2" t="str">
        <f>VLOOKUP(N740,CATEGORIES!A:C,3,FALSE)</f>
        <v>Food</v>
      </c>
      <c r="P740" s="2" t="str">
        <f ca="1">VLOOKUP(D740,CUSTOMERS!A:J,10,FALSE)</f>
        <v>60 - 70</v>
      </c>
      <c r="Q740" s="2" t="str">
        <f>VLOOKUP(D740,CUSTOMERS!A:I,9,FALSE)</f>
        <v>North-West</v>
      </c>
      <c r="R740" s="2" t="str">
        <f>VLOOKUP(D740,CUSTOMERS!A:K,11,FALSE)</f>
        <v>USA</v>
      </c>
    </row>
    <row r="741" spans="1:18" x14ac:dyDescent="0.2">
      <c r="A741" s="2">
        <v>1405</v>
      </c>
      <c r="B741" s="2">
        <v>2</v>
      </c>
      <c r="C741" s="4">
        <v>44848</v>
      </c>
      <c r="D741" s="2">
        <v>622</v>
      </c>
      <c r="E741" s="2">
        <v>123</v>
      </c>
      <c r="F741" s="2" t="str">
        <f>VLOOKUP(E741,PRODUCTS!A:B,2,FALSE)</f>
        <v>Lone Star Fiesta</v>
      </c>
      <c r="G741" s="2">
        <v>1</v>
      </c>
      <c r="H741" s="10">
        <f>VLOOKUP(E741,PRODUCTS!A:E,3,FALSE)</f>
        <v>75</v>
      </c>
      <c r="I741" s="10">
        <f>VLOOKUP(E741,PRODUCTS!A:E,4,FALSE)</f>
        <v>40.5</v>
      </c>
      <c r="J741" s="10">
        <f t="shared" si="33"/>
        <v>75</v>
      </c>
      <c r="K741" s="10">
        <f t="shared" si="34"/>
        <v>40.5</v>
      </c>
      <c r="L741" s="10">
        <f t="shared" si="35"/>
        <v>34.5</v>
      </c>
      <c r="M741" s="2">
        <f>VLOOKUP(D741,CUSTOMERS!A:E,5,FALSE)</f>
        <v>8</v>
      </c>
      <c r="N741" s="2">
        <f>VLOOKUP(E741,PRODUCTS!A:E,5,FALSE)</f>
        <v>11</v>
      </c>
      <c r="O741" s="2" t="str">
        <f>VLOOKUP(N741,CATEGORIES!A:C,3,FALSE)</f>
        <v>Gifts</v>
      </c>
      <c r="P741" s="2" t="str">
        <f ca="1">VLOOKUP(D741,CUSTOMERS!A:J,10,FALSE)</f>
        <v>60 - 70</v>
      </c>
      <c r="Q741" s="2" t="str">
        <f>VLOOKUP(D741,CUSTOMERS!A:I,9,FALSE)</f>
        <v>North-West</v>
      </c>
      <c r="R741" s="2" t="str">
        <f>VLOOKUP(D741,CUSTOMERS!A:K,11,FALSE)</f>
        <v>USA</v>
      </c>
    </row>
    <row r="742" spans="1:18" x14ac:dyDescent="0.2">
      <c r="A742" s="2">
        <v>1405</v>
      </c>
      <c r="B742" s="2">
        <v>3</v>
      </c>
      <c r="C742" s="4">
        <v>44848</v>
      </c>
      <c r="D742" s="2">
        <v>622</v>
      </c>
      <c r="E742" s="2">
        <v>157</v>
      </c>
      <c r="F742" s="2" t="str">
        <f>VLOOKUP(E742,PRODUCTS!A:B,2,FALSE)</f>
        <v>Portable Beverage cooler/warmer</v>
      </c>
      <c r="G742" s="2">
        <v>1</v>
      </c>
      <c r="H742" s="10">
        <f>VLOOKUP(E742,PRODUCTS!A:E,3,FALSE)</f>
        <v>195</v>
      </c>
      <c r="I742" s="10">
        <f>VLOOKUP(E742,PRODUCTS!A:E,4,FALSE)</f>
        <v>99.5</v>
      </c>
      <c r="J742" s="10">
        <f t="shared" si="33"/>
        <v>195</v>
      </c>
      <c r="K742" s="10">
        <f t="shared" si="34"/>
        <v>99.5</v>
      </c>
      <c r="L742" s="10">
        <f t="shared" si="35"/>
        <v>95.5</v>
      </c>
      <c r="M742" s="2">
        <f>VLOOKUP(D742,CUSTOMERS!A:E,5,FALSE)</f>
        <v>8</v>
      </c>
      <c r="N742" s="2">
        <f>VLOOKUP(E742,PRODUCTS!A:E,5,FALSE)</f>
        <v>2</v>
      </c>
      <c r="O742" s="2" t="str">
        <f>VLOOKUP(N742,CATEGORIES!A:C,3,FALSE)</f>
        <v>Travel</v>
      </c>
      <c r="P742" s="2" t="str">
        <f ca="1">VLOOKUP(D742,CUSTOMERS!A:J,10,FALSE)</f>
        <v>60 - 70</v>
      </c>
      <c r="Q742" s="2" t="str">
        <f>VLOOKUP(D742,CUSTOMERS!A:I,9,FALSE)</f>
        <v>North-West</v>
      </c>
      <c r="R742" s="2" t="str">
        <f>VLOOKUP(D742,CUSTOMERS!A:K,11,FALSE)</f>
        <v>USA</v>
      </c>
    </row>
    <row r="743" spans="1:18" x14ac:dyDescent="0.2">
      <c r="A743" s="2">
        <v>1405</v>
      </c>
      <c r="B743" s="2">
        <v>4</v>
      </c>
      <c r="C743" s="4">
        <v>44848</v>
      </c>
      <c r="D743" s="2">
        <v>622</v>
      </c>
      <c r="E743" s="2">
        <v>170</v>
      </c>
      <c r="F743" s="2" t="str">
        <f>VLOOKUP(E743,PRODUCTS!A:B,2,FALSE)</f>
        <v>San Francisco Trolley 3-D Puzzle</v>
      </c>
      <c r="G743" s="2">
        <v>1</v>
      </c>
      <c r="H743" s="10">
        <f>VLOOKUP(E743,PRODUCTS!A:E,3,FALSE)</f>
        <v>95</v>
      </c>
      <c r="I743" s="10">
        <f>VLOOKUP(E743,PRODUCTS!A:E,4,FALSE)</f>
        <v>49.5</v>
      </c>
      <c r="J743" s="10">
        <f t="shared" si="33"/>
        <v>95</v>
      </c>
      <c r="K743" s="10">
        <f t="shared" si="34"/>
        <v>49.5</v>
      </c>
      <c r="L743" s="10">
        <f t="shared" si="35"/>
        <v>45.5</v>
      </c>
      <c r="M743" s="2">
        <f>VLOOKUP(D743,CUSTOMERS!A:E,5,FALSE)</f>
        <v>8</v>
      </c>
      <c r="N743" s="2">
        <f>VLOOKUP(E743,PRODUCTS!A:E,5,FALSE)</f>
        <v>11</v>
      </c>
      <c r="O743" s="2" t="str">
        <f>VLOOKUP(N743,CATEGORIES!A:C,3,FALSE)</f>
        <v>Gifts</v>
      </c>
      <c r="P743" s="2" t="str">
        <f ca="1">VLOOKUP(D743,CUSTOMERS!A:J,10,FALSE)</f>
        <v>60 - 70</v>
      </c>
      <c r="Q743" s="2" t="str">
        <f>VLOOKUP(D743,CUSTOMERS!A:I,9,FALSE)</f>
        <v>North-West</v>
      </c>
      <c r="R743" s="2" t="str">
        <f>VLOOKUP(D743,CUSTOMERS!A:K,11,FALSE)</f>
        <v>USA</v>
      </c>
    </row>
    <row r="744" spans="1:18" x14ac:dyDescent="0.2">
      <c r="A744" s="2">
        <v>1406</v>
      </c>
      <c r="B744" s="2">
        <v>1</v>
      </c>
      <c r="C744" s="4">
        <v>44849</v>
      </c>
      <c r="D744" s="2">
        <v>59</v>
      </c>
      <c r="E744" s="2">
        <v>94</v>
      </c>
      <c r="F744" s="2" t="str">
        <f>VLOOKUP(E744,PRODUCTS!A:B,2,FALSE)</f>
        <v>Golf Club Cleaner</v>
      </c>
      <c r="G744" s="2">
        <v>1</v>
      </c>
      <c r="H744" s="10">
        <f>VLOOKUP(E744,PRODUCTS!A:E,3,FALSE)</f>
        <v>25</v>
      </c>
      <c r="I744" s="10">
        <f>VLOOKUP(E744,PRODUCTS!A:E,4,FALSE)</f>
        <v>14.5</v>
      </c>
      <c r="J744" s="10">
        <f t="shared" si="33"/>
        <v>25</v>
      </c>
      <c r="K744" s="10">
        <f t="shared" si="34"/>
        <v>14.5</v>
      </c>
      <c r="L744" s="10">
        <f t="shared" si="35"/>
        <v>10.5</v>
      </c>
      <c r="M744" s="2">
        <f>VLOOKUP(D744,CUSTOMERS!A:E,5,FALSE)</f>
        <v>1</v>
      </c>
      <c r="N744" s="2">
        <f>VLOOKUP(E744,PRODUCTS!A:E,5,FALSE)</f>
        <v>12</v>
      </c>
      <c r="O744" s="2" t="str">
        <f>VLOOKUP(N744,CATEGORIES!A:C,3,FALSE)</f>
        <v>Gifts</v>
      </c>
      <c r="P744" s="2" t="str">
        <f ca="1">VLOOKUP(D744,CUSTOMERS!A:J,10,FALSE)</f>
        <v>40 - 50</v>
      </c>
      <c r="Q744" s="2" t="str">
        <f>VLOOKUP(D744,CUSTOMERS!A:I,9,FALSE)</f>
        <v>South-West</v>
      </c>
      <c r="R744" s="2" t="str">
        <f>VLOOKUP(D744,CUSTOMERS!A:K,11,FALSE)</f>
        <v>USA</v>
      </c>
    </row>
    <row r="745" spans="1:18" x14ac:dyDescent="0.2">
      <c r="A745" s="2">
        <v>1406</v>
      </c>
      <c r="B745" s="2">
        <v>2</v>
      </c>
      <c r="C745" s="4">
        <v>44849</v>
      </c>
      <c r="D745" s="2">
        <v>59</v>
      </c>
      <c r="E745" s="2">
        <v>174</v>
      </c>
      <c r="F745" s="2" t="str">
        <f>VLOOKUP(E745,PRODUCTS!A:B,2,FALSE)</f>
        <v>Silver Locket and Chain</v>
      </c>
      <c r="G745" s="2">
        <v>2</v>
      </c>
      <c r="H745" s="10">
        <f>VLOOKUP(E745,PRODUCTS!A:E,3,FALSE)</f>
        <v>41</v>
      </c>
      <c r="I745" s="10">
        <f>VLOOKUP(E745,PRODUCTS!A:E,4,FALSE)</f>
        <v>21.5</v>
      </c>
      <c r="J745" s="10">
        <f t="shared" si="33"/>
        <v>82</v>
      </c>
      <c r="K745" s="10">
        <f t="shared" si="34"/>
        <v>43</v>
      </c>
      <c r="L745" s="10">
        <f t="shared" si="35"/>
        <v>39</v>
      </c>
      <c r="M745" s="2">
        <f>VLOOKUP(D745,CUSTOMERS!A:E,5,FALSE)</f>
        <v>1</v>
      </c>
      <c r="N745" s="2">
        <f>VLOOKUP(E745,PRODUCTS!A:E,5,FALSE)</f>
        <v>14</v>
      </c>
      <c r="O745" s="2" t="str">
        <f>VLOOKUP(N745,CATEGORIES!A:C,3,FALSE)</f>
        <v>Health &amp; Beauty</v>
      </c>
      <c r="P745" s="2" t="str">
        <f ca="1">VLOOKUP(D745,CUSTOMERS!A:J,10,FALSE)</f>
        <v>40 - 50</v>
      </c>
      <c r="Q745" s="2" t="str">
        <f>VLOOKUP(D745,CUSTOMERS!A:I,9,FALSE)</f>
        <v>South-West</v>
      </c>
      <c r="R745" s="2" t="str">
        <f>VLOOKUP(D745,CUSTOMERS!A:K,11,FALSE)</f>
        <v>USA</v>
      </c>
    </row>
    <row r="746" spans="1:18" x14ac:dyDescent="0.2">
      <c r="A746" s="2">
        <v>1406</v>
      </c>
      <c r="B746" s="2">
        <v>3</v>
      </c>
      <c r="C746" s="4">
        <v>44849</v>
      </c>
      <c r="D746" s="2">
        <v>59</v>
      </c>
      <c r="E746" s="2">
        <v>176</v>
      </c>
      <c r="F746" s="2" t="str">
        <f>VLOOKUP(E746,PRODUCTS!A:B,2,FALSE)</f>
        <v>Silk Flower Arrangement</v>
      </c>
      <c r="G746" s="2">
        <v>1</v>
      </c>
      <c r="H746" s="10">
        <f>VLOOKUP(E746,PRODUCTS!A:E,3,FALSE)</f>
        <v>70</v>
      </c>
      <c r="I746" s="10">
        <f>VLOOKUP(E746,PRODUCTS!A:E,4,FALSE)</f>
        <v>37</v>
      </c>
      <c r="J746" s="10">
        <f t="shared" si="33"/>
        <v>70</v>
      </c>
      <c r="K746" s="10">
        <f t="shared" si="34"/>
        <v>37</v>
      </c>
      <c r="L746" s="10">
        <f t="shared" si="35"/>
        <v>33</v>
      </c>
      <c r="M746" s="2">
        <f>VLOOKUP(D746,CUSTOMERS!A:E,5,FALSE)</f>
        <v>1</v>
      </c>
      <c r="N746" s="2">
        <f>VLOOKUP(E746,PRODUCTS!A:E,5,FALSE)</f>
        <v>22</v>
      </c>
      <c r="O746" s="2" t="str">
        <f>VLOOKUP(N746,CATEGORIES!A:C,3,FALSE)</f>
        <v>Gifts</v>
      </c>
      <c r="P746" s="2" t="str">
        <f ca="1">VLOOKUP(D746,CUSTOMERS!A:J,10,FALSE)</f>
        <v>40 - 50</v>
      </c>
      <c r="Q746" s="2" t="str">
        <f>VLOOKUP(D746,CUSTOMERS!A:I,9,FALSE)</f>
        <v>South-West</v>
      </c>
      <c r="R746" s="2" t="str">
        <f>VLOOKUP(D746,CUSTOMERS!A:K,11,FALSE)</f>
        <v>USA</v>
      </c>
    </row>
    <row r="747" spans="1:18" x14ac:dyDescent="0.2">
      <c r="A747" s="2">
        <v>1407</v>
      </c>
      <c r="B747" s="2">
        <v>1</v>
      </c>
      <c r="C747" s="4">
        <v>44849</v>
      </c>
      <c r="D747" s="2">
        <v>462</v>
      </c>
      <c r="E747" s="2">
        <v>26</v>
      </c>
      <c r="F747" s="2" t="str">
        <f>VLOOKUP(E747,PRODUCTS!A:B,2,FALSE)</f>
        <v>Bubble Gum Kit</v>
      </c>
      <c r="G747" s="2">
        <v>1</v>
      </c>
      <c r="H747" s="10">
        <f>VLOOKUP(E747,PRODUCTS!A:E,3,FALSE)</f>
        <v>17</v>
      </c>
      <c r="I747" s="10">
        <f>VLOOKUP(E747,PRODUCTS!A:E,4,FALSE)</f>
        <v>9.5</v>
      </c>
      <c r="J747" s="10">
        <f t="shared" si="33"/>
        <v>17</v>
      </c>
      <c r="K747" s="10">
        <f t="shared" si="34"/>
        <v>9.5</v>
      </c>
      <c r="L747" s="10">
        <f t="shared" si="35"/>
        <v>7.5</v>
      </c>
      <c r="M747" s="2">
        <f>VLOOKUP(D747,CUSTOMERS!A:E,5,FALSE)</f>
        <v>3</v>
      </c>
      <c r="N747" s="2">
        <f>VLOOKUP(E747,PRODUCTS!A:E,5,FALSE)</f>
        <v>17</v>
      </c>
      <c r="O747" s="2" t="str">
        <f>VLOOKUP(N747,CATEGORIES!A:C,3,FALSE)</f>
        <v>Children</v>
      </c>
      <c r="P747" s="2" t="str">
        <f ca="1">VLOOKUP(D747,CUSTOMERS!A:J,10,FALSE)</f>
        <v>40 - 50</v>
      </c>
      <c r="Q747" s="2" t="str">
        <f>VLOOKUP(D747,CUSTOMERS!A:I,9,FALSE)</f>
        <v>South-East</v>
      </c>
      <c r="R747" s="2" t="str">
        <f>VLOOKUP(D747,CUSTOMERS!A:K,11,FALSE)</f>
        <v>USA</v>
      </c>
    </row>
    <row r="748" spans="1:18" x14ac:dyDescent="0.2">
      <c r="A748" s="2">
        <v>1407</v>
      </c>
      <c r="B748" s="2">
        <v>2</v>
      </c>
      <c r="C748" s="4">
        <v>44849</v>
      </c>
      <c r="D748" s="2">
        <v>462</v>
      </c>
      <c r="E748" s="2">
        <v>78</v>
      </c>
      <c r="F748" s="2" t="str">
        <f>VLOOKUP(E748,PRODUCTS!A:B,2,FALSE)</f>
        <v>Fire Cone Trees</v>
      </c>
      <c r="G748" s="2">
        <v>1</v>
      </c>
      <c r="H748" s="10">
        <f>VLOOKUP(E748,PRODUCTS!A:E,3,FALSE)</f>
        <v>20</v>
      </c>
      <c r="I748" s="10">
        <f>VLOOKUP(E748,PRODUCTS!A:E,4,FALSE)</f>
        <v>12</v>
      </c>
      <c r="J748" s="10">
        <f t="shared" si="33"/>
        <v>20</v>
      </c>
      <c r="K748" s="10">
        <f t="shared" si="34"/>
        <v>12</v>
      </c>
      <c r="L748" s="10">
        <f t="shared" si="35"/>
        <v>8</v>
      </c>
      <c r="M748" s="2">
        <f>VLOOKUP(D748,CUSTOMERS!A:E,5,FALSE)</f>
        <v>3</v>
      </c>
      <c r="N748" s="2">
        <f>VLOOKUP(E748,PRODUCTS!A:E,5,FALSE)</f>
        <v>13</v>
      </c>
      <c r="O748" s="2" t="str">
        <f>VLOOKUP(N748,CATEGORIES!A:C,3,FALSE)</f>
        <v>Household</v>
      </c>
      <c r="P748" s="2" t="str">
        <f ca="1">VLOOKUP(D748,CUSTOMERS!A:J,10,FALSE)</f>
        <v>40 - 50</v>
      </c>
      <c r="Q748" s="2" t="str">
        <f>VLOOKUP(D748,CUSTOMERS!A:I,9,FALSE)</f>
        <v>South-East</v>
      </c>
      <c r="R748" s="2" t="str">
        <f>VLOOKUP(D748,CUSTOMERS!A:K,11,FALSE)</f>
        <v>USA</v>
      </c>
    </row>
    <row r="749" spans="1:18" x14ac:dyDescent="0.2">
      <c r="A749" s="2">
        <v>1407</v>
      </c>
      <c r="B749" s="2">
        <v>3</v>
      </c>
      <c r="C749" s="4">
        <v>44849</v>
      </c>
      <c r="D749" s="2">
        <v>462</v>
      </c>
      <c r="E749" s="2">
        <v>89</v>
      </c>
      <c r="F749" s="2" t="str">
        <f>VLOOKUP(E749,PRODUCTS!A:B,2,FALSE)</f>
        <v>Ghirardelli Square Gift Box</v>
      </c>
      <c r="G749" s="2">
        <v>4</v>
      </c>
      <c r="H749" s="10">
        <f>VLOOKUP(E749,PRODUCTS!A:E,3,FALSE)</f>
        <v>58</v>
      </c>
      <c r="I749" s="10">
        <f>VLOOKUP(E749,PRODUCTS!A:E,4,FALSE)</f>
        <v>32</v>
      </c>
      <c r="J749" s="10">
        <f t="shared" si="33"/>
        <v>232</v>
      </c>
      <c r="K749" s="10">
        <f t="shared" si="34"/>
        <v>128</v>
      </c>
      <c r="L749" s="10">
        <f t="shared" si="35"/>
        <v>104</v>
      </c>
      <c r="M749" s="2">
        <f>VLOOKUP(D749,CUSTOMERS!A:E,5,FALSE)</f>
        <v>3</v>
      </c>
      <c r="N749" s="2">
        <f>VLOOKUP(E749,PRODUCTS!A:E,5,FALSE)</f>
        <v>11</v>
      </c>
      <c r="O749" s="2" t="str">
        <f>VLOOKUP(N749,CATEGORIES!A:C,3,FALSE)</f>
        <v>Gifts</v>
      </c>
      <c r="P749" s="2" t="str">
        <f ca="1">VLOOKUP(D749,CUSTOMERS!A:J,10,FALSE)</f>
        <v>40 - 50</v>
      </c>
      <c r="Q749" s="2" t="str">
        <f>VLOOKUP(D749,CUSTOMERS!A:I,9,FALSE)</f>
        <v>South-East</v>
      </c>
      <c r="R749" s="2" t="str">
        <f>VLOOKUP(D749,CUSTOMERS!A:K,11,FALSE)</f>
        <v>USA</v>
      </c>
    </row>
    <row r="750" spans="1:18" x14ac:dyDescent="0.2">
      <c r="A750" s="2">
        <v>1407</v>
      </c>
      <c r="B750" s="2">
        <v>4</v>
      </c>
      <c r="C750" s="4">
        <v>44849</v>
      </c>
      <c r="D750" s="2">
        <v>462</v>
      </c>
      <c r="E750" s="2">
        <v>98</v>
      </c>
      <c r="F750" s="2" t="str">
        <f>VLOOKUP(E750,PRODUCTS!A:B,2,FALSE)</f>
        <v>Hadley's Blend Coffee</v>
      </c>
      <c r="G750" s="2">
        <v>1</v>
      </c>
      <c r="H750" s="10">
        <f>VLOOKUP(E750,PRODUCTS!A:E,3,FALSE)</f>
        <v>14</v>
      </c>
      <c r="I750" s="10">
        <f>VLOOKUP(E750,PRODUCTS!A:E,4,FALSE)</f>
        <v>9</v>
      </c>
      <c r="J750" s="10">
        <f t="shared" si="33"/>
        <v>14</v>
      </c>
      <c r="K750" s="10">
        <f t="shared" si="34"/>
        <v>9</v>
      </c>
      <c r="L750" s="10">
        <f t="shared" si="35"/>
        <v>5</v>
      </c>
      <c r="M750" s="2">
        <f>VLOOKUP(D750,CUSTOMERS!A:E,5,FALSE)</f>
        <v>3</v>
      </c>
      <c r="N750" s="2">
        <f>VLOOKUP(E750,PRODUCTS!A:E,5,FALSE)</f>
        <v>6</v>
      </c>
      <c r="O750" s="2" t="str">
        <f>VLOOKUP(N750,CATEGORIES!A:C,3,FALSE)</f>
        <v>Food</v>
      </c>
      <c r="P750" s="2" t="str">
        <f ca="1">VLOOKUP(D750,CUSTOMERS!A:J,10,FALSE)</f>
        <v>40 - 50</v>
      </c>
      <c r="Q750" s="2" t="str">
        <f>VLOOKUP(D750,CUSTOMERS!A:I,9,FALSE)</f>
        <v>South-East</v>
      </c>
      <c r="R750" s="2" t="str">
        <f>VLOOKUP(D750,CUSTOMERS!A:K,11,FALSE)</f>
        <v>USA</v>
      </c>
    </row>
    <row r="751" spans="1:18" x14ac:dyDescent="0.2">
      <c r="A751" s="2">
        <v>1407</v>
      </c>
      <c r="B751" s="2">
        <v>5</v>
      </c>
      <c r="C751" s="4">
        <v>44849</v>
      </c>
      <c r="D751" s="2">
        <v>462</v>
      </c>
      <c r="E751" s="2">
        <v>153</v>
      </c>
      <c r="F751" s="2" t="str">
        <f>VLOOKUP(E751,PRODUCTS!A:B,2,FALSE)</f>
        <v>Pewter Cat Frame</v>
      </c>
      <c r="G751" s="2">
        <v>1</v>
      </c>
      <c r="H751" s="10">
        <f>VLOOKUP(E751,PRODUCTS!A:E,3,FALSE)</f>
        <v>29</v>
      </c>
      <c r="I751" s="10">
        <f>VLOOKUP(E751,PRODUCTS!A:E,4,FALSE)</f>
        <v>15.5</v>
      </c>
      <c r="J751" s="10">
        <f t="shared" si="33"/>
        <v>29</v>
      </c>
      <c r="K751" s="10">
        <f t="shared" si="34"/>
        <v>15.5</v>
      </c>
      <c r="L751" s="10">
        <f t="shared" si="35"/>
        <v>13.5</v>
      </c>
      <c r="M751" s="2">
        <f>VLOOKUP(D751,CUSTOMERS!A:E,5,FALSE)</f>
        <v>3</v>
      </c>
      <c r="N751" s="2">
        <f>VLOOKUP(E751,PRODUCTS!A:E,5,FALSE)</f>
        <v>26</v>
      </c>
      <c r="O751" s="2" t="str">
        <f>VLOOKUP(N751,CATEGORIES!A:C,3,FALSE)</f>
        <v>Gifts</v>
      </c>
      <c r="P751" s="2" t="str">
        <f ca="1">VLOOKUP(D751,CUSTOMERS!A:J,10,FALSE)</f>
        <v>40 - 50</v>
      </c>
      <c r="Q751" s="2" t="str">
        <f>VLOOKUP(D751,CUSTOMERS!A:I,9,FALSE)</f>
        <v>South-East</v>
      </c>
      <c r="R751" s="2" t="str">
        <f>VLOOKUP(D751,CUSTOMERS!A:K,11,FALSE)</f>
        <v>USA</v>
      </c>
    </row>
    <row r="752" spans="1:18" x14ac:dyDescent="0.2">
      <c r="A752" s="2">
        <v>1408</v>
      </c>
      <c r="B752" s="2">
        <v>1</v>
      </c>
      <c r="C752" s="4">
        <v>44850</v>
      </c>
      <c r="D752" s="2">
        <v>109</v>
      </c>
      <c r="E752" s="2">
        <v>16</v>
      </c>
      <c r="F752" s="2" t="str">
        <f>VLOOKUP(E752,PRODUCTS!A:B,2,FALSE)</f>
        <v>Beer-Making Kit</v>
      </c>
      <c r="G752" s="2">
        <v>1</v>
      </c>
      <c r="H752" s="10">
        <f>VLOOKUP(E752,PRODUCTS!A:E,3,FALSE)</f>
        <v>50</v>
      </c>
      <c r="I752" s="10">
        <f>VLOOKUP(E752,PRODUCTS!A:E,4,FALSE)</f>
        <v>27</v>
      </c>
      <c r="J752" s="10">
        <f t="shared" si="33"/>
        <v>50</v>
      </c>
      <c r="K752" s="10">
        <f t="shared" si="34"/>
        <v>27</v>
      </c>
      <c r="L752" s="10">
        <f t="shared" si="35"/>
        <v>23</v>
      </c>
      <c r="M752" s="2">
        <f>VLOOKUP(D752,CUSTOMERS!A:E,5,FALSE)</f>
        <v>5</v>
      </c>
      <c r="N752" s="2">
        <f>VLOOKUP(E752,PRODUCTS!A:E,5,FALSE)</f>
        <v>15</v>
      </c>
      <c r="O752" s="2" t="str">
        <f>VLOOKUP(N752,CATEGORIES!A:C,3,FALSE)</f>
        <v>Household</v>
      </c>
      <c r="P752" s="2" t="str">
        <f ca="1">VLOOKUP(D752,CUSTOMERS!A:J,10,FALSE)</f>
        <v>30 - 40</v>
      </c>
      <c r="Q752" s="2" t="str">
        <f>VLOOKUP(D752,CUSTOMERS!A:I,9,FALSE)</f>
        <v>North-West</v>
      </c>
      <c r="R752" s="2" t="str">
        <f>VLOOKUP(D752,CUSTOMERS!A:K,11,FALSE)</f>
        <v>USA</v>
      </c>
    </row>
    <row r="753" spans="1:18" x14ac:dyDescent="0.2">
      <c r="A753" s="2">
        <v>1408</v>
      </c>
      <c r="B753" s="2">
        <v>2</v>
      </c>
      <c r="C753" s="4">
        <v>44850</v>
      </c>
      <c r="D753" s="2">
        <v>109</v>
      </c>
      <c r="E753" s="2">
        <v>31</v>
      </c>
      <c r="F753" s="2" t="str">
        <f>VLOOKUP(E753,PRODUCTS!A:B,2,FALSE)</f>
        <v>Carnivorous Plant Collection</v>
      </c>
      <c r="G753" s="2">
        <v>1</v>
      </c>
      <c r="H753" s="10">
        <f>VLOOKUP(E753,PRODUCTS!A:E,3,FALSE)</f>
        <v>25</v>
      </c>
      <c r="I753" s="10">
        <f>VLOOKUP(E753,PRODUCTS!A:E,4,FALSE)</f>
        <v>14.5</v>
      </c>
      <c r="J753" s="10">
        <f t="shared" si="33"/>
        <v>25</v>
      </c>
      <c r="K753" s="10">
        <f t="shared" si="34"/>
        <v>14.5</v>
      </c>
      <c r="L753" s="10">
        <f t="shared" si="35"/>
        <v>10.5</v>
      </c>
      <c r="M753" s="2">
        <f>VLOOKUP(D753,CUSTOMERS!A:E,5,FALSE)</f>
        <v>5</v>
      </c>
      <c r="N753" s="2">
        <f>VLOOKUP(E753,PRODUCTS!A:E,5,FALSE)</f>
        <v>17</v>
      </c>
      <c r="O753" s="2" t="str">
        <f>VLOOKUP(N753,CATEGORIES!A:C,3,FALSE)</f>
        <v>Children</v>
      </c>
      <c r="P753" s="2" t="str">
        <f ca="1">VLOOKUP(D753,CUSTOMERS!A:J,10,FALSE)</f>
        <v>30 - 40</v>
      </c>
      <c r="Q753" s="2" t="str">
        <f>VLOOKUP(D753,CUSTOMERS!A:I,9,FALSE)</f>
        <v>North-West</v>
      </c>
      <c r="R753" s="2" t="str">
        <f>VLOOKUP(D753,CUSTOMERS!A:K,11,FALSE)</f>
        <v>USA</v>
      </c>
    </row>
    <row r="754" spans="1:18" x14ac:dyDescent="0.2">
      <c r="A754" s="2">
        <v>1408</v>
      </c>
      <c r="B754" s="2">
        <v>3</v>
      </c>
      <c r="C754" s="4">
        <v>44850</v>
      </c>
      <c r="D754" s="2">
        <v>109</v>
      </c>
      <c r="E754" s="2">
        <v>130</v>
      </c>
      <c r="F754" s="2" t="str">
        <f>VLOOKUP(E754,PRODUCTS!A:B,2,FALSE)</f>
        <v>Majestic Truffle Collection</v>
      </c>
      <c r="G754" s="2">
        <v>1</v>
      </c>
      <c r="H754" s="10">
        <f>VLOOKUP(E754,PRODUCTS!A:E,3,FALSE)</f>
        <v>25</v>
      </c>
      <c r="I754" s="10">
        <f>VLOOKUP(E754,PRODUCTS!A:E,4,FALSE)</f>
        <v>15.5</v>
      </c>
      <c r="J754" s="10">
        <f t="shared" si="33"/>
        <v>25</v>
      </c>
      <c r="K754" s="10">
        <f t="shared" si="34"/>
        <v>15.5</v>
      </c>
      <c r="L754" s="10">
        <f t="shared" si="35"/>
        <v>9.5</v>
      </c>
      <c r="M754" s="2">
        <f>VLOOKUP(D754,CUSTOMERS!A:E,5,FALSE)</f>
        <v>5</v>
      </c>
      <c r="N754" s="2">
        <f>VLOOKUP(E754,PRODUCTS!A:E,5,FALSE)</f>
        <v>3</v>
      </c>
      <c r="O754" s="2" t="str">
        <f>VLOOKUP(N754,CATEGORIES!A:C,3,FALSE)</f>
        <v>Food</v>
      </c>
      <c r="P754" s="2" t="str">
        <f ca="1">VLOOKUP(D754,CUSTOMERS!A:J,10,FALSE)</f>
        <v>30 - 40</v>
      </c>
      <c r="Q754" s="2" t="str">
        <f>VLOOKUP(D754,CUSTOMERS!A:I,9,FALSE)</f>
        <v>North-West</v>
      </c>
      <c r="R754" s="2" t="str">
        <f>VLOOKUP(D754,CUSTOMERS!A:K,11,FALSE)</f>
        <v>USA</v>
      </c>
    </row>
    <row r="755" spans="1:18" x14ac:dyDescent="0.2">
      <c r="A755" s="2">
        <v>1409</v>
      </c>
      <c r="B755" s="2">
        <v>1</v>
      </c>
      <c r="C755" s="4">
        <v>44851</v>
      </c>
      <c r="D755" s="2">
        <v>104</v>
      </c>
      <c r="E755" s="2">
        <v>60</v>
      </c>
      <c r="F755" s="2" t="str">
        <f>VLOOKUP(E755,PRODUCTS!A:B,2,FALSE)</f>
        <v>Custom Cellar Plaque</v>
      </c>
      <c r="G755" s="2">
        <v>1</v>
      </c>
      <c r="H755" s="10">
        <f>VLOOKUP(E755,PRODUCTS!A:E,3,FALSE)</f>
        <v>60</v>
      </c>
      <c r="I755" s="10">
        <f>VLOOKUP(E755,PRODUCTS!A:E,4,FALSE)</f>
        <v>33</v>
      </c>
      <c r="J755" s="10">
        <f t="shared" si="33"/>
        <v>60</v>
      </c>
      <c r="K755" s="10">
        <f t="shared" si="34"/>
        <v>33</v>
      </c>
      <c r="L755" s="10">
        <f t="shared" si="35"/>
        <v>27</v>
      </c>
      <c r="M755" s="2">
        <f>VLOOKUP(D755,CUSTOMERS!A:E,5,FALSE)</f>
        <v>5</v>
      </c>
      <c r="N755" s="2">
        <f>VLOOKUP(E755,PRODUCTS!A:E,5,FALSE)</f>
        <v>15</v>
      </c>
      <c r="O755" s="2" t="str">
        <f>VLOOKUP(N755,CATEGORIES!A:C,3,FALSE)</f>
        <v>Household</v>
      </c>
      <c r="P755" s="2" t="str">
        <f ca="1">VLOOKUP(D755,CUSTOMERS!A:J,10,FALSE)</f>
        <v>40 - 50</v>
      </c>
      <c r="Q755" s="2" t="str">
        <f>VLOOKUP(D755,CUSTOMERS!A:I,9,FALSE)</f>
        <v>Canada</v>
      </c>
      <c r="R755" s="2" t="str">
        <f>VLOOKUP(D755,CUSTOMERS!A:K,11,FALSE)</f>
        <v>Canada</v>
      </c>
    </row>
    <row r="756" spans="1:18" x14ac:dyDescent="0.2">
      <c r="A756" s="2">
        <v>1409</v>
      </c>
      <c r="B756" s="2">
        <v>2</v>
      </c>
      <c r="C756" s="4">
        <v>44851</v>
      </c>
      <c r="D756" s="2">
        <v>104</v>
      </c>
      <c r="E756" s="2">
        <v>109</v>
      </c>
      <c r="F756" s="2" t="str">
        <f>VLOOKUP(E756,PRODUCTS!A:B,2,FALSE)</f>
        <v>Italian Herb Garden</v>
      </c>
      <c r="G756" s="2">
        <v>1</v>
      </c>
      <c r="H756" s="10">
        <f>VLOOKUP(E756,PRODUCTS!A:E,3,FALSE)</f>
        <v>29</v>
      </c>
      <c r="I756" s="10">
        <f>VLOOKUP(E756,PRODUCTS!A:E,4,FALSE)</f>
        <v>15.5</v>
      </c>
      <c r="J756" s="10">
        <f t="shared" si="33"/>
        <v>29</v>
      </c>
      <c r="K756" s="10">
        <f t="shared" si="34"/>
        <v>15.5</v>
      </c>
      <c r="L756" s="10">
        <f t="shared" si="35"/>
        <v>13.5</v>
      </c>
      <c r="M756" s="2">
        <f>VLOOKUP(D756,CUSTOMERS!A:E,5,FALSE)</f>
        <v>5</v>
      </c>
      <c r="N756" s="2">
        <f>VLOOKUP(E756,PRODUCTS!A:E,5,FALSE)</f>
        <v>15</v>
      </c>
      <c r="O756" s="2" t="str">
        <f>VLOOKUP(N756,CATEGORIES!A:C,3,FALSE)</f>
        <v>Household</v>
      </c>
      <c r="P756" s="2" t="str">
        <f ca="1">VLOOKUP(D756,CUSTOMERS!A:J,10,FALSE)</f>
        <v>40 - 50</v>
      </c>
      <c r="Q756" s="2" t="str">
        <f>VLOOKUP(D756,CUSTOMERS!A:I,9,FALSE)</f>
        <v>Canada</v>
      </c>
      <c r="R756" s="2" t="str">
        <f>VLOOKUP(D756,CUSTOMERS!A:K,11,FALSE)</f>
        <v>Canada</v>
      </c>
    </row>
    <row r="757" spans="1:18" x14ac:dyDescent="0.2">
      <c r="A757" s="2">
        <v>1410</v>
      </c>
      <c r="B757" s="2">
        <v>1</v>
      </c>
      <c r="C757" s="4">
        <v>44851</v>
      </c>
      <c r="D757" s="2">
        <v>183</v>
      </c>
      <c r="E757" s="2">
        <v>29</v>
      </c>
      <c r="F757" s="2" t="str">
        <f>VLOOKUP(E757,PRODUCTS!A:B,2,FALSE)</f>
        <v>Candle-powered Boat</v>
      </c>
      <c r="G757" s="2">
        <v>4</v>
      </c>
      <c r="H757" s="10">
        <f>VLOOKUP(E757,PRODUCTS!A:E,3,FALSE)</f>
        <v>18</v>
      </c>
      <c r="I757" s="10">
        <f>VLOOKUP(E757,PRODUCTS!A:E,4,FALSE)</f>
        <v>12</v>
      </c>
      <c r="J757" s="10">
        <f t="shared" si="33"/>
        <v>72</v>
      </c>
      <c r="K757" s="10">
        <f t="shared" si="34"/>
        <v>48</v>
      </c>
      <c r="L757" s="10">
        <f t="shared" si="35"/>
        <v>24</v>
      </c>
      <c r="M757" s="2">
        <f>VLOOKUP(D757,CUSTOMERS!A:E,5,FALSE)</f>
        <v>6</v>
      </c>
      <c r="N757" s="2">
        <f>VLOOKUP(E757,PRODUCTS!A:E,5,FALSE)</f>
        <v>5</v>
      </c>
      <c r="O757" s="2" t="str">
        <f>VLOOKUP(N757,CATEGORIES!A:C,3,FALSE)</f>
        <v>Children</v>
      </c>
      <c r="P757" s="2" t="str">
        <f ca="1">VLOOKUP(D757,CUSTOMERS!A:J,10,FALSE)</f>
        <v>30 - 40</v>
      </c>
      <c r="Q757" s="2" t="str">
        <f>VLOOKUP(D757,CUSTOMERS!A:I,9,FALSE)</f>
        <v>Mid-Atlantic</v>
      </c>
      <c r="R757" s="2" t="str">
        <f>VLOOKUP(D757,CUSTOMERS!A:K,11,FALSE)</f>
        <v>USA</v>
      </c>
    </row>
    <row r="758" spans="1:18" x14ac:dyDescent="0.2">
      <c r="A758" s="2">
        <v>1410</v>
      </c>
      <c r="B758" s="2">
        <v>2</v>
      </c>
      <c r="C758" s="4">
        <v>44851</v>
      </c>
      <c r="D758" s="2">
        <v>183</v>
      </c>
      <c r="E758" s="2">
        <v>49</v>
      </c>
      <c r="F758" s="2" t="str">
        <f>VLOOKUP(E758,PRODUCTS!A:B,2,FALSE)</f>
        <v>Chocolate Roses</v>
      </c>
      <c r="G758" s="2">
        <v>1</v>
      </c>
      <c r="H758" s="10">
        <f>VLOOKUP(E758,PRODUCTS!A:E,3,FALSE)</f>
        <v>41</v>
      </c>
      <c r="I758" s="10">
        <f>VLOOKUP(E758,PRODUCTS!A:E,4,FALSE)</f>
        <v>23.5</v>
      </c>
      <c r="J758" s="10">
        <f t="shared" si="33"/>
        <v>41</v>
      </c>
      <c r="K758" s="10">
        <f t="shared" si="34"/>
        <v>23.5</v>
      </c>
      <c r="L758" s="10">
        <f t="shared" si="35"/>
        <v>17.5</v>
      </c>
      <c r="M758" s="2">
        <f>VLOOKUP(D758,CUSTOMERS!A:E,5,FALSE)</f>
        <v>6</v>
      </c>
      <c r="N758" s="2">
        <f>VLOOKUP(E758,PRODUCTS!A:E,5,FALSE)</f>
        <v>3</v>
      </c>
      <c r="O758" s="2" t="str">
        <f>VLOOKUP(N758,CATEGORIES!A:C,3,FALSE)</f>
        <v>Food</v>
      </c>
      <c r="P758" s="2" t="str">
        <f ca="1">VLOOKUP(D758,CUSTOMERS!A:J,10,FALSE)</f>
        <v>30 - 40</v>
      </c>
      <c r="Q758" s="2" t="str">
        <f>VLOOKUP(D758,CUSTOMERS!A:I,9,FALSE)</f>
        <v>Mid-Atlantic</v>
      </c>
      <c r="R758" s="2" t="str">
        <f>VLOOKUP(D758,CUSTOMERS!A:K,11,FALSE)</f>
        <v>USA</v>
      </c>
    </row>
    <row r="759" spans="1:18" x14ac:dyDescent="0.2">
      <c r="A759" s="2">
        <v>1410</v>
      </c>
      <c r="B759" s="2">
        <v>3</v>
      </c>
      <c r="C759" s="4">
        <v>44851</v>
      </c>
      <c r="D759" s="2">
        <v>183</v>
      </c>
      <c r="E759" s="2">
        <v>98</v>
      </c>
      <c r="F759" s="2" t="str">
        <f>VLOOKUP(E759,PRODUCTS!A:B,2,FALSE)</f>
        <v>Hadley's Blend Coffee</v>
      </c>
      <c r="G759" s="2">
        <v>1</v>
      </c>
      <c r="H759" s="10">
        <f>VLOOKUP(E759,PRODUCTS!A:E,3,FALSE)</f>
        <v>14</v>
      </c>
      <c r="I759" s="10">
        <f>VLOOKUP(E759,PRODUCTS!A:E,4,FALSE)</f>
        <v>9</v>
      </c>
      <c r="J759" s="10">
        <f t="shared" si="33"/>
        <v>14</v>
      </c>
      <c r="K759" s="10">
        <f t="shared" si="34"/>
        <v>9</v>
      </c>
      <c r="L759" s="10">
        <f t="shared" si="35"/>
        <v>5</v>
      </c>
      <c r="M759" s="2">
        <f>VLOOKUP(D759,CUSTOMERS!A:E,5,FALSE)</f>
        <v>6</v>
      </c>
      <c r="N759" s="2">
        <f>VLOOKUP(E759,PRODUCTS!A:E,5,FALSE)</f>
        <v>6</v>
      </c>
      <c r="O759" s="2" t="str">
        <f>VLOOKUP(N759,CATEGORIES!A:C,3,FALSE)</f>
        <v>Food</v>
      </c>
      <c r="P759" s="2" t="str">
        <f ca="1">VLOOKUP(D759,CUSTOMERS!A:J,10,FALSE)</f>
        <v>30 - 40</v>
      </c>
      <c r="Q759" s="2" t="str">
        <f>VLOOKUP(D759,CUSTOMERS!A:I,9,FALSE)</f>
        <v>Mid-Atlantic</v>
      </c>
      <c r="R759" s="2" t="str">
        <f>VLOOKUP(D759,CUSTOMERS!A:K,11,FALSE)</f>
        <v>USA</v>
      </c>
    </row>
    <row r="760" spans="1:18" x14ac:dyDescent="0.2">
      <c r="A760" s="2">
        <v>1410</v>
      </c>
      <c r="B760" s="2">
        <v>4</v>
      </c>
      <c r="C760" s="4">
        <v>44851</v>
      </c>
      <c r="D760" s="2">
        <v>183</v>
      </c>
      <c r="E760" s="2">
        <v>108</v>
      </c>
      <c r="F760" s="2" t="str">
        <f>VLOOKUP(E760,PRODUCTS!A:B,2,FALSE)</f>
        <v>Invisible Wreath Hanger</v>
      </c>
      <c r="G760" s="2">
        <v>1</v>
      </c>
      <c r="H760" s="10">
        <f>VLOOKUP(E760,PRODUCTS!A:E,3,FALSE)</f>
        <v>20</v>
      </c>
      <c r="I760" s="10">
        <f>VLOOKUP(E760,PRODUCTS!A:E,4,FALSE)</f>
        <v>13</v>
      </c>
      <c r="J760" s="10">
        <f t="shared" si="33"/>
        <v>20</v>
      </c>
      <c r="K760" s="10">
        <f t="shared" si="34"/>
        <v>13</v>
      </c>
      <c r="L760" s="10">
        <f t="shared" si="35"/>
        <v>7</v>
      </c>
      <c r="M760" s="2">
        <f>VLOOKUP(D760,CUSTOMERS!A:E,5,FALSE)</f>
        <v>6</v>
      </c>
      <c r="N760" s="2">
        <f>VLOOKUP(E760,PRODUCTS!A:E,5,FALSE)</f>
        <v>4</v>
      </c>
      <c r="O760" s="2" t="str">
        <f>VLOOKUP(N760,CATEGORIES!A:C,3,FALSE)</f>
        <v>Gifts</v>
      </c>
      <c r="P760" s="2" t="str">
        <f ca="1">VLOOKUP(D760,CUSTOMERS!A:J,10,FALSE)</f>
        <v>30 - 40</v>
      </c>
      <c r="Q760" s="2" t="str">
        <f>VLOOKUP(D760,CUSTOMERS!A:I,9,FALSE)</f>
        <v>Mid-Atlantic</v>
      </c>
      <c r="R760" s="2" t="str">
        <f>VLOOKUP(D760,CUSTOMERS!A:K,11,FALSE)</f>
        <v>USA</v>
      </c>
    </row>
    <row r="761" spans="1:18" x14ac:dyDescent="0.2">
      <c r="A761" s="2">
        <v>1410</v>
      </c>
      <c r="B761" s="2">
        <v>5</v>
      </c>
      <c r="C761" s="4">
        <v>44851</v>
      </c>
      <c r="D761" s="2">
        <v>183</v>
      </c>
      <c r="E761" s="2">
        <v>194</v>
      </c>
      <c r="F761" s="2" t="str">
        <f>VLOOKUP(E761,PRODUCTS!A:B,2,FALSE)</f>
        <v>Thermal Lumbar Support</v>
      </c>
      <c r="G761" s="2">
        <v>1</v>
      </c>
      <c r="H761" s="10">
        <f>VLOOKUP(E761,PRODUCTS!A:E,3,FALSE)</f>
        <v>50</v>
      </c>
      <c r="I761" s="10">
        <f>VLOOKUP(E761,PRODUCTS!A:E,4,FALSE)</f>
        <v>27</v>
      </c>
      <c r="J761" s="10">
        <f t="shared" si="33"/>
        <v>50</v>
      </c>
      <c r="K761" s="10">
        <f t="shared" si="34"/>
        <v>27</v>
      </c>
      <c r="L761" s="10">
        <f t="shared" si="35"/>
        <v>23</v>
      </c>
      <c r="M761" s="2">
        <f>VLOOKUP(D761,CUSTOMERS!A:E,5,FALSE)</f>
        <v>6</v>
      </c>
      <c r="N761" s="2">
        <f>VLOOKUP(E761,PRODUCTS!A:E,5,FALSE)</f>
        <v>26</v>
      </c>
      <c r="O761" s="2" t="str">
        <f>VLOOKUP(N761,CATEGORIES!A:C,3,FALSE)</f>
        <v>Gifts</v>
      </c>
      <c r="P761" s="2" t="str">
        <f ca="1">VLOOKUP(D761,CUSTOMERS!A:J,10,FALSE)</f>
        <v>30 - 40</v>
      </c>
      <c r="Q761" s="2" t="str">
        <f>VLOOKUP(D761,CUSTOMERS!A:I,9,FALSE)</f>
        <v>Mid-Atlantic</v>
      </c>
      <c r="R761" s="2" t="str">
        <f>VLOOKUP(D761,CUSTOMERS!A:K,11,FALSE)</f>
        <v>USA</v>
      </c>
    </row>
    <row r="762" spans="1:18" x14ac:dyDescent="0.2">
      <c r="A762" s="2">
        <v>1411</v>
      </c>
      <c r="B762" s="2">
        <v>1</v>
      </c>
      <c r="C762" s="4">
        <v>44851</v>
      </c>
      <c r="D762" s="2">
        <v>544</v>
      </c>
      <c r="E762" s="2">
        <v>105</v>
      </c>
      <c r="F762" s="2" t="str">
        <f>VLOOKUP(E762,PRODUCTS!A:B,2,FALSE)</f>
        <v>Exotic Flower Arrangement</v>
      </c>
      <c r="G762" s="2">
        <v>1</v>
      </c>
      <c r="H762" s="10">
        <f>VLOOKUP(E762,PRODUCTS!A:E,3,FALSE)</f>
        <v>65</v>
      </c>
      <c r="I762" s="10">
        <f>VLOOKUP(E762,PRODUCTS!A:E,4,FALSE)</f>
        <v>33.5</v>
      </c>
      <c r="J762" s="10">
        <f t="shared" si="33"/>
        <v>65</v>
      </c>
      <c r="K762" s="10">
        <f t="shared" si="34"/>
        <v>33.5</v>
      </c>
      <c r="L762" s="10">
        <f t="shared" si="35"/>
        <v>31.5</v>
      </c>
      <c r="M762" s="2">
        <f>VLOOKUP(D762,CUSTOMERS!A:E,5,FALSE)</f>
        <v>3</v>
      </c>
      <c r="N762" s="2">
        <f>VLOOKUP(E762,PRODUCTS!A:E,5,FALSE)</f>
        <v>22</v>
      </c>
      <c r="O762" s="2" t="str">
        <f>VLOOKUP(N762,CATEGORIES!A:C,3,FALSE)</f>
        <v>Gifts</v>
      </c>
      <c r="P762" s="2" t="str">
        <f ca="1">VLOOKUP(D762,CUSTOMERS!A:J,10,FALSE)</f>
        <v>50 - 60</v>
      </c>
      <c r="Q762" s="2" t="str">
        <f>VLOOKUP(D762,CUSTOMERS!A:I,9,FALSE)</f>
        <v>Mid-Atlantic</v>
      </c>
      <c r="R762" s="2" t="str">
        <f>VLOOKUP(D762,CUSTOMERS!A:K,11,FALSE)</f>
        <v>USA</v>
      </c>
    </row>
    <row r="763" spans="1:18" x14ac:dyDescent="0.2">
      <c r="A763" s="2">
        <v>1411</v>
      </c>
      <c r="B763" s="2">
        <v>2</v>
      </c>
      <c r="C763" s="4">
        <v>44851</v>
      </c>
      <c r="D763" s="2">
        <v>544</v>
      </c>
      <c r="E763" s="2">
        <v>166</v>
      </c>
      <c r="F763" s="2" t="str">
        <f>VLOOKUP(E763,PRODUCTS!A:B,2,FALSE)</f>
        <v>Pocket Rocket Racer</v>
      </c>
      <c r="G763" s="2">
        <v>1</v>
      </c>
      <c r="H763" s="10">
        <f>VLOOKUP(E763,PRODUCTS!A:E,3,FALSE)</f>
        <v>15</v>
      </c>
      <c r="I763" s="10">
        <f>VLOOKUP(E763,PRODUCTS!A:E,4,FALSE)</f>
        <v>10.5</v>
      </c>
      <c r="J763" s="10">
        <f t="shared" si="33"/>
        <v>15</v>
      </c>
      <c r="K763" s="10">
        <f t="shared" si="34"/>
        <v>10.5</v>
      </c>
      <c r="L763" s="10">
        <f t="shared" si="35"/>
        <v>4.5</v>
      </c>
      <c r="M763" s="2">
        <f>VLOOKUP(D763,CUSTOMERS!A:E,5,FALSE)</f>
        <v>3</v>
      </c>
      <c r="N763" s="2">
        <f>VLOOKUP(E763,PRODUCTS!A:E,5,FALSE)</f>
        <v>5</v>
      </c>
      <c r="O763" s="2" t="str">
        <f>VLOOKUP(N763,CATEGORIES!A:C,3,FALSE)</f>
        <v>Children</v>
      </c>
      <c r="P763" s="2" t="str">
        <f ca="1">VLOOKUP(D763,CUSTOMERS!A:J,10,FALSE)</f>
        <v>50 - 60</v>
      </c>
      <c r="Q763" s="2" t="str">
        <f>VLOOKUP(D763,CUSTOMERS!A:I,9,FALSE)</f>
        <v>Mid-Atlantic</v>
      </c>
      <c r="R763" s="2" t="str">
        <f>VLOOKUP(D763,CUSTOMERS!A:K,11,FALSE)</f>
        <v>USA</v>
      </c>
    </row>
    <row r="764" spans="1:18" x14ac:dyDescent="0.2">
      <c r="A764" s="2">
        <v>1411</v>
      </c>
      <c r="B764" s="2">
        <v>3</v>
      </c>
      <c r="C764" s="4">
        <v>44851</v>
      </c>
      <c r="D764" s="2">
        <v>544</v>
      </c>
      <c r="E764" s="2">
        <v>195</v>
      </c>
      <c r="F764" s="2" t="str">
        <f>VLOOKUP(E764,PRODUCTS!A:B,2,FALSE)</f>
        <v>Tiverton Wren House</v>
      </c>
      <c r="G764" s="2">
        <v>1</v>
      </c>
      <c r="H764" s="10">
        <f>VLOOKUP(E764,PRODUCTS!A:E,3,FALSE)</f>
        <v>46</v>
      </c>
      <c r="I764" s="10">
        <f>VLOOKUP(E764,PRODUCTS!A:E,4,FALSE)</f>
        <v>24</v>
      </c>
      <c r="J764" s="10">
        <f t="shared" si="33"/>
        <v>46</v>
      </c>
      <c r="K764" s="10">
        <f t="shared" si="34"/>
        <v>24</v>
      </c>
      <c r="L764" s="10">
        <f t="shared" si="35"/>
        <v>22</v>
      </c>
      <c r="M764" s="2">
        <f>VLOOKUP(D764,CUSTOMERS!A:E,5,FALSE)</f>
        <v>3</v>
      </c>
      <c r="N764" s="2">
        <f>VLOOKUP(E764,PRODUCTS!A:E,5,FALSE)</f>
        <v>16</v>
      </c>
      <c r="O764" s="2" t="str">
        <f>VLOOKUP(N764,CATEGORIES!A:C,3,FALSE)</f>
        <v>Household</v>
      </c>
      <c r="P764" s="2" t="str">
        <f ca="1">VLOOKUP(D764,CUSTOMERS!A:J,10,FALSE)</f>
        <v>50 - 60</v>
      </c>
      <c r="Q764" s="2" t="str">
        <f>VLOOKUP(D764,CUSTOMERS!A:I,9,FALSE)</f>
        <v>Mid-Atlantic</v>
      </c>
      <c r="R764" s="2" t="str">
        <f>VLOOKUP(D764,CUSTOMERS!A:K,11,FALSE)</f>
        <v>USA</v>
      </c>
    </row>
    <row r="765" spans="1:18" x14ac:dyDescent="0.2">
      <c r="A765" s="2">
        <v>1411</v>
      </c>
      <c r="B765" s="2">
        <v>4</v>
      </c>
      <c r="C765" s="4">
        <v>44851</v>
      </c>
      <c r="D765" s="2">
        <v>544</v>
      </c>
      <c r="E765" s="2">
        <v>208</v>
      </c>
      <c r="F765" s="2" t="str">
        <f>VLOOKUP(E765,PRODUCTS!A:B,2,FALSE)</f>
        <v>Winged Fairy</v>
      </c>
      <c r="G765" s="2">
        <v>1</v>
      </c>
      <c r="H765" s="10">
        <f>VLOOKUP(E765,PRODUCTS!A:E,3,FALSE)</f>
        <v>45</v>
      </c>
      <c r="I765" s="10">
        <f>VLOOKUP(E765,PRODUCTS!A:E,4,FALSE)</f>
        <v>25.5</v>
      </c>
      <c r="J765" s="10">
        <f t="shared" si="33"/>
        <v>45</v>
      </c>
      <c r="K765" s="10">
        <f t="shared" si="34"/>
        <v>25.5</v>
      </c>
      <c r="L765" s="10">
        <f t="shared" si="35"/>
        <v>19.5</v>
      </c>
      <c r="M765" s="2">
        <f>VLOOKUP(D765,CUSTOMERS!A:E,5,FALSE)</f>
        <v>3</v>
      </c>
      <c r="N765" s="2">
        <f>VLOOKUP(E765,PRODUCTS!A:E,5,FALSE)</f>
        <v>16</v>
      </c>
      <c r="O765" s="2" t="str">
        <f>VLOOKUP(N765,CATEGORIES!A:C,3,FALSE)</f>
        <v>Household</v>
      </c>
      <c r="P765" s="2" t="str">
        <f ca="1">VLOOKUP(D765,CUSTOMERS!A:J,10,FALSE)</f>
        <v>50 - 60</v>
      </c>
      <c r="Q765" s="2" t="str">
        <f>VLOOKUP(D765,CUSTOMERS!A:I,9,FALSE)</f>
        <v>Mid-Atlantic</v>
      </c>
      <c r="R765" s="2" t="str">
        <f>VLOOKUP(D765,CUSTOMERS!A:K,11,FALSE)</f>
        <v>USA</v>
      </c>
    </row>
    <row r="766" spans="1:18" x14ac:dyDescent="0.2">
      <c r="A766" s="2">
        <v>1412</v>
      </c>
      <c r="B766" s="2">
        <v>1</v>
      </c>
      <c r="C766" s="4">
        <v>44852</v>
      </c>
      <c r="D766" s="2">
        <v>355</v>
      </c>
      <c r="E766" s="2">
        <v>12</v>
      </c>
      <c r="F766" s="2" t="str">
        <f>VLOOKUP(E766,PRODUCTS!A:B,2,FALSE)</f>
        <v>Australia Sampler</v>
      </c>
      <c r="G766" s="2">
        <v>1</v>
      </c>
      <c r="H766" s="10">
        <f>VLOOKUP(E766,PRODUCTS!A:E,3,FALSE)</f>
        <v>100</v>
      </c>
      <c r="I766" s="10">
        <f>VLOOKUP(E766,PRODUCTS!A:E,4,FALSE)</f>
        <v>51</v>
      </c>
      <c r="J766" s="10">
        <f t="shared" si="33"/>
        <v>100</v>
      </c>
      <c r="K766" s="10">
        <f t="shared" si="34"/>
        <v>51</v>
      </c>
      <c r="L766" s="10">
        <f t="shared" si="35"/>
        <v>49</v>
      </c>
      <c r="M766" s="2">
        <f>VLOOKUP(D766,CUSTOMERS!A:E,5,FALSE)</f>
        <v>10</v>
      </c>
      <c r="N766" s="2">
        <f>VLOOKUP(E766,PRODUCTS!A:E,5,FALSE)</f>
        <v>18</v>
      </c>
      <c r="O766" s="2" t="str">
        <f>VLOOKUP(N766,CATEGORIES!A:C,3,FALSE)</f>
        <v>Food</v>
      </c>
      <c r="P766" s="2" t="str">
        <f ca="1">VLOOKUP(D766,CUSTOMERS!A:J,10,FALSE)</f>
        <v>30 - 40</v>
      </c>
      <c r="Q766" s="2" t="str">
        <f>VLOOKUP(D766,CUSTOMERS!A:I,9,FALSE)</f>
        <v>North-East</v>
      </c>
      <c r="R766" s="2" t="str">
        <f>VLOOKUP(D766,CUSTOMERS!A:K,11,FALSE)</f>
        <v>USA</v>
      </c>
    </row>
    <row r="767" spans="1:18" x14ac:dyDescent="0.2">
      <c r="A767" s="2">
        <v>1412</v>
      </c>
      <c r="B767" s="2">
        <v>2</v>
      </c>
      <c r="C767" s="4">
        <v>44852</v>
      </c>
      <c r="D767" s="2">
        <v>355</v>
      </c>
      <c r="E767" s="2">
        <v>29</v>
      </c>
      <c r="F767" s="2" t="str">
        <f>VLOOKUP(E767,PRODUCTS!A:B,2,FALSE)</f>
        <v>Candle-powered Boat</v>
      </c>
      <c r="G767" s="2">
        <v>1</v>
      </c>
      <c r="H767" s="10">
        <f>VLOOKUP(E767,PRODUCTS!A:E,3,FALSE)</f>
        <v>18</v>
      </c>
      <c r="I767" s="10">
        <f>VLOOKUP(E767,PRODUCTS!A:E,4,FALSE)</f>
        <v>12</v>
      </c>
      <c r="J767" s="10">
        <f t="shared" si="33"/>
        <v>18</v>
      </c>
      <c r="K767" s="10">
        <f t="shared" si="34"/>
        <v>12</v>
      </c>
      <c r="L767" s="10">
        <f t="shared" si="35"/>
        <v>6</v>
      </c>
      <c r="M767" s="2">
        <f>VLOOKUP(D767,CUSTOMERS!A:E,5,FALSE)</f>
        <v>10</v>
      </c>
      <c r="N767" s="2">
        <f>VLOOKUP(E767,PRODUCTS!A:E,5,FALSE)</f>
        <v>5</v>
      </c>
      <c r="O767" s="2" t="str">
        <f>VLOOKUP(N767,CATEGORIES!A:C,3,FALSE)</f>
        <v>Children</v>
      </c>
      <c r="P767" s="2" t="str">
        <f ca="1">VLOOKUP(D767,CUSTOMERS!A:J,10,FALSE)</f>
        <v>30 - 40</v>
      </c>
      <c r="Q767" s="2" t="str">
        <f>VLOOKUP(D767,CUSTOMERS!A:I,9,FALSE)</f>
        <v>North-East</v>
      </c>
      <c r="R767" s="2" t="str">
        <f>VLOOKUP(D767,CUSTOMERS!A:K,11,FALSE)</f>
        <v>USA</v>
      </c>
    </row>
    <row r="768" spans="1:18" x14ac:dyDescent="0.2">
      <c r="A768" s="2">
        <v>1412</v>
      </c>
      <c r="B768" s="2">
        <v>3</v>
      </c>
      <c r="C768" s="4">
        <v>44852</v>
      </c>
      <c r="D768" s="2">
        <v>355</v>
      </c>
      <c r="E768" s="2">
        <v>142</v>
      </c>
      <c r="F768" s="2" t="str">
        <f>VLOOKUP(E768,PRODUCTS!A:B,2,FALSE)</f>
        <v>Notre Dame 3-D Puzzle</v>
      </c>
      <c r="G768" s="2">
        <v>1</v>
      </c>
      <c r="H768" s="10">
        <f>VLOOKUP(E768,PRODUCTS!A:E,3,FALSE)</f>
        <v>50</v>
      </c>
      <c r="I768" s="10">
        <f>VLOOKUP(E768,PRODUCTS!A:E,4,FALSE)</f>
        <v>27</v>
      </c>
      <c r="J768" s="10">
        <f t="shared" si="33"/>
        <v>50</v>
      </c>
      <c r="K768" s="10">
        <f t="shared" si="34"/>
        <v>27</v>
      </c>
      <c r="L768" s="10">
        <f t="shared" si="35"/>
        <v>23</v>
      </c>
      <c r="M768" s="2">
        <f>VLOOKUP(D768,CUSTOMERS!A:E,5,FALSE)</f>
        <v>10</v>
      </c>
      <c r="N768" s="2">
        <f>VLOOKUP(E768,PRODUCTS!A:E,5,FALSE)</f>
        <v>10</v>
      </c>
      <c r="O768" s="2" t="str">
        <f>VLOOKUP(N768,CATEGORIES!A:C,3,FALSE)</f>
        <v>Children</v>
      </c>
      <c r="P768" s="2" t="str">
        <f ca="1">VLOOKUP(D768,CUSTOMERS!A:J,10,FALSE)</f>
        <v>30 - 40</v>
      </c>
      <c r="Q768" s="2" t="str">
        <f>VLOOKUP(D768,CUSTOMERS!A:I,9,FALSE)</f>
        <v>North-East</v>
      </c>
      <c r="R768" s="2" t="str">
        <f>VLOOKUP(D768,CUSTOMERS!A:K,11,FALSE)</f>
        <v>USA</v>
      </c>
    </row>
    <row r="769" spans="1:18" x14ac:dyDescent="0.2">
      <c r="A769" s="2">
        <v>1413</v>
      </c>
      <c r="B769" s="2">
        <v>1</v>
      </c>
      <c r="C769" s="4">
        <v>44854</v>
      </c>
      <c r="D769" s="2">
        <v>653</v>
      </c>
      <c r="E769" s="2">
        <v>25</v>
      </c>
      <c r="F769" s="2" t="str">
        <f>VLOOKUP(E769,PRODUCTS!A:B,2,FALSE)</f>
        <v>Brass Match Holder</v>
      </c>
      <c r="G769" s="2">
        <v>6</v>
      </c>
      <c r="H769" s="10">
        <f>VLOOKUP(E769,PRODUCTS!A:E,3,FALSE)</f>
        <v>20</v>
      </c>
      <c r="I769" s="10">
        <f>VLOOKUP(E769,PRODUCTS!A:E,4,FALSE)</f>
        <v>12</v>
      </c>
      <c r="J769" s="10">
        <f t="shared" si="33"/>
        <v>120</v>
      </c>
      <c r="K769" s="10">
        <f t="shared" si="34"/>
        <v>72</v>
      </c>
      <c r="L769" s="10">
        <f t="shared" si="35"/>
        <v>48</v>
      </c>
      <c r="M769" s="2">
        <f>VLOOKUP(D769,CUSTOMERS!A:E,5,FALSE)</f>
        <v>3</v>
      </c>
      <c r="N769" s="2">
        <f>VLOOKUP(E769,PRODUCTS!A:E,5,FALSE)</f>
        <v>13</v>
      </c>
      <c r="O769" s="2" t="str">
        <f>VLOOKUP(N769,CATEGORIES!A:C,3,FALSE)</f>
        <v>Household</v>
      </c>
      <c r="P769" s="2" t="str">
        <f ca="1">VLOOKUP(D769,CUSTOMERS!A:J,10,FALSE)</f>
        <v>60 - 70</v>
      </c>
      <c r="Q769" s="2" t="str">
        <f>VLOOKUP(D769,CUSTOMERS!A:I,9,FALSE)</f>
        <v>North-East</v>
      </c>
      <c r="R769" s="2" t="str">
        <f>VLOOKUP(D769,CUSTOMERS!A:K,11,FALSE)</f>
        <v>USA</v>
      </c>
    </row>
    <row r="770" spans="1:18" x14ac:dyDescent="0.2">
      <c r="A770" s="2">
        <v>1413</v>
      </c>
      <c r="B770" s="2">
        <v>2</v>
      </c>
      <c r="C770" s="4">
        <v>44854</v>
      </c>
      <c r="D770" s="2">
        <v>653</v>
      </c>
      <c r="E770" s="2">
        <v>54</v>
      </c>
      <c r="F770" s="2" t="str">
        <f>VLOOKUP(E770,PRODUCTS!A:B,2,FALSE)</f>
        <v>Birthday Flower Basket</v>
      </c>
      <c r="G770" s="2">
        <v>1</v>
      </c>
      <c r="H770" s="10">
        <f>VLOOKUP(E770,PRODUCTS!A:E,3,FALSE)</f>
        <v>70</v>
      </c>
      <c r="I770" s="10">
        <f>VLOOKUP(E770,PRODUCTS!A:E,4,FALSE)</f>
        <v>38</v>
      </c>
      <c r="J770" s="10">
        <f t="shared" ref="J770:J833" si="36">H770*G770</f>
        <v>70</v>
      </c>
      <c r="K770" s="10">
        <f t="shared" ref="K770:K833" si="37">I770*G770</f>
        <v>38</v>
      </c>
      <c r="L770" s="10">
        <f t="shared" ref="L770:L833" si="38">J770-K770</f>
        <v>32</v>
      </c>
      <c r="M770" s="2">
        <f>VLOOKUP(D770,CUSTOMERS!A:E,5,FALSE)</f>
        <v>3</v>
      </c>
      <c r="N770" s="2">
        <f>VLOOKUP(E770,PRODUCTS!A:E,5,FALSE)</f>
        <v>22</v>
      </c>
      <c r="O770" s="2" t="str">
        <f>VLOOKUP(N770,CATEGORIES!A:C,3,FALSE)</f>
        <v>Gifts</v>
      </c>
      <c r="P770" s="2" t="str">
        <f ca="1">VLOOKUP(D770,CUSTOMERS!A:J,10,FALSE)</f>
        <v>60 - 70</v>
      </c>
      <c r="Q770" s="2" t="str">
        <f>VLOOKUP(D770,CUSTOMERS!A:I,9,FALSE)</f>
        <v>North-East</v>
      </c>
      <c r="R770" s="2" t="str">
        <f>VLOOKUP(D770,CUSTOMERS!A:K,11,FALSE)</f>
        <v>USA</v>
      </c>
    </row>
    <row r="771" spans="1:18" x14ac:dyDescent="0.2">
      <c r="A771" s="2">
        <v>1413</v>
      </c>
      <c r="B771" s="2">
        <v>3</v>
      </c>
      <c r="C771" s="4">
        <v>44854</v>
      </c>
      <c r="D771" s="2">
        <v>653</v>
      </c>
      <c r="E771" s="2">
        <v>191</v>
      </c>
      <c r="F771" s="2" t="str">
        <f>VLOOKUP(E771,PRODUCTS!A:B,2,FALSE)</f>
        <v>Terra Cotta Garlic Roaster</v>
      </c>
      <c r="G771" s="2">
        <v>1</v>
      </c>
      <c r="H771" s="10">
        <f>VLOOKUP(E771,PRODUCTS!A:E,3,FALSE)</f>
        <v>26</v>
      </c>
      <c r="I771" s="10">
        <f>VLOOKUP(E771,PRODUCTS!A:E,4,FALSE)</f>
        <v>15</v>
      </c>
      <c r="J771" s="10">
        <f t="shared" si="36"/>
        <v>26</v>
      </c>
      <c r="K771" s="10">
        <f t="shared" si="37"/>
        <v>15</v>
      </c>
      <c r="L771" s="10">
        <f t="shared" si="38"/>
        <v>11</v>
      </c>
      <c r="M771" s="2">
        <f>VLOOKUP(D771,CUSTOMERS!A:E,5,FALSE)</f>
        <v>3</v>
      </c>
      <c r="N771" s="2">
        <f>VLOOKUP(E771,PRODUCTS!A:E,5,FALSE)</f>
        <v>15</v>
      </c>
      <c r="O771" s="2" t="str">
        <f>VLOOKUP(N771,CATEGORIES!A:C,3,FALSE)</f>
        <v>Household</v>
      </c>
      <c r="P771" s="2" t="str">
        <f ca="1">VLOOKUP(D771,CUSTOMERS!A:J,10,FALSE)</f>
        <v>60 - 70</v>
      </c>
      <c r="Q771" s="2" t="str">
        <f>VLOOKUP(D771,CUSTOMERS!A:I,9,FALSE)</f>
        <v>North-East</v>
      </c>
      <c r="R771" s="2" t="str">
        <f>VLOOKUP(D771,CUSTOMERS!A:K,11,FALSE)</f>
        <v>USA</v>
      </c>
    </row>
    <row r="772" spans="1:18" x14ac:dyDescent="0.2">
      <c r="A772" s="2">
        <v>1414</v>
      </c>
      <c r="B772" s="2">
        <v>1</v>
      </c>
      <c r="C772" s="4">
        <v>44855</v>
      </c>
      <c r="D772" s="2">
        <v>173</v>
      </c>
      <c r="E772" s="2">
        <v>29</v>
      </c>
      <c r="F772" s="2" t="str">
        <f>VLOOKUP(E772,PRODUCTS!A:B,2,FALSE)</f>
        <v>Candle-powered Boat</v>
      </c>
      <c r="G772" s="2">
        <v>1</v>
      </c>
      <c r="H772" s="10">
        <f>VLOOKUP(E772,PRODUCTS!A:E,3,FALSE)</f>
        <v>18</v>
      </c>
      <c r="I772" s="10">
        <f>VLOOKUP(E772,PRODUCTS!A:E,4,FALSE)</f>
        <v>12</v>
      </c>
      <c r="J772" s="10">
        <f t="shared" si="36"/>
        <v>18</v>
      </c>
      <c r="K772" s="10">
        <f t="shared" si="37"/>
        <v>12</v>
      </c>
      <c r="L772" s="10">
        <f t="shared" si="38"/>
        <v>6</v>
      </c>
      <c r="M772" s="2">
        <f>VLOOKUP(D772,CUSTOMERS!A:E,5,FALSE)</f>
        <v>3</v>
      </c>
      <c r="N772" s="2">
        <f>VLOOKUP(E772,PRODUCTS!A:E,5,FALSE)</f>
        <v>5</v>
      </c>
      <c r="O772" s="2" t="str">
        <f>VLOOKUP(N772,CATEGORIES!A:C,3,FALSE)</f>
        <v>Children</v>
      </c>
      <c r="P772" s="2" t="str">
        <f ca="1">VLOOKUP(D772,CUSTOMERS!A:J,10,FALSE)</f>
        <v>50 - 60</v>
      </c>
      <c r="Q772" s="2" t="str">
        <f>VLOOKUP(D772,CUSTOMERS!A:I,9,FALSE)</f>
        <v>South</v>
      </c>
      <c r="R772" s="2" t="str">
        <f>VLOOKUP(D772,CUSTOMERS!A:K,11,FALSE)</f>
        <v>USA</v>
      </c>
    </row>
    <row r="773" spans="1:18" x14ac:dyDescent="0.2">
      <c r="A773" s="2">
        <v>1414</v>
      </c>
      <c r="B773" s="2">
        <v>2</v>
      </c>
      <c r="C773" s="4">
        <v>44855</v>
      </c>
      <c r="D773" s="2">
        <v>173</v>
      </c>
      <c r="E773" s="2">
        <v>52</v>
      </c>
      <c r="F773" s="2" t="str">
        <f>VLOOKUP(E773,PRODUCTS!A:B,2,FALSE)</f>
        <v>Classic Pink Flamingos</v>
      </c>
      <c r="G773" s="2">
        <v>2</v>
      </c>
      <c r="H773" s="10">
        <f>VLOOKUP(E773,PRODUCTS!A:E,3,FALSE)</f>
        <v>20</v>
      </c>
      <c r="I773" s="10">
        <f>VLOOKUP(E773,PRODUCTS!A:E,4,FALSE)</f>
        <v>11</v>
      </c>
      <c r="J773" s="10">
        <f t="shared" si="36"/>
        <v>40</v>
      </c>
      <c r="K773" s="10">
        <f t="shared" si="37"/>
        <v>22</v>
      </c>
      <c r="L773" s="10">
        <f t="shared" si="38"/>
        <v>18</v>
      </c>
      <c r="M773" s="2">
        <f>VLOOKUP(D773,CUSTOMERS!A:E,5,FALSE)</f>
        <v>3</v>
      </c>
      <c r="N773" s="2">
        <f>VLOOKUP(E773,PRODUCTS!A:E,5,FALSE)</f>
        <v>16</v>
      </c>
      <c r="O773" s="2" t="str">
        <f>VLOOKUP(N773,CATEGORIES!A:C,3,FALSE)</f>
        <v>Household</v>
      </c>
      <c r="P773" s="2" t="str">
        <f ca="1">VLOOKUP(D773,CUSTOMERS!A:J,10,FALSE)</f>
        <v>50 - 60</v>
      </c>
      <c r="Q773" s="2" t="str">
        <f>VLOOKUP(D773,CUSTOMERS!A:I,9,FALSE)</f>
        <v>South</v>
      </c>
      <c r="R773" s="2" t="str">
        <f>VLOOKUP(D773,CUSTOMERS!A:K,11,FALSE)</f>
        <v>USA</v>
      </c>
    </row>
    <row r="774" spans="1:18" x14ac:dyDescent="0.2">
      <c r="A774" s="2">
        <v>1414</v>
      </c>
      <c r="B774" s="2">
        <v>3</v>
      </c>
      <c r="C774" s="4">
        <v>44855</v>
      </c>
      <c r="D774" s="2">
        <v>173</v>
      </c>
      <c r="E774" s="2">
        <v>129</v>
      </c>
      <c r="F774" s="2" t="str">
        <f>VLOOKUP(E774,PRODUCTS!A:B,2,FALSE)</f>
        <v>Mahogany Steamer Trunk</v>
      </c>
      <c r="G774" s="2">
        <v>1</v>
      </c>
      <c r="H774" s="10">
        <f>VLOOKUP(E774,PRODUCTS!A:E,3,FALSE)</f>
        <v>630</v>
      </c>
      <c r="I774" s="10">
        <f>VLOOKUP(E774,PRODUCTS!A:E,4,FALSE)</f>
        <v>316</v>
      </c>
      <c r="J774" s="10">
        <f t="shared" si="36"/>
        <v>630</v>
      </c>
      <c r="K774" s="10">
        <f t="shared" si="37"/>
        <v>316</v>
      </c>
      <c r="L774" s="10">
        <f t="shared" si="38"/>
        <v>314</v>
      </c>
      <c r="M774" s="2">
        <f>VLOOKUP(D774,CUSTOMERS!A:E,5,FALSE)</f>
        <v>3</v>
      </c>
      <c r="N774" s="2">
        <f>VLOOKUP(E774,PRODUCTS!A:E,5,FALSE)</f>
        <v>8</v>
      </c>
      <c r="O774" s="2" t="str">
        <f>VLOOKUP(N774,CATEGORIES!A:C,3,FALSE)</f>
        <v>Household</v>
      </c>
      <c r="P774" s="2" t="str">
        <f ca="1">VLOOKUP(D774,CUSTOMERS!A:J,10,FALSE)</f>
        <v>50 - 60</v>
      </c>
      <c r="Q774" s="2" t="str">
        <f>VLOOKUP(D774,CUSTOMERS!A:I,9,FALSE)</f>
        <v>South</v>
      </c>
      <c r="R774" s="2" t="str">
        <f>VLOOKUP(D774,CUSTOMERS!A:K,11,FALSE)</f>
        <v>USA</v>
      </c>
    </row>
    <row r="775" spans="1:18" x14ac:dyDescent="0.2">
      <c r="A775" s="2">
        <v>1414</v>
      </c>
      <c r="B775" s="2">
        <v>4</v>
      </c>
      <c r="C775" s="4">
        <v>44855</v>
      </c>
      <c r="D775" s="2">
        <v>173</v>
      </c>
      <c r="E775" s="2">
        <v>134</v>
      </c>
      <c r="F775" s="2" t="str">
        <f>VLOOKUP(E775,PRODUCTS!A:B,2,FALSE)</f>
        <v>Mocha Java Blend Coffee</v>
      </c>
      <c r="G775" s="2">
        <v>1</v>
      </c>
      <c r="H775" s="10">
        <f>VLOOKUP(E775,PRODUCTS!A:E,3,FALSE)</f>
        <v>16</v>
      </c>
      <c r="I775" s="10">
        <f>VLOOKUP(E775,PRODUCTS!A:E,4,FALSE)</f>
        <v>9</v>
      </c>
      <c r="J775" s="10">
        <f t="shared" si="36"/>
        <v>16</v>
      </c>
      <c r="K775" s="10">
        <f t="shared" si="37"/>
        <v>9</v>
      </c>
      <c r="L775" s="10">
        <f t="shared" si="38"/>
        <v>7</v>
      </c>
      <c r="M775" s="2">
        <f>VLOOKUP(D775,CUSTOMERS!A:E,5,FALSE)</f>
        <v>3</v>
      </c>
      <c r="N775" s="2">
        <f>VLOOKUP(E775,PRODUCTS!A:E,5,FALSE)</f>
        <v>6</v>
      </c>
      <c r="O775" s="2" t="str">
        <f>VLOOKUP(N775,CATEGORIES!A:C,3,FALSE)</f>
        <v>Food</v>
      </c>
      <c r="P775" s="2" t="str">
        <f ca="1">VLOOKUP(D775,CUSTOMERS!A:J,10,FALSE)</f>
        <v>50 - 60</v>
      </c>
      <c r="Q775" s="2" t="str">
        <f>VLOOKUP(D775,CUSTOMERS!A:I,9,FALSE)</f>
        <v>South</v>
      </c>
      <c r="R775" s="2" t="str">
        <f>VLOOKUP(D775,CUSTOMERS!A:K,11,FALSE)</f>
        <v>USA</v>
      </c>
    </row>
    <row r="776" spans="1:18" x14ac:dyDescent="0.2">
      <c r="A776" s="2">
        <v>1415</v>
      </c>
      <c r="B776" s="2">
        <v>1</v>
      </c>
      <c r="C776" s="4">
        <v>44855</v>
      </c>
      <c r="D776" s="2">
        <v>328</v>
      </c>
      <c r="E776" s="2">
        <v>69</v>
      </c>
      <c r="F776" s="2" t="str">
        <f>VLOOKUP(E776,PRODUCTS!A:B,2,FALSE)</f>
        <v>Earth Orbiter with Stack</v>
      </c>
      <c r="G776" s="2">
        <v>2</v>
      </c>
      <c r="H776" s="10">
        <f>VLOOKUP(E776,PRODUCTS!A:E,3,FALSE)</f>
        <v>85</v>
      </c>
      <c r="I776" s="10">
        <f>VLOOKUP(E776,PRODUCTS!A:E,4,FALSE)</f>
        <v>43.5</v>
      </c>
      <c r="J776" s="10">
        <f t="shared" si="36"/>
        <v>170</v>
      </c>
      <c r="K776" s="10">
        <f t="shared" si="37"/>
        <v>87</v>
      </c>
      <c r="L776" s="10">
        <f t="shared" si="38"/>
        <v>83</v>
      </c>
      <c r="M776" s="2">
        <f>VLOOKUP(D776,CUSTOMERS!A:E,5,FALSE)</f>
        <v>2</v>
      </c>
      <c r="N776" s="2">
        <f>VLOOKUP(E776,PRODUCTS!A:E,5,FALSE)</f>
        <v>26</v>
      </c>
      <c r="O776" s="2" t="str">
        <f>VLOOKUP(N776,CATEGORIES!A:C,3,FALSE)</f>
        <v>Gifts</v>
      </c>
      <c r="P776" s="2" t="str">
        <f ca="1">VLOOKUP(D776,CUSTOMERS!A:J,10,FALSE)</f>
        <v>60 - 70</v>
      </c>
      <c r="Q776" s="2" t="str">
        <f>VLOOKUP(D776,CUSTOMERS!A:I,9,FALSE)</f>
        <v>South</v>
      </c>
      <c r="R776" s="2" t="str">
        <f>VLOOKUP(D776,CUSTOMERS!A:K,11,FALSE)</f>
        <v>USA</v>
      </c>
    </row>
    <row r="777" spans="1:18" x14ac:dyDescent="0.2">
      <c r="A777" s="2">
        <v>1416</v>
      </c>
      <c r="B777" s="2">
        <v>1</v>
      </c>
      <c r="C777" s="4">
        <v>44855</v>
      </c>
      <c r="D777" s="2">
        <v>342</v>
      </c>
      <c r="E777" s="2">
        <v>101</v>
      </c>
      <c r="F777" s="2" t="str">
        <f>VLOOKUP(E777,PRODUCTS!A:B,2,FALSE)</f>
        <v>LED Headlamp</v>
      </c>
      <c r="G777" s="2">
        <v>1</v>
      </c>
      <c r="H777" s="10">
        <f>VLOOKUP(E777,PRODUCTS!A:E,3,FALSE)</f>
        <v>35</v>
      </c>
      <c r="I777" s="10">
        <f>VLOOKUP(E777,PRODUCTS!A:E,4,FALSE)</f>
        <v>20.5</v>
      </c>
      <c r="J777" s="10">
        <f t="shared" si="36"/>
        <v>35</v>
      </c>
      <c r="K777" s="10">
        <f t="shared" si="37"/>
        <v>20.5</v>
      </c>
      <c r="L777" s="10">
        <f t="shared" si="38"/>
        <v>14.5</v>
      </c>
      <c r="M777" s="2">
        <f>VLOOKUP(D777,CUSTOMERS!A:E,5,FALSE)</f>
        <v>6</v>
      </c>
      <c r="N777" s="2">
        <f>VLOOKUP(E777,PRODUCTS!A:E,5,FALSE)</f>
        <v>23</v>
      </c>
      <c r="O777" s="2" t="str">
        <f>VLOOKUP(N777,CATEGORIES!A:C,3,FALSE)</f>
        <v>Travel</v>
      </c>
      <c r="P777" s="2" t="str">
        <f ca="1">VLOOKUP(D777,CUSTOMERS!A:J,10,FALSE)</f>
        <v>50 - 60</v>
      </c>
      <c r="Q777" s="2" t="str">
        <f>VLOOKUP(D777,CUSTOMERS!A:I,9,FALSE)</f>
        <v>Central</v>
      </c>
      <c r="R777" s="2" t="str">
        <f>VLOOKUP(D777,CUSTOMERS!A:K,11,FALSE)</f>
        <v>USA</v>
      </c>
    </row>
    <row r="778" spans="1:18" x14ac:dyDescent="0.2">
      <c r="A778" s="2">
        <v>1417</v>
      </c>
      <c r="B778" s="2">
        <v>1</v>
      </c>
      <c r="C778" s="4">
        <v>44856</v>
      </c>
      <c r="D778" s="2">
        <v>452</v>
      </c>
      <c r="E778" s="2">
        <v>7</v>
      </c>
      <c r="F778" s="2" t="str">
        <f>VLOOKUP(E778,PRODUCTS!A:B,2,FALSE)</f>
        <v>Amish Horse Pull-toy</v>
      </c>
      <c r="G778" s="2">
        <v>1</v>
      </c>
      <c r="H778" s="10">
        <f>VLOOKUP(E778,PRODUCTS!A:E,3,FALSE)</f>
        <v>35</v>
      </c>
      <c r="I778" s="10">
        <f>VLOOKUP(E778,PRODUCTS!A:E,4,FALSE)</f>
        <v>20.5</v>
      </c>
      <c r="J778" s="10">
        <f t="shared" si="36"/>
        <v>35</v>
      </c>
      <c r="K778" s="10">
        <f t="shared" si="37"/>
        <v>20.5</v>
      </c>
      <c r="L778" s="10">
        <f t="shared" si="38"/>
        <v>14.5</v>
      </c>
      <c r="M778" s="2">
        <f>VLOOKUP(D778,CUSTOMERS!A:E,5,FALSE)</f>
        <v>2</v>
      </c>
      <c r="N778" s="2">
        <f>VLOOKUP(E778,PRODUCTS!A:E,5,FALSE)</f>
        <v>5</v>
      </c>
      <c r="O778" s="2" t="str">
        <f>VLOOKUP(N778,CATEGORIES!A:C,3,FALSE)</f>
        <v>Children</v>
      </c>
      <c r="P778" s="2" t="str">
        <f ca="1">VLOOKUP(D778,CUSTOMERS!A:J,10,FALSE)</f>
        <v>50 - 60</v>
      </c>
      <c r="Q778" s="2" t="str">
        <f>VLOOKUP(D778,CUSTOMERS!A:I,9,FALSE)</f>
        <v>North-East</v>
      </c>
      <c r="R778" s="2" t="str">
        <f>VLOOKUP(D778,CUSTOMERS!A:K,11,FALSE)</f>
        <v>USA</v>
      </c>
    </row>
    <row r="779" spans="1:18" x14ac:dyDescent="0.2">
      <c r="A779" s="2">
        <v>1417</v>
      </c>
      <c r="B779" s="2">
        <v>2</v>
      </c>
      <c r="C779" s="4">
        <v>44856</v>
      </c>
      <c r="D779" s="2">
        <v>452</v>
      </c>
      <c r="E779" s="2">
        <v>32</v>
      </c>
      <c r="F779" s="2" t="str">
        <f>VLOOKUP(E779,PRODUCTS!A:B,2,FALSE)</f>
        <v>Car-Shaped Glasses Case</v>
      </c>
      <c r="G779" s="2">
        <v>1</v>
      </c>
      <c r="H779" s="10">
        <f>VLOOKUP(E779,PRODUCTS!A:E,3,FALSE)</f>
        <v>17</v>
      </c>
      <c r="I779" s="10">
        <f>VLOOKUP(E779,PRODUCTS!A:E,4,FALSE)</f>
        <v>11.5</v>
      </c>
      <c r="J779" s="10">
        <f t="shared" si="36"/>
        <v>17</v>
      </c>
      <c r="K779" s="10">
        <f t="shared" si="37"/>
        <v>11.5</v>
      </c>
      <c r="L779" s="10">
        <f t="shared" si="38"/>
        <v>5.5</v>
      </c>
      <c r="M779" s="2">
        <f>VLOOKUP(D779,CUSTOMERS!A:E,5,FALSE)</f>
        <v>2</v>
      </c>
      <c r="N779" s="2">
        <f>VLOOKUP(E779,PRODUCTS!A:E,5,FALSE)</f>
        <v>26</v>
      </c>
      <c r="O779" s="2" t="str">
        <f>VLOOKUP(N779,CATEGORIES!A:C,3,FALSE)</f>
        <v>Gifts</v>
      </c>
      <c r="P779" s="2" t="str">
        <f ca="1">VLOOKUP(D779,CUSTOMERS!A:J,10,FALSE)</f>
        <v>50 - 60</v>
      </c>
      <c r="Q779" s="2" t="str">
        <f>VLOOKUP(D779,CUSTOMERS!A:I,9,FALSE)</f>
        <v>North-East</v>
      </c>
      <c r="R779" s="2" t="str">
        <f>VLOOKUP(D779,CUSTOMERS!A:K,11,FALSE)</f>
        <v>USA</v>
      </c>
    </row>
    <row r="780" spans="1:18" x14ac:dyDescent="0.2">
      <c r="A780" s="2">
        <v>1417</v>
      </c>
      <c r="B780" s="2">
        <v>3</v>
      </c>
      <c r="C780" s="4">
        <v>44856</v>
      </c>
      <c r="D780" s="2">
        <v>452</v>
      </c>
      <c r="E780" s="2">
        <v>36</v>
      </c>
      <c r="F780" s="2" t="str">
        <f>VLOOKUP(E780,PRODUCTS!A:B,2,FALSE)</f>
        <v>Cashmere Blend Espresso</v>
      </c>
      <c r="G780" s="2">
        <v>3</v>
      </c>
      <c r="H780" s="10">
        <f>VLOOKUP(E780,PRODUCTS!A:E,3,FALSE)</f>
        <v>14</v>
      </c>
      <c r="I780" s="10">
        <f>VLOOKUP(E780,PRODUCTS!A:E,4,FALSE)</f>
        <v>8</v>
      </c>
      <c r="J780" s="10">
        <f t="shared" si="36"/>
        <v>42</v>
      </c>
      <c r="K780" s="10">
        <f t="shared" si="37"/>
        <v>24</v>
      </c>
      <c r="L780" s="10">
        <f t="shared" si="38"/>
        <v>18</v>
      </c>
      <c r="M780" s="2">
        <f>VLOOKUP(D780,CUSTOMERS!A:E,5,FALSE)</f>
        <v>2</v>
      </c>
      <c r="N780" s="2">
        <f>VLOOKUP(E780,PRODUCTS!A:E,5,FALSE)</f>
        <v>6</v>
      </c>
      <c r="O780" s="2" t="str">
        <f>VLOOKUP(N780,CATEGORIES!A:C,3,FALSE)</f>
        <v>Food</v>
      </c>
      <c r="P780" s="2" t="str">
        <f ca="1">VLOOKUP(D780,CUSTOMERS!A:J,10,FALSE)</f>
        <v>50 - 60</v>
      </c>
      <c r="Q780" s="2" t="str">
        <f>VLOOKUP(D780,CUSTOMERS!A:I,9,FALSE)</f>
        <v>North-East</v>
      </c>
      <c r="R780" s="2" t="str">
        <f>VLOOKUP(D780,CUSTOMERS!A:K,11,FALSE)</f>
        <v>USA</v>
      </c>
    </row>
    <row r="781" spans="1:18" x14ac:dyDescent="0.2">
      <c r="A781" s="2">
        <v>1417</v>
      </c>
      <c r="B781" s="2">
        <v>4</v>
      </c>
      <c r="C781" s="4">
        <v>44856</v>
      </c>
      <c r="D781" s="2">
        <v>452</v>
      </c>
      <c r="E781" s="2">
        <v>56</v>
      </c>
      <c r="F781" s="2" t="str">
        <f>VLOOKUP(E781,PRODUCTS!A:B,2,FALSE)</f>
        <v>Cork Board</v>
      </c>
      <c r="G781" s="2">
        <v>1</v>
      </c>
      <c r="H781" s="10">
        <f>VLOOKUP(E781,PRODUCTS!A:E,3,FALSE)</f>
        <v>30</v>
      </c>
      <c r="I781" s="10">
        <f>VLOOKUP(E781,PRODUCTS!A:E,4,FALSE)</f>
        <v>18</v>
      </c>
      <c r="J781" s="10">
        <f t="shared" si="36"/>
        <v>30</v>
      </c>
      <c r="K781" s="10">
        <f t="shared" si="37"/>
        <v>18</v>
      </c>
      <c r="L781" s="10">
        <f t="shared" si="38"/>
        <v>12</v>
      </c>
      <c r="M781" s="2">
        <f>VLOOKUP(D781,CUSTOMERS!A:E,5,FALSE)</f>
        <v>2</v>
      </c>
      <c r="N781" s="2">
        <f>VLOOKUP(E781,PRODUCTS!A:E,5,FALSE)</f>
        <v>15</v>
      </c>
      <c r="O781" s="2" t="str">
        <f>VLOOKUP(N781,CATEGORIES!A:C,3,FALSE)</f>
        <v>Household</v>
      </c>
      <c r="P781" s="2" t="str">
        <f ca="1">VLOOKUP(D781,CUSTOMERS!A:J,10,FALSE)</f>
        <v>50 - 60</v>
      </c>
      <c r="Q781" s="2" t="str">
        <f>VLOOKUP(D781,CUSTOMERS!A:I,9,FALSE)</f>
        <v>North-East</v>
      </c>
      <c r="R781" s="2" t="str">
        <f>VLOOKUP(D781,CUSTOMERS!A:K,11,FALSE)</f>
        <v>USA</v>
      </c>
    </row>
    <row r="782" spans="1:18" x14ac:dyDescent="0.2">
      <c r="A782" s="2">
        <v>1417</v>
      </c>
      <c r="B782" s="2">
        <v>5</v>
      </c>
      <c r="C782" s="4">
        <v>44856</v>
      </c>
      <c r="D782" s="2">
        <v>452</v>
      </c>
      <c r="E782" s="2">
        <v>123</v>
      </c>
      <c r="F782" s="2" t="str">
        <f>VLOOKUP(E782,PRODUCTS!A:B,2,FALSE)</f>
        <v>Lone Star Fiesta</v>
      </c>
      <c r="G782" s="2">
        <v>2</v>
      </c>
      <c r="H782" s="10">
        <f>VLOOKUP(E782,PRODUCTS!A:E,3,FALSE)</f>
        <v>75</v>
      </c>
      <c r="I782" s="10">
        <f>VLOOKUP(E782,PRODUCTS!A:E,4,FALSE)</f>
        <v>40.5</v>
      </c>
      <c r="J782" s="10">
        <f t="shared" si="36"/>
        <v>150</v>
      </c>
      <c r="K782" s="10">
        <f t="shared" si="37"/>
        <v>81</v>
      </c>
      <c r="L782" s="10">
        <f t="shared" si="38"/>
        <v>69</v>
      </c>
      <c r="M782" s="2">
        <f>VLOOKUP(D782,CUSTOMERS!A:E,5,FALSE)</f>
        <v>2</v>
      </c>
      <c r="N782" s="2">
        <f>VLOOKUP(E782,PRODUCTS!A:E,5,FALSE)</f>
        <v>11</v>
      </c>
      <c r="O782" s="2" t="str">
        <f>VLOOKUP(N782,CATEGORIES!A:C,3,FALSE)</f>
        <v>Gifts</v>
      </c>
      <c r="P782" s="2" t="str">
        <f ca="1">VLOOKUP(D782,CUSTOMERS!A:J,10,FALSE)</f>
        <v>50 - 60</v>
      </c>
      <c r="Q782" s="2" t="str">
        <f>VLOOKUP(D782,CUSTOMERS!A:I,9,FALSE)</f>
        <v>North-East</v>
      </c>
      <c r="R782" s="2" t="str">
        <f>VLOOKUP(D782,CUSTOMERS!A:K,11,FALSE)</f>
        <v>USA</v>
      </c>
    </row>
    <row r="783" spans="1:18" x14ac:dyDescent="0.2">
      <c r="A783" s="2">
        <v>1417</v>
      </c>
      <c r="B783" s="2">
        <v>6</v>
      </c>
      <c r="C783" s="4">
        <v>44856</v>
      </c>
      <c r="D783" s="2">
        <v>452</v>
      </c>
      <c r="E783" s="2">
        <v>129</v>
      </c>
      <c r="F783" s="2" t="str">
        <f>VLOOKUP(E783,PRODUCTS!A:B,2,FALSE)</f>
        <v>Mahogany Steamer Trunk</v>
      </c>
      <c r="G783" s="2">
        <v>1</v>
      </c>
      <c r="H783" s="10">
        <f>VLOOKUP(E783,PRODUCTS!A:E,3,FALSE)</f>
        <v>630</v>
      </c>
      <c r="I783" s="10">
        <f>VLOOKUP(E783,PRODUCTS!A:E,4,FALSE)</f>
        <v>316</v>
      </c>
      <c r="J783" s="10">
        <f t="shared" si="36"/>
        <v>630</v>
      </c>
      <c r="K783" s="10">
        <f t="shared" si="37"/>
        <v>316</v>
      </c>
      <c r="L783" s="10">
        <f t="shared" si="38"/>
        <v>314</v>
      </c>
      <c r="M783" s="2">
        <f>VLOOKUP(D783,CUSTOMERS!A:E,5,FALSE)</f>
        <v>2</v>
      </c>
      <c r="N783" s="2">
        <f>VLOOKUP(E783,PRODUCTS!A:E,5,FALSE)</f>
        <v>8</v>
      </c>
      <c r="O783" s="2" t="str">
        <f>VLOOKUP(N783,CATEGORIES!A:C,3,FALSE)</f>
        <v>Household</v>
      </c>
      <c r="P783" s="2" t="str">
        <f ca="1">VLOOKUP(D783,CUSTOMERS!A:J,10,FALSE)</f>
        <v>50 - 60</v>
      </c>
      <c r="Q783" s="2" t="str">
        <f>VLOOKUP(D783,CUSTOMERS!A:I,9,FALSE)</f>
        <v>North-East</v>
      </c>
      <c r="R783" s="2" t="str">
        <f>VLOOKUP(D783,CUSTOMERS!A:K,11,FALSE)</f>
        <v>USA</v>
      </c>
    </row>
    <row r="784" spans="1:18" x14ac:dyDescent="0.2">
      <c r="A784" s="2">
        <v>1418</v>
      </c>
      <c r="B784" s="2">
        <v>1</v>
      </c>
      <c r="C784" s="4">
        <v>44856</v>
      </c>
      <c r="D784" s="2">
        <v>634</v>
      </c>
      <c r="E784" s="2">
        <v>11</v>
      </c>
      <c r="F784" s="2" t="str">
        <f>VLOOKUP(E784,PRODUCTS!A:B,2,FALSE)</f>
        <v>Aromatherapy Clove Candle</v>
      </c>
      <c r="G784" s="2">
        <v>1</v>
      </c>
      <c r="H784" s="10">
        <f>VLOOKUP(E784,PRODUCTS!A:E,3,FALSE)</f>
        <v>25</v>
      </c>
      <c r="I784" s="10">
        <f>VLOOKUP(E784,PRODUCTS!A:E,4,FALSE)</f>
        <v>13.5</v>
      </c>
      <c r="J784" s="10">
        <f t="shared" si="36"/>
        <v>25</v>
      </c>
      <c r="K784" s="10">
        <f t="shared" si="37"/>
        <v>13.5</v>
      </c>
      <c r="L784" s="10">
        <f t="shared" si="38"/>
        <v>11.5</v>
      </c>
      <c r="M784" s="2">
        <f>VLOOKUP(D784,CUSTOMERS!A:E,5,FALSE)</f>
        <v>3</v>
      </c>
      <c r="N784" s="2">
        <f>VLOOKUP(E784,PRODUCTS!A:E,5,FALSE)</f>
        <v>20</v>
      </c>
      <c r="O784" s="2" t="str">
        <f>VLOOKUP(N784,CATEGORIES!A:C,3,FALSE)</f>
        <v>Health &amp; Beauty</v>
      </c>
      <c r="P784" s="2" t="str">
        <f ca="1">VLOOKUP(D784,CUSTOMERS!A:J,10,FALSE)</f>
        <v>40 - 50</v>
      </c>
      <c r="Q784" s="2" t="str">
        <f>VLOOKUP(D784,CUSTOMERS!A:I,9,FALSE)</f>
        <v>Central</v>
      </c>
      <c r="R784" s="2" t="str">
        <f>VLOOKUP(D784,CUSTOMERS!A:K,11,FALSE)</f>
        <v>USA</v>
      </c>
    </row>
    <row r="785" spans="1:18" x14ac:dyDescent="0.2">
      <c r="A785" s="2">
        <v>1419</v>
      </c>
      <c r="B785" s="2">
        <v>1</v>
      </c>
      <c r="C785" s="4">
        <v>44857</v>
      </c>
      <c r="D785" s="2">
        <v>250</v>
      </c>
      <c r="E785" s="2">
        <v>34</v>
      </c>
      <c r="F785" s="2" t="str">
        <f>VLOOKUP(E785,PRODUCTS!A:B,2,FALSE)</f>
        <v>Cascade Travel Mattress</v>
      </c>
      <c r="G785" s="2">
        <v>1</v>
      </c>
      <c r="H785" s="10">
        <f>VLOOKUP(E785,PRODUCTS!A:E,3,FALSE)</f>
        <v>65</v>
      </c>
      <c r="I785" s="10">
        <f>VLOOKUP(E785,PRODUCTS!A:E,4,FALSE)</f>
        <v>33.5</v>
      </c>
      <c r="J785" s="10">
        <f t="shared" si="36"/>
        <v>65</v>
      </c>
      <c r="K785" s="10">
        <f t="shared" si="37"/>
        <v>33.5</v>
      </c>
      <c r="L785" s="10">
        <f t="shared" si="38"/>
        <v>31.5</v>
      </c>
      <c r="M785" s="2">
        <f>VLOOKUP(D785,CUSTOMERS!A:E,5,FALSE)</f>
        <v>4</v>
      </c>
      <c r="N785" s="2">
        <f>VLOOKUP(E785,PRODUCTS!A:E,5,FALSE)</f>
        <v>25</v>
      </c>
      <c r="O785" s="2" t="str">
        <f>VLOOKUP(N785,CATEGORIES!A:C,3,FALSE)</f>
        <v>Travel</v>
      </c>
      <c r="P785" s="2" t="str">
        <f ca="1">VLOOKUP(D785,CUSTOMERS!A:J,10,FALSE)</f>
        <v>30 - 40</v>
      </c>
      <c r="Q785" s="2" t="str">
        <f>VLOOKUP(D785,CUSTOMERS!A:I,9,FALSE)</f>
        <v>South</v>
      </c>
      <c r="R785" s="2" t="str">
        <f>VLOOKUP(D785,CUSTOMERS!A:K,11,FALSE)</f>
        <v>USA</v>
      </c>
    </row>
    <row r="786" spans="1:18" x14ac:dyDescent="0.2">
      <c r="A786" s="2">
        <v>1419</v>
      </c>
      <c r="B786" s="2">
        <v>2</v>
      </c>
      <c r="C786" s="4">
        <v>44857</v>
      </c>
      <c r="D786" s="2">
        <v>250</v>
      </c>
      <c r="E786" s="2">
        <v>54</v>
      </c>
      <c r="F786" s="2" t="str">
        <f>VLOOKUP(E786,PRODUCTS!A:B,2,FALSE)</f>
        <v>Birthday Flower Basket</v>
      </c>
      <c r="G786" s="2">
        <v>1</v>
      </c>
      <c r="H786" s="10">
        <f>VLOOKUP(E786,PRODUCTS!A:E,3,FALSE)</f>
        <v>70</v>
      </c>
      <c r="I786" s="10">
        <f>VLOOKUP(E786,PRODUCTS!A:E,4,FALSE)</f>
        <v>38</v>
      </c>
      <c r="J786" s="10">
        <f t="shared" si="36"/>
        <v>70</v>
      </c>
      <c r="K786" s="10">
        <f t="shared" si="37"/>
        <v>38</v>
      </c>
      <c r="L786" s="10">
        <f t="shared" si="38"/>
        <v>32</v>
      </c>
      <c r="M786" s="2">
        <f>VLOOKUP(D786,CUSTOMERS!A:E,5,FALSE)</f>
        <v>4</v>
      </c>
      <c r="N786" s="2">
        <f>VLOOKUP(E786,PRODUCTS!A:E,5,FALSE)</f>
        <v>22</v>
      </c>
      <c r="O786" s="2" t="str">
        <f>VLOOKUP(N786,CATEGORIES!A:C,3,FALSE)</f>
        <v>Gifts</v>
      </c>
      <c r="P786" s="2" t="str">
        <f ca="1">VLOOKUP(D786,CUSTOMERS!A:J,10,FALSE)</f>
        <v>30 - 40</v>
      </c>
      <c r="Q786" s="2" t="str">
        <f>VLOOKUP(D786,CUSTOMERS!A:I,9,FALSE)</f>
        <v>South</v>
      </c>
      <c r="R786" s="2" t="str">
        <f>VLOOKUP(D786,CUSTOMERS!A:K,11,FALSE)</f>
        <v>USA</v>
      </c>
    </row>
    <row r="787" spans="1:18" x14ac:dyDescent="0.2">
      <c r="A787" s="2">
        <v>1419</v>
      </c>
      <c r="B787" s="2">
        <v>3</v>
      </c>
      <c r="C787" s="4">
        <v>44857</v>
      </c>
      <c r="D787" s="2">
        <v>250</v>
      </c>
      <c r="E787" s="2">
        <v>205</v>
      </c>
      <c r="F787" s="2" t="str">
        <f>VLOOKUP(E787,PRODUCTS!A:B,2,FALSE)</f>
        <v>Weather Alert Radio</v>
      </c>
      <c r="G787" s="2">
        <v>1</v>
      </c>
      <c r="H787" s="10">
        <f>VLOOKUP(E787,PRODUCTS!A:E,3,FALSE)</f>
        <v>60</v>
      </c>
      <c r="I787" s="10">
        <f>VLOOKUP(E787,PRODUCTS!A:E,4,FALSE)</f>
        <v>32</v>
      </c>
      <c r="J787" s="10">
        <f t="shared" si="36"/>
        <v>60</v>
      </c>
      <c r="K787" s="10">
        <f t="shared" si="37"/>
        <v>32</v>
      </c>
      <c r="L787" s="10">
        <f t="shared" si="38"/>
        <v>28</v>
      </c>
      <c r="M787" s="2">
        <f>VLOOKUP(D787,CUSTOMERS!A:E,5,FALSE)</f>
        <v>4</v>
      </c>
      <c r="N787" s="2">
        <f>VLOOKUP(E787,PRODUCTS!A:E,5,FALSE)</f>
        <v>9</v>
      </c>
      <c r="O787" s="2" t="str">
        <f>VLOOKUP(N787,CATEGORIES!A:C,3,FALSE)</f>
        <v>Electronics</v>
      </c>
      <c r="P787" s="2" t="str">
        <f ca="1">VLOOKUP(D787,CUSTOMERS!A:J,10,FALSE)</f>
        <v>30 - 40</v>
      </c>
      <c r="Q787" s="2" t="str">
        <f>VLOOKUP(D787,CUSTOMERS!A:I,9,FALSE)</f>
        <v>South</v>
      </c>
      <c r="R787" s="2" t="str">
        <f>VLOOKUP(D787,CUSTOMERS!A:K,11,FALSE)</f>
        <v>USA</v>
      </c>
    </row>
    <row r="788" spans="1:18" x14ac:dyDescent="0.2">
      <c r="A788" s="2">
        <v>1420</v>
      </c>
      <c r="B788" s="2">
        <v>1</v>
      </c>
      <c r="C788" s="4">
        <v>44857</v>
      </c>
      <c r="D788" s="2">
        <v>432</v>
      </c>
      <c r="E788" s="2">
        <v>135</v>
      </c>
      <c r="F788" s="2" t="str">
        <f>VLOOKUP(E788,PRODUCTS!A:B,2,FALSE)</f>
        <v>Model of Atlantis</v>
      </c>
      <c r="G788" s="2">
        <v>1</v>
      </c>
      <c r="H788" s="10">
        <f>VLOOKUP(E788,PRODUCTS!A:E,3,FALSE)</f>
        <v>60</v>
      </c>
      <c r="I788" s="10">
        <f>VLOOKUP(E788,PRODUCTS!A:E,4,FALSE)</f>
        <v>31</v>
      </c>
      <c r="J788" s="10">
        <f t="shared" si="36"/>
        <v>60</v>
      </c>
      <c r="K788" s="10">
        <f t="shared" si="37"/>
        <v>31</v>
      </c>
      <c r="L788" s="10">
        <f t="shared" si="38"/>
        <v>29</v>
      </c>
      <c r="M788" s="2">
        <f>VLOOKUP(D788,CUSTOMERS!A:E,5,FALSE)</f>
        <v>2</v>
      </c>
      <c r="N788" s="2">
        <f>VLOOKUP(E788,PRODUCTS!A:E,5,FALSE)</f>
        <v>26</v>
      </c>
      <c r="O788" s="2" t="str">
        <f>VLOOKUP(N788,CATEGORIES!A:C,3,FALSE)</f>
        <v>Gifts</v>
      </c>
      <c r="P788" s="2" t="str">
        <f ca="1">VLOOKUP(D788,CUSTOMERS!A:J,10,FALSE)</f>
        <v>70+</v>
      </c>
      <c r="Q788" s="2" t="str">
        <f>VLOOKUP(D788,CUSTOMERS!A:I,9,FALSE)</f>
        <v>Central</v>
      </c>
      <c r="R788" s="2" t="str">
        <f>VLOOKUP(D788,CUSTOMERS!A:K,11,FALSE)</f>
        <v>USA</v>
      </c>
    </row>
    <row r="789" spans="1:18" x14ac:dyDescent="0.2">
      <c r="A789" s="2">
        <v>1421</v>
      </c>
      <c r="B789" s="2">
        <v>1</v>
      </c>
      <c r="C789" s="4">
        <v>44858</v>
      </c>
      <c r="D789" s="2">
        <v>91</v>
      </c>
      <c r="E789" s="2">
        <v>28</v>
      </c>
      <c r="F789" s="2" t="str">
        <f>VLOOKUP(E789,PRODUCTS!A:B,2,FALSE)</f>
        <v>Candlelit Forest Screen</v>
      </c>
      <c r="G789" s="2">
        <v>1</v>
      </c>
      <c r="H789" s="10">
        <f>VLOOKUP(E789,PRODUCTS!A:E,3,FALSE)</f>
        <v>30</v>
      </c>
      <c r="I789" s="10">
        <f>VLOOKUP(E789,PRODUCTS!A:E,4,FALSE)</f>
        <v>18</v>
      </c>
      <c r="J789" s="10">
        <f t="shared" si="36"/>
        <v>30</v>
      </c>
      <c r="K789" s="10">
        <f t="shared" si="37"/>
        <v>18</v>
      </c>
      <c r="L789" s="10">
        <f t="shared" si="38"/>
        <v>12</v>
      </c>
      <c r="M789" s="2">
        <f>VLOOKUP(D789,CUSTOMERS!A:E,5,FALSE)</f>
        <v>6</v>
      </c>
      <c r="N789" s="2">
        <f>VLOOKUP(E789,PRODUCTS!A:E,5,FALSE)</f>
        <v>4</v>
      </c>
      <c r="O789" s="2" t="str">
        <f>VLOOKUP(N789,CATEGORIES!A:C,3,FALSE)</f>
        <v>Gifts</v>
      </c>
      <c r="P789" s="2" t="str">
        <f ca="1">VLOOKUP(D789,CUSTOMERS!A:J,10,FALSE)</f>
        <v>50 - 60</v>
      </c>
      <c r="Q789" s="2" t="str">
        <f>VLOOKUP(D789,CUSTOMERS!A:I,9,FALSE)</f>
        <v>Mid-Atlantic</v>
      </c>
      <c r="R789" s="2" t="str">
        <f>VLOOKUP(D789,CUSTOMERS!A:K,11,FALSE)</f>
        <v>USA</v>
      </c>
    </row>
    <row r="790" spans="1:18" x14ac:dyDescent="0.2">
      <c r="A790" s="2">
        <v>1421</v>
      </c>
      <c r="B790" s="2">
        <v>2</v>
      </c>
      <c r="C790" s="4">
        <v>44858</v>
      </c>
      <c r="D790" s="2">
        <v>91</v>
      </c>
      <c r="E790" s="2">
        <v>91</v>
      </c>
      <c r="F790" s="2" t="str">
        <f>VLOOKUP(E790,PRODUCTS!A:B,2,FALSE)</f>
        <v>Godiva Christmas Ballotin</v>
      </c>
      <c r="G790" s="2">
        <v>1</v>
      </c>
      <c r="H790" s="10">
        <f>VLOOKUP(E790,PRODUCTS!A:E,3,FALSE)</f>
        <v>40</v>
      </c>
      <c r="I790" s="10">
        <f>VLOOKUP(E790,PRODUCTS!A:E,4,FALSE)</f>
        <v>21</v>
      </c>
      <c r="J790" s="10">
        <f t="shared" si="36"/>
        <v>40</v>
      </c>
      <c r="K790" s="10">
        <f t="shared" si="37"/>
        <v>21</v>
      </c>
      <c r="L790" s="10">
        <f t="shared" si="38"/>
        <v>19</v>
      </c>
      <c r="M790" s="2">
        <f>VLOOKUP(D790,CUSTOMERS!A:E,5,FALSE)</f>
        <v>6</v>
      </c>
      <c r="N790" s="2">
        <f>VLOOKUP(E790,PRODUCTS!A:E,5,FALSE)</f>
        <v>3</v>
      </c>
      <c r="O790" s="2" t="str">
        <f>VLOOKUP(N790,CATEGORIES!A:C,3,FALSE)</f>
        <v>Food</v>
      </c>
      <c r="P790" s="2" t="str">
        <f ca="1">VLOOKUP(D790,CUSTOMERS!A:J,10,FALSE)</f>
        <v>50 - 60</v>
      </c>
      <c r="Q790" s="2" t="str">
        <f>VLOOKUP(D790,CUSTOMERS!A:I,9,FALSE)</f>
        <v>Mid-Atlantic</v>
      </c>
      <c r="R790" s="2" t="str">
        <f>VLOOKUP(D790,CUSTOMERS!A:K,11,FALSE)</f>
        <v>USA</v>
      </c>
    </row>
    <row r="791" spans="1:18" x14ac:dyDescent="0.2">
      <c r="A791" s="2">
        <v>1421</v>
      </c>
      <c r="B791" s="2">
        <v>3</v>
      </c>
      <c r="C791" s="4">
        <v>44858</v>
      </c>
      <c r="D791" s="2">
        <v>91</v>
      </c>
      <c r="E791" s="2">
        <v>127</v>
      </c>
      <c r="F791" s="2" t="str">
        <f>VLOOKUP(E791,PRODUCTS!A:B,2,FALSE)</f>
        <v>Luxurious Bath Pack</v>
      </c>
      <c r="G791" s="2">
        <v>1</v>
      </c>
      <c r="H791" s="10">
        <f>VLOOKUP(E791,PRODUCTS!A:E,3,FALSE)</f>
        <v>27</v>
      </c>
      <c r="I791" s="10">
        <f>VLOOKUP(E791,PRODUCTS!A:E,4,FALSE)</f>
        <v>15.5</v>
      </c>
      <c r="J791" s="10">
        <f t="shared" si="36"/>
        <v>27</v>
      </c>
      <c r="K791" s="10">
        <f t="shared" si="37"/>
        <v>15.5</v>
      </c>
      <c r="L791" s="10">
        <f t="shared" si="38"/>
        <v>11.5</v>
      </c>
      <c r="M791" s="2">
        <f>VLOOKUP(D791,CUSTOMERS!A:E,5,FALSE)</f>
        <v>6</v>
      </c>
      <c r="N791" s="2">
        <f>VLOOKUP(E791,PRODUCTS!A:E,5,FALSE)</f>
        <v>24</v>
      </c>
      <c r="O791" s="2" t="str">
        <f>VLOOKUP(N791,CATEGORIES!A:C,3,FALSE)</f>
        <v>Health &amp; Beauty</v>
      </c>
      <c r="P791" s="2" t="str">
        <f ca="1">VLOOKUP(D791,CUSTOMERS!A:J,10,FALSE)</f>
        <v>50 - 60</v>
      </c>
      <c r="Q791" s="2" t="str">
        <f>VLOOKUP(D791,CUSTOMERS!A:I,9,FALSE)</f>
        <v>Mid-Atlantic</v>
      </c>
      <c r="R791" s="2" t="str">
        <f>VLOOKUP(D791,CUSTOMERS!A:K,11,FALSE)</f>
        <v>USA</v>
      </c>
    </row>
    <row r="792" spans="1:18" x14ac:dyDescent="0.2">
      <c r="A792" s="2">
        <v>1421</v>
      </c>
      <c r="B792" s="2">
        <v>4</v>
      </c>
      <c r="C792" s="4">
        <v>44858</v>
      </c>
      <c r="D792" s="2">
        <v>91</v>
      </c>
      <c r="E792" s="2">
        <v>134</v>
      </c>
      <c r="F792" s="2" t="str">
        <f>VLOOKUP(E792,PRODUCTS!A:B,2,FALSE)</f>
        <v>Mocha Java Blend Coffee</v>
      </c>
      <c r="G792" s="2">
        <v>1</v>
      </c>
      <c r="H792" s="10">
        <f>VLOOKUP(E792,PRODUCTS!A:E,3,FALSE)</f>
        <v>16</v>
      </c>
      <c r="I792" s="10">
        <f>VLOOKUP(E792,PRODUCTS!A:E,4,FALSE)</f>
        <v>9</v>
      </c>
      <c r="J792" s="10">
        <f t="shared" si="36"/>
        <v>16</v>
      </c>
      <c r="K792" s="10">
        <f t="shared" si="37"/>
        <v>9</v>
      </c>
      <c r="L792" s="10">
        <f t="shared" si="38"/>
        <v>7</v>
      </c>
      <c r="M792" s="2">
        <f>VLOOKUP(D792,CUSTOMERS!A:E,5,FALSE)</f>
        <v>6</v>
      </c>
      <c r="N792" s="2">
        <f>VLOOKUP(E792,PRODUCTS!A:E,5,FALSE)</f>
        <v>6</v>
      </c>
      <c r="O792" s="2" t="str">
        <f>VLOOKUP(N792,CATEGORIES!A:C,3,FALSE)</f>
        <v>Food</v>
      </c>
      <c r="P792" s="2" t="str">
        <f ca="1">VLOOKUP(D792,CUSTOMERS!A:J,10,FALSE)</f>
        <v>50 - 60</v>
      </c>
      <c r="Q792" s="2" t="str">
        <f>VLOOKUP(D792,CUSTOMERS!A:I,9,FALSE)</f>
        <v>Mid-Atlantic</v>
      </c>
      <c r="R792" s="2" t="str">
        <f>VLOOKUP(D792,CUSTOMERS!A:K,11,FALSE)</f>
        <v>USA</v>
      </c>
    </row>
    <row r="793" spans="1:18" x14ac:dyDescent="0.2">
      <c r="A793" s="2">
        <v>1422</v>
      </c>
      <c r="B793" s="2">
        <v>1</v>
      </c>
      <c r="C793" s="4">
        <v>44859</v>
      </c>
      <c r="D793" s="2">
        <v>25</v>
      </c>
      <c r="E793" s="2">
        <v>22</v>
      </c>
      <c r="F793" s="2" t="str">
        <f>VLOOKUP(E793,PRODUCTS!A:B,2,FALSE)</f>
        <v>Boomerang</v>
      </c>
      <c r="G793" s="2">
        <v>1</v>
      </c>
      <c r="H793" s="10">
        <f>VLOOKUP(E793,PRODUCTS!A:E,3,FALSE)</f>
        <v>30</v>
      </c>
      <c r="I793" s="10">
        <f>VLOOKUP(E793,PRODUCTS!A:E,4,FALSE)</f>
        <v>17</v>
      </c>
      <c r="J793" s="10">
        <f t="shared" si="36"/>
        <v>30</v>
      </c>
      <c r="K793" s="10">
        <f t="shared" si="37"/>
        <v>17</v>
      </c>
      <c r="L793" s="10">
        <f t="shared" si="38"/>
        <v>13</v>
      </c>
      <c r="M793" s="2">
        <f>VLOOKUP(D793,CUSTOMERS!A:E,5,FALSE)</f>
        <v>3</v>
      </c>
      <c r="N793" s="2">
        <f>VLOOKUP(E793,PRODUCTS!A:E,5,FALSE)</f>
        <v>5</v>
      </c>
      <c r="O793" s="2" t="str">
        <f>VLOOKUP(N793,CATEGORIES!A:C,3,FALSE)</f>
        <v>Children</v>
      </c>
      <c r="P793" s="2" t="str">
        <f ca="1">VLOOKUP(D793,CUSTOMERS!A:J,10,FALSE)</f>
        <v>30 - 40</v>
      </c>
      <c r="Q793" s="2" t="str">
        <f>VLOOKUP(D793,CUSTOMERS!A:I,9,FALSE)</f>
        <v>North-West</v>
      </c>
      <c r="R793" s="2" t="str">
        <f>VLOOKUP(D793,CUSTOMERS!A:K,11,FALSE)</f>
        <v>USA</v>
      </c>
    </row>
    <row r="794" spans="1:18" x14ac:dyDescent="0.2">
      <c r="A794" s="2">
        <v>1422</v>
      </c>
      <c r="B794" s="2">
        <v>2</v>
      </c>
      <c r="C794" s="4">
        <v>44859</v>
      </c>
      <c r="D794" s="2">
        <v>25</v>
      </c>
      <c r="E794" s="2">
        <v>99</v>
      </c>
      <c r="F794" s="2" t="str">
        <f>VLOOKUP(E794,PRODUCTS!A:B,2,FALSE)</f>
        <v>Hand Warmers</v>
      </c>
      <c r="G794" s="2">
        <v>4</v>
      </c>
      <c r="H794" s="10">
        <f>VLOOKUP(E794,PRODUCTS!A:E,3,FALSE)</f>
        <v>9</v>
      </c>
      <c r="I794" s="10">
        <f>VLOOKUP(E794,PRODUCTS!A:E,4,FALSE)</f>
        <v>7.5</v>
      </c>
      <c r="J794" s="10">
        <f t="shared" si="36"/>
        <v>36</v>
      </c>
      <c r="K794" s="10">
        <f t="shared" si="37"/>
        <v>30</v>
      </c>
      <c r="L794" s="10">
        <f t="shared" si="38"/>
        <v>6</v>
      </c>
      <c r="M794" s="2">
        <f>VLOOKUP(D794,CUSTOMERS!A:E,5,FALSE)</f>
        <v>3</v>
      </c>
      <c r="N794" s="2">
        <f>VLOOKUP(E794,PRODUCTS!A:E,5,FALSE)</f>
        <v>17</v>
      </c>
      <c r="O794" s="2" t="str">
        <f>VLOOKUP(N794,CATEGORIES!A:C,3,FALSE)</f>
        <v>Children</v>
      </c>
      <c r="P794" s="2" t="str">
        <f ca="1">VLOOKUP(D794,CUSTOMERS!A:J,10,FALSE)</f>
        <v>30 - 40</v>
      </c>
      <c r="Q794" s="2" t="str">
        <f>VLOOKUP(D794,CUSTOMERS!A:I,9,FALSE)</f>
        <v>North-West</v>
      </c>
      <c r="R794" s="2" t="str">
        <f>VLOOKUP(D794,CUSTOMERS!A:K,11,FALSE)</f>
        <v>USA</v>
      </c>
    </row>
    <row r="795" spans="1:18" x14ac:dyDescent="0.2">
      <c r="A795" s="2">
        <v>1423</v>
      </c>
      <c r="B795" s="2">
        <v>1</v>
      </c>
      <c r="C795" s="4">
        <v>44861</v>
      </c>
      <c r="D795" s="2">
        <v>265</v>
      </c>
      <c r="E795" s="2">
        <v>56</v>
      </c>
      <c r="F795" s="2" t="str">
        <f>VLOOKUP(E795,PRODUCTS!A:B,2,FALSE)</f>
        <v>Cork Board</v>
      </c>
      <c r="G795" s="2">
        <v>1</v>
      </c>
      <c r="H795" s="10">
        <f>VLOOKUP(E795,PRODUCTS!A:E,3,FALSE)</f>
        <v>30</v>
      </c>
      <c r="I795" s="10">
        <f>VLOOKUP(E795,PRODUCTS!A:E,4,FALSE)</f>
        <v>18</v>
      </c>
      <c r="J795" s="10">
        <f t="shared" si="36"/>
        <v>30</v>
      </c>
      <c r="K795" s="10">
        <f t="shared" si="37"/>
        <v>18</v>
      </c>
      <c r="L795" s="10">
        <f t="shared" si="38"/>
        <v>12</v>
      </c>
      <c r="M795" s="2">
        <f>VLOOKUP(D795,CUSTOMERS!A:E,5,FALSE)</f>
        <v>3</v>
      </c>
      <c r="N795" s="2">
        <f>VLOOKUP(E795,PRODUCTS!A:E,5,FALSE)</f>
        <v>15</v>
      </c>
      <c r="O795" s="2" t="str">
        <f>VLOOKUP(N795,CATEGORIES!A:C,3,FALSE)</f>
        <v>Household</v>
      </c>
      <c r="P795" s="2" t="str">
        <f ca="1">VLOOKUP(D795,CUSTOMERS!A:J,10,FALSE)</f>
        <v>70+</v>
      </c>
      <c r="Q795" s="2" t="str">
        <f>VLOOKUP(D795,CUSTOMERS!A:I,9,FALSE)</f>
        <v>South-East</v>
      </c>
      <c r="R795" s="2" t="str">
        <f>VLOOKUP(D795,CUSTOMERS!A:K,11,FALSE)</f>
        <v>USA</v>
      </c>
    </row>
    <row r="796" spans="1:18" x14ac:dyDescent="0.2">
      <c r="A796" s="2">
        <v>1423</v>
      </c>
      <c r="B796" s="2">
        <v>2</v>
      </c>
      <c r="C796" s="4">
        <v>44861</v>
      </c>
      <c r="D796" s="2">
        <v>265</v>
      </c>
      <c r="E796" s="2">
        <v>169</v>
      </c>
      <c r="F796" s="2" t="str">
        <f>VLOOKUP(E796,PRODUCTS!A:B,2,FALSE)</f>
        <v>Safari Helmet</v>
      </c>
      <c r="G796" s="2">
        <v>1</v>
      </c>
      <c r="H796" s="10">
        <f>VLOOKUP(E796,PRODUCTS!A:E,3,FALSE)</f>
        <v>20</v>
      </c>
      <c r="I796" s="10">
        <f>VLOOKUP(E796,PRODUCTS!A:E,4,FALSE)</f>
        <v>11</v>
      </c>
      <c r="J796" s="10">
        <f t="shared" si="36"/>
        <v>20</v>
      </c>
      <c r="K796" s="10">
        <f t="shared" si="37"/>
        <v>11</v>
      </c>
      <c r="L796" s="10">
        <f t="shared" si="38"/>
        <v>9</v>
      </c>
      <c r="M796" s="2">
        <f>VLOOKUP(D796,CUSTOMERS!A:E,5,FALSE)</f>
        <v>3</v>
      </c>
      <c r="N796" s="2">
        <f>VLOOKUP(E796,PRODUCTS!A:E,5,FALSE)</f>
        <v>16</v>
      </c>
      <c r="O796" s="2" t="str">
        <f>VLOOKUP(N796,CATEGORIES!A:C,3,FALSE)</f>
        <v>Household</v>
      </c>
      <c r="P796" s="2" t="str">
        <f ca="1">VLOOKUP(D796,CUSTOMERS!A:J,10,FALSE)</f>
        <v>70+</v>
      </c>
      <c r="Q796" s="2" t="str">
        <f>VLOOKUP(D796,CUSTOMERS!A:I,9,FALSE)</f>
        <v>South-East</v>
      </c>
      <c r="R796" s="2" t="str">
        <f>VLOOKUP(D796,CUSTOMERS!A:K,11,FALSE)</f>
        <v>USA</v>
      </c>
    </row>
    <row r="797" spans="1:18" x14ac:dyDescent="0.2">
      <c r="A797" s="2">
        <v>1424</v>
      </c>
      <c r="B797" s="2">
        <v>1</v>
      </c>
      <c r="C797" s="4">
        <v>44862</v>
      </c>
      <c r="D797" s="2">
        <v>92</v>
      </c>
      <c r="E797" s="2">
        <v>141</v>
      </c>
      <c r="F797" s="2" t="str">
        <f>VLOOKUP(E797,PRODUCTS!A:B,2,FALSE)</f>
        <v>Nothing But Roses</v>
      </c>
      <c r="G797" s="2">
        <v>1</v>
      </c>
      <c r="H797" s="10">
        <f>VLOOKUP(E797,PRODUCTS!A:E,3,FALSE)</f>
        <v>70</v>
      </c>
      <c r="I797" s="10">
        <f>VLOOKUP(E797,PRODUCTS!A:E,4,FALSE)</f>
        <v>36</v>
      </c>
      <c r="J797" s="10">
        <f t="shared" si="36"/>
        <v>70</v>
      </c>
      <c r="K797" s="10">
        <f t="shared" si="37"/>
        <v>36</v>
      </c>
      <c r="L797" s="10">
        <f t="shared" si="38"/>
        <v>34</v>
      </c>
      <c r="M797" s="2">
        <f>VLOOKUP(D797,CUSTOMERS!A:E,5,FALSE)</f>
        <v>3</v>
      </c>
      <c r="N797" s="2">
        <f>VLOOKUP(E797,PRODUCTS!A:E,5,FALSE)</f>
        <v>22</v>
      </c>
      <c r="O797" s="2" t="str">
        <f>VLOOKUP(N797,CATEGORIES!A:C,3,FALSE)</f>
        <v>Gifts</v>
      </c>
      <c r="P797" s="2" t="str">
        <f ca="1">VLOOKUP(D797,CUSTOMERS!A:J,10,FALSE)</f>
        <v>60 - 70</v>
      </c>
      <c r="Q797" s="2" t="str">
        <f>VLOOKUP(D797,CUSTOMERS!A:I,9,FALSE)</f>
        <v>South-West</v>
      </c>
      <c r="R797" s="2" t="str">
        <f>VLOOKUP(D797,CUSTOMERS!A:K,11,FALSE)</f>
        <v>USA</v>
      </c>
    </row>
    <row r="798" spans="1:18" x14ac:dyDescent="0.2">
      <c r="A798" s="2">
        <v>1425</v>
      </c>
      <c r="B798" s="2">
        <v>1</v>
      </c>
      <c r="C798" s="4">
        <v>44862</v>
      </c>
      <c r="D798" s="2">
        <v>648</v>
      </c>
      <c r="E798" s="2">
        <v>36</v>
      </c>
      <c r="F798" s="2" t="str">
        <f>VLOOKUP(E798,PRODUCTS!A:B,2,FALSE)</f>
        <v>Cashmere Blend Espresso</v>
      </c>
      <c r="G798" s="2">
        <v>4</v>
      </c>
      <c r="H798" s="10">
        <f>VLOOKUP(E798,PRODUCTS!A:E,3,FALSE)</f>
        <v>14</v>
      </c>
      <c r="I798" s="10">
        <f>VLOOKUP(E798,PRODUCTS!A:E,4,FALSE)</f>
        <v>8</v>
      </c>
      <c r="J798" s="10">
        <f t="shared" si="36"/>
        <v>56</v>
      </c>
      <c r="K798" s="10">
        <f t="shared" si="37"/>
        <v>32</v>
      </c>
      <c r="L798" s="10">
        <f t="shared" si="38"/>
        <v>24</v>
      </c>
      <c r="M798" s="2">
        <f>VLOOKUP(D798,CUSTOMERS!A:E,5,FALSE)</f>
        <v>6</v>
      </c>
      <c r="N798" s="2">
        <f>VLOOKUP(E798,PRODUCTS!A:E,5,FALSE)</f>
        <v>6</v>
      </c>
      <c r="O798" s="2" t="str">
        <f>VLOOKUP(N798,CATEGORIES!A:C,3,FALSE)</f>
        <v>Food</v>
      </c>
      <c r="P798" s="2" t="str">
        <f ca="1">VLOOKUP(D798,CUSTOMERS!A:J,10,FALSE)</f>
        <v>60 - 70</v>
      </c>
      <c r="Q798" s="2" t="str">
        <f>VLOOKUP(D798,CUSTOMERS!A:I,9,FALSE)</f>
        <v>South-West</v>
      </c>
      <c r="R798" s="2" t="str">
        <f>VLOOKUP(D798,CUSTOMERS!A:K,11,FALSE)</f>
        <v>USA</v>
      </c>
    </row>
    <row r="799" spans="1:18" x14ac:dyDescent="0.2">
      <c r="A799" s="2">
        <v>1426</v>
      </c>
      <c r="B799" s="2">
        <v>1</v>
      </c>
      <c r="C799" s="4">
        <v>44863</v>
      </c>
      <c r="D799" s="2">
        <v>115</v>
      </c>
      <c r="E799" s="2">
        <v>20</v>
      </c>
      <c r="F799" s="2" t="str">
        <f>VLOOKUP(E799,PRODUCTS!A:B,2,FALSE)</f>
        <v>Bone-In Vermont Ham</v>
      </c>
      <c r="G799" s="2">
        <v>1</v>
      </c>
      <c r="H799" s="10">
        <f>VLOOKUP(E799,PRODUCTS!A:E,3,FALSE)</f>
        <v>45</v>
      </c>
      <c r="I799" s="10">
        <f>VLOOKUP(E799,PRODUCTS!A:E,4,FALSE)</f>
        <v>25.5</v>
      </c>
      <c r="J799" s="10">
        <f t="shared" si="36"/>
        <v>45</v>
      </c>
      <c r="K799" s="10">
        <f t="shared" si="37"/>
        <v>25.5</v>
      </c>
      <c r="L799" s="10">
        <f t="shared" si="38"/>
        <v>19.5</v>
      </c>
      <c r="M799" s="2">
        <f>VLOOKUP(D799,CUSTOMERS!A:E,5,FALSE)</f>
        <v>3</v>
      </c>
      <c r="N799" s="2">
        <f>VLOOKUP(E799,PRODUCTS!A:E,5,FALSE)</f>
        <v>18</v>
      </c>
      <c r="O799" s="2" t="str">
        <f>VLOOKUP(N799,CATEGORIES!A:C,3,FALSE)</f>
        <v>Food</v>
      </c>
      <c r="P799" s="2" t="str">
        <f ca="1">VLOOKUP(D799,CUSTOMERS!A:J,10,FALSE)</f>
        <v>30 - 40</v>
      </c>
      <c r="Q799" s="2" t="str">
        <f>VLOOKUP(D799,CUSTOMERS!A:I,9,FALSE)</f>
        <v>South-East</v>
      </c>
      <c r="R799" s="2" t="str">
        <f>VLOOKUP(D799,CUSTOMERS!A:K,11,FALSE)</f>
        <v>USA</v>
      </c>
    </row>
    <row r="800" spans="1:18" x14ac:dyDescent="0.2">
      <c r="A800" s="2">
        <v>1426</v>
      </c>
      <c r="B800" s="2">
        <v>2</v>
      </c>
      <c r="C800" s="4">
        <v>44863</v>
      </c>
      <c r="D800" s="2">
        <v>115</v>
      </c>
      <c r="E800" s="2">
        <v>60</v>
      </c>
      <c r="F800" s="2" t="str">
        <f>VLOOKUP(E800,PRODUCTS!A:B,2,FALSE)</f>
        <v>Custom Cellar Plaque</v>
      </c>
      <c r="G800" s="2">
        <v>1</v>
      </c>
      <c r="H800" s="10">
        <f>VLOOKUP(E800,PRODUCTS!A:E,3,FALSE)</f>
        <v>60</v>
      </c>
      <c r="I800" s="10">
        <f>VLOOKUP(E800,PRODUCTS!A:E,4,FALSE)</f>
        <v>33</v>
      </c>
      <c r="J800" s="10">
        <f t="shared" si="36"/>
        <v>60</v>
      </c>
      <c r="K800" s="10">
        <f t="shared" si="37"/>
        <v>33</v>
      </c>
      <c r="L800" s="10">
        <f t="shared" si="38"/>
        <v>27</v>
      </c>
      <c r="M800" s="2">
        <f>VLOOKUP(D800,CUSTOMERS!A:E,5,FALSE)</f>
        <v>3</v>
      </c>
      <c r="N800" s="2">
        <f>VLOOKUP(E800,PRODUCTS!A:E,5,FALSE)</f>
        <v>15</v>
      </c>
      <c r="O800" s="2" t="str">
        <f>VLOOKUP(N800,CATEGORIES!A:C,3,FALSE)</f>
        <v>Household</v>
      </c>
      <c r="P800" s="2" t="str">
        <f ca="1">VLOOKUP(D800,CUSTOMERS!A:J,10,FALSE)</f>
        <v>30 - 40</v>
      </c>
      <c r="Q800" s="2" t="str">
        <f>VLOOKUP(D800,CUSTOMERS!A:I,9,FALSE)</f>
        <v>South-East</v>
      </c>
      <c r="R800" s="2" t="str">
        <f>VLOOKUP(D800,CUSTOMERS!A:K,11,FALSE)</f>
        <v>USA</v>
      </c>
    </row>
    <row r="801" spans="1:18" x14ac:dyDescent="0.2">
      <c r="A801" s="2">
        <v>1426</v>
      </c>
      <c r="B801" s="2">
        <v>3</v>
      </c>
      <c r="C801" s="4">
        <v>44863</v>
      </c>
      <c r="D801" s="2">
        <v>115</v>
      </c>
      <c r="E801" s="2">
        <v>178</v>
      </c>
      <c r="F801" s="2" t="str">
        <f>VLOOKUP(E801,PRODUCTS!A:B,2,FALSE)</f>
        <v>Slate Tranquility Fountain</v>
      </c>
      <c r="G801" s="2">
        <v>1</v>
      </c>
      <c r="H801" s="10">
        <f>VLOOKUP(E801,PRODUCTS!A:E,3,FALSE)</f>
        <v>120</v>
      </c>
      <c r="I801" s="10">
        <f>VLOOKUP(E801,PRODUCTS!A:E,4,FALSE)</f>
        <v>62</v>
      </c>
      <c r="J801" s="10">
        <f t="shared" si="36"/>
        <v>120</v>
      </c>
      <c r="K801" s="10">
        <f t="shared" si="37"/>
        <v>62</v>
      </c>
      <c r="L801" s="10">
        <f t="shared" si="38"/>
        <v>58</v>
      </c>
      <c r="M801" s="2">
        <f>VLOOKUP(D801,CUSTOMERS!A:E,5,FALSE)</f>
        <v>3</v>
      </c>
      <c r="N801" s="2">
        <f>VLOOKUP(E801,PRODUCTS!A:E,5,FALSE)</f>
        <v>19</v>
      </c>
      <c r="O801" s="2" t="str">
        <f>VLOOKUP(N801,CATEGORIES!A:C,3,FALSE)</f>
        <v>Household</v>
      </c>
      <c r="P801" s="2" t="str">
        <f ca="1">VLOOKUP(D801,CUSTOMERS!A:J,10,FALSE)</f>
        <v>30 - 40</v>
      </c>
      <c r="Q801" s="2" t="str">
        <f>VLOOKUP(D801,CUSTOMERS!A:I,9,FALSE)</f>
        <v>South-East</v>
      </c>
      <c r="R801" s="2" t="str">
        <f>VLOOKUP(D801,CUSTOMERS!A:K,11,FALSE)</f>
        <v>USA</v>
      </c>
    </row>
    <row r="802" spans="1:18" x14ac:dyDescent="0.2">
      <c r="A802" s="2">
        <v>1427</v>
      </c>
      <c r="B802" s="2">
        <v>1</v>
      </c>
      <c r="C802" s="4">
        <v>44863</v>
      </c>
      <c r="D802" s="2">
        <v>401</v>
      </c>
      <c r="E802" s="2">
        <v>59</v>
      </c>
      <c r="F802" s="2" t="str">
        <f>VLOOKUP(E802,PRODUCTS!A:B,2,FALSE)</f>
        <v>Crystal Flowers and Vase</v>
      </c>
      <c r="G802" s="2">
        <v>2</v>
      </c>
      <c r="H802" s="10">
        <f>VLOOKUP(E802,PRODUCTS!A:E,3,FALSE)</f>
        <v>65</v>
      </c>
      <c r="I802" s="10">
        <f>VLOOKUP(E802,PRODUCTS!A:E,4,FALSE)</f>
        <v>33.5</v>
      </c>
      <c r="J802" s="10">
        <f t="shared" si="36"/>
        <v>130</v>
      </c>
      <c r="K802" s="10">
        <f t="shared" si="37"/>
        <v>67</v>
      </c>
      <c r="L802" s="10">
        <f t="shared" si="38"/>
        <v>63</v>
      </c>
      <c r="M802" s="2">
        <f>VLOOKUP(D802,CUSTOMERS!A:E,5,FALSE)</f>
        <v>8</v>
      </c>
      <c r="N802" s="2">
        <f>VLOOKUP(E802,PRODUCTS!A:E,5,FALSE)</f>
        <v>22</v>
      </c>
      <c r="O802" s="2" t="str">
        <f>VLOOKUP(N802,CATEGORIES!A:C,3,FALSE)</f>
        <v>Gifts</v>
      </c>
      <c r="P802" s="2" t="str">
        <f ca="1">VLOOKUP(D802,CUSTOMERS!A:J,10,FALSE)</f>
        <v>50 - 60</v>
      </c>
      <c r="Q802" s="2" t="str">
        <f>VLOOKUP(D802,CUSTOMERS!A:I,9,FALSE)</f>
        <v>North-East</v>
      </c>
      <c r="R802" s="2" t="str">
        <f>VLOOKUP(D802,CUSTOMERS!A:K,11,FALSE)</f>
        <v>USA</v>
      </c>
    </row>
    <row r="803" spans="1:18" x14ac:dyDescent="0.2">
      <c r="A803" s="2">
        <v>1427</v>
      </c>
      <c r="B803" s="2">
        <v>2</v>
      </c>
      <c r="C803" s="4">
        <v>44863</v>
      </c>
      <c r="D803" s="2">
        <v>401</v>
      </c>
      <c r="E803" s="2">
        <v>83</v>
      </c>
      <c r="F803" s="2" t="str">
        <f>VLOOKUP(E803,PRODUCTS!A:B,2,FALSE)</f>
        <v>Tapestry 100% Wool Carpet</v>
      </c>
      <c r="G803" s="2">
        <v>1</v>
      </c>
      <c r="H803" s="10">
        <f>VLOOKUP(E803,PRODUCTS!A:E,3,FALSE)</f>
        <v>590</v>
      </c>
      <c r="I803" s="10">
        <f>VLOOKUP(E803,PRODUCTS!A:E,4,FALSE)</f>
        <v>298</v>
      </c>
      <c r="J803" s="10">
        <f t="shared" si="36"/>
        <v>590</v>
      </c>
      <c r="K803" s="10">
        <f t="shared" si="37"/>
        <v>298</v>
      </c>
      <c r="L803" s="10">
        <f t="shared" si="38"/>
        <v>292</v>
      </c>
      <c r="M803" s="2">
        <f>VLOOKUP(D803,CUSTOMERS!A:E,5,FALSE)</f>
        <v>8</v>
      </c>
      <c r="N803" s="2">
        <f>VLOOKUP(E803,PRODUCTS!A:E,5,FALSE)</f>
        <v>19</v>
      </c>
      <c r="O803" s="2" t="str">
        <f>VLOOKUP(N803,CATEGORIES!A:C,3,FALSE)</f>
        <v>Household</v>
      </c>
      <c r="P803" s="2" t="str">
        <f ca="1">VLOOKUP(D803,CUSTOMERS!A:J,10,FALSE)</f>
        <v>50 - 60</v>
      </c>
      <c r="Q803" s="2" t="str">
        <f>VLOOKUP(D803,CUSTOMERS!A:I,9,FALSE)</f>
        <v>North-East</v>
      </c>
      <c r="R803" s="2" t="str">
        <f>VLOOKUP(D803,CUSTOMERS!A:K,11,FALSE)</f>
        <v>USA</v>
      </c>
    </row>
    <row r="804" spans="1:18" x14ac:dyDescent="0.2">
      <c r="A804" s="2">
        <v>1427</v>
      </c>
      <c r="B804" s="2">
        <v>3</v>
      </c>
      <c r="C804" s="4">
        <v>44863</v>
      </c>
      <c r="D804" s="2">
        <v>401</v>
      </c>
      <c r="E804" s="2">
        <v>99</v>
      </c>
      <c r="F804" s="2" t="str">
        <f>VLOOKUP(E804,PRODUCTS!A:B,2,FALSE)</f>
        <v>Hand Warmers</v>
      </c>
      <c r="G804" s="2">
        <v>6</v>
      </c>
      <c r="H804" s="10">
        <f>VLOOKUP(E804,PRODUCTS!A:E,3,FALSE)</f>
        <v>9</v>
      </c>
      <c r="I804" s="10">
        <f>VLOOKUP(E804,PRODUCTS!A:E,4,FALSE)</f>
        <v>7.5</v>
      </c>
      <c r="J804" s="10">
        <f t="shared" si="36"/>
        <v>54</v>
      </c>
      <c r="K804" s="10">
        <f t="shared" si="37"/>
        <v>45</v>
      </c>
      <c r="L804" s="10">
        <f t="shared" si="38"/>
        <v>9</v>
      </c>
      <c r="M804" s="2">
        <f>VLOOKUP(D804,CUSTOMERS!A:E,5,FALSE)</f>
        <v>8</v>
      </c>
      <c r="N804" s="2">
        <f>VLOOKUP(E804,PRODUCTS!A:E,5,FALSE)</f>
        <v>17</v>
      </c>
      <c r="O804" s="2" t="str">
        <f>VLOOKUP(N804,CATEGORIES!A:C,3,FALSE)</f>
        <v>Children</v>
      </c>
      <c r="P804" s="2" t="str">
        <f ca="1">VLOOKUP(D804,CUSTOMERS!A:J,10,FALSE)</f>
        <v>50 - 60</v>
      </c>
      <c r="Q804" s="2" t="str">
        <f>VLOOKUP(D804,CUSTOMERS!A:I,9,FALSE)</f>
        <v>North-East</v>
      </c>
      <c r="R804" s="2" t="str">
        <f>VLOOKUP(D804,CUSTOMERS!A:K,11,FALSE)</f>
        <v>USA</v>
      </c>
    </row>
    <row r="805" spans="1:18" x14ac:dyDescent="0.2">
      <c r="A805" s="2">
        <v>1427</v>
      </c>
      <c r="B805" s="2">
        <v>4</v>
      </c>
      <c r="C805" s="4">
        <v>44863</v>
      </c>
      <c r="D805" s="2">
        <v>401</v>
      </c>
      <c r="E805" s="2">
        <v>179</v>
      </c>
      <c r="F805" s="2" t="str">
        <f>VLOOKUP(E805,PRODUCTS!A:B,2,FALSE)</f>
        <v>Sleigh Bells Doorknob</v>
      </c>
      <c r="G805" s="2">
        <v>1</v>
      </c>
      <c r="H805" s="10">
        <f>VLOOKUP(E805,PRODUCTS!A:E,3,FALSE)</f>
        <v>20</v>
      </c>
      <c r="I805" s="10">
        <f>VLOOKUP(E805,PRODUCTS!A:E,4,FALSE)</f>
        <v>13</v>
      </c>
      <c r="J805" s="10">
        <f t="shared" si="36"/>
        <v>20</v>
      </c>
      <c r="K805" s="10">
        <f t="shared" si="37"/>
        <v>13</v>
      </c>
      <c r="L805" s="10">
        <f t="shared" si="38"/>
        <v>7</v>
      </c>
      <c r="M805" s="2">
        <f>VLOOKUP(D805,CUSTOMERS!A:E,5,FALSE)</f>
        <v>8</v>
      </c>
      <c r="N805" s="2">
        <f>VLOOKUP(E805,PRODUCTS!A:E,5,FALSE)</f>
        <v>4</v>
      </c>
      <c r="O805" s="2" t="str">
        <f>VLOOKUP(N805,CATEGORIES!A:C,3,FALSE)</f>
        <v>Gifts</v>
      </c>
      <c r="P805" s="2" t="str">
        <f ca="1">VLOOKUP(D805,CUSTOMERS!A:J,10,FALSE)</f>
        <v>50 - 60</v>
      </c>
      <c r="Q805" s="2" t="str">
        <f>VLOOKUP(D805,CUSTOMERS!A:I,9,FALSE)</f>
        <v>North-East</v>
      </c>
      <c r="R805" s="2" t="str">
        <f>VLOOKUP(D805,CUSTOMERS!A:K,11,FALSE)</f>
        <v>USA</v>
      </c>
    </row>
    <row r="806" spans="1:18" x14ac:dyDescent="0.2">
      <c r="A806" s="2">
        <v>1428</v>
      </c>
      <c r="B806" s="2">
        <v>1</v>
      </c>
      <c r="C806" s="4">
        <v>44864</v>
      </c>
      <c r="D806" s="2">
        <v>516</v>
      </c>
      <c r="E806" s="2">
        <v>128</v>
      </c>
      <c r="F806" s="2" t="str">
        <f>VLOOKUP(E806,PRODUCTS!A:B,2,FALSE)</f>
        <v>Madison Blend Espresso</v>
      </c>
      <c r="G806" s="2">
        <v>3</v>
      </c>
      <c r="H806" s="10">
        <f>VLOOKUP(E806,PRODUCTS!A:E,3,FALSE)</f>
        <v>14</v>
      </c>
      <c r="I806" s="10">
        <f>VLOOKUP(E806,PRODUCTS!A:E,4,FALSE)</f>
        <v>10</v>
      </c>
      <c r="J806" s="10">
        <f t="shared" si="36"/>
        <v>42</v>
      </c>
      <c r="K806" s="10">
        <f t="shared" si="37"/>
        <v>30</v>
      </c>
      <c r="L806" s="10">
        <f t="shared" si="38"/>
        <v>12</v>
      </c>
      <c r="M806" s="2">
        <f>VLOOKUP(D806,CUSTOMERS!A:E,5,FALSE)</f>
        <v>4</v>
      </c>
      <c r="N806" s="2">
        <f>VLOOKUP(E806,PRODUCTS!A:E,5,FALSE)</f>
        <v>6</v>
      </c>
      <c r="O806" s="2" t="str">
        <f>VLOOKUP(N806,CATEGORIES!A:C,3,FALSE)</f>
        <v>Food</v>
      </c>
      <c r="P806" s="2" t="str">
        <f ca="1">VLOOKUP(D806,CUSTOMERS!A:J,10,FALSE)</f>
        <v>60 - 70</v>
      </c>
      <c r="Q806" s="2" t="str">
        <f>VLOOKUP(D806,CUSTOMERS!A:I,9,FALSE)</f>
        <v>Central</v>
      </c>
      <c r="R806" s="2" t="str">
        <f>VLOOKUP(D806,CUSTOMERS!A:K,11,FALSE)</f>
        <v>USA</v>
      </c>
    </row>
    <row r="807" spans="1:18" x14ac:dyDescent="0.2">
      <c r="A807" s="2">
        <v>1429</v>
      </c>
      <c r="B807" s="2">
        <v>1</v>
      </c>
      <c r="C807" s="4">
        <v>44864</v>
      </c>
      <c r="D807" s="2">
        <v>598</v>
      </c>
      <c r="E807" s="2">
        <v>101</v>
      </c>
      <c r="F807" s="2" t="str">
        <f>VLOOKUP(E807,PRODUCTS!A:B,2,FALSE)</f>
        <v>LED Headlamp</v>
      </c>
      <c r="G807" s="2">
        <v>1</v>
      </c>
      <c r="H807" s="10">
        <f>VLOOKUP(E807,PRODUCTS!A:E,3,FALSE)</f>
        <v>35</v>
      </c>
      <c r="I807" s="10">
        <f>VLOOKUP(E807,PRODUCTS!A:E,4,FALSE)</f>
        <v>20.5</v>
      </c>
      <c r="J807" s="10">
        <f t="shared" si="36"/>
        <v>35</v>
      </c>
      <c r="K807" s="10">
        <f t="shared" si="37"/>
        <v>20.5</v>
      </c>
      <c r="L807" s="10">
        <f t="shared" si="38"/>
        <v>14.5</v>
      </c>
      <c r="M807" s="2">
        <f>VLOOKUP(D807,CUSTOMERS!A:E,5,FALSE)</f>
        <v>4</v>
      </c>
      <c r="N807" s="2">
        <f>VLOOKUP(E807,PRODUCTS!A:E,5,FALSE)</f>
        <v>23</v>
      </c>
      <c r="O807" s="2" t="str">
        <f>VLOOKUP(N807,CATEGORIES!A:C,3,FALSE)</f>
        <v>Travel</v>
      </c>
      <c r="P807" s="2" t="str">
        <f ca="1">VLOOKUP(D807,CUSTOMERS!A:J,10,FALSE)</f>
        <v>30 - 40</v>
      </c>
      <c r="Q807" s="2" t="str">
        <f>VLOOKUP(D807,CUSTOMERS!A:I,9,FALSE)</f>
        <v>South-East</v>
      </c>
      <c r="R807" s="2" t="str">
        <f>VLOOKUP(D807,CUSTOMERS!A:K,11,FALSE)</f>
        <v>USA</v>
      </c>
    </row>
    <row r="808" spans="1:18" x14ac:dyDescent="0.2">
      <c r="A808" s="2">
        <v>1429</v>
      </c>
      <c r="B808" s="2">
        <v>2</v>
      </c>
      <c r="C808" s="4">
        <v>44864</v>
      </c>
      <c r="D808" s="2">
        <v>598</v>
      </c>
      <c r="E808" s="2">
        <v>128</v>
      </c>
      <c r="F808" s="2" t="str">
        <f>VLOOKUP(E808,PRODUCTS!A:B,2,FALSE)</f>
        <v>Madison Blend Espresso</v>
      </c>
      <c r="G808" s="2">
        <v>1</v>
      </c>
      <c r="H808" s="10">
        <f>VLOOKUP(E808,PRODUCTS!A:E,3,FALSE)</f>
        <v>14</v>
      </c>
      <c r="I808" s="10">
        <f>VLOOKUP(E808,PRODUCTS!A:E,4,FALSE)</f>
        <v>10</v>
      </c>
      <c r="J808" s="10">
        <f t="shared" si="36"/>
        <v>14</v>
      </c>
      <c r="K808" s="10">
        <f t="shared" si="37"/>
        <v>10</v>
      </c>
      <c r="L808" s="10">
        <f t="shared" si="38"/>
        <v>4</v>
      </c>
      <c r="M808" s="2">
        <f>VLOOKUP(D808,CUSTOMERS!A:E,5,FALSE)</f>
        <v>4</v>
      </c>
      <c r="N808" s="2">
        <f>VLOOKUP(E808,PRODUCTS!A:E,5,FALSE)</f>
        <v>6</v>
      </c>
      <c r="O808" s="2" t="str">
        <f>VLOOKUP(N808,CATEGORIES!A:C,3,FALSE)</f>
        <v>Food</v>
      </c>
      <c r="P808" s="2" t="str">
        <f ca="1">VLOOKUP(D808,CUSTOMERS!A:J,10,FALSE)</f>
        <v>30 - 40</v>
      </c>
      <c r="Q808" s="2" t="str">
        <f>VLOOKUP(D808,CUSTOMERS!A:I,9,FALSE)</f>
        <v>South-East</v>
      </c>
      <c r="R808" s="2" t="str">
        <f>VLOOKUP(D808,CUSTOMERS!A:K,11,FALSE)</f>
        <v>USA</v>
      </c>
    </row>
    <row r="809" spans="1:18" x14ac:dyDescent="0.2">
      <c r="A809" s="2">
        <v>1430</v>
      </c>
      <c r="B809" s="2">
        <v>1</v>
      </c>
      <c r="C809" s="4">
        <v>44864</v>
      </c>
      <c r="D809" s="2">
        <v>641</v>
      </c>
      <c r="E809" s="2">
        <v>38</v>
      </c>
      <c r="F809" s="2" t="str">
        <f>VLOOKUP(E809,PRODUCTS!A:B,2,FALSE)</f>
        <v>Cat's Palace</v>
      </c>
      <c r="G809" s="2">
        <v>2</v>
      </c>
      <c r="H809" s="10">
        <f>VLOOKUP(E809,PRODUCTS!A:E,3,FALSE)</f>
        <v>73</v>
      </c>
      <c r="I809" s="10">
        <f>VLOOKUP(E809,PRODUCTS!A:E,4,FALSE)</f>
        <v>37.5</v>
      </c>
      <c r="J809" s="10">
        <f t="shared" si="36"/>
        <v>146</v>
      </c>
      <c r="K809" s="10">
        <f t="shared" si="37"/>
        <v>75</v>
      </c>
      <c r="L809" s="10">
        <f t="shared" si="38"/>
        <v>71</v>
      </c>
      <c r="M809" s="2">
        <f>VLOOKUP(D809,CUSTOMERS!A:E,5,FALSE)</f>
        <v>3</v>
      </c>
      <c r="N809" s="2">
        <f>VLOOKUP(E809,PRODUCTS!A:E,5,FALSE)</f>
        <v>21</v>
      </c>
      <c r="O809" s="2" t="str">
        <f>VLOOKUP(N809,CATEGORIES!A:C,3,FALSE)</f>
        <v>Household</v>
      </c>
      <c r="P809" s="2" t="str">
        <f ca="1">VLOOKUP(D809,CUSTOMERS!A:J,10,FALSE)</f>
        <v>70+</v>
      </c>
      <c r="Q809" s="2" t="str">
        <f>VLOOKUP(D809,CUSTOMERS!A:I,9,FALSE)</f>
        <v>South</v>
      </c>
      <c r="R809" s="2" t="str">
        <f>VLOOKUP(D809,CUSTOMERS!A:K,11,FALSE)</f>
        <v>USA</v>
      </c>
    </row>
    <row r="810" spans="1:18" x14ac:dyDescent="0.2">
      <c r="A810" s="2">
        <v>1430</v>
      </c>
      <c r="B810" s="2">
        <v>2</v>
      </c>
      <c r="C810" s="4">
        <v>44864</v>
      </c>
      <c r="D810" s="2">
        <v>641</v>
      </c>
      <c r="E810" s="2">
        <v>176</v>
      </c>
      <c r="F810" s="2" t="str">
        <f>VLOOKUP(E810,PRODUCTS!A:B,2,FALSE)</f>
        <v>Silk Flower Arrangement</v>
      </c>
      <c r="G810" s="2">
        <v>1</v>
      </c>
      <c r="H810" s="10">
        <f>VLOOKUP(E810,PRODUCTS!A:E,3,FALSE)</f>
        <v>70</v>
      </c>
      <c r="I810" s="10">
        <f>VLOOKUP(E810,PRODUCTS!A:E,4,FALSE)</f>
        <v>37</v>
      </c>
      <c r="J810" s="10">
        <f t="shared" si="36"/>
        <v>70</v>
      </c>
      <c r="K810" s="10">
        <f t="shared" si="37"/>
        <v>37</v>
      </c>
      <c r="L810" s="10">
        <f t="shared" si="38"/>
        <v>33</v>
      </c>
      <c r="M810" s="2">
        <f>VLOOKUP(D810,CUSTOMERS!A:E,5,FALSE)</f>
        <v>3</v>
      </c>
      <c r="N810" s="2">
        <f>VLOOKUP(E810,PRODUCTS!A:E,5,FALSE)</f>
        <v>22</v>
      </c>
      <c r="O810" s="2" t="str">
        <f>VLOOKUP(N810,CATEGORIES!A:C,3,FALSE)</f>
        <v>Gifts</v>
      </c>
      <c r="P810" s="2" t="str">
        <f ca="1">VLOOKUP(D810,CUSTOMERS!A:J,10,FALSE)</f>
        <v>70+</v>
      </c>
      <c r="Q810" s="2" t="str">
        <f>VLOOKUP(D810,CUSTOMERS!A:I,9,FALSE)</f>
        <v>South</v>
      </c>
      <c r="R810" s="2" t="str">
        <f>VLOOKUP(D810,CUSTOMERS!A:K,11,FALSE)</f>
        <v>USA</v>
      </c>
    </row>
    <row r="811" spans="1:18" x14ac:dyDescent="0.2">
      <c r="A811" s="2">
        <v>1431</v>
      </c>
      <c r="B811" s="2">
        <v>1</v>
      </c>
      <c r="C811" s="4">
        <v>44865</v>
      </c>
      <c r="D811" s="2">
        <v>100</v>
      </c>
      <c r="E811" s="2">
        <v>84</v>
      </c>
      <c r="F811" s="2" t="str">
        <f>VLOOKUP(E811,PRODUCTS!A:B,2,FALSE)</f>
        <v>Solar Emergency Radio</v>
      </c>
      <c r="G811" s="2">
        <v>1</v>
      </c>
      <c r="H811" s="10">
        <f>VLOOKUP(E811,PRODUCTS!A:E,3,FALSE)</f>
        <v>90</v>
      </c>
      <c r="I811" s="10">
        <f>VLOOKUP(E811,PRODUCTS!A:E,4,FALSE)</f>
        <v>48</v>
      </c>
      <c r="J811" s="10">
        <f t="shared" si="36"/>
        <v>90</v>
      </c>
      <c r="K811" s="10">
        <f t="shared" si="37"/>
        <v>48</v>
      </c>
      <c r="L811" s="10">
        <f t="shared" si="38"/>
        <v>42</v>
      </c>
      <c r="M811" s="2">
        <f>VLOOKUP(D811,CUSTOMERS!A:E,5,FALSE)</f>
        <v>2</v>
      </c>
      <c r="N811" s="2">
        <f>VLOOKUP(E811,PRODUCTS!A:E,5,FALSE)</f>
        <v>1</v>
      </c>
      <c r="O811" s="2" t="str">
        <f>VLOOKUP(N811,CATEGORIES!A:C,3,FALSE)</f>
        <v>Electronics</v>
      </c>
      <c r="P811" s="2" t="str">
        <f ca="1">VLOOKUP(D811,CUSTOMERS!A:J,10,FALSE)</f>
        <v>70+</v>
      </c>
      <c r="Q811" s="2" t="str">
        <f>VLOOKUP(D811,CUSTOMERS!A:I,9,FALSE)</f>
        <v>South-East</v>
      </c>
      <c r="R811" s="2" t="str">
        <f>VLOOKUP(D811,CUSTOMERS!A:K,11,FALSE)</f>
        <v>USA</v>
      </c>
    </row>
    <row r="812" spans="1:18" x14ac:dyDescent="0.2">
      <c r="A812" s="2">
        <v>1431</v>
      </c>
      <c r="B812" s="2">
        <v>2</v>
      </c>
      <c r="C812" s="4">
        <v>44865</v>
      </c>
      <c r="D812" s="2">
        <v>100</v>
      </c>
      <c r="E812" s="2">
        <v>124</v>
      </c>
      <c r="F812" s="2" t="str">
        <f>VLOOKUP(E812,PRODUCTS!A:B,2,FALSE)</f>
        <v>Love Potion Amulet</v>
      </c>
      <c r="G812" s="2">
        <v>1</v>
      </c>
      <c r="H812" s="10">
        <f>VLOOKUP(E812,PRODUCTS!A:E,3,FALSE)</f>
        <v>23</v>
      </c>
      <c r="I812" s="10">
        <f>VLOOKUP(E812,PRODUCTS!A:E,4,FALSE)</f>
        <v>14.5</v>
      </c>
      <c r="J812" s="10">
        <f t="shared" si="36"/>
        <v>23</v>
      </c>
      <c r="K812" s="10">
        <f t="shared" si="37"/>
        <v>14.5</v>
      </c>
      <c r="L812" s="10">
        <f t="shared" si="38"/>
        <v>8.5</v>
      </c>
      <c r="M812" s="2">
        <f>VLOOKUP(D812,CUSTOMERS!A:E,5,FALSE)</f>
        <v>2</v>
      </c>
      <c r="N812" s="2">
        <f>VLOOKUP(E812,PRODUCTS!A:E,5,FALSE)</f>
        <v>14</v>
      </c>
      <c r="O812" s="2" t="str">
        <f>VLOOKUP(N812,CATEGORIES!A:C,3,FALSE)</f>
        <v>Health &amp; Beauty</v>
      </c>
      <c r="P812" s="2" t="str">
        <f ca="1">VLOOKUP(D812,CUSTOMERS!A:J,10,FALSE)</f>
        <v>70+</v>
      </c>
      <c r="Q812" s="2" t="str">
        <f>VLOOKUP(D812,CUSTOMERS!A:I,9,FALSE)</f>
        <v>South-East</v>
      </c>
      <c r="R812" s="2" t="str">
        <f>VLOOKUP(D812,CUSTOMERS!A:K,11,FALSE)</f>
        <v>USA</v>
      </c>
    </row>
    <row r="813" spans="1:18" x14ac:dyDescent="0.2">
      <c r="A813" s="2">
        <v>1432</v>
      </c>
      <c r="B813" s="2">
        <v>1</v>
      </c>
      <c r="C813" s="4">
        <v>44865</v>
      </c>
      <c r="D813" s="2">
        <v>227</v>
      </c>
      <c r="E813" s="2">
        <v>83</v>
      </c>
      <c r="F813" s="2" t="str">
        <f>VLOOKUP(E813,PRODUCTS!A:B,2,FALSE)</f>
        <v>Tapestry 100% Wool Carpet</v>
      </c>
      <c r="G813" s="2">
        <v>1</v>
      </c>
      <c r="H813" s="10">
        <f>VLOOKUP(E813,PRODUCTS!A:E,3,FALSE)</f>
        <v>590</v>
      </c>
      <c r="I813" s="10">
        <f>VLOOKUP(E813,PRODUCTS!A:E,4,FALSE)</f>
        <v>298</v>
      </c>
      <c r="J813" s="10">
        <f t="shared" si="36"/>
        <v>590</v>
      </c>
      <c r="K813" s="10">
        <f t="shared" si="37"/>
        <v>298</v>
      </c>
      <c r="L813" s="10">
        <f t="shared" si="38"/>
        <v>292</v>
      </c>
      <c r="M813" s="2">
        <f>VLOOKUP(D813,CUSTOMERS!A:E,5,FALSE)</f>
        <v>9</v>
      </c>
      <c r="N813" s="2">
        <f>VLOOKUP(E813,PRODUCTS!A:E,5,FALSE)</f>
        <v>19</v>
      </c>
      <c r="O813" s="2" t="str">
        <f>VLOOKUP(N813,CATEGORIES!A:C,3,FALSE)</f>
        <v>Household</v>
      </c>
      <c r="P813" s="2" t="str">
        <f ca="1">VLOOKUP(D813,CUSTOMERS!A:J,10,FALSE)</f>
        <v>30 - 40</v>
      </c>
      <c r="Q813" s="2" t="str">
        <f>VLOOKUP(D813,CUSTOMERS!A:I,9,FALSE)</f>
        <v>South-East</v>
      </c>
      <c r="R813" s="2" t="str">
        <f>VLOOKUP(D813,CUSTOMERS!A:K,11,FALSE)</f>
        <v>USA</v>
      </c>
    </row>
    <row r="814" spans="1:18" x14ac:dyDescent="0.2">
      <c r="A814" s="2">
        <v>1432</v>
      </c>
      <c r="B814" s="2">
        <v>2</v>
      </c>
      <c r="C814" s="4">
        <v>44865</v>
      </c>
      <c r="D814" s="2">
        <v>227</v>
      </c>
      <c r="E814" s="2">
        <v>142</v>
      </c>
      <c r="F814" s="2" t="str">
        <f>VLOOKUP(E814,PRODUCTS!A:B,2,FALSE)</f>
        <v>Notre Dame 3-D Puzzle</v>
      </c>
      <c r="G814" s="2">
        <v>1</v>
      </c>
      <c r="H814" s="10">
        <f>VLOOKUP(E814,PRODUCTS!A:E,3,FALSE)</f>
        <v>50</v>
      </c>
      <c r="I814" s="10">
        <f>VLOOKUP(E814,PRODUCTS!A:E,4,FALSE)</f>
        <v>27</v>
      </c>
      <c r="J814" s="10">
        <f t="shared" si="36"/>
        <v>50</v>
      </c>
      <c r="K814" s="10">
        <f t="shared" si="37"/>
        <v>27</v>
      </c>
      <c r="L814" s="10">
        <f t="shared" si="38"/>
        <v>23</v>
      </c>
      <c r="M814" s="2">
        <f>VLOOKUP(D814,CUSTOMERS!A:E,5,FALSE)</f>
        <v>9</v>
      </c>
      <c r="N814" s="2">
        <f>VLOOKUP(E814,PRODUCTS!A:E,5,FALSE)</f>
        <v>10</v>
      </c>
      <c r="O814" s="2" t="str">
        <f>VLOOKUP(N814,CATEGORIES!A:C,3,FALSE)</f>
        <v>Children</v>
      </c>
      <c r="P814" s="2" t="str">
        <f ca="1">VLOOKUP(D814,CUSTOMERS!A:J,10,FALSE)</f>
        <v>30 - 40</v>
      </c>
      <c r="Q814" s="2" t="str">
        <f>VLOOKUP(D814,CUSTOMERS!A:I,9,FALSE)</f>
        <v>South-East</v>
      </c>
      <c r="R814" s="2" t="str">
        <f>VLOOKUP(D814,CUSTOMERS!A:K,11,FALSE)</f>
        <v>USA</v>
      </c>
    </row>
    <row r="815" spans="1:18" x14ac:dyDescent="0.2">
      <c r="A815" s="2">
        <v>1432</v>
      </c>
      <c r="B815" s="2">
        <v>3</v>
      </c>
      <c r="C815" s="4">
        <v>44865</v>
      </c>
      <c r="D815" s="2">
        <v>227</v>
      </c>
      <c r="E815" s="2">
        <v>192</v>
      </c>
      <c r="F815" s="2" t="str">
        <f>VLOOKUP(E815,PRODUCTS!A:B,2,FALSE)</f>
        <v>Superb Bacon (3 Lb.)</v>
      </c>
      <c r="G815" s="2">
        <v>1</v>
      </c>
      <c r="H815" s="10">
        <f>VLOOKUP(E815,PRODUCTS!A:E,3,FALSE)</f>
        <v>20</v>
      </c>
      <c r="I815" s="10">
        <f>VLOOKUP(E815,PRODUCTS!A:E,4,FALSE)</f>
        <v>11</v>
      </c>
      <c r="J815" s="10">
        <f t="shared" si="36"/>
        <v>20</v>
      </c>
      <c r="K815" s="10">
        <f t="shared" si="37"/>
        <v>11</v>
      </c>
      <c r="L815" s="10">
        <f t="shared" si="38"/>
        <v>9</v>
      </c>
      <c r="M815" s="2">
        <f>VLOOKUP(D815,CUSTOMERS!A:E,5,FALSE)</f>
        <v>9</v>
      </c>
      <c r="N815" s="2">
        <f>VLOOKUP(E815,PRODUCTS!A:E,5,FALSE)</f>
        <v>18</v>
      </c>
      <c r="O815" s="2" t="str">
        <f>VLOOKUP(N815,CATEGORIES!A:C,3,FALSE)</f>
        <v>Food</v>
      </c>
      <c r="P815" s="2" t="str">
        <f ca="1">VLOOKUP(D815,CUSTOMERS!A:J,10,FALSE)</f>
        <v>30 - 40</v>
      </c>
      <c r="Q815" s="2" t="str">
        <f>VLOOKUP(D815,CUSTOMERS!A:I,9,FALSE)</f>
        <v>South-East</v>
      </c>
      <c r="R815" s="2" t="str">
        <f>VLOOKUP(D815,CUSTOMERS!A:K,11,FALSE)</f>
        <v>USA</v>
      </c>
    </row>
    <row r="816" spans="1:18" x14ac:dyDescent="0.2">
      <c r="A816" s="2">
        <v>1433</v>
      </c>
      <c r="B816" s="2">
        <v>1</v>
      </c>
      <c r="C816" s="4">
        <v>44868</v>
      </c>
      <c r="D816" s="2">
        <v>126</v>
      </c>
      <c r="E816" s="2">
        <v>168</v>
      </c>
      <c r="F816" s="2" t="str">
        <f>VLOOKUP(E816,PRODUCTS!A:B,2,FALSE)</f>
        <v>Root Beer Lovers Basket</v>
      </c>
      <c r="G816" s="2">
        <v>1</v>
      </c>
      <c r="H816" s="10">
        <f>VLOOKUP(E816,PRODUCTS!A:E,3,FALSE)</f>
        <v>51</v>
      </c>
      <c r="I816" s="10">
        <f>VLOOKUP(E816,PRODUCTS!A:E,4,FALSE)</f>
        <v>26.5</v>
      </c>
      <c r="J816" s="10">
        <f t="shared" si="36"/>
        <v>51</v>
      </c>
      <c r="K816" s="10">
        <f t="shared" si="37"/>
        <v>26.5</v>
      </c>
      <c r="L816" s="10">
        <f t="shared" si="38"/>
        <v>24.5</v>
      </c>
      <c r="M816" s="2">
        <f>VLOOKUP(D816,CUSTOMERS!A:E,5,FALSE)</f>
        <v>3</v>
      </c>
      <c r="N816" s="2">
        <f>VLOOKUP(E816,PRODUCTS!A:E,5,FALSE)</f>
        <v>11</v>
      </c>
      <c r="O816" s="2" t="str">
        <f>VLOOKUP(N816,CATEGORIES!A:C,3,FALSE)</f>
        <v>Gifts</v>
      </c>
      <c r="P816" s="2" t="str">
        <f ca="1">VLOOKUP(D816,CUSTOMERS!A:J,10,FALSE)</f>
        <v>50 - 60</v>
      </c>
      <c r="Q816" s="2" t="str">
        <f>VLOOKUP(D816,CUSTOMERS!A:I,9,FALSE)</f>
        <v>France</v>
      </c>
      <c r="R816" s="2" t="str">
        <f>VLOOKUP(D816,CUSTOMERS!A:K,11,FALSE)</f>
        <v>Europe</v>
      </c>
    </row>
    <row r="817" spans="1:18" x14ac:dyDescent="0.2">
      <c r="A817" s="2">
        <v>1433</v>
      </c>
      <c r="B817" s="2">
        <v>2</v>
      </c>
      <c r="C817" s="4">
        <v>44868</v>
      </c>
      <c r="D817" s="2">
        <v>126</v>
      </c>
      <c r="E817" s="2">
        <v>179</v>
      </c>
      <c r="F817" s="2" t="str">
        <f>VLOOKUP(E817,PRODUCTS!A:B,2,FALSE)</f>
        <v>Sleigh Bells Doorknob</v>
      </c>
      <c r="G817" s="2">
        <v>1</v>
      </c>
      <c r="H817" s="10">
        <f>VLOOKUP(E817,PRODUCTS!A:E,3,FALSE)</f>
        <v>20</v>
      </c>
      <c r="I817" s="10">
        <f>VLOOKUP(E817,PRODUCTS!A:E,4,FALSE)</f>
        <v>13</v>
      </c>
      <c r="J817" s="10">
        <f t="shared" si="36"/>
        <v>20</v>
      </c>
      <c r="K817" s="10">
        <f t="shared" si="37"/>
        <v>13</v>
      </c>
      <c r="L817" s="10">
        <f t="shared" si="38"/>
        <v>7</v>
      </c>
      <c r="M817" s="2">
        <f>VLOOKUP(D817,CUSTOMERS!A:E,5,FALSE)</f>
        <v>3</v>
      </c>
      <c r="N817" s="2">
        <f>VLOOKUP(E817,PRODUCTS!A:E,5,FALSE)</f>
        <v>4</v>
      </c>
      <c r="O817" s="2" t="str">
        <f>VLOOKUP(N817,CATEGORIES!A:C,3,FALSE)</f>
        <v>Gifts</v>
      </c>
      <c r="P817" s="2" t="str">
        <f ca="1">VLOOKUP(D817,CUSTOMERS!A:J,10,FALSE)</f>
        <v>50 - 60</v>
      </c>
      <c r="Q817" s="2" t="str">
        <f>VLOOKUP(D817,CUSTOMERS!A:I,9,FALSE)</f>
        <v>France</v>
      </c>
      <c r="R817" s="2" t="str">
        <f>VLOOKUP(D817,CUSTOMERS!A:K,11,FALSE)</f>
        <v>Europe</v>
      </c>
    </row>
    <row r="818" spans="1:18" x14ac:dyDescent="0.2">
      <c r="A818" s="2">
        <v>1434</v>
      </c>
      <c r="B818" s="2">
        <v>1</v>
      </c>
      <c r="C818" s="4">
        <v>44868</v>
      </c>
      <c r="D818" s="2">
        <v>154</v>
      </c>
      <c r="E818" s="2">
        <v>171</v>
      </c>
      <c r="F818" s="2" t="str">
        <f>VLOOKUP(E818,PRODUCTS!A:B,2,FALSE)</f>
        <v>Seal Pack Refill Kit</v>
      </c>
      <c r="G818" s="2">
        <v>1</v>
      </c>
      <c r="H818" s="10">
        <f>VLOOKUP(E818,PRODUCTS!A:E,3,FALSE)</f>
        <v>27</v>
      </c>
      <c r="I818" s="10">
        <f>VLOOKUP(E818,PRODUCTS!A:E,4,FALSE)</f>
        <v>16.5</v>
      </c>
      <c r="J818" s="10">
        <f t="shared" si="36"/>
        <v>27</v>
      </c>
      <c r="K818" s="10">
        <f t="shared" si="37"/>
        <v>16.5</v>
      </c>
      <c r="L818" s="10">
        <f t="shared" si="38"/>
        <v>10.5</v>
      </c>
      <c r="M818" s="2">
        <f>VLOOKUP(D818,CUSTOMERS!A:E,5,FALSE)</f>
        <v>6</v>
      </c>
      <c r="N818" s="2">
        <f>VLOOKUP(E818,PRODUCTS!A:E,5,FALSE)</f>
        <v>23</v>
      </c>
      <c r="O818" s="2" t="str">
        <f>VLOOKUP(N818,CATEGORIES!A:C,3,FALSE)</f>
        <v>Travel</v>
      </c>
      <c r="P818" s="2" t="str">
        <f ca="1">VLOOKUP(D818,CUSTOMERS!A:J,10,FALSE)</f>
        <v>30 - 40</v>
      </c>
      <c r="Q818" s="2" t="str">
        <f>VLOOKUP(D818,CUSTOMERS!A:I,9,FALSE)</f>
        <v>North-West</v>
      </c>
      <c r="R818" s="2" t="str">
        <f>VLOOKUP(D818,CUSTOMERS!A:K,11,FALSE)</f>
        <v>USA</v>
      </c>
    </row>
    <row r="819" spans="1:18" x14ac:dyDescent="0.2">
      <c r="A819" s="2">
        <v>1435</v>
      </c>
      <c r="B819" s="2">
        <v>1</v>
      </c>
      <c r="C819" s="4">
        <v>44868</v>
      </c>
      <c r="D819" s="2">
        <v>436</v>
      </c>
      <c r="E819" s="2">
        <v>18</v>
      </c>
      <c r="F819" s="2" t="str">
        <f>VLOOKUP(E819,PRODUCTS!A:B,2,FALSE)</f>
        <v>Bison Burgers &amp; Steak (10 Lb.)</v>
      </c>
      <c r="G819" s="2">
        <v>1</v>
      </c>
      <c r="H819" s="10">
        <f>VLOOKUP(E819,PRODUCTS!A:E,3,FALSE)</f>
        <v>130</v>
      </c>
      <c r="I819" s="10">
        <f>VLOOKUP(E819,PRODUCTS!A:E,4,FALSE)</f>
        <v>66</v>
      </c>
      <c r="J819" s="10">
        <f t="shared" si="36"/>
        <v>130</v>
      </c>
      <c r="K819" s="10">
        <f t="shared" si="37"/>
        <v>66</v>
      </c>
      <c r="L819" s="10">
        <f t="shared" si="38"/>
        <v>64</v>
      </c>
      <c r="M819" s="2">
        <f>VLOOKUP(D819,CUSTOMERS!A:E,5,FALSE)</f>
        <v>6</v>
      </c>
      <c r="N819" s="2">
        <f>VLOOKUP(E819,PRODUCTS!A:E,5,FALSE)</f>
        <v>18</v>
      </c>
      <c r="O819" s="2" t="str">
        <f>VLOOKUP(N819,CATEGORIES!A:C,3,FALSE)</f>
        <v>Food</v>
      </c>
      <c r="P819" s="2" t="str">
        <f ca="1">VLOOKUP(D819,CUSTOMERS!A:J,10,FALSE)</f>
        <v>40 - 50</v>
      </c>
      <c r="Q819" s="2" t="str">
        <f>VLOOKUP(D819,CUSTOMERS!A:I,9,FALSE)</f>
        <v>South-East</v>
      </c>
      <c r="R819" s="2" t="str">
        <f>VLOOKUP(D819,CUSTOMERS!A:K,11,FALSE)</f>
        <v>USA</v>
      </c>
    </row>
    <row r="820" spans="1:18" x14ac:dyDescent="0.2">
      <c r="A820" s="2">
        <v>1435</v>
      </c>
      <c r="B820" s="2">
        <v>2</v>
      </c>
      <c r="C820" s="4">
        <v>44868</v>
      </c>
      <c r="D820" s="2">
        <v>436</v>
      </c>
      <c r="E820" s="2">
        <v>95</v>
      </c>
      <c r="F820" s="2" t="str">
        <f>VLOOKUP(E820,PRODUCTS!A:B,2,FALSE)</f>
        <v>Golfer's Mousepad</v>
      </c>
      <c r="G820" s="2">
        <v>2</v>
      </c>
      <c r="H820" s="10">
        <f>VLOOKUP(E820,PRODUCTS!A:E,3,FALSE)</f>
        <v>19</v>
      </c>
      <c r="I820" s="10">
        <f>VLOOKUP(E820,PRODUCTS!A:E,4,FALSE)</f>
        <v>11.5</v>
      </c>
      <c r="J820" s="10">
        <f t="shared" si="36"/>
        <v>38</v>
      </c>
      <c r="K820" s="10">
        <f t="shared" si="37"/>
        <v>23</v>
      </c>
      <c r="L820" s="10">
        <f t="shared" si="38"/>
        <v>15</v>
      </c>
      <c r="M820" s="2">
        <f>VLOOKUP(D820,CUSTOMERS!A:E,5,FALSE)</f>
        <v>6</v>
      </c>
      <c r="N820" s="2">
        <f>VLOOKUP(E820,PRODUCTS!A:E,5,FALSE)</f>
        <v>12</v>
      </c>
      <c r="O820" s="2" t="str">
        <f>VLOOKUP(N820,CATEGORIES!A:C,3,FALSE)</f>
        <v>Gifts</v>
      </c>
      <c r="P820" s="2" t="str">
        <f ca="1">VLOOKUP(D820,CUSTOMERS!A:J,10,FALSE)</f>
        <v>40 - 50</v>
      </c>
      <c r="Q820" s="2" t="str">
        <f>VLOOKUP(D820,CUSTOMERS!A:I,9,FALSE)</f>
        <v>South-East</v>
      </c>
      <c r="R820" s="2" t="str">
        <f>VLOOKUP(D820,CUSTOMERS!A:K,11,FALSE)</f>
        <v>USA</v>
      </c>
    </row>
    <row r="821" spans="1:18" x14ac:dyDescent="0.2">
      <c r="A821" s="2">
        <v>1435</v>
      </c>
      <c r="B821" s="2">
        <v>3</v>
      </c>
      <c r="C821" s="4">
        <v>44868</v>
      </c>
      <c r="D821" s="2">
        <v>436</v>
      </c>
      <c r="E821" s="2">
        <v>193</v>
      </c>
      <c r="F821" s="2" t="str">
        <f>VLOOKUP(E821,PRODUCTS!A:B,2,FALSE)</f>
        <v>Swiss Army Watch</v>
      </c>
      <c r="G821" s="2">
        <v>1</v>
      </c>
      <c r="H821" s="10">
        <f>VLOOKUP(E821,PRODUCTS!A:E,3,FALSE)</f>
        <v>155</v>
      </c>
      <c r="I821" s="10">
        <f>VLOOKUP(E821,PRODUCTS!A:E,4,FALSE)</f>
        <v>78.5</v>
      </c>
      <c r="J821" s="10">
        <f t="shared" si="36"/>
        <v>155</v>
      </c>
      <c r="K821" s="10">
        <f t="shared" si="37"/>
        <v>78.5</v>
      </c>
      <c r="L821" s="10">
        <f t="shared" si="38"/>
        <v>76.5</v>
      </c>
      <c r="M821" s="2">
        <f>VLOOKUP(D821,CUSTOMERS!A:E,5,FALSE)</f>
        <v>6</v>
      </c>
      <c r="N821" s="2">
        <f>VLOOKUP(E821,PRODUCTS!A:E,5,FALSE)</f>
        <v>14</v>
      </c>
      <c r="O821" s="2" t="str">
        <f>VLOOKUP(N821,CATEGORIES!A:C,3,FALSE)</f>
        <v>Health &amp; Beauty</v>
      </c>
      <c r="P821" s="2" t="str">
        <f ca="1">VLOOKUP(D821,CUSTOMERS!A:J,10,FALSE)</f>
        <v>40 - 50</v>
      </c>
      <c r="Q821" s="2" t="str">
        <f>VLOOKUP(D821,CUSTOMERS!A:I,9,FALSE)</f>
        <v>South-East</v>
      </c>
      <c r="R821" s="2" t="str">
        <f>VLOOKUP(D821,CUSTOMERS!A:K,11,FALSE)</f>
        <v>USA</v>
      </c>
    </row>
    <row r="822" spans="1:18" x14ac:dyDescent="0.2">
      <c r="A822" s="2">
        <v>1436</v>
      </c>
      <c r="B822" s="2">
        <v>1</v>
      </c>
      <c r="C822" s="4">
        <v>44869</v>
      </c>
      <c r="D822" s="2">
        <v>530</v>
      </c>
      <c r="E822" s="2">
        <v>47</v>
      </c>
      <c r="F822" s="2" t="str">
        <f>VLOOKUP(E822,PRODUCTS!A:B,2,FALSE)</f>
        <v>Chinese Survival Tool</v>
      </c>
      <c r="G822" s="2">
        <v>1</v>
      </c>
      <c r="H822" s="10">
        <f>VLOOKUP(E822,PRODUCTS!A:E,3,FALSE)</f>
        <v>13</v>
      </c>
      <c r="I822" s="10">
        <f>VLOOKUP(E822,PRODUCTS!A:E,4,FALSE)</f>
        <v>7.5</v>
      </c>
      <c r="J822" s="10">
        <f t="shared" si="36"/>
        <v>13</v>
      </c>
      <c r="K822" s="10">
        <f t="shared" si="37"/>
        <v>7.5</v>
      </c>
      <c r="L822" s="10">
        <f t="shared" si="38"/>
        <v>5.5</v>
      </c>
      <c r="M822" s="2">
        <f>VLOOKUP(D822,CUSTOMERS!A:E,5,FALSE)</f>
        <v>10</v>
      </c>
      <c r="N822" s="2">
        <f>VLOOKUP(E822,PRODUCTS!A:E,5,FALSE)</f>
        <v>23</v>
      </c>
      <c r="O822" s="2" t="str">
        <f>VLOOKUP(N822,CATEGORIES!A:C,3,FALSE)</f>
        <v>Travel</v>
      </c>
      <c r="P822" s="2" t="str">
        <f ca="1">VLOOKUP(D822,CUSTOMERS!A:J,10,FALSE)</f>
        <v>30 - 40</v>
      </c>
      <c r="Q822" s="2" t="str">
        <f>VLOOKUP(D822,CUSTOMERS!A:I,9,FALSE)</f>
        <v>Central</v>
      </c>
      <c r="R822" s="2" t="str">
        <f>VLOOKUP(D822,CUSTOMERS!A:K,11,FALSE)</f>
        <v>USA</v>
      </c>
    </row>
    <row r="823" spans="1:18" x14ac:dyDescent="0.2">
      <c r="A823" s="2">
        <v>1436</v>
      </c>
      <c r="B823" s="2">
        <v>2</v>
      </c>
      <c r="C823" s="4">
        <v>44869</v>
      </c>
      <c r="D823" s="2">
        <v>530</v>
      </c>
      <c r="E823" s="2">
        <v>212</v>
      </c>
      <c r="F823" s="2" t="str">
        <f>VLOOKUP(E823,PRODUCTS!A:B,2,FALSE)</f>
        <v>Peaberry Blend Espresso</v>
      </c>
      <c r="G823" s="2">
        <v>2</v>
      </c>
      <c r="H823" s="10">
        <f>VLOOKUP(E823,PRODUCTS!A:E,3,FALSE)</f>
        <v>14</v>
      </c>
      <c r="I823" s="10">
        <f>VLOOKUP(E823,PRODUCTS!A:E,4,FALSE)</f>
        <v>9</v>
      </c>
      <c r="J823" s="10">
        <f t="shared" si="36"/>
        <v>28</v>
      </c>
      <c r="K823" s="10">
        <f t="shared" si="37"/>
        <v>18</v>
      </c>
      <c r="L823" s="10">
        <f t="shared" si="38"/>
        <v>10</v>
      </c>
      <c r="M823" s="2">
        <f>VLOOKUP(D823,CUSTOMERS!A:E,5,FALSE)</f>
        <v>10</v>
      </c>
      <c r="N823" s="2">
        <f>VLOOKUP(E823,PRODUCTS!A:E,5,FALSE)</f>
        <v>6</v>
      </c>
      <c r="O823" s="2" t="str">
        <f>VLOOKUP(N823,CATEGORIES!A:C,3,FALSE)</f>
        <v>Food</v>
      </c>
      <c r="P823" s="2" t="str">
        <f ca="1">VLOOKUP(D823,CUSTOMERS!A:J,10,FALSE)</f>
        <v>30 - 40</v>
      </c>
      <c r="Q823" s="2" t="str">
        <f>VLOOKUP(D823,CUSTOMERS!A:I,9,FALSE)</f>
        <v>Central</v>
      </c>
      <c r="R823" s="2" t="str">
        <f>VLOOKUP(D823,CUSTOMERS!A:K,11,FALSE)</f>
        <v>USA</v>
      </c>
    </row>
    <row r="824" spans="1:18" x14ac:dyDescent="0.2">
      <c r="A824" s="2">
        <v>1437</v>
      </c>
      <c r="B824" s="2">
        <v>1</v>
      </c>
      <c r="C824" s="4">
        <v>44870</v>
      </c>
      <c r="D824" s="2">
        <v>27</v>
      </c>
      <c r="E824" s="2">
        <v>63</v>
      </c>
      <c r="F824" s="2" t="str">
        <f>VLOOKUP(E824,PRODUCTS!A:B,2,FALSE)</f>
        <v>Digital Golf Score Card</v>
      </c>
      <c r="G824" s="2">
        <v>1</v>
      </c>
      <c r="H824" s="10">
        <f>VLOOKUP(E824,PRODUCTS!A:E,3,FALSE)</f>
        <v>30</v>
      </c>
      <c r="I824" s="10">
        <f>VLOOKUP(E824,PRODUCTS!A:E,4,FALSE)</f>
        <v>16</v>
      </c>
      <c r="J824" s="10">
        <f t="shared" si="36"/>
        <v>30</v>
      </c>
      <c r="K824" s="10">
        <f t="shared" si="37"/>
        <v>16</v>
      </c>
      <c r="L824" s="10">
        <f t="shared" si="38"/>
        <v>14</v>
      </c>
      <c r="M824" s="2">
        <f>VLOOKUP(D824,CUSTOMERS!A:E,5,FALSE)</f>
        <v>2</v>
      </c>
      <c r="N824" s="2">
        <f>VLOOKUP(E824,PRODUCTS!A:E,5,FALSE)</f>
        <v>12</v>
      </c>
      <c r="O824" s="2" t="str">
        <f>VLOOKUP(N824,CATEGORIES!A:C,3,FALSE)</f>
        <v>Gifts</v>
      </c>
      <c r="P824" s="2" t="str">
        <f ca="1">VLOOKUP(D824,CUSTOMERS!A:J,10,FALSE)</f>
        <v>30 - 40</v>
      </c>
      <c r="Q824" s="2" t="str">
        <f>VLOOKUP(D824,CUSTOMERS!A:I,9,FALSE)</f>
        <v>South-West</v>
      </c>
      <c r="R824" s="2" t="str">
        <f>VLOOKUP(D824,CUSTOMERS!A:K,11,FALSE)</f>
        <v>USA</v>
      </c>
    </row>
    <row r="825" spans="1:18" x14ac:dyDescent="0.2">
      <c r="A825" s="2">
        <v>1437</v>
      </c>
      <c r="B825" s="2">
        <v>2</v>
      </c>
      <c r="C825" s="4">
        <v>44870</v>
      </c>
      <c r="D825" s="2">
        <v>27</v>
      </c>
      <c r="E825" s="2">
        <v>135</v>
      </c>
      <c r="F825" s="2" t="str">
        <f>VLOOKUP(E825,PRODUCTS!A:B,2,FALSE)</f>
        <v>Model of Atlantis</v>
      </c>
      <c r="G825" s="2">
        <v>1</v>
      </c>
      <c r="H825" s="10">
        <f>VLOOKUP(E825,PRODUCTS!A:E,3,FALSE)</f>
        <v>60</v>
      </c>
      <c r="I825" s="10">
        <f>VLOOKUP(E825,PRODUCTS!A:E,4,FALSE)</f>
        <v>31</v>
      </c>
      <c r="J825" s="10">
        <f t="shared" si="36"/>
        <v>60</v>
      </c>
      <c r="K825" s="10">
        <f t="shared" si="37"/>
        <v>31</v>
      </c>
      <c r="L825" s="10">
        <f t="shared" si="38"/>
        <v>29</v>
      </c>
      <c r="M825" s="2">
        <f>VLOOKUP(D825,CUSTOMERS!A:E,5,FALSE)</f>
        <v>2</v>
      </c>
      <c r="N825" s="2">
        <f>VLOOKUP(E825,PRODUCTS!A:E,5,FALSE)</f>
        <v>26</v>
      </c>
      <c r="O825" s="2" t="str">
        <f>VLOOKUP(N825,CATEGORIES!A:C,3,FALSE)</f>
        <v>Gifts</v>
      </c>
      <c r="P825" s="2" t="str">
        <f ca="1">VLOOKUP(D825,CUSTOMERS!A:J,10,FALSE)</f>
        <v>30 - 40</v>
      </c>
      <c r="Q825" s="2" t="str">
        <f>VLOOKUP(D825,CUSTOMERS!A:I,9,FALSE)</f>
        <v>South-West</v>
      </c>
      <c r="R825" s="2" t="str">
        <f>VLOOKUP(D825,CUSTOMERS!A:K,11,FALSE)</f>
        <v>USA</v>
      </c>
    </row>
    <row r="826" spans="1:18" x14ac:dyDescent="0.2">
      <c r="A826" s="2">
        <v>1437</v>
      </c>
      <c r="B826" s="2">
        <v>3</v>
      </c>
      <c r="C826" s="4">
        <v>44870</v>
      </c>
      <c r="D826" s="2">
        <v>27</v>
      </c>
      <c r="E826" s="2">
        <v>181</v>
      </c>
      <c r="F826" s="2" t="str">
        <f>VLOOKUP(E826,PRODUCTS!A:B,2,FALSE)</f>
        <v>Slinky</v>
      </c>
      <c r="G826" s="2">
        <v>4</v>
      </c>
      <c r="H826" s="10">
        <f>VLOOKUP(E826,PRODUCTS!A:E,3,FALSE)</f>
        <v>12</v>
      </c>
      <c r="I826" s="10">
        <f>VLOOKUP(E826,PRODUCTS!A:E,4,FALSE)</f>
        <v>7</v>
      </c>
      <c r="J826" s="10">
        <f t="shared" si="36"/>
        <v>48</v>
      </c>
      <c r="K826" s="10">
        <f t="shared" si="37"/>
        <v>28</v>
      </c>
      <c r="L826" s="10">
        <f t="shared" si="38"/>
        <v>20</v>
      </c>
      <c r="M826" s="2">
        <f>VLOOKUP(D826,CUSTOMERS!A:E,5,FALSE)</f>
        <v>2</v>
      </c>
      <c r="N826" s="2">
        <f>VLOOKUP(E826,PRODUCTS!A:E,5,FALSE)</f>
        <v>5</v>
      </c>
      <c r="O826" s="2" t="str">
        <f>VLOOKUP(N826,CATEGORIES!A:C,3,FALSE)</f>
        <v>Children</v>
      </c>
      <c r="P826" s="2" t="str">
        <f ca="1">VLOOKUP(D826,CUSTOMERS!A:J,10,FALSE)</f>
        <v>30 - 40</v>
      </c>
      <c r="Q826" s="2" t="str">
        <f>VLOOKUP(D826,CUSTOMERS!A:I,9,FALSE)</f>
        <v>South-West</v>
      </c>
      <c r="R826" s="2" t="str">
        <f>VLOOKUP(D826,CUSTOMERS!A:K,11,FALSE)</f>
        <v>USA</v>
      </c>
    </row>
    <row r="827" spans="1:18" x14ac:dyDescent="0.2">
      <c r="A827" s="2">
        <v>1438</v>
      </c>
      <c r="B827" s="2">
        <v>1</v>
      </c>
      <c r="C827" s="4">
        <v>44870</v>
      </c>
      <c r="D827" s="2">
        <v>571</v>
      </c>
      <c r="E827" s="2">
        <v>91</v>
      </c>
      <c r="F827" s="2" t="str">
        <f>VLOOKUP(E827,PRODUCTS!A:B,2,FALSE)</f>
        <v>Godiva Christmas Ballotin</v>
      </c>
      <c r="G827" s="2">
        <v>1</v>
      </c>
      <c r="H827" s="10">
        <f>VLOOKUP(E827,PRODUCTS!A:E,3,FALSE)</f>
        <v>40</v>
      </c>
      <c r="I827" s="10">
        <f>VLOOKUP(E827,PRODUCTS!A:E,4,FALSE)</f>
        <v>21</v>
      </c>
      <c r="J827" s="10">
        <f t="shared" si="36"/>
        <v>40</v>
      </c>
      <c r="K827" s="10">
        <f t="shared" si="37"/>
        <v>21</v>
      </c>
      <c r="L827" s="10">
        <f t="shared" si="38"/>
        <v>19</v>
      </c>
      <c r="M827" s="2">
        <f>VLOOKUP(D827,CUSTOMERS!A:E,5,FALSE)</f>
        <v>1</v>
      </c>
      <c r="N827" s="2">
        <f>VLOOKUP(E827,PRODUCTS!A:E,5,FALSE)</f>
        <v>3</v>
      </c>
      <c r="O827" s="2" t="str">
        <f>VLOOKUP(N827,CATEGORIES!A:C,3,FALSE)</f>
        <v>Food</v>
      </c>
      <c r="P827" s="2" t="str">
        <f ca="1">VLOOKUP(D827,CUSTOMERS!A:J,10,FALSE)</f>
        <v>30 - 40</v>
      </c>
      <c r="Q827" s="2" t="str">
        <f>VLOOKUP(D827,CUSTOMERS!A:I,9,FALSE)</f>
        <v>South-West</v>
      </c>
      <c r="R827" s="2" t="str">
        <f>VLOOKUP(D827,CUSTOMERS!A:K,11,FALSE)</f>
        <v>USA</v>
      </c>
    </row>
    <row r="828" spans="1:18" x14ac:dyDescent="0.2">
      <c r="A828" s="2">
        <v>1438</v>
      </c>
      <c r="B828" s="2">
        <v>2</v>
      </c>
      <c r="C828" s="4">
        <v>44870</v>
      </c>
      <c r="D828" s="2">
        <v>571</v>
      </c>
      <c r="E828" s="2">
        <v>199</v>
      </c>
      <c r="F828" s="2" t="str">
        <f>VLOOKUP(E828,PRODUCTS!A:B,2,FALSE)</f>
        <v>Truth Seeker</v>
      </c>
      <c r="G828" s="2">
        <v>1</v>
      </c>
      <c r="H828" s="10">
        <f>VLOOKUP(E828,PRODUCTS!A:E,3,FALSE)</f>
        <v>154</v>
      </c>
      <c r="I828" s="10">
        <f>VLOOKUP(E828,PRODUCTS!A:E,4,FALSE)</f>
        <v>79</v>
      </c>
      <c r="J828" s="10">
        <f t="shared" si="36"/>
        <v>154</v>
      </c>
      <c r="K828" s="10">
        <f t="shared" si="37"/>
        <v>79</v>
      </c>
      <c r="L828" s="10">
        <f t="shared" si="38"/>
        <v>75</v>
      </c>
      <c r="M828" s="2">
        <f>VLOOKUP(D828,CUSTOMERS!A:E,5,FALSE)</f>
        <v>1</v>
      </c>
      <c r="N828" s="2">
        <f>VLOOKUP(E828,PRODUCTS!A:E,5,FALSE)</f>
        <v>9</v>
      </c>
      <c r="O828" s="2" t="str">
        <f>VLOOKUP(N828,CATEGORIES!A:C,3,FALSE)</f>
        <v>Electronics</v>
      </c>
      <c r="P828" s="2" t="str">
        <f ca="1">VLOOKUP(D828,CUSTOMERS!A:J,10,FALSE)</f>
        <v>30 - 40</v>
      </c>
      <c r="Q828" s="2" t="str">
        <f>VLOOKUP(D828,CUSTOMERS!A:I,9,FALSE)</f>
        <v>South-West</v>
      </c>
      <c r="R828" s="2" t="str">
        <f>VLOOKUP(D828,CUSTOMERS!A:K,11,FALSE)</f>
        <v>USA</v>
      </c>
    </row>
    <row r="829" spans="1:18" x14ac:dyDescent="0.2">
      <c r="A829" s="2">
        <v>1439</v>
      </c>
      <c r="B829" s="2">
        <v>1</v>
      </c>
      <c r="C829" s="4">
        <v>44871</v>
      </c>
      <c r="D829" s="2">
        <v>259</v>
      </c>
      <c r="E829" s="2">
        <v>60</v>
      </c>
      <c r="F829" s="2" t="str">
        <f>VLOOKUP(E829,PRODUCTS!A:B,2,FALSE)</f>
        <v>Custom Cellar Plaque</v>
      </c>
      <c r="G829" s="2">
        <v>1</v>
      </c>
      <c r="H829" s="10">
        <f>VLOOKUP(E829,PRODUCTS!A:E,3,FALSE)</f>
        <v>60</v>
      </c>
      <c r="I829" s="10">
        <f>VLOOKUP(E829,PRODUCTS!A:E,4,FALSE)</f>
        <v>33</v>
      </c>
      <c r="J829" s="10">
        <f t="shared" si="36"/>
        <v>60</v>
      </c>
      <c r="K829" s="10">
        <f t="shared" si="37"/>
        <v>33</v>
      </c>
      <c r="L829" s="10">
        <f t="shared" si="38"/>
        <v>27</v>
      </c>
      <c r="M829" s="2">
        <f>VLOOKUP(D829,CUSTOMERS!A:E,5,FALSE)</f>
        <v>3</v>
      </c>
      <c r="N829" s="2">
        <f>VLOOKUP(E829,PRODUCTS!A:E,5,FALSE)</f>
        <v>15</v>
      </c>
      <c r="O829" s="2" t="str">
        <f>VLOOKUP(N829,CATEGORIES!A:C,3,FALSE)</f>
        <v>Household</v>
      </c>
      <c r="P829" s="2" t="str">
        <f ca="1">VLOOKUP(D829,CUSTOMERS!A:J,10,FALSE)</f>
        <v>70+</v>
      </c>
      <c r="Q829" s="2" t="str">
        <f>VLOOKUP(D829,CUSTOMERS!A:I,9,FALSE)</f>
        <v>South</v>
      </c>
      <c r="R829" s="2" t="str">
        <f>VLOOKUP(D829,CUSTOMERS!A:K,11,FALSE)</f>
        <v>USA</v>
      </c>
    </row>
    <row r="830" spans="1:18" x14ac:dyDescent="0.2">
      <c r="A830" s="2">
        <v>1439</v>
      </c>
      <c r="B830" s="2">
        <v>2</v>
      </c>
      <c r="C830" s="4">
        <v>44871</v>
      </c>
      <c r="D830" s="2">
        <v>259</v>
      </c>
      <c r="E830" s="2">
        <v>100</v>
      </c>
      <c r="F830" s="2" t="str">
        <f>VLOOKUP(E830,PRODUCTS!A:B,2,FALSE)</f>
        <v>Handsfree Head Massage</v>
      </c>
      <c r="G830" s="2">
        <v>1</v>
      </c>
      <c r="H830" s="10">
        <f>VLOOKUP(E830,PRODUCTS!A:E,3,FALSE)</f>
        <v>64</v>
      </c>
      <c r="I830" s="10">
        <f>VLOOKUP(E830,PRODUCTS!A:E,4,FALSE)</f>
        <v>35</v>
      </c>
      <c r="J830" s="10">
        <f t="shared" si="36"/>
        <v>64</v>
      </c>
      <c r="K830" s="10">
        <f t="shared" si="37"/>
        <v>35</v>
      </c>
      <c r="L830" s="10">
        <f t="shared" si="38"/>
        <v>29</v>
      </c>
      <c r="M830" s="2">
        <f>VLOOKUP(D830,CUSTOMERS!A:E,5,FALSE)</f>
        <v>3</v>
      </c>
      <c r="N830" s="2">
        <f>VLOOKUP(E830,PRODUCTS!A:E,5,FALSE)</f>
        <v>7</v>
      </c>
      <c r="O830" s="2" t="str">
        <f>VLOOKUP(N830,CATEGORIES!A:C,3,FALSE)</f>
        <v>Electronics</v>
      </c>
      <c r="P830" s="2" t="str">
        <f ca="1">VLOOKUP(D830,CUSTOMERS!A:J,10,FALSE)</f>
        <v>70+</v>
      </c>
      <c r="Q830" s="2" t="str">
        <f>VLOOKUP(D830,CUSTOMERS!A:I,9,FALSE)</f>
        <v>South</v>
      </c>
      <c r="R830" s="2" t="str">
        <f>VLOOKUP(D830,CUSTOMERS!A:K,11,FALSE)</f>
        <v>USA</v>
      </c>
    </row>
    <row r="831" spans="1:18" x14ac:dyDescent="0.2">
      <c r="A831" s="2">
        <v>1439</v>
      </c>
      <c r="B831" s="2">
        <v>3</v>
      </c>
      <c r="C831" s="4">
        <v>44871</v>
      </c>
      <c r="D831" s="2">
        <v>259</v>
      </c>
      <c r="E831" s="2">
        <v>123</v>
      </c>
      <c r="F831" s="2" t="str">
        <f>VLOOKUP(E831,PRODUCTS!A:B,2,FALSE)</f>
        <v>Lone Star Fiesta</v>
      </c>
      <c r="G831" s="2">
        <v>1</v>
      </c>
      <c r="H831" s="10">
        <f>VLOOKUP(E831,PRODUCTS!A:E,3,FALSE)</f>
        <v>75</v>
      </c>
      <c r="I831" s="10">
        <f>VLOOKUP(E831,PRODUCTS!A:E,4,FALSE)</f>
        <v>40.5</v>
      </c>
      <c r="J831" s="10">
        <f t="shared" si="36"/>
        <v>75</v>
      </c>
      <c r="K831" s="10">
        <f t="shared" si="37"/>
        <v>40.5</v>
      </c>
      <c r="L831" s="10">
        <f t="shared" si="38"/>
        <v>34.5</v>
      </c>
      <c r="M831" s="2">
        <f>VLOOKUP(D831,CUSTOMERS!A:E,5,FALSE)</f>
        <v>3</v>
      </c>
      <c r="N831" s="2">
        <f>VLOOKUP(E831,PRODUCTS!A:E,5,FALSE)</f>
        <v>11</v>
      </c>
      <c r="O831" s="2" t="str">
        <f>VLOOKUP(N831,CATEGORIES!A:C,3,FALSE)</f>
        <v>Gifts</v>
      </c>
      <c r="P831" s="2" t="str">
        <f ca="1">VLOOKUP(D831,CUSTOMERS!A:J,10,FALSE)</f>
        <v>70+</v>
      </c>
      <c r="Q831" s="2" t="str">
        <f>VLOOKUP(D831,CUSTOMERS!A:I,9,FALSE)</f>
        <v>South</v>
      </c>
      <c r="R831" s="2" t="str">
        <f>VLOOKUP(D831,CUSTOMERS!A:K,11,FALSE)</f>
        <v>USA</v>
      </c>
    </row>
    <row r="832" spans="1:18" x14ac:dyDescent="0.2">
      <c r="A832" s="2">
        <v>1439</v>
      </c>
      <c r="B832" s="2">
        <v>4</v>
      </c>
      <c r="C832" s="4">
        <v>44871</v>
      </c>
      <c r="D832" s="2">
        <v>259</v>
      </c>
      <c r="E832" s="2">
        <v>140</v>
      </c>
      <c r="F832" s="2" t="str">
        <f>VLOOKUP(E832,PRODUCTS!A:B,2,FALSE)</f>
        <v>Deer Repellent</v>
      </c>
      <c r="G832" s="2">
        <v>1</v>
      </c>
      <c r="H832" s="10">
        <f>VLOOKUP(E832,PRODUCTS!A:E,3,FALSE)</f>
        <v>15</v>
      </c>
      <c r="I832" s="10">
        <f>VLOOKUP(E832,PRODUCTS!A:E,4,FALSE)</f>
        <v>9.5</v>
      </c>
      <c r="J832" s="10">
        <f t="shared" si="36"/>
        <v>15</v>
      </c>
      <c r="K832" s="10">
        <f t="shared" si="37"/>
        <v>9.5</v>
      </c>
      <c r="L832" s="10">
        <f t="shared" si="38"/>
        <v>5.5</v>
      </c>
      <c r="M832" s="2">
        <f>VLOOKUP(D832,CUSTOMERS!A:E,5,FALSE)</f>
        <v>3</v>
      </c>
      <c r="N832" s="2">
        <f>VLOOKUP(E832,PRODUCTS!A:E,5,FALSE)</f>
        <v>16</v>
      </c>
      <c r="O832" s="2" t="str">
        <f>VLOOKUP(N832,CATEGORIES!A:C,3,FALSE)</f>
        <v>Household</v>
      </c>
      <c r="P832" s="2" t="str">
        <f ca="1">VLOOKUP(D832,CUSTOMERS!A:J,10,FALSE)</f>
        <v>70+</v>
      </c>
      <c r="Q832" s="2" t="str">
        <f>VLOOKUP(D832,CUSTOMERS!A:I,9,FALSE)</f>
        <v>South</v>
      </c>
      <c r="R832" s="2" t="str">
        <f>VLOOKUP(D832,CUSTOMERS!A:K,11,FALSE)</f>
        <v>USA</v>
      </c>
    </row>
    <row r="833" spans="1:18" x14ac:dyDescent="0.2">
      <c r="A833" s="2">
        <v>1440</v>
      </c>
      <c r="B833" s="2">
        <v>1</v>
      </c>
      <c r="C833" s="4">
        <v>44871</v>
      </c>
      <c r="D833" s="2">
        <v>260</v>
      </c>
      <c r="E833" s="2">
        <v>73</v>
      </c>
      <c r="F833" s="2" t="str">
        <f>VLOOKUP(E833,PRODUCTS!A:B,2,FALSE)</f>
        <v>Executive Massage Chair</v>
      </c>
      <c r="G833" s="2">
        <v>1</v>
      </c>
      <c r="H833" s="10">
        <f>VLOOKUP(E833,PRODUCTS!A:E,3,FALSE)</f>
        <v>1500</v>
      </c>
      <c r="I833" s="10">
        <f>VLOOKUP(E833,PRODUCTS!A:E,4,FALSE)</f>
        <v>752</v>
      </c>
      <c r="J833" s="10">
        <f t="shared" si="36"/>
        <v>1500</v>
      </c>
      <c r="K833" s="10">
        <f t="shared" si="37"/>
        <v>752</v>
      </c>
      <c r="L833" s="10">
        <f t="shared" si="38"/>
        <v>748</v>
      </c>
      <c r="M833" s="2">
        <f>VLOOKUP(D833,CUSTOMERS!A:E,5,FALSE)</f>
        <v>3</v>
      </c>
      <c r="N833" s="2">
        <f>VLOOKUP(E833,PRODUCTS!A:E,5,FALSE)</f>
        <v>7</v>
      </c>
      <c r="O833" s="2" t="str">
        <f>VLOOKUP(N833,CATEGORIES!A:C,3,FALSE)</f>
        <v>Electronics</v>
      </c>
      <c r="P833" s="2" t="str">
        <f ca="1">VLOOKUP(D833,CUSTOMERS!A:J,10,FALSE)</f>
        <v>50 - 60</v>
      </c>
      <c r="Q833" s="2" t="str">
        <f>VLOOKUP(D833,CUSTOMERS!A:I,9,FALSE)</f>
        <v>Canada</v>
      </c>
      <c r="R833" s="2" t="str">
        <f>VLOOKUP(D833,CUSTOMERS!A:K,11,FALSE)</f>
        <v>Canada</v>
      </c>
    </row>
    <row r="834" spans="1:18" x14ac:dyDescent="0.2">
      <c r="A834" s="2">
        <v>1440</v>
      </c>
      <c r="B834" s="2">
        <v>2</v>
      </c>
      <c r="C834" s="4">
        <v>44871</v>
      </c>
      <c r="D834" s="2">
        <v>260</v>
      </c>
      <c r="E834" s="2">
        <v>104</v>
      </c>
      <c r="F834" s="2" t="str">
        <f>VLOOKUP(E834,PRODUCTS!A:B,2,FALSE)</f>
        <v>Ice Cream Parlor Bowl Set</v>
      </c>
      <c r="G834" s="2">
        <v>1</v>
      </c>
      <c r="H834" s="10">
        <f>VLOOKUP(E834,PRODUCTS!A:E,3,FALSE)</f>
        <v>43</v>
      </c>
      <c r="I834" s="10">
        <f>VLOOKUP(E834,PRODUCTS!A:E,4,FALSE)</f>
        <v>23.5</v>
      </c>
      <c r="J834" s="10">
        <f t="shared" ref="J834:J897" si="39">H834*G834</f>
        <v>43</v>
      </c>
      <c r="K834" s="10">
        <f t="shared" ref="K834:K897" si="40">I834*G834</f>
        <v>23.5</v>
      </c>
      <c r="L834" s="10">
        <f t="shared" ref="L834:L897" si="41">J834-K834</f>
        <v>19.5</v>
      </c>
      <c r="M834" s="2">
        <f>VLOOKUP(D834,CUSTOMERS!A:E,5,FALSE)</f>
        <v>3</v>
      </c>
      <c r="N834" s="2">
        <f>VLOOKUP(E834,PRODUCTS!A:E,5,FALSE)</f>
        <v>11</v>
      </c>
      <c r="O834" s="2" t="str">
        <f>VLOOKUP(N834,CATEGORIES!A:C,3,FALSE)</f>
        <v>Gifts</v>
      </c>
      <c r="P834" s="2" t="str">
        <f ca="1">VLOOKUP(D834,CUSTOMERS!A:J,10,FALSE)</f>
        <v>50 - 60</v>
      </c>
      <c r="Q834" s="2" t="str">
        <f>VLOOKUP(D834,CUSTOMERS!A:I,9,FALSE)</f>
        <v>Canada</v>
      </c>
      <c r="R834" s="2" t="str">
        <f>VLOOKUP(D834,CUSTOMERS!A:K,11,FALSE)</f>
        <v>Canada</v>
      </c>
    </row>
    <row r="835" spans="1:18" x14ac:dyDescent="0.2">
      <c r="A835" s="2">
        <v>1440</v>
      </c>
      <c r="B835" s="2">
        <v>3</v>
      </c>
      <c r="C835" s="4">
        <v>44871</v>
      </c>
      <c r="D835" s="2">
        <v>260</v>
      </c>
      <c r="E835" s="2">
        <v>134</v>
      </c>
      <c r="F835" s="2" t="str">
        <f>VLOOKUP(E835,PRODUCTS!A:B,2,FALSE)</f>
        <v>Mocha Java Blend Coffee</v>
      </c>
      <c r="G835" s="2">
        <v>1</v>
      </c>
      <c r="H835" s="10">
        <f>VLOOKUP(E835,PRODUCTS!A:E,3,FALSE)</f>
        <v>16</v>
      </c>
      <c r="I835" s="10">
        <f>VLOOKUP(E835,PRODUCTS!A:E,4,FALSE)</f>
        <v>9</v>
      </c>
      <c r="J835" s="10">
        <f t="shared" si="39"/>
        <v>16</v>
      </c>
      <c r="K835" s="10">
        <f t="shared" si="40"/>
        <v>9</v>
      </c>
      <c r="L835" s="10">
        <f t="shared" si="41"/>
        <v>7</v>
      </c>
      <c r="M835" s="2">
        <f>VLOOKUP(D835,CUSTOMERS!A:E,5,FALSE)</f>
        <v>3</v>
      </c>
      <c r="N835" s="2">
        <f>VLOOKUP(E835,PRODUCTS!A:E,5,FALSE)</f>
        <v>6</v>
      </c>
      <c r="O835" s="2" t="str">
        <f>VLOOKUP(N835,CATEGORIES!A:C,3,FALSE)</f>
        <v>Food</v>
      </c>
      <c r="P835" s="2" t="str">
        <f ca="1">VLOOKUP(D835,CUSTOMERS!A:J,10,FALSE)</f>
        <v>50 - 60</v>
      </c>
      <c r="Q835" s="2" t="str">
        <f>VLOOKUP(D835,CUSTOMERS!A:I,9,FALSE)</f>
        <v>Canada</v>
      </c>
      <c r="R835" s="2" t="str">
        <f>VLOOKUP(D835,CUSTOMERS!A:K,11,FALSE)</f>
        <v>Canada</v>
      </c>
    </row>
    <row r="836" spans="1:18" x14ac:dyDescent="0.2">
      <c r="A836" s="2">
        <v>1440</v>
      </c>
      <c r="B836" s="2">
        <v>4</v>
      </c>
      <c r="C836" s="4">
        <v>44871</v>
      </c>
      <c r="D836" s="2">
        <v>260</v>
      </c>
      <c r="E836" s="2">
        <v>138</v>
      </c>
      <c r="F836" s="2" t="str">
        <f>VLOOKUP(E836,PRODUCTS!A:B,2,FALSE)</f>
        <v>Natural Cold Defense Kit</v>
      </c>
      <c r="G836" s="2">
        <v>1</v>
      </c>
      <c r="H836" s="10">
        <f>VLOOKUP(E836,PRODUCTS!A:E,3,FALSE)</f>
        <v>30</v>
      </c>
      <c r="I836" s="10">
        <f>VLOOKUP(E836,PRODUCTS!A:E,4,FALSE)</f>
        <v>16</v>
      </c>
      <c r="J836" s="10">
        <f t="shared" si="39"/>
        <v>30</v>
      </c>
      <c r="K836" s="10">
        <f t="shared" si="40"/>
        <v>16</v>
      </c>
      <c r="L836" s="10">
        <f t="shared" si="41"/>
        <v>14</v>
      </c>
      <c r="M836" s="2">
        <f>VLOOKUP(D836,CUSTOMERS!A:E,5,FALSE)</f>
        <v>3</v>
      </c>
      <c r="N836" s="2">
        <f>VLOOKUP(E836,PRODUCTS!A:E,5,FALSE)</f>
        <v>20</v>
      </c>
      <c r="O836" s="2" t="str">
        <f>VLOOKUP(N836,CATEGORIES!A:C,3,FALSE)</f>
        <v>Health &amp; Beauty</v>
      </c>
      <c r="P836" s="2" t="str">
        <f ca="1">VLOOKUP(D836,CUSTOMERS!A:J,10,FALSE)</f>
        <v>50 - 60</v>
      </c>
      <c r="Q836" s="2" t="str">
        <f>VLOOKUP(D836,CUSTOMERS!A:I,9,FALSE)</f>
        <v>Canada</v>
      </c>
      <c r="R836" s="2" t="str">
        <f>VLOOKUP(D836,CUSTOMERS!A:K,11,FALSE)</f>
        <v>Canada</v>
      </c>
    </row>
    <row r="837" spans="1:18" x14ac:dyDescent="0.2">
      <c r="A837" s="2">
        <v>1441</v>
      </c>
      <c r="B837" s="2">
        <v>1</v>
      </c>
      <c r="C837" s="4">
        <v>44872</v>
      </c>
      <c r="D837" s="2">
        <v>374</v>
      </c>
      <c r="E837" s="2">
        <v>53</v>
      </c>
      <c r="F837" s="2" t="str">
        <f>VLOOKUP(E837,PRODUCTS!A:B,2,FALSE)</f>
        <v>Cocoa Mug</v>
      </c>
      <c r="G837" s="2">
        <v>1</v>
      </c>
      <c r="H837" s="10">
        <f>VLOOKUP(E837,PRODUCTS!A:E,3,FALSE)</f>
        <v>25</v>
      </c>
      <c r="I837" s="10">
        <f>VLOOKUP(E837,PRODUCTS!A:E,4,FALSE)</f>
        <v>13.5</v>
      </c>
      <c r="J837" s="10">
        <f t="shared" si="39"/>
        <v>25</v>
      </c>
      <c r="K837" s="10">
        <f t="shared" si="40"/>
        <v>13.5</v>
      </c>
      <c r="L837" s="10">
        <f t="shared" si="41"/>
        <v>11.5</v>
      </c>
      <c r="M837" s="2">
        <f>VLOOKUP(D837,CUSTOMERS!A:E,5,FALSE)</f>
        <v>2</v>
      </c>
      <c r="N837" s="2">
        <f>VLOOKUP(E837,PRODUCTS!A:E,5,FALSE)</f>
        <v>11</v>
      </c>
      <c r="O837" s="2" t="str">
        <f>VLOOKUP(N837,CATEGORIES!A:C,3,FALSE)</f>
        <v>Gifts</v>
      </c>
      <c r="P837" s="2" t="str">
        <f ca="1">VLOOKUP(D837,CUSTOMERS!A:J,10,FALSE)</f>
        <v>50 - 60</v>
      </c>
      <c r="Q837" s="2" t="str">
        <f>VLOOKUP(D837,CUSTOMERS!A:I,9,FALSE)</f>
        <v>North-West</v>
      </c>
      <c r="R837" s="2" t="str">
        <f>VLOOKUP(D837,CUSTOMERS!A:K,11,FALSE)</f>
        <v>USA</v>
      </c>
    </row>
    <row r="838" spans="1:18" x14ac:dyDescent="0.2">
      <c r="A838" s="2">
        <v>1442</v>
      </c>
      <c r="B838" s="2">
        <v>1</v>
      </c>
      <c r="C838" s="4">
        <v>44872</v>
      </c>
      <c r="D838" s="2">
        <v>632</v>
      </c>
      <c r="E838" s="2">
        <v>88</v>
      </c>
      <c r="F838" s="2" t="str">
        <f>VLOOKUP(E838,PRODUCTS!A:B,2,FALSE)</f>
        <v>Garden Gnome Set</v>
      </c>
      <c r="G838" s="2">
        <v>1</v>
      </c>
      <c r="H838" s="10">
        <f>VLOOKUP(E838,PRODUCTS!A:E,3,FALSE)</f>
        <v>95</v>
      </c>
      <c r="I838" s="10">
        <f>VLOOKUP(E838,PRODUCTS!A:E,4,FALSE)</f>
        <v>48.5</v>
      </c>
      <c r="J838" s="10">
        <f t="shared" si="39"/>
        <v>95</v>
      </c>
      <c r="K838" s="10">
        <f t="shared" si="40"/>
        <v>48.5</v>
      </c>
      <c r="L838" s="10">
        <f t="shared" si="41"/>
        <v>46.5</v>
      </c>
      <c r="M838" s="2">
        <f>VLOOKUP(D838,CUSTOMERS!A:E,5,FALSE)</f>
        <v>9</v>
      </c>
      <c r="N838" s="2">
        <f>VLOOKUP(E838,PRODUCTS!A:E,5,FALSE)</f>
        <v>16</v>
      </c>
      <c r="O838" s="2" t="str">
        <f>VLOOKUP(N838,CATEGORIES!A:C,3,FALSE)</f>
        <v>Household</v>
      </c>
      <c r="P838" s="2" t="str">
        <f ca="1">VLOOKUP(D838,CUSTOMERS!A:J,10,FALSE)</f>
        <v>50 - 60</v>
      </c>
      <c r="Q838" s="2" t="str">
        <f>VLOOKUP(D838,CUSTOMERS!A:I,9,FALSE)</f>
        <v>North-West</v>
      </c>
      <c r="R838" s="2" t="str">
        <f>VLOOKUP(D838,CUSTOMERS!A:K,11,FALSE)</f>
        <v>USA</v>
      </c>
    </row>
    <row r="839" spans="1:18" x14ac:dyDescent="0.2">
      <c r="A839" s="2">
        <v>1442</v>
      </c>
      <c r="B839" s="2">
        <v>2</v>
      </c>
      <c r="C839" s="4">
        <v>44872</v>
      </c>
      <c r="D839" s="2">
        <v>632</v>
      </c>
      <c r="E839" s="2">
        <v>145</v>
      </c>
      <c r="F839" s="2" t="str">
        <f>VLOOKUP(E839,PRODUCTS!A:B,2,FALSE)</f>
        <v>Office Party Pack</v>
      </c>
      <c r="G839" s="2">
        <v>15</v>
      </c>
      <c r="H839" s="10">
        <f>VLOOKUP(E839,PRODUCTS!A:E,3,FALSE)</f>
        <v>89</v>
      </c>
      <c r="I839" s="10">
        <f>VLOOKUP(E839,PRODUCTS!A:E,4,FALSE)</f>
        <v>46.5</v>
      </c>
      <c r="J839" s="10">
        <f t="shared" si="39"/>
        <v>1335</v>
      </c>
      <c r="K839" s="10">
        <f t="shared" si="40"/>
        <v>697.5</v>
      </c>
      <c r="L839" s="10">
        <f t="shared" si="41"/>
        <v>637.5</v>
      </c>
      <c r="M839" s="2">
        <f>VLOOKUP(D839,CUSTOMERS!A:E,5,FALSE)</f>
        <v>9</v>
      </c>
      <c r="N839" s="2">
        <f>VLOOKUP(E839,PRODUCTS!A:E,5,FALSE)</f>
        <v>11</v>
      </c>
      <c r="O839" s="2" t="str">
        <f>VLOOKUP(N839,CATEGORIES!A:C,3,FALSE)</f>
        <v>Gifts</v>
      </c>
      <c r="P839" s="2" t="str">
        <f ca="1">VLOOKUP(D839,CUSTOMERS!A:J,10,FALSE)</f>
        <v>50 - 60</v>
      </c>
      <c r="Q839" s="2" t="str">
        <f>VLOOKUP(D839,CUSTOMERS!A:I,9,FALSE)</f>
        <v>North-West</v>
      </c>
      <c r="R839" s="2" t="str">
        <f>VLOOKUP(D839,CUSTOMERS!A:K,11,FALSE)</f>
        <v>USA</v>
      </c>
    </row>
    <row r="840" spans="1:18" x14ac:dyDescent="0.2">
      <c r="A840" s="2">
        <v>1442</v>
      </c>
      <c r="B840" s="2">
        <v>3</v>
      </c>
      <c r="C840" s="4">
        <v>44872</v>
      </c>
      <c r="D840" s="2">
        <v>632</v>
      </c>
      <c r="E840" s="2">
        <v>169</v>
      </c>
      <c r="F840" s="2" t="str">
        <f>VLOOKUP(E840,PRODUCTS!A:B,2,FALSE)</f>
        <v>Safari Helmet</v>
      </c>
      <c r="G840" s="2">
        <v>1</v>
      </c>
      <c r="H840" s="10">
        <f>VLOOKUP(E840,PRODUCTS!A:E,3,FALSE)</f>
        <v>20</v>
      </c>
      <c r="I840" s="10">
        <f>VLOOKUP(E840,PRODUCTS!A:E,4,FALSE)</f>
        <v>11</v>
      </c>
      <c r="J840" s="10">
        <f t="shared" si="39"/>
        <v>20</v>
      </c>
      <c r="K840" s="10">
        <f t="shared" si="40"/>
        <v>11</v>
      </c>
      <c r="L840" s="10">
        <f t="shared" si="41"/>
        <v>9</v>
      </c>
      <c r="M840" s="2">
        <f>VLOOKUP(D840,CUSTOMERS!A:E,5,FALSE)</f>
        <v>9</v>
      </c>
      <c r="N840" s="2">
        <f>VLOOKUP(E840,PRODUCTS!A:E,5,FALSE)</f>
        <v>16</v>
      </c>
      <c r="O840" s="2" t="str">
        <f>VLOOKUP(N840,CATEGORIES!A:C,3,FALSE)</f>
        <v>Household</v>
      </c>
      <c r="P840" s="2" t="str">
        <f ca="1">VLOOKUP(D840,CUSTOMERS!A:J,10,FALSE)</f>
        <v>50 - 60</v>
      </c>
      <c r="Q840" s="2" t="str">
        <f>VLOOKUP(D840,CUSTOMERS!A:I,9,FALSE)</f>
        <v>North-West</v>
      </c>
      <c r="R840" s="2" t="str">
        <f>VLOOKUP(D840,CUSTOMERS!A:K,11,FALSE)</f>
        <v>USA</v>
      </c>
    </row>
    <row r="841" spans="1:18" x14ac:dyDescent="0.2">
      <c r="A841" s="2">
        <v>1442</v>
      </c>
      <c r="B841" s="2">
        <v>4</v>
      </c>
      <c r="C841" s="4">
        <v>44872</v>
      </c>
      <c r="D841" s="2">
        <v>632</v>
      </c>
      <c r="E841" s="2">
        <v>173</v>
      </c>
      <c r="F841" s="2" t="str">
        <f>VLOOKUP(E841,PRODUCTS!A:B,2,FALSE)</f>
        <v>Shower Companion Organizer</v>
      </c>
      <c r="G841" s="2">
        <v>1</v>
      </c>
      <c r="H841" s="10">
        <f>VLOOKUP(E841,PRODUCTS!A:E,3,FALSE)</f>
        <v>84</v>
      </c>
      <c r="I841" s="10">
        <f>VLOOKUP(E841,PRODUCTS!A:E,4,FALSE)</f>
        <v>44</v>
      </c>
      <c r="J841" s="10">
        <f t="shared" si="39"/>
        <v>84</v>
      </c>
      <c r="K841" s="10">
        <f t="shared" si="40"/>
        <v>44</v>
      </c>
      <c r="L841" s="10">
        <f t="shared" si="41"/>
        <v>40</v>
      </c>
      <c r="M841" s="2">
        <f>VLOOKUP(D841,CUSTOMERS!A:E,5,FALSE)</f>
        <v>9</v>
      </c>
      <c r="N841" s="2">
        <f>VLOOKUP(E841,PRODUCTS!A:E,5,FALSE)</f>
        <v>1</v>
      </c>
      <c r="O841" s="2" t="str">
        <f>VLOOKUP(N841,CATEGORIES!A:C,3,FALSE)</f>
        <v>Electronics</v>
      </c>
      <c r="P841" s="2" t="str">
        <f ca="1">VLOOKUP(D841,CUSTOMERS!A:J,10,FALSE)</f>
        <v>50 - 60</v>
      </c>
      <c r="Q841" s="2" t="str">
        <f>VLOOKUP(D841,CUSTOMERS!A:I,9,FALSE)</f>
        <v>North-West</v>
      </c>
      <c r="R841" s="2" t="str">
        <f>VLOOKUP(D841,CUSTOMERS!A:K,11,FALSE)</f>
        <v>USA</v>
      </c>
    </row>
    <row r="842" spans="1:18" x14ac:dyDescent="0.2">
      <c r="A842" s="2">
        <v>1443</v>
      </c>
      <c r="B842" s="2">
        <v>1</v>
      </c>
      <c r="C842" s="4">
        <v>44873</v>
      </c>
      <c r="D842" s="2">
        <v>394</v>
      </c>
      <c r="E842" s="2">
        <v>42</v>
      </c>
      <c r="F842" s="2" t="str">
        <f>VLOOKUP(E842,PRODUCTS!A:B,2,FALSE)</f>
        <v>Ceramic Mixing Bowls</v>
      </c>
      <c r="G842" s="2">
        <v>1</v>
      </c>
      <c r="H842" s="10">
        <f>VLOOKUP(E842,PRODUCTS!A:E,3,FALSE)</f>
        <v>45</v>
      </c>
      <c r="I842" s="10">
        <f>VLOOKUP(E842,PRODUCTS!A:E,4,FALSE)</f>
        <v>25.5</v>
      </c>
      <c r="J842" s="10">
        <f t="shared" si="39"/>
        <v>45</v>
      </c>
      <c r="K842" s="10">
        <f t="shared" si="40"/>
        <v>25.5</v>
      </c>
      <c r="L842" s="10">
        <f t="shared" si="41"/>
        <v>19.5</v>
      </c>
      <c r="M842" s="2">
        <f>VLOOKUP(D842,CUSTOMERS!A:E,5,FALSE)</f>
        <v>2</v>
      </c>
      <c r="N842" s="2">
        <f>VLOOKUP(E842,PRODUCTS!A:E,5,FALSE)</f>
        <v>15</v>
      </c>
      <c r="O842" s="2" t="str">
        <f>VLOOKUP(N842,CATEGORIES!A:C,3,FALSE)</f>
        <v>Household</v>
      </c>
      <c r="P842" s="2" t="str">
        <f ca="1">VLOOKUP(D842,CUSTOMERS!A:J,10,FALSE)</f>
        <v>40 - 50</v>
      </c>
      <c r="Q842" s="2" t="str">
        <f>VLOOKUP(D842,CUSTOMERS!A:I,9,FALSE)</f>
        <v>South-East</v>
      </c>
      <c r="R842" s="2" t="str">
        <f>VLOOKUP(D842,CUSTOMERS!A:K,11,FALSE)</f>
        <v>USA</v>
      </c>
    </row>
    <row r="843" spans="1:18" x14ac:dyDescent="0.2">
      <c r="A843" s="2">
        <v>1443</v>
      </c>
      <c r="B843" s="2">
        <v>2</v>
      </c>
      <c r="C843" s="4">
        <v>44873</v>
      </c>
      <c r="D843" s="2">
        <v>394</v>
      </c>
      <c r="E843" s="2">
        <v>68</v>
      </c>
      <c r="F843" s="2" t="str">
        <f>VLOOKUP(E843,PRODUCTS!A:B,2,FALSE)</f>
        <v>Dragonfly Pin</v>
      </c>
      <c r="G843" s="2">
        <v>1</v>
      </c>
      <c r="H843" s="10">
        <f>VLOOKUP(E843,PRODUCTS!A:E,3,FALSE)</f>
        <v>13</v>
      </c>
      <c r="I843" s="10">
        <f>VLOOKUP(E843,PRODUCTS!A:E,4,FALSE)</f>
        <v>7.5</v>
      </c>
      <c r="J843" s="10">
        <f t="shared" si="39"/>
        <v>13</v>
      </c>
      <c r="K843" s="10">
        <f t="shared" si="40"/>
        <v>7.5</v>
      </c>
      <c r="L843" s="10">
        <f t="shared" si="41"/>
        <v>5.5</v>
      </c>
      <c r="M843" s="2">
        <f>VLOOKUP(D843,CUSTOMERS!A:E,5,FALSE)</f>
        <v>2</v>
      </c>
      <c r="N843" s="2">
        <f>VLOOKUP(E843,PRODUCTS!A:E,5,FALSE)</f>
        <v>14</v>
      </c>
      <c r="O843" s="2" t="str">
        <f>VLOOKUP(N843,CATEGORIES!A:C,3,FALSE)</f>
        <v>Health &amp; Beauty</v>
      </c>
      <c r="P843" s="2" t="str">
        <f ca="1">VLOOKUP(D843,CUSTOMERS!A:J,10,FALSE)</f>
        <v>40 - 50</v>
      </c>
      <c r="Q843" s="2" t="str">
        <f>VLOOKUP(D843,CUSTOMERS!A:I,9,FALSE)</f>
        <v>South-East</v>
      </c>
      <c r="R843" s="2" t="str">
        <f>VLOOKUP(D843,CUSTOMERS!A:K,11,FALSE)</f>
        <v>USA</v>
      </c>
    </row>
    <row r="844" spans="1:18" x14ac:dyDescent="0.2">
      <c r="A844" s="2">
        <v>1443</v>
      </c>
      <c r="B844" s="2">
        <v>3</v>
      </c>
      <c r="C844" s="4">
        <v>44873</v>
      </c>
      <c r="D844" s="2">
        <v>394</v>
      </c>
      <c r="E844" s="2">
        <v>118</v>
      </c>
      <c r="F844" s="2" t="str">
        <f>VLOOKUP(E844,PRODUCTS!A:B,2,FALSE)</f>
        <v>Pocket Talk Voice Translator</v>
      </c>
      <c r="G844" s="2">
        <v>1</v>
      </c>
      <c r="H844" s="10">
        <f>VLOOKUP(E844,PRODUCTS!A:E,3,FALSE)</f>
        <v>204</v>
      </c>
      <c r="I844" s="10">
        <f>VLOOKUP(E844,PRODUCTS!A:E,4,FALSE)</f>
        <v>105</v>
      </c>
      <c r="J844" s="10">
        <f t="shared" si="39"/>
        <v>204</v>
      </c>
      <c r="K844" s="10">
        <f t="shared" si="40"/>
        <v>105</v>
      </c>
      <c r="L844" s="10">
        <f t="shared" si="41"/>
        <v>99</v>
      </c>
      <c r="M844" s="2">
        <f>VLOOKUP(D844,CUSTOMERS!A:E,5,FALSE)</f>
        <v>2</v>
      </c>
      <c r="N844" s="2">
        <f>VLOOKUP(E844,PRODUCTS!A:E,5,FALSE)</f>
        <v>9</v>
      </c>
      <c r="O844" s="2" t="str">
        <f>VLOOKUP(N844,CATEGORIES!A:C,3,FALSE)</f>
        <v>Electronics</v>
      </c>
      <c r="P844" s="2" t="str">
        <f ca="1">VLOOKUP(D844,CUSTOMERS!A:J,10,FALSE)</f>
        <v>40 - 50</v>
      </c>
      <c r="Q844" s="2" t="str">
        <f>VLOOKUP(D844,CUSTOMERS!A:I,9,FALSE)</f>
        <v>South-East</v>
      </c>
      <c r="R844" s="2" t="str">
        <f>VLOOKUP(D844,CUSTOMERS!A:K,11,FALSE)</f>
        <v>USA</v>
      </c>
    </row>
    <row r="845" spans="1:18" x14ac:dyDescent="0.2">
      <c r="A845" s="2">
        <v>1444</v>
      </c>
      <c r="B845" s="2">
        <v>1</v>
      </c>
      <c r="C845" s="4">
        <v>44875</v>
      </c>
      <c r="D845" s="2">
        <v>168</v>
      </c>
      <c r="E845" s="2">
        <v>90</v>
      </c>
      <c r="F845" s="2" t="str">
        <f>VLOOKUP(E845,PRODUCTS!A:B,2,FALSE)</f>
        <v>Exotic Chocolates Collection</v>
      </c>
      <c r="G845" s="2">
        <v>1</v>
      </c>
      <c r="H845" s="10">
        <f>VLOOKUP(E845,PRODUCTS!A:E,3,FALSE)</f>
        <v>35</v>
      </c>
      <c r="I845" s="10">
        <f>VLOOKUP(E845,PRODUCTS!A:E,4,FALSE)</f>
        <v>20.5</v>
      </c>
      <c r="J845" s="10">
        <f t="shared" si="39"/>
        <v>35</v>
      </c>
      <c r="K845" s="10">
        <f t="shared" si="40"/>
        <v>20.5</v>
      </c>
      <c r="L845" s="10">
        <f t="shared" si="41"/>
        <v>14.5</v>
      </c>
      <c r="M845" s="2">
        <f>VLOOKUP(D845,CUSTOMERS!A:E,5,FALSE)</f>
        <v>1</v>
      </c>
      <c r="N845" s="2">
        <f>VLOOKUP(E845,PRODUCTS!A:E,5,FALSE)</f>
        <v>4</v>
      </c>
      <c r="O845" s="2" t="str">
        <f>VLOOKUP(N845,CATEGORIES!A:C,3,FALSE)</f>
        <v>Gifts</v>
      </c>
      <c r="P845" s="2" t="str">
        <f ca="1">VLOOKUP(D845,CUSTOMERS!A:J,10,FALSE)</f>
        <v>30 - 40</v>
      </c>
      <c r="Q845" s="2" t="str">
        <f>VLOOKUP(D845,CUSTOMERS!A:I,9,FALSE)</f>
        <v>South-West</v>
      </c>
      <c r="R845" s="2" t="str">
        <f>VLOOKUP(D845,CUSTOMERS!A:K,11,FALSE)</f>
        <v>USA</v>
      </c>
    </row>
    <row r="846" spans="1:18" x14ac:dyDescent="0.2">
      <c r="A846" s="2">
        <v>1444</v>
      </c>
      <c r="B846" s="2">
        <v>2</v>
      </c>
      <c r="C846" s="4">
        <v>44875</v>
      </c>
      <c r="D846" s="2">
        <v>168</v>
      </c>
      <c r="E846" s="2">
        <v>130</v>
      </c>
      <c r="F846" s="2" t="str">
        <f>VLOOKUP(E846,PRODUCTS!A:B,2,FALSE)</f>
        <v>Majestic Truffle Collection</v>
      </c>
      <c r="G846" s="2">
        <v>1</v>
      </c>
      <c r="H846" s="10">
        <f>VLOOKUP(E846,PRODUCTS!A:E,3,FALSE)</f>
        <v>25</v>
      </c>
      <c r="I846" s="10">
        <f>VLOOKUP(E846,PRODUCTS!A:E,4,FALSE)</f>
        <v>15.5</v>
      </c>
      <c r="J846" s="10">
        <f t="shared" si="39"/>
        <v>25</v>
      </c>
      <c r="K846" s="10">
        <f t="shared" si="40"/>
        <v>15.5</v>
      </c>
      <c r="L846" s="10">
        <f t="shared" si="41"/>
        <v>9.5</v>
      </c>
      <c r="M846" s="2">
        <f>VLOOKUP(D846,CUSTOMERS!A:E,5,FALSE)</f>
        <v>1</v>
      </c>
      <c r="N846" s="2">
        <f>VLOOKUP(E846,PRODUCTS!A:E,5,FALSE)</f>
        <v>3</v>
      </c>
      <c r="O846" s="2" t="str">
        <f>VLOOKUP(N846,CATEGORIES!A:C,3,FALSE)</f>
        <v>Food</v>
      </c>
      <c r="P846" s="2" t="str">
        <f ca="1">VLOOKUP(D846,CUSTOMERS!A:J,10,FALSE)</f>
        <v>30 - 40</v>
      </c>
      <c r="Q846" s="2" t="str">
        <f>VLOOKUP(D846,CUSTOMERS!A:I,9,FALSE)</f>
        <v>South-West</v>
      </c>
      <c r="R846" s="2" t="str">
        <f>VLOOKUP(D846,CUSTOMERS!A:K,11,FALSE)</f>
        <v>USA</v>
      </c>
    </row>
    <row r="847" spans="1:18" x14ac:dyDescent="0.2">
      <c r="A847" s="2">
        <v>1445</v>
      </c>
      <c r="B847" s="2">
        <v>1</v>
      </c>
      <c r="C847" s="4">
        <v>44875</v>
      </c>
      <c r="D847" s="2">
        <v>175</v>
      </c>
      <c r="E847" s="2">
        <v>83</v>
      </c>
      <c r="F847" s="2" t="str">
        <f>VLOOKUP(E847,PRODUCTS!A:B,2,FALSE)</f>
        <v>Tapestry 100% Wool Carpet</v>
      </c>
      <c r="G847" s="2">
        <v>1</v>
      </c>
      <c r="H847" s="10">
        <f>VLOOKUP(E847,PRODUCTS!A:E,3,FALSE)</f>
        <v>590</v>
      </c>
      <c r="I847" s="10">
        <f>VLOOKUP(E847,PRODUCTS!A:E,4,FALSE)</f>
        <v>298</v>
      </c>
      <c r="J847" s="10">
        <f t="shared" si="39"/>
        <v>590</v>
      </c>
      <c r="K847" s="10">
        <f t="shared" si="40"/>
        <v>298</v>
      </c>
      <c r="L847" s="10">
        <f t="shared" si="41"/>
        <v>292</v>
      </c>
      <c r="M847" s="2">
        <f>VLOOKUP(D847,CUSTOMERS!A:E,5,FALSE)</f>
        <v>4</v>
      </c>
      <c r="N847" s="2">
        <f>VLOOKUP(E847,PRODUCTS!A:E,5,FALSE)</f>
        <v>19</v>
      </c>
      <c r="O847" s="2" t="str">
        <f>VLOOKUP(N847,CATEGORIES!A:C,3,FALSE)</f>
        <v>Household</v>
      </c>
      <c r="P847" s="2" t="str">
        <f ca="1">VLOOKUP(D847,CUSTOMERS!A:J,10,FALSE)</f>
        <v>50 - 60</v>
      </c>
      <c r="Q847" s="2" t="str">
        <f>VLOOKUP(D847,CUSTOMERS!A:I,9,FALSE)</f>
        <v>South</v>
      </c>
      <c r="R847" s="2" t="str">
        <f>VLOOKUP(D847,CUSTOMERS!A:K,11,FALSE)</f>
        <v>USA</v>
      </c>
    </row>
    <row r="848" spans="1:18" x14ac:dyDescent="0.2">
      <c r="A848" s="2">
        <v>1445</v>
      </c>
      <c r="B848" s="2">
        <v>2</v>
      </c>
      <c r="C848" s="4">
        <v>44875</v>
      </c>
      <c r="D848" s="2">
        <v>175</v>
      </c>
      <c r="E848" s="2">
        <v>190</v>
      </c>
      <c r="F848" s="2" t="str">
        <f>VLOOKUP(E848,PRODUCTS!A:B,2,FALSE)</f>
        <v>Star Gazer Flower Basket</v>
      </c>
      <c r="G848" s="2">
        <v>1</v>
      </c>
      <c r="H848" s="10">
        <f>VLOOKUP(E848,PRODUCTS!A:E,3,FALSE)</f>
        <v>75</v>
      </c>
      <c r="I848" s="10">
        <f>VLOOKUP(E848,PRODUCTS!A:E,4,FALSE)</f>
        <v>38.5</v>
      </c>
      <c r="J848" s="10">
        <f t="shared" si="39"/>
        <v>75</v>
      </c>
      <c r="K848" s="10">
        <f t="shared" si="40"/>
        <v>38.5</v>
      </c>
      <c r="L848" s="10">
        <f t="shared" si="41"/>
        <v>36.5</v>
      </c>
      <c r="M848" s="2">
        <f>VLOOKUP(D848,CUSTOMERS!A:E,5,FALSE)</f>
        <v>4</v>
      </c>
      <c r="N848" s="2">
        <f>VLOOKUP(E848,PRODUCTS!A:E,5,FALSE)</f>
        <v>22</v>
      </c>
      <c r="O848" s="2" t="str">
        <f>VLOOKUP(N848,CATEGORIES!A:C,3,FALSE)</f>
        <v>Gifts</v>
      </c>
      <c r="P848" s="2" t="str">
        <f ca="1">VLOOKUP(D848,CUSTOMERS!A:J,10,FALSE)</f>
        <v>50 - 60</v>
      </c>
      <c r="Q848" s="2" t="str">
        <f>VLOOKUP(D848,CUSTOMERS!A:I,9,FALSE)</f>
        <v>South</v>
      </c>
      <c r="R848" s="2" t="str">
        <f>VLOOKUP(D848,CUSTOMERS!A:K,11,FALSE)</f>
        <v>USA</v>
      </c>
    </row>
    <row r="849" spans="1:18" x14ac:dyDescent="0.2">
      <c r="A849" s="2">
        <v>1445</v>
      </c>
      <c r="B849" s="2">
        <v>3</v>
      </c>
      <c r="C849" s="4">
        <v>44875</v>
      </c>
      <c r="D849" s="2">
        <v>175</v>
      </c>
      <c r="E849" s="2">
        <v>196</v>
      </c>
      <c r="F849" s="2" t="str">
        <f>VLOOKUP(E849,PRODUCTS!A:B,2,FALSE)</f>
        <v>Travel Companion</v>
      </c>
      <c r="G849" s="2">
        <v>1</v>
      </c>
      <c r="H849" s="10">
        <f>VLOOKUP(E849,PRODUCTS!A:E,3,FALSE)</f>
        <v>74</v>
      </c>
      <c r="I849" s="10">
        <f>VLOOKUP(E849,PRODUCTS!A:E,4,FALSE)</f>
        <v>40</v>
      </c>
      <c r="J849" s="10">
        <f t="shared" si="39"/>
        <v>74</v>
      </c>
      <c r="K849" s="10">
        <f t="shared" si="40"/>
        <v>40</v>
      </c>
      <c r="L849" s="10">
        <f t="shared" si="41"/>
        <v>34</v>
      </c>
      <c r="M849" s="2">
        <f>VLOOKUP(D849,CUSTOMERS!A:E,5,FALSE)</f>
        <v>4</v>
      </c>
      <c r="N849" s="2">
        <f>VLOOKUP(E849,PRODUCTS!A:E,5,FALSE)</f>
        <v>23</v>
      </c>
      <c r="O849" s="2" t="str">
        <f>VLOOKUP(N849,CATEGORIES!A:C,3,FALSE)</f>
        <v>Travel</v>
      </c>
      <c r="P849" s="2" t="str">
        <f ca="1">VLOOKUP(D849,CUSTOMERS!A:J,10,FALSE)</f>
        <v>50 - 60</v>
      </c>
      <c r="Q849" s="2" t="str">
        <f>VLOOKUP(D849,CUSTOMERS!A:I,9,FALSE)</f>
        <v>South</v>
      </c>
      <c r="R849" s="2" t="str">
        <f>VLOOKUP(D849,CUSTOMERS!A:K,11,FALSE)</f>
        <v>USA</v>
      </c>
    </row>
    <row r="850" spans="1:18" x14ac:dyDescent="0.2">
      <c r="A850" s="2">
        <v>1446</v>
      </c>
      <c r="B850" s="2">
        <v>1</v>
      </c>
      <c r="C850" s="4">
        <v>44876</v>
      </c>
      <c r="D850" s="2">
        <v>29</v>
      </c>
      <c r="E850" s="2">
        <v>7</v>
      </c>
      <c r="F850" s="2" t="str">
        <f>VLOOKUP(E850,PRODUCTS!A:B,2,FALSE)</f>
        <v>Amish Horse Pull-toy</v>
      </c>
      <c r="G850" s="2">
        <v>1</v>
      </c>
      <c r="H850" s="10">
        <f>VLOOKUP(E850,PRODUCTS!A:E,3,FALSE)</f>
        <v>35</v>
      </c>
      <c r="I850" s="10">
        <f>VLOOKUP(E850,PRODUCTS!A:E,4,FALSE)</f>
        <v>20.5</v>
      </c>
      <c r="J850" s="10">
        <f t="shared" si="39"/>
        <v>35</v>
      </c>
      <c r="K850" s="10">
        <f t="shared" si="40"/>
        <v>20.5</v>
      </c>
      <c r="L850" s="10">
        <f t="shared" si="41"/>
        <v>14.5</v>
      </c>
      <c r="M850" s="2">
        <f>VLOOKUP(D850,CUSTOMERS!A:E,5,FALSE)</f>
        <v>7</v>
      </c>
      <c r="N850" s="2">
        <f>VLOOKUP(E850,PRODUCTS!A:E,5,FALSE)</f>
        <v>5</v>
      </c>
      <c r="O850" s="2" t="str">
        <f>VLOOKUP(N850,CATEGORIES!A:C,3,FALSE)</f>
        <v>Children</v>
      </c>
      <c r="P850" s="2" t="str">
        <f ca="1">VLOOKUP(D850,CUSTOMERS!A:J,10,FALSE)</f>
        <v>50 - 60</v>
      </c>
      <c r="Q850" s="2" t="str">
        <f>VLOOKUP(D850,CUSTOMERS!A:I,9,FALSE)</f>
        <v>Central</v>
      </c>
      <c r="R850" s="2" t="str">
        <f>VLOOKUP(D850,CUSTOMERS!A:K,11,FALSE)</f>
        <v>USA</v>
      </c>
    </row>
    <row r="851" spans="1:18" x14ac:dyDescent="0.2">
      <c r="A851" s="2">
        <v>1446</v>
      </c>
      <c r="B851" s="2">
        <v>2</v>
      </c>
      <c r="C851" s="4">
        <v>44876</v>
      </c>
      <c r="D851" s="2">
        <v>29</v>
      </c>
      <c r="E851" s="2">
        <v>200</v>
      </c>
      <c r="F851" s="2" t="str">
        <f>VLOOKUP(E851,PRODUCTS!A:B,2,FALSE)</f>
        <v>Cat Condo - Two-level</v>
      </c>
      <c r="G851" s="2">
        <v>1</v>
      </c>
      <c r="H851" s="10">
        <f>VLOOKUP(E851,PRODUCTS!A:E,3,FALSE)</f>
        <v>37</v>
      </c>
      <c r="I851" s="10">
        <f>VLOOKUP(E851,PRODUCTS!A:E,4,FALSE)</f>
        <v>19.5</v>
      </c>
      <c r="J851" s="10">
        <f t="shared" si="39"/>
        <v>37</v>
      </c>
      <c r="K851" s="10">
        <f t="shared" si="40"/>
        <v>19.5</v>
      </c>
      <c r="L851" s="10">
        <f t="shared" si="41"/>
        <v>17.5</v>
      </c>
      <c r="M851" s="2">
        <f>VLOOKUP(D851,CUSTOMERS!A:E,5,FALSE)</f>
        <v>7</v>
      </c>
      <c r="N851" s="2">
        <f>VLOOKUP(E851,PRODUCTS!A:E,5,FALSE)</f>
        <v>21</v>
      </c>
      <c r="O851" s="2" t="str">
        <f>VLOOKUP(N851,CATEGORIES!A:C,3,FALSE)</f>
        <v>Household</v>
      </c>
      <c r="P851" s="2" t="str">
        <f ca="1">VLOOKUP(D851,CUSTOMERS!A:J,10,FALSE)</f>
        <v>50 - 60</v>
      </c>
      <c r="Q851" s="2" t="str">
        <f>VLOOKUP(D851,CUSTOMERS!A:I,9,FALSE)</f>
        <v>Central</v>
      </c>
      <c r="R851" s="2" t="str">
        <f>VLOOKUP(D851,CUSTOMERS!A:K,11,FALSE)</f>
        <v>USA</v>
      </c>
    </row>
    <row r="852" spans="1:18" x14ac:dyDescent="0.2">
      <c r="A852" s="2">
        <v>1446</v>
      </c>
      <c r="B852" s="2">
        <v>3</v>
      </c>
      <c r="C852" s="4">
        <v>44876</v>
      </c>
      <c r="D852" s="2">
        <v>29</v>
      </c>
      <c r="E852" s="2">
        <v>208</v>
      </c>
      <c r="F852" s="2" t="str">
        <f>VLOOKUP(E852,PRODUCTS!A:B,2,FALSE)</f>
        <v>Winged Fairy</v>
      </c>
      <c r="G852" s="2">
        <v>1</v>
      </c>
      <c r="H852" s="10">
        <f>VLOOKUP(E852,PRODUCTS!A:E,3,FALSE)</f>
        <v>45</v>
      </c>
      <c r="I852" s="10">
        <f>VLOOKUP(E852,PRODUCTS!A:E,4,FALSE)</f>
        <v>25.5</v>
      </c>
      <c r="J852" s="10">
        <f t="shared" si="39"/>
        <v>45</v>
      </c>
      <c r="K852" s="10">
        <f t="shared" si="40"/>
        <v>25.5</v>
      </c>
      <c r="L852" s="10">
        <f t="shared" si="41"/>
        <v>19.5</v>
      </c>
      <c r="M852" s="2">
        <f>VLOOKUP(D852,CUSTOMERS!A:E,5,FALSE)</f>
        <v>7</v>
      </c>
      <c r="N852" s="2">
        <f>VLOOKUP(E852,PRODUCTS!A:E,5,FALSE)</f>
        <v>16</v>
      </c>
      <c r="O852" s="2" t="str">
        <f>VLOOKUP(N852,CATEGORIES!A:C,3,FALSE)</f>
        <v>Household</v>
      </c>
      <c r="P852" s="2" t="str">
        <f ca="1">VLOOKUP(D852,CUSTOMERS!A:J,10,FALSE)</f>
        <v>50 - 60</v>
      </c>
      <c r="Q852" s="2" t="str">
        <f>VLOOKUP(D852,CUSTOMERS!A:I,9,FALSE)</f>
        <v>Central</v>
      </c>
      <c r="R852" s="2" t="str">
        <f>VLOOKUP(D852,CUSTOMERS!A:K,11,FALSE)</f>
        <v>USA</v>
      </c>
    </row>
    <row r="853" spans="1:18" x14ac:dyDescent="0.2">
      <c r="A853" s="2">
        <v>1447</v>
      </c>
      <c r="B853" s="2">
        <v>1</v>
      </c>
      <c r="C853" s="4">
        <v>44877</v>
      </c>
      <c r="D853" s="2">
        <v>162</v>
      </c>
      <c r="E853" s="2">
        <v>24</v>
      </c>
      <c r="F853" s="2" t="str">
        <f>VLOOKUP(E853,PRODUCTS!A:B,2,FALSE)</f>
        <v>Brass Cigar Cutter</v>
      </c>
      <c r="G853" s="2">
        <v>1</v>
      </c>
      <c r="H853" s="10">
        <f>VLOOKUP(E853,PRODUCTS!A:E,3,FALSE)</f>
        <v>34</v>
      </c>
      <c r="I853" s="10">
        <f>VLOOKUP(E853,PRODUCTS!A:E,4,FALSE)</f>
        <v>18</v>
      </c>
      <c r="J853" s="10">
        <f t="shared" si="39"/>
        <v>34</v>
      </c>
      <c r="K853" s="10">
        <f t="shared" si="40"/>
        <v>18</v>
      </c>
      <c r="L853" s="10">
        <f t="shared" si="41"/>
        <v>16</v>
      </c>
      <c r="M853" s="2">
        <f>VLOOKUP(D853,CUSTOMERS!A:E,5,FALSE)</f>
        <v>8</v>
      </c>
      <c r="N853" s="2">
        <f>VLOOKUP(E853,PRODUCTS!A:E,5,FALSE)</f>
        <v>26</v>
      </c>
      <c r="O853" s="2" t="str">
        <f>VLOOKUP(N853,CATEGORIES!A:C,3,FALSE)</f>
        <v>Gifts</v>
      </c>
      <c r="P853" s="2" t="str">
        <f ca="1">VLOOKUP(D853,CUSTOMERS!A:J,10,FALSE)</f>
        <v>40 - 50</v>
      </c>
      <c r="Q853" s="2" t="str">
        <f>VLOOKUP(D853,CUSTOMERS!A:I,9,FALSE)</f>
        <v>Canada</v>
      </c>
      <c r="R853" s="2" t="str">
        <f>VLOOKUP(D853,CUSTOMERS!A:K,11,FALSE)</f>
        <v>Canada</v>
      </c>
    </row>
    <row r="854" spans="1:18" x14ac:dyDescent="0.2">
      <c r="A854" s="2">
        <v>1447</v>
      </c>
      <c r="B854" s="2">
        <v>2</v>
      </c>
      <c r="C854" s="4">
        <v>44877</v>
      </c>
      <c r="D854" s="2">
        <v>162</v>
      </c>
      <c r="E854" s="2">
        <v>104</v>
      </c>
      <c r="F854" s="2" t="str">
        <f>VLOOKUP(E854,PRODUCTS!A:B,2,FALSE)</f>
        <v>Ice Cream Parlor Bowl Set</v>
      </c>
      <c r="G854" s="2">
        <v>1</v>
      </c>
      <c r="H854" s="10">
        <f>VLOOKUP(E854,PRODUCTS!A:E,3,FALSE)</f>
        <v>43</v>
      </c>
      <c r="I854" s="10">
        <f>VLOOKUP(E854,PRODUCTS!A:E,4,FALSE)</f>
        <v>23.5</v>
      </c>
      <c r="J854" s="10">
        <f t="shared" si="39"/>
        <v>43</v>
      </c>
      <c r="K854" s="10">
        <f t="shared" si="40"/>
        <v>23.5</v>
      </c>
      <c r="L854" s="10">
        <f t="shared" si="41"/>
        <v>19.5</v>
      </c>
      <c r="M854" s="2">
        <f>VLOOKUP(D854,CUSTOMERS!A:E,5,FALSE)</f>
        <v>8</v>
      </c>
      <c r="N854" s="2">
        <f>VLOOKUP(E854,PRODUCTS!A:E,5,FALSE)</f>
        <v>11</v>
      </c>
      <c r="O854" s="2" t="str">
        <f>VLOOKUP(N854,CATEGORIES!A:C,3,FALSE)</f>
        <v>Gifts</v>
      </c>
      <c r="P854" s="2" t="str">
        <f ca="1">VLOOKUP(D854,CUSTOMERS!A:J,10,FALSE)</f>
        <v>40 - 50</v>
      </c>
      <c r="Q854" s="2" t="str">
        <f>VLOOKUP(D854,CUSTOMERS!A:I,9,FALSE)</f>
        <v>Canada</v>
      </c>
      <c r="R854" s="2" t="str">
        <f>VLOOKUP(D854,CUSTOMERS!A:K,11,FALSE)</f>
        <v>Canada</v>
      </c>
    </row>
    <row r="855" spans="1:18" x14ac:dyDescent="0.2">
      <c r="A855" s="2">
        <v>1448</v>
      </c>
      <c r="B855" s="2">
        <v>1</v>
      </c>
      <c r="C855" s="4">
        <v>44877</v>
      </c>
      <c r="D855" s="2">
        <v>325</v>
      </c>
      <c r="E855" s="2">
        <v>24</v>
      </c>
      <c r="F855" s="2" t="str">
        <f>VLOOKUP(E855,PRODUCTS!A:B,2,FALSE)</f>
        <v>Brass Cigar Cutter</v>
      </c>
      <c r="G855" s="2">
        <v>1</v>
      </c>
      <c r="H855" s="10">
        <f>VLOOKUP(E855,PRODUCTS!A:E,3,FALSE)</f>
        <v>34</v>
      </c>
      <c r="I855" s="10">
        <f>VLOOKUP(E855,PRODUCTS!A:E,4,FALSE)</f>
        <v>18</v>
      </c>
      <c r="J855" s="10">
        <f t="shared" si="39"/>
        <v>34</v>
      </c>
      <c r="K855" s="10">
        <f t="shared" si="40"/>
        <v>18</v>
      </c>
      <c r="L855" s="10">
        <f t="shared" si="41"/>
        <v>16</v>
      </c>
      <c r="M855" s="2">
        <f>VLOOKUP(D855,CUSTOMERS!A:E,5,FALSE)</f>
        <v>10</v>
      </c>
      <c r="N855" s="2">
        <f>VLOOKUP(E855,PRODUCTS!A:E,5,FALSE)</f>
        <v>26</v>
      </c>
      <c r="O855" s="2" t="str">
        <f>VLOOKUP(N855,CATEGORIES!A:C,3,FALSE)</f>
        <v>Gifts</v>
      </c>
      <c r="P855" s="2" t="str">
        <f ca="1">VLOOKUP(D855,CUSTOMERS!A:J,10,FALSE)</f>
        <v>30 - 40</v>
      </c>
      <c r="Q855" s="2" t="str">
        <f>VLOOKUP(D855,CUSTOMERS!A:I,9,FALSE)</f>
        <v>England</v>
      </c>
      <c r="R855" s="2" t="str">
        <f>VLOOKUP(D855,CUSTOMERS!A:K,11,FALSE)</f>
        <v>Europe</v>
      </c>
    </row>
    <row r="856" spans="1:18" x14ac:dyDescent="0.2">
      <c r="A856" s="2">
        <v>1448</v>
      </c>
      <c r="B856" s="2">
        <v>2</v>
      </c>
      <c r="C856" s="4">
        <v>44877</v>
      </c>
      <c r="D856" s="2">
        <v>325</v>
      </c>
      <c r="E856" s="2">
        <v>168</v>
      </c>
      <c r="F856" s="2" t="str">
        <f>VLOOKUP(E856,PRODUCTS!A:B,2,FALSE)</f>
        <v>Root Beer Lovers Basket</v>
      </c>
      <c r="G856" s="2">
        <v>1</v>
      </c>
      <c r="H856" s="10">
        <f>VLOOKUP(E856,PRODUCTS!A:E,3,FALSE)</f>
        <v>51</v>
      </c>
      <c r="I856" s="10">
        <f>VLOOKUP(E856,PRODUCTS!A:E,4,FALSE)</f>
        <v>26.5</v>
      </c>
      <c r="J856" s="10">
        <f t="shared" si="39"/>
        <v>51</v>
      </c>
      <c r="K856" s="10">
        <f t="shared" si="40"/>
        <v>26.5</v>
      </c>
      <c r="L856" s="10">
        <f t="shared" si="41"/>
        <v>24.5</v>
      </c>
      <c r="M856" s="2">
        <f>VLOOKUP(D856,CUSTOMERS!A:E,5,FALSE)</f>
        <v>10</v>
      </c>
      <c r="N856" s="2">
        <f>VLOOKUP(E856,PRODUCTS!A:E,5,FALSE)</f>
        <v>11</v>
      </c>
      <c r="O856" s="2" t="str">
        <f>VLOOKUP(N856,CATEGORIES!A:C,3,FALSE)</f>
        <v>Gifts</v>
      </c>
      <c r="P856" s="2" t="str">
        <f ca="1">VLOOKUP(D856,CUSTOMERS!A:J,10,FALSE)</f>
        <v>30 - 40</v>
      </c>
      <c r="Q856" s="2" t="str">
        <f>VLOOKUP(D856,CUSTOMERS!A:I,9,FALSE)</f>
        <v>England</v>
      </c>
      <c r="R856" s="2" t="str">
        <f>VLOOKUP(D856,CUSTOMERS!A:K,11,FALSE)</f>
        <v>Europe</v>
      </c>
    </row>
    <row r="857" spans="1:18" x14ac:dyDescent="0.2">
      <c r="A857" s="2">
        <v>1448</v>
      </c>
      <c r="B857" s="2">
        <v>3</v>
      </c>
      <c r="C857" s="4">
        <v>44877</v>
      </c>
      <c r="D857" s="2">
        <v>325</v>
      </c>
      <c r="E857" s="2">
        <v>199</v>
      </c>
      <c r="F857" s="2" t="str">
        <f>VLOOKUP(E857,PRODUCTS!A:B,2,FALSE)</f>
        <v>Truth Seeker</v>
      </c>
      <c r="G857" s="2">
        <v>1</v>
      </c>
      <c r="H857" s="10">
        <f>VLOOKUP(E857,PRODUCTS!A:E,3,FALSE)</f>
        <v>154</v>
      </c>
      <c r="I857" s="10">
        <f>VLOOKUP(E857,PRODUCTS!A:E,4,FALSE)</f>
        <v>79</v>
      </c>
      <c r="J857" s="10">
        <f t="shared" si="39"/>
        <v>154</v>
      </c>
      <c r="K857" s="10">
        <f t="shared" si="40"/>
        <v>79</v>
      </c>
      <c r="L857" s="10">
        <f t="shared" si="41"/>
        <v>75</v>
      </c>
      <c r="M857" s="2">
        <f>VLOOKUP(D857,CUSTOMERS!A:E,5,FALSE)</f>
        <v>10</v>
      </c>
      <c r="N857" s="2">
        <f>VLOOKUP(E857,PRODUCTS!A:E,5,FALSE)</f>
        <v>9</v>
      </c>
      <c r="O857" s="2" t="str">
        <f>VLOOKUP(N857,CATEGORIES!A:C,3,FALSE)</f>
        <v>Electronics</v>
      </c>
      <c r="P857" s="2" t="str">
        <f ca="1">VLOOKUP(D857,CUSTOMERS!A:J,10,FALSE)</f>
        <v>30 - 40</v>
      </c>
      <c r="Q857" s="2" t="str">
        <f>VLOOKUP(D857,CUSTOMERS!A:I,9,FALSE)</f>
        <v>England</v>
      </c>
      <c r="R857" s="2" t="str">
        <f>VLOOKUP(D857,CUSTOMERS!A:K,11,FALSE)</f>
        <v>Europe</v>
      </c>
    </row>
    <row r="858" spans="1:18" x14ac:dyDescent="0.2">
      <c r="A858" s="2">
        <v>1449</v>
      </c>
      <c r="B858" s="2">
        <v>1</v>
      </c>
      <c r="C858" s="4">
        <v>44877</v>
      </c>
      <c r="D858" s="2">
        <v>393</v>
      </c>
      <c r="E858" s="2">
        <v>80</v>
      </c>
      <c r="F858" s="2" t="str">
        <f>VLOOKUP(E858,PRODUCTS!A:B,2,FALSE)</f>
        <v>UT Bottle Opener</v>
      </c>
      <c r="G858" s="2">
        <v>1</v>
      </c>
      <c r="H858" s="10">
        <f>VLOOKUP(E858,PRODUCTS!A:E,3,FALSE)</f>
        <v>22</v>
      </c>
      <c r="I858" s="10">
        <f>VLOOKUP(E858,PRODUCTS!A:E,4,FALSE)</f>
        <v>13</v>
      </c>
      <c r="J858" s="10">
        <f t="shared" si="39"/>
        <v>22</v>
      </c>
      <c r="K858" s="10">
        <f t="shared" si="40"/>
        <v>13</v>
      </c>
      <c r="L858" s="10">
        <f t="shared" si="41"/>
        <v>9</v>
      </c>
      <c r="M858" s="2">
        <f>VLOOKUP(D858,CUSTOMERS!A:E,5,FALSE)</f>
        <v>5</v>
      </c>
      <c r="N858" s="2">
        <f>VLOOKUP(E858,PRODUCTS!A:E,5,FALSE)</f>
        <v>15</v>
      </c>
      <c r="O858" s="2" t="str">
        <f>VLOOKUP(N858,CATEGORIES!A:C,3,FALSE)</f>
        <v>Household</v>
      </c>
      <c r="P858" s="2" t="str">
        <f ca="1">VLOOKUP(D858,CUSTOMERS!A:J,10,FALSE)</f>
        <v>40 - 50</v>
      </c>
      <c r="Q858" s="2" t="str">
        <f>VLOOKUP(D858,CUSTOMERS!A:I,9,FALSE)</f>
        <v>South-West</v>
      </c>
      <c r="R858" s="2" t="str">
        <f>VLOOKUP(D858,CUSTOMERS!A:K,11,FALSE)</f>
        <v>USA</v>
      </c>
    </row>
    <row r="859" spans="1:18" x14ac:dyDescent="0.2">
      <c r="A859" s="2">
        <v>1449</v>
      </c>
      <c r="B859" s="2">
        <v>2</v>
      </c>
      <c r="C859" s="4">
        <v>44877</v>
      </c>
      <c r="D859" s="2">
        <v>393</v>
      </c>
      <c r="E859" s="2">
        <v>164</v>
      </c>
      <c r="F859" s="2" t="str">
        <f>VLOOKUP(E859,PRODUCTS!A:B,2,FALSE)</f>
        <v>Reading Light</v>
      </c>
      <c r="G859" s="2">
        <v>1</v>
      </c>
      <c r="H859" s="10">
        <f>VLOOKUP(E859,PRODUCTS!A:E,3,FALSE)</f>
        <v>35</v>
      </c>
      <c r="I859" s="10">
        <f>VLOOKUP(E859,PRODUCTS!A:E,4,FALSE)</f>
        <v>20.5</v>
      </c>
      <c r="J859" s="10">
        <f t="shared" si="39"/>
        <v>35</v>
      </c>
      <c r="K859" s="10">
        <f t="shared" si="40"/>
        <v>20.5</v>
      </c>
      <c r="L859" s="10">
        <f t="shared" si="41"/>
        <v>14.5</v>
      </c>
      <c r="M859" s="2">
        <f>VLOOKUP(D859,CUSTOMERS!A:E,5,FALSE)</f>
        <v>5</v>
      </c>
      <c r="N859" s="2">
        <f>VLOOKUP(E859,PRODUCTS!A:E,5,FALSE)</f>
        <v>2</v>
      </c>
      <c r="O859" s="2" t="str">
        <f>VLOOKUP(N859,CATEGORIES!A:C,3,FALSE)</f>
        <v>Travel</v>
      </c>
      <c r="P859" s="2" t="str">
        <f ca="1">VLOOKUP(D859,CUSTOMERS!A:J,10,FALSE)</f>
        <v>40 - 50</v>
      </c>
      <c r="Q859" s="2" t="str">
        <f>VLOOKUP(D859,CUSTOMERS!A:I,9,FALSE)</f>
        <v>South-West</v>
      </c>
      <c r="R859" s="2" t="str">
        <f>VLOOKUP(D859,CUSTOMERS!A:K,11,FALSE)</f>
        <v>USA</v>
      </c>
    </row>
    <row r="860" spans="1:18" x14ac:dyDescent="0.2">
      <c r="A860" s="2">
        <v>1449</v>
      </c>
      <c r="B860" s="2">
        <v>3</v>
      </c>
      <c r="C860" s="4">
        <v>44877</v>
      </c>
      <c r="D860" s="2">
        <v>393</v>
      </c>
      <c r="E860" s="2">
        <v>195</v>
      </c>
      <c r="F860" s="2" t="str">
        <f>VLOOKUP(E860,PRODUCTS!A:B,2,FALSE)</f>
        <v>Tiverton Wren House</v>
      </c>
      <c r="G860" s="2">
        <v>1</v>
      </c>
      <c r="H860" s="10">
        <f>VLOOKUP(E860,PRODUCTS!A:E,3,FALSE)</f>
        <v>46</v>
      </c>
      <c r="I860" s="10">
        <f>VLOOKUP(E860,PRODUCTS!A:E,4,FALSE)</f>
        <v>24</v>
      </c>
      <c r="J860" s="10">
        <f t="shared" si="39"/>
        <v>46</v>
      </c>
      <c r="K860" s="10">
        <f t="shared" si="40"/>
        <v>24</v>
      </c>
      <c r="L860" s="10">
        <f t="shared" si="41"/>
        <v>22</v>
      </c>
      <c r="M860" s="2">
        <f>VLOOKUP(D860,CUSTOMERS!A:E,5,FALSE)</f>
        <v>5</v>
      </c>
      <c r="N860" s="2">
        <f>VLOOKUP(E860,PRODUCTS!A:E,5,FALSE)</f>
        <v>16</v>
      </c>
      <c r="O860" s="2" t="str">
        <f>VLOOKUP(N860,CATEGORIES!A:C,3,FALSE)</f>
        <v>Household</v>
      </c>
      <c r="P860" s="2" t="str">
        <f ca="1">VLOOKUP(D860,CUSTOMERS!A:J,10,FALSE)</f>
        <v>40 - 50</v>
      </c>
      <c r="Q860" s="2" t="str">
        <f>VLOOKUP(D860,CUSTOMERS!A:I,9,FALSE)</f>
        <v>South-West</v>
      </c>
      <c r="R860" s="2" t="str">
        <f>VLOOKUP(D860,CUSTOMERS!A:K,11,FALSE)</f>
        <v>USA</v>
      </c>
    </row>
    <row r="861" spans="1:18" x14ac:dyDescent="0.2">
      <c r="A861" s="2">
        <v>1450</v>
      </c>
      <c r="B861" s="2">
        <v>1</v>
      </c>
      <c r="C861" s="4">
        <v>44878</v>
      </c>
      <c r="D861" s="2">
        <v>9</v>
      </c>
      <c r="E861" s="2">
        <v>62</v>
      </c>
      <c r="F861" s="2" t="str">
        <f>VLOOKUP(E861,PRODUCTS!A:B,2,FALSE)</f>
        <v>Decadent Chocolate Torte</v>
      </c>
      <c r="G861" s="2">
        <v>2</v>
      </c>
      <c r="H861" s="10">
        <f>VLOOKUP(E861,PRODUCTS!A:E,3,FALSE)</f>
        <v>37</v>
      </c>
      <c r="I861" s="10">
        <f>VLOOKUP(E861,PRODUCTS!A:E,4,FALSE)</f>
        <v>19.5</v>
      </c>
      <c r="J861" s="10">
        <f t="shared" si="39"/>
        <v>74</v>
      </c>
      <c r="K861" s="10">
        <f t="shared" si="40"/>
        <v>39</v>
      </c>
      <c r="L861" s="10">
        <f t="shared" si="41"/>
        <v>35</v>
      </c>
      <c r="M861" s="2">
        <f>VLOOKUP(D861,CUSTOMERS!A:E,5,FALSE)</f>
        <v>6</v>
      </c>
      <c r="N861" s="2">
        <f>VLOOKUP(E861,PRODUCTS!A:E,5,FALSE)</f>
        <v>3</v>
      </c>
      <c r="O861" s="2" t="str">
        <f>VLOOKUP(N861,CATEGORIES!A:C,3,FALSE)</f>
        <v>Food</v>
      </c>
      <c r="P861" s="2" t="str">
        <f ca="1">VLOOKUP(D861,CUSTOMERS!A:J,10,FALSE)</f>
        <v>30 - 40</v>
      </c>
      <c r="Q861" s="2" t="str">
        <f>VLOOKUP(D861,CUSTOMERS!A:I,9,FALSE)</f>
        <v>North-West</v>
      </c>
      <c r="R861" s="2" t="str">
        <f>VLOOKUP(D861,CUSTOMERS!A:K,11,FALSE)</f>
        <v>USA</v>
      </c>
    </row>
    <row r="862" spans="1:18" x14ac:dyDescent="0.2">
      <c r="A862" s="2">
        <v>1451</v>
      </c>
      <c r="B862" s="2">
        <v>1</v>
      </c>
      <c r="C862" s="4">
        <v>44878</v>
      </c>
      <c r="D862" s="2">
        <v>677</v>
      </c>
      <c r="E862" s="2">
        <v>115</v>
      </c>
      <c r="F862" s="2" t="str">
        <f>VLOOKUP(E862,PRODUCTS!A:B,2,FALSE)</f>
        <v>Kissing Ball</v>
      </c>
      <c r="G862" s="2">
        <v>1</v>
      </c>
      <c r="H862" s="10">
        <f>VLOOKUP(E862,PRODUCTS!A:E,3,FALSE)</f>
        <v>38</v>
      </c>
      <c r="I862" s="10">
        <f>VLOOKUP(E862,PRODUCTS!A:E,4,FALSE)</f>
        <v>22</v>
      </c>
      <c r="J862" s="10">
        <f t="shared" si="39"/>
        <v>38</v>
      </c>
      <c r="K862" s="10">
        <f t="shared" si="40"/>
        <v>22</v>
      </c>
      <c r="L862" s="10">
        <f t="shared" si="41"/>
        <v>16</v>
      </c>
      <c r="M862" s="2">
        <f>VLOOKUP(D862,CUSTOMERS!A:E,5,FALSE)</f>
        <v>4</v>
      </c>
      <c r="N862" s="2">
        <f>VLOOKUP(E862,PRODUCTS!A:E,5,FALSE)</f>
        <v>4</v>
      </c>
      <c r="O862" s="2" t="str">
        <f>VLOOKUP(N862,CATEGORIES!A:C,3,FALSE)</f>
        <v>Gifts</v>
      </c>
      <c r="P862" s="2" t="str">
        <f ca="1">VLOOKUP(D862,CUSTOMERS!A:J,10,FALSE)</f>
        <v>40 - 50</v>
      </c>
      <c r="Q862" s="2" t="str">
        <f>VLOOKUP(D862,CUSTOMERS!A:I,9,FALSE)</f>
        <v>North-East</v>
      </c>
      <c r="R862" s="2" t="str">
        <f>VLOOKUP(D862,CUSTOMERS!A:K,11,FALSE)</f>
        <v>USA</v>
      </c>
    </row>
    <row r="863" spans="1:18" x14ac:dyDescent="0.2">
      <c r="A863" s="2">
        <v>1451</v>
      </c>
      <c r="B863" s="2">
        <v>2</v>
      </c>
      <c r="C863" s="4">
        <v>44878</v>
      </c>
      <c r="D863" s="2">
        <v>677</v>
      </c>
      <c r="E863" s="2">
        <v>123</v>
      </c>
      <c r="F863" s="2" t="str">
        <f>VLOOKUP(E863,PRODUCTS!A:B,2,FALSE)</f>
        <v>Lone Star Fiesta</v>
      </c>
      <c r="G863" s="2">
        <v>1</v>
      </c>
      <c r="H863" s="10">
        <f>VLOOKUP(E863,PRODUCTS!A:E,3,FALSE)</f>
        <v>75</v>
      </c>
      <c r="I863" s="10">
        <f>VLOOKUP(E863,PRODUCTS!A:E,4,FALSE)</f>
        <v>40.5</v>
      </c>
      <c r="J863" s="10">
        <f t="shared" si="39"/>
        <v>75</v>
      </c>
      <c r="K863" s="10">
        <f t="shared" si="40"/>
        <v>40.5</v>
      </c>
      <c r="L863" s="10">
        <f t="shared" si="41"/>
        <v>34.5</v>
      </c>
      <c r="M863" s="2">
        <f>VLOOKUP(D863,CUSTOMERS!A:E,5,FALSE)</f>
        <v>4</v>
      </c>
      <c r="N863" s="2">
        <f>VLOOKUP(E863,PRODUCTS!A:E,5,FALSE)</f>
        <v>11</v>
      </c>
      <c r="O863" s="2" t="str">
        <f>VLOOKUP(N863,CATEGORIES!A:C,3,FALSE)</f>
        <v>Gifts</v>
      </c>
      <c r="P863" s="2" t="str">
        <f ca="1">VLOOKUP(D863,CUSTOMERS!A:J,10,FALSE)</f>
        <v>40 - 50</v>
      </c>
      <c r="Q863" s="2" t="str">
        <f>VLOOKUP(D863,CUSTOMERS!A:I,9,FALSE)</f>
        <v>North-East</v>
      </c>
      <c r="R863" s="2" t="str">
        <f>VLOOKUP(D863,CUSTOMERS!A:K,11,FALSE)</f>
        <v>USA</v>
      </c>
    </row>
    <row r="864" spans="1:18" x14ac:dyDescent="0.2">
      <c r="A864" s="2">
        <v>1451</v>
      </c>
      <c r="B864" s="2">
        <v>3</v>
      </c>
      <c r="C864" s="4">
        <v>44878</v>
      </c>
      <c r="D864" s="2">
        <v>677</v>
      </c>
      <c r="E864" s="2">
        <v>192</v>
      </c>
      <c r="F864" s="2" t="str">
        <f>VLOOKUP(E864,PRODUCTS!A:B,2,FALSE)</f>
        <v>Superb Bacon (3 Lb.)</v>
      </c>
      <c r="G864" s="2">
        <v>1</v>
      </c>
      <c r="H864" s="10">
        <f>VLOOKUP(E864,PRODUCTS!A:E,3,FALSE)</f>
        <v>20</v>
      </c>
      <c r="I864" s="10">
        <f>VLOOKUP(E864,PRODUCTS!A:E,4,FALSE)</f>
        <v>11</v>
      </c>
      <c r="J864" s="10">
        <f t="shared" si="39"/>
        <v>20</v>
      </c>
      <c r="K864" s="10">
        <f t="shared" si="40"/>
        <v>11</v>
      </c>
      <c r="L864" s="10">
        <f t="shared" si="41"/>
        <v>9</v>
      </c>
      <c r="M864" s="2">
        <f>VLOOKUP(D864,CUSTOMERS!A:E,5,FALSE)</f>
        <v>4</v>
      </c>
      <c r="N864" s="2">
        <f>VLOOKUP(E864,PRODUCTS!A:E,5,FALSE)</f>
        <v>18</v>
      </c>
      <c r="O864" s="2" t="str">
        <f>VLOOKUP(N864,CATEGORIES!A:C,3,FALSE)</f>
        <v>Food</v>
      </c>
      <c r="P864" s="2" t="str">
        <f ca="1">VLOOKUP(D864,CUSTOMERS!A:J,10,FALSE)</f>
        <v>40 - 50</v>
      </c>
      <c r="Q864" s="2" t="str">
        <f>VLOOKUP(D864,CUSTOMERS!A:I,9,FALSE)</f>
        <v>North-East</v>
      </c>
      <c r="R864" s="2" t="str">
        <f>VLOOKUP(D864,CUSTOMERS!A:K,11,FALSE)</f>
        <v>USA</v>
      </c>
    </row>
    <row r="865" spans="1:18" x14ac:dyDescent="0.2">
      <c r="A865" s="2">
        <v>1452</v>
      </c>
      <c r="B865" s="2">
        <v>1</v>
      </c>
      <c r="C865" s="4">
        <v>44879</v>
      </c>
      <c r="D865" s="2">
        <v>63</v>
      </c>
      <c r="E865" s="2">
        <v>62</v>
      </c>
      <c r="F865" s="2" t="str">
        <f>VLOOKUP(E865,PRODUCTS!A:B,2,FALSE)</f>
        <v>Decadent Chocolate Torte</v>
      </c>
      <c r="G865" s="2">
        <v>1</v>
      </c>
      <c r="H865" s="10">
        <f>VLOOKUP(E865,PRODUCTS!A:E,3,FALSE)</f>
        <v>37</v>
      </c>
      <c r="I865" s="10">
        <f>VLOOKUP(E865,PRODUCTS!A:E,4,FALSE)</f>
        <v>19.5</v>
      </c>
      <c r="J865" s="10">
        <f t="shared" si="39"/>
        <v>37</v>
      </c>
      <c r="K865" s="10">
        <f t="shared" si="40"/>
        <v>19.5</v>
      </c>
      <c r="L865" s="10">
        <f t="shared" si="41"/>
        <v>17.5</v>
      </c>
      <c r="M865" s="2">
        <f>VLOOKUP(D865,CUSTOMERS!A:E,5,FALSE)</f>
        <v>5</v>
      </c>
      <c r="N865" s="2">
        <f>VLOOKUP(E865,PRODUCTS!A:E,5,FALSE)</f>
        <v>3</v>
      </c>
      <c r="O865" s="2" t="str">
        <f>VLOOKUP(N865,CATEGORIES!A:C,3,FALSE)</f>
        <v>Food</v>
      </c>
      <c r="P865" s="2" t="str">
        <f ca="1">VLOOKUP(D865,CUSTOMERS!A:J,10,FALSE)</f>
        <v>60 - 70</v>
      </c>
      <c r="Q865" s="2" t="str">
        <f>VLOOKUP(D865,CUSTOMERS!A:I,9,FALSE)</f>
        <v>South</v>
      </c>
      <c r="R865" s="2" t="str">
        <f>VLOOKUP(D865,CUSTOMERS!A:K,11,FALSE)</f>
        <v>USA</v>
      </c>
    </row>
    <row r="866" spans="1:18" x14ac:dyDescent="0.2">
      <c r="A866" s="2">
        <v>1452</v>
      </c>
      <c r="B866" s="2">
        <v>2</v>
      </c>
      <c r="C866" s="4">
        <v>44879</v>
      </c>
      <c r="D866" s="2">
        <v>63</v>
      </c>
      <c r="E866" s="2">
        <v>125</v>
      </c>
      <c r="F866" s="2" t="str">
        <f>VLOOKUP(E866,PRODUCTS!A:B,2,FALSE)</f>
        <v>Lucious Nuggets</v>
      </c>
      <c r="G866" s="2">
        <v>5</v>
      </c>
      <c r="H866" s="10">
        <f>VLOOKUP(E866,PRODUCTS!A:E,3,FALSE)</f>
        <v>27</v>
      </c>
      <c r="I866" s="10">
        <f>VLOOKUP(E866,PRODUCTS!A:E,4,FALSE)</f>
        <v>14.5</v>
      </c>
      <c r="J866" s="10">
        <f t="shared" si="39"/>
        <v>135</v>
      </c>
      <c r="K866" s="10">
        <f t="shared" si="40"/>
        <v>72.5</v>
      </c>
      <c r="L866" s="10">
        <f t="shared" si="41"/>
        <v>62.5</v>
      </c>
      <c r="M866" s="2">
        <f>VLOOKUP(D866,CUSTOMERS!A:E,5,FALSE)</f>
        <v>5</v>
      </c>
      <c r="N866" s="2">
        <f>VLOOKUP(E866,PRODUCTS!A:E,5,FALSE)</f>
        <v>3</v>
      </c>
      <c r="O866" s="2" t="str">
        <f>VLOOKUP(N866,CATEGORIES!A:C,3,FALSE)</f>
        <v>Food</v>
      </c>
      <c r="P866" s="2" t="str">
        <f ca="1">VLOOKUP(D866,CUSTOMERS!A:J,10,FALSE)</f>
        <v>60 - 70</v>
      </c>
      <c r="Q866" s="2" t="str">
        <f>VLOOKUP(D866,CUSTOMERS!A:I,9,FALSE)</f>
        <v>South</v>
      </c>
      <c r="R866" s="2" t="str">
        <f>VLOOKUP(D866,CUSTOMERS!A:K,11,FALSE)</f>
        <v>USA</v>
      </c>
    </row>
    <row r="867" spans="1:18" x14ac:dyDescent="0.2">
      <c r="A867" s="2">
        <v>1452</v>
      </c>
      <c r="B867" s="2">
        <v>3</v>
      </c>
      <c r="C867" s="4">
        <v>44879</v>
      </c>
      <c r="D867" s="2">
        <v>63</v>
      </c>
      <c r="E867" s="2">
        <v>140</v>
      </c>
      <c r="F867" s="2" t="str">
        <f>VLOOKUP(E867,PRODUCTS!A:B,2,FALSE)</f>
        <v>Deer Repellent</v>
      </c>
      <c r="G867" s="2">
        <v>1</v>
      </c>
      <c r="H867" s="10">
        <f>VLOOKUP(E867,PRODUCTS!A:E,3,FALSE)</f>
        <v>15</v>
      </c>
      <c r="I867" s="10">
        <f>VLOOKUP(E867,PRODUCTS!A:E,4,FALSE)</f>
        <v>9.5</v>
      </c>
      <c r="J867" s="10">
        <f t="shared" si="39"/>
        <v>15</v>
      </c>
      <c r="K867" s="10">
        <f t="shared" si="40"/>
        <v>9.5</v>
      </c>
      <c r="L867" s="10">
        <f t="shared" si="41"/>
        <v>5.5</v>
      </c>
      <c r="M867" s="2">
        <f>VLOOKUP(D867,CUSTOMERS!A:E,5,FALSE)</f>
        <v>5</v>
      </c>
      <c r="N867" s="2">
        <f>VLOOKUP(E867,PRODUCTS!A:E,5,FALSE)</f>
        <v>16</v>
      </c>
      <c r="O867" s="2" t="str">
        <f>VLOOKUP(N867,CATEGORIES!A:C,3,FALSE)</f>
        <v>Household</v>
      </c>
      <c r="P867" s="2" t="str">
        <f ca="1">VLOOKUP(D867,CUSTOMERS!A:J,10,FALSE)</f>
        <v>60 - 70</v>
      </c>
      <c r="Q867" s="2" t="str">
        <f>VLOOKUP(D867,CUSTOMERS!A:I,9,FALSE)</f>
        <v>South</v>
      </c>
      <c r="R867" s="2" t="str">
        <f>VLOOKUP(D867,CUSTOMERS!A:K,11,FALSE)</f>
        <v>USA</v>
      </c>
    </row>
    <row r="868" spans="1:18" x14ac:dyDescent="0.2">
      <c r="A868" s="2">
        <v>1452</v>
      </c>
      <c r="B868" s="2">
        <v>4</v>
      </c>
      <c r="C868" s="4">
        <v>44879</v>
      </c>
      <c r="D868" s="2">
        <v>63</v>
      </c>
      <c r="E868" s="2">
        <v>150</v>
      </c>
      <c r="F868" s="2" t="str">
        <f>VLOOKUP(E868,PRODUCTS!A:B,2,FALSE)</f>
        <v>Personal Air Purifier</v>
      </c>
      <c r="G868" s="2">
        <v>1</v>
      </c>
      <c r="H868" s="10">
        <f>VLOOKUP(E868,PRODUCTS!A:E,3,FALSE)</f>
        <v>105</v>
      </c>
      <c r="I868" s="10">
        <f>VLOOKUP(E868,PRODUCTS!A:E,4,FALSE)</f>
        <v>53.5</v>
      </c>
      <c r="J868" s="10">
        <f t="shared" si="39"/>
        <v>105</v>
      </c>
      <c r="K868" s="10">
        <f t="shared" si="40"/>
        <v>53.5</v>
      </c>
      <c r="L868" s="10">
        <f t="shared" si="41"/>
        <v>51.5</v>
      </c>
      <c r="M868" s="2">
        <f>VLOOKUP(D868,CUSTOMERS!A:E,5,FALSE)</f>
        <v>5</v>
      </c>
      <c r="N868" s="2">
        <f>VLOOKUP(E868,PRODUCTS!A:E,5,FALSE)</f>
        <v>7</v>
      </c>
      <c r="O868" s="2" t="str">
        <f>VLOOKUP(N868,CATEGORIES!A:C,3,FALSE)</f>
        <v>Electronics</v>
      </c>
      <c r="P868" s="2" t="str">
        <f ca="1">VLOOKUP(D868,CUSTOMERS!A:J,10,FALSE)</f>
        <v>60 - 70</v>
      </c>
      <c r="Q868" s="2" t="str">
        <f>VLOOKUP(D868,CUSTOMERS!A:I,9,FALSE)</f>
        <v>South</v>
      </c>
      <c r="R868" s="2" t="str">
        <f>VLOOKUP(D868,CUSTOMERS!A:K,11,FALSE)</f>
        <v>USA</v>
      </c>
    </row>
    <row r="869" spans="1:18" x14ac:dyDescent="0.2">
      <c r="A869" s="2">
        <v>1453</v>
      </c>
      <c r="B869" s="2">
        <v>1</v>
      </c>
      <c r="C869" s="4">
        <v>44879</v>
      </c>
      <c r="D869" s="2">
        <v>461</v>
      </c>
      <c r="E869" s="2">
        <v>35</v>
      </c>
      <c r="F869" s="2" t="str">
        <f>VLOOKUP(E869,PRODUCTS!A:B,2,FALSE)</f>
        <v>Cascade Travel Pillow</v>
      </c>
      <c r="G869" s="2">
        <v>1</v>
      </c>
      <c r="H869" s="10">
        <f>VLOOKUP(E869,PRODUCTS!A:E,3,FALSE)</f>
        <v>23</v>
      </c>
      <c r="I869" s="10">
        <f>VLOOKUP(E869,PRODUCTS!A:E,4,FALSE)</f>
        <v>13.5</v>
      </c>
      <c r="J869" s="10">
        <f t="shared" si="39"/>
        <v>23</v>
      </c>
      <c r="K869" s="10">
        <f t="shared" si="40"/>
        <v>13.5</v>
      </c>
      <c r="L869" s="10">
        <f t="shared" si="41"/>
        <v>9.5</v>
      </c>
      <c r="M869" s="2">
        <f>VLOOKUP(D869,CUSTOMERS!A:E,5,FALSE)</f>
        <v>5</v>
      </c>
      <c r="N869" s="2">
        <f>VLOOKUP(E869,PRODUCTS!A:E,5,FALSE)</f>
        <v>25</v>
      </c>
      <c r="O869" s="2" t="str">
        <f>VLOOKUP(N869,CATEGORIES!A:C,3,FALSE)</f>
        <v>Travel</v>
      </c>
      <c r="P869" s="2" t="str">
        <f ca="1">VLOOKUP(D869,CUSTOMERS!A:J,10,FALSE)</f>
        <v>60 - 70</v>
      </c>
      <c r="Q869" s="2" t="str">
        <f>VLOOKUP(D869,CUSTOMERS!A:I,9,FALSE)</f>
        <v>South-West</v>
      </c>
      <c r="R869" s="2" t="str">
        <f>VLOOKUP(D869,CUSTOMERS!A:K,11,FALSE)</f>
        <v>USA</v>
      </c>
    </row>
    <row r="870" spans="1:18" x14ac:dyDescent="0.2">
      <c r="A870" s="2">
        <v>1454</v>
      </c>
      <c r="B870" s="2">
        <v>1</v>
      </c>
      <c r="C870" s="4">
        <v>44880</v>
      </c>
      <c r="D870" s="2">
        <v>20</v>
      </c>
      <c r="E870" s="2">
        <v>35</v>
      </c>
      <c r="F870" s="2" t="str">
        <f>VLOOKUP(E870,PRODUCTS!A:B,2,FALSE)</f>
        <v>Cascade Travel Pillow</v>
      </c>
      <c r="G870" s="2">
        <v>1</v>
      </c>
      <c r="H870" s="10">
        <f>VLOOKUP(E870,PRODUCTS!A:E,3,FALSE)</f>
        <v>23</v>
      </c>
      <c r="I870" s="10">
        <f>VLOOKUP(E870,PRODUCTS!A:E,4,FALSE)</f>
        <v>13.5</v>
      </c>
      <c r="J870" s="10">
        <f t="shared" si="39"/>
        <v>23</v>
      </c>
      <c r="K870" s="10">
        <f t="shared" si="40"/>
        <v>13.5</v>
      </c>
      <c r="L870" s="10">
        <f t="shared" si="41"/>
        <v>9.5</v>
      </c>
      <c r="M870" s="2">
        <f>VLOOKUP(D870,CUSTOMERS!A:E,5,FALSE)</f>
        <v>3</v>
      </c>
      <c r="N870" s="2">
        <f>VLOOKUP(E870,PRODUCTS!A:E,5,FALSE)</f>
        <v>25</v>
      </c>
      <c r="O870" s="2" t="str">
        <f>VLOOKUP(N870,CATEGORIES!A:C,3,FALSE)</f>
        <v>Travel</v>
      </c>
      <c r="P870" s="2" t="str">
        <f ca="1">VLOOKUP(D870,CUSTOMERS!A:J,10,FALSE)</f>
        <v>40 - 50</v>
      </c>
      <c r="Q870" s="2" t="str">
        <f>VLOOKUP(D870,CUSTOMERS!A:I,9,FALSE)</f>
        <v>England</v>
      </c>
      <c r="R870" s="2" t="str">
        <f>VLOOKUP(D870,CUSTOMERS!A:K,11,FALSE)</f>
        <v>Europe</v>
      </c>
    </row>
    <row r="871" spans="1:18" x14ac:dyDescent="0.2">
      <c r="A871" s="2">
        <v>1454</v>
      </c>
      <c r="B871" s="2">
        <v>2</v>
      </c>
      <c r="C871" s="4">
        <v>44880</v>
      </c>
      <c r="D871" s="2">
        <v>20</v>
      </c>
      <c r="E871" s="2">
        <v>158</v>
      </c>
      <c r="F871" s="2" t="str">
        <f>VLOOKUP(E871,PRODUCTS!A:B,2,FALSE)</f>
        <v>Portable Light Box</v>
      </c>
      <c r="G871" s="2">
        <v>1</v>
      </c>
      <c r="H871" s="10">
        <f>VLOOKUP(E871,PRODUCTS!A:E,3,FALSE)</f>
        <v>304</v>
      </c>
      <c r="I871" s="10">
        <f>VLOOKUP(E871,PRODUCTS!A:E,4,FALSE)</f>
        <v>154</v>
      </c>
      <c r="J871" s="10">
        <f t="shared" si="39"/>
        <v>304</v>
      </c>
      <c r="K871" s="10">
        <f t="shared" si="40"/>
        <v>154</v>
      </c>
      <c r="L871" s="10">
        <f t="shared" si="41"/>
        <v>150</v>
      </c>
      <c r="M871" s="2">
        <f>VLOOKUP(D871,CUSTOMERS!A:E,5,FALSE)</f>
        <v>3</v>
      </c>
      <c r="N871" s="2">
        <f>VLOOKUP(E871,PRODUCTS!A:E,5,FALSE)</f>
        <v>7</v>
      </c>
      <c r="O871" s="2" t="str">
        <f>VLOOKUP(N871,CATEGORIES!A:C,3,FALSE)</f>
        <v>Electronics</v>
      </c>
      <c r="P871" s="2" t="str">
        <f ca="1">VLOOKUP(D871,CUSTOMERS!A:J,10,FALSE)</f>
        <v>40 - 50</v>
      </c>
      <c r="Q871" s="2" t="str">
        <f>VLOOKUP(D871,CUSTOMERS!A:I,9,FALSE)</f>
        <v>England</v>
      </c>
      <c r="R871" s="2" t="str">
        <f>VLOOKUP(D871,CUSTOMERS!A:K,11,FALSE)</f>
        <v>Europe</v>
      </c>
    </row>
    <row r="872" spans="1:18" x14ac:dyDescent="0.2">
      <c r="A872" s="2">
        <v>1455</v>
      </c>
      <c r="B872" s="2">
        <v>1</v>
      </c>
      <c r="C872" s="4">
        <v>44882</v>
      </c>
      <c r="D872" s="2">
        <v>202</v>
      </c>
      <c r="E872" s="2">
        <v>101</v>
      </c>
      <c r="F872" s="2" t="str">
        <f>VLOOKUP(E872,PRODUCTS!A:B,2,FALSE)</f>
        <v>LED Headlamp</v>
      </c>
      <c r="G872" s="2">
        <v>1</v>
      </c>
      <c r="H872" s="10">
        <f>VLOOKUP(E872,PRODUCTS!A:E,3,FALSE)</f>
        <v>35</v>
      </c>
      <c r="I872" s="10">
        <f>VLOOKUP(E872,PRODUCTS!A:E,4,FALSE)</f>
        <v>20.5</v>
      </c>
      <c r="J872" s="10">
        <f t="shared" si="39"/>
        <v>35</v>
      </c>
      <c r="K872" s="10">
        <f t="shared" si="40"/>
        <v>20.5</v>
      </c>
      <c r="L872" s="10">
        <f t="shared" si="41"/>
        <v>14.5</v>
      </c>
      <c r="M872" s="2">
        <f>VLOOKUP(D872,CUSTOMERS!A:E,5,FALSE)</f>
        <v>5</v>
      </c>
      <c r="N872" s="2">
        <f>VLOOKUP(E872,PRODUCTS!A:E,5,FALSE)</f>
        <v>23</v>
      </c>
      <c r="O872" s="2" t="str">
        <f>VLOOKUP(N872,CATEGORIES!A:C,3,FALSE)</f>
        <v>Travel</v>
      </c>
      <c r="P872" s="2" t="str">
        <f ca="1">VLOOKUP(D872,CUSTOMERS!A:J,10,FALSE)</f>
        <v>60 - 70</v>
      </c>
      <c r="Q872" s="2" t="str">
        <f>VLOOKUP(D872,CUSTOMERS!A:I,9,FALSE)</f>
        <v>North-West</v>
      </c>
      <c r="R872" s="2" t="str">
        <f>VLOOKUP(D872,CUSTOMERS!A:K,11,FALSE)</f>
        <v>USA</v>
      </c>
    </row>
    <row r="873" spans="1:18" x14ac:dyDescent="0.2">
      <c r="A873" s="2">
        <v>1455</v>
      </c>
      <c r="B873" s="2">
        <v>2</v>
      </c>
      <c r="C873" s="4">
        <v>44882</v>
      </c>
      <c r="D873" s="2">
        <v>202</v>
      </c>
      <c r="E873" s="2">
        <v>105</v>
      </c>
      <c r="F873" s="2" t="str">
        <f>VLOOKUP(E873,PRODUCTS!A:B,2,FALSE)</f>
        <v>Exotic Flower Arrangement</v>
      </c>
      <c r="G873" s="2">
        <v>1</v>
      </c>
      <c r="H873" s="10">
        <f>VLOOKUP(E873,PRODUCTS!A:E,3,FALSE)</f>
        <v>65</v>
      </c>
      <c r="I873" s="10">
        <f>VLOOKUP(E873,PRODUCTS!A:E,4,FALSE)</f>
        <v>33.5</v>
      </c>
      <c r="J873" s="10">
        <f t="shared" si="39"/>
        <v>65</v>
      </c>
      <c r="K873" s="10">
        <f t="shared" si="40"/>
        <v>33.5</v>
      </c>
      <c r="L873" s="10">
        <f t="shared" si="41"/>
        <v>31.5</v>
      </c>
      <c r="M873" s="2">
        <f>VLOOKUP(D873,CUSTOMERS!A:E,5,FALSE)</f>
        <v>5</v>
      </c>
      <c r="N873" s="2">
        <f>VLOOKUP(E873,PRODUCTS!A:E,5,FALSE)</f>
        <v>22</v>
      </c>
      <c r="O873" s="2" t="str">
        <f>VLOOKUP(N873,CATEGORIES!A:C,3,FALSE)</f>
        <v>Gifts</v>
      </c>
      <c r="P873" s="2" t="str">
        <f ca="1">VLOOKUP(D873,CUSTOMERS!A:J,10,FALSE)</f>
        <v>60 - 70</v>
      </c>
      <c r="Q873" s="2" t="str">
        <f>VLOOKUP(D873,CUSTOMERS!A:I,9,FALSE)</f>
        <v>North-West</v>
      </c>
      <c r="R873" s="2" t="str">
        <f>VLOOKUP(D873,CUSTOMERS!A:K,11,FALSE)</f>
        <v>USA</v>
      </c>
    </row>
    <row r="874" spans="1:18" x14ac:dyDescent="0.2">
      <c r="A874" s="2">
        <v>1455</v>
      </c>
      <c r="B874" s="2">
        <v>3</v>
      </c>
      <c r="C874" s="4">
        <v>44882</v>
      </c>
      <c r="D874" s="2">
        <v>202</v>
      </c>
      <c r="E874" s="2">
        <v>186</v>
      </c>
      <c r="F874" s="2" t="str">
        <f>VLOOKUP(E874,PRODUCTS!A:B,2,FALSE)</f>
        <v>Spicy Delights</v>
      </c>
      <c r="G874" s="2">
        <v>1</v>
      </c>
      <c r="H874" s="10">
        <f>VLOOKUP(E874,PRODUCTS!A:E,3,FALSE)</f>
        <v>51</v>
      </c>
      <c r="I874" s="10">
        <f>VLOOKUP(E874,PRODUCTS!A:E,4,FALSE)</f>
        <v>26.5</v>
      </c>
      <c r="J874" s="10">
        <f t="shared" si="39"/>
        <v>51</v>
      </c>
      <c r="K874" s="10">
        <f t="shared" si="40"/>
        <v>26.5</v>
      </c>
      <c r="L874" s="10">
        <f t="shared" si="41"/>
        <v>24.5</v>
      </c>
      <c r="M874" s="2">
        <f>VLOOKUP(D874,CUSTOMERS!A:E,5,FALSE)</f>
        <v>5</v>
      </c>
      <c r="N874" s="2">
        <f>VLOOKUP(E874,PRODUCTS!A:E,5,FALSE)</f>
        <v>11</v>
      </c>
      <c r="O874" s="2" t="str">
        <f>VLOOKUP(N874,CATEGORIES!A:C,3,FALSE)</f>
        <v>Gifts</v>
      </c>
      <c r="P874" s="2" t="str">
        <f ca="1">VLOOKUP(D874,CUSTOMERS!A:J,10,FALSE)</f>
        <v>60 - 70</v>
      </c>
      <c r="Q874" s="2" t="str">
        <f>VLOOKUP(D874,CUSTOMERS!A:I,9,FALSE)</f>
        <v>North-West</v>
      </c>
      <c r="R874" s="2" t="str">
        <f>VLOOKUP(D874,CUSTOMERS!A:K,11,FALSE)</f>
        <v>USA</v>
      </c>
    </row>
    <row r="875" spans="1:18" x14ac:dyDescent="0.2">
      <c r="A875" s="2">
        <v>1456</v>
      </c>
      <c r="B875" s="2">
        <v>1</v>
      </c>
      <c r="C875" s="4">
        <v>44882</v>
      </c>
      <c r="D875" s="2">
        <v>485</v>
      </c>
      <c r="E875" s="2">
        <v>153</v>
      </c>
      <c r="F875" s="2" t="str">
        <f>VLOOKUP(E875,PRODUCTS!A:B,2,FALSE)</f>
        <v>Pewter Cat Frame</v>
      </c>
      <c r="G875" s="2">
        <v>1</v>
      </c>
      <c r="H875" s="10">
        <f>VLOOKUP(E875,PRODUCTS!A:E,3,FALSE)</f>
        <v>29</v>
      </c>
      <c r="I875" s="10">
        <f>VLOOKUP(E875,PRODUCTS!A:E,4,FALSE)</f>
        <v>15.5</v>
      </c>
      <c r="J875" s="10">
        <f t="shared" si="39"/>
        <v>29</v>
      </c>
      <c r="K875" s="10">
        <f t="shared" si="40"/>
        <v>15.5</v>
      </c>
      <c r="L875" s="10">
        <f t="shared" si="41"/>
        <v>13.5</v>
      </c>
      <c r="M875" s="2">
        <f>VLOOKUP(D875,CUSTOMERS!A:E,5,FALSE)</f>
        <v>9</v>
      </c>
      <c r="N875" s="2">
        <f>VLOOKUP(E875,PRODUCTS!A:E,5,FALSE)</f>
        <v>26</v>
      </c>
      <c r="O875" s="2" t="str">
        <f>VLOOKUP(N875,CATEGORIES!A:C,3,FALSE)</f>
        <v>Gifts</v>
      </c>
      <c r="P875" s="2" t="str">
        <f ca="1">VLOOKUP(D875,CUSTOMERS!A:J,10,FALSE)</f>
        <v>40 - 50</v>
      </c>
      <c r="Q875" s="2" t="str">
        <f>VLOOKUP(D875,CUSTOMERS!A:I,9,FALSE)</f>
        <v>North-West</v>
      </c>
      <c r="R875" s="2" t="str">
        <f>VLOOKUP(D875,CUSTOMERS!A:K,11,FALSE)</f>
        <v>USA</v>
      </c>
    </row>
    <row r="876" spans="1:18" x14ac:dyDescent="0.2">
      <c r="A876" s="2">
        <v>1457</v>
      </c>
      <c r="B876" s="2">
        <v>1</v>
      </c>
      <c r="C876" s="4">
        <v>44883</v>
      </c>
      <c r="D876" s="2">
        <v>54</v>
      </c>
      <c r="E876" s="2">
        <v>134</v>
      </c>
      <c r="F876" s="2" t="str">
        <f>VLOOKUP(E876,PRODUCTS!A:B,2,FALSE)</f>
        <v>Mocha Java Blend Coffee</v>
      </c>
      <c r="G876" s="2">
        <v>1</v>
      </c>
      <c r="H876" s="10">
        <f>VLOOKUP(E876,PRODUCTS!A:E,3,FALSE)</f>
        <v>16</v>
      </c>
      <c r="I876" s="10">
        <f>VLOOKUP(E876,PRODUCTS!A:E,4,FALSE)</f>
        <v>9</v>
      </c>
      <c r="J876" s="10">
        <f t="shared" si="39"/>
        <v>16</v>
      </c>
      <c r="K876" s="10">
        <f t="shared" si="40"/>
        <v>9</v>
      </c>
      <c r="L876" s="10">
        <f t="shared" si="41"/>
        <v>7</v>
      </c>
      <c r="M876" s="2">
        <f>VLOOKUP(D876,CUSTOMERS!A:E,5,FALSE)</f>
        <v>6</v>
      </c>
      <c r="N876" s="2">
        <f>VLOOKUP(E876,PRODUCTS!A:E,5,FALSE)</f>
        <v>6</v>
      </c>
      <c r="O876" s="2" t="str">
        <f>VLOOKUP(N876,CATEGORIES!A:C,3,FALSE)</f>
        <v>Food</v>
      </c>
      <c r="P876" s="2" t="str">
        <f ca="1">VLOOKUP(D876,CUSTOMERS!A:J,10,FALSE)</f>
        <v>20 - 30</v>
      </c>
      <c r="Q876" s="2" t="str">
        <f>VLOOKUP(D876,CUSTOMERS!A:I,9,FALSE)</f>
        <v>North-West</v>
      </c>
      <c r="R876" s="2" t="str">
        <f>VLOOKUP(D876,CUSTOMERS!A:K,11,FALSE)</f>
        <v>USA</v>
      </c>
    </row>
    <row r="877" spans="1:18" x14ac:dyDescent="0.2">
      <c r="A877" s="2">
        <v>1457</v>
      </c>
      <c r="B877" s="2">
        <v>2</v>
      </c>
      <c r="C877" s="4">
        <v>44883</v>
      </c>
      <c r="D877" s="2">
        <v>54</v>
      </c>
      <c r="E877" s="2">
        <v>141</v>
      </c>
      <c r="F877" s="2" t="str">
        <f>VLOOKUP(E877,PRODUCTS!A:B,2,FALSE)</f>
        <v>Nothing But Roses</v>
      </c>
      <c r="G877" s="2">
        <v>1</v>
      </c>
      <c r="H877" s="10">
        <f>VLOOKUP(E877,PRODUCTS!A:E,3,FALSE)</f>
        <v>70</v>
      </c>
      <c r="I877" s="10">
        <f>VLOOKUP(E877,PRODUCTS!A:E,4,FALSE)</f>
        <v>36</v>
      </c>
      <c r="J877" s="10">
        <f t="shared" si="39"/>
        <v>70</v>
      </c>
      <c r="K877" s="10">
        <f t="shared" si="40"/>
        <v>36</v>
      </c>
      <c r="L877" s="10">
        <f t="shared" si="41"/>
        <v>34</v>
      </c>
      <c r="M877" s="2">
        <f>VLOOKUP(D877,CUSTOMERS!A:E,5,FALSE)</f>
        <v>6</v>
      </c>
      <c r="N877" s="2">
        <f>VLOOKUP(E877,PRODUCTS!A:E,5,FALSE)</f>
        <v>22</v>
      </c>
      <c r="O877" s="2" t="str">
        <f>VLOOKUP(N877,CATEGORIES!A:C,3,FALSE)</f>
        <v>Gifts</v>
      </c>
      <c r="P877" s="2" t="str">
        <f ca="1">VLOOKUP(D877,CUSTOMERS!A:J,10,FALSE)</f>
        <v>20 - 30</v>
      </c>
      <c r="Q877" s="2" t="str">
        <f>VLOOKUP(D877,CUSTOMERS!A:I,9,FALSE)</f>
        <v>North-West</v>
      </c>
      <c r="R877" s="2" t="str">
        <f>VLOOKUP(D877,CUSTOMERS!A:K,11,FALSE)</f>
        <v>USA</v>
      </c>
    </row>
    <row r="878" spans="1:18" x14ac:dyDescent="0.2">
      <c r="A878" s="2">
        <v>1458</v>
      </c>
      <c r="B878" s="2">
        <v>1</v>
      </c>
      <c r="C878" s="4">
        <v>44883</v>
      </c>
      <c r="D878" s="2">
        <v>361</v>
      </c>
      <c r="E878" s="2">
        <v>11</v>
      </c>
      <c r="F878" s="2" t="str">
        <f>VLOOKUP(E878,PRODUCTS!A:B,2,FALSE)</f>
        <v>Aromatherapy Clove Candle</v>
      </c>
      <c r="G878" s="2">
        <v>1</v>
      </c>
      <c r="H878" s="10">
        <f>VLOOKUP(E878,PRODUCTS!A:E,3,FALSE)</f>
        <v>25</v>
      </c>
      <c r="I878" s="10">
        <f>VLOOKUP(E878,PRODUCTS!A:E,4,FALSE)</f>
        <v>13.5</v>
      </c>
      <c r="J878" s="10">
        <f t="shared" si="39"/>
        <v>25</v>
      </c>
      <c r="K878" s="10">
        <f t="shared" si="40"/>
        <v>13.5</v>
      </c>
      <c r="L878" s="10">
        <f t="shared" si="41"/>
        <v>11.5</v>
      </c>
      <c r="M878" s="2">
        <f>VLOOKUP(D878,CUSTOMERS!A:E,5,FALSE)</f>
        <v>8</v>
      </c>
      <c r="N878" s="2">
        <f>VLOOKUP(E878,PRODUCTS!A:E,5,FALSE)</f>
        <v>20</v>
      </c>
      <c r="O878" s="2" t="str">
        <f>VLOOKUP(N878,CATEGORIES!A:C,3,FALSE)</f>
        <v>Health &amp; Beauty</v>
      </c>
      <c r="P878" s="2" t="str">
        <f ca="1">VLOOKUP(D878,CUSTOMERS!A:J,10,FALSE)</f>
        <v>30 - 40</v>
      </c>
      <c r="Q878" s="2" t="str">
        <f>VLOOKUP(D878,CUSTOMERS!A:I,9,FALSE)</f>
        <v>France</v>
      </c>
      <c r="R878" s="2" t="str">
        <f>VLOOKUP(D878,CUSTOMERS!A:K,11,FALSE)</f>
        <v>Europe</v>
      </c>
    </row>
    <row r="879" spans="1:18" x14ac:dyDescent="0.2">
      <c r="A879" s="2">
        <v>1458</v>
      </c>
      <c r="B879" s="2">
        <v>2</v>
      </c>
      <c r="C879" s="4">
        <v>44883</v>
      </c>
      <c r="D879" s="2">
        <v>361</v>
      </c>
      <c r="E879" s="2">
        <v>111</v>
      </c>
      <c r="F879" s="2" t="str">
        <f>VLOOKUP(E879,PRODUCTS!A:B,2,FALSE)</f>
        <v>Jolly Ball Horse Toy</v>
      </c>
      <c r="G879" s="2">
        <v>4</v>
      </c>
      <c r="H879" s="10">
        <f>VLOOKUP(E879,PRODUCTS!A:E,3,FALSE)</f>
        <v>18</v>
      </c>
      <c r="I879" s="10">
        <f>VLOOKUP(E879,PRODUCTS!A:E,4,FALSE)</f>
        <v>12</v>
      </c>
      <c r="J879" s="10">
        <f t="shared" si="39"/>
        <v>72</v>
      </c>
      <c r="K879" s="10">
        <f t="shared" si="40"/>
        <v>48</v>
      </c>
      <c r="L879" s="10">
        <f t="shared" si="41"/>
        <v>24</v>
      </c>
      <c r="M879" s="2">
        <f>VLOOKUP(D879,CUSTOMERS!A:E,5,FALSE)</f>
        <v>8</v>
      </c>
      <c r="N879" s="2">
        <f>VLOOKUP(E879,PRODUCTS!A:E,5,FALSE)</f>
        <v>21</v>
      </c>
      <c r="O879" s="2" t="str">
        <f>VLOOKUP(N879,CATEGORIES!A:C,3,FALSE)</f>
        <v>Household</v>
      </c>
      <c r="P879" s="2" t="str">
        <f ca="1">VLOOKUP(D879,CUSTOMERS!A:J,10,FALSE)</f>
        <v>30 - 40</v>
      </c>
      <c r="Q879" s="2" t="str">
        <f>VLOOKUP(D879,CUSTOMERS!A:I,9,FALSE)</f>
        <v>France</v>
      </c>
      <c r="R879" s="2" t="str">
        <f>VLOOKUP(D879,CUSTOMERS!A:K,11,FALSE)</f>
        <v>Europe</v>
      </c>
    </row>
    <row r="880" spans="1:18" x14ac:dyDescent="0.2">
      <c r="A880" s="2">
        <v>1459</v>
      </c>
      <c r="B880" s="2">
        <v>1</v>
      </c>
      <c r="C880" s="4">
        <v>44883</v>
      </c>
      <c r="D880" s="2">
        <v>390</v>
      </c>
      <c r="E880" s="2">
        <v>209</v>
      </c>
      <c r="F880" s="2" t="str">
        <f>VLOOKUP(E880,PRODUCTS!A:B,2,FALSE)</f>
        <v>Freezable Ice Relief Pack</v>
      </c>
      <c r="G880" s="2">
        <v>1</v>
      </c>
      <c r="H880" s="10">
        <f>VLOOKUP(E880,PRODUCTS!A:E,3,FALSE)</f>
        <v>25</v>
      </c>
      <c r="I880" s="10">
        <f>VLOOKUP(E880,PRODUCTS!A:E,4,FALSE)</f>
        <v>13.5</v>
      </c>
      <c r="J880" s="10">
        <f t="shared" si="39"/>
        <v>25</v>
      </c>
      <c r="K880" s="10">
        <f t="shared" si="40"/>
        <v>13.5</v>
      </c>
      <c r="L880" s="10">
        <f t="shared" si="41"/>
        <v>11.5</v>
      </c>
      <c r="M880" s="2">
        <f>VLOOKUP(D880,CUSTOMERS!A:E,5,FALSE)</f>
        <v>3</v>
      </c>
      <c r="N880" s="2">
        <f>VLOOKUP(E880,PRODUCTS!A:E,5,FALSE)</f>
        <v>24</v>
      </c>
      <c r="O880" s="2" t="str">
        <f>VLOOKUP(N880,CATEGORIES!A:C,3,FALSE)</f>
        <v>Health &amp; Beauty</v>
      </c>
      <c r="P880" s="2" t="str">
        <f ca="1">VLOOKUP(D880,CUSTOMERS!A:J,10,FALSE)</f>
        <v>40 - 50</v>
      </c>
      <c r="Q880" s="2" t="str">
        <f>VLOOKUP(D880,CUSTOMERS!A:I,9,FALSE)</f>
        <v>South-East</v>
      </c>
      <c r="R880" s="2" t="str">
        <f>VLOOKUP(D880,CUSTOMERS!A:K,11,FALSE)</f>
        <v>USA</v>
      </c>
    </row>
    <row r="881" spans="1:18" x14ac:dyDescent="0.2">
      <c r="A881" s="2">
        <v>1460</v>
      </c>
      <c r="B881" s="2">
        <v>1</v>
      </c>
      <c r="C881" s="4">
        <v>44884</v>
      </c>
      <c r="D881" s="2">
        <v>486</v>
      </c>
      <c r="E881" s="2">
        <v>2</v>
      </c>
      <c r="F881" s="2" t="str">
        <f>VLOOKUP(E881,PRODUCTS!A:B,2,FALSE)</f>
        <v>Gardener's Journal</v>
      </c>
      <c r="G881" s="2">
        <v>1</v>
      </c>
      <c r="H881" s="10">
        <f>VLOOKUP(E881,PRODUCTS!A:E,3,FALSE)</f>
        <v>25</v>
      </c>
      <c r="I881" s="10">
        <f>VLOOKUP(E881,PRODUCTS!A:E,4,FALSE)</f>
        <v>15.5</v>
      </c>
      <c r="J881" s="10">
        <f t="shared" si="39"/>
        <v>25</v>
      </c>
      <c r="K881" s="10">
        <f t="shared" si="40"/>
        <v>15.5</v>
      </c>
      <c r="L881" s="10">
        <f t="shared" si="41"/>
        <v>9.5</v>
      </c>
      <c r="M881" s="2">
        <f>VLOOKUP(D881,CUSTOMERS!A:E,5,FALSE)</f>
        <v>6</v>
      </c>
      <c r="N881" s="2">
        <f>VLOOKUP(E881,PRODUCTS!A:E,5,FALSE)</f>
        <v>16</v>
      </c>
      <c r="O881" s="2" t="str">
        <f>VLOOKUP(N881,CATEGORIES!A:C,3,FALSE)</f>
        <v>Household</v>
      </c>
      <c r="P881" s="2" t="str">
        <f ca="1">VLOOKUP(D881,CUSTOMERS!A:J,10,FALSE)</f>
        <v>30 - 40</v>
      </c>
      <c r="Q881" s="2" t="str">
        <f>VLOOKUP(D881,CUSTOMERS!A:I,9,FALSE)</f>
        <v>Mid-Atlantic</v>
      </c>
      <c r="R881" s="2" t="str">
        <f>VLOOKUP(D881,CUSTOMERS!A:K,11,FALSE)</f>
        <v>USA</v>
      </c>
    </row>
    <row r="882" spans="1:18" x14ac:dyDescent="0.2">
      <c r="A882" s="2">
        <v>1460</v>
      </c>
      <c r="B882" s="2">
        <v>2</v>
      </c>
      <c r="C882" s="4">
        <v>44884</v>
      </c>
      <c r="D882" s="2">
        <v>486</v>
      </c>
      <c r="E882" s="2">
        <v>25</v>
      </c>
      <c r="F882" s="2" t="str">
        <f>VLOOKUP(E882,PRODUCTS!A:B,2,FALSE)</f>
        <v>Brass Match Holder</v>
      </c>
      <c r="G882" s="2">
        <v>1</v>
      </c>
      <c r="H882" s="10">
        <f>VLOOKUP(E882,PRODUCTS!A:E,3,FALSE)</f>
        <v>20</v>
      </c>
      <c r="I882" s="10">
        <f>VLOOKUP(E882,PRODUCTS!A:E,4,FALSE)</f>
        <v>12</v>
      </c>
      <c r="J882" s="10">
        <f t="shared" si="39"/>
        <v>20</v>
      </c>
      <c r="K882" s="10">
        <f t="shared" si="40"/>
        <v>12</v>
      </c>
      <c r="L882" s="10">
        <f t="shared" si="41"/>
        <v>8</v>
      </c>
      <c r="M882" s="2">
        <f>VLOOKUP(D882,CUSTOMERS!A:E,5,FALSE)</f>
        <v>6</v>
      </c>
      <c r="N882" s="2">
        <f>VLOOKUP(E882,PRODUCTS!A:E,5,FALSE)</f>
        <v>13</v>
      </c>
      <c r="O882" s="2" t="str">
        <f>VLOOKUP(N882,CATEGORIES!A:C,3,FALSE)</f>
        <v>Household</v>
      </c>
      <c r="P882" s="2" t="str">
        <f ca="1">VLOOKUP(D882,CUSTOMERS!A:J,10,FALSE)</f>
        <v>30 - 40</v>
      </c>
      <c r="Q882" s="2" t="str">
        <f>VLOOKUP(D882,CUSTOMERS!A:I,9,FALSE)</f>
        <v>Mid-Atlantic</v>
      </c>
      <c r="R882" s="2" t="str">
        <f>VLOOKUP(D882,CUSTOMERS!A:K,11,FALSE)</f>
        <v>USA</v>
      </c>
    </row>
    <row r="883" spans="1:18" x14ac:dyDescent="0.2">
      <c r="A883" s="2">
        <v>1460</v>
      </c>
      <c r="B883" s="2">
        <v>3</v>
      </c>
      <c r="C883" s="4">
        <v>44884</v>
      </c>
      <c r="D883" s="2">
        <v>486</v>
      </c>
      <c r="E883" s="2">
        <v>96</v>
      </c>
      <c r="F883" s="2" t="str">
        <f>VLOOKUP(E883,PRODUCTS!A:B,2,FALSE)</f>
        <v>Great Skin Pack</v>
      </c>
      <c r="G883" s="2">
        <v>1</v>
      </c>
      <c r="H883" s="10">
        <f>VLOOKUP(E883,PRODUCTS!A:E,3,FALSE)</f>
        <v>39</v>
      </c>
      <c r="I883" s="10">
        <f>VLOOKUP(E883,PRODUCTS!A:E,4,FALSE)</f>
        <v>22.5</v>
      </c>
      <c r="J883" s="10">
        <f t="shared" si="39"/>
        <v>39</v>
      </c>
      <c r="K883" s="10">
        <f t="shared" si="40"/>
        <v>22.5</v>
      </c>
      <c r="L883" s="10">
        <f t="shared" si="41"/>
        <v>16.5</v>
      </c>
      <c r="M883" s="2">
        <f>VLOOKUP(D883,CUSTOMERS!A:E,5,FALSE)</f>
        <v>6</v>
      </c>
      <c r="N883" s="2">
        <f>VLOOKUP(E883,PRODUCTS!A:E,5,FALSE)</f>
        <v>24</v>
      </c>
      <c r="O883" s="2" t="str">
        <f>VLOOKUP(N883,CATEGORIES!A:C,3,FALSE)</f>
        <v>Health &amp; Beauty</v>
      </c>
      <c r="P883" s="2" t="str">
        <f ca="1">VLOOKUP(D883,CUSTOMERS!A:J,10,FALSE)</f>
        <v>30 - 40</v>
      </c>
      <c r="Q883" s="2" t="str">
        <f>VLOOKUP(D883,CUSTOMERS!A:I,9,FALSE)</f>
        <v>Mid-Atlantic</v>
      </c>
      <c r="R883" s="2" t="str">
        <f>VLOOKUP(D883,CUSTOMERS!A:K,11,FALSE)</f>
        <v>USA</v>
      </c>
    </row>
    <row r="884" spans="1:18" x14ac:dyDescent="0.2">
      <c r="A884" s="2">
        <v>1460</v>
      </c>
      <c r="B884" s="2">
        <v>4</v>
      </c>
      <c r="C884" s="4">
        <v>44884</v>
      </c>
      <c r="D884" s="2">
        <v>486</v>
      </c>
      <c r="E884" s="2">
        <v>101</v>
      </c>
      <c r="F884" s="2" t="str">
        <f>VLOOKUP(E884,PRODUCTS!A:B,2,FALSE)</f>
        <v>LED Headlamp</v>
      </c>
      <c r="G884" s="2">
        <v>1</v>
      </c>
      <c r="H884" s="10">
        <f>VLOOKUP(E884,PRODUCTS!A:E,3,FALSE)</f>
        <v>35</v>
      </c>
      <c r="I884" s="10">
        <f>VLOOKUP(E884,PRODUCTS!A:E,4,FALSE)</f>
        <v>20.5</v>
      </c>
      <c r="J884" s="10">
        <f t="shared" si="39"/>
        <v>35</v>
      </c>
      <c r="K884" s="10">
        <f t="shared" si="40"/>
        <v>20.5</v>
      </c>
      <c r="L884" s="10">
        <f t="shared" si="41"/>
        <v>14.5</v>
      </c>
      <c r="M884" s="2">
        <f>VLOOKUP(D884,CUSTOMERS!A:E,5,FALSE)</f>
        <v>6</v>
      </c>
      <c r="N884" s="2">
        <f>VLOOKUP(E884,PRODUCTS!A:E,5,FALSE)</f>
        <v>23</v>
      </c>
      <c r="O884" s="2" t="str">
        <f>VLOOKUP(N884,CATEGORIES!A:C,3,FALSE)</f>
        <v>Travel</v>
      </c>
      <c r="P884" s="2" t="str">
        <f ca="1">VLOOKUP(D884,CUSTOMERS!A:J,10,FALSE)</f>
        <v>30 - 40</v>
      </c>
      <c r="Q884" s="2" t="str">
        <f>VLOOKUP(D884,CUSTOMERS!A:I,9,FALSE)</f>
        <v>Mid-Atlantic</v>
      </c>
      <c r="R884" s="2" t="str">
        <f>VLOOKUP(D884,CUSTOMERS!A:K,11,FALSE)</f>
        <v>USA</v>
      </c>
    </row>
    <row r="885" spans="1:18" x14ac:dyDescent="0.2">
      <c r="A885" s="2">
        <v>1460</v>
      </c>
      <c r="B885" s="2">
        <v>5</v>
      </c>
      <c r="C885" s="4">
        <v>44884</v>
      </c>
      <c r="D885" s="2">
        <v>486</v>
      </c>
      <c r="E885" s="2">
        <v>154</v>
      </c>
      <c r="F885" s="2" t="str">
        <f>VLOOKUP(E885,PRODUCTS!A:B,2,FALSE)</f>
        <v>Plant Sitter</v>
      </c>
      <c r="G885" s="2">
        <v>1</v>
      </c>
      <c r="H885" s="10">
        <f>VLOOKUP(E885,PRODUCTS!A:E,3,FALSE)</f>
        <v>74</v>
      </c>
      <c r="I885" s="10">
        <f>VLOOKUP(E885,PRODUCTS!A:E,4,FALSE)</f>
        <v>40</v>
      </c>
      <c r="J885" s="10">
        <f t="shared" si="39"/>
        <v>74</v>
      </c>
      <c r="K885" s="10">
        <f t="shared" si="40"/>
        <v>40</v>
      </c>
      <c r="L885" s="10">
        <f t="shared" si="41"/>
        <v>34</v>
      </c>
      <c r="M885" s="2">
        <f>VLOOKUP(D885,CUSTOMERS!A:E,5,FALSE)</f>
        <v>6</v>
      </c>
      <c r="N885" s="2">
        <f>VLOOKUP(E885,PRODUCTS!A:E,5,FALSE)</f>
        <v>16</v>
      </c>
      <c r="O885" s="2" t="str">
        <f>VLOOKUP(N885,CATEGORIES!A:C,3,FALSE)</f>
        <v>Household</v>
      </c>
      <c r="P885" s="2" t="str">
        <f ca="1">VLOOKUP(D885,CUSTOMERS!A:J,10,FALSE)</f>
        <v>30 - 40</v>
      </c>
      <c r="Q885" s="2" t="str">
        <f>VLOOKUP(D885,CUSTOMERS!A:I,9,FALSE)</f>
        <v>Mid-Atlantic</v>
      </c>
      <c r="R885" s="2" t="str">
        <f>VLOOKUP(D885,CUSTOMERS!A:K,11,FALSE)</f>
        <v>USA</v>
      </c>
    </row>
    <row r="886" spans="1:18" x14ac:dyDescent="0.2">
      <c r="A886" s="2">
        <v>1461</v>
      </c>
      <c r="B886" s="2">
        <v>1</v>
      </c>
      <c r="C886" s="4">
        <v>44884</v>
      </c>
      <c r="D886" s="2">
        <v>575</v>
      </c>
      <c r="E886" s="2">
        <v>132</v>
      </c>
      <c r="F886" s="2" t="str">
        <f>VLOOKUP(E886,PRODUCTS!A:B,2,FALSE)</f>
        <v>Micro FM Radio</v>
      </c>
      <c r="G886" s="2">
        <v>1</v>
      </c>
      <c r="H886" s="10">
        <f>VLOOKUP(E886,PRODUCTS!A:E,3,FALSE)</f>
        <v>24</v>
      </c>
      <c r="I886" s="10">
        <f>VLOOKUP(E886,PRODUCTS!A:E,4,FALSE)</f>
        <v>15</v>
      </c>
      <c r="J886" s="10">
        <f t="shared" si="39"/>
        <v>24</v>
      </c>
      <c r="K886" s="10">
        <f t="shared" si="40"/>
        <v>15</v>
      </c>
      <c r="L886" s="10">
        <f t="shared" si="41"/>
        <v>9</v>
      </c>
      <c r="M886" s="2">
        <f>VLOOKUP(D886,CUSTOMERS!A:E,5,FALSE)</f>
        <v>8</v>
      </c>
      <c r="N886" s="2">
        <f>VLOOKUP(E886,PRODUCTS!A:E,5,FALSE)</f>
        <v>1</v>
      </c>
      <c r="O886" s="2" t="str">
        <f>VLOOKUP(N886,CATEGORIES!A:C,3,FALSE)</f>
        <v>Electronics</v>
      </c>
      <c r="P886" s="2" t="str">
        <f ca="1">VLOOKUP(D886,CUSTOMERS!A:J,10,FALSE)</f>
        <v>30 - 40</v>
      </c>
      <c r="Q886" s="2" t="str">
        <f>VLOOKUP(D886,CUSTOMERS!A:I,9,FALSE)</f>
        <v>South-East</v>
      </c>
      <c r="R886" s="2" t="str">
        <f>VLOOKUP(D886,CUSTOMERS!A:K,11,FALSE)</f>
        <v>USA</v>
      </c>
    </row>
    <row r="887" spans="1:18" x14ac:dyDescent="0.2">
      <c r="A887" s="2">
        <v>1461</v>
      </c>
      <c r="B887" s="2">
        <v>2</v>
      </c>
      <c r="C887" s="4">
        <v>44884</v>
      </c>
      <c r="D887" s="2">
        <v>575</v>
      </c>
      <c r="E887" s="2">
        <v>153</v>
      </c>
      <c r="F887" s="2" t="str">
        <f>VLOOKUP(E887,PRODUCTS!A:B,2,FALSE)</f>
        <v>Pewter Cat Frame</v>
      </c>
      <c r="G887" s="2">
        <v>1</v>
      </c>
      <c r="H887" s="10">
        <f>VLOOKUP(E887,PRODUCTS!A:E,3,FALSE)</f>
        <v>29</v>
      </c>
      <c r="I887" s="10">
        <f>VLOOKUP(E887,PRODUCTS!A:E,4,FALSE)</f>
        <v>15.5</v>
      </c>
      <c r="J887" s="10">
        <f t="shared" si="39"/>
        <v>29</v>
      </c>
      <c r="K887" s="10">
        <f t="shared" si="40"/>
        <v>15.5</v>
      </c>
      <c r="L887" s="10">
        <f t="shared" si="41"/>
        <v>13.5</v>
      </c>
      <c r="M887" s="2">
        <f>VLOOKUP(D887,CUSTOMERS!A:E,5,FALSE)</f>
        <v>8</v>
      </c>
      <c r="N887" s="2">
        <f>VLOOKUP(E887,PRODUCTS!A:E,5,FALSE)</f>
        <v>26</v>
      </c>
      <c r="O887" s="2" t="str">
        <f>VLOOKUP(N887,CATEGORIES!A:C,3,FALSE)</f>
        <v>Gifts</v>
      </c>
      <c r="P887" s="2" t="str">
        <f ca="1">VLOOKUP(D887,CUSTOMERS!A:J,10,FALSE)</f>
        <v>30 - 40</v>
      </c>
      <c r="Q887" s="2" t="str">
        <f>VLOOKUP(D887,CUSTOMERS!A:I,9,FALSE)</f>
        <v>South-East</v>
      </c>
      <c r="R887" s="2" t="str">
        <f>VLOOKUP(D887,CUSTOMERS!A:K,11,FALSE)</f>
        <v>USA</v>
      </c>
    </row>
    <row r="888" spans="1:18" x14ac:dyDescent="0.2">
      <c r="A888" s="2">
        <v>1462</v>
      </c>
      <c r="B888" s="2">
        <v>1</v>
      </c>
      <c r="C888" s="4">
        <v>44885</v>
      </c>
      <c r="D888" s="2">
        <v>66</v>
      </c>
      <c r="E888" s="2">
        <v>53</v>
      </c>
      <c r="F888" s="2" t="str">
        <f>VLOOKUP(E888,PRODUCTS!A:B,2,FALSE)</f>
        <v>Cocoa Mug</v>
      </c>
      <c r="G888" s="2">
        <v>1</v>
      </c>
      <c r="H888" s="10">
        <f>VLOOKUP(E888,PRODUCTS!A:E,3,FALSE)</f>
        <v>25</v>
      </c>
      <c r="I888" s="10">
        <f>VLOOKUP(E888,PRODUCTS!A:E,4,FALSE)</f>
        <v>13.5</v>
      </c>
      <c r="J888" s="10">
        <f t="shared" si="39"/>
        <v>25</v>
      </c>
      <c r="K888" s="10">
        <f t="shared" si="40"/>
        <v>13.5</v>
      </c>
      <c r="L888" s="10">
        <f t="shared" si="41"/>
        <v>11.5</v>
      </c>
      <c r="M888" s="2">
        <f>VLOOKUP(D888,CUSTOMERS!A:E,5,FALSE)</f>
        <v>3</v>
      </c>
      <c r="N888" s="2">
        <f>VLOOKUP(E888,PRODUCTS!A:E,5,FALSE)</f>
        <v>11</v>
      </c>
      <c r="O888" s="2" t="str">
        <f>VLOOKUP(N888,CATEGORIES!A:C,3,FALSE)</f>
        <v>Gifts</v>
      </c>
      <c r="P888" s="2" t="str">
        <f ca="1">VLOOKUP(D888,CUSTOMERS!A:J,10,FALSE)</f>
        <v>40 - 50</v>
      </c>
      <c r="Q888" s="2" t="str">
        <f>VLOOKUP(D888,CUSTOMERS!A:I,9,FALSE)</f>
        <v>South-East</v>
      </c>
      <c r="R888" s="2" t="str">
        <f>VLOOKUP(D888,CUSTOMERS!A:K,11,FALSE)</f>
        <v>USA</v>
      </c>
    </row>
    <row r="889" spans="1:18" x14ac:dyDescent="0.2">
      <c r="A889" s="2">
        <v>1462</v>
      </c>
      <c r="B889" s="2">
        <v>2</v>
      </c>
      <c r="C889" s="4">
        <v>44885</v>
      </c>
      <c r="D889" s="2">
        <v>66</v>
      </c>
      <c r="E889" s="2">
        <v>139</v>
      </c>
      <c r="F889" s="2" t="str">
        <f>VLOOKUP(E889,PRODUCTS!A:B,2,FALSE)</f>
        <v>Navy SEAL Watch</v>
      </c>
      <c r="G889" s="2">
        <v>1</v>
      </c>
      <c r="H889" s="10">
        <f>VLOOKUP(E889,PRODUCTS!A:E,3,FALSE)</f>
        <v>194</v>
      </c>
      <c r="I889" s="10">
        <f>VLOOKUP(E889,PRODUCTS!A:E,4,FALSE)</f>
        <v>100</v>
      </c>
      <c r="J889" s="10">
        <f t="shared" si="39"/>
        <v>194</v>
      </c>
      <c r="K889" s="10">
        <f t="shared" si="40"/>
        <v>100</v>
      </c>
      <c r="L889" s="10">
        <f t="shared" si="41"/>
        <v>94</v>
      </c>
      <c r="M889" s="2">
        <f>VLOOKUP(D889,CUSTOMERS!A:E,5,FALSE)</f>
        <v>3</v>
      </c>
      <c r="N889" s="2">
        <f>VLOOKUP(E889,PRODUCTS!A:E,5,FALSE)</f>
        <v>14</v>
      </c>
      <c r="O889" s="2" t="str">
        <f>VLOOKUP(N889,CATEGORIES!A:C,3,FALSE)</f>
        <v>Health &amp; Beauty</v>
      </c>
      <c r="P889" s="2" t="str">
        <f ca="1">VLOOKUP(D889,CUSTOMERS!A:J,10,FALSE)</f>
        <v>40 - 50</v>
      </c>
      <c r="Q889" s="2" t="str">
        <f>VLOOKUP(D889,CUSTOMERS!A:I,9,FALSE)</f>
        <v>South-East</v>
      </c>
      <c r="R889" s="2" t="str">
        <f>VLOOKUP(D889,CUSTOMERS!A:K,11,FALSE)</f>
        <v>USA</v>
      </c>
    </row>
    <row r="890" spans="1:18" x14ac:dyDescent="0.2">
      <c r="A890" s="2">
        <v>1462</v>
      </c>
      <c r="B890" s="2">
        <v>3</v>
      </c>
      <c r="C890" s="4">
        <v>44885</v>
      </c>
      <c r="D890" s="2">
        <v>66</v>
      </c>
      <c r="E890" s="2">
        <v>186</v>
      </c>
      <c r="F890" s="2" t="str">
        <f>VLOOKUP(E890,PRODUCTS!A:B,2,FALSE)</f>
        <v>Spicy Delights</v>
      </c>
      <c r="G890" s="2">
        <v>1</v>
      </c>
      <c r="H890" s="10">
        <f>VLOOKUP(E890,PRODUCTS!A:E,3,FALSE)</f>
        <v>51</v>
      </c>
      <c r="I890" s="10">
        <f>VLOOKUP(E890,PRODUCTS!A:E,4,FALSE)</f>
        <v>26.5</v>
      </c>
      <c r="J890" s="10">
        <f t="shared" si="39"/>
        <v>51</v>
      </c>
      <c r="K890" s="10">
        <f t="shared" si="40"/>
        <v>26.5</v>
      </c>
      <c r="L890" s="10">
        <f t="shared" si="41"/>
        <v>24.5</v>
      </c>
      <c r="M890" s="2">
        <f>VLOOKUP(D890,CUSTOMERS!A:E,5,FALSE)</f>
        <v>3</v>
      </c>
      <c r="N890" s="2">
        <f>VLOOKUP(E890,PRODUCTS!A:E,5,FALSE)</f>
        <v>11</v>
      </c>
      <c r="O890" s="2" t="str">
        <f>VLOOKUP(N890,CATEGORIES!A:C,3,FALSE)</f>
        <v>Gifts</v>
      </c>
      <c r="P890" s="2" t="str">
        <f ca="1">VLOOKUP(D890,CUSTOMERS!A:J,10,FALSE)</f>
        <v>40 - 50</v>
      </c>
      <c r="Q890" s="2" t="str">
        <f>VLOOKUP(D890,CUSTOMERS!A:I,9,FALSE)</f>
        <v>South-East</v>
      </c>
      <c r="R890" s="2" t="str">
        <f>VLOOKUP(D890,CUSTOMERS!A:K,11,FALSE)</f>
        <v>USA</v>
      </c>
    </row>
    <row r="891" spans="1:18" x14ac:dyDescent="0.2">
      <c r="A891" s="2">
        <v>1463</v>
      </c>
      <c r="B891" s="2">
        <v>1</v>
      </c>
      <c r="C891" s="4">
        <v>44885</v>
      </c>
      <c r="D891" s="2">
        <v>680</v>
      </c>
      <c r="E891" s="2">
        <v>56</v>
      </c>
      <c r="F891" s="2" t="str">
        <f>VLOOKUP(E891,PRODUCTS!A:B,2,FALSE)</f>
        <v>Cork Board</v>
      </c>
      <c r="G891" s="2">
        <v>1</v>
      </c>
      <c r="H891" s="10">
        <f>VLOOKUP(E891,PRODUCTS!A:E,3,FALSE)</f>
        <v>30</v>
      </c>
      <c r="I891" s="10">
        <f>VLOOKUP(E891,PRODUCTS!A:E,4,FALSE)</f>
        <v>18</v>
      </c>
      <c r="J891" s="10">
        <f t="shared" si="39"/>
        <v>30</v>
      </c>
      <c r="K891" s="10">
        <f t="shared" si="40"/>
        <v>18</v>
      </c>
      <c r="L891" s="10">
        <f t="shared" si="41"/>
        <v>12</v>
      </c>
      <c r="M891" s="2">
        <f>VLOOKUP(D891,CUSTOMERS!A:E,5,FALSE)</f>
        <v>2</v>
      </c>
      <c r="N891" s="2">
        <f>VLOOKUP(E891,PRODUCTS!A:E,5,FALSE)</f>
        <v>15</v>
      </c>
      <c r="O891" s="2" t="str">
        <f>VLOOKUP(N891,CATEGORIES!A:C,3,FALSE)</f>
        <v>Household</v>
      </c>
      <c r="P891" s="2" t="str">
        <f ca="1">VLOOKUP(D891,CUSTOMERS!A:J,10,FALSE)</f>
        <v>40 - 50</v>
      </c>
      <c r="Q891" s="2" t="str">
        <f>VLOOKUP(D891,CUSTOMERS!A:I,9,FALSE)</f>
        <v>Central</v>
      </c>
      <c r="R891" s="2" t="str">
        <f>VLOOKUP(D891,CUSTOMERS!A:K,11,FALSE)</f>
        <v>USA</v>
      </c>
    </row>
    <row r="892" spans="1:18" x14ac:dyDescent="0.2">
      <c r="A892" s="2">
        <v>1463</v>
      </c>
      <c r="B892" s="2">
        <v>2</v>
      </c>
      <c r="C892" s="4">
        <v>44885</v>
      </c>
      <c r="D892" s="2">
        <v>680</v>
      </c>
      <c r="E892" s="2">
        <v>197</v>
      </c>
      <c r="F892" s="2" t="str">
        <f>VLOOKUP(E892,PRODUCTS!A:B,2,FALSE)</f>
        <v>Travelling Cigar Humidor</v>
      </c>
      <c r="G892" s="2">
        <v>1</v>
      </c>
      <c r="H892" s="10">
        <f>VLOOKUP(E892,PRODUCTS!A:E,3,FALSE)</f>
        <v>230</v>
      </c>
      <c r="I892" s="10">
        <f>VLOOKUP(E892,PRODUCTS!A:E,4,FALSE)</f>
        <v>118</v>
      </c>
      <c r="J892" s="10">
        <f t="shared" si="39"/>
        <v>230</v>
      </c>
      <c r="K892" s="10">
        <f t="shared" si="40"/>
        <v>118</v>
      </c>
      <c r="L892" s="10">
        <f t="shared" si="41"/>
        <v>112</v>
      </c>
      <c r="M892" s="2">
        <f>VLOOKUP(D892,CUSTOMERS!A:E,5,FALSE)</f>
        <v>2</v>
      </c>
      <c r="N892" s="2">
        <f>VLOOKUP(E892,PRODUCTS!A:E,5,FALSE)</f>
        <v>26</v>
      </c>
      <c r="O892" s="2" t="str">
        <f>VLOOKUP(N892,CATEGORIES!A:C,3,FALSE)</f>
        <v>Gifts</v>
      </c>
      <c r="P892" s="2" t="str">
        <f ca="1">VLOOKUP(D892,CUSTOMERS!A:J,10,FALSE)</f>
        <v>40 - 50</v>
      </c>
      <c r="Q892" s="2" t="str">
        <f>VLOOKUP(D892,CUSTOMERS!A:I,9,FALSE)</f>
        <v>Central</v>
      </c>
      <c r="R892" s="2" t="str">
        <f>VLOOKUP(D892,CUSTOMERS!A:K,11,FALSE)</f>
        <v>USA</v>
      </c>
    </row>
    <row r="893" spans="1:18" x14ac:dyDescent="0.2">
      <c r="A893" s="2">
        <v>1464</v>
      </c>
      <c r="B893" s="2">
        <v>1</v>
      </c>
      <c r="C893" s="4">
        <v>44886</v>
      </c>
      <c r="D893" s="2">
        <v>51</v>
      </c>
      <c r="E893" s="2">
        <v>91</v>
      </c>
      <c r="F893" s="2" t="str">
        <f>VLOOKUP(E893,PRODUCTS!A:B,2,FALSE)</f>
        <v>Godiva Christmas Ballotin</v>
      </c>
      <c r="G893" s="2">
        <v>4</v>
      </c>
      <c r="H893" s="10">
        <f>VLOOKUP(E893,PRODUCTS!A:E,3,FALSE)</f>
        <v>40</v>
      </c>
      <c r="I893" s="10">
        <f>VLOOKUP(E893,PRODUCTS!A:E,4,FALSE)</f>
        <v>21</v>
      </c>
      <c r="J893" s="10">
        <f t="shared" si="39"/>
        <v>160</v>
      </c>
      <c r="K893" s="10">
        <f t="shared" si="40"/>
        <v>84</v>
      </c>
      <c r="L893" s="10">
        <f t="shared" si="41"/>
        <v>76</v>
      </c>
      <c r="M893" s="2">
        <f>VLOOKUP(D893,CUSTOMERS!A:E,5,FALSE)</f>
        <v>4</v>
      </c>
      <c r="N893" s="2">
        <f>VLOOKUP(E893,PRODUCTS!A:E,5,FALSE)</f>
        <v>3</v>
      </c>
      <c r="O893" s="2" t="str">
        <f>VLOOKUP(N893,CATEGORIES!A:C,3,FALSE)</f>
        <v>Food</v>
      </c>
      <c r="P893" s="2" t="str">
        <f ca="1">VLOOKUP(D893,CUSTOMERS!A:J,10,FALSE)</f>
        <v>40 - 50</v>
      </c>
      <c r="Q893" s="2" t="str">
        <f>VLOOKUP(D893,CUSTOMERS!A:I,9,FALSE)</f>
        <v>South-East</v>
      </c>
      <c r="R893" s="2" t="str">
        <f>VLOOKUP(D893,CUSTOMERS!A:K,11,FALSE)</f>
        <v>USA</v>
      </c>
    </row>
    <row r="894" spans="1:18" x14ac:dyDescent="0.2">
      <c r="A894" s="2">
        <v>1464</v>
      </c>
      <c r="B894" s="2">
        <v>2</v>
      </c>
      <c r="C894" s="4">
        <v>44886</v>
      </c>
      <c r="D894" s="2">
        <v>51</v>
      </c>
      <c r="E894" s="2">
        <v>191</v>
      </c>
      <c r="F894" s="2" t="str">
        <f>VLOOKUP(E894,PRODUCTS!A:B,2,FALSE)</f>
        <v>Terra Cotta Garlic Roaster</v>
      </c>
      <c r="G894" s="2">
        <v>1</v>
      </c>
      <c r="H894" s="10">
        <f>VLOOKUP(E894,PRODUCTS!A:E,3,FALSE)</f>
        <v>26</v>
      </c>
      <c r="I894" s="10">
        <f>VLOOKUP(E894,PRODUCTS!A:E,4,FALSE)</f>
        <v>15</v>
      </c>
      <c r="J894" s="10">
        <f t="shared" si="39"/>
        <v>26</v>
      </c>
      <c r="K894" s="10">
        <f t="shared" si="40"/>
        <v>15</v>
      </c>
      <c r="L894" s="10">
        <f t="shared" si="41"/>
        <v>11</v>
      </c>
      <c r="M894" s="2">
        <f>VLOOKUP(D894,CUSTOMERS!A:E,5,FALSE)</f>
        <v>4</v>
      </c>
      <c r="N894" s="2">
        <f>VLOOKUP(E894,PRODUCTS!A:E,5,FALSE)</f>
        <v>15</v>
      </c>
      <c r="O894" s="2" t="str">
        <f>VLOOKUP(N894,CATEGORIES!A:C,3,FALSE)</f>
        <v>Household</v>
      </c>
      <c r="P894" s="2" t="str">
        <f ca="1">VLOOKUP(D894,CUSTOMERS!A:J,10,FALSE)</f>
        <v>40 - 50</v>
      </c>
      <c r="Q894" s="2" t="str">
        <f>VLOOKUP(D894,CUSTOMERS!A:I,9,FALSE)</f>
        <v>South-East</v>
      </c>
      <c r="R894" s="2" t="str">
        <f>VLOOKUP(D894,CUSTOMERS!A:K,11,FALSE)</f>
        <v>USA</v>
      </c>
    </row>
    <row r="895" spans="1:18" x14ac:dyDescent="0.2">
      <c r="A895" s="2">
        <v>1465</v>
      </c>
      <c r="B895" s="2">
        <v>1</v>
      </c>
      <c r="C895" s="4">
        <v>44886</v>
      </c>
      <c r="D895" s="2">
        <v>215</v>
      </c>
      <c r="E895" s="2">
        <v>23</v>
      </c>
      <c r="F895" s="2" t="str">
        <f>VLOOKUP(E895,PRODUCTS!A:B,2,FALSE)</f>
        <v>Bougainvillea Bonsai</v>
      </c>
      <c r="G895" s="2">
        <v>1</v>
      </c>
      <c r="H895" s="10">
        <f>VLOOKUP(E895,PRODUCTS!A:E,3,FALSE)</f>
        <v>39</v>
      </c>
      <c r="I895" s="10">
        <f>VLOOKUP(E895,PRODUCTS!A:E,4,FALSE)</f>
        <v>21.5</v>
      </c>
      <c r="J895" s="10">
        <f t="shared" si="39"/>
        <v>39</v>
      </c>
      <c r="K895" s="10">
        <f t="shared" si="40"/>
        <v>21.5</v>
      </c>
      <c r="L895" s="10">
        <f t="shared" si="41"/>
        <v>17.5</v>
      </c>
      <c r="M895" s="2">
        <f>VLOOKUP(D895,CUSTOMERS!A:E,5,FALSE)</f>
        <v>3</v>
      </c>
      <c r="N895" s="2">
        <f>VLOOKUP(E895,PRODUCTS!A:E,5,FALSE)</f>
        <v>16</v>
      </c>
      <c r="O895" s="2" t="str">
        <f>VLOOKUP(N895,CATEGORIES!A:C,3,FALSE)</f>
        <v>Household</v>
      </c>
      <c r="P895" s="2" t="str">
        <f ca="1">VLOOKUP(D895,CUSTOMERS!A:J,10,FALSE)</f>
        <v>30 - 40</v>
      </c>
      <c r="Q895" s="2" t="str">
        <f>VLOOKUP(D895,CUSTOMERS!A:I,9,FALSE)</f>
        <v>North-West</v>
      </c>
      <c r="R895" s="2" t="str">
        <f>VLOOKUP(D895,CUSTOMERS!A:K,11,FALSE)</f>
        <v>USA</v>
      </c>
    </row>
    <row r="896" spans="1:18" x14ac:dyDescent="0.2">
      <c r="A896" s="2">
        <v>1466</v>
      </c>
      <c r="B896" s="2">
        <v>1</v>
      </c>
      <c r="C896" s="4">
        <v>44886</v>
      </c>
      <c r="D896" s="2">
        <v>226</v>
      </c>
      <c r="E896" s="2">
        <v>24</v>
      </c>
      <c r="F896" s="2" t="str">
        <f>VLOOKUP(E896,PRODUCTS!A:B,2,FALSE)</f>
        <v>Brass Cigar Cutter</v>
      </c>
      <c r="G896" s="2">
        <v>1</v>
      </c>
      <c r="H896" s="10">
        <f>VLOOKUP(E896,PRODUCTS!A:E,3,FALSE)</f>
        <v>34</v>
      </c>
      <c r="I896" s="10">
        <f>VLOOKUP(E896,PRODUCTS!A:E,4,FALSE)</f>
        <v>18</v>
      </c>
      <c r="J896" s="10">
        <f t="shared" si="39"/>
        <v>34</v>
      </c>
      <c r="K896" s="10">
        <f t="shared" si="40"/>
        <v>18</v>
      </c>
      <c r="L896" s="10">
        <f t="shared" si="41"/>
        <v>16</v>
      </c>
      <c r="M896" s="2">
        <f>VLOOKUP(D896,CUSTOMERS!A:E,5,FALSE)</f>
        <v>7</v>
      </c>
      <c r="N896" s="2">
        <f>VLOOKUP(E896,PRODUCTS!A:E,5,FALSE)</f>
        <v>26</v>
      </c>
      <c r="O896" s="2" t="str">
        <f>VLOOKUP(N896,CATEGORIES!A:C,3,FALSE)</f>
        <v>Gifts</v>
      </c>
      <c r="P896" s="2" t="str">
        <f ca="1">VLOOKUP(D896,CUSTOMERS!A:J,10,FALSE)</f>
        <v>30 - 40</v>
      </c>
      <c r="Q896" s="2" t="str">
        <f>VLOOKUP(D896,CUSTOMERS!A:I,9,FALSE)</f>
        <v>North-East</v>
      </c>
      <c r="R896" s="2" t="str">
        <f>VLOOKUP(D896,CUSTOMERS!A:K,11,FALSE)</f>
        <v>USA</v>
      </c>
    </row>
    <row r="897" spans="1:18" x14ac:dyDescent="0.2">
      <c r="A897" s="2">
        <v>1466</v>
      </c>
      <c r="B897" s="2">
        <v>2</v>
      </c>
      <c r="C897" s="4">
        <v>44886</v>
      </c>
      <c r="D897" s="2">
        <v>226</v>
      </c>
      <c r="E897" s="2">
        <v>55</v>
      </c>
      <c r="F897" s="2" t="str">
        <f>VLOOKUP(E897,PRODUCTS!A:B,2,FALSE)</f>
        <v>Copper Snow Gauge</v>
      </c>
      <c r="G897" s="2">
        <v>1</v>
      </c>
      <c r="H897" s="10">
        <f>VLOOKUP(E897,PRODUCTS!A:E,3,FALSE)</f>
        <v>65</v>
      </c>
      <c r="I897" s="10">
        <f>VLOOKUP(E897,PRODUCTS!A:E,4,FALSE)</f>
        <v>35.5</v>
      </c>
      <c r="J897" s="10">
        <f t="shared" si="39"/>
        <v>65</v>
      </c>
      <c r="K897" s="10">
        <f t="shared" si="40"/>
        <v>35.5</v>
      </c>
      <c r="L897" s="10">
        <f t="shared" si="41"/>
        <v>29.5</v>
      </c>
      <c r="M897" s="2">
        <f>VLOOKUP(D897,CUSTOMERS!A:E,5,FALSE)</f>
        <v>7</v>
      </c>
      <c r="N897" s="2">
        <f>VLOOKUP(E897,PRODUCTS!A:E,5,FALSE)</f>
        <v>16</v>
      </c>
      <c r="O897" s="2" t="str">
        <f>VLOOKUP(N897,CATEGORIES!A:C,3,FALSE)</f>
        <v>Household</v>
      </c>
      <c r="P897" s="2" t="str">
        <f ca="1">VLOOKUP(D897,CUSTOMERS!A:J,10,FALSE)</f>
        <v>30 - 40</v>
      </c>
      <c r="Q897" s="2" t="str">
        <f>VLOOKUP(D897,CUSTOMERS!A:I,9,FALSE)</f>
        <v>North-East</v>
      </c>
      <c r="R897" s="2" t="str">
        <f>VLOOKUP(D897,CUSTOMERS!A:K,11,FALSE)</f>
        <v>USA</v>
      </c>
    </row>
    <row r="898" spans="1:18" x14ac:dyDescent="0.2">
      <c r="A898" s="2">
        <v>1466</v>
      </c>
      <c r="B898" s="2">
        <v>3</v>
      </c>
      <c r="C898" s="4">
        <v>44886</v>
      </c>
      <c r="D898" s="2">
        <v>226</v>
      </c>
      <c r="E898" s="2">
        <v>106</v>
      </c>
      <c r="F898" s="2" t="str">
        <f>VLOOKUP(E898,PRODUCTS!A:B,2,FALSE)</f>
        <v>Incredible Chiller</v>
      </c>
      <c r="G898" s="2">
        <v>2</v>
      </c>
      <c r="H898" s="10">
        <f>VLOOKUP(E898,PRODUCTS!A:E,3,FALSE)</f>
        <v>72</v>
      </c>
      <c r="I898" s="10">
        <f>VLOOKUP(E898,PRODUCTS!A:E,4,FALSE)</f>
        <v>38</v>
      </c>
      <c r="J898" s="10">
        <f t="shared" ref="J898:J961" si="42">H898*G898</f>
        <v>144</v>
      </c>
      <c r="K898" s="10">
        <f t="shared" ref="K898:K961" si="43">I898*G898</f>
        <v>76</v>
      </c>
      <c r="L898" s="10">
        <f t="shared" ref="L898:L961" si="44">J898-K898</f>
        <v>68</v>
      </c>
      <c r="M898" s="2">
        <f>VLOOKUP(D898,CUSTOMERS!A:E,5,FALSE)</f>
        <v>7</v>
      </c>
      <c r="N898" s="2">
        <f>VLOOKUP(E898,PRODUCTS!A:E,5,FALSE)</f>
        <v>15</v>
      </c>
      <c r="O898" s="2" t="str">
        <f>VLOOKUP(N898,CATEGORIES!A:C,3,FALSE)</f>
        <v>Household</v>
      </c>
      <c r="P898" s="2" t="str">
        <f ca="1">VLOOKUP(D898,CUSTOMERS!A:J,10,FALSE)</f>
        <v>30 - 40</v>
      </c>
      <c r="Q898" s="2" t="str">
        <f>VLOOKUP(D898,CUSTOMERS!A:I,9,FALSE)</f>
        <v>North-East</v>
      </c>
      <c r="R898" s="2" t="str">
        <f>VLOOKUP(D898,CUSTOMERS!A:K,11,FALSE)</f>
        <v>USA</v>
      </c>
    </row>
    <row r="899" spans="1:18" x14ac:dyDescent="0.2">
      <c r="A899" s="2">
        <v>1466</v>
      </c>
      <c r="B899" s="2">
        <v>4</v>
      </c>
      <c r="C899" s="4">
        <v>44886</v>
      </c>
      <c r="D899" s="2">
        <v>226</v>
      </c>
      <c r="E899" s="2">
        <v>194</v>
      </c>
      <c r="F899" s="2" t="str">
        <f>VLOOKUP(E899,PRODUCTS!A:B,2,FALSE)</f>
        <v>Thermal Lumbar Support</v>
      </c>
      <c r="G899" s="2">
        <v>1</v>
      </c>
      <c r="H899" s="10">
        <f>VLOOKUP(E899,PRODUCTS!A:E,3,FALSE)</f>
        <v>50</v>
      </c>
      <c r="I899" s="10">
        <f>VLOOKUP(E899,PRODUCTS!A:E,4,FALSE)</f>
        <v>27</v>
      </c>
      <c r="J899" s="10">
        <f t="shared" si="42"/>
        <v>50</v>
      </c>
      <c r="K899" s="10">
        <f t="shared" si="43"/>
        <v>27</v>
      </c>
      <c r="L899" s="10">
        <f t="shared" si="44"/>
        <v>23</v>
      </c>
      <c r="M899" s="2">
        <f>VLOOKUP(D899,CUSTOMERS!A:E,5,FALSE)</f>
        <v>7</v>
      </c>
      <c r="N899" s="2">
        <f>VLOOKUP(E899,PRODUCTS!A:E,5,FALSE)</f>
        <v>26</v>
      </c>
      <c r="O899" s="2" t="str">
        <f>VLOOKUP(N899,CATEGORIES!A:C,3,FALSE)</f>
        <v>Gifts</v>
      </c>
      <c r="P899" s="2" t="str">
        <f ca="1">VLOOKUP(D899,CUSTOMERS!A:J,10,FALSE)</f>
        <v>30 - 40</v>
      </c>
      <c r="Q899" s="2" t="str">
        <f>VLOOKUP(D899,CUSTOMERS!A:I,9,FALSE)</f>
        <v>North-East</v>
      </c>
      <c r="R899" s="2" t="str">
        <f>VLOOKUP(D899,CUSTOMERS!A:K,11,FALSE)</f>
        <v>USA</v>
      </c>
    </row>
    <row r="900" spans="1:18" x14ac:dyDescent="0.2">
      <c r="A900" s="2">
        <v>1467</v>
      </c>
      <c r="B900" s="2">
        <v>1</v>
      </c>
      <c r="C900" s="4">
        <v>44887</v>
      </c>
      <c r="D900" s="2">
        <v>574</v>
      </c>
      <c r="E900" s="2">
        <v>4</v>
      </c>
      <c r="F900" s="2" t="str">
        <f>VLOOKUP(E900,PRODUCTS!A:B,2,FALSE)</f>
        <v>Air Fryer</v>
      </c>
      <c r="G900" s="2">
        <v>1</v>
      </c>
      <c r="H900" s="10">
        <f>VLOOKUP(E900,PRODUCTS!A:E,3,FALSE)</f>
        <v>125</v>
      </c>
      <c r="I900" s="10">
        <f>VLOOKUP(E900,PRODUCTS!A:E,4,FALSE)</f>
        <v>65.5</v>
      </c>
      <c r="J900" s="10">
        <f t="shared" si="42"/>
        <v>125</v>
      </c>
      <c r="K900" s="10">
        <f t="shared" si="43"/>
        <v>65.5</v>
      </c>
      <c r="L900" s="10">
        <f t="shared" si="44"/>
        <v>59.5</v>
      </c>
      <c r="M900" s="2">
        <f>VLOOKUP(D900,CUSTOMERS!A:E,5,FALSE)</f>
        <v>6</v>
      </c>
      <c r="N900" s="2">
        <f>VLOOKUP(E900,PRODUCTS!A:E,5,FALSE)</f>
        <v>15</v>
      </c>
      <c r="O900" s="2" t="str">
        <f>VLOOKUP(N900,CATEGORIES!A:C,3,FALSE)</f>
        <v>Household</v>
      </c>
      <c r="P900" s="2" t="str">
        <f ca="1">VLOOKUP(D900,CUSTOMERS!A:J,10,FALSE)</f>
        <v>20 - 30</v>
      </c>
      <c r="Q900" s="2" t="str">
        <f>VLOOKUP(D900,CUSTOMERS!A:I,9,FALSE)</f>
        <v>North-West</v>
      </c>
      <c r="R900" s="2" t="str">
        <f>VLOOKUP(D900,CUSTOMERS!A:K,11,FALSE)</f>
        <v>USA</v>
      </c>
    </row>
    <row r="901" spans="1:18" x14ac:dyDescent="0.2">
      <c r="A901" s="2">
        <v>1467</v>
      </c>
      <c r="B901" s="2">
        <v>2</v>
      </c>
      <c r="C901" s="4">
        <v>44887</v>
      </c>
      <c r="D901" s="2">
        <v>574</v>
      </c>
      <c r="E901" s="2">
        <v>62</v>
      </c>
      <c r="F901" s="2" t="str">
        <f>VLOOKUP(E901,PRODUCTS!A:B,2,FALSE)</f>
        <v>Decadent Chocolate Torte</v>
      </c>
      <c r="G901" s="2">
        <v>1</v>
      </c>
      <c r="H901" s="10">
        <f>VLOOKUP(E901,PRODUCTS!A:E,3,FALSE)</f>
        <v>37</v>
      </c>
      <c r="I901" s="10">
        <f>VLOOKUP(E901,PRODUCTS!A:E,4,FALSE)</f>
        <v>19.5</v>
      </c>
      <c r="J901" s="10">
        <f t="shared" si="42"/>
        <v>37</v>
      </c>
      <c r="K901" s="10">
        <f t="shared" si="43"/>
        <v>19.5</v>
      </c>
      <c r="L901" s="10">
        <f t="shared" si="44"/>
        <v>17.5</v>
      </c>
      <c r="M901" s="2">
        <f>VLOOKUP(D901,CUSTOMERS!A:E,5,FALSE)</f>
        <v>6</v>
      </c>
      <c r="N901" s="2">
        <f>VLOOKUP(E901,PRODUCTS!A:E,5,FALSE)</f>
        <v>3</v>
      </c>
      <c r="O901" s="2" t="str">
        <f>VLOOKUP(N901,CATEGORIES!A:C,3,FALSE)</f>
        <v>Food</v>
      </c>
      <c r="P901" s="2" t="str">
        <f ca="1">VLOOKUP(D901,CUSTOMERS!A:J,10,FALSE)</f>
        <v>20 - 30</v>
      </c>
      <c r="Q901" s="2" t="str">
        <f>VLOOKUP(D901,CUSTOMERS!A:I,9,FALSE)</f>
        <v>North-West</v>
      </c>
      <c r="R901" s="2" t="str">
        <f>VLOOKUP(D901,CUSTOMERS!A:K,11,FALSE)</f>
        <v>USA</v>
      </c>
    </row>
    <row r="902" spans="1:18" x14ac:dyDescent="0.2">
      <c r="A902" s="2">
        <v>1468</v>
      </c>
      <c r="B902" s="2">
        <v>1</v>
      </c>
      <c r="C902" s="4">
        <v>44889</v>
      </c>
      <c r="D902" s="2">
        <v>121</v>
      </c>
      <c r="E902" s="2">
        <v>55</v>
      </c>
      <c r="F902" s="2" t="str">
        <f>VLOOKUP(E902,PRODUCTS!A:B,2,FALSE)</f>
        <v>Copper Snow Gauge</v>
      </c>
      <c r="G902" s="2">
        <v>1</v>
      </c>
      <c r="H902" s="10">
        <f>VLOOKUP(E902,PRODUCTS!A:E,3,FALSE)</f>
        <v>65</v>
      </c>
      <c r="I902" s="10">
        <f>VLOOKUP(E902,PRODUCTS!A:E,4,FALSE)</f>
        <v>35.5</v>
      </c>
      <c r="J902" s="10">
        <f t="shared" si="42"/>
        <v>65</v>
      </c>
      <c r="K902" s="10">
        <f t="shared" si="43"/>
        <v>35.5</v>
      </c>
      <c r="L902" s="10">
        <f t="shared" si="44"/>
        <v>29.5</v>
      </c>
      <c r="M902" s="2">
        <f>VLOOKUP(D902,CUSTOMERS!A:E,5,FALSE)</f>
        <v>5</v>
      </c>
      <c r="N902" s="2">
        <f>VLOOKUP(E902,PRODUCTS!A:E,5,FALSE)</f>
        <v>16</v>
      </c>
      <c r="O902" s="2" t="str">
        <f>VLOOKUP(N902,CATEGORIES!A:C,3,FALSE)</f>
        <v>Household</v>
      </c>
      <c r="P902" s="2" t="str">
        <f ca="1">VLOOKUP(D902,CUSTOMERS!A:J,10,FALSE)</f>
        <v>50 - 60</v>
      </c>
      <c r="Q902" s="2" t="str">
        <f>VLOOKUP(D902,CUSTOMERS!A:I,9,FALSE)</f>
        <v>North-East</v>
      </c>
      <c r="R902" s="2" t="str">
        <f>VLOOKUP(D902,CUSTOMERS!A:K,11,FALSE)</f>
        <v>USA</v>
      </c>
    </row>
    <row r="903" spans="1:18" x14ac:dyDescent="0.2">
      <c r="A903" s="2">
        <v>1468</v>
      </c>
      <c r="B903" s="2">
        <v>2</v>
      </c>
      <c r="C903" s="4">
        <v>44889</v>
      </c>
      <c r="D903" s="2">
        <v>121</v>
      </c>
      <c r="E903" s="2">
        <v>105</v>
      </c>
      <c r="F903" s="2" t="str">
        <f>VLOOKUP(E903,PRODUCTS!A:B,2,FALSE)</f>
        <v>Exotic Flower Arrangement</v>
      </c>
      <c r="G903" s="2">
        <v>1</v>
      </c>
      <c r="H903" s="10">
        <f>VLOOKUP(E903,PRODUCTS!A:E,3,FALSE)</f>
        <v>65</v>
      </c>
      <c r="I903" s="10">
        <f>VLOOKUP(E903,PRODUCTS!A:E,4,FALSE)</f>
        <v>33.5</v>
      </c>
      <c r="J903" s="10">
        <f t="shared" si="42"/>
        <v>65</v>
      </c>
      <c r="K903" s="10">
        <f t="shared" si="43"/>
        <v>33.5</v>
      </c>
      <c r="L903" s="10">
        <f t="shared" si="44"/>
        <v>31.5</v>
      </c>
      <c r="M903" s="2">
        <f>VLOOKUP(D903,CUSTOMERS!A:E,5,FALSE)</f>
        <v>5</v>
      </c>
      <c r="N903" s="2">
        <f>VLOOKUP(E903,PRODUCTS!A:E,5,FALSE)</f>
        <v>22</v>
      </c>
      <c r="O903" s="2" t="str">
        <f>VLOOKUP(N903,CATEGORIES!A:C,3,FALSE)</f>
        <v>Gifts</v>
      </c>
      <c r="P903" s="2" t="str">
        <f ca="1">VLOOKUP(D903,CUSTOMERS!A:J,10,FALSE)</f>
        <v>50 - 60</v>
      </c>
      <c r="Q903" s="2" t="str">
        <f>VLOOKUP(D903,CUSTOMERS!A:I,9,FALSE)</f>
        <v>North-East</v>
      </c>
      <c r="R903" s="2" t="str">
        <f>VLOOKUP(D903,CUSTOMERS!A:K,11,FALSE)</f>
        <v>USA</v>
      </c>
    </row>
    <row r="904" spans="1:18" x14ac:dyDescent="0.2">
      <c r="A904" s="2">
        <v>1469</v>
      </c>
      <c r="B904" s="2">
        <v>1</v>
      </c>
      <c r="C904" s="4">
        <v>44890</v>
      </c>
      <c r="D904" s="2">
        <v>128</v>
      </c>
      <c r="E904" s="2">
        <v>68</v>
      </c>
      <c r="F904" s="2" t="str">
        <f>VLOOKUP(E904,PRODUCTS!A:B,2,FALSE)</f>
        <v>Dragonfly Pin</v>
      </c>
      <c r="G904" s="2">
        <v>1</v>
      </c>
      <c r="H904" s="10">
        <f>VLOOKUP(E904,PRODUCTS!A:E,3,FALSE)</f>
        <v>13</v>
      </c>
      <c r="I904" s="10">
        <f>VLOOKUP(E904,PRODUCTS!A:E,4,FALSE)</f>
        <v>7.5</v>
      </c>
      <c r="J904" s="10">
        <f t="shared" si="42"/>
        <v>13</v>
      </c>
      <c r="K904" s="10">
        <f t="shared" si="43"/>
        <v>7.5</v>
      </c>
      <c r="L904" s="10">
        <f t="shared" si="44"/>
        <v>5.5</v>
      </c>
      <c r="M904" s="2">
        <f>VLOOKUP(D904,CUSTOMERS!A:E,5,FALSE)</f>
        <v>6</v>
      </c>
      <c r="N904" s="2">
        <f>VLOOKUP(E904,PRODUCTS!A:E,5,FALSE)</f>
        <v>14</v>
      </c>
      <c r="O904" s="2" t="str">
        <f>VLOOKUP(N904,CATEGORIES!A:C,3,FALSE)</f>
        <v>Health &amp; Beauty</v>
      </c>
      <c r="P904" s="2" t="str">
        <f ca="1">VLOOKUP(D904,CUSTOMERS!A:J,10,FALSE)</f>
        <v>20 - 30</v>
      </c>
      <c r="Q904" s="2" t="str">
        <f>VLOOKUP(D904,CUSTOMERS!A:I,9,FALSE)</f>
        <v>Mid-Atlantic</v>
      </c>
      <c r="R904" s="2" t="str">
        <f>VLOOKUP(D904,CUSTOMERS!A:K,11,FALSE)</f>
        <v>USA</v>
      </c>
    </row>
    <row r="905" spans="1:18" x14ac:dyDescent="0.2">
      <c r="A905" s="2">
        <v>1470</v>
      </c>
      <c r="B905" s="2">
        <v>1</v>
      </c>
      <c r="C905" s="4">
        <v>44890</v>
      </c>
      <c r="D905" s="2">
        <v>350</v>
      </c>
      <c r="E905" s="2">
        <v>38</v>
      </c>
      <c r="F905" s="2" t="str">
        <f>VLOOKUP(E905,PRODUCTS!A:B,2,FALSE)</f>
        <v>Cat's Palace</v>
      </c>
      <c r="G905" s="2">
        <v>1</v>
      </c>
      <c r="H905" s="10">
        <f>VLOOKUP(E905,PRODUCTS!A:E,3,FALSE)</f>
        <v>73</v>
      </c>
      <c r="I905" s="10">
        <f>VLOOKUP(E905,PRODUCTS!A:E,4,FALSE)</f>
        <v>37.5</v>
      </c>
      <c r="J905" s="10">
        <f t="shared" si="42"/>
        <v>73</v>
      </c>
      <c r="K905" s="10">
        <f t="shared" si="43"/>
        <v>37.5</v>
      </c>
      <c r="L905" s="10">
        <f t="shared" si="44"/>
        <v>35.5</v>
      </c>
      <c r="M905" s="2">
        <f>VLOOKUP(D905,CUSTOMERS!A:E,5,FALSE)</f>
        <v>7</v>
      </c>
      <c r="N905" s="2">
        <f>VLOOKUP(E905,PRODUCTS!A:E,5,FALSE)</f>
        <v>21</v>
      </c>
      <c r="O905" s="2" t="str">
        <f>VLOOKUP(N905,CATEGORIES!A:C,3,FALSE)</f>
        <v>Household</v>
      </c>
      <c r="P905" s="2" t="str">
        <f ca="1">VLOOKUP(D905,CUSTOMERS!A:J,10,FALSE)</f>
        <v>20 - 30</v>
      </c>
      <c r="Q905" s="2" t="str">
        <f>VLOOKUP(D905,CUSTOMERS!A:I,9,FALSE)</f>
        <v>South</v>
      </c>
      <c r="R905" s="2" t="str">
        <f>VLOOKUP(D905,CUSTOMERS!A:K,11,FALSE)</f>
        <v>USA</v>
      </c>
    </row>
    <row r="906" spans="1:18" x14ac:dyDescent="0.2">
      <c r="A906" s="2">
        <v>1470</v>
      </c>
      <c r="B906" s="2">
        <v>2</v>
      </c>
      <c r="C906" s="4">
        <v>44890</v>
      </c>
      <c r="D906" s="2">
        <v>350</v>
      </c>
      <c r="E906" s="2">
        <v>39</v>
      </c>
      <c r="F906" s="2" t="str">
        <f>VLOOKUP(E906,PRODUCTS!A:B,2,FALSE)</f>
        <v>Cedar Buccaneer Chest</v>
      </c>
      <c r="G906" s="2">
        <v>1</v>
      </c>
      <c r="H906" s="10">
        <f>VLOOKUP(E906,PRODUCTS!A:E,3,FALSE)</f>
        <v>220</v>
      </c>
      <c r="I906" s="10">
        <f>VLOOKUP(E906,PRODUCTS!A:E,4,FALSE)</f>
        <v>111</v>
      </c>
      <c r="J906" s="10">
        <f t="shared" si="42"/>
        <v>220</v>
      </c>
      <c r="K906" s="10">
        <f t="shared" si="43"/>
        <v>111</v>
      </c>
      <c r="L906" s="10">
        <f t="shared" si="44"/>
        <v>109</v>
      </c>
      <c r="M906" s="2">
        <f>VLOOKUP(D906,CUSTOMERS!A:E,5,FALSE)</f>
        <v>7</v>
      </c>
      <c r="N906" s="2">
        <f>VLOOKUP(E906,PRODUCTS!A:E,5,FALSE)</f>
        <v>8</v>
      </c>
      <c r="O906" s="2" t="str">
        <f>VLOOKUP(N906,CATEGORIES!A:C,3,FALSE)</f>
        <v>Household</v>
      </c>
      <c r="P906" s="2" t="str">
        <f ca="1">VLOOKUP(D906,CUSTOMERS!A:J,10,FALSE)</f>
        <v>20 - 30</v>
      </c>
      <c r="Q906" s="2" t="str">
        <f>VLOOKUP(D906,CUSTOMERS!A:I,9,FALSE)</f>
        <v>South</v>
      </c>
      <c r="R906" s="2" t="str">
        <f>VLOOKUP(D906,CUSTOMERS!A:K,11,FALSE)</f>
        <v>USA</v>
      </c>
    </row>
    <row r="907" spans="1:18" x14ac:dyDescent="0.2">
      <c r="A907" s="2">
        <v>1470</v>
      </c>
      <c r="B907" s="2">
        <v>3</v>
      </c>
      <c r="C907" s="4">
        <v>44890</v>
      </c>
      <c r="D907" s="2">
        <v>350</v>
      </c>
      <c r="E907" s="2">
        <v>59</v>
      </c>
      <c r="F907" s="2" t="str">
        <f>VLOOKUP(E907,PRODUCTS!A:B,2,FALSE)</f>
        <v>Crystal Flowers and Vase</v>
      </c>
      <c r="G907" s="2">
        <v>1</v>
      </c>
      <c r="H907" s="10">
        <f>VLOOKUP(E907,PRODUCTS!A:E,3,FALSE)</f>
        <v>65</v>
      </c>
      <c r="I907" s="10">
        <f>VLOOKUP(E907,PRODUCTS!A:E,4,FALSE)</f>
        <v>33.5</v>
      </c>
      <c r="J907" s="10">
        <f t="shared" si="42"/>
        <v>65</v>
      </c>
      <c r="K907" s="10">
        <f t="shared" si="43"/>
        <v>33.5</v>
      </c>
      <c r="L907" s="10">
        <f t="shared" si="44"/>
        <v>31.5</v>
      </c>
      <c r="M907" s="2">
        <f>VLOOKUP(D907,CUSTOMERS!A:E,5,FALSE)</f>
        <v>7</v>
      </c>
      <c r="N907" s="2">
        <f>VLOOKUP(E907,PRODUCTS!A:E,5,FALSE)</f>
        <v>22</v>
      </c>
      <c r="O907" s="2" t="str">
        <f>VLOOKUP(N907,CATEGORIES!A:C,3,FALSE)</f>
        <v>Gifts</v>
      </c>
      <c r="P907" s="2" t="str">
        <f ca="1">VLOOKUP(D907,CUSTOMERS!A:J,10,FALSE)</f>
        <v>20 - 30</v>
      </c>
      <c r="Q907" s="2" t="str">
        <f>VLOOKUP(D907,CUSTOMERS!A:I,9,FALSE)</f>
        <v>South</v>
      </c>
      <c r="R907" s="2" t="str">
        <f>VLOOKUP(D907,CUSTOMERS!A:K,11,FALSE)</f>
        <v>USA</v>
      </c>
    </row>
    <row r="908" spans="1:18" x14ac:dyDescent="0.2">
      <c r="A908" s="2">
        <v>1470</v>
      </c>
      <c r="B908" s="2">
        <v>4</v>
      </c>
      <c r="C908" s="4">
        <v>44890</v>
      </c>
      <c r="D908" s="2">
        <v>350</v>
      </c>
      <c r="E908" s="2">
        <v>64</v>
      </c>
      <c r="F908" s="2" t="str">
        <f>VLOOKUP(E908,PRODUCTS!A:B,2,FALSE)</f>
        <v>Dog Biker Jacket</v>
      </c>
      <c r="G908" s="2">
        <v>1</v>
      </c>
      <c r="H908" s="10">
        <f>VLOOKUP(E908,PRODUCTS!A:E,3,FALSE)</f>
        <v>52</v>
      </c>
      <c r="I908" s="10">
        <f>VLOOKUP(E908,PRODUCTS!A:E,4,FALSE)</f>
        <v>29</v>
      </c>
      <c r="J908" s="10">
        <f t="shared" si="42"/>
        <v>52</v>
      </c>
      <c r="K908" s="10">
        <f t="shared" si="43"/>
        <v>29</v>
      </c>
      <c r="L908" s="10">
        <f t="shared" si="44"/>
        <v>23</v>
      </c>
      <c r="M908" s="2">
        <f>VLOOKUP(D908,CUSTOMERS!A:E,5,FALSE)</f>
        <v>7</v>
      </c>
      <c r="N908" s="2">
        <f>VLOOKUP(E908,PRODUCTS!A:E,5,FALSE)</f>
        <v>21</v>
      </c>
      <c r="O908" s="2" t="str">
        <f>VLOOKUP(N908,CATEGORIES!A:C,3,FALSE)</f>
        <v>Household</v>
      </c>
      <c r="P908" s="2" t="str">
        <f ca="1">VLOOKUP(D908,CUSTOMERS!A:J,10,FALSE)</f>
        <v>20 - 30</v>
      </c>
      <c r="Q908" s="2" t="str">
        <f>VLOOKUP(D908,CUSTOMERS!A:I,9,FALSE)</f>
        <v>South</v>
      </c>
      <c r="R908" s="2" t="str">
        <f>VLOOKUP(D908,CUSTOMERS!A:K,11,FALSE)</f>
        <v>USA</v>
      </c>
    </row>
    <row r="909" spans="1:18" x14ac:dyDescent="0.2">
      <c r="A909" s="2">
        <v>1471</v>
      </c>
      <c r="B909" s="2">
        <v>1</v>
      </c>
      <c r="C909" s="4">
        <v>44891</v>
      </c>
      <c r="D909" s="2">
        <v>116</v>
      </c>
      <c r="E909" s="2">
        <v>22</v>
      </c>
      <c r="F909" s="2" t="str">
        <f>VLOOKUP(E909,PRODUCTS!A:B,2,FALSE)</f>
        <v>Boomerang</v>
      </c>
      <c r="G909" s="2">
        <v>1</v>
      </c>
      <c r="H909" s="10">
        <f>VLOOKUP(E909,PRODUCTS!A:E,3,FALSE)</f>
        <v>30</v>
      </c>
      <c r="I909" s="10">
        <f>VLOOKUP(E909,PRODUCTS!A:E,4,FALSE)</f>
        <v>17</v>
      </c>
      <c r="J909" s="10">
        <f t="shared" si="42"/>
        <v>30</v>
      </c>
      <c r="K909" s="10">
        <f t="shared" si="43"/>
        <v>17</v>
      </c>
      <c r="L909" s="10">
        <f t="shared" si="44"/>
        <v>13</v>
      </c>
      <c r="M909" s="2">
        <f>VLOOKUP(D909,CUSTOMERS!A:E,5,FALSE)</f>
        <v>5</v>
      </c>
      <c r="N909" s="2">
        <f>VLOOKUP(E909,PRODUCTS!A:E,5,FALSE)</f>
        <v>5</v>
      </c>
      <c r="O909" s="2" t="str">
        <f>VLOOKUP(N909,CATEGORIES!A:C,3,FALSE)</f>
        <v>Children</v>
      </c>
      <c r="P909" s="2" t="str">
        <f ca="1">VLOOKUP(D909,CUSTOMERS!A:J,10,FALSE)</f>
        <v>40 - 50</v>
      </c>
      <c r="Q909" s="2" t="str">
        <f>VLOOKUP(D909,CUSTOMERS!A:I,9,FALSE)</f>
        <v>North-East</v>
      </c>
      <c r="R909" s="2" t="str">
        <f>VLOOKUP(D909,CUSTOMERS!A:K,11,FALSE)</f>
        <v>USA</v>
      </c>
    </row>
    <row r="910" spans="1:18" x14ac:dyDescent="0.2">
      <c r="A910" s="2">
        <v>1471</v>
      </c>
      <c r="B910" s="2">
        <v>2</v>
      </c>
      <c r="C910" s="4">
        <v>44891</v>
      </c>
      <c r="D910" s="2">
        <v>116</v>
      </c>
      <c r="E910" s="2">
        <v>184</v>
      </c>
      <c r="F910" s="2" t="str">
        <f>VLOOKUP(E910,PRODUCTS!A:B,2,FALSE)</f>
        <v>Sonic Molechaser</v>
      </c>
      <c r="G910" s="2">
        <v>1</v>
      </c>
      <c r="H910" s="10">
        <f>VLOOKUP(E910,PRODUCTS!A:E,3,FALSE)</f>
        <v>45</v>
      </c>
      <c r="I910" s="10">
        <f>VLOOKUP(E910,PRODUCTS!A:E,4,FALSE)</f>
        <v>23.5</v>
      </c>
      <c r="J910" s="10">
        <f t="shared" si="42"/>
        <v>45</v>
      </c>
      <c r="K910" s="10">
        <f t="shared" si="43"/>
        <v>23.5</v>
      </c>
      <c r="L910" s="10">
        <f t="shared" si="44"/>
        <v>21.5</v>
      </c>
      <c r="M910" s="2">
        <f>VLOOKUP(D910,CUSTOMERS!A:E,5,FALSE)</f>
        <v>5</v>
      </c>
      <c r="N910" s="2">
        <f>VLOOKUP(E910,PRODUCTS!A:E,5,FALSE)</f>
        <v>16</v>
      </c>
      <c r="O910" s="2" t="str">
        <f>VLOOKUP(N910,CATEGORIES!A:C,3,FALSE)</f>
        <v>Household</v>
      </c>
      <c r="P910" s="2" t="str">
        <f ca="1">VLOOKUP(D910,CUSTOMERS!A:J,10,FALSE)</f>
        <v>40 - 50</v>
      </c>
      <c r="Q910" s="2" t="str">
        <f>VLOOKUP(D910,CUSTOMERS!A:I,9,FALSE)</f>
        <v>North-East</v>
      </c>
      <c r="R910" s="2" t="str">
        <f>VLOOKUP(D910,CUSTOMERS!A:K,11,FALSE)</f>
        <v>USA</v>
      </c>
    </row>
    <row r="911" spans="1:18" x14ac:dyDescent="0.2">
      <c r="A911" s="2">
        <v>1472</v>
      </c>
      <c r="B911" s="2">
        <v>1</v>
      </c>
      <c r="C911" s="4">
        <v>44891</v>
      </c>
      <c r="D911" s="2">
        <v>138</v>
      </c>
      <c r="E911" s="2">
        <v>56</v>
      </c>
      <c r="F911" s="2" t="str">
        <f>VLOOKUP(E911,PRODUCTS!A:B,2,FALSE)</f>
        <v>Cork Board</v>
      </c>
      <c r="G911" s="2">
        <v>1</v>
      </c>
      <c r="H911" s="10">
        <f>VLOOKUP(E911,PRODUCTS!A:E,3,FALSE)</f>
        <v>30</v>
      </c>
      <c r="I911" s="10">
        <f>VLOOKUP(E911,PRODUCTS!A:E,4,FALSE)</f>
        <v>18</v>
      </c>
      <c r="J911" s="10">
        <f t="shared" si="42"/>
        <v>30</v>
      </c>
      <c r="K911" s="10">
        <f t="shared" si="43"/>
        <v>18</v>
      </c>
      <c r="L911" s="10">
        <f t="shared" si="44"/>
        <v>12</v>
      </c>
      <c r="M911" s="2">
        <f>VLOOKUP(D911,CUSTOMERS!A:E,5,FALSE)</f>
        <v>8</v>
      </c>
      <c r="N911" s="2">
        <f>VLOOKUP(E911,PRODUCTS!A:E,5,FALSE)</f>
        <v>15</v>
      </c>
      <c r="O911" s="2" t="str">
        <f>VLOOKUP(N911,CATEGORIES!A:C,3,FALSE)</f>
        <v>Household</v>
      </c>
      <c r="P911" s="2" t="str">
        <f ca="1">VLOOKUP(D911,CUSTOMERS!A:J,10,FALSE)</f>
        <v>30 - 40</v>
      </c>
      <c r="Q911" s="2" t="str">
        <f>VLOOKUP(D911,CUSTOMERS!A:I,9,FALSE)</f>
        <v>Mid-Atlantic</v>
      </c>
      <c r="R911" s="2" t="str">
        <f>VLOOKUP(D911,CUSTOMERS!A:K,11,FALSE)</f>
        <v>USA</v>
      </c>
    </row>
    <row r="912" spans="1:18" x14ac:dyDescent="0.2">
      <c r="A912" s="2">
        <v>1472</v>
      </c>
      <c r="B912" s="2">
        <v>2</v>
      </c>
      <c r="C912" s="4">
        <v>44891</v>
      </c>
      <c r="D912" s="2">
        <v>138</v>
      </c>
      <c r="E912" s="2">
        <v>65</v>
      </c>
      <c r="F912" s="2" t="str">
        <f>VLOOKUP(E912,PRODUCTS!A:B,2,FALSE)</f>
        <v>Dog Bomber Jacket</v>
      </c>
      <c r="G912" s="2">
        <v>1</v>
      </c>
      <c r="H912" s="10">
        <f>VLOOKUP(E912,PRODUCTS!A:E,3,FALSE)</f>
        <v>60</v>
      </c>
      <c r="I912" s="10">
        <f>VLOOKUP(E912,PRODUCTS!A:E,4,FALSE)</f>
        <v>33</v>
      </c>
      <c r="J912" s="10">
        <f t="shared" si="42"/>
        <v>60</v>
      </c>
      <c r="K912" s="10">
        <f t="shared" si="43"/>
        <v>33</v>
      </c>
      <c r="L912" s="10">
        <f t="shared" si="44"/>
        <v>27</v>
      </c>
      <c r="M912" s="2">
        <f>VLOOKUP(D912,CUSTOMERS!A:E,5,FALSE)</f>
        <v>8</v>
      </c>
      <c r="N912" s="2">
        <f>VLOOKUP(E912,PRODUCTS!A:E,5,FALSE)</f>
        <v>21</v>
      </c>
      <c r="O912" s="2" t="str">
        <f>VLOOKUP(N912,CATEGORIES!A:C,3,FALSE)</f>
        <v>Household</v>
      </c>
      <c r="P912" s="2" t="str">
        <f ca="1">VLOOKUP(D912,CUSTOMERS!A:J,10,FALSE)</f>
        <v>30 - 40</v>
      </c>
      <c r="Q912" s="2" t="str">
        <f>VLOOKUP(D912,CUSTOMERS!A:I,9,FALSE)</f>
        <v>Mid-Atlantic</v>
      </c>
      <c r="R912" s="2" t="str">
        <f>VLOOKUP(D912,CUSTOMERS!A:K,11,FALSE)</f>
        <v>USA</v>
      </c>
    </row>
    <row r="913" spans="1:18" x14ac:dyDescent="0.2">
      <c r="A913" s="2">
        <v>1472</v>
      </c>
      <c r="B913" s="2">
        <v>3</v>
      </c>
      <c r="C913" s="4">
        <v>44891</v>
      </c>
      <c r="D913" s="2">
        <v>138</v>
      </c>
      <c r="E913" s="2">
        <v>170</v>
      </c>
      <c r="F913" s="2" t="str">
        <f>VLOOKUP(E913,PRODUCTS!A:B,2,FALSE)</f>
        <v>San Francisco Trolley 3-D Puzzle</v>
      </c>
      <c r="G913" s="2">
        <v>1</v>
      </c>
      <c r="H913" s="10">
        <f>VLOOKUP(E913,PRODUCTS!A:E,3,FALSE)</f>
        <v>95</v>
      </c>
      <c r="I913" s="10">
        <f>VLOOKUP(E913,PRODUCTS!A:E,4,FALSE)</f>
        <v>49.5</v>
      </c>
      <c r="J913" s="10">
        <f t="shared" si="42"/>
        <v>95</v>
      </c>
      <c r="K913" s="10">
        <f t="shared" si="43"/>
        <v>49.5</v>
      </c>
      <c r="L913" s="10">
        <f t="shared" si="44"/>
        <v>45.5</v>
      </c>
      <c r="M913" s="2">
        <f>VLOOKUP(D913,CUSTOMERS!A:E,5,FALSE)</f>
        <v>8</v>
      </c>
      <c r="N913" s="2">
        <f>VLOOKUP(E913,PRODUCTS!A:E,5,FALSE)</f>
        <v>11</v>
      </c>
      <c r="O913" s="2" t="str">
        <f>VLOOKUP(N913,CATEGORIES!A:C,3,FALSE)</f>
        <v>Gifts</v>
      </c>
      <c r="P913" s="2" t="str">
        <f ca="1">VLOOKUP(D913,CUSTOMERS!A:J,10,FALSE)</f>
        <v>30 - 40</v>
      </c>
      <c r="Q913" s="2" t="str">
        <f>VLOOKUP(D913,CUSTOMERS!A:I,9,FALSE)</f>
        <v>Mid-Atlantic</v>
      </c>
      <c r="R913" s="2" t="str">
        <f>VLOOKUP(D913,CUSTOMERS!A:K,11,FALSE)</f>
        <v>USA</v>
      </c>
    </row>
    <row r="914" spans="1:18" x14ac:dyDescent="0.2">
      <c r="A914" s="2">
        <v>1473</v>
      </c>
      <c r="B914" s="2">
        <v>1</v>
      </c>
      <c r="C914" s="4">
        <v>44891</v>
      </c>
      <c r="D914" s="2">
        <v>559</v>
      </c>
      <c r="E914" s="2">
        <v>35</v>
      </c>
      <c r="F914" s="2" t="str">
        <f>VLOOKUP(E914,PRODUCTS!A:B,2,FALSE)</f>
        <v>Cascade Travel Pillow</v>
      </c>
      <c r="G914" s="2">
        <v>1</v>
      </c>
      <c r="H914" s="10">
        <f>VLOOKUP(E914,PRODUCTS!A:E,3,FALSE)</f>
        <v>23</v>
      </c>
      <c r="I914" s="10">
        <f>VLOOKUP(E914,PRODUCTS!A:E,4,FALSE)</f>
        <v>13.5</v>
      </c>
      <c r="J914" s="10">
        <f t="shared" si="42"/>
        <v>23</v>
      </c>
      <c r="K914" s="10">
        <f t="shared" si="43"/>
        <v>13.5</v>
      </c>
      <c r="L914" s="10">
        <f t="shared" si="44"/>
        <v>9.5</v>
      </c>
      <c r="M914" s="2">
        <f>VLOOKUP(D914,CUSTOMERS!A:E,5,FALSE)</f>
        <v>6</v>
      </c>
      <c r="N914" s="2">
        <f>VLOOKUP(E914,PRODUCTS!A:E,5,FALSE)</f>
        <v>25</v>
      </c>
      <c r="O914" s="2" t="str">
        <f>VLOOKUP(N914,CATEGORIES!A:C,3,FALSE)</f>
        <v>Travel</v>
      </c>
      <c r="P914" s="2" t="str">
        <f ca="1">VLOOKUP(D914,CUSTOMERS!A:J,10,FALSE)</f>
        <v>40 - 50</v>
      </c>
      <c r="Q914" s="2" t="str">
        <f>VLOOKUP(D914,CUSTOMERS!A:I,9,FALSE)</f>
        <v>France</v>
      </c>
      <c r="R914" s="2" t="str">
        <f>VLOOKUP(D914,CUSTOMERS!A:K,11,FALSE)</f>
        <v>Europe</v>
      </c>
    </row>
    <row r="915" spans="1:18" x14ac:dyDescent="0.2">
      <c r="A915" s="2">
        <v>1473</v>
      </c>
      <c r="B915" s="2">
        <v>2</v>
      </c>
      <c r="C915" s="4">
        <v>44891</v>
      </c>
      <c r="D915" s="2">
        <v>559</v>
      </c>
      <c r="E915" s="2">
        <v>49</v>
      </c>
      <c r="F915" s="2" t="str">
        <f>VLOOKUP(E915,PRODUCTS!A:B,2,FALSE)</f>
        <v>Chocolate Roses</v>
      </c>
      <c r="G915" s="2">
        <v>1</v>
      </c>
      <c r="H915" s="10">
        <f>VLOOKUP(E915,PRODUCTS!A:E,3,FALSE)</f>
        <v>41</v>
      </c>
      <c r="I915" s="10">
        <f>VLOOKUP(E915,PRODUCTS!A:E,4,FALSE)</f>
        <v>23.5</v>
      </c>
      <c r="J915" s="10">
        <f t="shared" si="42"/>
        <v>41</v>
      </c>
      <c r="K915" s="10">
        <f t="shared" si="43"/>
        <v>23.5</v>
      </c>
      <c r="L915" s="10">
        <f t="shared" si="44"/>
        <v>17.5</v>
      </c>
      <c r="M915" s="2">
        <f>VLOOKUP(D915,CUSTOMERS!A:E,5,FALSE)</f>
        <v>6</v>
      </c>
      <c r="N915" s="2">
        <f>VLOOKUP(E915,PRODUCTS!A:E,5,FALSE)</f>
        <v>3</v>
      </c>
      <c r="O915" s="2" t="str">
        <f>VLOOKUP(N915,CATEGORIES!A:C,3,FALSE)</f>
        <v>Food</v>
      </c>
      <c r="P915" s="2" t="str">
        <f ca="1">VLOOKUP(D915,CUSTOMERS!A:J,10,FALSE)</f>
        <v>40 - 50</v>
      </c>
      <c r="Q915" s="2" t="str">
        <f>VLOOKUP(D915,CUSTOMERS!A:I,9,FALSE)</f>
        <v>France</v>
      </c>
      <c r="R915" s="2" t="str">
        <f>VLOOKUP(D915,CUSTOMERS!A:K,11,FALSE)</f>
        <v>Europe</v>
      </c>
    </row>
    <row r="916" spans="1:18" x14ac:dyDescent="0.2">
      <c r="A916" s="2">
        <v>1473</v>
      </c>
      <c r="B916" s="2">
        <v>3</v>
      </c>
      <c r="C916" s="4">
        <v>44891</v>
      </c>
      <c r="D916" s="2">
        <v>559</v>
      </c>
      <c r="E916" s="2">
        <v>99</v>
      </c>
      <c r="F916" s="2" t="str">
        <f>VLOOKUP(E916,PRODUCTS!A:B,2,FALSE)</f>
        <v>Hand Warmers</v>
      </c>
      <c r="G916" s="2">
        <v>10</v>
      </c>
      <c r="H916" s="10">
        <f>VLOOKUP(E916,PRODUCTS!A:E,3,FALSE)</f>
        <v>9</v>
      </c>
      <c r="I916" s="10">
        <f>VLOOKUP(E916,PRODUCTS!A:E,4,FALSE)</f>
        <v>7.5</v>
      </c>
      <c r="J916" s="10">
        <f t="shared" si="42"/>
        <v>90</v>
      </c>
      <c r="K916" s="10">
        <f t="shared" si="43"/>
        <v>75</v>
      </c>
      <c r="L916" s="10">
        <f t="shared" si="44"/>
        <v>15</v>
      </c>
      <c r="M916" s="2">
        <f>VLOOKUP(D916,CUSTOMERS!A:E,5,FALSE)</f>
        <v>6</v>
      </c>
      <c r="N916" s="2">
        <f>VLOOKUP(E916,PRODUCTS!A:E,5,FALSE)</f>
        <v>17</v>
      </c>
      <c r="O916" s="2" t="str">
        <f>VLOOKUP(N916,CATEGORIES!A:C,3,FALSE)</f>
        <v>Children</v>
      </c>
      <c r="P916" s="2" t="str">
        <f ca="1">VLOOKUP(D916,CUSTOMERS!A:J,10,FALSE)</f>
        <v>40 - 50</v>
      </c>
      <c r="Q916" s="2" t="str">
        <f>VLOOKUP(D916,CUSTOMERS!A:I,9,FALSE)</f>
        <v>France</v>
      </c>
      <c r="R916" s="2" t="str">
        <f>VLOOKUP(D916,CUSTOMERS!A:K,11,FALSE)</f>
        <v>Europe</v>
      </c>
    </row>
    <row r="917" spans="1:18" x14ac:dyDescent="0.2">
      <c r="A917" s="2">
        <v>1474</v>
      </c>
      <c r="B917" s="2">
        <v>1</v>
      </c>
      <c r="C917" s="4">
        <v>44892</v>
      </c>
      <c r="D917" s="2">
        <v>50</v>
      </c>
      <c r="E917" s="2">
        <v>163</v>
      </c>
      <c r="F917" s="2" t="str">
        <f>VLOOKUP(E917,PRODUCTS!A:B,2,FALSE)</f>
        <v>Queen Log Cabin Quilt</v>
      </c>
      <c r="G917" s="2">
        <v>2</v>
      </c>
      <c r="H917" s="10">
        <f>VLOOKUP(E917,PRODUCTS!A:E,3,FALSE)</f>
        <v>180</v>
      </c>
      <c r="I917" s="10">
        <f>VLOOKUP(E917,PRODUCTS!A:E,4,FALSE)</f>
        <v>93</v>
      </c>
      <c r="J917" s="10">
        <f t="shared" si="42"/>
        <v>360</v>
      </c>
      <c r="K917" s="10">
        <f t="shared" si="43"/>
        <v>186</v>
      </c>
      <c r="L917" s="10">
        <f t="shared" si="44"/>
        <v>174</v>
      </c>
      <c r="M917" s="2">
        <f>VLOOKUP(D917,CUSTOMERS!A:E,5,FALSE)</f>
        <v>7</v>
      </c>
      <c r="N917" s="2">
        <f>VLOOKUP(E917,PRODUCTS!A:E,5,FALSE)</f>
        <v>19</v>
      </c>
      <c r="O917" s="2" t="str">
        <f>VLOOKUP(N917,CATEGORIES!A:C,3,FALSE)</f>
        <v>Household</v>
      </c>
      <c r="P917" s="2" t="str">
        <f ca="1">VLOOKUP(D917,CUSTOMERS!A:J,10,FALSE)</f>
        <v>20 - 30</v>
      </c>
      <c r="Q917" s="2" t="str">
        <f>VLOOKUP(D917,CUSTOMERS!A:I,9,FALSE)</f>
        <v>South-West</v>
      </c>
      <c r="R917" s="2" t="str">
        <f>VLOOKUP(D917,CUSTOMERS!A:K,11,FALSE)</f>
        <v>USA</v>
      </c>
    </row>
    <row r="918" spans="1:18" x14ac:dyDescent="0.2">
      <c r="A918" s="2">
        <v>1474</v>
      </c>
      <c r="B918" s="2">
        <v>2</v>
      </c>
      <c r="C918" s="4">
        <v>44892</v>
      </c>
      <c r="D918" s="2">
        <v>50</v>
      </c>
      <c r="E918" s="2">
        <v>203</v>
      </c>
      <c r="F918" s="2" t="str">
        <f>VLOOKUP(E918,PRODUCTS!A:B,2,FALSE)</f>
        <v>Virtual Reality Vest</v>
      </c>
      <c r="G918" s="2">
        <v>1</v>
      </c>
      <c r="H918" s="10">
        <f>VLOOKUP(E918,PRODUCTS!A:E,3,FALSE)</f>
        <v>105</v>
      </c>
      <c r="I918" s="10">
        <f>VLOOKUP(E918,PRODUCTS!A:E,4,FALSE)</f>
        <v>54.5</v>
      </c>
      <c r="J918" s="10">
        <f t="shared" si="42"/>
        <v>105</v>
      </c>
      <c r="K918" s="10">
        <f t="shared" si="43"/>
        <v>54.5</v>
      </c>
      <c r="L918" s="10">
        <f t="shared" si="44"/>
        <v>50.5</v>
      </c>
      <c r="M918" s="2">
        <f>VLOOKUP(D918,CUSTOMERS!A:E,5,FALSE)</f>
        <v>7</v>
      </c>
      <c r="N918" s="2">
        <f>VLOOKUP(E918,PRODUCTS!A:E,5,FALSE)</f>
        <v>9</v>
      </c>
      <c r="O918" s="2" t="str">
        <f>VLOOKUP(N918,CATEGORIES!A:C,3,FALSE)</f>
        <v>Electronics</v>
      </c>
      <c r="P918" s="2" t="str">
        <f ca="1">VLOOKUP(D918,CUSTOMERS!A:J,10,FALSE)</f>
        <v>20 - 30</v>
      </c>
      <c r="Q918" s="2" t="str">
        <f>VLOOKUP(D918,CUSTOMERS!A:I,9,FALSE)</f>
        <v>South-West</v>
      </c>
      <c r="R918" s="2" t="str">
        <f>VLOOKUP(D918,CUSTOMERS!A:K,11,FALSE)</f>
        <v>USA</v>
      </c>
    </row>
    <row r="919" spans="1:18" x14ac:dyDescent="0.2">
      <c r="A919" s="2">
        <v>1475</v>
      </c>
      <c r="B919" s="2">
        <v>1</v>
      </c>
      <c r="C919" s="4">
        <v>44893</v>
      </c>
      <c r="D919" s="2">
        <v>311</v>
      </c>
      <c r="E919" s="2">
        <v>16</v>
      </c>
      <c r="F919" s="2" t="str">
        <f>VLOOKUP(E919,PRODUCTS!A:B,2,FALSE)</f>
        <v>Beer-Making Kit</v>
      </c>
      <c r="G919" s="2">
        <v>1</v>
      </c>
      <c r="H919" s="10">
        <f>VLOOKUP(E919,PRODUCTS!A:E,3,FALSE)</f>
        <v>50</v>
      </c>
      <c r="I919" s="10">
        <f>VLOOKUP(E919,PRODUCTS!A:E,4,FALSE)</f>
        <v>27</v>
      </c>
      <c r="J919" s="10">
        <f t="shared" si="42"/>
        <v>50</v>
      </c>
      <c r="K919" s="10">
        <f t="shared" si="43"/>
        <v>27</v>
      </c>
      <c r="L919" s="10">
        <f t="shared" si="44"/>
        <v>23</v>
      </c>
      <c r="M919" s="2">
        <f>VLOOKUP(D919,CUSTOMERS!A:E,5,FALSE)</f>
        <v>4</v>
      </c>
      <c r="N919" s="2">
        <f>VLOOKUP(E919,PRODUCTS!A:E,5,FALSE)</f>
        <v>15</v>
      </c>
      <c r="O919" s="2" t="str">
        <f>VLOOKUP(N919,CATEGORIES!A:C,3,FALSE)</f>
        <v>Household</v>
      </c>
      <c r="P919" s="2" t="str">
        <f ca="1">VLOOKUP(D919,CUSTOMERS!A:J,10,FALSE)</f>
        <v>60 - 70</v>
      </c>
      <c r="Q919" s="2" t="str">
        <f>VLOOKUP(D919,CUSTOMERS!A:I,9,FALSE)</f>
        <v>North-East</v>
      </c>
      <c r="R919" s="2" t="str">
        <f>VLOOKUP(D919,CUSTOMERS!A:K,11,FALSE)</f>
        <v>USA</v>
      </c>
    </row>
    <row r="920" spans="1:18" x14ac:dyDescent="0.2">
      <c r="A920" s="2">
        <v>1475</v>
      </c>
      <c r="B920" s="2">
        <v>2</v>
      </c>
      <c r="C920" s="4">
        <v>44893</v>
      </c>
      <c r="D920" s="2">
        <v>311</v>
      </c>
      <c r="E920" s="2">
        <v>188</v>
      </c>
      <c r="F920" s="2" t="str">
        <f>VLOOKUP(E920,PRODUCTS!A:B,2,FALSE)</f>
        <v>St. Basil's 3-D Puzzle</v>
      </c>
      <c r="G920" s="2">
        <v>1</v>
      </c>
      <c r="H920" s="10">
        <f>VLOOKUP(E920,PRODUCTS!A:E,3,FALSE)</f>
        <v>50</v>
      </c>
      <c r="I920" s="10">
        <f>VLOOKUP(E920,PRODUCTS!A:E,4,FALSE)</f>
        <v>27</v>
      </c>
      <c r="J920" s="10">
        <f t="shared" si="42"/>
        <v>50</v>
      </c>
      <c r="K920" s="10">
        <f t="shared" si="43"/>
        <v>27</v>
      </c>
      <c r="L920" s="10">
        <f t="shared" si="44"/>
        <v>23</v>
      </c>
      <c r="M920" s="2">
        <f>VLOOKUP(D920,CUSTOMERS!A:E,5,FALSE)</f>
        <v>4</v>
      </c>
      <c r="N920" s="2">
        <f>VLOOKUP(E920,PRODUCTS!A:E,5,FALSE)</f>
        <v>10</v>
      </c>
      <c r="O920" s="2" t="str">
        <f>VLOOKUP(N920,CATEGORIES!A:C,3,FALSE)</f>
        <v>Children</v>
      </c>
      <c r="P920" s="2" t="str">
        <f ca="1">VLOOKUP(D920,CUSTOMERS!A:J,10,FALSE)</f>
        <v>60 - 70</v>
      </c>
      <c r="Q920" s="2" t="str">
        <f>VLOOKUP(D920,CUSTOMERS!A:I,9,FALSE)</f>
        <v>North-East</v>
      </c>
      <c r="R920" s="2" t="str">
        <f>VLOOKUP(D920,CUSTOMERS!A:K,11,FALSE)</f>
        <v>USA</v>
      </c>
    </row>
    <row r="921" spans="1:18" x14ac:dyDescent="0.2">
      <c r="A921" s="2">
        <v>1476</v>
      </c>
      <c r="B921" s="2">
        <v>1</v>
      </c>
      <c r="C921" s="4">
        <v>44893</v>
      </c>
      <c r="D921" s="2">
        <v>369</v>
      </c>
      <c r="E921" s="2">
        <v>102</v>
      </c>
      <c r="F921" s="2" t="str">
        <f>VLOOKUP(E921,PRODUCTS!A:B,2,FALSE)</f>
        <v>Hoberman Sphere</v>
      </c>
      <c r="G921" s="2">
        <v>1</v>
      </c>
      <c r="H921" s="10">
        <f>VLOOKUP(E921,PRODUCTS!A:E,3,FALSE)</f>
        <v>45</v>
      </c>
      <c r="I921" s="10">
        <f>VLOOKUP(E921,PRODUCTS!A:E,4,FALSE)</f>
        <v>23.5</v>
      </c>
      <c r="J921" s="10">
        <f t="shared" si="42"/>
        <v>45</v>
      </c>
      <c r="K921" s="10">
        <f t="shared" si="43"/>
        <v>23.5</v>
      </c>
      <c r="L921" s="10">
        <f t="shared" si="44"/>
        <v>21.5</v>
      </c>
      <c r="M921" s="2">
        <f>VLOOKUP(D921,CUSTOMERS!A:E,5,FALSE)</f>
        <v>6</v>
      </c>
      <c r="N921" s="2">
        <f>VLOOKUP(E921,PRODUCTS!A:E,5,FALSE)</f>
        <v>17</v>
      </c>
      <c r="O921" s="2" t="str">
        <f>VLOOKUP(N921,CATEGORIES!A:C,3,FALSE)</f>
        <v>Children</v>
      </c>
      <c r="P921" s="2" t="str">
        <f ca="1">VLOOKUP(D921,CUSTOMERS!A:J,10,FALSE)</f>
        <v>40 - 50</v>
      </c>
      <c r="Q921" s="2" t="str">
        <f>VLOOKUP(D921,CUSTOMERS!A:I,9,FALSE)</f>
        <v>South-East</v>
      </c>
      <c r="R921" s="2" t="str">
        <f>VLOOKUP(D921,CUSTOMERS!A:K,11,FALSE)</f>
        <v>USA</v>
      </c>
    </row>
    <row r="922" spans="1:18" x14ac:dyDescent="0.2">
      <c r="A922" s="2">
        <v>1476</v>
      </c>
      <c r="B922" s="2">
        <v>2</v>
      </c>
      <c r="C922" s="4">
        <v>44893</v>
      </c>
      <c r="D922" s="2">
        <v>369</v>
      </c>
      <c r="E922" s="2">
        <v>189</v>
      </c>
      <c r="F922" s="2" t="str">
        <f>VLOOKUP(E922,PRODUCTS!A:B,2,FALSE)</f>
        <v>Stagg EKG Electric Kettle</v>
      </c>
      <c r="G922" s="2">
        <v>1</v>
      </c>
      <c r="H922" s="10">
        <f>VLOOKUP(E922,PRODUCTS!A:E,3,FALSE)</f>
        <v>165</v>
      </c>
      <c r="I922" s="10">
        <f>VLOOKUP(E922,PRODUCTS!A:E,4,FALSE)</f>
        <v>85.5</v>
      </c>
      <c r="J922" s="10">
        <f t="shared" si="42"/>
        <v>165</v>
      </c>
      <c r="K922" s="10">
        <f t="shared" si="43"/>
        <v>85.5</v>
      </c>
      <c r="L922" s="10">
        <f t="shared" si="44"/>
        <v>79.5</v>
      </c>
      <c r="M922" s="2">
        <f>VLOOKUP(D922,CUSTOMERS!A:E,5,FALSE)</f>
        <v>6</v>
      </c>
      <c r="N922" s="2">
        <f>VLOOKUP(E922,PRODUCTS!A:E,5,FALSE)</f>
        <v>15</v>
      </c>
      <c r="O922" s="2" t="str">
        <f>VLOOKUP(N922,CATEGORIES!A:C,3,FALSE)</f>
        <v>Household</v>
      </c>
      <c r="P922" s="2" t="str">
        <f ca="1">VLOOKUP(D922,CUSTOMERS!A:J,10,FALSE)</f>
        <v>40 - 50</v>
      </c>
      <c r="Q922" s="2" t="str">
        <f>VLOOKUP(D922,CUSTOMERS!A:I,9,FALSE)</f>
        <v>South-East</v>
      </c>
      <c r="R922" s="2" t="str">
        <f>VLOOKUP(D922,CUSTOMERS!A:K,11,FALSE)</f>
        <v>USA</v>
      </c>
    </row>
    <row r="923" spans="1:18" x14ac:dyDescent="0.2">
      <c r="A923" s="2">
        <v>1477</v>
      </c>
      <c r="B923" s="2">
        <v>1</v>
      </c>
      <c r="C923" s="4">
        <v>44893</v>
      </c>
      <c r="D923" s="2">
        <v>612</v>
      </c>
      <c r="E923" s="2">
        <v>112</v>
      </c>
      <c r="F923" s="2" t="str">
        <f>VLOOKUP(E923,PRODUCTS!A:B,2,FALSE)</f>
        <v>Schmidt Truffles</v>
      </c>
      <c r="G923" s="2">
        <v>1</v>
      </c>
      <c r="H923" s="10">
        <f>VLOOKUP(E923,PRODUCTS!A:E,3,FALSE)</f>
        <v>25</v>
      </c>
      <c r="I923" s="10">
        <f>VLOOKUP(E923,PRODUCTS!A:E,4,FALSE)</f>
        <v>14.5</v>
      </c>
      <c r="J923" s="10">
        <f t="shared" si="42"/>
        <v>25</v>
      </c>
      <c r="K923" s="10">
        <f t="shared" si="43"/>
        <v>14.5</v>
      </c>
      <c r="L923" s="10">
        <f t="shared" si="44"/>
        <v>10.5</v>
      </c>
      <c r="M923" s="2">
        <f>VLOOKUP(D923,CUSTOMERS!A:E,5,FALSE)</f>
        <v>4</v>
      </c>
      <c r="N923" s="2">
        <f>VLOOKUP(E923,PRODUCTS!A:E,5,FALSE)</f>
        <v>3</v>
      </c>
      <c r="O923" s="2" t="str">
        <f>VLOOKUP(N923,CATEGORIES!A:C,3,FALSE)</f>
        <v>Food</v>
      </c>
      <c r="P923" s="2" t="str">
        <f ca="1">VLOOKUP(D923,CUSTOMERS!A:J,10,FALSE)</f>
        <v>50 - 60</v>
      </c>
      <c r="Q923" s="2" t="str">
        <f>VLOOKUP(D923,CUSTOMERS!A:I,9,FALSE)</f>
        <v>South</v>
      </c>
      <c r="R923" s="2" t="str">
        <f>VLOOKUP(D923,CUSTOMERS!A:K,11,FALSE)</f>
        <v>USA</v>
      </c>
    </row>
    <row r="924" spans="1:18" x14ac:dyDescent="0.2">
      <c r="A924" s="2">
        <v>1477</v>
      </c>
      <c r="B924" s="2">
        <v>2</v>
      </c>
      <c r="C924" s="4">
        <v>44893</v>
      </c>
      <c r="D924" s="2">
        <v>612</v>
      </c>
      <c r="E924" s="2">
        <v>119</v>
      </c>
      <c r="F924" s="2" t="str">
        <f>VLOOKUP(E924,PRODUCTS!A:B,2,FALSE)</f>
        <v>Leaning Man Silhouette</v>
      </c>
      <c r="G924" s="2">
        <v>1</v>
      </c>
      <c r="H924" s="10">
        <f>VLOOKUP(E924,PRODUCTS!A:E,3,FALSE)</f>
        <v>65</v>
      </c>
      <c r="I924" s="10">
        <f>VLOOKUP(E924,PRODUCTS!A:E,4,FALSE)</f>
        <v>33.5</v>
      </c>
      <c r="J924" s="10">
        <f t="shared" si="42"/>
        <v>65</v>
      </c>
      <c r="K924" s="10">
        <f t="shared" si="43"/>
        <v>33.5</v>
      </c>
      <c r="L924" s="10">
        <f t="shared" si="44"/>
        <v>31.5</v>
      </c>
      <c r="M924" s="2">
        <f>VLOOKUP(D924,CUSTOMERS!A:E,5,FALSE)</f>
        <v>4</v>
      </c>
      <c r="N924" s="2">
        <f>VLOOKUP(E924,PRODUCTS!A:E,5,FALSE)</f>
        <v>16</v>
      </c>
      <c r="O924" s="2" t="str">
        <f>VLOOKUP(N924,CATEGORIES!A:C,3,FALSE)</f>
        <v>Household</v>
      </c>
      <c r="P924" s="2" t="str">
        <f ca="1">VLOOKUP(D924,CUSTOMERS!A:J,10,FALSE)</f>
        <v>50 - 60</v>
      </c>
      <c r="Q924" s="2" t="str">
        <f>VLOOKUP(D924,CUSTOMERS!A:I,9,FALSE)</f>
        <v>South</v>
      </c>
      <c r="R924" s="2" t="str">
        <f>VLOOKUP(D924,CUSTOMERS!A:K,11,FALSE)</f>
        <v>USA</v>
      </c>
    </row>
    <row r="925" spans="1:18" x14ac:dyDescent="0.2">
      <c r="A925" s="2">
        <v>1477</v>
      </c>
      <c r="B925" s="2">
        <v>3</v>
      </c>
      <c r="C925" s="4">
        <v>44893</v>
      </c>
      <c r="D925" s="2">
        <v>612</v>
      </c>
      <c r="E925" s="2">
        <v>166</v>
      </c>
      <c r="F925" s="2" t="str">
        <f>VLOOKUP(E925,PRODUCTS!A:B,2,FALSE)</f>
        <v>Pocket Rocket Racer</v>
      </c>
      <c r="G925" s="2">
        <v>1</v>
      </c>
      <c r="H925" s="10">
        <f>VLOOKUP(E925,PRODUCTS!A:E,3,FALSE)</f>
        <v>15</v>
      </c>
      <c r="I925" s="10">
        <f>VLOOKUP(E925,PRODUCTS!A:E,4,FALSE)</f>
        <v>10.5</v>
      </c>
      <c r="J925" s="10">
        <f t="shared" si="42"/>
        <v>15</v>
      </c>
      <c r="K925" s="10">
        <f t="shared" si="43"/>
        <v>10.5</v>
      </c>
      <c r="L925" s="10">
        <f t="shared" si="44"/>
        <v>4.5</v>
      </c>
      <c r="M925" s="2">
        <f>VLOOKUP(D925,CUSTOMERS!A:E,5,FALSE)</f>
        <v>4</v>
      </c>
      <c r="N925" s="2">
        <f>VLOOKUP(E925,PRODUCTS!A:E,5,FALSE)</f>
        <v>5</v>
      </c>
      <c r="O925" s="2" t="str">
        <f>VLOOKUP(N925,CATEGORIES!A:C,3,FALSE)</f>
        <v>Children</v>
      </c>
      <c r="P925" s="2" t="str">
        <f ca="1">VLOOKUP(D925,CUSTOMERS!A:J,10,FALSE)</f>
        <v>50 - 60</v>
      </c>
      <c r="Q925" s="2" t="str">
        <f>VLOOKUP(D925,CUSTOMERS!A:I,9,FALSE)</f>
        <v>South</v>
      </c>
      <c r="R925" s="2" t="str">
        <f>VLOOKUP(D925,CUSTOMERS!A:K,11,FALSE)</f>
        <v>USA</v>
      </c>
    </row>
    <row r="926" spans="1:18" x14ac:dyDescent="0.2">
      <c r="A926" s="2">
        <v>1478</v>
      </c>
      <c r="B926" s="2">
        <v>1</v>
      </c>
      <c r="C926" s="4">
        <v>44894</v>
      </c>
      <c r="D926" s="2">
        <v>388</v>
      </c>
      <c r="E926" s="2">
        <v>55</v>
      </c>
      <c r="F926" s="2" t="str">
        <f>VLOOKUP(E926,PRODUCTS!A:B,2,FALSE)</f>
        <v>Copper Snow Gauge</v>
      </c>
      <c r="G926" s="2">
        <v>1</v>
      </c>
      <c r="H926" s="10">
        <f>VLOOKUP(E926,PRODUCTS!A:E,3,FALSE)</f>
        <v>65</v>
      </c>
      <c r="I926" s="10">
        <f>VLOOKUP(E926,PRODUCTS!A:E,4,FALSE)</f>
        <v>35.5</v>
      </c>
      <c r="J926" s="10">
        <f t="shared" si="42"/>
        <v>65</v>
      </c>
      <c r="K926" s="10">
        <f t="shared" si="43"/>
        <v>35.5</v>
      </c>
      <c r="L926" s="10">
        <f t="shared" si="44"/>
        <v>29.5</v>
      </c>
      <c r="M926" s="2">
        <f>VLOOKUP(D926,CUSTOMERS!A:E,5,FALSE)</f>
        <v>4</v>
      </c>
      <c r="N926" s="2">
        <f>VLOOKUP(E926,PRODUCTS!A:E,5,FALSE)</f>
        <v>16</v>
      </c>
      <c r="O926" s="2" t="str">
        <f>VLOOKUP(N926,CATEGORIES!A:C,3,FALSE)</f>
        <v>Household</v>
      </c>
      <c r="P926" s="2" t="str">
        <f ca="1">VLOOKUP(D926,CUSTOMERS!A:J,10,FALSE)</f>
        <v>40 - 50</v>
      </c>
      <c r="Q926" s="2" t="str">
        <f>VLOOKUP(D926,CUSTOMERS!A:I,9,FALSE)</f>
        <v>Central</v>
      </c>
      <c r="R926" s="2" t="str">
        <f>VLOOKUP(D926,CUSTOMERS!A:K,11,FALSE)</f>
        <v>USA</v>
      </c>
    </row>
    <row r="927" spans="1:18" x14ac:dyDescent="0.2">
      <c r="A927" s="2">
        <v>1478</v>
      </c>
      <c r="B927" s="2">
        <v>2</v>
      </c>
      <c r="C927" s="4">
        <v>44894</v>
      </c>
      <c r="D927" s="2">
        <v>388</v>
      </c>
      <c r="E927" s="2">
        <v>167</v>
      </c>
      <c r="F927" s="2" t="str">
        <f>VLOOKUP(E927,PRODUCTS!A:B,2,FALSE)</f>
        <v>Root Beer Kit</v>
      </c>
      <c r="G927" s="2">
        <v>1</v>
      </c>
      <c r="H927" s="10">
        <f>VLOOKUP(E927,PRODUCTS!A:E,3,FALSE)</f>
        <v>17</v>
      </c>
      <c r="I927" s="10">
        <f>VLOOKUP(E927,PRODUCTS!A:E,4,FALSE)</f>
        <v>11.5</v>
      </c>
      <c r="J927" s="10">
        <f t="shared" si="42"/>
        <v>17</v>
      </c>
      <c r="K927" s="10">
        <f t="shared" si="43"/>
        <v>11.5</v>
      </c>
      <c r="L927" s="10">
        <f t="shared" si="44"/>
        <v>5.5</v>
      </c>
      <c r="M927" s="2">
        <f>VLOOKUP(D927,CUSTOMERS!A:E,5,FALSE)</f>
        <v>4</v>
      </c>
      <c r="N927" s="2">
        <f>VLOOKUP(E927,PRODUCTS!A:E,5,FALSE)</f>
        <v>17</v>
      </c>
      <c r="O927" s="2" t="str">
        <f>VLOOKUP(N927,CATEGORIES!A:C,3,FALSE)</f>
        <v>Children</v>
      </c>
      <c r="P927" s="2" t="str">
        <f ca="1">VLOOKUP(D927,CUSTOMERS!A:J,10,FALSE)</f>
        <v>40 - 50</v>
      </c>
      <c r="Q927" s="2" t="str">
        <f>VLOOKUP(D927,CUSTOMERS!A:I,9,FALSE)</f>
        <v>Central</v>
      </c>
      <c r="R927" s="2" t="str">
        <f>VLOOKUP(D927,CUSTOMERS!A:K,11,FALSE)</f>
        <v>USA</v>
      </c>
    </row>
    <row r="928" spans="1:18" x14ac:dyDescent="0.2">
      <c r="A928" s="2">
        <v>1479</v>
      </c>
      <c r="B928" s="2">
        <v>1</v>
      </c>
      <c r="C928" s="4">
        <v>44896</v>
      </c>
      <c r="D928" s="2">
        <v>412</v>
      </c>
      <c r="E928" s="2">
        <v>3</v>
      </c>
      <c r="F928" s="2" t="str">
        <f>VLOOKUP(E928,PRODUCTS!A:B,2,FALSE)</f>
        <v>Moveable Feast</v>
      </c>
      <c r="G928" s="2">
        <v>1</v>
      </c>
      <c r="H928" s="10">
        <f>VLOOKUP(E928,PRODUCTS!A:E,3,FALSE)</f>
        <v>125</v>
      </c>
      <c r="I928" s="10">
        <f>VLOOKUP(E928,PRODUCTS!A:E,4,FALSE)</f>
        <v>63.5</v>
      </c>
      <c r="J928" s="10">
        <f t="shared" si="42"/>
        <v>125</v>
      </c>
      <c r="K928" s="10">
        <f t="shared" si="43"/>
        <v>63.5</v>
      </c>
      <c r="L928" s="10">
        <f t="shared" si="44"/>
        <v>61.5</v>
      </c>
      <c r="M928" s="2">
        <f>VLOOKUP(D928,CUSTOMERS!A:E,5,FALSE)</f>
        <v>10</v>
      </c>
      <c r="N928" s="2">
        <f>VLOOKUP(E928,PRODUCTS!A:E,5,FALSE)</f>
        <v>11</v>
      </c>
      <c r="O928" s="2" t="str">
        <f>VLOOKUP(N928,CATEGORIES!A:C,3,FALSE)</f>
        <v>Gifts</v>
      </c>
      <c r="P928" s="2" t="str">
        <f ca="1">VLOOKUP(D928,CUSTOMERS!A:J,10,FALSE)</f>
        <v>40 - 50</v>
      </c>
      <c r="Q928" s="2" t="str">
        <f>VLOOKUP(D928,CUSTOMERS!A:I,9,FALSE)</f>
        <v>South-West</v>
      </c>
      <c r="R928" s="2" t="str">
        <f>VLOOKUP(D928,CUSTOMERS!A:K,11,FALSE)</f>
        <v>USA</v>
      </c>
    </row>
    <row r="929" spans="1:18" x14ac:dyDescent="0.2">
      <c r="A929" s="2">
        <v>1480</v>
      </c>
      <c r="B929" s="2">
        <v>1</v>
      </c>
      <c r="C929" s="4">
        <v>44897</v>
      </c>
      <c r="D929" s="2">
        <v>317</v>
      </c>
      <c r="E929" s="2">
        <v>165</v>
      </c>
      <c r="F929" s="2" t="str">
        <f>VLOOKUP(E929,PRODUCTS!A:B,2,FALSE)</f>
        <v>Relaxing Eye Pillow</v>
      </c>
      <c r="G929" s="2">
        <v>1</v>
      </c>
      <c r="H929" s="10">
        <f>VLOOKUP(E929,PRODUCTS!A:E,3,FALSE)</f>
        <v>18</v>
      </c>
      <c r="I929" s="10">
        <f>VLOOKUP(E929,PRODUCTS!A:E,4,FALSE)</f>
        <v>11</v>
      </c>
      <c r="J929" s="10">
        <f t="shared" si="42"/>
        <v>18</v>
      </c>
      <c r="K929" s="10">
        <f t="shared" si="43"/>
        <v>11</v>
      </c>
      <c r="L929" s="10">
        <f t="shared" si="44"/>
        <v>7</v>
      </c>
      <c r="M929" s="2">
        <f>VLOOKUP(D929,CUSTOMERS!A:E,5,FALSE)</f>
        <v>4</v>
      </c>
      <c r="N929" s="2">
        <f>VLOOKUP(E929,PRODUCTS!A:E,5,FALSE)</f>
        <v>20</v>
      </c>
      <c r="O929" s="2" t="str">
        <f>VLOOKUP(N929,CATEGORIES!A:C,3,FALSE)</f>
        <v>Health &amp; Beauty</v>
      </c>
      <c r="P929" s="2" t="str">
        <f ca="1">VLOOKUP(D929,CUSTOMERS!A:J,10,FALSE)</f>
        <v>30 - 40</v>
      </c>
      <c r="Q929" s="2" t="str">
        <f>VLOOKUP(D929,CUSTOMERS!A:I,9,FALSE)</f>
        <v>North-West</v>
      </c>
      <c r="R929" s="2" t="str">
        <f>VLOOKUP(D929,CUSTOMERS!A:K,11,FALSE)</f>
        <v>USA</v>
      </c>
    </row>
    <row r="930" spans="1:18" x14ac:dyDescent="0.2">
      <c r="A930" s="2">
        <v>1481</v>
      </c>
      <c r="B930" s="2">
        <v>1</v>
      </c>
      <c r="C930" s="4">
        <v>44897</v>
      </c>
      <c r="D930" s="2">
        <v>479</v>
      </c>
      <c r="E930" s="2">
        <v>1</v>
      </c>
      <c r="F930" s="2" t="str">
        <f>VLOOKUP(E930,PRODUCTS!A:B,2,FALSE)</f>
        <v>Sharp Vermont Cheddar (3Lb)</v>
      </c>
      <c r="G930" s="2">
        <v>3</v>
      </c>
      <c r="H930" s="10">
        <f>VLOOKUP(E930,PRODUCTS!A:E,3,FALSE)</f>
        <v>25</v>
      </c>
      <c r="I930" s="10">
        <f>VLOOKUP(E930,PRODUCTS!A:E,4,FALSE)</f>
        <v>14.5</v>
      </c>
      <c r="J930" s="10">
        <f t="shared" si="42"/>
        <v>75</v>
      </c>
      <c r="K930" s="10">
        <f t="shared" si="43"/>
        <v>43.5</v>
      </c>
      <c r="L930" s="10">
        <f t="shared" si="44"/>
        <v>31.5</v>
      </c>
      <c r="M930" s="2">
        <f>VLOOKUP(D930,CUSTOMERS!A:E,5,FALSE)</f>
        <v>6</v>
      </c>
      <c r="N930" s="2">
        <f>VLOOKUP(E930,PRODUCTS!A:E,5,FALSE)</f>
        <v>18</v>
      </c>
      <c r="O930" s="2" t="str">
        <f>VLOOKUP(N930,CATEGORIES!A:C,3,FALSE)</f>
        <v>Food</v>
      </c>
      <c r="P930" s="2" t="str">
        <f ca="1">VLOOKUP(D930,CUSTOMERS!A:J,10,FALSE)</f>
        <v>30 - 40</v>
      </c>
      <c r="Q930" s="2" t="str">
        <f>VLOOKUP(D930,CUSTOMERS!A:I,9,FALSE)</f>
        <v>North-East</v>
      </c>
      <c r="R930" s="2" t="str">
        <f>VLOOKUP(D930,CUSTOMERS!A:K,11,FALSE)</f>
        <v>USA</v>
      </c>
    </row>
    <row r="931" spans="1:18" x14ac:dyDescent="0.2">
      <c r="A931" s="2">
        <v>1481</v>
      </c>
      <c r="B931" s="2">
        <v>2</v>
      </c>
      <c r="C931" s="4">
        <v>44897</v>
      </c>
      <c r="D931" s="2">
        <v>479</v>
      </c>
      <c r="E931" s="2">
        <v>21</v>
      </c>
      <c r="F931" s="2" t="str">
        <f>VLOOKUP(E931,PRODUCTS!A:B,2,FALSE)</f>
        <v>Bonsai Gift Set</v>
      </c>
      <c r="G931" s="2">
        <v>1</v>
      </c>
      <c r="H931" s="10">
        <f>VLOOKUP(E931,PRODUCTS!A:E,3,FALSE)</f>
        <v>53</v>
      </c>
      <c r="I931" s="10">
        <f>VLOOKUP(E931,PRODUCTS!A:E,4,FALSE)</f>
        <v>29.5</v>
      </c>
      <c r="J931" s="10">
        <f t="shared" si="42"/>
        <v>53</v>
      </c>
      <c r="K931" s="10">
        <f t="shared" si="43"/>
        <v>29.5</v>
      </c>
      <c r="L931" s="10">
        <f t="shared" si="44"/>
        <v>23.5</v>
      </c>
      <c r="M931" s="2">
        <f>VLOOKUP(D931,CUSTOMERS!A:E,5,FALSE)</f>
        <v>6</v>
      </c>
      <c r="N931" s="2">
        <f>VLOOKUP(E931,PRODUCTS!A:E,5,FALSE)</f>
        <v>16</v>
      </c>
      <c r="O931" s="2" t="str">
        <f>VLOOKUP(N931,CATEGORIES!A:C,3,FALSE)</f>
        <v>Household</v>
      </c>
      <c r="P931" s="2" t="str">
        <f ca="1">VLOOKUP(D931,CUSTOMERS!A:J,10,FALSE)</f>
        <v>30 - 40</v>
      </c>
      <c r="Q931" s="2" t="str">
        <f>VLOOKUP(D931,CUSTOMERS!A:I,9,FALSE)</f>
        <v>North-East</v>
      </c>
      <c r="R931" s="2" t="str">
        <f>VLOOKUP(D931,CUSTOMERS!A:K,11,FALSE)</f>
        <v>USA</v>
      </c>
    </row>
    <row r="932" spans="1:18" x14ac:dyDescent="0.2">
      <c r="A932" s="2">
        <v>1481</v>
      </c>
      <c r="B932" s="2">
        <v>3</v>
      </c>
      <c r="C932" s="4">
        <v>44897</v>
      </c>
      <c r="D932" s="2">
        <v>479</v>
      </c>
      <c r="E932" s="2">
        <v>28</v>
      </c>
      <c r="F932" s="2" t="str">
        <f>VLOOKUP(E932,PRODUCTS!A:B,2,FALSE)</f>
        <v>Candlelit Forest Screen</v>
      </c>
      <c r="G932" s="2">
        <v>3</v>
      </c>
      <c r="H932" s="10">
        <f>VLOOKUP(E932,PRODUCTS!A:E,3,FALSE)</f>
        <v>30</v>
      </c>
      <c r="I932" s="10">
        <f>VLOOKUP(E932,PRODUCTS!A:E,4,FALSE)</f>
        <v>18</v>
      </c>
      <c r="J932" s="10">
        <f t="shared" si="42"/>
        <v>90</v>
      </c>
      <c r="K932" s="10">
        <f t="shared" si="43"/>
        <v>54</v>
      </c>
      <c r="L932" s="10">
        <f t="shared" si="44"/>
        <v>36</v>
      </c>
      <c r="M932" s="2">
        <f>VLOOKUP(D932,CUSTOMERS!A:E,5,FALSE)</f>
        <v>6</v>
      </c>
      <c r="N932" s="2">
        <f>VLOOKUP(E932,PRODUCTS!A:E,5,FALSE)</f>
        <v>4</v>
      </c>
      <c r="O932" s="2" t="str">
        <f>VLOOKUP(N932,CATEGORIES!A:C,3,FALSE)</f>
        <v>Gifts</v>
      </c>
      <c r="P932" s="2" t="str">
        <f ca="1">VLOOKUP(D932,CUSTOMERS!A:J,10,FALSE)</f>
        <v>30 - 40</v>
      </c>
      <c r="Q932" s="2" t="str">
        <f>VLOOKUP(D932,CUSTOMERS!A:I,9,FALSE)</f>
        <v>North-East</v>
      </c>
      <c r="R932" s="2" t="str">
        <f>VLOOKUP(D932,CUSTOMERS!A:K,11,FALSE)</f>
        <v>USA</v>
      </c>
    </row>
    <row r="933" spans="1:18" x14ac:dyDescent="0.2">
      <c r="A933" s="2">
        <v>1481</v>
      </c>
      <c r="B933" s="2">
        <v>4</v>
      </c>
      <c r="C933" s="4">
        <v>44897</v>
      </c>
      <c r="D933" s="2">
        <v>479</v>
      </c>
      <c r="E933" s="2">
        <v>36</v>
      </c>
      <c r="F933" s="2" t="str">
        <f>VLOOKUP(E933,PRODUCTS!A:B,2,FALSE)</f>
        <v>Cashmere Blend Espresso</v>
      </c>
      <c r="G933" s="2">
        <v>1</v>
      </c>
      <c r="H933" s="10">
        <f>VLOOKUP(E933,PRODUCTS!A:E,3,FALSE)</f>
        <v>14</v>
      </c>
      <c r="I933" s="10">
        <f>VLOOKUP(E933,PRODUCTS!A:E,4,FALSE)</f>
        <v>8</v>
      </c>
      <c r="J933" s="10">
        <f t="shared" si="42"/>
        <v>14</v>
      </c>
      <c r="K933" s="10">
        <f t="shared" si="43"/>
        <v>8</v>
      </c>
      <c r="L933" s="10">
        <f t="shared" si="44"/>
        <v>6</v>
      </c>
      <c r="M933" s="2">
        <f>VLOOKUP(D933,CUSTOMERS!A:E,5,FALSE)</f>
        <v>6</v>
      </c>
      <c r="N933" s="2">
        <f>VLOOKUP(E933,PRODUCTS!A:E,5,FALSE)</f>
        <v>6</v>
      </c>
      <c r="O933" s="2" t="str">
        <f>VLOOKUP(N933,CATEGORIES!A:C,3,FALSE)</f>
        <v>Food</v>
      </c>
      <c r="P933" s="2" t="str">
        <f ca="1">VLOOKUP(D933,CUSTOMERS!A:J,10,FALSE)</f>
        <v>30 - 40</v>
      </c>
      <c r="Q933" s="2" t="str">
        <f>VLOOKUP(D933,CUSTOMERS!A:I,9,FALSE)</f>
        <v>North-East</v>
      </c>
      <c r="R933" s="2" t="str">
        <f>VLOOKUP(D933,CUSTOMERS!A:K,11,FALSE)</f>
        <v>USA</v>
      </c>
    </row>
    <row r="934" spans="1:18" x14ac:dyDescent="0.2">
      <c r="A934" s="2">
        <v>1481</v>
      </c>
      <c r="B934" s="2">
        <v>5</v>
      </c>
      <c r="C934" s="4">
        <v>44897</v>
      </c>
      <c r="D934" s="2">
        <v>479</v>
      </c>
      <c r="E934" s="2">
        <v>40</v>
      </c>
      <c r="F934" s="2" t="str">
        <f>VLOOKUP(E934,PRODUCTS!A:B,2,FALSE)</f>
        <v>Cedar Hope Chest</v>
      </c>
      <c r="G934" s="2">
        <v>1</v>
      </c>
      <c r="H934" s="10">
        <f>VLOOKUP(E934,PRODUCTS!A:E,3,FALSE)</f>
        <v>430</v>
      </c>
      <c r="I934" s="10">
        <f>VLOOKUP(E934,PRODUCTS!A:E,4,FALSE)</f>
        <v>217</v>
      </c>
      <c r="J934" s="10">
        <f t="shared" si="42"/>
        <v>430</v>
      </c>
      <c r="K934" s="10">
        <f t="shared" si="43"/>
        <v>217</v>
      </c>
      <c r="L934" s="10">
        <f t="shared" si="44"/>
        <v>213</v>
      </c>
      <c r="M934" s="2">
        <f>VLOOKUP(D934,CUSTOMERS!A:E,5,FALSE)</f>
        <v>6</v>
      </c>
      <c r="N934" s="2">
        <f>VLOOKUP(E934,PRODUCTS!A:E,5,FALSE)</f>
        <v>8</v>
      </c>
      <c r="O934" s="2" t="str">
        <f>VLOOKUP(N934,CATEGORIES!A:C,3,FALSE)</f>
        <v>Household</v>
      </c>
      <c r="P934" s="2" t="str">
        <f ca="1">VLOOKUP(D934,CUSTOMERS!A:J,10,FALSE)</f>
        <v>30 - 40</v>
      </c>
      <c r="Q934" s="2" t="str">
        <f>VLOOKUP(D934,CUSTOMERS!A:I,9,FALSE)</f>
        <v>North-East</v>
      </c>
      <c r="R934" s="2" t="str">
        <f>VLOOKUP(D934,CUSTOMERS!A:K,11,FALSE)</f>
        <v>USA</v>
      </c>
    </row>
    <row r="935" spans="1:18" x14ac:dyDescent="0.2">
      <c r="A935" s="2">
        <v>1482</v>
      </c>
      <c r="B935" s="2">
        <v>1</v>
      </c>
      <c r="C935" s="4">
        <v>44897</v>
      </c>
      <c r="D935" s="2">
        <v>542</v>
      </c>
      <c r="E935" s="2">
        <v>81</v>
      </c>
      <c r="F935" s="2" t="str">
        <f>VLOOKUP(E935,PRODUCTS!A:B,2,FALSE)</f>
        <v>Fisherman's Reel Clock</v>
      </c>
      <c r="G935" s="2">
        <v>1</v>
      </c>
      <c r="H935" s="10">
        <f>VLOOKUP(E935,PRODUCTS!A:E,3,FALSE)</f>
        <v>190</v>
      </c>
      <c r="I935" s="10">
        <f>VLOOKUP(E935,PRODUCTS!A:E,4,FALSE)</f>
        <v>98</v>
      </c>
      <c r="J935" s="10">
        <f t="shared" si="42"/>
        <v>190</v>
      </c>
      <c r="K935" s="10">
        <f t="shared" si="43"/>
        <v>98</v>
      </c>
      <c r="L935" s="10">
        <f t="shared" si="44"/>
        <v>92</v>
      </c>
      <c r="M935" s="2">
        <f>VLOOKUP(D935,CUSTOMERS!A:E,5,FALSE)</f>
        <v>7</v>
      </c>
      <c r="N935" s="2">
        <f>VLOOKUP(E935,PRODUCTS!A:E,5,FALSE)</f>
        <v>26</v>
      </c>
      <c r="O935" s="2" t="str">
        <f>VLOOKUP(N935,CATEGORIES!A:C,3,FALSE)</f>
        <v>Gifts</v>
      </c>
      <c r="P935" s="2" t="str">
        <f ca="1">VLOOKUP(D935,CUSTOMERS!A:J,10,FALSE)</f>
        <v>30 - 40</v>
      </c>
      <c r="Q935" s="2" t="str">
        <f>VLOOKUP(D935,CUSTOMERS!A:I,9,FALSE)</f>
        <v>Mid-Atlantic</v>
      </c>
      <c r="R935" s="2" t="str">
        <f>VLOOKUP(D935,CUSTOMERS!A:K,11,FALSE)</f>
        <v>USA</v>
      </c>
    </row>
    <row r="936" spans="1:18" x14ac:dyDescent="0.2">
      <c r="A936" s="2">
        <v>1482</v>
      </c>
      <c r="B936" s="2">
        <v>2</v>
      </c>
      <c r="C936" s="4">
        <v>44897</v>
      </c>
      <c r="D936" s="2">
        <v>542</v>
      </c>
      <c r="E936" s="2">
        <v>139</v>
      </c>
      <c r="F936" s="2" t="str">
        <f>VLOOKUP(E936,PRODUCTS!A:B,2,FALSE)</f>
        <v>Navy SEAL Watch</v>
      </c>
      <c r="G936" s="2">
        <v>1</v>
      </c>
      <c r="H936" s="10">
        <f>VLOOKUP(E936,PRODUCTS!A:E,3,FALSE)</f>
        <v>194</v>
      </c>
      <c r="I936" s="10">
        <f>VLOOKUP(E936,PRODUCTS!A:E,4,FALSE)</f>
        <v>100</v>
      </c>
      <c r="J936" s="10">
        <f t="shared" si="42"/>
        <v>194</v>
      </c>
      <c r="K936" s="10">
        <f t="shared" si="43"/>
        <v>100</v>
      </c>
      <c r="L936" s="10">
        <f t="shared" si="44"/>
        <v>94</v>
      </c>
      <c r="M936" s="2">
        <f>VLOOKUP(D936,CUSTOMERS!A:E,5,FALSE)</f>
        <v>7</v>
      </c>
      <c r="N936" s="2">
        <f>VLOOKUP(E936,PRODUCTS!A:E,5,FALSE)</f>
        <v>14</v>
      </c>
      <c r="O936" s="2" t="str">
        <f>VLOOKUP(N936,CATEGORIES!A:C,3,FALSE)</f>
        <v>Health &amp; Beauty</v>
      </c>
      <c r="P936" s="2" t="str">
        <f ca="1">VLOOKUP(D936,CUSTOMERS!A:J,10,FALSE)</f>
        <v>30 - 40</v>
      </c>
      <c r="Q936" s="2" t="str">
        <f>VLOOKUP(D936,CUSTOMERS!A:I,9,FALSE)</f>
        <v>Mid-Atlantic</v>
      </c>
      <c r="R936" s="2" t="str">
        <f>VLOOKUP(D936,CUSTOMERS!A:K,11,FALSE)</f>
        <v>USA</v>
      </c>
    </row>
    <row r="937" spans="1:18" x14ac:dyDescent="0.2">
      <c r="A937" s="2">
        <v>1483</v>
      </c>
      <c r="B937" s="2">
        <v>1</v>
      </c>
      <c r="C937" s="4">
        <v>44898</v>
      </c>
      <c r="D937" s="2">
        <v>79</v>
      </c>
      <c r="E937" s="2">
        <v>37</v>
      </c>
      <c r="F937" s="2" t="str">
        <f>VLOOKUP(E937,PRODUCTS!A:B,2,FALSE)</f>
        <v>Cat's Dream Kit</v>
      </c>
      <c r="G937" s="2">
        <v>1</v>
      </c>
      <c r="H937" s="10">
        <f>VLOOKUP(E937,PRODUCTS!A:E,3,FALSE)</f>
        <v>39</v>
      </c>
      <c r="I937" s="10">
        <f>VLOOKUP(E937,PRODUCTS!A:E,4,FALSE)</f>
        <v>22.5</v>
      </c>
      <c r="J937" s="10">
        <f t="shared" si="42"/>
        <v>39</v>
      </c>
      <c r="K937" s="10">
        <f t="shared" si="43"/>
        <v>22.5</v>
      </c>
      <c r="L937" s="10">
        <f t="shared" si="44"/>
        <v>16.5</v>
      </c>
      <c r="M937" s="2">
        <f>VLOOKUP(D937,CUSTOMERS!A:E,5,FALSE)</f>
        <v>1</v>
      </c>
      <c r="N937" s="2">
        <f>VLOOKUP(E937,PRODUCTS!A:E,5,FALSE)</f>
        <v>21</v>
      </c>
      <c r="O937" s="2" t="str">
        <f>VLOOKUP(N937,CATEGORIES!A:C,3,FALSE)</f>
        <v>Household</v>
      </c>
      <c r="P937" s="2" t="str">
        <f ca="1">VLOOKUP(D937,CUSTOMERS!A:J,10,FALSE)</f>
        <v>50 - 60</v>
      </c>
      <c r="Q937" s="2" t="str">
        <f>VLOOKUP(D937,CUSTOMERS!A:I,9,FALSE)</f>
        <v>South-East</v>
      </c>
      <c r="R937" s="2" t="str">
        <f>VLOOKUP(D937,CUSTOMERS!A:K,11,FALSE)</f>
        <v>USA</v>
      </c>
    </row>
    <row r="938" spans="1:18" x14ac:dyDescent="0.2">
      <c r="A938" s="2">
        <v>1483</v>
      </c>
      <c r="B938" s="2">
        <v>2</v>
      </c>
      <c r="C938" s="4">
        <v>44898</v>
      </c>
      <c r="D938" s="2">
        <v>79</v>
      </c>
      <c r="E938" s="2">
        <v>194</v>
      </c>
      <c r="F938" s="2" t="str">
        <f>VLOOKUP(E938,PRODUCTS!A:B,2,FALSE)</f>
        <v>Thermal Lumbar Support</v>
      </c>
      <c r="G938" s="2">
        <v>1</v>
      </c>
      <c r="H938" s="10">
        <f>VLOOKUP(E938,PRODUCTS!A:E,3,FALSE)</f>
        <v>50</v>
      </c>
      <c r="I938" s="10">
        <f>VLOOKUP(E938,PRODUCTS!A:E,4,FALSE)</f>
        <v>27</v>
      </c>
      <c r="J938" s="10">
        <f t="shared" si="42"/>
        <v>50</v>
      </c>
      <c r="K938" s="10">
        <f t="shared" si="43"/>
        <v>27</v>
      </c>
      <c r="L938" s="10">
        <f t="shared" si="44"/>
        <v>23</v>
      </c>
      <c r="M938" s="2">
        <f>VLOOKUP(D938,CUSTOMERS!A:E,5,FALSE)</f>
        <v>1</v>
      </c>
      <c r="N938" s="2">
        <f>VLOOKUP(E938,PRODUCTS!A:E,5,FALSE)</f>
        <v>26</v>
      </c>
      <c r="O938" s="2" t="str">
        <f>VLOOKUP(N938,CATEGORIES!A:C,3,FALSE)</f>
        <v>Gifts</v>
      </c>
      <c r="P938" s="2" t="str">
        <f ca="1">VLOOKUP(D938,CUSTOMERS!A:J,10,FALSE)</f>
        <v>50 - 60</v>
      </c>
      <c r="Q938" s="2" t="str">
        <f>VLOOKUP(D938,CUSTOMERS!A:I,9,FALSE)</f>
        <v>South-East</v>
      </c>
      <c r="R938" s="2" t="str">
        <f>VLOOKUP(D938,CUSTOMERS!A:K,11,FALSE)</f>
        <v>USA</v>
      </c>
    </row>
    <row r="939" spans="1:18" x14ac:dyDescent="0.2">
      <c r="A939" s="2">
        <v>1483</v>
      </c>
      <c r="B939" s="2">
        <v>3</v>
      </c>
      <c r="C939" s="4">
        <v>44898</v>
      </c>
      <c r="D939" s="2">
        <v>79</v>
      </c>
      <c r="E939" s="2">
        <v>202</v>
      </c>
      <c r="F939" s="2" t="str">
        <f>VLOOKUP(E939,PRODUCTS!A:B,2,FALSE)</f>
        <v>100% Wool Victorian Carpet</v>
      </c>
      <c r="G939" s="2">
        <v>1</v>
      </c>
      <c r="H939" s="10">
        <f>VLOOKUP(E939,PRODUCTS!A:E,3,FALSE)</f>
        <v>998</v>
      </c>
      <c r="I939" s="10">
        <f>VLOOKUP(E939,PRODUCTS!A:E,4,FALSE)</f>
        <v>502</v>
      </c>
      <c r="J939" s="10">
        <f t="shared" si="42"/>
        <v>998</v>
      </c>
      <c r="K939" s="10">
        <f t="shared" si="43"/>
        <v>502</v>
      </c>
      <c r="L939" s="10">
        <f t="shared" si="44"/>
        <v>496</v>
      </c>
      <c r="M939" s="2">
        <f>VLOOKUP(D939,CUSTOMERS!A:E,5,FALSE)</f>
        <v>1</v>
      </c>
      <c r="N939" s="2">
        <f>VLOOKUP(E939,PRODUCTS!A:E,5,FALSE)</f>
        <v>19</v>
      </c>
      <c r="O939" s="2" t="str">
        <f>VLOOKUP(N939,CATEGORIES!A:C,3,FALSE)</f>
        <v>Household</v>
      </c>
      <c r="P939" s="2" t="str">
        <f ca="1">VLOOKUP(D939,CUSTOMERS!A:J,10,FALSE)</f>
        <v>50 - 60</v>
      </c>
      <c r="Q939" s="2" t="str">
        <f>VLOOKUP(D939,CUSTOMERS!A:I,9,FALSE)</f>
        <v>South-East</v>
      </c>
      <c r="R939" s="2" t="str">
        <f>VLOOKUP(D939,CUSTOMERS!A:K,11,FALSE)</f>
        <v>USA</v>
      </c>
    </row>
    <row r="940" spans="1:18" x14ac:dyDescent="0.2">
      <c r="A940" s="2">
        <v>1484</v>
      </c>
      <c r="B940" s="2">
        <v>1</v>
      </c>
      <c r="C940" s="4">
        <v>44899</v>
      </c>
      <c r="D940" s="2">
        <v>371</v>
      </c>
      <c r="E940" s="2">
        <v>87</v>
      </c>
      <c r="F940" s="2" t="str">
        <f>VLOOKUP(E940,PRODUCTS!A:B,2,FALSE)</f>
        <v>Fruit Collection Christmas Ornaments</v>
      </c>
      <c r="G940" s="2">
        <v>1</v>
      </c>
      <c r="H940" s="10">
        <f>VLOOKUP(E940,PRODUCTS!A:E,3,FALSE)</f>
        <v>23</v>
      </c>
      <c r="I940" s="10">
        <f>VLOOKUP(E940,PRODUCTS!A:E,4,FALSE)</f>
        <v>12.5</v>
      </c>
      <c r="J940" s="10">
        <f t="shared" si="42"/>
        <v>23</v>
      </c>
      <c r="K940" s="10">
        <f t="shared" si="43"/>
        <v>12.5</v>
      </c>
      <c r="L940" s="10">
        <f t="shared" si="44"/>
        <v>10.5</v>
      </c>
      <c r="M940" s="2">
        <f>VLOOKUP(D940,CUSTOMERS!A:E,5,FALSE)</f>
        <v>3</v>
      </c>
      <c r="N940" s="2">
        <f>VLOOKUP(E940,PRODUCTS!A:E,5,FALSE)</f>
        <v>4</v>
      </c>
      <c r="O940" s="2" t="str">
        <f>VLOOKUP(N940,CATEGORIES!A:C,3,FALSE)</f>
        <v>Gifts</v>
      </c>
      <c r="P940" s="2" t="str">
        <f ca="1">VLOOKUP(D940,CUSTOMERS!A:J,10,FALSE)</f>
        <v>30 - 40</v>
      </c>
      <c r="Q940" s="2" t="str">
        <f>VLOOKUP(D940,CUSTOMERS!A:I,9,FALSE)</f>
        <v>North-West</v>
      </c>
      <c r="R940" s="2" t="str">
        <f>VLOOKUP(D940,CUSTOMERS!A:K,11,FALSE)</f>
        <v>USA</v>
      </c>
    </row>
    <row r="941" spans="1:18" x14ac:dyDescent="0.2">
      <c r="A941" s="2">
        <v>1484</v>
      </c>
      <c r="B941" s="2">
        <v>2</v>
      </c>
      <c r="C941" s="4">
        <v>44899</v>
      </c>
      <c r="D941" s="2">
        <v>371</v>
      </c>
      <c r="E941" s="2">
        <v>102</v>
      </c>
      <c r="F941" s="2" t="str">
        <f>VLOOKUP(E941,PRODUCTS!A:B,2,FALSE)</f>
        <v>Hoberman Sphere</v>
      </c>
      <c r="G941" s="2">
        <v>1</v>
      </c>
      <c r="H941" s="10">
        <f>VLOOKUP(E941,PRODUCTS!A:E,3,FALSE)</f>
        <v>45</v>
      </c>
      <c r="I941" s="10">
        <f>VLOOKUP(E941,PRODUCTS!A:E,4,FALSE)</f>
        <v>23.5</v>
      </c>
      <c r="J941" s="10">
        <f t="shared" si="42"/>
        <v>45</v>
      </c>
      <c r="K941" s="10">
        <f t="shared" si="43"/>
        <v>23.5</v>
      </c>
      <c r="L941" s="10">
        <f t="shared" si="44"/>
        <v>21.5</v>
      </c>
      <c r="M941" s="2">
        <f>VLOOKUP(D941,CUSTOMERS!A:E,5,FALSE)</f>
        <v>3</v>
      </c>
      <c r="N941" s="2">
        <f>VLOOKUP(E941,PRODUCTS!A:E,5,FALSE)</f>
        <v>17</v>
      </c>
      <c r="O941" s="2" t="str">
        <f>VLOOKUP(N941,CATEGORIES!A:C,3,FALSE)</f>
        <v>Children</v>
      </c>
      <c r="P941" s="2" t="str">
        <f ca="1">VLOOKUP(D941,CUSTOMERS!A:J,10,FALSE)</f>
        <v>30 - 40</v>
      </c>
      <c r="Q941" s="2" t="str">
        <f>VLOOKUP(D941,CUSTOMERS!A:I,9,FALSE)</f>
        <v>North-West</v>
      </c>
      <c r="R941" s="2" t="str">
        <f>VLOOKUP(D941,CUSTOMERS!A:K,11,FALSE)</f>
        <v>USA</v>
      </c>
    </row>
    <row r="942" spans="1:18" x14ac:dyDescent="0.2">
      <c r="A942" s="2">
        <v>1484</v>
      </c>
      <c r="B942" s="2">
        <v>3</v>
      </c>
      <c r="C942" s="4">
        <v>44899</v>
      </c>
      <c r="D942" s="2">
        <v>371</v>
      </c>
      <c r="E942" s="2">
        <v>122</v>
      </c>
      <c r="F942" s="2" t="str">
        <f>VLOOKUP(E942,PRODUCTS!A:B,2,FALSE)</f>
        <v>Log and Kindling Rack</v>
      </c>
      <c r="G942" s="2">
        <v>1</v>
      </c>
      <c r="H942" s="10">
        <f>VLOOKUP(E942,PRODUCTS!A:E,3,FALSE)</f>
        <v>105</v>
      </c>
      <c r="I942" s="10">
        <f>VLOOKUP(E942,PRODUCTS!A:E,4,FALSE)</f>
        <v>55.5</v>
      </c>
      <c r="J942" s="10">
        <f t="shared" si="42"/>
        <v>105</v>
      </c>
      <c r="K942" s="10">
        <f t="shared" si="43"/>
        <v>55.5</v>
      </c>
      <c r="L942" s="10">
        <f t="shared" si="44"/>
        <v>49.5</v>
      </c>
      <c r="M942" s="2">
        <f>VLOOKUP(D942,CUSTOMERS!A:E,5,FALSE)</f>
        <v>3</v>
      </c>
      <c r="N942" s="2">
        <f>VLOOKUP(E942,PRODUCTS!A:E,5,FALSE)</f>
        <v>13</v>
      </c>
      <c r="O942" s="2" t="str">
        <f>VLOOKUP(N942,CATEGORIES!A:C,3,FALSE)</f>
        <v>Household</v>
      </c>
      <c r="P942" s="2" t="str">
        <f ca="1">VLOOKUP(D942,CUSTOMERS!A:J,10,FALSE)</f>
        <v>30 - 40</v>
      </c>
      <c r="Q942" s="2" t="str">
        <f>VLOOKUP(D942,CUSTOMERS!A:I,9,FALSE)</f>
        <v>North-West</v>
      </c>
      <c r="R942" s="2" t="str">
        <f>VLOOKUP(D942,CUSTOMERS!A:K,11,FALSE)</f>
        <v>USA</v>
      </c>
    </row>
    <row r="943" spans="1:18" x14ac:dyDescent="0.2">
      <c r="A943" s="2">
        <v>1485</v>
      </c>
      <c r="B943" s="2">
        <v>1</v>
      </c>
      <c r="C943" s="4">
        <v>44899</v>
      </c>
      <c r="D943" s="2">
        <v>373</v>
      </c>
      <c r="E943" s="2">
        <v>14</v>
      </c>
      <c r="F943" s="2" t="str">
        <f>VLOOKUP(E943,PRODUCTS!A:B,2,FALSE)</f>
        <v>Bay Rum Shaving Kit</v>
      </c>
      <c r="G943" s="2">
        <v>1</v>
      </c>
      <c r="H943" s="10">
        <f>VLOOKUP(E943,PRODUCTS!A:E,3,FALSE)</f>
        <v>27</v>
      </c>
      <c r="I943" s="10">
        <f>VLOOKUP(E943,PRODUCTS!A:E,4,FALSE)</f>
        <v>16.5</v>
      </c>
      <c r="J943" s="10">
        <f t="shared" si="42"/>
        <v>27</v>
      </c>
      <c r="K943" s="10">
        <f t="shared" si="43"/>
        <v>16.5</v>
      </c>
      <c r="L943" s="10">
        <f t="shared" si="44"/>
        <v>10.5</v>
      </c>
      <c r="M943" s="2">
        <f>VLOOKUP(D943,CUSTOMERS!A:E,5,FALSE)</f>
        <v>8</v>
      </c>
      <c r="N943" s="2">
        <f>VLOOKUP(E943,PRODUCTS!A:E,5,FALSE)</f>
        <v>24</v>
      </c>
      <c r="O943" s="2" t="str">
        <f>VLOOKUP(N943,CATEGORIES!A:C,3,FALSE)</f>
        <v>Health &amp; Beauty</v>
      </c>
      <c r="P943" s="2" t="str">
        <f ca="1">VLOOKUP(D943,CUSTOMERS!A:J,10,FALSE)</f>
        <v>50 - 60</v>
      </c>
      <c r="Q943" s="2" t="str">
        <f>VLOOKUP(D943,CUSTOMERS!A:I,9,FALSE)</f>
        <v>France</v>
      </c>
      <c r="R943" s="2" t="str">
        <f>VLOOKUP(D943,CUSTOMERS!A:K,11,FALSE)</f>
        <v>Europe</v>
      </c>
    </row>
    <row r="944" spans="1:18" x14ac:dyDescent="0.2">
      <c r="A944" s="2">
        <v>1485</v>
      </c>
      <c r="B944" s="2">
        <v>2</v>
      </c>
      <c r="C944" s="4">
        <v>44899</v>
      </c>
      <c r="D944" s="2">
        <v>373</v>
      </c>
      <c r="E944" s="2">
        <v>21</v>
      </c>
      <c r="F944" s="2" t="str">
        <f>VLOOKUP(E944,PRODUCTS!A:B,2,FALSE)</f>
        <v>Bonsai Gift Set</v>
      </c>
      <c r="G944" s="2">
        <v>1</v>
      </c>
      <c r="H944" s="10">
        <f>VLOOKUP(E944,PRODUCTS!A:E,3,FALSE)</f>
        <v>53</v>
      </c>
      <c r="I944" s="10">
        <f>VLOOKUP(E944,PRODUCTS!A:E,4,FALSE)</f>
        <v>29.5</v>
      </c>
      <c r="J944" s="10">
        <f t="shared" si="42"/>
        <v>53</v>
      </c>
      <c r="K944" s="10">
        <f t="shared" si="43"/>
        <v>29.5</v>
      </c>
      <c r="L944" s="10">
        <f t="shared" si="44"/>
        <v>23.5</v>
      </c>
      <c r="M944" s="2">
        <f>VLOOKUP(D944,CUSTOMERS!A:E,5,FALSE)</f>
        <v>8</v>
      </c>
      <c r="N944" s="2">
        <f>VLOOKUP(E944,PRODUCTS!A:E,5,FALSE)</f>
        <v>16</v>
      </c>
      <c r="O944" s="2" t="str">
        <f>VLOOKUP(N944,CATEGORIES!A:C,3,FALSE)</f>
        <v>Household</v>
      </c>
      <c r="P944" s="2" t="str">
        <f ca="1">VLOOKUP(D944,CUSTOMERS!A:J,10,FALSE)</f>
        <v>50 - 60</v>
      </c>
      <c r="Q944" s="2" t="str">
        <f>VLOOKUP(D944,CUSTOMERS!A:I,9,FALSE)</f>
        <v>France</v>
      </c>
      <c r="R944" s="2" t="str">
        <f>VLOOKUP(D944,CUSTOMERS!A:K,11,FALSE)</f>
        <v>Europe</v>
      </c>
    </row>
    <row r="945" spans="1:18" x14ac:dyDescent="0.2">
      <c r="A945" s="2">
        <v>1486</v>
      </c>
      <c r="B945" s="2">
        <v>1</v>
      </c>
      <c r="C945" s="4">
        <v>44900</v>
      </c>
      <c r="D945" s="2">
        <v>177</v>
      </c>
      <c r="E945" s="2">
        <v>59</v>
      </c>
      <c r="F945" s="2" t="str">
        <f>VLOOKUP(E945,PRODUCTS!A:B,2,FALSE)</f>
        <v>Crystal Flowers and Vase</v>
      </c>
      <c r="G945" s="2">
        <v>1</v>
      </c>
      <c r="H945" s="10">
        <f>VLOOKUP(E945,PRODUCTS!A:E,3,FALSE)</f>
        <v>65</v>
      </c>
      <c r="I945" s="10">
        <f>VLOOKUP(E945,PRODUCTS!A:E,4,FALSE)</f>
        <v>33.5</v>
      </c>
      <c r="J945" s="10">
        <f t="shared" si="42"/>
        <v>65</v>
      </c>
      <c r="K945" s="10">
        <f t="shared" si="43"/>
        <v>33.5</v>
      </c>
      <c r="L945" s="10">
        <f t="shared" si="44"/>
        <v>31.5</v>
      </c>
      <c r="M945" s="2">
        <f>VLOOKUP(D945,CUSTOMERS!A:E,5,FALSE)</f>
        <v>4</v>
      </c>
      <c r="N945" s="2">
        <f>VLOOKUP(E945,PRODUCTS!A:E,5,FALSE)</f>
        <v>22</v>
      </c>
      <c r="O945" s="2" t="str">
        <f>VLOOKUP(N945,CATEGORIES!A:C,3,FALSE)</f>
        <v>Gifts</v>
      </c>
      <c r="P945" s="2" t="str">
        <f ca="1">VLOOKUP(D945,CUSTOMERS!A:J,10,FALSE)</f>
        <v>30 - 40</v>
      </c>
      <c r="Q945" s="2" t="str">
        <f>VLOOKUP(D945,CUSTOMERS!A:I,9,FALSE)</f>
        <v>Mid-Atlantic</v>
      </c>
      <c r="R945" s="2" t="str">
        <f>VLOOKUP(D945,CUSTOMERS!A:K,11,FALSE)</f>
        <v>USA</v>
      </c>
    </row>
    <row r="946" spans="1:18" x14ac:dyDescent="0.2">
      <c r="A946" s="2">
        <v>1486</v>
      </c>
      <c r="B946" s="2">
        <v>2</v>
      </c>
      <c r="C946" s="4">
        <v>44900</v>
      </c>
      <c r="D946" s="2">
        <v>177</v>
      </c>
      <c r="E946" s="2">
        <v>103</v>
      </c>
      <c r="F946" s="2" t="str">
        <f>VLOOKUP(E946,PRODUCTS!A:B,2,FALSE)</f>
        <v>House Blend Coffee</v>
      </c>
      <c r="G946" s="2">
        <v>2</v>
      </c>
      <c r="H946" s="10">
        <f>VLOOKUP(E946,PRODUCTS!A:E,3,FALSE)</f>
        <v>14</v>
      </c>
      <c r="I946" s="10">
        <f>VLOOKUP(E946,PRODUCTS!A:E,4,FALSE)</f>
        <v>10</v>
      </c>
      <c r="J946" s="10">
        <f t="shared" si="42"/>
        <v>28</v>
      </c>
      <c r="K946" s="10">
        <f t="shared" si="43"/>
        <v>20</v>
      </c>
      <c r="L946" s="10">
        <f t="shared" si="44"/>
        <v>8</v>
      </c>
      <c r="M946" s="2">
        <f>VLOOKUP(D946,CUSTOMERS!A:E,5,FALSE)</f>
        <v>4</v>
      </c>
      <c r="N946" s="2">
        <f>VLOOKUP(E946,PRODUCTS!A:E,5,FALSE)</f>
        <v>6</v>
      </c>
      <c r="O946" s="2" t="str">
        <f>VLOOKUP(N946,CATEGORIES!A:C,3,FALSE)</f>
        <v>Food</v>
      </c>
      <c r="P946" s="2" t="str">
        <f ca="1">VLOOKUP(D946,CUSTOMERS!A:J,10,FALSE)</f>
        <v>30 - 40</v>
      </c>
      <c r="Q946" s="2" t="str">
        <f>VLOOKUP(D946,CUSTOMERS!A:I,9,FALSE)</f>
        <v>Mid-Atlantic</v>
      </c>
      <c r="R946" s="2" t="str">
        <f>VLOOKUP(D946,CUSTOMERS!A:K,11,FALSE)</f>
        <v>USA</v>
      </c>
    </row>
    <row r="947" spans="1:18" x14ac:dyDescent="0.2">
      <c r="A947" s="2">
        <v>1487</v>
      </c>
      <c r="B947" s="2">
        <v>1</v>
      </c>
      <c r="C947" s="4">
        <v>44900</v>
      </c>
      <c r="D947" s="2">
        <v>566</v>
      </c>
      <c r="E947" s="2">
        <v>41</v>
      </c>
      <c r="F947" s="2" t="str">
        <f>VLOOKUP(E947,PRODUCTS!A:B,2,FALSE)</f>
        <v>Celebration</v>
      </c>
      <c r="G947" s="2">
        <v>1</v>
      </c>
      <c r="H947" s="10">
        <f>VLOOKUP(E947,PRODUCTS!A:E,3,FALSE)</f>
        <v>79</v>
      </c>
      <c r="I947" s="10">
        <f>VLOOKUP(E947,PRODUCTS!A:E,4,FALSE)</f>
        <v>42.5</v>
      </c>
      <c r="J947" s="10">
        <f t="shared" si="42"/>
        <v>79</v>
      </c>
      <c r="K947" s="10">
        <f t="shared" si="43"/>
        <v>42.5</v>
      </c>
      <c r="L947" s="10">
        <f t="shared" si="44"/>
        <v>36.5</v>
      </c>
      <c r="M947" s="2">
        <f>VLOOKUP(D947,CUSTOMERS!A:E,5,FALSE)</f>
        <v>4</v>
      </c>
      <c r="N947" s="2">
        <f>VLOOKUP(E947,PRODUCTS!A:E,5,FALSE)</f>
        <v>11</v>
      </c>
      <c r="O947" s="2" t="str">
        <f>VLOOKUP(N947,CATEGORIES!A:C,3,FALSE)</f>
        <v>Gifts</v>
      </c>
      <c r="P947" s="2" t="str">
        <f ca="1">VLOOKUP(D947,CUSTOMERS!A:J,10,FALSE)</f>
        <v>20 - 30</v>
      </c>
      <c r="Q947" s="2" t="str">
        <f>VLOOKUP(D947,CUSTOMERS!A:I,9,FALSE)</f>
        <v>Central</v>
      </c>
      <c r="R947" s="2" t="str">
        <f>VLOOKUP(D947,CUSTOMERS!A:K,11,FALSE)</f>
        <v>USA</v>
      </c>
    </row>
    <row r="948" spans="1:18" x14ac:dyDescent="0.2">
      <c r="A948" s="2">
        <v>1487</v>
      </c>
      <c r="B948" s="2">
        <v>2</v>
      </c>
      <c r="C948" s="4">
        <v>44900</v>
      </c>
      <c r="D948" s="2">
        <v>566</v>
      </c>
      <c r="E948" s="2">
        <v>114</v>
      </c>
      <c r="F948" s="2" t="str">
        <f>VLOOKUP(E948,PRODUCTS!A:B,2,FALSE)</f>
        <v>Keytog Laser Pointer</v>
      </c>
      <c r="G948" s="2">
        <v>1</v>
      </c>
      <c r="H948" s="10">
        <f>VLOOKUP(E948,PRODUCTS!A:E,3,FALSE)</f>
        <v>84</v>
      </c>
      <c r="I948" s="10">
        <f>VLOOKUP(E948,PRODUCTS!A:E,4,FALSE)</f>
        <v>44</v>
      </c>
      <c r="J948" s="10">
        <f t="shared" si="42"/>
        <v>84</v>
      </c>
      <c r="K948" s="10">
        <f t="shared" si="43"/>
        <v>44</v>
      </c>
      <c r="L948" s="10">
        <f t="shared" si="44"/>
        <v>40</v>
      </c>
      <c r="M948" s="2">
        <f>VLOOKUP(D948,CUSTOMERS!A:E,5,FALSE)</f>
        <v>4</v>
      </c>
      <c r="N948" s="2">
        <f>VLOOKUP(E948,PRODUCTS!A:E,5,FALSE)</f>
        <v>9</v>
      </c>
      <c r="O948" s="2" t="str">
        <f>VLOOKUP(N948,CATEGORIES!A:C,3,FALSE)</f>
        <v>Electronics</v>
      </c>
      <c r="P948" s="2" t="str">
        <f ca="1">VLOOKUP(D948,CUSTOMERS!A:J,10,FALSE)</f>
        <v>20 - 30</v>
      </c>
      <c r="Q948" s="2" t="str">
        <f>VLOOKUP(D948,CUSTOMERS!A:I,9,FALSE)</f>
        <v>Central</v>
      </c>
      <c r="R948" s="2" t="str">
        <f>VLOOKUP(D948,CUSTOMERS!A:K,11,FALSE)</f>
        <v>USA</v>
      </c>
    </row>
    <row r="949" spans="1:18" x14ac:dyDescent="0.2">
      <c r="A949" s="2">
        <v>1487</v>
      </c>
      <c r="B949" s="2">
        <v>3</v>
      </c>
      <c r="C949" s="4">
        <v>44900</v>
      </c>
      <c r="D949" s="2">
        <v>566</v>
      </c>
      <c r="E949" s="2">
        <v>199</v>
      </c>
      <c r="F949" s="2" t="str">
        <f>VLOOKUP(E949,PRODUCTS!A:B,2,FALSE)</f>
        <v>Truth Seeker</v>
      </c>
      <c r="G949" s="2">
        <v>2</v>
      </c>
      <c r="H949" s="10">
        <f>VLOOKUP(E949,PRODUCTS!A:E,3,FALSE)</f>
        <v>154</v>
      </c>
      <c r="I949" s="10">
        <f>VLOOKUP(E949,PRODUCTS!A:E,4,FALSE)</f>
        <v>79</v>
      </c>
      <c r="J949" s="10">
        <f t="shared" si="42"/>
        <v>308</v>
      </c>
      <c r="K949" s="10">
        <f t="shared" si="43"/>
        <v>158</v>
      </c>
      <c r="L949" s="10">
        <f t="shared" si="44"/>
        <v>150</v>
      </c>
      <c r="M949" s="2">
        <f>VLOOKUP(D949,CUSTOMERS!A:E,5,FALSE)</f>
        <v>4</v>
      </c>
      <c r="N949" s="2">
        <f>VLOOKUP(E949,PRODUCTS!A:E,5,FALSE)</f>
        <v>9</v>
      </c>
      <c r="O949" s="2" t="str">
        <f>VLOOKUP(N949,CATEGORIES!A:C,3,FALSE)</f>
        <v>Electronics</v>
      </c>
      <c r="P949" s="2" t="str">
        <f ca="1">VLOOKUP(D949,CUSTOMERS!A:J,10,FALSE)</f>
        <v>20 - 30</v>
      </c>
      <c r="Q949" s="2" t="str">
        <f>VLOOKUP(D949,CUSTOMERS!A:I,9,FALSE)</f>
        <v>Central</v>
      </c>
      <c r="R949" s="2" t="str">
        <f>VLOOKUP(D949,CUSTOMERS!A:K,11,FALSE)</f>
        <v>USA</v>
      </c>
    </row>
    <row r="950" spans="1:18" x14ac:dyDescent="0.2">
      <c r="A950" s="2">
        <v>1488</v>
      </c>
      <c r="B950" s="2">
        <v>1</v>
      </c>
      <c r="C950" s="4">
        <v>44901</v>
      </c>
      <c r="D950" s="2">
        <v>156</v>
      </c>
      <c r="E950" s="2">
        <v>8</v>
      </c>
      <c r="F950" s="2" t="str">
        <f>VLOOKUP(E950,PRODUCTS!A:B,2,FALSE)</f>
        <v>Amish Pine Napkin Holder</v>
      </c>
      <c r="G950" s="2">
        <v>1</v>
      </c>
      <c r="H950" s="10">
        <f>VLOOKUP(E950,PRODUCTS!A:E,3,FALSE)</f>
        <v>30</v>
      </c>
      <c r="I950" s="10">
        <f>VLOOKUP(E950,PRODUCTS!A:E,4,FALSE)</f>
        <v>17</v>
      </c>
      <c r="J950" s="10">
        <f t="shared" si="42"/>
        <v>30</v>
      </c>
      <c r="K950" s="10">
        <f t="shared" si="43"/>
        <v>17</v>
      </c>
      <c r="L950" s="10">
        <f t="shared" si="44"/>
        <v>13</v>
      </c>
      <c r="M950" s="2">
        <f>VLOOKUP(D950,CUSTOMERS!A:E,5,FALSE)</f>
        <v>8</v>
      </c>
      <c r="N950" s="2">
        <f>VLOOKUP(E950,PRODUCTS!A:E,5,FALSE)</f>
        <v>15</v>
      </c>
      <c r="O950" s="2" t="str">
        <f>VLOOKUP(N950,CATEGORIES!A:C,3,FALSE)</f>
        <v>Household</v>
      </c>
      <c r="P950" s="2" t="str">
        <f ca="1">VLOOKUP(D950,CUSTOMERS!A:J,10,FALSE)</f>
        <v>40 - 50</v>
      </c>
      <c r="Q950" s="2" t="str">
        <f>VLOOKUP(D950,CUSTOMERS!A:I,9,FALSE)</f>
        <v>South-West</v>
      </c>
      <c r="R950" s="2" t="str">
        <f>VLOOKUP(D950,CUSTOMERS!A:K,11,FALSE)</f>
        <v>USA</v>
      </c>
    </row>
    <row r="951" spans="1:18" x14ac:dyDescent="0.2">
      <c r="A951" s="2">
        <v>1488</v>
      </c>
      <c r="B951" s="2">
        <v>2</v>
      </c>
      <c r="C951" s="4">
        <v>44901</v>
      </c>
      <c r="D951" s="2">
        <v>156</v>
      </c>
      <c r="E951" s="2">
        <v>94</v>
      </c>
      <c r="F951" s="2" t="str">
        <f>VLOOKUP(E951,PRODUCTS!A:B,2,FALSE)</f>
        <v>Golf Club Cleaner</v>
      </c>
      <c r="G951" s="2">
        <v>1</v>
      </c>
      <c r="H951" s="10">
        <f>VLOOKUP(E951,PRODUCTS!A:E,3,FALSE)</f>
        <v>25</v>
      </c>
      <c r="I951" s="10">
        <f>VLOOKUP(E951,PRODUCTS!A:E,4,FALSE)</f>
        <v>14.5</v>
      </c>
      <c r="J951" s="10">
        <f t="shared" si="42"/>
        <v>25</v>
      </c>
      <c r="K951" s="10">
        <f t="shared" si="43"/>
        <v>14.5</v>
      </c>
      <c r="L951" s="10">
        <f t="shared" si="44"/>
        <v>10.5</v>
      </c>
      <c r="M951" s="2">
        <f>VLOOKUP(D951,CUSTOMERS!A:E,5,FALSE)</f>
        <v>8</v>
      </c>
      <c r="N951" s="2">
        <f>VLOOKUP(E951,PRODUCTS!A:E,5,FALSE)</f>
        <v>12</v>
      </c>
      <c r="O951" s="2" t="str">
        <f>VLOOKUP(N951,CATEGORIES!A:C,3,FALSE)</f>
        <v>Gifts</v>
      </c>
      <c r="P951" s="2" t="str">
        <f ca="1">VLOOKUP(D951,CUSTOMERS!A:J,10,FALSE)</f>
        <v>40 - 50</v>
      </c>
      <c r="Q951" s="2" t="str">
        <f>VLOOKUP(D951,CUSTOMERS!A:I,9,FALSE)</f>
        <v>South-West</v>
      </c>
      <c r="R951" s="2" t="str">
        <f>VLOOKUP(D951,CUSTOMERS!A:K,11,FALSE)</f>
        <v>USA</v>
      </c>
    </row>
    <row r="952" spans="1:18" x14ac:dyDescent="0.2">
      <c r="A952" s="2">
        <v>1489</v>
      </c>
      <c r="B952" s="2">
        <v>1</v>
      </c>
      <c r="C952" s="4">
        <v>44903</v>
      </c>
      <c r="D952" s="2">
        <v>497</v>
      </c>
      <c r="E952" s="2">
        <v>14</v>
      </c>
      <c r="F952" s="2" t="str">
        <f>VLOOKUP(E952,PRODUCTS!A:B,2,FALSE)</f>
        <v>Bay Rum Shaving Kit</v>
      </c>
      <c r="G952" s="2">
        <v>2</v>
      </c>
      <c r="H952" s="10">
        <f>VLOOKUP(E952,PRODUCTS!A:E,3,FALSE)</f>
        <v>27</v>
      </c>
      <c r="I952" s="10">
        <f>VLOOKUP(E952,PRODUCTS!A:E,4,FALSE)</f>
        <v>16.5</v>
      </c>
      <c r="J952" s="10">
        <f t="shared" si="42"/>
        <v>54</v>
      </c>
      <c r="K952" s="10">
        <f t="shared" si="43"/>
        <v>33</v>
      </c>
      <c r="L952" s="10">
        <f t="shared" si="44"/>
        <v>21</v>
      </c>
      <c r="M952" s="2">
        <f>VLOOKUP(D952,CUSTOMERS!A:E,5,FALSE)</f>
        <v>10</v>
      </c>
      <c r="N952" s="2">
        <f>VLOOKUP(E952,PRODUCTS!A:E,5,FALSE)</f>
        <v>24</v>
      </c>
      <c r="O952" s="2" t="str">
        <f>VLOOKUP(N952,CATEGORIES!A:C,3,FALSE)</f>
        <v>Health &amp; Beauty</v>
      </c>
      <c r="P952" s="2" t="str">
        <f ca="1">VLOOKUP(D952,CUSTOMERS!A:J,10,FALSE)</f>
        <v>40 - 50</v>
      </c>
      <c r="Q952" s="2" t="str">
        <f>VLOOKUP(D952,CUSTOMERS!A:I,9,FALSE)</f>
        <v>North-East</v>
      </c>
      <c r="R952" s="2" t="str">
        <f>VLOOKUP(D952,CUSTOMERS!A:K,11,FALSE)</f>
        <v>USA</v>
      </c>
    </row>
    <row r="953" spans="1:18" x14ac:dyDescent="0.2">
      <c r="A953" s="2">
        <v>1490</v>
      </c>
      <c r="B953" s="2">
        <v>1</v>
      </c>
      <c r="C953" s="4">
        <v>44904</v>
      </c>
      <c r="D953" s="2">
        <v>261</v>
      </c>
      <c r="E953" s="2">
        <v>159</v>
      </c>
      <c r="F953" s="2" t="str">
        <f>VLOOKUP(E953,PRODUCTS!A:B,2,FALSE)</f>
        <v>Planter Pot Feet</v>
      </c>
      <c r="G953" s="2">
        <v>1</v>
      </c>
      <c r="H953" s="10">
        <f>VLOOKUP(E953,PRODUCTS!A:E,3,FALSE)</f>
        <v>12</v>
      </c>
      <c r="I953" s="10">
        <f>VLOOKUP(E953,PRODUCTS!A:E,4,FALSE)</f>
        <v>7</v>
      </c>
      <c r="J953" s="10">
        <f t="shared" si="42"/>
        <v>12</v>
      </c>
      <c r="K953" s="10">
        <f t="shared" si="43"/>
        <v>7</v>
      </c>
      <c r="L953" s="10">
        <f t="shared" si="44"/>
        <v>5</v>
      </c>
      <c r="M953" s="2">
        <f>VLOOKUP(D953,CUSTOMERS!A:E,5,FALSE)</f>
        <v>4</v>
      </c>
      <c r="N953" s="2">
        <f>VLOOKUP(E953,PRODUCTS!A:E,5,FALSE)</f>
        <v>16</v>
      </c>
      <c r="O953" s="2" t="str">
        <f>VLOOKUP(N953,CATEGORIES!A:C,3,FALSE)</f>
        <v>Household</v>
      </c>
      <c r="P953" s="2" t="str">
        <f ca="1">VLOOKUP(D953,CUSTOMERS!A:J,10,FALSE)</f>
        <v>70+</v>
      </c>
      <c r="Q953" s="2" t="str">
        <f>VLOOKUP(D953,CUSTOMERS!A:I,9,FALSE)</f>
        <v>North-West</v>
      </c>
      <c r="R953" s="2" t="str">
        <f>VLOOKUP(D953,CUSTOMERS!A:K,11,FALSE)</f>
        <v>USA</v>
      </c>
    </row>
    <row r="954" spans="1:18" x14ac:dyDescent="0.2">
      <c r="A954" s="2">
        <v>1490</v>
      </c>
      <c r="B954" s="2">
        <v>2</v>
      </c>
      <c r="C954" s="4">
        <v>44904</v>
      </c>
      <c r="D954" s="2">
        <v>261</v>
      </c>
      <c r="E954" s="2">
        <v>173</v>
      </c>
      <c r="F954" s="2" t="str">
        <f>VLOOKUP(E954,PRODUCTS!A:B,2,FALSE)</f>
        <v>Shower Companion Organizer</v>
      </c>
      <c r="G954" s="2">
        <v>1</v>
      </c>
      <c r="H954" s="10">
        <f>VLOOKUP(E954,PRODUCTS!A:E,3,FALSE)</f>
        <v>84</v>
      </c>
      <c r="I954" s="10">
        <f>VLOOKUP(E954,PRODUCTS!A:E,4,FALSE)</f>
        <v>44</v>
      </c>
      <c r="J954" s="10">
        <f t="shared" si="42"/>
        <v>84</v>
      </c>
      <c r="K954" s="10">
        <f t="shared" si="43"/>
        <v>44</v>
      </c>
      <c r="L954" s="10">
        <f t="shared" si="44"/>
        <v>40</v>
      </c>
      <c r="M954" s="2">
        <f>VLOOKUP(D954,CUSTOMERS!A:E,5,FALSE)</f>
        <v>4</v>
      </c>
      <c r="N954" s="2">
        <f>VLOOKUP(E954,PRODUCTS!A:E,5,FALSE)</f>
        <v>1</v>
      </c>
      <c r="O954" s="2" t="str">
        <f>VLOOKUP(N954,CATEGORIES!A:C,3,FALSE)</f>
        <v>Electronics</v>
      </c>
      <c r="P954" s="2" t="str">
        <f ca="1">VLOOKUP(D954,CUSTOMERS!A:J,10,FALSE)</f>
        <v>70+</v>
      </c>
      <c r="Q954" s="2" t="str">
        <f>VLOOKUP(D954,CUSTOMERS!A:I,9,FALSE)</f>
        <v>North-West</v>
      </c>
      <c r="R954" s="2" t="str">
        <f>VLOOKUP(D954,CUSTOMERS!A:K,11,FALSE)</f>
        <v>USA</v>
      </c>
    </row>
    <row r="955" spans="1:18" x14ac:dyDescent="0.2">
      <c r="A955" s="2">
        <v>1491</v>
      </c>
      <c r="B955" s="2">
        <v>1</v>
      </c>
      <c r="C955" s="4">
        <v>44904</v>
      </c>
      <c r="D955" s="2">
        <v>379</v>
      </c>
      <c r="E955" s="2">
        <v>46</v>
      </c>
      <c r="F955" s="2" t="str">
        <f>VLOOKUP(E955,PRODUCTS!A:B,2,FALSE)</f>
        <v>Cherry Linen Chest</v>
      </c>
      <c r="G955" s="2">
        <v>1</v>
      </c>
      <c r="H955" s="10">
        <f>VLOOKUP(E955,PRODUCTS!A:E,3,FALSE)</f>
        <v>490</v>
      </c>
      <c r="I955" s="10">
        <f>VLOOKUP(E955,PRODUCTS!A:E,4,FALSE)</f>
        <v>247</v>
      </c>
      <c r="J955" s="10">
        <f t="shared" si="42"/>
        <v>490</v>
      </c>
      <c r="K955" s="10">
        <f t="shared" si="43"/>
        <v>247</v>
      </c>
      <c r="L955" s="10">
        <f t="shared" si="44"/>
        <v>243</v>
      </c>
      <c r="M955" s="2">
        <f>VLOOKUP(D955,CUSTOMERS!A:E,5,FALSE)</f>
        <v>5</v>
      </c>
      <c r="N955" s="2">
        <f>VLOOKUP(E955,PRODUCTS!A:E,5,FALSE)</f>
        <v>8</v>
      </c>
      <c r="O955" s="2" t="str">
        <f>VLOOKUP(N955,CATEGORIES!A:C,3,FALSE)</f>
        <v>Household</v>
      </c>
      <c r="P955" s="2" t="str">
        <f ca="1">VLOOKUP(D955,CUSTOMERS!A:J,10,FALSE)</f>
        <v>40 - 50</v>
      </c>
      <c r="Q955" s="2" t="str">
        <f>VLOOKUP(D955,CUSTOMERS!A:I,9,FALSE)</f>
        <v>North-West</v>
      </c>
      <c r="R955" s="2" t="str">
        <f>VLOOKUP(D955,CUSTOMERS!A:K,11,FALSE)</f>
        <v>USA</v>
      </c>
    </row>
    <row r="956" spans="1:18" x14ac:dyDescent="0.2">
      <c r="A956" s="2">
        <v>1491</v>
      </c>
      <c r="B956" s="2">
        <v>2</v>
      </c>
      <c r="C956" s="4">
        <v>44904</v>
      </c>
      <c r="D956" s="2">
        <v>379</v>
      </c>
      <c r="E956" s="2">
        <v>73</v>
      </c>
      <c r="F956" s="2" t="str">
        <f>VLOOKUP(E956,PRODUCTS!A:B,2,FALSE)</f>
        <v>Executive Massage Chair</v>
      </c>
      <c r="G956" s="2">
        <v>2</v>
      </c>
      <c r="H956" s="10">
        <f>VLOOKUP(E956,PRODUCTS!A:E,3,FALSE)</f>
        <v>1500</v>
      </c>
      <c r="I956" s="10">
        <f>VLOOKUP(E956,PRODUCTS!A:E,4,FALSE)</f>
        <v>752</v>
      </c>
      <c r="J956" s="10">
        <f t="shared" si="42"/>
        <v>3000</v>
      </c>
      <c r="K956" s="10">
        <f t="shared" si="43"/>
        <v>1504</v>
      </c>
      <c r="L956" s="10">
        <f t="shared" si="44"/>
        <v>1496</v>
      </c>
      <c r="M956" s="2">
        <f>VLOOKUP(D956,CUSTOMERS!A:E,5,FALSE)</f>
        <v>5</v>
      </c>
      <c r="N956" s="2">
        <f>VLOOKUP(E956,PRODUCTS!A:E,5,FALSE)</f>
        <v>7</v>
      </c>
      <c r="O956" s="2" t="str">
        <f>VLOOKUP(N956,CATEGORIES!A:C,3,FALSE)</f>
        <v>Electronics</v>
      </c>
      <c r="P956" s="2" t="str">
        <f ca="1">VLOOKUP(D956,CUSTOMERS!A:J,10,FALSE)</f>
        <v>40 - 50</v>
      </c>
      <c r="Q956" s="2" t="str">
        <f>VLOOKUP(D956,CUSTOMERS!A:I,9,FALSE)</f>
        <v>North-West</v>
      </c>
      <c r="R956" s="2" t="str">
        <f>VLOOKUP(D956,CUSTOMERS!A:K,11,FALSE)</f>
        <v>USA</v>
      </c>
    </row>
    <row r="957" spans="1:18" x14ac:dyDescent="0.2">
      <c r="A957" s="2">
        <v>1491</v>
      </c>
      <c r="B957" s="2">
        <v>3</v>
      </c>
      <c r="C957" s="4">
        <v>44904</v>
      </c>
      <c r="D957" s="2">
        <v>379</v>
      </c>
      <c r="E957" s="2">
        <v>129</v>
      </c>
      <c r="F957" s="2" t="str">
        <f>VLOOKUP(E957,PRODUCTS!A:B,2,FALSE)</f>
        <v>Mahogany Steamer Trunk</v>
      </c>
      <c r="G957" s="2">
        <v>1</v>
      </c>
      <c r="H957" s="10">
        <f>VLOOKUP(E957,PRODUCTS!A:E,3,FALSE)</f>
        <v>630</v>
      </c>
      <c r="I957" s="10">
        <f>VLOOKUP(E957,PRODUCTS!A:E,4,FALSE)</f>
        <v>316</v>
      </c>
      <c r="J957" s="10">
        <f t="shared" si="42"/>
        <v>630</v>
      </c>
      <c r="K957" s="10">
        <f t="shared" si="43"/>
        <v>316</v>
      </c>
      <c r="L957" s="10">
        <f t="shared" si="44"/>
        <v>314</v>
      </c>
      <c r="M957" s="2">
        <f>VLOOKUP(D957,CUSTOMERS!A:E,5,FALSE)</f>
        <v>5</v>
      </c>
      <c r="N957" s="2">
        <f>VLOOKUP(E957,PRODUCTS!A:E,5,FALSE)</f>
        <v>8</v>
      </c>
      <c r="O957" s="2" t="str">
        <f>VLOOKUP(N957,CATEGORIES!A:C,3,FALSE)</f>
        <v>Household</v>
      </c>
      <c r="P957" s="2" t="str">
        <f ca="1">VLOOKUP(D957,CUSTOMERS!A:J,10,FALSE)</f>
        <v>40 - 50</v>
      </c>
      <c r="Q957" s="2" t="str">
        <f>VLOOKUP(D957,CUSTOMERS!A:I,9,FALSE)</f>
        <v>North-West</v>
      </c>
      <c r="R957" s="2" t="str">
        <f>VLOOKUP(D957,CUSTOMERS!A:K,11,FALSE)</f>
        <v>USA</v>
      </c>
    </row>
    <row r="958" spans="1:18" x14ac:dyDescent="0.2">
      <c r="A958" s="2">
        <v>1492</v>
      </c>
      <c r="B958" s="2">
        <v>1</v>
      </c>
      <c r="C958" s="4">
        <v>44904</v>
      </c>
      <c r="D958" s="2">
        <v>545</v>
      </c>
      <c r="E958" s="2">
        <v>62</v>
      </c>
      <c r="F958" s="2" t="str">
        <f>VLOOKUP(E958,PRODUCTS!A:B,2,FALSE)</f>
        <v>Decadent Chocolate Torte</v>
      </c>
      <c r="G958" s="2">
        <v>1</v>
      </c>
      <c r="H958" s="10">
        <f>VLOOKUP(E958,PRODUCTS!A:E,3,FALSE)</f>
        <v>37</v>
      </c>
      <c r="I958" s="10">
        <f>VLOOKUP(E958,PRODUCTS!A:E,4,FALSE)</f>
        <v>19.5</v>
      </c>
      <c r="J958" s="10">
        <f t="shared" si="42"/>
        <v>37</v>
      </c>
      <c r="K958" s="10">
        <f t="shared" si="43"/>
        <v>19.5</v>
      </c>
      <c r="L958" s="10">
        <f t="shared" si="44"/>
        <v>17.5</v>
      </c>
      <c r="M958" s="2">
        <f>VLOOKUP(D958,CUSTOMERS!A:E,5,FALSE)</f>
        <v>4</v>
      </c>
      <c r="N958" s="2">
        <f>VLOOKUP(E958,PRODUCTS!A:E,5,FALSE)</f>
        <v>3</v>
      </c>
      <c r="O958" s="2" t="str">
        <f>VLOOKUP(N958,CATEGORIES!A:C,3,FALSE)</f>
        <v>Food</v>
      </c>
      <c r="P958" s="2" t="str">
        <f ca="1">VLOOKUP(D958,CUSTOMERS!A:J,10,FALSE)</f>
        <v>40 - 50</v>
      </c>
      <c r="Q958" s="2" t="str">
        <f>VLOOKUP(D958,CUSTOMERS!A:I,9,FALSE)</f>
        <v>Mid-Atlantic</v>
      </c>
      <c r="R958" s="2" t="str">
        <f>VLOOKUP(D958,CUSTOMERS!A:K,11,FALSE)</f>
        <v>USA</v>
      </c>
    </row>
    <row r="959" spans="1:18" x14ac:dyDescent="0.2">
      <c r="A959" s="2">
        <v>1492</v>
      </c>
      <c r="B959" s="2">
        <v>2</v>
      </c>
      <c r="C959" s="4">
        <v>44904</v>
      </c>
      <c r="D959" s="2">
        <v>545</v>
      </c>
      <c r="E959" s="2">
        <v>71</v>
      </c>
      <c r="F959" s="2" t="str">
        <f>VLOOKUP(E959,PRODUCTS!A:B,2,FALSE)</f>
        <v>Executive Writing Set</v>
      </c>
      <c r="G959" s="2">
        <v>1</v>
      </c>
      <c r="H959" s="10">
        <f>VLOOKUP(E959,PRODUCTS!A:E,3,FALSE)</f>
        <v>33</v>
      </c>
      <c r="I959" s="10">
        <f>VLOOKUP(E959,PRODUCTS!A:E,4,FALSE)</f>
        <v>17.5</v>
      </c>
      <c r="J959" s="10">
        <f t="shared" si="42"/>
        <v>33</v>
      </c>
      <c r="K959" s="10">
        <f t="shared" si="43"/>
        <v>17.5</v>
      </c>
      <c r="L959" s="10">
        <f t="shared" si="44"/>
        <v>15.5</v>
      </c>
      <c r="M959" s="2">
        <f>VLOOKUP(D959,CUSTOMERS!A:E,5,FALSE)</f>
        <v>4</v>
      </c>
      <c r="N959" s="2">
        <f>VLOOKUP(E959,PRODUCTS!A:E,5,FALSE)</f>
        <v>26</v>
      </c>
      <c r="O959" s="2" t="str">
        <f>VLOOKUP(N959,CATEGORIES!A:C,3,FALSE)</f>
        <v>Gifts</v>
      </c>
      <c r="P959" s="2" t="str">
        <f ca="1">VLOOKUP(D959,CUSTOMERS!A:J,10,FALSE)</f>
        <v>40 - 50</v>
      </c>
      <c r="Q959" s="2" t="str">
        <f>VLOOKUP(D959,CUSTOMERS!A:I,9,FALSE)</f>
        <v>Mid-Atlantic</v>
      </c>
      <c r="R959" s="2" t="str">
        <f>VLOOKUP(D959,CUSTOMERS!A:K,11,FALSE)</f>
        <v>USA</v>
      </c>
    </row>
    <row r="960" spans="1:18" x14ac:dyDescent="0.2">
      <c r="A960" s="2">
        <v>1493</v>
      </c>
      <c r="B960" s="2">
        <v>1</v>
      </c>
      <c r="C960" s="4">
        <v>44905</v>
      </c>
      <c r="D960" s="2">
        <v>133</v>
      </c>
      <c r="E960" s="2">
        <v>6</v>
      </c>
      <c r="F960" s="2" t="str">
        <f>VLOOKUP(E960,PRODUCTS!A:B,2,FALSE)</f>
        <v>Amish Heritage Armoire</v>
      </c>
      <c r="G960" s="2">
        <v>1</v>
      </c>
      <c r="H960" s="10">
        <f>VLOOKUP(E960,PRODUCTS!A:E,3,FALSE)</f>
        <v>630</v>
      </c>
      <c r="I960" s="10">
        <f>VLOOKUP(E960,PRODUCTS!A:E,4,FALSE)</f>
        <v>318</v>
      </c>
      <c r="J960" s="10">
        <f t="shared" si="42"/>
        <v>630</v>
      </c>
      <c r="K960" s="10">
        <f t="shared" si="43"/>
        <v>318</v>
      </c>
      <c r="L960" s="10">
        <f t="shared" si="44"/>
        <v>312</v>
      </c>
      <c r="M960" s="2">
        <f>VLOOKUP(D960,CUSTOMERS!A:E,5,FALSE)</f>
        <v>4</v>
      </c>
      <c r="N960" s="2">
        <f>VLOOKUP(E960,PRODUCTS!A:E,5,FALSE)</f>
        <v>8</v>
      </c>
      <c r="O960" s="2" t="str">
        <f>VLOOKUP(N960,CATEGORIES!A:C,3,FALSE)</f>
        <v>Household</v>
      </c>
      <c r="P960" s="2" t="str">
        <f ca="1">VLOOKUP(D960,CUSTOMERS!A:J,10,FALSE)</f>
        <v>40 - 50</v>
      </c>
      <c r="Q960" s="2" t="str">
        <f>VLOOKUP(D960,CUSTOMERS!A:I,9,FALSE)</f>
        <v>South-East</v>
      </c>
      <c r="R960" s="2" t="str">
        <f>VLOOKUP(D960,CUSTOMERS!A:K,11,FALSE)</f>
        <v>USA</v>
      </c>
    </row>
    <row r="961" spans="1:18" x14ac:dyDescent="0.2">
      <c r="A961" s="2">
        <v>1494</v>
      </c>
      <c r="B961" s="2">
        <v>1</v>
      </c>
      <c r="C961" s="4">
        <v>44905</v>
      </c>
      <c r="D961" s="2">
        <v>669</v>
      </c>
      <c r="E961" s="2">
        <v>157</v>
      </c>
      <c r="F961" s="2" t="str">
        <f>VLOOKUP(E961,PRODUCTS!A:B,2,FALSE)</f>
        <v>Portable Beverage cooler/warmer</v>
      </c>
      <c r="G961" s="2">
        <v>1</v>
      </c>
      <c r="H961" s="10">
        <f>VLOOKUP(E961,PRODUCTS!A:E,3,FALSE)</f>
        <v>195</v>
      </c>
      <c r="I961" s="10">
        <f>VLOOKUP(E961,PRODUCTS!A:E,4,FALSE)</f>
        <v>99.5</v>
      </c>
      <c r="J961" s="10">
        <f t="shared" si="42"/>
        <v>195</v>
      </c>
      <c r="K961" s="10">
        <f t="shared" si="43"/>
        <v>99.5</v>
      </c>
      <c r="L961" s="10">
        <f t="shared" si="44"/>
        <v>95.5</v>
      </c>
      <c r="M961" s="2">
        <f>VLOOKUP(D961,CUSTOMERS!A:E,5,FALSE)</f>
        <v>7</v>
      </c>
      <c r="N961" s="2">
        <f>VLOOKUP(E961,PRODUCTS!A:E,5,FALSE)</f>
        <v>2</v>
      </c>
      <c r="O961" s="2" t="str">
        <f>VLOOKUP(N961,CATEGORIES!A:C,3,FALSE)</f>
        <v>Travel</v>
      </c>
      <c r="P961" s="2" t="str">
        <f ca="1">VLOOKUP(D961,CUSTOMERS!A:J,10,FALSE)</f>
        <v>20 - 30</v>
      </c>
      <c r="Q961" s="2" t="str">
        <f>VLOOKUP(D961,CUSTOMERS!A:I,9,FALSE)</f>
        <v>South</v>
      </c>
      <c r="R961" s="2" t="str">
        <f>VLOOKUP(D961,CUSTOMERS!A:K,11,FALSE)</f>
        <v>USA</v>
      </c>
    </row>
    <row r="962" spans="1:18" x14ac:dyDescent="0.2">
      <c r="A962" s="2">
        <v>1494</v>
      </c>
      <c r="B962" s="2">
        <v>2</v>
      </c>
      <c r="C962" s="4">
        <v>44905</v>
      </c>
      <c r="D962" s="2">
        <v>669</v>
      </c>
      <c r="E962" s="2">
        <v>173</v>
      </c>
      <c r="F962" s="2" t="str">
        <f>VLOOKUP(E962,PRODUCTS!A:B,2,FALSE)</f>
        <v>Shower Companion Organizer</v>
      </c>
      <c r="G962" s="2">
        <v>1</v>
      </c>
      <c r="H962" s="10">
        <f>VLOOKUP(E962,PRODUCTS!A:E,3,FALSE)</f>
        <v>84</v>
      </c>
      <c r="I962" s="10">
        <f>VLOOKUP(E962,PRODUCTS!A:E,4,FALSE)</f>
        <v>44</v>
      </c>
      <c r="J962" s="10">
        <f t="shared" ref="J962:J1025" si="45">H962*G962</f>
        <v>84</v>
      </c>
      <c r="K962" s="10">
        <f t="shared" ref="K962:K1025" si="46">I962*G962</f>
        <v>44</v>
      </c>
      <c r="L962" s="10">
        <f t="shared" ref="L962:L1025" si="47">J962-K962</f>
        <v>40</v>
      </c>
      <c r="M962" s="2">
        <f>VLOOKUP(D962,CUSTOMERS!A:E,5,FALSE)</f>
        <v>7</v>
      </c>
      <c r="N962" s="2">
        <f>VLOOKUP(E962,PRODUCTS!A:E,5,FALSE)</f>
        <v>1</v>
      </c>
      <c r="O962" s="2" t="str">
        <f>VLOOKUP(N962,CATEGORIES!A:C,3,FALSE)</f>
        <v>Electronics</v>
      </c>
      <c r="P962" s="2" t="str">
        <f ca="1">VLOOKUP(D962,CUSTOMERS!A:J,10,FALSE)</f>
        <v>20 - 30</v>
      </c>
      <c r="Q962" s="2" t="str">
        <f>VLOOKUP(D962,CUSTOMERS!A:I,9,FALSE)</f>
        <v>South</v>
      </c>
      <c r="R962" s="2" t="str">
        <f>VLOOKUP(D962,CUSTOMERS!A:K,11,FALSE)</f>
        <v>USA</v>
      </c>
    </row>
    <row r="963" spans="1:18" x14ac:dyDescent="0.2">
      <c r="A963" s="2">
        <v>1495</v>
      </c>
      <c r="B963" s="2">
        <v>1</v>
      </c>
      <c r="C963" s="4">
        <v>44906</v>
      </c>
      <c r="D963" s="2">
        <v>331</v>
      </c>
      <c r="E963" s="2">
        <v>19</v>
      </c>
      <c r="F963" s="2" t="str">
        <f>VLOOKUP(E963,PRODUCTS!A:B,2,FALSE)</f>
        <v>Bon Appetite</v>
      </c>
      <c r="G963" s="2">
        <v>2</v>
      </c>
      <c r="H963" s="10">
        <f>VLOOKUP(E963,PRODUCTS!A:E,3,FALSE)</f>
        <v>62</v>
      </c>
      <c r="I963" s="10">
        <f>VLOOKUP(E963,PRODUCTS!A:E,4,FALSE)</f>
        <v>32</v>
      </c>
      <c r="J963" s="10">
        <f t="shared" si="45"/>
        <v>124</v>
      </c>
      <c r="K963" s="10">
        <f t="shared" si="46"/>
        <v>64</v>
      </c>
      <c r="L963" s="10">
        <f t="shared" si="47"/>
        <v>60</v>
      </c>
      <c r="M963" s="2">
        <f>VLOOKUP(D963,CUSTOMERS!A:E,5,FALSE)</f>
        <v>5</v>
      </c>
      <c r="N963" s="2">
        <f>VLOOKUP(E963,PRODUCTS!A:E,5,FALSE)</f>
        <v>11</v>
      </c>
      <c r="O963" s="2" t="str">
        <f>VLOOKUP(N963,CATEGORIES!A:C,3,FALSE)</f>
        <v>Gifts</v>
      </c>
      <c r="P963" s="2" t="str">
        <f ca="1">VLOOKUP(D963,CUSTOMERS!A:J,10,FALSE)</f>
        <v>50 - 60</v>
      </c>
      <c r="Q963" s="2" t="str">
        <f>VLOOKUP(D963,CUSTOMERS!A:I,9,FALSE)</f>
        <v>Mid-Atlantic</v>
      </c>
      <c r="R963" s="2" t="str">
        <f>VLOOKUP(D963,CUSTOMERS!A:K,11,FALSE)</f>
        <v>USA</v>
      </c>
    </row>
    <row r="964" spans="1:18" x14ac:dyDescent="0.2">
      <c r="A964" s="2">
        <v>1495</v>
      </c>
      <c r="B964" s="2">
        <v>2</v>
      </c>
      <c r="C964" s="4">
        <v>44906</v>
      </c>
      <c r="D964" s="2">
        <v>331</v>
      </c>
      <c r="E964" s="2">
        <v>123</v>
      </c>
      <c r="F964" s="2" t="str">
        <f>VLOOKUP(E964,PRODUCTS!A:B,2,FALSE)</f>
        <v>Lone Star Fiesta</v>
      </c>
      <c r="G964" s="2">
        <v>1</v>
      </c>
      <c r="H964" s="10">
        <f>VLOOKUP(E964,PRODUCTS!A:E,3,FALSE)</f>
        <v>75</v>
      </c>
      <c r="I964" s="10">
        <f>VLOOKUP(E964,PRODUCTS!A:E,4,FALSE)</f>
        <v>40.5</v>
      </c>
      <c r="J964" s="10">
        <f t="shared" si="45"/>
        <v>75</v>
      </c>
      <c r="K964" s="10">
        <f t="shared" si="46"/>
        <v>40.5</v>
      </c>
      <c r="L964" s="10">
        <f t="shared" si="47"/>
        <v>34.5</v>
      </c>
      <c r="M964" s="2">
        <f>VLOOKUP(D964,CUSTOMERS!A:E,5,FALSE)</f>
        <v>5</v>
      </c>
      <c r="N964" s="2">
        <f>VLOOKUP(E964,PRODUCTS!A:E,5,FALSE)</f>
        <v>11</v>
      </c>
      <c r="O964" s="2" t="str">
        <f>VLOOKUP(N964,CATEGORIES!A:C,3,FALSE)</f>
        <v>Gifts</v>
      </c>
      <c r="P964" s="2" t="str">
        <f ca="1">VLOOKUP(D964,CUSTOMERS!A:J,10,FALSE)</f>
        <v>50 - 60</v>
      </c>
      <c r="Q964" s="2" t="str">
        <f>VLOOKUP(D964,CUSTOMERS!A:I,9,FALSE)</f>
        <v>Mid-Atlantic</v>
      </c>
      <c r="R964" s="2" t="str">
        <f>VLOOKUP(D964,CUSTOMERS!A:K,11,FALSE)</f>
        <v>USA</v>
      </c>
    </row>
    <row r="965" spans="1:18" x14ac:dyDescent="0.2">
      <c r="A965" s="2">
        <v>1495</v>
      </c>
      <c r="B965" s="2">
        <v>3</v>
      </c>
      <c r="C965" s="4">
        <v>44906</v>
      </c>
      <c r="D965" s="2">
        <v>331</v>
      </c>
      <c r="E965" s="2">
        <v>197</v>
      </c>
      <c r="F965" s="2" t="str">
        <f>VLOOKUP(E965,PRODUCTS!A:B,2,FALSE)</f>
        <v>Travelling Cigar Humidor</v>
      </c>
      <c r="G965" s="2">
        <v>1</v>
      </c>
      <c r="H965" s="10">
        <f>VLOOKUP(E965,PRODUCTS!A:E,3,FALSE)</f>
        <v>230</v>
      </c>
      <c r="I965" s="10">
        <f>VLOOKUP(E965,PRODUCTS!A:E,4,FALSE)</f>
        <v>118</v>
      </c>
      <c r="J965" s="10">
        <f t="shared" si="45"/>
        <v>230</v>
      </c>
      <c r="K965" s="10">
        <f t="shared" si="46"/>
        <v>118</v>
      </c>
      <c r="L965" s="10">
        <f t="shared" si="47"/>
        <v>112</v>
      </c>
      <c r="M965" s="2">
        <f>VLOOKUP(D965,CUSTOMERS!A:E,5,FALSE)</f>
        <v>5</v>
      </c>
      <c r="N965" s="2">
        <f>VLOOKUP(E965,PRODUCTS!A:E,5,FALSE)</f>
        <v>26</v>
      </c>
      <c r="O965" s="2" t="str">
        <f>VLOOKUP(N965,CATEGORIES!A:C,3,FALSE)</f>
        <v>Gifts</v>
      </c>
      <c r="P965" s="2" t="str">
        <f ca="1">VLOOKUP(D965,CUSTOMERS!A:J,10,FALSE)</f>
        <v>50 - 60</v>
      </c>
      <c r="Q965" s="2" t="str">
        <f>VLOOKUP(D965,CUSTOMERS!A:I,9,FALSE)</f>
        <v>Mid-Atlantic</v>
      </c>
      <c r="R965" s="2" t="str">
        <f>VLOOKUP(D965,CUSTOMERS!A:K,11,FALSE)</f>
        <v>USA</v>
      </c>
    </row>
    <row r="966" spans="1:18" x14ac:dyDescent="0.2">
      <c r="A966" s="2">
        <v>1496</v>
      </c>
      <c r="B966" s="2">
        <v>1</v>
      </c>
      <c r="C966" s="4">
        <v>44906</v>
      </c>
      <c r="D966" s="2">
        <v>347</v>
      </c>
      <c r="E966" s="2">
        <v>22</v>
      </c>
      <c r="F966" s="2" t="str">
        <f>VLOOKUP(E966,PRODUCTS!A:B,2,FALSE)</f>
        <v>Boomerang</v>
      </c>
      <c r="G966" s="2">
        <v>2</v>
      </c>
      <c r="H966" s="10">
        <f>VLOOKUP(E966,PRODUCTS!A:E,3,FALSE)</f>
        <v>30</v>
      </c>
      <c r="I966" s="10">
        <f>VLOOKUP(E966,PRODUCTS!A:E,4,FALSE)</f>
        <v>17</v>
      </c>
      <c r="J966" s="10">
        <f t="shared" si="45"/>
        <v>60</v>
      </c>
      <c r="K966" s="10">
        <f t="shared" si="46"/>
        <v>34</v>
      </c>
      <c r="L966" s="10">
        <f t="shared" si="47"/>
        <v>26</v>
      </c>
      <c r="M966" s="2">
        <f>VLOOKUP(D966,CUSTOMERS!A:E,5,FALSE)</f>
        <v>6</v>
      </c>
      <c r="N966" s="2">
        <f>VLOOKUP(E966,PRODUCTS!A:E,5,FALSE)</f>
        <v>5</v>
      </c>
      <c r="O966" s="2" t="str">
        <f>VLOOKUP(N966,CATEGORIES!A:C,3,FALSE)</f>
        <v>Children</v>
      </c>
      <c r="P966" s="2" t="str">
        <f ca="1">VLOOKUP(D966,CUSTOMERS!A:J,10,FALSE)</f>
        <v>40 - 50</v>
      </c>
      <c r="Q966" s="2" t="str">
        <f>VLOOKUP(D966,CUSTOMERS!A:I,9,FALSE)</f>
        <v>Central</v>
      </c>
      <c r="R966" s="2" t="str">
        <f>VLOOKUP(D966,CUSTOMERS!A:K,11,FALSE)</f>
        <v>USA</v>
      </c>
    </row>
    <row r="967" spans="1:18" x14ac:dyDescent="0.2">
      <c r="A967" s="2">
        <v>1496</v>
      </c>
      <c r="B967" s="2">
        <v>2</v>
      </c>
      <c r="C967" s="4">
        <v>44906</v>
      </c>
      <c r="D967" s="2">
        <v>347</v>
      </c>
      <c r="E967" s="2">
        <v>124</v>
      </c>
      <c r="F967" s="2" t="str">
        <f>VLOOKUP(E967,PRODUCTS!A:B,2,FALSE)</f>
        <v>Love Potion Amulet</v>
      </c>
      <c r="G967" s="2">
        <v>3</v>
      </c>
      <c r="H967" s="10">
        <f>VLOOKUP(E967,PRODUCTS!A:E,3,FALSE)</f>
        <v>23</v>
      </c>
      <c r="I967" s="10">
        <f>VLOOKUP(E967,PRODUCTS!A:E,4,FALSE)</f>
        <v>14.5</v>
      </c>
      <c r="J967" s="10">
        <f t="shared" si="45"/>
        <v>69</v>
      </c>
      <c r="K967" s="10">
        <f t="shared" si="46"/>
        <v>43.5</v>
      </c>
      <c r="L967" s="10">
        <f t="shared" si="47"/>
        <v>25.5</v>
      </c>
      <c r="M967" s="2">
        <f>VLOOKUP(D967,CUSTOMERS!A:E,5,FALSE)</f>
        <v>6</v>
      </c>
      <c r="N967" s="2">
        <f>VLOOKUP(E967,PRODUCTS!A:E,5,FALSE)</f>
        <v>14</v>
      </c>
      <c r="O967" s="2" t="str">
        <f>VLOOKUP(N967,CATEGORIES!A:C,3,FALSE)</f>
        <v>Health &amp; Beauty</v>
      </c>
      <c r="P967" s="2" t="str">
        <f ca="1">VLOOKUP(D967,CUSTOMERS!A:J,10,FALSE)</f>
        <v>40 - 50</v>
      </c>
      <c r="Q967" s="2" t="str">
        <f>VLOOKUP(D967,CUSTOMERS!A:I,9,FALSE)</f>
        <v>Central</v>
      </c>
      <c r="R967" s="2" t="str">
        <f>VLOOKUP(D967,CUSTOMERS!A:K,11,FALSE)</f>
        <v>USA</v>
      </c>
    </row>
    <row r="968" spans="1:18" x14ac:dyDescent="0.2">
      <c r="A968" s="2">
        <v>1496</v>
      </c>
      <c r="B968" s="2">
        <v>3</v>
      </c>
      <c r="C968" s="4">
        <v>44906</v>
      </c>
      <c r="D968" s="2">
        <v>347</v>
      </c>
      <c r="E968" s="2">
        <v>161</v>
      </c>
      <c r="F968" s="2" t="str">
        <f>VLOOKUP(E968,PRODUCTS!A:B,2,FALSE)</f>
        <v>Queen Double Irish Chain Quilt</v>
      </c>
      <c r="G968" s="2">
        <v>1</v>
      </c>
      <c r="H968" s="10">
        <f>VLOOKUP(E968,PRODUCTS!A:E,3,FALSE)</f>
        <v>315</v>
      </c>
      <c r="I968" s="10">
        <f>VLOOKUP(E968,PRODUCTS!A:E,4,FALSE)</f>
        <v>160.5</v>
      </c>
      <c r="J968" s="10">
        <f t="shared" si="45"/>
        <v>315</v>
      </c>
      <c r="K968" s="10">
        <f t="shared" si="46"/>
        <v>160.5</v>
      </c>
      <c r="L968" s="10">
        <f t="shared" si="47"/>
        <v>154.5</v>
      </c>
      <c r="M968" s="2">
        <f>VLOOKUP(D968,CUSTOMERS!A:E,5,FALSE)</f>
        <v>6</v>
      </c>
      <c r="N968" s="2">
        <f>VLOOKUP(E968,PRODUCTS!A:E,5,FALSE)</f>
        <v>19</v>
      </c>
      <c r="O968" s="2" t="str">
        <f>VLOOKUP(N968,CATEGORIES!A:C,3,FALSE)</f>
        <v>Household</v>
      </c>
      <c r="P968" s="2" t="str">
        <f ca="1">VLOOKUP(D968,CUSTOMERS!A:J,10,FALSE)</f>
        <v>40 - 50</v>
      </c>
      <c r="Q968" s="2" t="str">
        <f>VLOOKUP(D968,CUSTOMERS!A:I,9,FALSE)</f>
        <v>Central</v>
      </c>
      <c r="R968" s="2" t="str">
        <f>VLOOKUP(D968,CUSTOMERS!A:K,11,FALSE)</f>
        <v>USA</v>
      </c>
    </row>
    <row r="969" spans="1:18" x14ac:dyDescent="0.2">
      <c r="A969" s="2">
        <v>1497</v>
      </c>
      <c r="B969" s="2">
        <v>1</v>
      </c>
      <c r="C969" s="4">
        <v>44906</v>
      </c>
      <c r="D969" s="2">
        <v>556</v>
      </c>
      <c r="E969" s="2">
        <v>38</v>
      </c>
      <c r="F969" s="2" t="str">
        <f>VLOOKUP(E969,PRODUCTS!A:B,2,FALSE)</f>
        <v>Cat's Palace</v>
      </c>
      <c r="G969" s="2">
        <v>2</v>
      </c>
      <c r="H969" s="10">
        <f>VLOOKUP(E969,PRODUCTS!A:E,3,FALSE)</f>
        <v>73</v>
      </c>
      <c r="I969" s="10">
        <f>VLOOKUP(E969,PRODUCTS!A:E,4,FALSE)</f>
        <v>37.5</v>
      </c>
      <c r="J969" s="10">
        <f t="shared" si="45"/>
        <v>146</v>
      </c>
      <c r="K969" s="10">
        <f t="shared" si="46"/>
        <v>75</v>
      </c>
      <c r="L969" s="10">
        <f t="shared" si="47"/>
        <v>71</v>
      </c>
      <c r="M969" s="2">
        <f>VLOOKUP(D969,CUSTOMERS!A:E,5,FALSE)</f>
        <v>6</v>
      </c>
      <c r="N969" s="2">
        <f>VLOOKUP(E969,PRODUCTS!A:E,5,FALSE)</f>
        <v>21</v>
      </c>
      <c r="O969" s="2" t="str">
        <f>VLOOKUP(N969,CATEGORIES!A:C,3,FALSE)</f>
        <v>Household</v>
      </c>
      <c r="P969" s="2" t="str">
        <f ca="1">VLOOKUP(D969,CUSTOMERS!A:J,10,FALSE)</f>
        <v>50 - 60</v>
      </c>
      <c r="Q969" s="2" t="str">
        <f>VLOOKUP(D969,CUSTOMERS!A:I,9,FALSE)</f>
        <v>Mid-Atlantic</v>
      </c>
      <c r="R969" s="2" t="str">
        <f>VLOOKUP(D969,CUSTOMERS!A:K,11,FALSE)</f>
        <v>USA</v>
      </c>
    </row>
    <row r="970" spans="1:18" x14ac:dyDescent="0.2">
      <c r="A970" s="2">
        <v>1497</v>
      </c>
      <c r="B970" s="2">
        <v>2</v>
      </c>
      <c r="C970" s="4">
        <v>44906</v>
      </c>
      <c r="D970" s="2">
        <v>556</v>
      </c>
      <c r="E970" s="2">
        <v>138</v>
      </c>
      <c r="F970" s="2" t="str">
        <f>VLOOKUP(E970,PRODUCTS!A:B,2,FALSE)</f>
        <v>Natural Cold Defense Kit</v>
      </c>
      <c r="G970" s="2">
        <v>1</v>
      </c>
      <c r="H970" s="10">
        <f>VLOOKUP(E970,PRODUCTS!A:E,3,FALSE)</f>
        <v>30</v>
      </c>
      <c r="I970" s="10">
        <f>VLOOKUP(E970,PRODUCTS!A:E,4,FALSE)</f>
        <v>16</v>
      </c>
      <c r="J970" s="10">
        <f t="shared" si="45"/>
        <v>30</v>
      </c>
      <c r="K970" s="10">
        <f t="shared" si="46"/>
        <v>16</v>
      </c>
      <c r="L970" s="10">
        <f t="shared" si="47"/>
        <v>14</v>
      </c>
      <c r="M970" s="2">
        <f>VLOOKUP(D970,CUSTOMERS!A:E,5,FALSE)</f>
        <v>6</v>
      </c>
      <c r="N970" s="2">
        <f>VLOOKUP(E970,PRODUCTS!A:E,5,FALSE)</f>
        <v>20</v>
      </c>
      <c r="O970" s="2" t="str">
        <f>VLOOKUP(N970,CATEGORIES!A:C,3,FALSE)</f>
        <v>Health &amp; Beauty</v>
      </c>
      <c r="P970" s="2" t="str">
        <f ca="1">VLOOKUP(D970,CUSTOMERS!A:J,10,FALSE)</f>
        <v>50 - 60</v>
      </c>
      <c r="Q970" s="2" t="str">
        <f>VLOOKUP(D970,CUSTOMERS!A:I,9,FALSE)</f>
        <v>Mid-Atlantic</v>
      </c>
      <c r="R970" s="2" t="str">
        <f>VLOOKUP(D970,CUSTOMERS!A:K,11,FALSE)</f>
        <v>USA</v>
      </c>
    </row>
    <row r="971" spans="1:18" x14ac:dyDescent="0.2">
      <c r="A971" s="2">
        <v>1497</v>
      </c>
      <c r="B971" s="2">
        <v>3</v>
      </c>
      <c r="C971" s="4">
        <v>44906</v>
      </c>
      <c r="D971" s="2">
        <v>556</v>
      </c>
      <c r="E971" s="2">
        <v>186</v>
      </c>
      <c r="F971" s="2" t="str">
        <f>VLOOKUP(E971,PRODUCTS!A:B,2,FALSE)</f>
        <v>Spicy Delights</v>
      </c>
      <c r="G971" s="2">
        <v>2</v>
      </c>
      <c r="H971" s="10">
        <f>VLOOKUP(E971,PRODUCTS!A:E,3,FALSE)</f>
        <v>51</v>
      </c>
      <c r="I971" s="10">
        <f>VLOOKUP(E971,PRODUCTS!A:E,4,FALSE)</f>
        <v>26.5</v>
      </c>
      <c r="J971" s="10">
        <f t="shared" si="45"/>
        <v>102</v>
      </c>
      <c r="K971" s="10">
        <f t="shared" si="46"/>
        <v>53</v>
      </c>
      <c r="L971" s="10">
        <f t="shared" si="47"/>
        <v>49</v>
      </c>
      <c r="M971" s="2">
        <f>VLOOKUP(D971,CUSTOMERS!A:E,5,FALSE)</f>
        <v>6</v>
      </c>
      <c r="N971" s="2">
        <f>VLOOKUP(E971,PRODUCTS!A:E,5,FALSE)</f>
        <v>11</v>
      </c>
      <c r="O971" s="2" t="str">
        <f>VLOOKUP(N971,CATEGORIES!A:C,3,FALSE)</f>
        <v>Gifts</v>
      </c>
      <c r="P971" s="2" t="str">
        <f ca="1">VLOOKUP(D971,CUSTOMERS!A:J,10,FALSE)</f>
        <v>50 - 60</v>
      </c>
      <c r="Q971" s="2" t="str">
        <f>VLOOKUP(D971,CUSTOMERS!A:I,9,FALSE)</f>
        <v>Mid-Atlantic</v>
      </c>
      <c r="R971" s="2" t="str">
        <f>VLOOKUP(D971,CUSTOMERS!A:K,11,FALSE)</f>
        <v>USA</v>
      </c>
    </row>
    <row r="972" spans="1:18" x14ac:dyDescent="0.2">
      <c r="A972" s="2">
        <v>1498</v>
      </c>
      <c r="B972" s="2">
        <v>1</v>
      </c>
      <c r="C972" s="4">
        <v>44907</v>
      </c>
      <c r="D972" s="2">
        <v>203</v>
      </c>
      <c r="E972" s="2">
        <v>62</v>
      </c>
      <c r="F972" s="2" t="str">
        <f>VLOOKUP(E972,PRODUCTS!A:B,2,FALSE)</f>
        <v>Decadent Chocolate Torte</v>
      </c>
      <c r="G972" s="2">
        <v>2</v>
      </c>
      <c r="H972" s="10">
        <f>VLOOKUP(E972,PRODUCTS!A:E,3,FALSE)</f>
        <v>37</v>
      </c>
      <c r="I972" s="10">
        <f>VLOOKUP(E972,PRODUCTS!A:E,4,FALSE)</f>
        <v>19.5</v>
      </c>
      <c r="J972" s="10">
        <f t="shared" si="45"/>
        <v>74</v>
      </c>
      <c r="K972" s="10">
        <f t="shared" si="46"/>
        <v>39</v>
      </c>
      <c r="L972" s="10">
        <f t="shared" si="47"/>
        <v>35</v>
      </c>
      <c r="M972" s="2">
        <f>VLOOKUP(D972,CUSTOMERS!A:E,5,FALSE)</f>
        <v>6</v>
      </c>
      <c r="N972" s="2">
        <f>VLOOKUP(E972,PRODUCTS!A:E,5,FALSE)</f>
        <v>3</v>
      </c>
      <c r="O972" s="2" t="str">
        <f>VLOOKUP(N972,CATEGORIES!A:C,3,FALSE)</f>
        <v>Food</v>
      </c>
      <c r="P972" s="2" t="str">
        <f ca="1">VLOOKUP(D972,CUSTOMERS!A:J,10,FALSE)</f>
        <v>50 - 60</v>
      </c>
      <c r="Q972" s="2" t="str">
        <f>VLOOKUP(D972,CUSTOMERS!A:I,9,FALSE)</f>
        <v>South-East</v>
      </c>
      <c r="R972" s="2" t="str">
        <f>VLOOKUP(D972,CUSTOMERS!A:K,11,FALSE)</f>
        <v>USA</v>
      </c>
    </row>
    <row r="973" spans="1:18" x14ac:dyDescent="0.2">
      <c r="A973" s="2">
        <v>1499</v>
      </c>
      <c r="B973" s="2">
        <v>1</v>
      </c>
      <c r="C973" s="4">
        <v>44907</v>
      </c>
      <c r="D973" s="2">
        <v>307</v>
      </c>
      <c r="E973" s="2">
        <v>2</v>
      </c>
      <c r="F973" s="2" t="str">
        <f>VLOOKUP(E973,PRODUCTS!A:B,2,FALSE)</f>
        <v>Gardener's Journal</v>
      </c>
      <c r="G973" s="2">
        <v>2</v>
      </c>
      <c r="H973" s="10">
        <f>VLOOKUP(E973,PRODUCTS!A:E,3,FALSE)</f>
        <v>25</v>
      </c>
      <c r="I973" s="10">
        <f>VLOOKUP(E973,PRODUCTS!A:E,4,FALSE)</f>
        <v>15.5</v>
      </c>
      <c r="J973" s="10">
        <f t="shared" si="45"/>
        <v>50</v>
      </c>
      <c r="K973" s="10">
        <f t="shared" si="46"/>
        <v>31</v>
      </c>
      <c r="L973" s="10">
        <f t="shared" si="47"/>
        <v>19</v>
      </c>
      <c r="M973" s="2">
        <f>VLOOKUP(D973,CUSTOMERS!A:E,5,FALSE)</f>
        <v>2</v>
      </c>
      <c r="N973" s="2">
        <f>VLOOKUP(E973,PRODUCTS!A:E,5,FALSE)</f>
        <v>16</v>
      </c>
      <c r="O973" s="2" t="str">
        <f>VLOOKUP(N973,CATEGORIES!A:C,3,FALSE)</f>
        <v>Household</v>
      </c>
      <c r="P973" s="2" t="str">
        <f ca="1">VLOOKUP(D973,CUSTOMERS!A:J,10,FALSE)</f>
        <v>60 - 70</v>
      </c>
      <c r="Q973" s="2" t="str">
        <f>VLOOKUP(D973,CUSTOMERS!A:I,9,FALSE)</f>
        <v>South-East</v>
      </c>
      <c r="R973" s="2" t="str">
        <f>VLOOKUP(D973,CUSTOMERS!A:K,11,FALSE)</f>
        <v>USA</v>
      </c>
    </row>
    <row r="974" spans="1:18" x14ac:dyDescent="0.2">
      <c r="A974" s="2">
        <v>1499</v>
      </c>
      <c r="B974" s="2">
        <v>2</v>
      </c>
      <c r="C974" s="4">
        <v>44907</v>
      </c>
      <c r="D974" s="2">
        <v>307</v>
      </c>
      <c r="E974" s="2">
        <v>47</v>
      </c>
      <c r="F974" s="2" t="str">
        <f>VLOOKUP(E974,PRODUCTS!A:B,2,FALSE)</f>
        <v>Chinese Survival Tool</v>
      </c>
      <c r="G974" s="2">
        <v>5</v>
      </c>
      <c r="H974" s="10">
        <f>VLOOKUP(E974,PRODUCTS!A:E,3,FALSE)</f>
        <v>13</v>
      </c>
      <c r="I974" s="10">
        <f>VLOOKUP(E974,PRODUCTS!A:E,4,FALSE)</f>
        <v>7.5</v>
      </c>
      <c r="J974" s="10">
        <f t="shared" si="45"/>
        <v>65</v>
      </c>
      <c r="K974" s="10">
        <f t="shared" si="46"/>
        <v>37.5</v>
      </c>
      <c r="L974" s="10">
        <f t="shared" si="47"/>
        <v>27.5</v>
      </c>
      <c r="M974" s="2">
        <f>VLOOKUP(D974,CUSTOMERS!A:E,5,FALSE)</f>
        <v>2</v>
      </c>
      <c r="N974" s="2">
        <f>VLOOKUP(E974,PRODUCTS!A:E,5,FALSE)</f>
        <v>23</v>
      </c>
      <c r="O974" s="2" t="str">
        <f>VLOOKUP(N974,CATEGORIES!A:C,3,FALSE)</f>
        <v>Travel</v>
      </c>
      <c r="P974" s="2" t="str">
        <f ca="1">VLOOKUP(D974,CUSTOMERS!A:J,10,FALSE)</f>
        <v>60 - 70</v>
      </c>
      <c r="Q974" s="2" t="str">
        <f>VLOOKUP(D974,CUSTOMERS!A:I,9,FALSE)</f>
        <v>South-East</v>
      </c>
      <c r="R974" s="2" t="str">
        <f>VLOOKUP(D974,CUSTOMERS!A:K,11,FALSE)</f>
        <v>USA</v>
      </c>
    </row>
    <row r="975" spans="1:18" x14ac:dyDescent="0.2">
      <c r="A975" s="2">
        <v>1499</v>
      </c>
      <c r="B975" s="2">
        <v>3</v>
      </c>
      <c r="C975" s="4">
        <v>44907</v>
      </c>
      <c r="D975" s="2">
        <v>307</v>
      </c>
      <c r="E975" s="2">
        <v>201</v>
      </c>
      <c r="F975" s="2" t="str">
        <f>VLOOKUP(E975,PRODUCTS!A:B,2,FALSE)</f>
        <v>Vermont Breakfast Gift Basket</v>
      </c>
      <c r="G975" s="2">
        <v>1</v>
      </c>
      <c r="H975" s="10">
        <f>VLOOKUP(E975,PRODUCTS!A:E,3,FALSE)</f>
        <v>33</v>
      </c>
      <c r="I975" s="10">
        <f>VLOOKUP(E975,PRODUCTS!A:E,4,FALSE)</f>
        <v>17.5</v>
      </c>
      <c r="J975" s="10">
        <f t="shared" si="45"/>
        <v>33</v>
      </c>
      <c r="K975" s="10">
        <f t="shared" si="46"/>
        <v>17.5</v>
      </c>
      <c r="L975" s="10">
        <f t="shared" si="47"/>
        <v>15.5</v>
      </c>
      <c r="M975" s="2">
        <f>VLOOKUP(D975,CUSTOMERS!A:E,5,FALSE)</f>
        <v>2</v>
      </c>
      <c r="N975" s="2">
        <f>VLOOKUP(E975,PRODUCTS!A:E,5,FALSE)</f>
        <v>11</v>
      </c>
      <c r="O975" s="2" t="str">
        <f>VLOOKUP(N975,CATEGORIES!A:C,3,FALSE)</f>
        <v>Gifts</v>
      </c>
      <c r="P975" s="2" t="str">
        <f ca="1">VLOOKUP(D975,CUSTOMERS!A:J,10,FALSE)</f>
        <v>60 - 70</v>
      </c>
      <c r="Q975" s="2" t="str">
        <f>VLOOKUP(D975,CUSTOMERS!A:I,9,FALSE)</f>
        <v>South-East</v>
      </c>
      <c r="R975" s="2" t="str">
        <f>VLOOKUP(D975,CUSTOMERS!A:K,11,FALSE)</f>
        <v>USA</v>
      </c>
    </row>
    <row r="976" spans="1:18" x14ac:dyDescent="0.2">
      <c r="A976" s="2">
        <v>1500</v>
      </c>
      <c r="B976" s="2">
        <v>1</v>
      </c>
      <c r="C976" s="4">
        <v>44910</v>
      </c>
      <c r="D976" s="2">
        <v>664</v>
      </c>
      <c r="E976" s="2">
        <v>69</v>
      </c>
      <c r="F976" s="2" t="str">
        <f>VLOOKUP(E976,PRODUCTS!A:B,2,FALSE)</f>
        <v>Earth Orbiter with Stack</v>
      </c>
      <c r="G976" s="2">
        <v>1</v>
      </c>
      <c r="H976" s="10">
        <f>VLOOKUP(E976,PRODUCTS!A:E,3,FALSE)</f>
        <v>85</v>
      </c>
      <c r="I976" s="10">
        <f>VLOOKUP(E976,PRODUCTS!A:E,4,FALSE)</f>
        <v>43.5</v>
      </c>
      <c r="J976" s="10">
        <f t="shared" si="45"/>
        <v>85</v>
      </c>
      <c r="K976" s="10">
        <f t="shared" si="46"/>
        <v>43.5</v>
      </c>
      <c r="L976" s="10">
        <f t="shared" si="47"/>
        <v>41.5</v>
      </c>
      <c r="M976" s="2">
        <f>VLOOKUP(D976,CUSTOMERS!A:E,5,FALSE)</f>
        <v>2</v>
      </c>
      <c r="N976" s="2">
        <f>VLOOKUP(E976,PRODUCTS!A:E,5,FALSE)</f>
        <v>26</v>
      </c>
      <c r="O976" s="2" t="str">
        <f>VLOOKUP(N976,CATEGORIES!A:C,3,FALSE)</f>
        <v>Gifts</v>
      </c>
      <c r="P976" s="2" t="str">
        <f ca="1">VLOOKUP(D976,CUSTOMERS!A:J,10,FALSE)</f>
        <v>40 - 50</v>
      </c>
      <c r="Q976" s="2" t="str">
        <f>VLOOKUP(D976,CUSTOMERS!A:I,9,FALSE)</f>
        <v>England</v>
      </c>
      <c r="R976" s="2" t="str">
        <f>VLOOKUP(D976,CUSTOMERS!A:K,11,FALSE)</f>
        <v>Europe</v>
      </c>
    </row>
    <row r="977" spans="1:18" x14ac:dyDescent="0.2">
      <c r="A977" s="2">
        <v>1500</v>
      </c>
      <c r="B977" s="2">
        <v>2</v>
      </c>
      <c r="C977" s="4">
        <v>44910</v>
      </c>
      <c r="D977" s="2">
        <v>664</v>
      </c>
      <c r="E977" s="2">
        <v>130</v>
      </c>
      <c r="F977" s="2" t="str">
        <f>VLOOKUP(E977,PRODUCTS!A:B,2,FALSE)</f>
        <v>Majestic Truffle Collection</v>
      </c>
      <c r="G977" s="2">
        <v>2</v>
      </c>
      <c r="H977" s="10">
        <f>VLOOKUP(E977,PRODUCTS!A:E,3,FALSE)</f>
        <v>25</v>
      </c>
      <c r="I977" s="10">
        <f>VLOOKUP(E977,PRODUCTS!A:E,4,FALSE)</f>
        <v>15.5</v>
      </c>
      <c r="J977" s="10">
        <f t="shared" si="45"/>
        <v>50</v>
      </c>
      <c r="K977" s="10">
        <f t="shared" si="46"/>
        <v>31</v>
      </c>
      <c r="L977" s="10">
        <f t="shared" si="47"/>
        <v>19</v>
      </c>
      <c r="M977" s="2">
        <f>VLOOKUP(D977,CUSTOMERS!A:E,5,FALSE)</f>
        <v>2</v>
      </c>
      <c r="N977" s="2">
        <f>VLOOKUP(E977,PRODUCTS!A:E,5,FALSE)</f>
        <v>3</v>
      </c>
      <c r="O977" s="2" t="str">
        <f>VLOOKUP(N977,CATEGORIES!A:C,3,FALSE)</f>
        <v>Food</v>
      </c>
      <c r="P977" s="2" t="str">
        <f ca="1">VLOOKUP(D977,CUSTOMERS!A:J,10,FALSE)</f>
        <v>40 - 50</v>
      </c>
      <c r="Q977" s="2" t="str">
        <f>VLOOKUP(D977,CUSTOMERS!A:I,9,FALSE)</f>
        <v>England</v>
      </c>
      <c r="R977" s="2" t="str">
        <f>VLOOKUP(D977,CUSTOMERS!A:K,11,FALSE)</f>
        <v>Europe</v>
      </c>
    </row>
    <row r="978" spans="1:18" x14ac:dyDescent="0.2">
      <c r="A978" s="2">
        <v>1501</v>
      </c>
      <c r="B978" s="2">
        <v>1</v>
      </c>
      <c r="C978" s="4">
        <v>44911</v>
      </c>
      <c r="D978" s="2">
        <v>404</v>
      </c>
      <c r="E978" s="2">
        <v>53</v>
      </c>
      <c r="F978" s="2" t="str">
        <f>VLOOKUP(E978,PRODUCTS!A:B,2,FALSE)</f>
        <v>Cocoa Mug</v>
      </c>
      <c r="G978" s="2">
        <v>1</v>
      </c>
      <c r="H978" s="10">
        <f>VLOOKUP(E978,PRODUCTS!A:E,3,FALSE)</f>
        <v>25</v>
      </c>
      <c r="I978" s="10">
        <f>VLOOKUP(E978,PRODUCTS!A:E,4,FALSE)</f>
        <v>13.5</v>
      </c>
      <c r="J978" s="10">
        <f t="shared" si="45"/>
        <v>25</v>
      </c>
      <c r="K978" s="10">
        <f t="shared" si="46"/>
        <v>13.5</v>
      </c>
      <c r="L978" s="10">
        <f t="shared" si="47"/>
        <v>11.5</v>
      </c>
      <c r="M978" s="2">
        <f>VLOOKUP(D978,CUSTOMERS!A:E,5,FALSE)</f>
        <v>4</v>
      </c>
      <c r="N978" s="2">
        <f>VLOOKUP(E978,PRODUCTS!A:E,5,FALSE)</f>
        <v>11</v>
      </c>
      <c r="O978" s="2" t="str">
        <f>VLOOKUP(N978,CATEGORIES!A:C,3,FALSE)</f>
        <v>Gifts</v>
      </c>
      <c r="P978" s="2" t="str">
        <f ca="1">VLOOKUP(D978,CUSTOMERS!A:J,10,FALSE)</f>
        <v>30 - 40</v>
      </c>
      <c r="Q978" s="2" t="str">
        <f>VLOOKUP(D978,CUSTOMERS!A:I,9,FALSE)</f>
        <v>South</v>
      </c>
      <c r="R978" s="2" t="str">
        <f>VLOOKUP(D978,CUSTOMERS!A:K,11,FALSE)</f>
        <v>USA</v>
      </c>
    </row>
    <row r="979" spans="1:18" x14ac:dyDescent="0.2">
      <c r="A979" s="2">
        <v>1501</v>
      </c>
      <c r="B979" s="2">
        <v>2</v>
      </c>
      <c r="C979" s="4">
        <v>44911</v>
      </c>
      <c r="D979" s="2">
        <v>404</v>
      </c>
      <c r="E979" s="2">
        <v>96</v>
      </c>
      <c r="F979" s="2" t="str">
        <f>VLOOKUP(E979,PRODUCTS!A:B,2,FALSE)</f>
        <v>Great Skin Pack</v>
      </c>
      <c r="G979" s="2">
        <v>2</v>
      </c>
      <c r="H979" s="10">
        <f>VLOOKUP(E979,PRODUCTS!A:E,3,FALSE)</f>
        <v>39</v>
      </c>
      <c r="I979" s="10">
        <f>VLOOKUP(E979,PRODUCTS!A:E,4,FALSE)</f>
        <v>22.5</v>
      </c>
      <c r="J979" s="10">
        <f t="shared" si="45"/>
        <v>78</v>
      </c>
      <c r="K979" s="10">
        <f t="shared" si="46"/>
        <v>45</v>
      </c>
      <c r="L979" s="10">
        <f t="shared" si="47"/>
        <v>33</v>
      </c>
      <c r="M979" s="2">
        <f>VLOOKUP(D979,CUSTOMERS!A:E,5,FALSE)</f>
        <v>4</v>
      </c>
      <c r="N979" s="2">
        <f>VLOOKUP(E979,PRODUCTS!A:E,5,FALSE)</f>
        <v>24</v>
      </c>
      <c r="O979" s="2" t="str">
        <f>VLOOKUP(N979,CATEGORIES!A:C,3,FALSE)</f>
        <v>Health &amp; Beauty</v>
      </c>
      <c r="P979" s="2" t="str">
        <f ca="1">VLOOKUP(D979,CUSTOMERS!A:J,10,FALSE)</f>
        <v>30 - 40</v>
      </c>
      <c r="Q979" s="2" t="str">
        <f>VLOOKUP(D979,CUSTOMERS!A:I,9,FALSE)</f>
        <v>South</v>
      </c>
      <c r="R979" s="2" t="str">
        <f>VLOOKUP(D979,CUSTOMERS!A:K,11,FALSE)</f>
        <v>USA</v>
      </c>
    </row>
    <row r="980" spans="1:18" x14ac:dyDescent="0.2">
      <c r="A980" s="2">
        <v>1501</v>
      </c>
      <c r="B980" s="2">
        <v>3</v>
      </c>
      <c r="C980" s="4">
        <v>44911</v>
      </c>
      <c r="D980" s="2">
        <v>404</v>
      </c>
      <c r="E980" s="2">
        <v>159</v>
      </c>
      <c r="F980" s="2" t="str">
        <f>VLOOKUP(E980,PRODUCTS!A:B,2,FALSE)</f>
        <v>Planter Pot Feet</v>
      </c>
      <c r="G980" s="2">
        <v>5</v>
      </c>
      <c r="H980" s="10">
        <f>VLOOKUP(E980,PRODUCTS!A:E,3,FALSE)</f>
        <v>12</v>
      </c>
      <c r="I980" s="10">
        <f>VLOOKUP(E980,PRODUCTS!A:E,4,FALSE)</f>
        <v>7</v>
      </c>
      <c r="J980" s="10">
        <f t="shared" si="45"/>
        <v>60</v>
      </c>
      <c r="K980" s="10">
        <f t="shared" si="46"/>
        <v>35</v>
      </c>
      <c r="L980" s="10">
        <f t="shared" si="47"/>
        <v>25</v>
      </c>
      <c r="M980" s="2">
        <f>VLOOKUP(D980,CUSTOMERS!A:E,5,FALSE)</f>
        <v>4</v>
      </c>
      <c r="N980" s="2">
        <f>VLOOKUP(E980,PRODUCTS!A:E,5,FALSE)</f>
        <v>16</v>
      </c>
      <c r="O980" s="2" t="str">
        <f>VLOOKUP(N980,CATEGORIES!A:C,3,FALSE)</f>
        <v>Household</v>
      </c>
      <c r="P980" s="2" t="str">
        <f ca="1">VLOOKUP(D980,CUSTOMERS!A:J,10,FALSE)</f>
        <v>30 - 40</v>
      </c>
      <c r="Q980" s="2" t="str">
        <f>VLOOKUP(D980,CUSTOMERS!A:I,9,FALSE)</f>
        <v>South</v>
      </c>
      <c r="R980" s="2" t="str">
        <f>VLOOKUP(D980,CUSTOMERS!A:K,11,FALSE)</f>
        <v>USA</v>
      </c>
    </row>
    <row r="981" spans="1:18" x14ac:dyDescent="0.2">
      <c r="A981" s="2">
        <v>1502</v>
      </c>
      <c r="B981" s="2">
        <v>1</v>
      </c>
      <c r="C981" s="4">
        <v>44911</v>
      </c>
      <c r="D981" s="2">
        <v>511</v>
      </c>
      <c r="E981" s="2">
        <v>104</v>
      </c>
      <c r="F981" s="2" t="str">
        <f>VLOOKUP(E981,PRODUCTS!A:B,2,FALSE)</f>
        <v>Ice Cream Parlor Bowl Set</v>
      </c>
      <c r="G981" s="2">
        <v>1</v>
      </c>
      <c r="H981" s="10">
        <f>VLOOKUP(E981,PRODUCTS!A:E,3,FALSE)</f>
        <v>43</v>
      </c>
      <c r="I981" s="10">
        <f>VLOOKUP(E981,PRODUCTS!A:E,4,FALSE)</f>
        <v>23.5</v>
      </c>
      <c r="J981" s="10">
        <f t="shared" si="45"/>
        <v>43</v>
      </c>
      <c r="K981" s="10">
        <f t="shared" si="46"/>
        <v>23.5</v>
      </c>
      <c r="L981" s="10">
        <f t="shared" si="47"/>
        <v>19.5</v>
      </c>
      <c r="M981" s="2">
        <f>VLOOKUP(D981,CUSTOMERS!A:E,5,FALSE)</f>
        <v>1</v>
      </c>
      <c r="N981" s="2">
        <f>VLOOKUP(E981,PRODUCTS!A:E,5,FALSE)</f>
        <v>11</v>
      </c>
      <c r="O981" s="2" t="str">
        <f>VLOOKUP(N981,CATEGORIES!A:C,3,FALSE)</f>
        <v>Gifts</v>
      </c>
      <c r="P981" s="2" t="str">
        <f ca="1">VLOOKUP(D981,CUSTOMERS!A:J,10,FALSE)</f>
        <v>40 - 50</v>
      </c>
      <c r="Q981" s="2" t="str">
        <f>VLOOKUP(D981,CUSTOMERS!A:I,9,FALSE)</f>
        <v>Central</v>
      </c>
      <c r="R981" s="2" t="str">
        <f>VLOOKUP(D981,CUSTOMERS!A:K,11,FALSE)</f>
        <v>USA</v>
      </c>
    </row>
    <row r="982" spans="1:18" x14ac:dyDescent="0.2">
      <c r="A982" s="2">
        <v>1503</v>
      </c>
      <c r="B982" s="2">
        <v>1</v>
      </c>
      <c r="C982" s="4">
        <v>44911</v>
      </c>
      <c r="D982" s="2">
        <v>590</v>
      </c>
      <c r="E982" s="2">
        <v>140</v>
      </c>
      <c r="F982" s="2" t="str">
        <f>VLOOKUP(E982,PRODUCTS!A:B,2,FALSE)</f>
        <v>Deer Repellent</v>
      </c>
      <c r="G982" s="2">
        <v>4</v>
      </c>
      <c r="H982" s="10">
        <f>VLOOKUP(E982,PRODUCTS!A:E,3,FALSE)</f>
        <v>15</v>
      </c>
      <c r="I982" s="10">
        <f>VLOOKUP(E982,PRODUCTS!A:E,4,FALSE)</f>
        <v>9.5</v>
      </c>
      <c r="J982" s="10">
        <f t="shared" si="45"/>
        <v>60</v>
      </c>
      <c r="K982" s="10">
        <f t="shared" si="46"/>
        <v>38</v>
      </c>
      <c r="L982" s="10">
        <f t="shared" si="47"/>
        <v>22</v>
      </c>
      <c r="M982" s="2">
        <f>VLOOKUP(D982,CUSTOMERS!A:E,5,FALSE)</f>
        <v>4</v>
      </c>
      <c r="N982" s="2">
        <f>VLOOKUP(E982,PRODUCTS!A:E,5,FALSE)</f>
        <v>16</v>
      </c>
      <c r="O982" s="2" t="str">
        <f>VLOOKUP(N982,CATEGORIES!A:C,3,FALSE)</f>
        <v>Household</v>
      </c>
      <c r="P982" s="2" t="str">
        <f ca="1">VLOOKUP(D982,CUSTOMERS!A:J,10,FALSE)</f>
        <v>70+</v>
      </c>
      <c r="Q982" s="2" t="str">
        <f>VLOOKUP(D982,CUSTOMERS!A:I,9,FALSE)</f>
        <v>North-West</v>
      </c>
      <c r="R982" s="2" t="str">
        <f>VLOOKUP(D982,CUSTOMERS!A:K,11,FALSE)</f>
        <v>USA</v>
      </c>
    </row>
    <row r="983" spans="1:18" x14ac:dyDescent="0.2">
      <c r="A983" s="2">
        <v>1503</v>
      </c>
      <c r="B983" s="2">
        <v>2</v>
      </c>
      <c r="C983" s="4">
        <v>44911</v>
      </c>
      <c r="D983" s="2">
        <v>590</v>
      </c>
      <c r="E983" s="2">
        <v>149</v>
      </c>
      <c r="F983" s="2" t="str">
        <f>VLOOKUP(E983,PRODUCTS!A:B,2,FALSE)</f>
        <v>Peppermint Twist Candle</v>
      </c>
      <c r="G983" s="2">
        <v>1</v>
      </c>
      <c r="H983" s="10">
        <f>VLOOKUP(E983,PRODUCTS!A:E,3,FALSE)</f>
        <v>22</v>
      </c>
      <c r="I983" s="10">
        <f>VLOOKUP(E983,PRODUCTS!A:E,4,FALSE)</f>
        <v>14</v>
      </c>
      <c r="J983" s="10">
        <f t="shared" si="45"/>
        <v>22</v>
      </c>
      <c r="K983" s="10">
        <f t="shared" si="46"/>
        <v>14</v>
      </c>
      <c r="L983" s="10">
        <f t="shared" si="47"/>
        <v>8</v>
      </c>
      <c r="M983" s="2">
        <f>VLOOKUP(D983,CUSTOMERS!A:E,5,FALSE)</f>
        <v>4</v>
      </c>
      <c r="N983" s="2">
        <f>VLOOKUP(E983,PRODUCTS!A:E,5,FALSE)</f>
        <v>4</v>
      </c>
      <c r="O983" s="2" t="str">
        <f>VLOOKUP(N983,CATEGORIES!A:C,3,FALSE)</f>
        <v>Gifts</v>
      </c>
      <c r="P983" s="2" t="str">
        <f ca="1">VLOOKUP(D983,CUSTOMERS!A:J,10,FALSE)</f>
        <v>70+</v>
      </c>
      <c r="Q983" s="2" t="str">
        <f>VLOOKUP(D983,CUSTOMERS!A:I,9,FALSE)</f>
        <v>North-West</v>
      </c>
      <c r="R983" s="2" t="str">
        <f>VLOOKUP(D983,CUSTOMERS!A:K,11,FALSE)</f>
        <v>USA</v>
      </c>
    </row>
    <row r="984" spans="1:18" x14ac:dyDescent="0.2">
      <c r="A984" s="2">
        <v>1503</v>
      </c>
      <c r="B984" s="2">
        <v>3</v>
      </c>
      <c r="C984" s="4">
        <v>44911</v>
      </c>
      <c r="D984" s="2">
        <v>590</v>
      </c>
      <c r="E984" s="2">
        <v>153</v>
      </c>
      <c r="F984" s="2" t="str">
        <f>VLOOKUP(E984,PRODUCTS!A:B,2,FALSE)</f>
        <v>Pewter Cat Frame</v>
      </c>
      <c r="G984" s="2">
        <v>2</v>
      </c>
      <c r="H984" s="10">
        <f>VLOOKUP(E984,PRODUCTS!A:E,3,FALSE)</f>
        <v>29</v>
      </c>
      <c r="I984" s="10">
        <f>VLOOKUP(E984,PRODUCTS!A:E,4,FALSE)</f>
        <v>15.5</v>
      </c>
      <c r="J984" s="10">
        <f t="shared" si="45"/>
        <v>58</v>
      </c>
      <c r="K984" s="10">
        <f t="shared" si="46"/>
        <v>31</v>
      </c>
      <c r="L984" s="10">
        <f t="shared" si="47"/>
        <v>27</v>
      </c>
      <c r="M984" s="2">
        <f>VLOOKUP(D984,CUSTOMERS!A:E,5,FALSE)</f>
        <v>4</v>
      </c>
      <c r="N984" s="2">
        <f>VLOOKUP(E984,PRODUCTS!A:E,5,FALSE)</f>
        <v>26</v>
      </c>
      <c r="O984" s="2" t="str">
        <f>VLOOKUP(N984,CATEGORIES!A:C,3,FALSE)</f>
        <v>Gifts</v>
      </c>
      <c r="P984" s="2" t="str">
        <f ca="1">VLOOKUP(D984,CUSTOMERS!A:J,10,FALSE)</f>
        <v>70+</v>
      </c>
      <c r="Q984" s="2" t="str">
        <f>VLOOKUP(D984,CUSTOMERS!A:I,9,FALSE)</f>
        <v>North-West</v>
      </c>
      <c r="R984" s="2" t="str">
        <f>VLOOKUP(D984,CUSTOMERS!A:K,11,FALSE)</f>
        <v>USA</v>
      </c>
    </row>
    <row r="985" spans="1:18" x14ac:dyDescent="0.2">
      <c r="A985" s="2">
        <v>1504</v>
      </c>
      <c r="B985" s="2">
        <v>1</v>
      </c>
      <c r="C985" s="4">
        <v>44912</v>
      </c>
      <c r="D985" s="2">
        <v>520</v>
      </c>
      <c r="E985" s="2">
        <v>96</v>
      </c>
      <c r="F985" s="2" t="str">
        <f>VLOOKUP(E985,PRODUCTS!A:B,2,FALSE)</f>
        <v>Great Skin Pack</v>
      </c>
      <c r="G985" s="2">
        <v>1</v>
      </c>
      <c r="H985" s="10">
        <f>VLOOKUP(E985,PRODUCTS!A:E,3,FALSE)</f>
        <v>39</v>
      </c>
      <c r="I985" s="10">
        <f>VLOOKUP(E985,PRODUCTS!A:E,4,FALSE)</f>
        <v>22.5</v>
      </c>
      <c r="J985" s="10">
        <f t="shared" si="45"/>
        <v>39</v>
      </c>
      <c r="K985" s="10">
        <f t="shared" si="46"/>
        <v>22.5</v>
      </c>
      <c r="L985" s="10">
        <f t="shared" si="47"/>
        <v>16.5</v>
      </c>
      <c r="M985" s="2">
        <f>VLOOKUP(D985,CUSTOMERS!A:E,5,FALSE)</f>
        <v>6</v>
      </c>
      <c r="N985" s="2">
        <f>VLOOKUP(E985,PRODUCTS!A:E,5,FALSE)</f>
        <v>24</v>
      </c>
      <c r="O985" s="2" t="str">
        <f>VLOOKUP(N985,CATEGORIES!A:C,3,FALSE)</f>
        <v>Health &amp; Beauty</v>
      </c>
      <c r="P985" s="2" t="str">
        <f ca="1">VLOOKUP(D985,CUSTOMERS!A:J,10,FALSE)</f>
        <v>30 - 40</v>
      </c>
      <c r="Q985" s="2" t="str">
        <f>VLOOKUP(D985,CUSTOMERS!A:I,9,FALSE)</f>
        <v>North-East</v>
      </c>
      <c r="R985" s="2" t="str">
        <f>VLOOKUP(D985,CUSTOMERS!A:K,11,FALSE)</f>
        <v>USA</v>
      </c>
    </row>
    <row r="986" spans="1:18" x14ac:dyDescent="0.2">
      <c r="A986" s="2">
        <v>1505</v>
      </c>
      <c r="B986" s="2">
        <v>1</v>
      </c>
      <c r="C986" s="4">
        <v>44912</v>
      </c>
      <c r="D986" s="2">
        <v>554</v>
      </c>
      <c r="E986" s="2">
        <v>42</v>
      </c>
      <c r="F986" s="2" t="str">
        <f>VLOOKUP(E986,PRODUCTS!A:B,2,FALSE)</f>
        <v>Ceramic Mixing Bowls</v>
      </c>
      <c r="G986" s="2">
        <v>2</v>
      </c>
      <c r="H986" s="10">
        <f>VLOOKUP(E986,PRODUCTS!A:E,3,FALSE)</f>
        <v>45</v>
      </c>
      <c r="I986" s="10">
        <f>VLOOKUP(E986,PRODUCTS!A:E,4,FALSE)</f>
        <v>25.5</v>
      </c>
      <c r="J986" s="10">
        <f t="shared" si="45"/>
        <v>90</v>
      </c>
      <c r="K986" s="10">
        <f t="shared" si="46"/>
        <v>51</v>
      </c>
      <c r="L986" s="10">
        <f t="shared" si="47"/>
        <v>39</v>
      </c>
      <c r="M986" s="2">
        <f>VLOOKUP(D986,CUSTOMERS!A:E,5,FALSE)</f>
        <v>4</v>
      </c>
      <c r="N986" s="2">
        <f>VLOOKUP(E986,PRODUCTS!A:E,5,FALSE)</f>
        <v>15</v>
      </c>
      <c r="O986" s="2" t="str">
        <f>VLOOKUP(N986,CATEGORIES!A:C,3,FALSE)</f>
        <v>Household</v>
      </c>
      <c r="P986" s="2" t="str">
        <f ca="1">VLOOKUP(D986,CUSTOMERS!A:J,10,FALSE)</f>
        <v>50 - 60</v>
      </c>
      <c r="Q986" s="2" t="str">
        <f>VLOOKUP(D986,CUSTOMERS!A:I,9,FALSE)</f>
        <v>South</v>
      </c>
      <c r="R986" s="2" t="str">
        <f>VLOOKUP(D986,CUSTOMERS!A:K,11,FALSE)</f>
        <v>USA</v>
      </c>
    </row>
    <row r="987" spans="1:18" x14ac:dyDescent="0.2">
      <c r="A987" s="2">
        <v>1505</v>
      </c>
      <c r="B987" s="2">
        <v>2</v>
      </c>
      <c r="C987" s="4">
        <v>44912</v>
      </c>
      <c r="D987" s="2">
        <v>554</v>
      </c>
      <c r="E987" s="2">
        <v>120</v>
      </c>
      <c r="F987" s="2" t="str">
        <f>VLOOKUP(E987,PRODUCTS!A:B,2,FALSE)</f>
        <v>Levitron World Globe</v>
      </c>
      <c r="G987" s="2">
        <v>1</v>
      </c>
      <c r="H987" s="10">
        <f>VLOOKUP(E987,PRODUCTS!A:E,3,FALSE)</f>
        <v>80</v>
      </c>
      <c r="I987" s="10">
        <f>VLOOKUP(E987,PRODUCTS!A:E,4,FALSE)</f>
        <v>42</v>
      </c>
      <c r="J987" s="10">
        <f t="shared" si="45"/>
        <v>80</v>
      </c>
      <c r="K987" s="10">
        <f t="shared" si="46"/>
        <v>42</v>
      </c>
      <c r="L987" s="10">
        <f t="shared" si="47"/>
        <v>38</v>
      </c>
      <c r="M987" s="2">
        <f>VLOOKUP(D987,CUSTOMERS!A:E,5,FALSE)</f>
        <v>4</v>
      </c>
      <c r="N987" s="2">
        <f>VLOOKUP(E987,PRODUCTS!A:E,5,FALSE)</f>
        <v>26</v>
      </c>
      <c r="O987" s="2" t="str">
        <f>VLOOKUP(N987,CATEGORIES!A:C,3,FALSE)</f>
        <v>Gifts</v>
      </c>
      <c r="P987" s="2" t="str">
        <f ca="1">VLOOKUP(D987,CUSTOMERS!A:J,10,FALSE)</f>
        <v>50 - 60</v>
      </c>
      <c r="Q987" s="2" t="str">
        <f>VLOOKUP(D987,CUSTOMERS!A:I,9,FALSE)</f>
        <v>South</v>
      </c>
      <c r="R987" s="2" t="str">
        <f>VLOOKUP(D987,CUSTOMERS!A:K,11,FALSE)</f>
        <v>USA</v>
      </c>
    </row>
    <row r="988" spans="1:18" x14ac:dyDescent="0.2">
      <c r="A988" s="2">
        <v>1505</v>
      </c>
      <c r="B988" s="2">
        <v>3</v>
      </c>
      <c r="C988" s="4">
        <v>44912</v>
      </c>
      <c r="D988" s="2">
        <v>554</v>
      </c>
      <c r="E988" s="2">
        <v>130</v>
      </c>
      <c r="F988" s="2" t="str">
        <f>VLOOKUP(E988,PRODUCTS!A:B,2,FALSE)</f>
        <v>Majestic Truffle Collection</v>
      </c>
      <c r="G988" s="2">
        <v>1</v>
      </c>
      <c r="H988" s="10">
        <f>VLOOKUP(E988,PRODUCTS!A:E,3,FALSE)</f>
        <v>25</v>
      </c>
      <c r="I988" s="10">
        <f>VLOOKUP(E988,PRODUCTS!A:E,4,FALSE)</f>
        <v>15.5</v>
      </c>
      <c r="J988" s="10">
        <f t="shared" si="45"/>
        <v>25</v>
      </c>
      <c r="K988" s="10">
        <f t="shared" si="46"/>
        <v>15.5</v>
      </c>
      <c r="L988" s="10">
        <f t="shared" si="47"/>
        <v>9.5</v>
      </c>
      <c r="M988" s="2">
        <f>VLOOKUP(D988,CUSTOMERS!A:E,5,FALSE)</f>
        <v>4</v>
      </c>
      <c r="N988" s="2">
        <f>VLOOKUP(E988,PRODUCTS!A:E,5,FALSE)</f>
        <v>3</v>
      </c>
      <c r="O988" s="2" t="str">
        <f>VLOOKUP(N988,CATEGORIES!A:C,3,FALSE)</f>
        <v>Food</v>
      </c>
      <c r="P988" s="2" t="str">
        <f ca="1">VLOOKUP(D988,CUSTOMERS!A:J,10,FALSE)</f>
        <v>50 - 60</v>
      </c>
      <c r="Q988" s="2" t="str">
        <f>VLOOKUP(D988,CUSTOMERS!A:I,9,FALSE)</f>
        <v>South</v>
      </c>
      <c r="R988" s="2" t="str">
        <f>VLOOKUP(D988,CUSTOMERS!A:K,11,FALSE)</f>
        <v>USA</v>
      </c>
    </row>
    <row r="989" spans="1:18" x14ac:dyDescent="0.2">
      <c r="A989" s="2">
        <v>1506</v>
      </c>
      <c r="B989" s="2">
        <v>1</v>
      </c>
      <c r="C989" s="4">
        <v>44913</v>
      </c>
      <c r="D989" s="2">
        <v>209</v>
      </c>
      <c r="E989" s="2">
        <v>12</v>
      </c>
      <c r="F989" s="2" t="str">
        <f>VLOOKUP(E989,PRODUCTS!A:B,2,FALSE)</f>
        <v>Australia Sampler</v>
      </c>
      <c r="G989" s="2">
        <v>1</v>
      </c>
      <c r="H989" s="10">
        <f>VLOOKUP(E989,PRODUCTS!A:E,3,FALSE)</f>
        <v>100</v>
      </c>
      <c r="I989" s="10">
        <f>VLOOKUP(E989,PRODUCTS!A:E,4,FALSE)</f>
        <v>51</v>
      </c>
      <c r="J989" s="10">
        <f t="shared" si="45"/>
        <v>100</v>
      </c>
      <c r="K989" s="10">
        <f t="shared" si="46"/>
        <v>51</v>
      </c>
      <c r="L989" s="10">
        <f t="shared" si="47"/>
        <v>49</v>
      </c>
      <c r="M989" s="2">
        <f>VLOOKUP(D989,CUSTOMERS!A:E,5,FALSE)</f>
        <v>3</v>
      </c>
      <c r="N989" s="2">
        <f>VLOOKUP(E989,PRODUCTS!A:E,5,FALSE)</f>
        <v>18</v>
      </c>
      <c r="O989" s="2" t="str">
        <f>VLOOKUP(N989,CATEGORIES!A:C,3,FALSE)</f>
        <v>Food</v>
      </c>
      <c r="P989" s="2" t="str">
        <f ca="1">VLOOKUP(D989,CUSTOMERS!A:J,10,FALSE)</f>
        <v>40 - 50</v>
      </c>
      <c r="Q989" s="2" t="str">
        <f>VLOOKUP(D989,CUSTOMERS!A:I,9,FALSE)</f>
        <v>Canada</v>
      </c>
      <c r="R989" s="2" t="str">
        <f>VLOOKUP(D989,CUSTOMERS!A:K,11,FALSE)</f>
        <v>Canada</v>
      </c>
    </row>
    <row r="990" spans="1:18" x14ac:dyDescent="0.2">
      <c r="A990" s="2">
        <v>1506</v>
      </c>
      <c r="B990" s="2">
        <v>2</v>
      </c>
      <c r="C990" s="4">
        <v>44913</v>
      </c>
      <c r="D990" s="2">
        <v>209</v>
      </c>
      <c r="E990" s="2">
        <v>28</v>
      </c>
      <c r="F990" s="2" t="str">
        <f>VLOOKUP(E990,PRODUCTS!A:B,2,FALSE)</f>
        <v>Candlelit Forest Screen</v>
      </c>
      <c r="G990" s="2">
        <v>2</v>
      </c>
      <c r="H990" s="10">
        <f>VLOOKUP(E990,PRODUCTS!A:E,3,FALSE)</f>
        <v>30</v>
      </c>
      <c r="I990" s="10">
        <f>VLOOKUP(E990,PRODUCTS!A:E,4,FALSE)</f>
        <v>18</v>
      </c>
      <c r="J990" s="10">
        <f t="shared" si="45"/>
        <v>60</v>
      </c>
      <c r="K990" s="10">
        <f t="shared" si="46"/>
        <v>36</v>
      </c>
      <c r="L990" s="10">
        <f t="shared" si="47"/>
        <v>24</v>
      </c>
      <c r="M990" s="2">
        <f>VLOOKUP(D990,CUSTOMERS!A:E,5,FALSE)</f>
        <v>3</v>
      </c>
      <c r="N990" s="2">
        <f>VLOOKUP(E990,PRODUCTS!A:E,5,FALSE)</f>
        <v>4</v>
      </c>
      <c r="O990" s="2" t="str">
        <f>VLOOKUP(N990,CATEGORIES!A:C,3,FALSE)</f>
        <v>Gifts</v>
      </c>
      <c r="P990" s="2" t="str">
        <f ca="1">VLOOKUP(D990,CUSTOMERS!A:J,10,FALSE)</f>
        <v>40 - 50</v>
      </c>
      <c r="Q990" s="2" t="str">
        <f>VLOOKUP(D990,CUSTOMERS!A:I,9,FALSE)</f>
        <v>Canada</v>
      </c>
      <c r="R990" s="2" t="str">
        <f>VLOOKUP(D990,CUSTOMERS!A:K,11,FALSE)</f>
        <v>Canada</v>
      </c>
    </row>
    <row r="991" spans="1:18" x14ac:dyDescent="0.2">
      <c r="A991" s="2">
        <v>1506</v>
      </c>
      <c r="B991" s="2">
        <v>3</v>
      </c>
      <c r="C991" s="4">
        <v>44913</v>
      </c>
      <c r="D991" s="2">
        <v>209</v>
      </c>
      <c r="E991" s="2">
        <v>123</v>
      </c>
      <c r="F991" s="2" t="str">
        <f>VLOOKUP(E991,PRODUCTS!A:B,2,FALSE)</f>
        <v>Lone Star Fiesta</v>
      </c>
      <c r="G991" s="2">
        <v>1</v>
      </c>
      <c r="H991" s="10">
        <f>VLOOKUP(E991,PRODUCTS!A:E,3,FALSE)</f>
        <v>75</v>
      </c>
      <c r="I991" s="10">
        <f>VLOOKUP(E991,PRODUCTS!A:E,4,FALSE)</f>
        <v>40.5</v>
      </c>
      <c r="J991" s="10">
        <f t="shared" si="45"/>
        <v>75</v>
      </c>
      <c r="K991" s="10">
        <f t="shared" si="46"/>
        <v>40.5</v>
      </c>
      <c r="L991" s="10">
        <f t="shared" si="47"/>
        <v>34.5</v>
      </c>
      <c r="M991" s="2">
        <f>VLOOKUP(D991,CUSTOMERS!A:E,5,FALSE)</f>
        <v>3</v>
      </c>
      <c r="N991" s="2">
        <f>VLOOKUP(E991,PRODUCTS!A:E,5,FALSE)</f>
        <v>11</v>
      </c>
      <c r="O991" s="2" t="str">
        <f>VLOOKUP(N991,CATEGORIES!A:C,3,FALSE)</f>
        <v>Gifts</v>
      </c>
      <c r="P991" s="2" t="str">
        <f ca="1">VLOOKUP(D991,CUSTOMERS!A:J,10,FALSE)</f>
        <v>40 - 50</v>
      </c>
      <c r="Q991" s="2" t="str">
        <f>VLOOKUP(D991,CUSTOMERS!A:I,9,FALSE)</f>
        <v>Canada</v>
      </c>
      <c r="R991" s="2" t="str">
        <f>VLOOKUP(D991,CUSTOMERS!A:K,11,FALSE)</f>
        <v>Canada</v>
      </c>
    </row>
    <row r="992" spans="1:18" x14ac:dyDescent="0.2">
      <c r="A992" s="2">
        <v>1506</v>
      </c>
      <c r="B992" s="2">
        <v>4</v>
      </c>
      <c r="C992" s="4">
        <v>44913</v>
      </c>
      <c r="D992" s="2">
        <v>209</v>
      </c>
      <c r="E992" s="2">
        <v>170</v>
      </c>
      <c r="F992" s="2" t="str">
        <f>VLOOKUP(E992,PRODUCTS!A:B,2,FALSE)</f>
        <v>San Francisco Trolley 3-D Puzzle</v>
      </c>
      <c r="G992" s="2">
        <v>1</v>
      </c>
      <c r="H992" s="10">
        <f>VLOOKUP(E992,PRODUCTS!A:E,3,FALSE)</f>
        <v>95</v>
      </c>
      <c r="I992" s="10">
        <f>VLOOKUP(E992,PRODUCTS!A:E,4,FALSE)</f>
        <v>49.5</v>
      </c>
      <c r="J992" s="10">
        <f t="shared" si="45"/>
        <v>95</v>
      </c>
      <c r="K992" s="10">
        <f t="shared" si="46"/>
        <v>49.5</v>
      </c>
      <c r="L992" s="10">
        <f t="shared" si="47"/>
        <v>45.5</v>
      </c>
      <c r="M992" s="2">
        <f>VLOOKUP(D992,CUSTOMERS!A:E,5,FALSE)</f>
        <v>3</v>
      </c>
      <c r="N992" s="2">
        <f>VLOOKUP(E992,PRODUCTS!A:E,5,FALSE)</f>
        <v>11</v>
      </c>
      <c r="O992" s="2" t="str">
        <f>VLOOKUP(N992,CATEGORIES!A:C,3,FALSE)</f>
        <v>Gifts</v>
      </c>
      <c r="P992" s="2" t="str">
        <f ca="1">VLOOKUP(D992,CUSTOMERS!A:J,10,FALSE)</f>
        <v>40 - 50</v>
      </c>
      <c r="Q992" s="2" t="str">
        <f>VLOOKUP(D992,CUSTOMERS!A:I,9,FALSE)</f>
        <v>Canada</v>
      </c>
      <c r="R992" s="2" t="str">
        <f>VLOOKUP(D992,CUSTOMERS!A:K,11,FALSE)</f>
        <v>Canada</v>
      </c>
    </row>
    <row r="993" spans="1:18" x14ac:dyDescent="0.2">
      <c r="A993" s="2">
        <v>1507</v>
      </c>
      <c r="B993" s="2">
        <v>1</v>
      </c>
      <c r="C993" s="4">
        <v>44913</v>
      </c>
      <c r="D993" s="2">
        <v>447</v>
      </c>
      <c r="E993" s="2">
        <v>68</v>
      </c>
      <c r="F993" s="2" t="str">
        <f>VLOOKUP(E993,PRODUCTS!A:B,2,FALSE)</f>
        <v>Dragonfly Pin</v>
      </c>
      <c r="G993" s="2">
        <v>4</v>
      </c>
      <c r="H993" s="10">
        <f>VLOOKUP(E993,PRODUCTS!A:E,3,FALSE)</f>
        <v>13</v>
      </c>
      <c r="I993" s="10">
        <f>VLOOKUP(E993,PRODUCTS!A:E,4,FALSE)</f>
        <v>7.5</v>
      </c>
      <c r="J993" s="10">
        <f t="shared" si="45"/>
        <v>52</v>
      </c>
      <c r="K993" s="10">
        <f t="shared" si="46"/>
        <v>30</v>
      </c>
      <c r="L993" s="10">
        <f t="shared" si="47"/>
        <v>22</v>
      </c>
      <c r="M993" s="2">
        <f>VLOOKUP(D993,CUSTOMERS!A:E,5,FALSE)</f>
        <v>5</v>
      </c>
      <c r="N993" s="2">
        <f>VLOOKUP(E993,PRODUCTS!A:E,5,FALSE)</f>
        <v>14</v>
      </c>
      <c r="O993" s="2" t="str">
        <f>VLOOKUP(N993,CATEGORIES!A:C,3,FALSE)</f>
        <v>Health &amp; Beauty</v>
      </c>
      <c r="P993" s="2" t="str">
        <f ca="1">VLOOKUP(D993,CUSTOMERS!A:J,10,FALSE)</f>
        <v>40 - 50</v>
      </c>
      <c r="Q993" s="2" t="str">
        <f>VLOOKUP(D993,CUSTOMERS!A:I,9,FALSE)</f>
        <v>France</v>
      </c>
      <c r="R993" s="2" t="str">
        <f>VLOOKUP(D993,CUSTOMERS!A:K,11,FALSE)</f>
        <v>Europe</v>
      </c>
    </row>
    <row r="994" spans="1:18" x14ac:dyDescent="0.2">
      <c r="A994" s="2">
        <v>1507</v>
      </c>
      <c r="B994" s="2">
        <v>2</v>
      </c>
      <c r="C994" s="4">
        <v>44913</v>
      </c>
      <c r="D994" s="2">
        <v>447</v>
      </c>
      <c r="E994" s="2">
        <v>105</v>
      </c>
      <c r="F994" s="2" t="str">
        <f>VLOOKUP(E994,PRODUCTS!A:B,2,FALSE)</f>
        <v>Exotic Flower Arrangement</v>
      </c>
      <c r="G994" s="2">
        <v>1</v>
      </c>
      <c r="H994" s="10">
        <f>VLOOKUP(E994,PRODUCTS!A:E,3,FALSE)</f>
        <v>65</v>
      </c>
      <c r="I994" s="10">
        <f>VLOOKUP(E994,PRODUCTS!A:E,4,FALSE)</f>
        <v>33.5</v>
      </c>
      <c r="J994" s="10">
        <f t="shared" si="45"/>
        <v>65</v>
      </c>
      <c r="K994" s="10">
        <f t="shared" si="46"/>
        <v>33.5</v>
      </c>
      <c r="L994" s="10">
        <f t="shared" si="47"/>
        <v>31.5</v>
      </c>
      <c r="M994" s="2">
        <f>VLOOKUP(D994,CUSTOMERS!A:E,5,FALSE)</f>
        <v>5</v>
      </c>
      <c r="N994" s="2">
        <f>VLOOKUP(E994,PRODUCTS!A:E,5,FALSE)</f>
        <v>22</v>
      </c>
      <c r="O994" s="2" t="str">
        <f>VLOOKUP(N994,CATEGORIES!A:C,3,FALSE)</f>
        <v>Gifts</v>
      </c>
      <c r="P994" s="2" t="str">
        <f ca="1">VLOOKUP(D994,CUSTOMERS!A:J,10,FALSE)</f>
        <v>40 - 50</v>
      </c>
      <c r="Q994" s="2" t="str">
        <f>VLOOKUP(D994,CUSTOMERS!A:I,9,FALSE)</f>
        <v>France</v>
      </c>
      <c r="R994" s="2" t="str">
        <f>VLOOKUP(D994,CUSTOMERS!A:K,11,FALSE)</f>
        <v>Europe</v>
      </c>
    </row>
    <row r="995" spans="1:18" x14ac:dyDescent="0.2">
      <c r="A995" s="2">
        <v>1507</v>
      </c>
      <c r="B995" s="2">
        <v>3</v>
      </c>
      <c r="C995" s="4">
        <v>44913</v>
      </c>
      <c r="D995" s="2">
        <v>447</v>
      </c>
      <c r="E995" s="2">
        <v>108</v>
      </c>
      <c r="F995" s="2" t="str">
        <f>VLOOKUP(E995,PRODUCTS!A:B,2,FALSE)</f>
        <v>Invisible Wreath Hanger</v>
      </c>
      <c r="G995" s="2">
        <v>3</v>
      </c>
      <c r="H995" s="10">
        <f>VLOOKUP(E995,PRODUCTS!A:E,3,FALSE)</f>
        <v>20</v>
      </c>
      <c r="I995" s="10">
        <f>VLOOKUP(E995,PRODUCTS!A:E,4,FALSE)</f>
        <v>13</v>
      </c>
      <c r="J995" s="10">
        <f t="shared" si="45"/>
        <v>60</v>
      </c>
      <c r="K995" s="10">
        <f t="shared" si="46"/>
        <v>39</v>
      </c>
      <c r="L995" s="10">
        <f t="shared" si="47"/>
        <v>21</v>
      </c>
      <c r="M995" s="2">
        <f>VLOOKUP(D995,CUSTOMERS!A:E,5,FALSE)</f>
        <v>5</v>
      </c>
      <c r="N995" s="2">
        <f>VLOOKUP(E995,PRODUCTS!A:E,5,FALSE)</f>
        <v>4</v>
      </c>
      <c r="O995" s="2" t="str">
        <f>VLOOKUP(N995,CATEGORIES!A:C,3,FALSE)</f>
        <v>Gifts</v>
      </c>
      <c r="P995" s="2" t="str">
        <f ca="1">VLOOKUP(D995,CUSTOMERS!A:J,10,FALSE)</f>
        <v>40 - 50</v>
      </c>
      <c r="Q995" s="2" t="str">
        <f>VLOOKUP(D995,CUSTOMERS!A:I,9,FALSE)</f>
        <v>France</v>
      </c>
      <c r="R995" s="2" t="str">
        <f>VLOOKUP(D995,CUSTOMERS!A:K,11,FALSE)</f>
        <v>Europe</v>
      </c>
    </row>
    <row r="996" spans="1:18" x14ac:dyDescent="0.2">
      <c r="A996" s="2">
        <v>1508</v>
      </c>
      <c r="B996" s="2">
        <v>1</v>
      </c>
      <c r="C996" s="4">
        <v>44913</v>
      </c>
      <c r="D996" s="2">
        <v>473</v>
      </c>
      <c r="E996" s="2">
        <v>59</v>
      </c>
      <c r="F996" s="2" t="str">
        <f>VLOOKUP(E996,PRODUCTS!A:B,2,FALSE)</f>
        <v>Crystal Flowers and Vase</v>
      </c>
      <c r="G996" s="2">
        <v>1</v>
      </c>
      <c r="H996" s="10">
        <f>VLOOKUP(E996,PRODUCTS!A:E,3,FALSE)</f>
        <v>65</v>
      </c>
      <c r="I996" s="10">
        <f>VLOOKUP(E996,PRODUCTS!A:E,4,FALSE)</f>
        <v>33.5</v>
      </c>
      <c r="J996" s="10">
        <f t="shared" si="45"/>
        <v>65</v>
      </c>
      <c r="K996" s="10">
        <f t="shared" si="46"/>
        <v>33.5</v>
      </c>
      <c r="L996" s="10">
        <f t="shared" si="47"/>
        <v>31.5</v>
      </c>
      <c r="M996" s="2">
        <f>VLOOKUP(D996,CUSTOMERS!A:E,5,FALSE)</f>
        <v>4</v>
      </c>
      <c r="N996" s="2">
        <f>VLOOKUP(E996,PRODUCTS!A:E,5,FALSE)</f>
        <v>22</v>
      </c>
      <c r="O996" s="2" t="str">
        <f>VLOOKUP(N996,CATEGORIES!A:C,3,FALSE)</f>
        <v>Gifts</v>
      </c>
      <c r="P996" s="2" t="str">
        <f ca="1">VLOOKUP(D996,CUSTOMERS!A:J,10,FALSE)</f>
        <v>40 - 50</v>
      </c>
      <c r="Q996" s="2" t="str">
        <f>VLOOKUP(D996,CUSTOMERS!A:I,9,FALSE)</f>
        <v>Canada</v>
      </c>
      <c r="R996" s="2" t="str">
        <f>VLOOKUP(D996,CUSTOMERS!A:K,11,FALSE)</f>
        <v>Canada</v>
      </c>
    </row>
    <row r="997" spans="1:18" x14ac:dyDescent="0.2">
      <c r="A997" s="2">
        <v>1508</v>
      </c>
      <c r="B997" s="2">
        <v>2</v>
      </c>
      <c r="C997" s="4">
        <v>44913</v>
      </c>
      <c r="D997" s="2">
        <v>473</v>
      </c>
      <c r="E997" s="2">
        <v>171</v>
      </c>
      <c r="F997" s="2" t="str">
        <f>VLOOKUP(E997,PRODUCTS!A:B,2,FALSE)</f>
        <v>Seal Pack Refill Kit</v>
      </c>
      <c r="G997" s="2">
        <v>1</v>
      </c>
      <c r="H997" s="10">
        <f>VLOOKUP(E997,PRODUCTS!A:E,3,FALSE)</f>
        <v>27</v>
      </c>
      <c r="I997" s="10">
        <f>VLOOKUP(E997,PRODUCTS!A:E,4,FALSE)</f>
        <v>16.5</v>
      </c>
      <c r="J997" s="10">
        <f t="shared" si="45"/>
        <v>27</v>
      </c>
      <c r="K997" s="10">
        <f t="shared" si="46"/>
        <v>16.5</v>
      </c>
      <c r="L997" s="10">
        <f t="shared" si="47"/>
        <v>10.5</v>
      </c>
      <c r="M997" s="2">
        <f>VLOOKUP(D997,CUSTOMERS!A:E,5,FALSE)</f>
        <v>4</v>
      </c>
      <c r="N997" s="2">
        <f>VLOOKUP(E997,PRODUCTS!A:E,5,FALSE)</f>
        <v>23</v>
      </c>
      <c r="O997" s="2" t="str">
        <f>VLOOKUP(N997,CATEGORIES!A:C,3,FALSE)</f>
        <v>Travel</v>
      </c>
      <c r="P997" s="2" t="str">
        <f ca="1">VLOOKUP(D997,CUSTOMERS!A:J,10,FALSE)</f>
        <v>40 - 50</v>
      </c>
      <c r="Q997" s="2" t="str">
        <f>VLOOKUP(D997,CUSTOMERS!A:I,9,FALSE)</f>
        <v>Canada</v>
      </c>
      <c r="R997" s="2" t="str">
        <f>VLOOKUP(D997,CUSTOMERS!A:K,11,FALSE)</f>
        <v>Canada</v>
      </c>
    </row>
    <row r="998" spans="1:18" x14ac:dyDescent="0.2">
      <c r="A998" s="2">
        <v>1509</v>
      </c>
      <c r="B998" s="2">
        <v>1</v>
      </c>
      <c r="C998" s="4">
        <v>44914</v>
      </c>
      <c r="D998" s="2">
        <v>405</v>
      </c>
      <c r="E998" s="2">
        <v>55</v>
      </c>
      <c r="F998" s="2" t="str">
        <f>VLOOKUP(E998,PRODUCTS!A:B,2,FALSE)</f>
        <v>Copper Snow Gauge</v>
      </c>
      <c r="G998" s="2">
        <v>1</v>
      </c>
      <c r="H998" s="10">
        <f>VLOOKUP(E998,PRODUCTS!A:E,3,FALSE)</f>
        <v>65</v>
      </c>
      <c r="I998" s="10">
        <f>VLOOKUP(E998,PRODUCTS!A:E,4,FALSE)</f>
        <v>35.5</v>
      </c>
      <c r="J998" s="10">
        <f t="shared" si="45"/>
        <v>65</v>
      </c>
      <c r="K998" s="10">
        <f t="shared" si="46"/>
        <v>35.5</v>
      </c>
      <c r="L998" s="10">
        <f t="shared" si="47"/>
        <v>29.5</v>
      </c>
      <c r="M998" s="2">
        <f>VLOOKUP(D998,CUSTOMERS!A:E,5,FALSE)</f>
        <v>8</v>
      </c>
      <c r="N998" s="2">
        <f>VLOOKUP(E998,PRODUCTS!A:E,5,FALSE)</f>
        <v>16</v>
      </c>
      <c r="O998" s="2" t="str">
        <f>VLOOKUP(N998,CATEGORIES!A:C,3,FALSE)</f>
        <v>Household</v>
      </c>
      <c r="P998" s="2" t="str">
        <f ca="1">VLOOKUP(D998,CUSTOMERS!A:J,10,FALSE)</f>
        <v>60 - 70</v>
      </c>
      <c r="Q998" s="2" t="str">
        <f>VLOOKUP(D998,CUSTOMERS!A:I,9,FALSE)</f>
        <v>South</v>
      </c>
      <c r="R998" s="2" t="str">
        <f>VLOOKUP(D998,CUSTOMERS!A:K,11,FALSE)</f>
        <v>USA</v>
      </c>
    </row>
    <row r="999" spans="1:18" x14ac:dyDescent="0.2">
      <c r="A999" s="2">
        <v>1510</v>
      </c>
      <c r="B999" s="2">
        <v>1</v>
      </c>
      <c r="C999" s="4">
        <v>44914</v>
      </c>
      <c r="D999" s="2">
        <v>540</v>
      </c>
      <c r="E999" s="2">
        <v>101</v>
      </c>
      <c r="F999" s="2" t="str">
        <f>VLOOKUP(E999,PRODUCTS!A:B,2,FALSE)</f>
        <v>LED Headlamp</v>
      </c>
      <c r="G999" s="2">
        <v>2</v>
      </c>
      <c r="H999" s="10">
        <f>VLOOKUP(E999,PRODUCTS!A:E,3,FALSE)</f>
        <v>35</v>
      </c>
      <c r="I999" s="10">
        <f>VLOOKUP(E999,PRODUCTS!A:E,4,FALSE)</f>
        <v>20.5</v>
      </c>
      <c r="J999" s="10">
        <f t="shared" si="45"/>
        <v>70</v>
      </c>
      <c r="K999" s="10">
        <f t="shared" si="46"/>
        <v>41</v>
      </c>
      <c r="L999" s="10">
        <f t="shared" si="47"/>
        <v>29</v>
      </c>
      <c r="M999" s="2">
        <f>VLOOKUP(D999,CUSTOMERS!A:E,5,FALSE)</f>
        <v>3</v>
      </c>
      <c r="N999" s="2">
        <f>VLOOKUP(E999,PRODUCTS!A:E,5,FALSE)</f>
        <v>23</v>
      </c>
      <c r="O999" s="2" t="str">
        <f>VLOOKUP(N999,CATEGORIES!A:C,3,FALSE)</f>
        <v>Travel</v>
      </c>
      <c r="P999" s="2" t="str">
        <f ca="1">VLOOKUP(D999,CUSTOMERS!A:J,10,FALSE)</f>
        <v>50 - 60</v>
      </c>
      <c r="Q999" s="2" t="str">
        <f>VLOOKUP(D999,CUSTOMERS!A:I,9,FALSE)</f>
        <v>South-East</v>
      </c>
      <c r="R999" s="2" t="str">
        <f>VLOOKUP(D999,CUSTOMERS!A:K,11,FALSE)</f>
        <v>USA</v>
      </c>
    </row>
    <row r="1000" spans="1:18" x14ac:dyDescent="0.2">
      <c r="A1000" s="2">
        <v>1510</v>
      </c>
      <c r="B1000" s="2">
        <v>2</v>
      </c>
      <c r="C1000" s="4">
        <v>44914</v>
      </c>
      <c r="D1000" s="2">
        <v>540</v>
      </c>
      <c r="E1000" s="2">
        <v>178</v>
      </c>
      <c r="F1000" s="2" t="str">
        <f>VLOOKUP(E1000,PRODUCTS!A:B,2,FALSE)</f>
        <v>Slate Tranquility Fountain</v>
      </c>
      <c r="G1000" s="2">
        <v>2</v>
      </c>
      <c r="H1000" s="10">
        <f>VLOOKUP(E1000,PRODUCTS!A:E,3,FALSE)</f>
        <v>120</v>
      </c>
      <c r="I1000" s="10">
        <f>VLOOKUP(E1000,PRODUCTS!A:E,4,FALSE)</f>
        <v>62</v>
      </c>
      <c r="J1000" s="10">
        <f t="shared" si="45"/>
        <v>240</v>
      </c>
      <c r="K1000" s="10">
        <f t="shared" si="46"/>
        <v>124</v>
      </c>
      <c r="L1000" s="10">
        <f t="shared" si="47"/>
        <v>116</v>
      </c>
      <c r="M1000" s="2">
        <f>VLOOKUP(D1000,CUSTOMERS!A:E,5,FALSE)</f>
        <v>3</v>
      </c>
      <c r="N1000" s="2">
        <f>VLOOKUP(E1000,PRODUCTS!A:E,5,FALSE)</f>
        <v>19</v>
      </c>
      <c r="O1000" s="2" t="str">
        <f>VLOOKUP(N1000,CATEGORIES!A:C,3,FALSE)</f>
        <v>Household</v>
      </c>
      <c r="P1000" s="2" t="str">
        <f ca="1">VLOOKUP(D1000,CUSTOMERS!A:J,10,FALSE)</f>
        <v>50 - 60</v>
      </c>
      <c r="Q1000" s="2" t="str">
        <f>VLOOKUP(D1000,CUSTOMERS!A:I,9,FALSE)</f>
        <v>South-East</v>
      </c>
      <c r="R1000" s="2" t="str">
        <f>VLOOKUP(D1000,CUSTOMERS!A:K,11,FALSE)</f>
        <v>USA</v>
      </c>
    </row>
    <row r="1001" spans="1:18" x14ac:dyDescent="0.2">
      <c r="A1001" s="2">
        <v>1510</v>
      </c>
      <c r="B1001" s="2">
        <v>3</v>
      </c>
      <c r="C1001" s="4">
        <v>44914</v>
      </c>
      <c r="D1001" s="2">
        <v>540</v>
      </c>
      <c r="E1001" s="2">
        <v>196</v>
      </c>
      <c r="F1001" s="2" t="str">
        <f>VLOOKUP(E1001,PRODUCTS!A:B,2,FALSE)</f>
        <v>Travel Companion</v>
      </c>
      <c r="G1001" s="2">
        <v>1</v>
      </c>
      <c r="H1001" s="10">
        <f>VLOOKUP(E1001,PRODUCTS!A:E,3,FALSE)</f>
        <v>74</v>
      </c>
      <c r="I1001" s="10">
        <f>VLOOKUP(E1001,PRODUCTS!A:E,4,FALSE)</f>
        <v>40</v>
      </c>
      <c r="J1001" s="10">
        <f t="shared" si="45"/>
        <v>74</v>
      </c>
      <c r="K1001" s="10">
        <f t="shared" si="46"/>
        <v>40</v>
      </c>
      <c r="L1001" s="10">
        <f t="shared" si="47"/>
        <v>34</v>
      </c>
      <c r="M1001" s="2">
        <f>VLOOKUP(D1001,CUSTOMERS!A:E,5,FALSE)</f>
        <v>3</v>
      </c>
      <c r="N1001" s="2">
        <f>VLOOKUP(E1001,PRODUCTS!A:E,5,FALSE)</f>
        <v>23</v>
      </c>
      <c r="O1001" s="2" t="str">
        <f>VLOOKUP(N1001,CATEGORIES!A:C,3,FALSE)</f>
        <v>Travel</v>
      </c>
      <c r="P1001" s="2" t="str">
        <f ca="1">VLOOKUP(D1001,CUSTOMERS!A:J,10,FALSE)</f>
        <v>50 - 60</v>
      </c>
      <c r="Q1001" s="2" t="str">
        <f>VLOOKUP(D1001,CUSTOMERS!A:I,9,FALSE)</f>
        <v>South-East</v>
      </c>
      <c r="R1001" s="2" t="str">
        <f>VLOOKUP(D1001,CUSTOMERS!A:K,11,FALSE)</f>
        <v>USA</v>
      </c>
    </row>
    <row r="1002" spans="1:18" x14ac:dyDescent="0.2">
      <c r="A1002" s="2">
        <v>1511</v>
      </c>
      <c r="B1002" s="2">
        <v>1</v>
      </c>
      <c r="C1002" s="4">
        <v>44915</v>
      </c>
      <c r="D1002" s="2">
        <v>465</v>
      </c>
      <c r="E1002" s="2">
        <v>52</v>
      </c>
      <c r="F1002" s="2" t="str">
        <f>VLOOKUP(E1002,PRODUCTS!A:B,2,FALSE)</f>
        <v>Classic Pink Flamingos</v>
      </c>
      <c r="G1002" s="2">
        <v>6</v>
      </c>
      <c r="H1002" s="10">
        <f>VLOOKUP(E1002,PRODUCTS!A:E,3,FALSE)</f>
        <v>20</v>
      </c>
      <c r="I1002" s="10">
        <f>VLOOKUP(E1002,PRODUCTS!A:E,4,FALSE)</f>
        <v>11</v>
      </c>
      <c r="J1002" s="10">
        <f t="shared" si="45"/>
        <v>120</v>
      </c>
      <c r="K1002" s="10">
        <f t="shared" si="46"/>
        <v>66</v>
      </c>
      <c r="L1002" s="10">
        <f t="shared" si="47"/>
        <v>54</v>
      </c>
      <c r="M1002" s="2">
        <f>VLOOKUP(D1002,CUSTOMERS!A:E,5,FALSE)</f>
        <v>1</v>
      </c>
      <c r="N1002" s="2">
        <f>VLOOKUP(E1002,PRODUCTS!A:E,5,FALSE)</f>
        <v>16</v>
      </c>
      <c r="O1002" s="2" t="str">
        <f>VLOOKUP(N1002,CATEGORIES!A:C,3,FALSE)</f>
        <v>Household</v>
      </c>
      <c r="P1002" s="2" t="str">
        <f ca="1">VLOOKUP(D1002,CUSTOMERS!A:J,10,FALSE)</f>
        <v>30 - 40</v>
      </c>
      <c r="Q1002" s="2" t="str">
        <f>VLOOKUP(D1002,CUSTOMERS!A:I,9,FALSE)</f>
        <v>North-West</v>
      </c>
      <c r="R1002" s="2" t="str">
        <f>VLOOKUP(D1002,CUSTOMERS!A:K,11,FALSE)</f>
        <v>USA</v>
      </c>
    </row>
    <row r="1003" spans="1:18" x14ac:dyDescent="0.2">
      <c r="A1003" s="2">
        <v>1512</v>
      </c>
      <c r="B1003" s="2">
        <v>1</v>
      </c>
      <c r="C1003" s="4">
        <v>44916</v>
      </c>
      <c r="D1003" s="2">
        <v>180</v>
      </c>
      <c r="E1003" s="2">
        <v>26</v>
      </c>
      <c r="F1003" s="2" t="str">
        <f>VLOOKUP(E1003,PRODUCTS!A:B,2,FALSE)</f>
        <v>Bubble Gum Kit</v>
      </c>
      <c r="G1003" s="2">
        <v>8</v>
      </c>
      <c r="H1003" s="10">
        <f>VLOOKUP(E1003,PRODUCTS!A:E,3,FALSE)</f>
        <v>17</v>
      </c>
      <c r="I1003" s="10">
        <f>VLOOKUP(E1003,PRODUCTS!A:E,4,FALSE)</f>
        <v>9.5</v>
      </c>
      <c r="J1003" s="10">
        <f t="shared" si="45"/>
        <v>136</v>
      </c>
      <c r="K1003" s="10">
        <f t="shared" si="46"/>
        <v>76</v>
      </c>
      <c r="L1003" s="10">
        <f t="shared" si="47"/>
        <v>60</v>
      </c>
      <c r="M1003" s="2">
        <f>VLOOKUP(D1003,CUSTOMERS!A:E,5,FALSE)</f>
        <v>2</v>
      </c>
      <c r="N1003" s="2">
        <f>VLOOKUP(E1003,PRODUCTS!A:E,5,FALSE)</f>
        <v>17</v>
      </c>
      <c r="O1003" s="2" t="str">
        <f>VLOOKUP(N1003,CATEGORIES!A:C,3,FALSE)</f>
        <v>Children</v>
      </c>
      <c r="P1003" s="2" t="str">
        <f ca="1">VLOOKUP(D1003,CUSTOMERS!A:J,10,FALSE)</f>
        <v>30 - 40</v>
      </c>
      <c r="Q1003" s="2" t="str">
        <f>VLOOKUP(D1003,CUSTOMERS!A:I,9,FALSE)</f>
        <v>North-East</v>
      </c>
      <c r="R1003" s="2" t="str">
        <f>VLOOKUP(D1003,CUSTOMERS!A:K,11,FALSE)</f>
        <v>USA</v>
      </c>
    </row>
    <row r="1004" spans="1:18" x14ac:dyDescent="0.2">
      <c r="A1004" s="2">
        <v>1512</v>
      </c>
      <c r="B1004" s="2">
        <v>2</v>
      </c>
      <c r="C1004" s="4">
        <v>44916</v>
      </c>
      <c r="D1004" s="2">
        <v>180</v>
      </c>
      <c r="E1004" s="2">
        <v>56</v>
      </c>
      <c r="F1004" s="2" t="str">
        <f>VLOOKUP(E1004,PRODUCTS!A:B,2,FALSE)</f>
        <v>Cork Board</v>
      </c>
      <c r="G1004" s="2">
        <v>3</v>
      </c>
      <c r="H1004" s="10">
        <f>VLOOKUP(E1004,PRODUCTS!A:E,3,FALSE)</f>
        <v>30</v>
      </c>
      <c r="I1004" s="10">
        <f>VLOOKUP(E1004,PRODUCTS!A:E,4,FALSE)</f>
        <v>18</v>
      </c>
      <c r="J1004" s="10">
        <f t="shared" si="45"/>
        <v>90</v>
      </c>
      <c r="K1004" s="10">
        <f t="shared" si="46"/>
        <v>54</v>
      </c>
      <c r="L1004" s="10">
        <f t="shared" si="47"/>
        <v>36</v>
      </c>
      <c r="M1004" s="2">
        <f>VLOOKUP(D1004,CUSTOMERS!A:E,5,FALSE)</f>
        <v>2</v>
      </c>
      <c r="N1004" s="2">
        <f>VLOOKUP(E1004,PRODUCTS!A:E,5,FALSE)</f>
        <v>15</v>
      </c>
      <c r="O1004" s="2" t="str">
        <f>VLOOKUP(N1004,CATEGORIES!A:C,3,FALSE)</f>
        <v>Household</v>
      </c>
      <c r="P1004" s="2" t="str">
        <f ca="1">VLOOKUP(D1004,CUSTOMERS!A:J,10,FALSE)</f>
        <v>30 - 40</v>
      </c>
      <c r="Q1004" s="2" t="str">
        <f>VLOOKUP(D1004,CUSTOMERS!A:I,9,FALSE)</f>
        <v>North-East</v>
      </c>
      <c r="R1004" s="2" t="str">
        <f>VLOOKUP(D1004,CUSTOMERS!A:K,11,FALSE)</f>
        <v>USA</v>
      </c>
    </row>
    <row r="1005" spans="1:18" x14ac:dyDescent="0.2">
      <c r="A1005" s="2">
        <v>1512</v>
      </c>
      <c r="B1005" s="2">
        <v>3</v>
      </c>
      <c r="C1005" s="4">
        <v>44916</v>
      </c>
      <c r="D1005" s="2">
        <v>180</v>
      </c>
      <c r="E1005" s="2">
        <v>113</v>
      </c>
      <c r="F1005" s="2" t="str">
        <f>VLOOKUP(E1005,PRODUCTS!A:B,2,FALSE)</f>
        <v>Juniper Bonsai</v>
      </c>
      <c r="G1005" s="2">
        <v>1</v>
      </c>
      <c r="H1005" s="10">
        <f>VLOOKUP(E1005,PRODUCTS!A:E,3,FALSE)</f>
        <v>40</v>
      </c>
      <c r="I1005" s="10">
        <f>VLOOKUP(E1005,PRODUCTS!A:E,4,FALSE)</f>
        <v>23</v>
      </c>
      <c r="J1005" s="10">
        <f t="shared" si="45"/>
        <v>40</v>
      </c>
      <c r="K1005" s="10">
        <f t="shared" si="46"/>
        <v>23</v>
      </c>
      <c r="L1005" s="10">
        <f t="shared" si="47"/>
        <v>17</v>
      </c>
      <c r="M1005" s="2">
        <f>VLOOKUP(D1005,CUSTOMERS!A:E,5,FALSE)</f>
        <v>2</v>
      </c>
      <c r="N1005" s="2">
        <f>VLOOKUP(E1005,PRODUCTS!A:E,5,FALSE)</f>
        <v>22</v>
      </c>
      <c r="O1005" s="2" t="str">
        <f>VLOOKUP(N1005,CATEGORIES!A:C,3,FALSE)</f>
        <v>Gifts</v>
      </c>
      <c r="P1005" s="2" t="str">
        <f ca="1">VLOOKUP(D1005,CUSTOMERS!A:J,10,FALSE)</f>
        <v>30 - 40</v>
      </c>
      <c r="Q1005" s="2" t="str">
        <f>VLOOKUP(D1005,CUSTOMERS!A:I,9,FALSE)</f>
        <v>North-East</v>
      </c>
      <c r="R1005" s="2" t="str">
        <f>VLOOKUP(D1005,CUSTOMERS!A:K,11,FALSE)</f>
        <v>USA</v>
      </c>
    </row>
    <row r="1006" spans="1:18" x14ac:dyDescent="0.2">
      <c r="A1006" s="2">
        <v>1512</v>
      </c>
      <c r="B1006" s="2">
        <v>4</v>
      </c>
      <c r="C1006" s="4">
        <v>44916</v>
      </c>
      <c r="D1006" s="2">
        <v>180</v>
      </c>
      <c r="E1006" s="2">
        <v>168</v>
      </c>
      <c r="F1006" s="2" t="str">
        <f>VLOOKUP(E1006,PRODUCTS!A:B,2,FALSE)</f>
        <v>Root Beer Lovers Basket</v>
      </c>
      <c r="G1006" s="2">
        <v>1</v>
      </c>
      <c r="H1006" s="10">
        <f>VLOOKUP(E1006,PRODUCTS!A:E,3,FALSE)</f>
        <v>51</v>
      </c>
      <c r="I1006" s="10">
        <f>VLOOKUP(E1006,PRODUCTS!A:E,4,FALSE)</f>
        <v>26.5</v>
      </c>
      <c r="J1006" s="10">
        <f t="shared" si="45"/>
        <v>51</v>
      </c>
      <c r="K1006" s="10">
        <f t="shared" si="46"/>
        <v>26.5</v>
      </c>
      <c r="L1006" s="10">
        <f t="shared" si="47"/>
        <v>24.5</v>
      </c>
      <c r="M1006" s="2">
        <f>VLOOKUP(D1006,CUSTOMERS!A:E,5,FALSE)</f>
        <v>2</v>
      </c>
      <c r="N1006" s="2">
        <f>VLOOKUP(E1006,PRODUCTS!A:E,5,FALSE)</f>
        <v>11</v>
      </c>
      <c r="O1006" s="2" t="str">
        <f>VLOOKUP(N1006,CATEGORIES!A:C,3,FALSE)</f>
        <v>Gifts</v>
      </c>
      <c r="P1006" s="2" t="str">
        <f ca="1">VLOOKUP(D1006,CUSTOMERS!A:J,10,FALSE)</f>
        <v>30 - 40</v>
      </c>
      <c r="Q1006" s="2" t="str">
        <f>VLOOKUP(D1006,CUSTOMERS!A:I,9,FALSE)</f>
        <v>North-East</v>
      </c>
      <c r="R1006" s="2" t="str">
        <f>VLOOKUP(D1006,CUSTOMERS!A:K,11,FALSE)</f>
        <v>USA</v>
      </c>
    </row>
    <row r="1007" spans="1:18" x14ac:dyDescent="0.2">
      <c r="A1007" s="2">
        <v>1513</v>
      </c>
      <c r="B1007" s="2">
        <v>1</v>
      </c>
      <c r="C1007" s="4">
        <v>44917</v>
      </c>
      <c r="D1007" s="2">
        <v>403</v>
      </c>
      <c r="E1007" s="2">
        <v>134</v>
      </c>
      <c r="F1007" s="2" t="str">
        <f>VLOOKUP(E1007,PRODUCTS!A:B,2,FALSE)</f>
        <v>Mocha Java Blend Coffee</v>
      </c>
      <c r="G1007" s="2">
        <v>1</v>
      </c>
      <c r="H1007" s="10">
        <f>VLOOKUP(E1007,PRODUCTS!A:E,3,FALSE)</f>
        <v>16</v>
      </c>
      <c r="I1007" s="10">
        <f>VLOOKUP(E1007,PRODUCTS!A:E,4,FALSE)</f>
        <v>9</v>
      </c>
      <c r="J1007" s="10">
        <f t="shared" si="45"/>
        <v>16</v>
      </c>
      <c r="K1007" s="10">
        <f t="shared" si="46"/>
        <v>9</v>
      </c>
      <c r="L1007" s="10">
        <f t="shared" si="47"/>
        <v>7</v>
      </c>
      <c r="M1007" s="2">
        <f>VLOOKUP(D1007,CUSTOMERS!A:E,5,FALSE)</f>
        <v>4</v>
      </c>
      <c r="N1007" s="2">
        <f>VLOOKUP(E1007,PRODUCTS!A:E,5,FALSE)</f>
        <v>6</v>
      </c>
      <c r="O1007" s="2" t="str">
        <f>VLOOKUP(N1007,CATEGORIES!A:C,3,FALSE)</f>
        <v>Food</v>
      </c>
      <c r="P1007" s="2" t="str">
        <f ca="1">VLOOKUP(D1007,CUSTOMERS!A:J,10,FALSE)</f>
        <v>60 - 70</v>
      </c>
      <c r="Q1007" s="2" t="str">
        <f>VLOOKUP(D1007,CUSTOMERS!A:I,9,FALSE)</f>
        <v>Central</v>
      </c>
      <c r="R1007" s="2" t="str">
        <f>VLOOKUP(D1007,CUSTOMERS!A:K,11,FALSE)</f>
        <v>USA</v>
      </c>
    </row>
    <row r="1008" spans="1:18" x14ac:dyDescent="0.2">
      <c r="A1008" s="2">
        <v>1513</v>
      </c>
      <c r="B1008" s="2">
        <v>2</v>
      </c>
      <c r="C1008" s="4">
        <v>44917</v>
      </c>
      <c r="D1008" s="2">
        <v>403</v>
      </c>
      <c r="E1008" s="2">
        <v>196</v>
      </c>
      <c r="F1008" s="2" t="str">
        <f>VLOOKUP(E1008,PRODUCTS!A:B,2,FALSE)</f>
        <v>Travel Companion</v>
      </c>
      <c r="G1008" s="2">
        <v>1</v>
      </c>
      <c r="H1008" s="10">
        <f>VLOOKUP(E1008,PRODUCTS!A:E,3,FALSE)</f>
        <v>74</v>
      </c>
      <c r="I1008" s="10">
        <f>VLOOKUP(E1008,PRODUCTS!A:E,4,FALSE)</f>
        <v>40</v>
      </c>
      <c r="J1008" s="10">
        <f t="shared" si="45"/>
        <v>74</v>
      </c>
      <c r="K1008" s="10">
        <f t="shared" si="46"/>
        <v>40</v>
      </c>
      <c r="L1008" s="10">
        <f t="shared" si="47"/>
        <v>34</v>
      </c>
      <c r="M1008" s="2">
        <f>VLOOKUP(D1008,CUSTOMERS!A:E,5,FALSE)</f>
        <v>4</v>
      </c>
      <c r="N1008" s="2">
        <f>VLOOKUP(E1008,PRODUCTS!A:E,5,FALSE)</f>
        <v>23</v>
      </c>
      <c r="O1008" s="2" t="str">
        <f>VLOOKUP(N1008,CATEGORIES!A:C,3,FALSE)</f>
        <v>Travel</v>
      </c>
      <c r="P1008" s="2" t="str">
        <f ca="1">VLOOKUP(D1008,CUSTOMERS!A:J,10,FALSE)</f>
        <v>60 - 70</v>
      </c>
      <c r="Q1008" s="2" t="str">
        <f>VLOOKUP(D1008,CUSTOMERS!A:I,9,FALSE)</f>
        <v>Central</v>
      </c>
      <c r="R1008" s="2" t="str">
        <f>VLOOKUP(D1008,CUSTOMERS!A:K,11,FALSE)</f>
        <v>USA</v>
      </c>
    </row>
    <row r="1009" spans="1:18" x14ac:dyDescent="0.2">
      <c r="A1009" s="2">
        <v>1514</v>
      </c>
      <c r="B1009" s="2">
        <v>1</v>
      </c>
      <c r="C1009" s="4">
        <v>44917</v>
      </c>
      <c r="D1009" s="2">
        <v>454</v>
      </c>
      <c r="E1009" s="2">
        <v>154</v>
      </c>
      <c r="F1009" s="2" t="str">
        <f>VLOOKUP(E1009,PRODUCTS!A:B,2,FALSE)</f>
        <v>Plant Sitter</v>
      </c>
      <c r="G1009" s="2">
        <v>1</v>
      </c>
      <c r="H1009" s="10">
        <f>VLOOKUP(E1009,PRODUCTS!A:E,3,FALSE)</f>
        <v>74</v>
      </c>
      <c r="I1009" s="10">
        <f>VLOOKUP(E1009,PRODUCTS!A:E,4,FALSE)</f>
        <v>40</v>
      </c>
      <c r="J1009" s="10">
        <f t="shared" si="45"/>
        <v>74</v>
      </c>
      <c r="K1009" s="10">
        <f t="shared" si="46"/>
        <v>40</v>
      </c>
      <c r="L1009" s="10">
        <f t="shared" si="47"/>
        <v>34</v>
      </c>
      <c r="M1009" s="2">
        <f>VLOOKUP(D1009,CUSTOMERS!A:E,5,FALSE)</f>
        <v>3</v>
      </c>
      <c r="N1009" s="2">
        <f>VLOOKUP(E1009,PRODUCTS!A:E,5,FALSE)</f>
        <v>16</v>
      </c>
      <c r="O1009" s="2" t="str">
        <f>VLOOKUP(N1009,CATEGORIES!A:C,3,FALSE)</f>
        <v>Household</v>
      </c>
      <c r="P1009" s="2" t="str">
        <f ca="1">VLOOKUP(D1009,CUSTOMERS!A:J,10,FALSE)</f>
        <v>40 - 50</v>
      </c>
      <c r="Q1009" s="2" t="str">
        <f>VLOOKUP(D1009,CUSTOMERS!A:I,9,FALSE)</f>
        <v>South-West</v>
      </c>
      <c r="R1009" s="2" t="str">
        <f>VLOOKUP(D1009,CUSTOMERS!A:K,11,FALSE)</f>
        <v>USA</v>
      </c>
    </row>
    <row r="1010" spans="1:18" x14ac:dyDescent="0.2">
      <c r="A1010" s="2">
        <v>1515</v>
      </c>
      <c r="B1010" s="2">
        <v>1</v>
      </c>
      <c r="C1010" s="4">
        <v>44918</v>
      </c>
      <c r="D1010" s="2">
        <v>627</v>
      </c>
      <c r="E1010" s="2">
        <v>186</v>
      </c>
      <c r="F1010" s="2" t="str">
        <f>VLOOKUP(E1010,PRODUCTS!A:B,2,FALSE)</f>
        <v>Spicy Delights</v>
      </c>
      <c r="G1010" s="2">
        <v>1</v>
      </c>
      <c r="H1010" s="10">
        <f>VLOOKUP(E1010,PRODUCTS!A:E,3,FALSE)</f>
        <v>51</v>
      </c>
      <c r="I1010" s="10">
        <f>VLOOKUP(E1010,PRODUCTS!A:E,4,FALSE)</f>
        <v>26.5</v>
      </c>
      <c r="J1010" s="10">
        <f t="shared" si="45"/>
        <v>51</v>
      </c>
      <c r="K1010" s="10">
        <f t="shared" si="46"/>
        <v>26.5</v>
      </c>
      <c r="L1010" s="10">
        <f t="shared" si="47"/>
        <v>24.5</v>
      </c>
      <c r="M1010" s="2">
        <f>VLOOKUP(D1010,CUSTOMERS!A:E,5,FALSE)</f>
        <v>3</v>
      </c>
      <c r="N1010" s="2">
        <f>VLOOKUP(E1010,PRODUCTS!A:E,5,FALSE)</f>
        <v>11</v>
      </c>
      <c r="O1010" s="2" t="str">
        <f>VLOOKUP(N1010,CATEGORIES!A:C,3,FALSE)</f>
        <v>Gifts</v>
      </c>
      <c r="P1010" s="2" t="str">
        <f ca="1">VLOOKUP(D1010,CUSTOMERS!A:J,10,FALSE)</f>
        <v>30 - 40</v>
      </c>
      <c r="Q1010" s="2" t="str">
        <f>VLOOKUP(D1010,CUSTOMERS!A:I,9,FALSE)</f>
        <v>England</v>
      </c>
      <c r="R1010" s="2" t="str">
        <f>VLOOKUP(D1010,CUSTOMERS!A:K,11,FALSE)</f>
        <v>Europe</v>
      </c>
    </row>
    <row r="1011" spans="1:18" x14ac:dyDescent="0.2">
      <c r="A1011" s="2">
        <v>1516</v>
      </c>
      <c r="B1011" s="2">
        <v>1</v>
      </c>
      <c r="C1011" s="4">
        <v>44919</v>
      </c>
      <c r="D1011" s="2">
        <v>88</v>
      </c>
      <c r="E1011" s="2">
        <v>50</v>
      </c>
      <c r="F1011" s="2" t="str">
        <f>VLOOKUP(E1011,PRODUCTS!A:B,2,FALSE)</f>
        <v>Chocolate Spoons</v>
      </c>
      <c r="G1011" s="2">
        <v>1</v>
      </c>
      <c r="H1011" s="10">
        <f>VLOOKUP(E1011,PRODUCTS!A:E,3,FALSE)</f>
        <v>35</v>
      </c>
      <c r="I1011" s="10">
        <f>VLOOKUP(E1011,PRODUCTS!A:E,4,FALSE)</f>
        <v>18.5</v>
      </c>
      <c r="J1011" s="10">
        <f t="shared" si="45"/>
        <v>35</v>
      </c>
      <c r="K1011" s="10">
        <f t="shared" si="46"/>
        <v>18.5</v>
      </c>
      <c r="L1011" s="10">
        <f t="shared" si="47"/>
        <v>16.5</v>
      </c>
      <c r="M1011" s="2">
        <f>VLOOKUP(D1011,CUSTOMERS!A:E,5,FALSE)</f>
        <v>5</v>
      </c>
      <c r="N1011" s="2">
        <f>VLOOKUP(E1011,PRODUCTS!A:E,5,FALSE)</f>
        <v>3</v>
      </c>
      <c r="O1011" s="2" t="str">
        <f>VLOOKUP(N1011,CATEGORIES!A:C,3,FALSE)</f>
        <v>Food</v>
      </c>
      <c r="P1011" s="2" t="str">
        <f ca="1">VLOOKUP(D1011,CUSTOMERS!A:J,10,FALSE)</f>
        <v>50 - 60</v>
      </c>
      <c r="Q1011" s="2" t="str">
        <f>VLOOKUP(D1011,CUSTOMERS!A:I,9,FALSE)</f>
        <v>Central</v>
      </c>
      <c r="R1011" s="2" t="str">
        <f>VLOOKUP(D1011,CUSTOMERS!A:K,11,FALSE)</f>
        <v>USA</v>
      </c>
    </row>
    <row r="1012" spans="1:18" x14ac:dyDescent="0.2">
      <c r="A1012" s="2">
        <v>1516</v>
      </c>
      <c r="B1012" s="2">
        <v>2</v>
      </c>
      <c r="C1012" s="4">
        <v>44919</v>
      </c>
      <c r="D1012" s="2">
        <v>88</v>
      </c>
      <c r="E1012" s="2">
        <v>63</v>
      </c>
      <c r="F1012" s="2" t="str">
        <f>VLOOKUP(E1012,PRODUCTS!A:B,2,FALSE)</f>
        <v>Digital Golf Score Card</v>
      </c>
      <c r="G1012" s="2">
        <v>1</v>
      </c>
      <c r="H1012" s="10">
        <f>VLOOKUP(E1012,PRODUCTS!A:E,3,FALSE)</f>
        <v>30</v>
      </c>
      <c r="I1012" s="10">
        <f>VLOOKUP(E1012,PRODUCTS!A:E,4,FALSE)</f>
        <v>16</v>
      </c>
      <c r="J1012" s="10">
        <f t="shared" si="45"/>
        <v>30</v>
      </c>
      <c r="K1012" s="10">
        <f t="shared" si="46"/>
        <v>16</v>
      </c>
      <c r="L1012" s="10">
        <f t="shared" si="47"/>
        <v>14</v>
      </c>
      <c r="M1012" s="2">
        <f>VLOOKUP(D1012,CUSTOMERS!A:E,5,FALSE)</f>
        <v>5</v>
      </c>
      <c r="N1012" s="2">
        <f>VLOOKUP(E1012,PRODUCTS!A:E,5,FALSE)</f>
        <v>12</v>
      </c>
      <c r="O1012" s="2" t="str">
        <f>VLOOKUP(N1012,CATEGORIES!A:C,3,FALSE)</f>
        <v>Gifts</v>
      </c>
      <c r="P1012" s="2" t="str">
        <f ca="1">VLOOKUP(D1012,CUSTOMERS!A:J,10,FALSE)</f>
        <v>50 - 60</v>
      </c>
      <c r="Q1012" s="2" t="str">
        <f>VLOOKUP(D1012,CUSTOMERS!A:I,9,FALSE)</f>
        <v>Central</v>
      </c>
      <c r="R1012" s="2" t="str">
        <f>VLOOKUP(D1012,CUSTOMERS!A:K,11,FALSE)</f>
        <v>USA</v>
      </c>
    </row>
    <row r="1013" spans="1:18" x14ac:dyDescent="0.2">
      <c r="A1013" s="2">
        <v>1517</v>
      </c>
      <c r="B1013" s="2">
        <v>1</v>
      </c>
      <c r="C1013" s="4">
        <v>44919</v>
      </c>
      <c r="D1013" s="2">
        <v>383</v>
      </c>
      <c r="E1013" s="2">
        <v>179</v>
      </c>
      <c r="F1013" s="2" t="str">
        <f>VLOOKUP(E1013,PRODUCTS!A:B,2,FALSE)</f>
        <v>Sleigh Bells Doorknob</v>
      </c>
      <c r="G1013" s="2">
        <v>1</v>
      </c>
      <c r="H1013" s="10">
        <f>VLOOKUP(E1013,PRODUCTS!A:E,3,FALSE)</f>
        <v>20</v>
      </c>
      <c r="I1013" s="10">
        <f>VLOOKUP(E1013,PRODUCTS!A:E,4,FALSE)</f>
        <v>13</v>
      </c>
      <c r="J1013" s="10">
        <f t="shared" si="45"/>
        <v>20</v>
      </c>
      <c r="K1013" s="10">
        <f t="shared" si="46"/>
        <v>13</v>
      </c>
      <c r="L1013" s="10">
        <f t="shared" si="47"/>
        <v>7</v>
      </c>
      <c r="M1013" s="2">
        <f>VLOOKUP(D1013,CUSTOMERS!A:E,5,FALSE)</f>
        <v>2</v>
      </c>
      <c r="N1013" s="2">
        <f>VLOOKUP(E1013,PRODUCTS!A:E,5,FALSE)</f>
        <v>4</v>
      </c>
      <c r="O1013" s="2" t="str">
        <f>VLOOKUP(N1013,CATEGORIES!A:C,3,FALSE)</f>
        <v>Gifts</v>
      </c>
      <c r="P1013" s="2" t="str">
        <f ca="1">VLOOKUP(D1013,CUSTOMERS!A:J,10,FALSE)</f>
        <v>40 - 50</v>
      </c>
      <c r="Q1013" s="2" t="str">
        <f>VLOOKUP(D1013,CUSTOMERS!A:I,9,FALSE)</f>
        <v>North-West</v>
      </c>
      <c r="R1013" s="2" t="str">
        <f>VLOOKUP(D1013,CUSTOMERS!A:K,11,FALSE)</f>
        <v>USA</v>
      </c>
    </row>
    <row r="1014" spans="1:18" x14ac:dyDescent="0.2">
      <c r="A1014" s="2">
        <v>1518</v>
      </c>
      <c r="B1014" s="2">
        <v>1</v>
      </c>
      <c r="C1014" s="4">
        <v>44920</v>
      </c>
      <c r="D1014" s="2">
        <v>192</v>
      </c>
      <c r="E1014" s="2">
        <v>29</v>
      </c>
      <c r="F1014" s="2" t="str">
        <f>VLOOKUP(E1014,PRODUCTS!A:B,2,FALSE)</f>
        <v>Candle-powered Boat</v>
      </c>
      <c r="G1014" s="2">
        <v>1</v>
      </c>
      <c r="H1014" s="10">
        <f>VLOOKUP(E1014,PRODUCTS!A:E,3,FALSE)</f>
        <v>18</v>
      </c>
      <c r="I1014" s="10">
        <f>VLOOKUP(E1014,PRODUCTS!A:E,4,FALSE)</f>
        <v>12</v>
      </c>
      <c r="J1014" s="10">
        <f t="shared" si="45"/>
        <v>18</v>
      </c>
      <c r="K1014" s="10">
        <f t="shared" si="46"/>
        <v>12</v>
      </c>
      <c r="L1014" s="10">
        <f t="shared" si="47"/>
        <v>6</v>
      </c>
      <c r="M1014" s="2">
        <f>VLOOKUP(D1014,CUSTOMERS!A:E,5,FALSE)</f>
        <v>5</v>
      </c>
      <c r="N1014" s="2">
        <f>VLOOKUP(E1014,PRODUCTS!A:E,5,FALSE)</f>
        <v>5</v>
      </c>
      <c r="O1014" s="2" t="str">
        <f>VLOOKUP(N1014,CATEGORIES!A:C,3,FALSE)</f>
        <v>Children</v>
      </c>
      <c r="P1014" s="2" t="str">
        <f ca="1">VLOOKUP(D1014,CUSTOMERS!A:J,10,FALSE)</f>
        <v>50 - 60</v>
      </c>
      <c r="Q1014" s="2" t="str">
        <f>VLOOKUP(D1014,CUSTOMERS!A:I,9,FALSE)</f>
        <v>South</v>
      </c>
      <c r="R1014" s="2" t="str">
        <f>VLOOKUP(D1014,CUSTOMERS!A:K,11,FALSE)</f>
        <v>USA</v>
      </c>
    </row>
    <row r="1015" spans="1:18" x14ac:dyDescent="0.2">
      <c r="A1015" s="2">
        <v>1518</v>
      </c>
      <c r="B1015" s="2">
        <v>2</v>
      </c>
      <c r="C1015" s="4">
        <v>44920</v>
      </c>
      <c r="D1015" s="2">
        <v>192</v>
      </c>
      <c r="E1015" s="2">
        <v>61</v>
      </c>
      <c r="F1015" s="2" t="str">
        <f>VLOOKUP(E1015,PRODUCTS!A:B,2,FALSE)</f>
        <v>Perky-Pet Copper Bird Feeder</v>
      </c>
      <c r="G1015" s="2">
        <v>1</v>
      </c>
      <c r="H1015" s="10">
        <f>VLOOKUP(E1015,PRODUCTS!A:E,3,FALSE)</f>
        <v>105</v>
      </c>
      <c r="I1015" s="10">
        <f>VLOOKUP(E1015,PRODUCTS!A:E,4,FALSE)</f>
        <v>53.5</v>
      </c>
      <c r="J1015" s="10">
        <f t="shared" si="45"/>
        <v>105</v>
      </c>
      <c r="K1015" s="10">
        <f t="shared" si="46"/>
        <v>53.5</v>
      </c>
      <c r="L1015" s="10">
        <f t="shared" si="47"/>
        <v>51.5</v>
      </c>
      <c r="M1015" s="2">
        <f>VLOOKUP(D1015,CUSTOMERS!A:E,5,FALSE)</f>
        <v>5</v>
      </c>
      <c r="N1015" s="2">
        <f>VLOOKUP(E1015,PRODUCTS!A:E,5,FALSE)</f>
        <v>16</v>
      </c>
      <c r="O1015" s="2" t="str">
        <f>VLOOKUP(N1015,CATEGORIES!A:C,3,FALSE)</f>
        <v>Household</v>
      </c>
      <c r="P1015" s="2" t="str">
        <f ca="1">VLOOKUP(D1015,CUSTOMERS!A:J,10,FALSE)</f>
        <v>50 - 60</v>
      </c>
      <c r="Q1015" s="2" t="str">
        <f>VLOOKUP(D1015,CUSTOMERS!A:I,9,FALSE)</f>
        <v>South</v>
      </c>
      <c r="R1015" s="2" t="str">
        <f>VLOOKUP(D1015,CUSTOMERS!A:K,11,FALSE)</f>
        <v>USA</v>
      </c>
    </row>
    <row r="1016" spans="1:18" x14ac:dyDescent="0.2">
      <c r="A1016" s="2">
        <v>1518</v>
      </c>
      <c r="B1016" s="2">
        <v>3</v>
      </c>
      <c r="C1016" s="4">
        <v>44920</v>
      </c>
      <c r="D1016" s="2">
        <v>192</v>
      </c>
      <c r="E1016" s="2">
        <v>142</v>
      </c>
      <c r="F1016" s="2" t="str">
        <f>VLOOKUP(E1016,PRODUCTS!A:B,2,FALSE)</f>
        <v>Notre Dame 3-D Puzzle</v>
      </c>
      <c r="G1016" s="2">
        <v>1</v>
      </c>
      <c r="H1016" s="10">
        <f>VLOOKUP(E1016,PRODUCTS!A:E,3,FALSE)</f>
        <v>50</v>
      </c>
      <c r="I1016" s="10">
        <f>VLOOKUP(E1016,PRODUCTS!A:E,4,FALSE)</f>
        <v>27</v>
      </c>
      <c r="J1016" s="10">
        <f t="shared" si="45"/>
        <v>50</v>
      </c>
      <c r="K1016" s="10">
        <f t="shared" si="46"/>
        <v>27</v>
      </c>
      <c r="L1016" s="10">
        <f t="shared" si="47"/>
        <v>23</v>
      </c>
      <c r="M1016" s="2">
        <f>VLOOKUP(D1016,CUSTOMERS!A:E,5,FALSE)</f>
        <v>5</v>
      </c>
      <c r="N1016" s="2">
        <f>VLOOKUP(E1016,PRODUCTS!A:E,5,FALSE)</f>
        <v>10</v>
      </c>
      <c r="O1016" s="2" t="str">
        <f>VLOOKUP(N1016,CATEGORIES!A:C,3,FALSE)</f>
        <v>Children</v>
      </c>
      <c r="P1016" s="2" t="str">
        <f ca="1">VLOOKUP(D1016,CUSTOMERS!A:J,10,FALSE)</f>
        <v>50 - 60</v>
      </c>
      <c r="Q1016" s="2" t="str">
        <f>VLOOKUP(D1016,CUSTOMERS!A:I,9,FALSE)</f>
        <v>South</v>
      </c>
      <c r="R1016" s="2" t="str">
        <f>VLOOKUP(D1016,CUSTOMERS!A:K,11,FALSE)</f>
        <v>USA</v>
      </c>
    </row>
    <row r="1017" spans="1:18" x14ac:dyDescent="0.2">
      <c r="A1017" s="2">
        <v>1518</v>
      </c>
      <c r="B1017" s="2">
        <v>4</v>
      </c>
      <c r="C1017" s="4">
        <v>44920</v>
      </c>
      <c r="D1017" s="2">
        <v>192</v>
      </c>
      <c r="E1017" s="2">
        <v>156</v>
      </c>
      <c r="F1017" s="2" t="str">
        <f>VLOOKUP(E1017,PRODUCTS!A:B,2,FALSE)</f>
        <v>Portable 12 volt cooler/warmer</v>
      </c>
      <c r="G1017" s="2">
        <v>1</v>
      </c>
      <c r="H1017" s="10">
        <f>VLOOKUP(E1017,PRODUCTS!A:E,3,FALSE)</f>
        <v>135</v>
      </c>
      <c r="I1017" s="10">
        <f>VLOOKUP(E1017,PRODUCTS!A:E,4,FALSE)</f>
        <v>69.5</v>
      </c>
      <c r="J1017" s="10">
        <f t="shared" si="45"/>
        <v>135</v>
      </c>
      <c r="K1017" s="10">
        <f t="shared" si="46"/>
        <v>69.5</v>
      </c>
      <c r="L1017" s="10">
        <f t="shared" si="47"/>
        <v>65.5</v>
      </c>
      <c r="M1017" s="2">
        <f>VLOOKUP(D1017,CUSTOMERS!A:E,5,FALSE)</f>
        <v>5</v>
      </c>
      <c r="N1017" s="2">
        <f>VLOOKUP(E1017,PRODUCTS!A:E,5,FALSE)</f>
        <v>2</v>
      </c>
      <c r="O1017" s="2" t="str">
        <f>VLOOKUP(N1017,CATEGORIES!A:C,3,FALSE)</f>
        <v>Travel</v>
      </c>
      <c r="P1017" s="2" t="str">
        <f ca="1">VLOOKUP(D1017,CUSTOMERS!A:J,10,FALSE)</f>
        <v>50 - 60</v>
      </c>
      <c r="Q1017" s="2" t="str">
        <f>VLOOKUP(D1017,CUSTOMERS!A:I,9,FALSE)</f>
        <v>South</v>
      </c>
      <c r="R1017" s="2" t="str">
        <f>VLOOKUP(D1017,CUSTOMERS!A:K,11,FALSE)</f>
        <v>USA</v>
      </c>
    </row>
    <row r="1018" spans="1:18" x14ac:dyDescent="0.2">
      <c r="A1018" s="2">
        <v>1519</v>
      </c>
      <c r="B1018" s="2">
        <v>1</v>
      </c>
      <c r="C1018" s="4">
        <v>44920</v>
      </c>
      <c r="D1018" s="2">
        <v>231</v>
      </c>
      <c r="E1018" s="2">
        <v>47</v>
      </c>
      <c r="F1018" s="2" t="str">
        <f>VLOOKUP(E1018,PRODUCTS!A:B,2,FALSE)</f>
        <v>Chinese Survival Tool</v>
      </c>
      <c r="G1018" s="2">
        <v>1</v>
      </c>
      <c r="H1018" s="10">
        <f>VLOOKUP(E1018,PRODUCTS!A:E,3,FALSE)</f>
        <v>13</v>
      </c>
      <c r="I1018" s="10">
        <f>VLOOKUP(E1018,PRODUCTS!A:E,4,FALSE)</f>
        <v>7.5</v>
      </c>
      <c r="J1018" s="10">
        <f t="shared" si="45"/>
        <v>13</v>
      </c>
      <c r="K1018" s="10">
        <f t="shared" si="46"/>
        <v>7.5</v>
      </c>
      <c r="L1018" s="10">
        <f t="shared" si="47"/>
        <v>5.5</v>
      </c>
      <c r="M1018" s="2">
        <f>VLOOKUP(D1018,CUSTOMERS!A:E,5,FALSE)</f>
        <v>6</v>
      </c>
      <c r="N1018" s="2">
        <f>VLOOKUP(E1018,PRODUCTS!A:E,5,FALSE)</f>
        <v>23</v>
      </c>
      <c r="O1018" s="2" t="str">
        <f>VLOOKUP(N1018,CATEGORIES!A:C,3,FALSE)</f>
        <v>Travel</v>
      </c>
      <c r="P1018" s="2" t="str">
        <f ca="1">VLOOKUP(D1018,CUSTOMERS!A:J,10,FALSE)</f>
        <v>40 - 50</v>
      </c>
      <c r="Q1018" s="2" t="str">
        <f>VLOOKUP(D1018,CUSTOMERS!A:I,9,FALSE)</f>
        <v>Mid-Atlantic</v>
      </c>
      <c r="R1018" s="2" t="str">
        <f>VLOOKUP(D1018,CUSTOMERS!A:K,11,FALSE)</f>
        <v>USA</v>
      </c>
    </row>
    <row r="1019" spans="1:18" x14ac:dyDescent="0.2">
      <c r="A1019" s="2">
        <v>1519</v>
      </c>
      <c r="B1019" s="2">
        <v>2</v>
      </c>
      <c r="C1019" s="4">
        <v>44920</v>
      </c>
      <c r="D1019" s="2">
        <v>231</v>
      </c>
      <c r="E1019" s="2">
        <v>157</v>
      </c>
      <c r="F1019" s="2" t="str">
        <f>VLOOKUP(E1019,PRODUCTS!A:B,2,FALSE)</f>
        <v>Portable Beverage cooler/warmer</v>
      </c>
      <c r="G1019" s="2">
        <v>1</v>
      </c>
      <c r="H1019" s="10">
        <f>VLOOKUP(E1019,PRODUCTS!A:E,3,FALSE)</f>
        <v>195</v>
      </c>
      <c r="I1019" s="10">
        <f>VLOOKUP(E1019,PRODUCTS!A:E,4,FALSE)</f>
        <v>99.5</v>
      </c>
      <c r="J1019" s="10">
        <f t="shared" si="45"/>
        <v>195</v>
      </c>
      <c r="K1019" s="10">
        <f t="shared" si="46"/>
        <v>99.5</v>
      </c>
      <c r="L1019" s="10">
        <f t="shared" si="47"/>
        <v>95.5</v>
      </c>
      <c r="M1019" s="2">
        <f>VLOOKUP(D1019,CUSTOMERS!A:E,5,FALSE)</f>
        <v>6</v>
      </c>
      <c r="N1019" s="2">
        <f>VLOOKUP(E1019,PRODUCTS!A:E,5,FALSE)</f>
        <v>2</v>
      </c>
      <c r="O1019" s="2" t="str">
        <f>VLOOKUP(N1019,CATEGORIES!A:C,3,FALSE)</f>
        <v>Travel</v>
      </c>
      <c r="P1019" s="2" t="str">
        <f ca="1">VLOOKUP(D1019,CUSTOMERS!A:J,10,FALSE)</f>
        <v>40 - 50</v>
      </c>
      <c r="Q1019" s="2" t="str">
        <f>VLOOKUP(D1019,CUSTOMERS!A:I,9,FALSE)</f>
        <v>Mid-Atlantic</v>
      </c>
      <c r="R1019" s="2" t="str">
        <f>VLOOKUP(D1019,CUSTOMERS!A:K,11,FALSE)</f>
        <v>USA</v>
      </c>
    </row>
    <row r="1020" spans="1:18" x14ac:dyDescent="0.2">
      <c r="A1020" s="2">
        <v>1519</v>
      </c>
      <c r="B1020" s="2">
        <v>3</v>
      </c>
      <c r="C1020" s="4">
        <v>44920</v>
      </c>
      <c r="D1020" s="2">
        <v>231</v>
      </c>
      <c r="E1020" s="2">
        <v>180</v>
      </c>
      <c r="F1020" s="2" t="str">
        <f>VLOOKUP(E1020,PRODUCTS!A:B,2,FALSE)</f>
        <v>Slimline Laser Pointer</v>
      </c>
      <c r="G1020" s="2">
        <v>1</v>
      </c>
      <c r="H1020" s="10">
        <f>VLOOKUP(E1020,PRODUCTS!A:E,3,FALSE)</f>
        <v>204</v>
      </c>
      <c r="I1020" s="10">
        <f>VLOOKUP(E1020,PRODUCTS!A:E,4,FALSE)</f>
        <v>105</v>
      </c>
      <c r="J1020" s="10">
        <f t="shared" si="45"/>
        <v>204</v>
      </c>
      <c r="K1020" s="10">
        <f t="shared" si="46"/>
        <v>105</v>
      </c>
      <c r="L1020" s="10">
        <f t="shared" si="47"/>
        <v>99</v>
      </c>
      <c r="M1020" s="2">
        <f>VLOOKUP(D1020,CUSTOMERS!A:E,5,FALSE)</f>
        <v>6</v>
      </c>
      <c r="N1020" s="2">
        <f>VLOOKUP(E1020,PRODUCTS!A:E,5,FALSE)</f>
        <v>9</v>
      </c>
      <c r="O1020" s="2" t="str">
        <f>VLOOKUP(N1020,CATEGORIES!A:C,3,FALSE)</f>
        <v>Electronics</v>
      </c>
      <c r="P1020" s="2" t="str">
        <f ca="1">VLOOKUP(D1020,CUSTOMERS!A:J,10,FALSE)</f>
        <v>40 - 50</v>
      </c>
      <c r="Q1020" s="2" t="str">
        <f>VLOOKUP(D1020,CUSTOMERS!A:I,9,FALSE)</f>
        <v>Mid-Atlantic</v>
      </c>
      <c r="R1020" s="2" t="str">
        <f>VLOOKUP(D1020,CUSTOMERS!A:K,11,FALSE)</f>
        <v>USA</v>
      </c>
    </row>
    <row r="1021" spans="1:18" x14ac:dyDescent="0.2">
      <c r="A1021" s="2">
        <v>1520</v>
      </c>
      <c r="B1021" s="2">
        <v>1</v>
      </c>
      <c r="C1021" s="4">
        <v>44920</v>
      </c>
      <c r="D1021" s="2">
        <v>324</v>
      </c>
      <c r="E1021" s="2">
        <v>21</v>
      </c>
      <c r="F1021" s="2" t="str">
        <f>VLOOKUP(E1021,PRODUCTS!A:B,2,FALSE)</f>
        <v>Bonsai Gift Set</v>
      </c>
      <c r="G1021" s="2">
        <v>2</v>
      </c>
      <c r="H1021" s="10">
        <f>VLOOKUP(E1021,PRODUCTS!A:E,3,FALSE)</f>
        <v>53</v>
      </c>
      <c r="I1021" s="10">
        <f>VLOOKUP(E1021,PRODUCTS!A:E,4,FALSE)</f>
        <v>29.5</v>
      </c>
      <c r="J1021" s="10">
        <f t="shared" si="45"/>
        <v>106</v>
      </c>
      <c r="K1021" s="10">
        <f t="shared" si="46"/>
        <v>59</v>
      </c>
      <c r="L1021" s="10">
        <f t="shared" si="47"/>
        <v>47</v>
      </c>
      <c r="M1021" s="2">
        <f>VLOOKUP(D1021,CUSTOMERS!A:E,5,FALSE)</f>
        <v>2</v>
      </c>
      <c r="N1021" s="2">
        <f>VLOOKUP(E1021,PRODUCTS!A:E,5,FALSE)</f>
        <v>16</v>
      </c>
      <c r="O1021" s="2" t="str">
        <f>VLOOKUP(N1021,CATEGORIES!A:C,3,FALSE)</f>
        <v>Household</v>
      </c>
      <c r="P1021" s="2" t="str">
        <f ca="1">VLOOKUP(D1021,CUSTOMERS!A:J,10,FALSE)</f>
        <v>30 - 40</v>
      </c>
      <c r="Q1021" s="2" t="str">
        <f>VLOOKUP(D1021,CUSTOMERS!A:I,9,FALSE)</f>
        <v>North-West</v>
      </c>
      <c r="R1021" s="2" t="str">
        <f>VLOOKUP(D1021,CUSTOMERS!A:K,11,FALSE)</f>
        <v>USA</v>
      </c>
    </row>
    <row r="1022" spans="1:18" x14ac:dyDescent="0.2">
      <c r="A1022" s="2">
        <v>1520</v>
      </c>
      <c r="B1022" s="2">
        <v>2</v>
      </c>
      <c r="C1022" s="4">
        <v>44920</v>
      </c>
      <c r="D1022" s="2">
        <v>324</v>
      </c>
      <c r="E1022" s="2">
        <v>59</v>
      </c>
      <c r="F1022" s="2" t="str">
        <f>VLOOKUP(E1022,PRODUCTS!A:B,2,FALSE)</f>
        <v>Crystal Flowers and Vase</v>
      </c>
      <c r="G1022" s="2">
        <v>1</v>
      </c>
      <c r="H1022" s="10">
        <f>VLOOKUP(E1022,PRODUCTS!A:E,3,FALSE)</f>
        <v>65</v>
      </c>
      <c r="I1022" s="10">
        <f>VLOOKUP(E1022,PRODUCTS!A:E,4,FALSE)</f>
        <v>33.5</v>
      </c>
      <c r="J1022" s="10">
        <f t="shared" si="45"/>
        <v>65</v>
      </c>
      <c r="K1022" s="10">
        <f t="shared" si="46"/>
        <v>33.5</v>
      </c>
      <c r="L1022" s="10">
        <f t="shared" si="47"/>
        <v>31.5</v>
      </c>
      <c r="M1022" s="2">
        <f>VLOOKUP(D1022,CUSTOMERS!A:E,5,FALSE)</f>
        <v>2</v>
      </c>
      <c r="N1022" s="2">
        <f>VLOOKUP(E1022,PRODUCTS!A:E,5,FALSE)</f>
        <v>22</v>
      </c>
      <c r="O1022" s="2" t="str">
        <f>VLOOKUP(N1022,CATEGORIES!A:C,3,FALSE)</f>
        <v>Gifts</v>
      </c>
      <c r="P1022" s="2" t="str">
        <f ca="1">VLOOKUP(D1022,CUSTOMERS!A:J,10,FALSE)</f>
        <v>30 - 40</v>
      </c>
      <c r="Q1022" s="2" t="str">
        <f>VLOOKUP(D1022,CUSTOMERS!A:I,9,FALSE)</f>
        <v>North-West</v>
      </c>
      <c r="R1022" s="2" t="str">
        <f>VLOOKUP(D1022,CUSTOMERS!A:K,11,FALSE)</f>
        <v>USA</v>
      </c>
    </row>
    <row r="1023" spans="1:18" x14ac:dyDescent="0.2">
      <c r="A1023" s="2">
        <v>1520</v>
      </c>
      <c r="B1023" s="2">
        <v>3</v>
      </c>
      <c r="C1023" s="4">
        <v>44920</v>
      </c>
      <c r="D1023" s="2">
        <v>324</v>
      </c>
      <c r="E1023" s="2">
        <v>157</v>
      </c>
      <c r="F1023" s="2" t="str">
        <f>VLOOKUP(E1023,PRODUCTS!A:B,2,FALSE)</f>
        <v>Portable Beverage cooler/warmer</v>
      </c>
      <c r="G1023" s="2">
        <v>1</v>
      </c>
      <c r="H1023" s="10">
        <f>VLOOKUP(E1023,PRODUCTS!A:E,3,FALSE)</f>
        <v>195</v>
      </c>
      <c r="I1023" s="10">
        <f>VLOOKUP(E1023,PRODUCTS!A:E,4,FALSE)</f>
        <v>99.5</v>
      </c>
      <c r="J1023" s="10">
        <f t="shared" si="45"/>
        <v>195</v>
      </c>
      <c r="K1023" s="10">
        <f t="shared" si="46"/>
        <v>99.5</v>
      </c>
      <c r="L1023" s="10">
        <f t="shared" si="47"/>
        <v>95.5</v>
      </c>
      <c r="M1023" s="2">
        <f>VLOOKUP(D1023,CUSTOMERS!A:E,5,FALSE)</f>
        <v>2</v>
      </c>
      <c r="N1023" s="2">
        <f>VLOOKUP(E1023,PRODUCTS!A:E,5,FALSE)</f>
        <v>2</v>
      </c>
      <c r="O1023" s="2" t="str">
        <f>VLOOKUP(N1023,CATEGORIES!A:C,3,FALSE)</f>
        <v>Travel</v>
      </c>
      <c r="P1023" s="2" t="str">
        <f ca="1">VLOOKUP(D1023,CUSTOMERS!A:J,10,FALSE)</f>
        <v>30 - 40</v>
      </c>
      <c r="Q1023" s="2" t="str">
        <f>VLOOKUP(D1023,CUSTOMERS!A:I,9,FALSE)</f>
        <v>North-West</v>
      </c>
      <c r="R1023" s="2" t="str">
        <f>VLOOKUP(D1023,CUSTOMERS!A:K,11,FALSE)</f>
        <v>USA</v>
      </c>
    </row>
    <row r="1024" spans="1:18" x14ac:dyDescent="0.2">
      <c r="A1024" s="2">
        <v>1520</v>
      </c>
      <c r="B1024" s="2">
        <v>4</v>
      </c>
      <c r="C1024" s="4">
        <v>44920</v>
      </c>
      <c r="D1024" s="2">
        <v>324</v>
      </c>
      <c r="E1024" s="2">
        <v>196</v>
      </c>
      <c r="F1024" s="2" t="str">
        <f>VLOOKUP(E1024,PRODUCTS!A:B,2,FALSE)</f>
        <v>Travel Companion</v>
      </c>
      <c r="G1024" s="2">
        <v>1</v>
      </c>
      <c r="H1024" s="10">
        <f>VLOOKUP(E1024,PRODUCTS!A:E,3,FALSE)</f>
        <v>74</v>
      </c>
      <c r="I1024" s="10">
        <f>VLOOKUP(E1024,PRODUCTS!A:E,4,FALSE)</f>
        <v>40</v>
      </c>
      <c r="J1024" s="10">
        <f t="shared" si="45"/>
        <v>74</v>
      </c>
      <c r="K1024" s="10">
        <f t="shared" si="46"/>
        <v>40</v>
      </c>
      <c r="L1024" s="10">
        <f t="shared" si="47"/>
        <v>34</v>
      </c>
      <c r="M1024" s="2">
        <f>VLOOKUP(D1024,CUSTOMERS!A:E,5,FALSE)</f>
        <v>2</v>
      </c>
      <c r="N1024" s="2">
        <f>VLOOKUP(E1024,PRODUCTS!A:E,5,FALSE)</f>
        <v>23</v>
      </c>
      <c r="O1024" s="2" t="str">
        <f>VLOOKUP(N1024,CATEGORIES!A:C,3,FALSE)</f>
        <v>Travel</v>
      </c>
      <c r="P1024" s="2" t="str">
        <f ca="1">VLOOKUP(D1024,CUSTOMERS!A:J,10,FALSE)</f>
        <v>30 - 40</v>
      </c>
      <c r="Q1024" s="2" t="str">
        <f>VLOOKUP(D1024,CUSTOMERS!A:I,9,FALSE)</f>
        <v>North-West</v>
      </c>
      <c r="R1024" s="2" t="str">
        <f>VLOOKUP(D1024,CUSTOMERS!A:K,11,FALSE)</f>
        <v>USA</v>
      </c>
    </row>
    <row r="1025" spans="1:18" x14ac:dyDescent="0.2">
      <c r="A1025" s="2">
        <v>1521</v>
      </c>
      <c r="B1025" s="2">
        <v>1</v>
      </c>
      <c r="C1025" s="4">
        <v>44920</v>
      </c>
      <c r="D1025" s="2">
        <v>389</v>
      </c>
      <c r="E1025" s="2">
        <v>158</v>
      </c>
      <c r="F1025" s="2" t="str">
        <f>VLOOKUP(E1025,PRODUCTS!A:B,2,FALSE)</f>
        <v>Portable Light Box</v>
      </c>
      <c r="G1025" s="2">
        <v>1</v>
      </c>
      <c r="H1025" s="10">
        <f>VLOOKUP(E1025,PRODUCTS!A:E,3,FALSE)</f>
        <v>304</v>
      </c>
      <c r="I1025" s="10">
        <f>VLOOKUP(E1025,PRODUCTS!A:E,4,FALSE)</f>
        <v>154</v>
      </c>
      <c r="J1025" s="10">
        <f t="shared" si="45"/>
        <v>304</v>
      </c>
      <c r="K1025" s="10">
        <f t="shared" si="46"/>
        <v>154</v>
      </c>
      <c r="L1025" s="10">
        <f t="shared" si="47"/>
        <v>150</v>
      </c>
      <c r="M1025" s="2">
        <f>VLOOKUP(D1025,CUSTOMERS!A:E,5,FALSE)</f>
        <v>6</v>
      </c>
      <c r="N1025" s="2">
        <f>VLOOKUP(E1025,PRODUCTS!A:E,5,FALSE)</f>
        <v>7</v>
      </c>
      <c r="O1025" s="2" t="str">
        <f>VLOOKUP(N1025,CATEGORIES!A:C,3,FALSE)</f>
        <v>Electronics</v>
      </c>
      <c r="P1025" s="2" t="str">
        <f ca="1">VLOOKUP(D1025,CUSTOMERS!A:J,10,FALSE)</f>
        <v>40 - 50</v>
      </c>
      <c r="Q1025" s="2" t="str">
        <f>VLOOKUP(D1025,CUSTOMERS!A:I,9,FALSE)</f>
        <v>Mid-Atlantic</v>
      </c>
      <c r="R1025" s="2" t="str">
        <f>VLOOKUP(D1025,CUSTOMERS!A:K,11,FALSE)</f>
        <v>USA</v>
      </c>
    </row>
    <row r="1026" spans="1:18" x14ac:dyDescent="0.2">
      <c r="A1026" s="2">
        <v>1522</v>
      </c>
      <c r="B1026" s="2">
        <v>1</v>
      </c>
      <c r="C1026" s="4">
        <v>44921</v>
      </c>
      <c r="D1026" s="2">
        <v>580</v>
      </c>
      <c r="E1026" s="2">
        <v>166</v>
      </c>
      <c r="F1026" s="2" t="str">
        <f>VLOOKUP(E1026,PRODUCTS!A:B,2,FALSE)</f>
        <v>Pocket Rocket Racer</v>
      </c>
      <c r="G1026" s="2">
        <v>1</v>
      </c>
      <c r="H1026" s="10">
        <f>VLOOKUP(E1026,PRODUCTS!A:E,3,FALSE)</f>
        <v>15</v>
      </c>
      <c r="I1026" s="10">
        <f>VLOOKUP(E1026,PRODUCTS!A:E,4,FALSE)</f>
        <v>10.5</v>
      </c>
      <c r="J1026" s="10">
        <f t="shared" ref="J1026:J1089" si="48">H1026*G1026</f>
        <v>15</v>
      </c>
      <c r="K1026" s="10">
        <f t="shared" ref="K1026:K1089" si="49">I1026*G1026</f>
        <v>10.5</v>
      </c>
      <c r="L1026" s="10">
        <f t="shared" ref="L1026:L1089" si="50">J1026-K1026</f>
        <v>4.5</v>
      </c>
      <c r="M1026" s="2">
        <f>VLOOKUP(D1026,CUSTOMERS!A:E,5,FALSE)</f>
        <v>2</v>
      </c>
      <c r="N1026" s="2">
        <f>VLOOKUP(E1026,PRODUCTS!A:E,5,FALSE)</f>
        <v>5</v>
      </c>
      <c r="O1026" s="2" t="str">
        <f>VLOOKUP(N1026,CATEGORIES!A:C,3,FALSE)</f>
        <v>Children</v>
      </c>
      <c r="P1026" s="2" t="str">
        <f ca="1">VLOOKUP(D1026,CUSTOMERS!A:J,10,FALSE)</f>
        <v>20 - 30</v>
      </c>
      <c r="Q1026" s="2" t="str">
        <f>VLOOKUP(D1026,CUSTOMERS!A:I,9,FALSE)</f>
        <v>South-West</v>
      </c>
      <c r="R1026" s="2" t="str">
        <f>VLOOKUP(D1026,CUSTOMERS!A:K,11,FALSE)</f>
        <v>USA</v>
      </c>
    </row>
    <row r="1027" spans="1:18" x14ac:dyDescent="0.2">
      <c r="A1027" s="2">
        <v>1522</v>
      </c>
      <c r="B1027" s="2">
        <v>2</v>
      </c>
      <c r="C1027" s="4">
        <v>44921</v>
      </c>
      <c r="D1027" s="2">
        <v>580</v>
      </c>
      <c r="E1027" s="2">
        <v>194</v>
      </c>
      <c r="F1027" s="2" t="str">
        <f>VLOOKUP(E1027,PRODUCTS!A:B,2,FALSE)</f>
        <v>Thermal Lumbar Support</v>
      </c>
      <c r="G1027" s="2">
        <v>1</v>
      </c>
      <c r="H1027" s="10">
        <f>VLOOKUP(E1027,PRODUCTS!A:E,3,FALSE)</f>
        <v>50</v>
      </c>
      <c r="I1027" s="10">
        <f>VLOOKUP(E1027,PRODUCTS!A:E,4,FALSE)</f>
        <v>27</v>
      </c>
      <c r="J1027" s="10">
        <f t="shared" si="48"/>
        <v>50</v>
      </c>
      <c r="K1027" s="10">
        <f t="shared" si="49"/>
        <v>27</v>
      </c>
      <c r="L1027" s="10">
        <f t="shared" si="50"/>
        <v>23</v>
      </c>
      <c r="M1027" s="2">
        <f>VLOOKUP(D1027,CUSTOMERS!A:E,5,FALSE)</f>
        <v>2</v>
      </c>
      <c r="N1027" s="2">
        <f>VLOOKUP(E1027,PRODUCTS!A:E,5,FALSE)</f>
        <v>26</v>
      </c>
      <c r="O1027" s="2" t="str">
        <f>VLOOKUP(N1027,CATEGORIES!A:C,3,FALSE)</f>
        <v>Gifts</v>
      </c>
      <c r="P1027" s="2" t="str">
        <f ca="1">VLOOKUP(D1027,CUSTOMERS!A:J,10,FALSE)</f>
        <v>20 - 30</v>
      </c>
      <c r="Q1027" s="2" t="str">
        <f>VLOOKUP(D1027,CUSTOMERS!A:I,9,FALSE)</f>
        <v>South-West</v>
      </c>
      <c r="R1027" s="2" t="str">
        <f>VLOOKUP(D1027,CUSTOMERS!A:K,11,FALSE)</f>
        <v>USA</v>
      </c>
    </row>
    <row r="1028" spans="1:18" x14ac:dyDescent="0.2">
      <c r="A1028" s="2">
        <v>1523</v>
      </c>
      <c r="B1028" s="2">
        <v>1</v>
      </c>
      <c r="C1028" s="4">
        <v>44922</v>
      </c>
      <c r="D1028" s="2">
        <v>107</v>
      </c>
      <c r="E1028" s="2">
        <v>36</v>
      </c>
      <c r="F1028" s="2" t="str">
        <f>VLOOKUP(E1028,PRODUCTS!A:B,2,FALSE)</f>
        <v>Cashmere Blend Espresso</v>
      </c>
      <c r="G1028" s="2">
        <v>1</v>
      </c>
      <c r="H1028" s="10">
        <f>VLOOKUP(E1028,PRODUCTS!A:E,3,FALSE)</f>
        <v>14</v>
      </c>
      <c r="I1028" s="10">
        <f>VLOOKUP(E1028,PRODUCTS!A:E,4,FALSE)</f>
        <v>8</v>
      </c>
      <c r="J1028" s="10">
        <f t="shared" si="48"/>
        <v>14</v>
      </c>
      <c r="K1028" s="10">
        <f t="shared" si="49"/>
        <v>8</v>
      </c>
      <c r="L1028" s="10">
        <f t="shared" si="50"/>
        <v>6</v>
      </c>
      <c r="M1028" s="2">
        <f>VLOOKUP(D1028,CUSTOMERS!A:E,5,FALSE)</f>
        <v>3</v>
      </c>
      <c r="N1028" s="2">
        <f>VLOOKUP(E1028,PRODUCTS!A:E,5,FALSE)</f>
        <v>6</v>
      </c>
      <c r="O1028" s="2" t="str">
        <f>VLOOKUP(N1028,CATEGORIES!A:C,3,FALSE)</f>
        <v>Food</v>
      </c>
      <c r="P1028" s="2" t="str">
        <f ca="1">VLOOKUP(D1028,CUSTOMERS!A:J,10,FALSE)</f>
        <v>50 - 60</v>
      </c>
      <c r="Q1028" s="2" t="str">
        <f>VLOOKUP(D1028,CUSTOMERS!A:I,9,FALSE)</f>
        <v>North-East</v>
      </c>
      <c r="R1028" s="2" t="str">
        <f>VLOOKUP(D1028,CUSTOMERS!A:K,11,FALSE)</f>
        <v>USA</v>
      </c>
    </row>
    <row r="1029" spans="1:18" x14ac:dyDescent="0.2">
      <c r="A1029" s="2">
        <v>1523</v>
      </c>
      <c r="B1029" s="2">
        <v>2</v>
      </c>
      <c r="C1029" s="4">
        <v>44922</v>
      </c>
      <c r="D1029" s="2">
        <v>107</v>
      </c>
      <c r="E1029" s="2">
        <v>206</v>
      </c>
      <c r="F1029" s="2" t="str">
        <f>VLOOKUP(E1029,PRODUCTS!A:B,2,FALSE)</f>
        <v>Whirlagig Pig</v>
      </c>
      <c r="G1029" s="2">
        <v>1</v>
      </c>
      <c r="H1029" s="10">
        <f>VLOOKUP(E1029,PRODUCTS!A:E,3,FALSE)</f>
        <v>45</v>
      </c>
      <c r="I1029" s="10">
        <f>VLOOKUP(E1029,PRODUCTS!A:E,4,FALSE)</f>
        <v>24.5</v>
      </c>
      <c r="J1029" s="10">
        <f t="shared" si="48"/>
        <v>45</v>
      </c>
      <c r="K1029" s="10">
        <f t="shared" si="49"/>
        <v>24.5</v>
      </c>
      <c r="L1029" s="10">
        <f t="shared" si="50"/>
        <v>20.5</v>
      </c>
      <c r="M1029" s="2">
        <f>VLOOKUP(D1029,CUSTOMERS!A:E,5,FALSE)</f>
        <v>3</v>
      </c>
      <c r="N1029" s="2">
        <f>VLOOKUP(E1029,PRODUCTS!A:E,5,FALSE)</f>
        <v>16</v>
      </c>
      <c r="O1029" s="2" t="str">
        <f>VLOOKUP(N1029,CATEGORIES!A:C,3,FALSE)</f>
        <v>Household</v>
      </c>
      <c r="P1029" s="2" t="str">
        <f ca="1">VLOOKUP(D1029,CUSTOMERS!A:J,10,FALSE)</f>
        <v>50 - 60</v>
      </c>
      <c r="Q1029" s="2" t="str">
        <f>VLOOKUP(D1029,CUSTOMERS!A:I,9,FALSE)</f>
        <v>North-East</v>
      </c>
      <c r="R1029" s="2" t="str">
        <f>VLOOKUP(D1029,CUSTOMERS!A:K,11,FALSE)</f>
        <v>USA</v>
      </c>
    </row>
    <row r="1030" spans="1:18" x14ac:dyDescent="0.2">
      <c r="A1030" s="2">
        <v>1524</v>
      </c>
      <c r="B1030" s="2">
        <v>1</v>
      </c>
      <c r="C1030" s="4">
        <v>44924</v>
      </c>
      <c r="D1030" s="2">
        <v>380</v>
      </c>
      <c r="E1030" s="2">
        <v>196</v>
      </c>
      <c r="F1030" s="2" t="str">
        <f>VLOOKUP(E1030,PRODUCTS!A:B,2,FALSE)</f>
        <v>Travel Companion</v>
      </c>
      <c r="G1030" s="2">
        <v>1</v>
      </c>
      <c r="H1030" s="10">
        <f>VLOOKUP(E1030,PRODUCTS!A:E,3,FALSE)</f>
        <v>74</v>
      </c>
      <c r="I1030" s="10">
        <f>VLOOKUP(E1030,PRODUCTS!A:E,4,FALSE)</f>
        <v>40</v>
      </c>
      <c r="J1030" s="10">
        <f t="shared" si="48"/>
        <v>74</v>
      </c>
      <c r="K1030" s="10">
        <f t="shared" si="49"/>
        <v>40</v>
      </c>
      <c r="L1030" s="10">
        <f t="shared" si="50"/>
        <v>34</v>
      </c>
      <c r="M1030" s="2">
        <f>VLOOKUP(D1030,CUSTOMERS!A:E,5,FALSE)</f>
        <v>1</v>
      </c>
      <c r="N1030" s="2">
        <f>VLOOKUP(E1030,PRODUCTS!A:E,5,FALSE)</f>
        <v>23</v>
      </c>
      <c r="O1030" s="2" t="str">
        <f>VLOOKUP(N1030,CATEGORIES!A:C,3,FALSE)</f>
        <v>Travel</v>
      </c>
      <c r="P1030" s="2" t="str">
        <f ca="1">VLOOKUP(D1030,CUSTOMERS!A:J,10,FALSE)</f>
        <v>30 - 40</v>
      </c>
      <c r="Q1030" s="2" t="str">
        <f>VLOOKUP(D1030,CUSTOMERS!A:I,9,FALSE)</f>
        <v>South</v>
      </c>
      <c r="R1030" s="2" t="str">
        <f>VLOOKUP(D1030,CUSTOMERS!A:K,11,FALSE)</f>
        <v>USA</v>
      </c>
    </row>
    <row r="1031" spans="1:18" x14ac:dyDescent="0.2">
      <c r="A1031" s="2">
        <v>1525</v>
      </c>
      <c r="B1031" s="2">
        <v>1</v>
      </c>
      <c r="C1031" s="4">
        <v>44924</v>
      </c>
      <c r="D1031" s="2">
        <v>470</v>
      </c>
      <c r="E1031" s="2">
        <v>151</v>
      </c>
      <c r="F1031" s="2" t="str">
        <f>VLOOKUP(E1031,PRODUCTS!A:B,2,FALSE)</f>
        <v>Personalized Sundial</v>
      </c>
      <c r="G1031" s="2">
        <v>1</v>
      </c>
      <c r="H1031" s="10">
        <f>VLOOKUP(E1031,PRODUCTS!A:E,3,FALSE)</f>
        <v>80</v>
      </c>
      <c r="I1031" s="10">
        <f>VLOOKUP(E1031,PRODUCTS!A:E,4,FALSE)</f>
        <v>42</v>
      </c>
      <c r="J1031" s="10">
        <f t="shared" si="48"/>
        <v>80</v>
      </c>
      <c r="K1031" s="10">
        <f t="shared" si="49"/>
        <v>42</v>
      </c>
      <c r="L1031" s="10">
        <f t="shared" si="50"/>
        <v>38</v>
      </c>
      <c r="M1031" s="2">
        <f>VLOOKUP(D1031,CUSTOMERS!A:E,5,FALSE)</f>
        <v>6</v>
      </c>
      <c r="N1031" s="2">
        <f>VLOOKUP(E1031,PRODUCTS!A:E,5,FALSE)</f>
        <v>16</v>
      </c>
      <c r="O1031" s="2" t="str">
        <f>VLOOKUP(N1031,CATEGORIES!A:C,3,FALSE)</f>
        <v>Household</v>
      </c>
      <c r="P1031" s="2" t="str">
        <f ca="1">VLOOKUP(D1031,CUSTOMERS!A:J,10,FALSE)</f>
        <v>50 - 60</v>
      </c>
      <c r="Q1031" s="2" t="str">
        <f>VLOOKUP(D1031,CUSTOMERS!A:I,9,FALSE)</f>
        <v>Mid-Atlantic</v>
      </c>
      <c r="R1031" s="2" t="str">
        <f>VLOOKUP(D1031,CUSTOMERS!A:K,11,FALSE)</f>
        <v>USA</v>
      </c>
    </row>
    <row r="1032" spans="1:18" x14ac:dyDescent="0.2">
      <c r="A1032" s="2">
        <v>1526</v>
      </c>
      <c r="B1032" s="2">
        <v>1</v>
      </c>
      <c r="C1032" s="4">
        <v>44924</v>
      </c>
      <c r="D1032" s="2">
        <v>655</v>
      </c>
      <c r="E1032" s="2">
        <v>46</v>
      </c>
      <c r="F1032" s="2" t="str">
        <f>VLOOKUP(E1032,PRODUCTS!A:B,2,FALSE)</f>
        <v>Cherry Linen Chest</v>
      </c>
      <c r="G1032" s="2">
        <v>1</v>
      </c>
      <c r="H1032" s="10">
        <f>VLOOKUP(E1032,PRODUCTS!A:E,3,FALSE)</f>
        <v>490</v>
      </c>
      <c r="I1032" s="10">
        <f>VLOOKUP(E1032,PRODUCTS!A:E,4,FALSE)</f>
        <v>247</v>
      </c>
      <c r="J1032" s="10">
        <f t="shared" si="48"/>
        <v>490</v>
      </c>
      <c r="K1032" s="10">
        <f t="shared" si="49"/>
        <v>247</v>
      </c>
      <c r="L1032" s="10">
        <f t="shared" si="50"/>
        <v>243</v>
      </c>
      <c r="M1032" s="2">
        <f>VLOOKUP(D1032,CUSTOMERS!A:E,5,FALSE)</f>
        <v>4</v>
      </c>
      <c r="N1032" s="2">
        <f>VLOOKUP(E1032,PRODUCTS!A:E,5,FALSE)</f>
        <v>8</v>
      </c>
      <c r="O1032" s="2" t="str">
        <f>VLOOKUP(N1032,CATEGORIES!A:C,3,FALSE)</f>
        <v>Household</v>
      </c>
      <c r="P1032" s="2" t="str">
        <f ca="1">VLOOKUP(D1032,CUSTOMERS!A:J,10,FALSE)</f>
        <v>70+</v>
      </c>
      <c r="Q1032" s="2" t="str">
        <f>VLOOKUP(D1032,CUSTOMERS!A:I,9,FALSE)</f>
        <v>South</v>
      </c>
      <c r="R1032" s="2" t="str">
        <f>VLOOKUP(D1032,CUSTOMERS!A:K,11,FALSE)</f>
        <v>USA</v>
      </c>
    </row>
    <row r="1033" spans="1:18" x14ac:dyDescent="0.2">
      <c r="A1033" s="2">
        <v>1526</v>
      </c>
      <c r="B1033" s="2">
        <v>2</v>
      </c>
      <c r="C1033" s="4">
        <v>44924</v>
      </c>
      <c r="D1033" s="2">
        <v>655</v>
      </c>
      <c r="E1033" s="2">
        <v>81</v>
      </c>
      <c r="F1033" s="2" t="str">
        <f>VLOOKUP(E1033,PRODUCTS!A:B,2,FALSE)</f>
        <v>Fisherman's Reel Clock</v>
      </c>
      <c r="G1033" s="2">
        <v>1</v>
      </c>
      <c r="H1033" s="10">
        <f>VLOOKUP(E1033,PRODUCTS!A:E,3,FALSE)</f>
        <v>190</v>
      </c>
      <c r="I1033" s="10">
        <f>VLOOKUP(E1033,PRODUCTS!A:E,4,FALSE)</f>
        <v>98</v>
      </c>
      <c r="J1033" s="10">
        <f t="shared" si="48"/>
        <v>190</v>
      </c>
      <c r="K1033" s="10">
        <f t="shared" si="49"/>
        <v>98</v>
      </c>
      <c r="L1033" s="10">
        <f t="shared" si="50"/>
        <v>92</v>
      </c>
      <c r="M1033" s="2">
        <f>VLOOKUP(D1033,CUSTOMERS!A:E,5,FALSE)</f>
        <v>4</v>
      </c>
      <c r="N1033" s="2">
        <f>VLOOKUP(E1033,PRODUCTS!A:E,5,FALSE)</f>
        <v>26</v>
      </c>
      <c r="O1033" s="2" t="str">
        <f>VLOOKUP(N1033,CATEGORIES!A:C,3,FALSE)</f>
        <v>Gifts</v>
      </c>
      <c r="P1033" s="2" t="str">
        <f ca="1">VLOOKUP(D1033,CUSTOMERS!A:J,10,FALSE)</f>
        <v>70+</v>
      </c>
      <c r="Q1033" s="2" t="str">
        <f>VLOOKUP(D1033,CUSTOMERS!A:I,9,FALSE)</f>
        <v>South</v>
      </c>
      <c r="R1033" s="2" t="str">
        <f>VLOOKUP(D1033,CUSTOMERS!A:K,11,FALSE)</f>
        <v>USA</v>
      </c>
    </row>
    <row r="1034" spans="1:18" x14ac:dyDescent="0.2">
      <c r="A1034" s="2">
        <v>1527</v>
      </c>
      <c r="B1034" s="2">
        <v>1</v>
      </c>
      <c r="C1034" s="4">
        <v>44925</v>
      </c>
      <c r="D1034" s="2">
        <v>584</v>
      </c>
      <c r="E1034" s="2">
        <v>72</v>
      </c>
      <c r="F1034" s="2" t="str">
        <f>VLOOKUP(E1034,PRODUCTS!A:B,2,FALSE)</f>
        <v>Elmo Market Basket</v>
      </c>
      <c r="G1034" s="2">
        <v>1</v>
      </c>
      <c r="H1034" s="10">
        <f>VLOOKUP(E1034,PRODUCTS!A:E,3,FALSE)</f>
        <v>30</v>
      </c>
      <c r="I1034" s="10">
        <f>VLOOKUP(E1034,PRODUCTS!A:E,4,FALSE)</f>
        <v>18</v>
      </c>
      <c r="J1034" s="10">
        <f t="shared" si="48"/>
        <v>30</v>
      </c>
      <c r="K1034" s="10">
        <f t="shared" si="49"/>
        <v>18</v>
      </c>
      <c r="L1034" s="10">
        <f t="shared" si="50"/>
        <v>12</v>
      </c>
      <c r="M1034" s="2">
        <f>VLOOKUP(D1034,CUSTOMERS!A:E,5,FALSE)</f>
        <v>4</v>
      </c>
      <c r="N1034" s="2">
        <f>VLOOKUP(E1034,PRODUCTS!A:E,5,FALSE)</f>
        <v>17</v>
      </c>
      <c r="O1034" s="2" t="str">
        <f>VLOOKUP(N1034,CATEGORIES!A:C,3,FALSE)</f>
        <v>Children</v>
      </c>
      <c r="P1034" s="2" t="str">
        <f ca="1">VLOOKUP(D1034,CUSTOMERS!A:J,10,FALSE)</f>
        <v>70+</v>
      </c>
      <c r="Q1034" s="2" t="str">
        <f>VLOOKUP(D1034,CUSTOMERS!A:I,9,FALSE)</f>
        <v>South-West</v>
      </c>
      <c r="R1034" s="2" t="str">
        <f>VLOOKUP(D1034,CUSTOMERS!A:K,11,FALSE)</f>
        <v>USA</v>
      </c>
    </row>
    <row r="1035" spans="1:18" x14ac:dyDescent="0.2">
      <c r="A1035" s="2">
        <v>1527</v>
      </c>
      <c r="B1035" s="2">
        <v>2</v>
      </c>
      <c r="C1035" s="4">
        <v>44925</v>
      </c>
      <c r="D1035" s="2">
        <v>584</v>
      </c>
      <c r="E1035" s="2">
        <v>162</v>
      </c>
      <c r="F1035" s="2" t="str">
        <f>VLOOKUP(E1035,PRODUCTS!A:B,2,FALSE)</f>
        <v>Queen Fencerail Quilt</v>
      </c>
      <c r="G1035" s="2">
        <v>1</v>
      </c>
      <c r="H1035" s="10">
        <f>VLOOKUP(E1035,PRODUCTS!A:E,3,FALSE)</f>
        <v>155</v>
      </c>
      <c r="I1035" s="10">
        <f>VLOOKUP(E1035,PRODUCTS!A:E,4,FALSE)</f>
        <v>78.5</v>
      </c>
      <c r="J1035" s="10">
        <f t="shared" si="48"/>
        <v>155</v>
      </c>
      <c r="K1035" s="10">
        <f t="shared" si="49"/>
        <v>78.5</v>
      </c>
      <c r="L1035" s="10">
        <f t="shared" si="50"/>
        <v>76.5</v>
      </c>
      <c r="M1035" s="2">
        <f>VLOOKUP(D1035,CUSTOMERS!A:E,5,FALSE)</f>
        <v>4</v>
      </c>
      <c r="N1035" s="2">
        <f>VLOOKUP(E1035,PRODUCTS!A:E,5,FALSE)</f>
        <v>19</v>
      </c>
      <c r="O1035" s="2" t="str">
        <f>VLOOKUP(N1035,CATEGORIES!A:C,3,FALSE)</f>
        <v>Household</v>
      </c>
      <c r="P1035" s="2" t="str">
        <f ca="1">VLOOKUP(D1035,CUSTOMERS!A:J,10,FALSE)</f>
        <v>70+</v>
      </c>
      <c r="Q1035" s="2" t="str">
        <f>VLOOKUP(D1035,CUSTOMERS!A:I,9,FALSE)</f>
        <v>South-West</v>
      </c>
      <c r="R1035" s="2" t="str">
        <f>VLOOKUP(D1035,CUSTOMERS!A:K,11,FALSE)</f>
        <v>USA</v>
      </c>
    </row>
    <row r="1036" spans="1:18" x14ac:dyDescent="0.2">
      <c r="A1036" s="2">
        <v>1528</v>
      </c>
      <c r="B1036" s="2">
        <v>1</v>
      </c>
      <c r="C1036" s="4">
        <v>44926</v>
      </c>
      <c r="D1036" s="2">
        <v>237</v>
      </c>
      <c r="E1036" s="2">
        <v>53</v>
      </c>
      <c r="F1036" s="2" t="str">
        <f>VLOOKUP(E1036,PRODUCTS!A:B,2,FALSE)</f>
        <v>Cocoa Mug</v>
      </c>
      <c r="G1036" s="2">
        <v>1</v>
      </c>
      <c r="H1036" s="10">
        <f>VLOOKUP(E1036,PRODUCTS!A:E,3,FALSE)</f>
        <v>25</v>
      </c>
      <c r="I1036" s="10">
        <f>VLOOKUP(E1036,PRODUCTS!A:E,4,FALSE)</f>
        <v>13.5</v>
      </c>
      <c r="J1036" s="10">
        <f t="shared" si="48"/>
        <v>25</v>
      </c>
      <c r="K1036" s="10">
        <f t="shared" si="49"/>
        <v>13.5</v>
      </c>
      <c r="L1036" s="10">
        <f t="shared" si="50"/>
        <v>11.5</v>
      </c>
      <c r="M1036" s="2">
        <f>VLOOKUP(D1036,CUSTOMERS!A:E,5,FALSE)</f>
        <v>6</v>
      </c>
      <c r="N1036" s="2">
        <f>VLOOKUP(E1036,PRODUCTS!A:E,5,FALSE)</f>
        <v>11</v>
      </c>
      <c r="O1036" s="2" t="str">
        <f>VLOOKUP(N1036,CATEGORIES!A:C,3,FALSE)</f>
        <v>Gifts</v>
      </c>
      <c r="P1036" s="2" t="str">
        <f ca="1">VLOOKUP(D1036,CUSTOMERS!A:J,10,FALSE)</f>
        <v>30 - 40</v>
      </c>
      <c r="Q1036" s="2" t="str">
        <f>VLOOKUP(D1036,CUSTOMERS!A:I,9,FALSE)</f>
        <v>South-West</v>
      </c>
      <c r="R1036" s="2" t="str">
        <f>VLOOKUP(D1036,CUSTOMERS!A:K,11,FALSE)</f>
        <v>USA</v>
      </c>
    </row>
    <row r="1037" spans="1:18" x14ac:dyDescent="0.2">
      <c r="A1037" s="2">
        <v>1529</v>
      </c>
      <c r="B1037" s="2">
        <v>1</v>
      </c>
      <c r="C1037" s="4">
        <v>44926</v>
      </c>
      <c r="D1037" s="2">
        <v>240</v>
      </c>
      <c r="E1037" s="2">
        <v>11</v>
      </c>
      <c r="F1037" s="2" t="str">
        <f>VLOOKUP(E1037,PRODUCTS!A:B,2,FALSE)</f>
        <v>Aromatherapy Clove Candle</v>
      </c>
      <c r="G1037" s="2">
        <v>1</v>
      </c>
      <c r="H1037" s="10">
        <f>VLOOKUP(E1037,PRODUCTS!A:E,3,FALSE)</f>
        <v>25</v>
      </c>
      <c r="I1037" s="10">
        <f>VLOOKUP(E1037,PRODUCTS!A:E,4,FALSE)</f>
        <v>13.5</v>
      </c>
      <c r="J1037" s="10">
        <f t="shared" si="48"/>
        <v>25</v>
      </c>
      <c r="K1037" s="10">
        <f t="shared" si="49"/>
        <v>13.5</v>
      </c>
      <c r="L1037" s="10">
        <f t="shared" si="50"/>
        <v>11.5</v>
      </c>
      <c r="M1037" s="2">
        <f>VLOOKUP(D1037,CUSTOMERS!A:E,5,FALSE)</f>
        <v>6</v>
      </c>
      <c r="N1037" s="2">
        <f>VLOOKUP(E1037,PRODUCTS!A:E,5,FALSE)</f>
        <v>20</v>
      </c>
      <c r="O1037" s="2" t="str">
        <f>VLOOKUP(N1037,CATEGORIES!A:C,3,FALSE)</f>
        <v>Health &amp; Beauty</v>
      </c>
      <c r="P1037" s="2" t="str">
        <f ca="1">VLOOKUP(D1037,CUSTOMERS!A:J,10,FALSE)</f>
        <v>30 - 40</v>
      </c>
      <c r="Q1037" s="2" t="str">
        <f>VLOOKUP(D1037,CUSTOMERS!A:I,9,FALSE)</f>
        <v>Mid-Atlantic</v>
      </c>
      <c r="R1037" s="2" t="str">
        <f>VLOOKUP(D1037,CUSTOMERS!A:K,11,FALSE)</f>
        <v>USA</v>
      </c>
    </row>
    <row r="1038" spans="1:18" x14ac:dyDescent="0.2">
      <c r="A1038" s="2">
        <v>1529</v>
      </c>
      <c r="B1038" s="2">
        <v>2</v>
      </c>
      <c r="C1038" s="4">
        <v>44926</v>
      </c>
      <c r="D1038" s="2">
        <v>240</v>
      </c>
      <c r="E1038" s="2">
        <v>141</v>
      </c>
      <c r="F1038" s="2" t="str">
        <f>VLOOKUP(E1038,PRODUCTS!A:B,2,FALSE)</f>
        <v>Nothing But Roses</v>
      </c>
      <c r="G1038" s="2">
        <v>1</v>
      </c>
      <c r="H1038" s="10">
        <f>VLOOKUP(E1038,PRODUCTS!A:E,3,FALSE)</f>
        <v>70</v>
      </c>
      <c r="I1038" s="10">
        <f>VLOOKUP(E1038,PRODUCTS!A:E,4,FALSE)</f>
        <v>36</v>
      </c>
      <c r="J1038" s="10">
        <f t="shared" si="48"/>
        <v>70</v>
      </c>
      <c r="K1038" s="10">
        <f t="shared" si="49"/>
        <v>36</v>
      </c>
      <c r="L1038" s="10">
        <f t="shared" si="50"/>
        <v>34</v>
      </c>
      <c r="M1038" s="2">
        <f>VLOOKUP(D1038,CUSTOMERS!A:E,5,FALSE)</f>
        <v>6</v>
      </c>
      <c r="N1038" s="2">
        <f>VLOOKUP(E1038,PRODUCTS!A:E,5,FALSE)</f>
        <v>22</v>
      </c>
      <c r="O1038" s="2" t="str">
        <f>VLOOKUP(N1038,CATEGORIES!A:C,3,FALSE)</f>
        <v>Gifts</v>
      </c>
      <c r="P1038" s="2" t="str">
        <f ca="1">VLOOKUP(D1038,CUSTOMERS!A:J,10,FALSE)</f>
        <v>30 - 40</v>
      </c>
      <c r="Q1038" s="2" t="str">
        <f>VLOOKUP(D1038,CUSTOMERS!A:I,9,FALSE)</f>
        <v>Mid-Atlantic</v>
      </c>
      <c r="R1038" s="2" t="str">
        <f>VLOOKUP(D1038,CUSTOMERS!A:K,11,FALSE)</f>
        <v>USA</v>
      </c>
    </row>
    <row r="1039" spans="1:18" x14ac:dyDescent="0.2">
      <c r="A1039" s="2">
        <v>1529</v>
      </c>
      <c r="B1039" s="2">
        <v>3</v>
      </c>
      <c r="C1039" s="4">
        <v>44926</v>
      </c>
      <c r="D1039" s="2">
        <v>240</v>
      </c>
      <c r="E1039" s="2">
        <v>163</v>
      </c>
      <c r="F1039" s="2" t="str">
        <f>VLOOKUP(E1039,PRODUCTS!A:B,2,FALSE)</f>
        <v>Queen Log Cabin Quilt</v>
      </c>
      <c r="G1039" s="2">
        <v>1</v>
      </c>
      <c r="H1039" s="10">
        <f>VLOOKUP(E1039,PRODUCTS!A:E,3,FALSE)</f>
        <v>180</v>
      </c>
      <c r="I1039" s="10">
        <f>VLOOKUP(E1039,PRODUCTS!A:E,4,FALSE)</f>
        <v>93</v>
      </c>
      <c r="J1039" s="10">
        <f t="shared" si="48"/>
        <v>180</v>
      </c>
      <c r="K1039" s="10">
        <f t="shared" si="49"/>
        <v>93</v>
      </c>
      <c r="L1039" s="10">
        <f t="shared" si="50"/>
        <v>87</v>
      </c>
      <c r="M1039" s="2">
        <f>VLOOKUP(D1039,CUSTOMERS!A:E,5,FALSE)</f>
        <v>6</v>
      </c>
      <c r="N1039" s="2">
        <f>VLOOKUP(E1039,PRODUCTS!A:E,5,FALSE)</f>
        <v>19</v>
      </c>
      <c r="O1039" s="2" t="str">
        <f>VLOOKUP(N1039,CATEGORIES!A:C,3,FALSE)</f>
        <v>Household</v>
      </c>
      <c r="P1039" s="2" t="str">
        <f ca="1">VLOOKUP(D1039,CUSTOMERS!A:J,10,FALSE)</f>
        <v>30 - 40</v>
      </c>
      <c r="Q1039" s="2" t="str">
        <f>VLOOKUP(D1039,CUSTOMERS!A:I,9,FALSE)</f>
        <v>Mid-Atlantic</v>
      </c>
      <c r="R1039" s="2" t="str">
        <f>VLOOKUP(D1039,CUSTOMERS!A:K,11,FALSE)</f>
        <v>USA</v>
      </c>
    </row>
    <row r="1040" spans="1:18" x14ac:dyDescent="0.2">
      <c r="A1040" s="2">
        <v>1529</v>
      </c>
      <c r="B1040" s="2">
        <v>4</v>
      </c>
      <c r="C1040" s="4">
        <v>44926</v>
      </c>
      <c r="D1040" s="2">
        <v>240</v>
      </c>
      <c r="E1040" s="2">
        <v>208</v>
      </c>
      <c r="F1040" s="2" t="str">
        <f>VLOOKUP(E1040,PRODUCTS!A:B,2,FALSE)</f>
        <v>Winged Fairy</v>
      </c>
      <c r="G1040" s="2">
        <v>1</v>
      </c>
      <c r="H1040" s="10">
        <f>VLOOKUP(E1040,PRODUCTS!A:E,3,FALSE)</f>
        <v>45</v>
      </c>
      <c r="I1040" s="10">
        <f>VLOOKUP(E1040,PRODUCTS!A:E,4,FALSE)</f>
        <v>25.5</v>
      </c>
      <c r="J1040" s="10">
        <f t="shared" si="48"/>
        <v>45</v>
      </c>
      <c r="K1040" s="10">
        <f t="shared" si="49"/>
        <v>25.5</v>
      </c>
      <c r="L1040" s="10">
        <f t="shared" si="50"/>
        <v>19.5</v>
      </c>
      <c r="M1040" s="2">
        <f>VLOOKUP(D1040,CUSTOMERS!A:E,5,FALSE)</f>
        <v>6</v>
      </c>
      <c r="N1040" s="2">
        <f>VLOOKUP(E1040,PRODUCTS!A:E,5,FALSE)</f>
        <v>16</v>
      </c>
      <c r="O1040" s="2" t="str">
        <f>VLOOKUP(N1040,CATEGORIES!A:C,3,FALSE)</f>
        <v>Household</v>
      </c>
      <c r="P1040" s="2" t="str">
        <f ca="1">VLOOKUP(D1040,CUSTOMERS!A:J,10,FALSE)</f>
        <v>30 - 40</v>
      </c>
      <c r="Q1040" s="2" t="str">
        <f>VLOOKUP(D1040,CUSTOMERS!A:I,9,FALSE)</f>
        <v>Mid-Atlantic</v>
      </c>
      <c r="R1040" s="2" t="str">
        <f>VLOOKUP(D1040,CUSTOMERS!A:K,11,FALSE)</f>
        <v>USA</v>
      </c>
    </row>
    <row r="1041" spans="1:18" x14ac:dyDescent="0.2">
      <c r="A1041" s="2">
        <v>1530</v>
      </c>
      <c r="B1041" s="2">
        <v>1</v>
      </c>
      <c r="C1041" s="4">
        <v>44926</v>
      </c>
      <c r="D1041" s="2">
        <v>407</v>
      </c>
      <c r="E1041" s="2">
        <v>105</v>
      </c>
      <c r="F1041" s="2" t="str">
        <f>VLOOKUP(E1041,PRODUCTS!A:B,2,FALSE)</f>
        <v>Exotic Flower Arrangement</v>
      </c>
      <c r="G1041" s="2">
        <v>1</v>
      </c>
      <c r="H1041" s="10">
        <f>VLOOKUP(E1041,PRODUCTS!A:E,3,FALSE)</f>
        <v>65</v>
      </c>
      <c r="I1041" s="10">
        <f>VLOOKUP(E1041,PRODUCTS!A:E,4,FALSE)</f>
        <v>33.5</v>
      </c>
      <c r="J1041" s="10">
        <f t="shared" si="48"/>
        <v>65</v>
      </c>
      <c r="K1041" s="10">
        <f t="shared" si="49"/>
        <v>33.5</v>
      </c>
      <c r="L1041" s="10">
        <f t="shared" si="50"/>
        <v>31.5</v>
      </c>
      <c r="M1041" s="2">
        <f>VLOOKUP(D1041,CUSTOMERS!A:E,5,FALSE)</f>
        <v>5</v>
      </c>
      <c r="N1041" s="2">
        <f>VLOOKUP(E1041,PRODUCTS!A:E,5,FALSE)</f>
        <v>22</v>
      </c>
      <c r="O1041" s="2" t="str">
        <f>VLOOKUP(N1041,CATEGORIES!A:C,3,FALSE)</f>
        <v>Gifts</v>
      </c>
      <c r="P1041" s="2" t="str">
        <f ca="1">VLOOKUP(D1041,CUSTOMERS!A:J,10,FALSE)</f>
        <v>50 - 60</v>
      </c>
      <c r="Q1041" s="2" t="str">
        <f>VLOOKUP(D1041,CUSTOMERS!A:I,9,FALSE)</f>
        <v>North-West</v>
      </c>
      <c r="R1041" s="2" t="str">
        <f>VLOOKUP(D1041,CUSTOMERS!A:K,11,FALSE)</f>
        <v>USA</v>
      </c>
    </row>
    <row r="1042" spans="1:18" x14ac:dyDescent="0.2">
      <c r="A1042" s="2">
        <v>1530</v>
      </c>
      <c r="B1042" s="2">
        <v>2</v>
      </c>
      <c r="C1042" s="4">
        <v>44926</v>
      </c>
      <c r="D1042" s="2">
        <v>407</v>
      </c>
      <c r="E1042" s="2">
        <v>191</v>
      </c>
      <c r="F1042" s="2" t="str">
        <f>VLOOKUP(E1042,PRODUCTS!A:B,2,FALSE)</f>
        <v>Terra Cotta Garlic Roaster</v>
      </c>
      <c r="G1042" s="2">
        <v>1</v>
      </c>
      <c r="H1042" s="10">
        <f>VLOOKUP(E1042,PRODUCTS!A:E,3,FALSE)</f>
        <v>26</v>
      </c>
      <c r="I1042" s="10">
        <f>VLOOKUP(E1042,PRODUCTS!A:E,4,FALSE)</f>
        <v>15</v>
      </c>
      <c r="J1042" s="10">
        <f t="shared" si="48"/>
        <v>26</v>
      </c>
      <c r="K1042" s="10">
        <f t="shared" si="49"/>
        <v>15</v>
      </c>
      <c r="L1042" s="10">
        <f t="shared" si="50"/>
        <v>11</v>
      </c>
      <c r="M1042" s="2">
        <f>VLOOKUP(D1042,CUSTOMERS!A:E,5,FALSE)</f>
        <v>5</v>
      </c>
      <c r="N1042" s="2">
        <f>VLOOKUP(E1042,PRODUCTS!A:E,5,FALSE)</f>
        <v>15</v>
      </c>
      <c r="O1042" s="2" t="str">
        <f>VLOOKUP(N1042,CATEGORIES!A:C,3,FALSE)</f>
        <v>Household</v>
      </c>
      <c r="P1042" s="2" t="str">
        <f ca="1">VLOOKUP(D1042,CUSTOMERS!A:J,10,FALSE)</f>
        <v>50 - 60</v>
      </c>
      <c r="Q1042" s="2" t="str">
        <f>VLOOKUP(D1042,CUSTOMERS!A:I,9,FALSE)</f>
        <v>North-West</v>
      </c>
      <c r="R1042" s="2" t="str">
        <f>VLOOKUP(D1042,CUSTOMERS!A:K,11,FALSE)</f>
        <v>USA</v>
      </c>
    </row>
    <row r="1043" spans="1:18" x14ac:dyDescent="0.2">
      <c r="A1043" s="2">
        <v>1531</v>
      </c>
      <c r="B1043" s="2">
        <v>1</v>
      </c>
      <c r="C1043" s="4">
        <v>44926</v>
      </c>
      <c r="D1043" s="2">
        <v>480</v>
      </c>
      <c r="E1043" s="2">
        <v>64</v>
      </c>
      <c r="F1043" s="2" t="str">
        <f>VLOOKUP(E1043,PRODUCTS!A:B,2,FALSE)</f>
        <v>Dog Biker Jacket</v>
      </c>
      <c r="G1043" s="2">
        <v>2</v>
      </c>
      <c r="H1043" s="10">
        <f>VLOOKUP(E1043,PRODUCTS!A:E,3,FALSE)</f>
        <v>52</v>
      </c>
      <c r="I1043" s="10">
        <f>VLOOKUP(E1043,PRODUCTS!A:E,4,FALSE)</f>
        <v>29</v>
      </c>
      <c r="J1043" s="10">
        <f t="shared" si="48"/>
        <v>104</v>
      </c>
      <c r="K1043" s="10">
        <f t="shared" si="49"/>
        <v>58</v>
      </c>
      <c r="L1043" s="10">
        <f t="shared" si="50"/>
        <v>46</v>
      </c>
      <c r="M1043" s="2">
        <f>VLOOKUP(D1043,CUSTOMERS!A:E,5,FALSE)</f>
        <v>9</v>
      </c>
      <c r="N1043" s="2">
        <f>VLOOKUP(E1043,PRODUCTS!A:E,5,FALSE)</f>
        <v>21</v>
      </c>
      <c r="O1043" s="2" t="str">
        <f>VLOOKUP(N1043,CATEGORIES!A:C,3,FALSE)</f>
        <v>Household</v>
      </c>
      <c r="P1043" s="2" t="str">
        <f ca="1">VLOOKUP(D1043,CUSTOMERS!A:J,10,FALSE)</f>
        <v>50 - 60</v>
      </c>
      <c r="Q1043" s="2" t="str">
        <f>VLOOKUP(D1043,CUSTOMERS!A:I,9,FALSE)</f>
        <v>Central</v>
      </c>
      <c r="R1043" s="2" t="str">
        <f>VLOOKUP(D1043,CUSTOMERS!A:K,11,FALSE)</f>
        <v>USA</v>
      </c>
    </row>
    <row r="1044" spans="1:18" x14ac:dyDescent="0.2">
      <c r="A1044" s="2">
        <v>1531</v>
      </c>
      <c r="B1044" s="2">
        <v>2</v>
      </c>
      <c r="C1044" s="4">
        <v>44926</v>
      </c>
      <c r="D1044" s="2">
        <v>480</v>
      </c>
      <c r="E1044" s="2">
        <v>116</v>
      </c>
      <c r="F1044" s="2" t="str">
        <f>VLOOKUP(E1044,PRODUCTS!A:B,2,FALSE)</f>
        <v>Label Saver (box of 20)</v>
      </c>
      <c r="G1044" s="2">
        <v>1</v>
      </c>
      <c r="H1044" s="10">
        <f>VLOOKUP(E1044,PRODUCTS!A:E,3,FALSE)</f>
        <v>20</v>
      </c>
      <c r="I1044" s="10">
        <f>VLOOKUP(E1044,PRODUCTS!A:E,4,FALSE)</f>
        <v>11</v>
      </c>
      <c r="J1044" s="10">
        <f t="shared" si="48"/>
        <v>20</v>
      </c>
      <c r="K1044" s="10">
        <f t="shared" si="49"/>
        <v>11</v>
      </c>
      <c r="L1044" s="10">
        <f t="shared" si="50"/>
        <v>9</v>
      </c>
      <c r="M1044" s="2">
        <f>VLOOKUP(D1044,CUSTOMERS!A:E,5,FALSE)</f>
        <v>9</v>
      </c>
      <c r="N1044" s="2">
        <f>VLOOKUP(E1044,PRODUCTS!A:E,5,FALSE)</f>
        <v>15</v>
      </c>
      <c r="O1044" s="2" t="str">
        <f>VLOOKUP(N1044,CATEGORIES!A:C,3,FALSE)</f>
        <v>Household</v>
      </c>
      <c r="P1044" s="2" t="str">
        <f ca="1">VLOOKUP(D1044,CUSTOMERS!A:J,10,FALSE)</f>
        <v>50 - 60</v>
      </c>
      <c r="Q1044" s="2" t="str">
        <f>VLOOKUP(D1044,CUSTOMERS!A:I,9,FALSE)</f>
        <v>Central</v>
      </c>
      <c r="R1044" s="2" t="str">
        <f>VLOOKUP(D1044,CUSTOMERS!A:K,11,FALSE)</f>
        <v>USA</v>
      </c>
    </row>
    <row r="1045" spans="1:18" x14ac:dyDescent="0.2">
      <c r="A1045" s="2">
        <v>1531</v>
      </c>
      <c r="B1045" s="2">
        <v>3</v>
      </c>
      <c r="C1045" s="4">
        <v>44926</v>
      </c>
      <c r="D1045" s="2">
        <v>480</v>
      </c>
      <c r="E1045" s="2">
        <v>196</v>
      </c>
      <c r="F1045" s="2" t="str">
        <f>VLOOKUP(E1045,PRODUCTS!A:B,2,FALSE)</f>
        <v>Travel Companion</v>
      </c>
      <c r="G1045" s="2">
        <v>1</v>
      </c>
      <c r="H1045" s="10">
        <f>VLOOKUP(E1045,PRODUCTS!A:E,3,FALSE)</f>
        <v>74</v>
      </c>
      <c r="I1045" s="10">
        <f>VLOOKUP(E1045,PRODUCTS!A:E,4,FALSE)</f>
        <v>40</v>
      </c>
      <c r="J1045" s="10">
        <f t="shared" si="48"/>
        <v>74</v>
      </c>
      <c r="K1045" s="10">
        <f t="shared" si="49"/>
        <v>40</v>
      </c>
      <c r="L1045" s="10">
        <f t="shared" si="50"/>
        <v>34</v>
      </c>
      <c r="M1045" s="2">
        <f>VLOOKUP(D1045,CUSTOMERS!A:E,5,FALSE)</f>
        <v>9</v>
      </c>
      <c r="N1045" s="2">
        <f>VLOOKUP(E1045,PRODUCTS!A:E,5,FALSE)</f>
        <v>23</v>
      </c>
      <c r="O1045" s="2" t="str">
        <f>VLOOKUP(N1045,CATEGORIES!A:C,3,FALSE)</f>
        <v>Travel</v>
      </c>
      <c r="P1045" s="2" t="str">
        <f ca="1">VLOOKUP(D1045,CUSTOMERS!A:J,10,FALSE)</f>
        <v>50 - 60</v>
      </c>
      <c r="Q1045" s="2" t="str">
        <f>VLOOKUP(D1045,CUSTOMERS!A:I,9,FALSE)</f>
        <v>Central</v>
      </c>
      <c r="R1045" s="2" t="str">
        <f>VLOOKUP(D1045,CUSTOMERS!A:K,11,FALSE)</f>
        <v>USA</v>
      </c>
    </row>
    <row r="1046" spans="1:18" x14ac:dyDescent="0.2">
      <c r="A1046" s="2">
        <v>1532</v>
      </c>
      <c r="B1046" s="2">
        <v>1</v>
      </c>
      <c r="C1046" s="4">
        <v>44926</v>
      </c>
      <c r="D1046" s="2">
        <v>537</v>
      </c>
      <c r="E1046" s="2">
        <v>96</v>
      </c>
      <c r="F1046" s="2" t="str">
        <f>VLOOKUP(E1046,PRODUCTS!A:B,2,FALSE)</f>
        <v>Great Skin Pack</v>
      </c>
      <c r="G1046" s="2">
        <v>1</v>
      </c>
      <c r="H1046" s="10">
        <f>VLOOKUP(E1046,PRODUCTS!A:E,3,FALSE)</f>
        <v>39</v>
      </c>
      <c r="I1046" s="10">
        <f>VLOOKUP(E1046,PRODUCTS!A:E,4,FALSE)</f>
        <v>22.5</v>
      </c>
      <c r="J1046" s="10">
        <f t="shared" si="48"/>
        <v>39</v>
      </c>
      <c r="K1046" s="10">
        <f t="shared" si="49"/>
        <v>22.5</v>
      </c>
      <c r="L1046" s="10">
        <f t="shared" si="50"/>
        <v>16.5</v>
      </c>
      <c r="M1046" s="2">
        <f>VLOOKUP(D1046,CUSTOMERS!A:E,5,FALSE)</f>
        <v>2</v>
      </c>
      <c r="N1046" s="2">
        <f>VLOOKUP(E1046,PRODUCTS!A:E,5,FALSE)</f>
        <v>24</v>
      </c>
      <c r="O1046" s="2" t="str">
        <f>VLOOKUP(N1046,CATEGORIES!A:C,3,FALSE)</f>
        <v>Health &amp; Beauty</v>
      </c>
      <c r="P1046" s="2" t="str">
        <f ca="1">VLOOKUP(D1046,CUSTOMERS!A:J,10,FALSE)</f>
        <v>50 - 60</v>
      </c>
      <c r="Q1046" s="2" t="str">
        <f>VLOOKUP(D1046,CUSTOMERS!A:I,9,FALSE)</f>
        <v>North-East</v>
      </c>
      <c r="R1046" s="2" t="str">
        <f>VLOOKUP(D1046,CUSTOMERS!A:K,11,FALSE)</f>
        <v>USA</v>
      </c>
    </row>
    <row r="1047" spans="1:18" x14ac:dyDescent="0.2">
      <c r="A1047" s="2">
        <v>1532</v>
      </c>
      <c r="B1047" s="2">
        <v>2</v>
      </c>
      <c r="C1047" s="4">
        <v>44926</v>
      </c>
      <c r="D1047" s="2">
        <v>537</v>
      </c>
      <c r="E1047" s="2">
        <v>175</v>
      </c>
      <c r="F1047" s="2" t="str">
        <f>VLOOKUP(E1047,PRODUCTS!A:B,2,FALSE)</f>
        <v>Silverplated Hip Flask</v>
      </c>
      <c r="G1047" s="2">
        <v>1</v>
      </c>
      <c r="H1047" s="10">
        <f>VLOOKUP(E1047,PRODUCTS!A:E,3,FALSE)</f>
        <v>29</v>
      </c>
      <c r="I1047" s="10">
        <f>VLOOKUP(E1047,PRODUCTS!A:E,4,FALSE)</f>
        <v>16.5</v>
      </c>
      <c r="J1047" s="10">
        <f t="shared" si="48"/>
        <v>29</v>
      </c>
      <c r="K1047" s="10">
        <f t="shared" si="49"/>
        <v>16.5</v>
      </c>
      <c r="L1047" s="10">
        <f t="shared" si="50"/>
        <v>12.5</v>
      </c>
      <c r="M1047" s="2">
        <f>VLOOKUP(D1047,CUSTOMERS!A:E,5,FALSE)</f>
        <v>2</v>
      </c>
      <c r="N1047" s="2">
        <f>VLOOKUP(E1047,PRODUCTS!A:E,5,FALSE)</f>
        <v>26</v>
      </c>
      <c r="O1047" s="2" t="str">
        <f>VLOOKUP(N1047,CATEGORIES!A:C,3,FALSE)</f>
        <v>Gifts</v>
      </c>
      <c r="P1047" s="2" t="str">
        <f ca="1">VLOOKUP(D1047,CUSTOMERS!A:J,10,FALSE)</f>
        <v>50 - 60</v>
      </c>
      <c r="Q1047" s="2" t="str">
        <f>VLOOKUP(D1047,CUSTOMERS!A:I,9,FALSE)</f>
        <v>North-East</v>
      </c>
      <c r="R1047" s="2" t="str">
        <f>VLOOKUP(D1047,CUSTOMERS!A:K,11,FALSE)</f>
        <v>USA</v>
      </c>
    </row>
    <row r="1048" spans="1:18" x14ac:dyDescent="0.2">
      <c r="A1048" s="2">
        <v>1532</v>
      </c>
      <c r="B1048" s="2">
        <v>3</v>
      </c>
      <c r="C1048" s="4">
        <v>44926</v>
      </c>
      <c r="D1048" s="2">
        <v>537</v>
      </c>
      <c r="E1048" s="2">
        <v>189</v>
      </c>
      <c r="F1048" s="2" t="str">
        <f>VLOOKUP(E1048,PRODUCTS!A:B,2,FALSE)</f>
        <v>Stagg EKG Electric Kettle</v>
      </c>
      <c r="G1048" s="2">
        <v>2</v>
      </c>
      <c r="H1048" s="10">
        <f>VLOOKUP(E1048,PRODUCTS!A:E,3,FALSE)</f>
        <v>165</v>
      </c>
      <c r="I1048" s="10">
        <f>VLOOKUP(E1048,PRODUCTS!A:E,4,FALSE)</f>
        <v>85.5</v>
      </c>
      <c r="J1048" s="10">
        <f t="shared" si="48"/>
        <v>330</v>
      </c>
      <c r="K1048" s="10">
        <f t="shared" si="49"/>
        <v>171</v>
      </c>
      <c r="L1048" s="10">
        <f t="shared" si="50"/>
        <v>159</v>
      </c>
      <c r="M1048" s="2">
        <f>VLOOKUP(D1048,CUSTOMERS!A:E,5,FALSE)</f>
        <v>2</v>
      </c>
      <c r="N1048" s="2">
        <f>VLOOKUP(E1048,PRODUCTS!A:E,5,FALSE)</f>
        <v>15</v>
      </c>
      <c r="O1048" s="2" t="str">
        <f>VLOOKUP(N1048,CATEGORIES!A:C,3,FALSE)</f>
        <v>Household</v>
      </c>
      <c r="P1048" s="2" t="str">
        <f ca="1">VLOOKUP(D1048,CUSTOMERS!A:J,10,FALSE)</f>
        <v>50 - 60</v>
      </c>
      <c r="Q1048" s="2" t="str">
        <f>VLOOKUP(D1048,CUSTOMERS!A:I,9,FALSE)</f>
        <v>North-East</v>
      </c>
      <c r="R1048" s="2" t="str">
        <f>VLOOKUP(D1048,CUSTOMERS!A:K,11,FALSE)</f>
        <v>USA</v>
      </c>
    </row>
    <row r="1049" spans="1:18" x14ac:dyDescent="0.2">
      <c r="A1049" s="2">
        <v>1533</v>
      </c>
      <c r="B1049" s="2">
        <v>1</v>
      </c>
      <c r="C1049" s="4">
        <v>44927</v>
      </c>
      <c r="D1049" s="2">
        <v>238</v>
      </c>
      <c r="E1049" s="2">
        <v>86</v>
      </c>
      <c r="F1049" s="2" t="str">
        <f>VLOOKUP(E1049,PRODUCTS!A:B,2,FALSE)</f>
        <v>Fragrant Flower Arrangement</v>
      </c>
      <c r="G1049" s="2">
        <v>1</v>
      </c>
      <c r="H1049" s="10">
        <f>VLOOKUP(E1049,PRODUCTS!A:E,3,FALSE)</f>
        <v>60</v>
      </c>
      <c r="I1049" s="10">
        <f>VLOOKUP(E1049,PRODUCTS!A:E,4,FALSE)</f>
        <v>31</v>
      </c>
      <c r="J1049" s="10">
        <f t="shared" si="48"/>
        <v>60</v>
      </c>
      <c r="K1049" s="10">
        <f t="shared" si="49"/>
        <v>31</v>
      </c>
      <c r="L1049" s="10">
        <f t="shared" si="50"/>
        <v>29</v>
      </c>
      <c r="M1049" s="2">
        <f>VLOOKUP(D1049,CUSTOMERS!A:E,5,FALSE)</f>
        <v>3</v>
      </c>
      <c r="N1049" s="2">
        <f>VLOOKUP(E1049,PRODUCTS!A:E,5,FALSE)</f>
        <v>22</v>
      </c>
      <c r="O1049" s="2" t="str">
        <f>VLOOKUP(N1049,CATEGORIES!A:C,3,FALSE)</f>
        <v>Gifts</v>
      </c>
      <c r="P1049" s="2" t="str">
        <f ca="1">VLOOKUP(D1049,CUSTOMERS!A:J,10,FALSE)</f>
        <v>30 - 40</v>
      </c>
      <c r="Q1049" s="2" t="str">
        <f>VLOOKUP(D1049,CUSTOMERS!A:I,9,FALSE)</f>
        <v>Mid-Atlantic</v>
      </c>
      <c r="R1049" s="2" t="str">
        <f>VLOOKUP(D1049,CUSTOMERS!A:K,11,FALSE)</f>
        <v>USA</v>
      </c>
    </row>
    <row r="1050" spans="1:18" x14ac:dyDescent="0.2">
      <c r="A1050" s="2">
        <v>1533</v>
      </c>
      <c r="B1050" s="2">
        <v>2</v>
      </c>
      <c r="C1050" s="4">
        <v>44927</v>
      </c>
      <c r="D1050" s="2">
        <v>238</v>
      </c>
      <c r="E1050" s="2">
        <v>146</v>
      </c>
      <c r="F1050" s="2" t="str">
        <f>VLOOKUP(E1050,PRODUCTS!A:B,2,FALSE)</f>
        <v>Pedaling Pachyderm</v>
      </c>
      <c r="G1050" s="2">
        <v>1</v>
      </c>
      <c r="H1050" s="10">
        <f>VLOOKUP(E1050,PRODUCTS!A:E,3,FALSE)</f>
        <v>18</v>
      </c>
      <c r="I1050" s="10">
        <f>VLOOKUP(E1050,PRODUCTS!A:E,4,FALSE)</f>
        <v>12</v>
      </c>
      <c r="J1050" s="10">
        <f t="shared" si="48"/>
        <v>18</v>
      </c>
      <c r="K1050" s="10">
        <f t="shared" si="49"/>
        <v>12</v>
      </c>
      <c r="L1050" s="10">
        <f t="shared" si="50"/>
        <v>6</v>
      </c>
      <c r="M1050" s="2">
        <f>VLOOKUP(D1050,CUSTOMERS!A:E,5,FALSE)</f>
        <v>3</v>
      </c>
      <c r="N1050" s="2">
        <f>VLOOKUP(E1050,PRODUCTS!A:E,5,FALSE)</f>
        <v>5</v>
      </c>
      <c r="O1050" s="2" t="str">
        <f>VLOOKUP(N1050,CATEGORIES!A:C,3,FALSE)</f>
        <v>Children</v>
      </c>
      <c r="P1050" s="2" t="str">
        <f ca="1">VLOOKUP(D1050,CUSTOMERS!A:J,10,FALSE)</f>
        <v>30 - 40</v>
      </c>
      <c r="Q1050" s="2" t="str">
        <f>VLOOKUP(D1050,CUSTOMERS!A:I,9,FALSE)</f>
        <v>Mid-Atlantic</v>
      </c>
      <c r="R1050" s="2" t="str">
        <f>VLOOKUP(D1050,CUSTOMERS!A:K,11,FALSE)</f>
        <v>USA</v>
      </c>
    </row>
    <row r="1051" spans="1:18" x14ac:dyDescent="0.2">
      <c r="A1051" s="2">
        <v>1533</v>
      </c>
      <c r="B1051" s="2">
        <v>3</v>
      </c>
      <c r="C1051" s="4">
        <v>44927</v>
      </c>
      <c r="D1051" s="2">
        <v>238</v>
      </c>
      <c r="E1051" s="2">
        <v>157</v>
      </c>
      <c r="F1051" s="2" t="str">
        <f>VLOOKUP(E1051,PRODUCTS!A:B,2,FALSE)</f>
        <v>Portable Beverage cooler/warmer</v>
      </c>
      <c r="G1051" s="2">
        <v>1</v>
      </c>
      <c r="H1051" s="10">
        <f>VLOOKUP(E1051,PRODUCTS!A:E,3,FALSE)</f>
        <v>195</v>
      </c>
      <c r="I1051" s="10">
        <f>VLOOKUP(E1051,PRODUCTS!A:E,4,FALSE)</f>
        <v>99.5</v>
      </c>
      <c r="J1051" s="10">
        <f t="shared" si="48"/>
        <v>195</v>
      </c>
      <c r="K1051" s="10">
        <f t="shared" si="49"/>
        <v>99.5</v>
      </c>
      <c r="L1051" s="10">
        <f t="shared" si="50"/>
        <v>95.5</v>
      </c>
      <c r="M1051" s="2">
        <f>VLOOKUP(D1051,CUSTOMERS!A:E,5,FALSE)</f>
        <v>3</v>
      </c>
      <c r="N1051" s="2">
        <f>VLOOKUP(E1051,PRODUCTS!A:E,5,FALSE)</f>
        <v>2</v>
      </c>
      <c r="O1051" s="2" t="str">
        <f>VLOOKUP(N1051,CATEGORIES!A:C,3,FALSE)</f>
        <v>Travel</v>
      </c>
      <c r="P1051" s="2" t="str">
        <f ca="1">VLOOKUP(D1051,CUSTOMERS!A:J,10,FALSE)</f>
        <v>30 - 40</v>
      </c>
      <c r="Q1051" s="2" t="str">
        <f>VLOOKUP(D1051,CUSTOMERS!A:I,9,FALSE)</f>
        <v>Mid-Atlantic</v>
      </c>
      <c r="R1051" s="2" t="str">
        <f>VLOOKUP(D1051,CUSTOMERS!A:K,11,FALSE)</f>
        <v>USA</v>
      </c>
    </row>
    <row r="1052" spans="1:18" x14ac:dyDescent="0.2">
      <c r="A1052" s="2">
        <v>1534</v>
      </c>
      <c r="B1052" s="2">
        <v>1</v>
      </c>
      <c r="C1052" s="4">
        <v>44927</v>
      </c>
      <c r="D1052" s="2">
        <v>613</v>
      </c>
      <c r="E1052" s="2">
        <v>62</v>
      </c>
      <c r="F1052" s="2" t="str">
        <f>VLOOKUP(E1052,PRODUCTS!A:B,2,FALSE)</f>
        <v>Decadent Chocolate Torte</v>
      </c>
      <c r="G1052" s="2">
        <v>1</v>
      </c>
      <c r="H1052" s="10">
        <f>VLOOKUP(E1052,PRODUCTS!A:E,3,FALSE)</f>
        <v>37</v>
      </c>
      <c r="I1052" s="10">
        <f>VLOOKUP(E1052,PRODUCTS!A:E,4,FALSE)</f>
        <v>19.5</v>
      </c>
      <c r="J1052" s="10">
        <f t="shared" si="48"/>
        <v>37</v>
      </c>
      <c r="K1052" s="10">
        <f t="shared" si="49"/>
        <v>19.5</v>
      </c>
      <c r="L1052" s="10">
        <f t="shared" si="50"/>
        <v>17.5</v>
      </c>
      <c r="M1052" s="2">
        <f>VLOOKUP(D1052,CUSTOMERS!A:E,5,FALSE)</f>
        <v>6</v>
      </c>
      <c r="N1052" s="2">
        <f>VLOOKUP(E1052,PRODUCTS!A:E,5,FALSE)</f>
        <v>3</v>
      </c>
      <c r="O1052" s="2" t="str">
        <f>VLOOKUP(N1052,CATEGORIES!A:C,3,FALSE)</f>
        <v>Food</v>
      </c>
      <c r="P1052" s="2" t="str">
        <f ca="1">VLOOKUP(D1052,CUSTOMERS!A:J,10,FALSE)</f>
        <v>70+</v>
      </c>
      <c r="Q1052" s="2" t="str">
        <f>VLOOKUP(D1052,CUSTOMERS!A:I,9,FALSE)</f>
        <v>Central</v>
      </c>
      <c r="R1052" s="2" t="str">
        <f>VLOOKUP(D1052,CUSTOMERS!A:K,11,FALSE)</f>
        <v>USA</v>
      </c>
    </row>
    <row r="1053" spans="1:18" x14ac:dyDescent="0.2">
      <c r="A1053" s="2">
        <v>1534</v>
      </c>
      <c r="B1053" s="2">
        <v>2</v>
      </c>
      <c r="C1053" s="4">
        <v>44927</v>
      </c>
      <c r="D1053" s="2">
        <v>613</v>
      </c>
      <c r="E1053" s="2">
        <v>134</v>
      </c>
      <c r="F1053" s="2" t="str">
        <f>VLOOKUP(E1053,PRODUCTS!A:B,2,FALSE)</f>
        <v>Mocha Java Blend Coffee</v>
      </c>
      <c r="G1053" s="2">
        <v>1</v>
      </c>
      <c r="H1053" s="10">
        <f>VLOOKUP(E1053,PRODUCTS!A:E,3,FALSE)</f>
        <v>16</v>
      </c>
      <c r="I1053" s="10">
        <f>VLOOKUP(E1053,PRODUCTS!A:E,4,FALSE)</f>
        <v>9</v>
      </c>
      <c r="J1053" s="10">
        <f t="shared" si="48"/>
        <v>16</v>
      </c>
      <c r="K1053" s="10">
        <f t="shared" si="49"/>
        <v>9</v>
      </c>
      <c r="L1053" s="10">
        <f t="shared" si="50"/>
        <v>7</v>
      </c>
      <c r="M1053" s="2">
        <f>VLOOKUP(D1053,CUSTOMERS!A:E,5,FALSE)</f>
        <v>6</v>
      </c>
      <c r="N1053" s="2">
        <f>VLOOKUP(E1053,PRODUCTS!A:E,5,FALSE)</f>
        <v>6</v>
      </c>
      <c r="O1053" s="2" t="str">
        <f>VLOOKUP(N1053,CATEGORIES!A:C,3,FALSE)</f>
        <v>Food</v>
      </c>
      <c r="P1053" s="2" t="str">
        <f ca="1">VLOOKUP(D1053,CUSTOMERS!A:J,10,FALSE)</f>
        <v>70+</v>
      </c>
      <c r="Q1053" s="2" t="str">
        <f>VLOOKUP(D1053,CUSTOMERS!A:I,9,FALSE)</f>
        <v>Central</v>
      </c>
      <c r="R1053" s="2" t="str">
        <f>VLOOKUP(D1053,CUSTOMERS!A:K,11,FALSE)</f>
        <v>USA</v>
      </c>
    </row>
    <row r="1054" spans="1:18" x14ac:dyDescent="0.2">
      <c r="A1054" s="2">
        <v>1534</v>
      </c>
      <c r="B1054" s="2">
        <v>3</v>
      </c>
      <c r="C1054" s="4">
        <v>44927</v>
      </c>
      <c r="D1054" s="2">
        <v>613</v>
      </c>
      <c r="E1054" s="2">
        <v>195</v>
      </c>
      <c r="F1054" s="2" t="str">
        <f>VLOOKUP(E1054,PRODUCTS!A:B,2,FALSE)</f>
        <v>Tiverton Wren House</v>
      </c>
      <c r="G1054" s="2">
        <v>1</v>
      </c>
      <c r="H1054" s="10">
        <f>VLOOKUP(E1054,PRODUCTS!A:E,3,FALSE)</f>
        <v>46</v>
      </c>
      <c r="I1054" s="10">
        <f>VLOOKUP(E1054,PRODUCTS!A:E,4,FALSE)</f>
        <v>24</v>
      </c>
      <c r="J1054" s="10">
        <f t="shared" si="48"/>
        <v>46</v>
      </c>
      <c r="K1054" s="10">
        <f t="shared" si="49"/>
        <v>24</v>
      </c>
      <c r="L1054" s="10">
        <f t="shared" si="50"/>
        <v>22</v>
      </c>
      <c r="M1054" s="2">
        <f>VLOOKUP(D1054,CUSTOMERS!A:E,5,FALSE)</f>
        <v>6</v>
      </c>
      <c r="N1054" s="2">
        <f>VLOOKUP(E1054,PRODUCTS!A:E,5,FALSE)</f>
        <v>16</v>
      </c>
      <c r="O1054" s="2" t="str">
        <f>VLOOKUP(N1054,CATEGORIES!A:C,3,FALSE)</f>
        <v>Household</v>
      </c>
      <c r="P1054" s="2" t="str">
        <f ca="1">VLOOKUP(D1054,CUSTOMERS!A:J,10,FALSE)</f>
        <v>70+</v>
      </c>
      <c r="Q1054" s="2" t="str">
        <f>VLOOKUP(D1054,CUSTOMERS!A:I,9,FALSE)</f>
        <v>Central</v>
      </c>
      <c r="R1054" s="2" t="str">
        <f>VLOOKUP(D1054,CUSTOMERS!A:K,11,FALSE)</f>
        <v>USA</v>
      </c>
    </row>
    <row r="1055" spans="1:18" x14ac:dyDescent="0.2">
      <c r="A1055" s="2">
        <v>1534</v>
      </c>
      <c r="B1055" s="2">
        <v>4</v>
      </c>
      <c r="C1055" s="4">
        <v>44927</v>
      </c>
      <c r="D1055" s="2">
        <v>613</v>
      </c>
      <c r="E1055" s="2">
        <v>205</v>
      </c>
      <c r="F1055" s="2" t="str">
        <f>VLOOKUP(E1055,PRODUCTS!A:B,2,FALSE)</f>
        <v>Weather Alert Radio</v>
      </c>
      <c r="G1055" s="2">
        <v>2</v>
      </c>
      <c r="H1055" s="10">
        <f>VLOOKUP(E1055,PRODUCTS!A:E,3,FALSE)</f>
        <v>60</v>
      </c>
      <c r="I1055" s="10">
        <f>VLOOKUP(E1055,PRODUCTS!A:E,4,FALSE)</f>
        <v>32</v>
      </c>
      <c r="J1055" s="10">
        <f t="shared" si="48"/>
        <v>120</v>
      </c>
      <c r="K1055" s="10">
        <f t="shared" si="49"/>
        <v>64</v>
      </c>
      <c r="L1055" s="10">
        <f t="shared" si="50"/>
        <v>56</v>
      </c>
      <c r="M1055" s="2">
        <f>VLOOKUP(D1055,CUSTOMERS!A:E,5,FALSE)</f>
        <v>6</v>
      </c>
      <c r="N1055" s="2">
        <f>VLOOKUP(E1055,PRODUCTS!A:E,5,FALSE)</f>
        <v>9</v>
      </c>
      <c r="O1055" s="2" t="str">
        <f>VLOOKUP(N1055,CATEGORIES!A:C,3,FALSE)</f>
        <v>Electronics</v>
      </c>
      <c r="P1055" s="2" t="str">
        <f ca="1">VLOOKUP(D1055,CUSTOMERS!A:J,10,FALSE)</f>
        <v>70+</v>
      </c>
      <c r="Q1055" s="2" t="str">
        <f>VLOOKUP(D1055,CUSTOMERS!A:I,9,FALSE)</f>
        <v>Central</v>
      </c>
      <c r="R1055" s="2" t="str">
        <f>VLOOKUP(D1055,CUSTOMERS!A:K,11,FALSE)</f>
        <v>USA</v>
      </c>
    </row>
    <row r="1056" spans="1:18" x14ac:dyDescent="0.2">
      <c r="A1056" s="2">
        <v>1535</v>
      </c>
      <c r="B1056" s="2">
        <v>1</v>
      </c>
      <c r="C1056" s="4">
        <v>44927</v>
      </c>
      <c r="D1056" s="2">
        <v>676</v>
      </c>
      <c r="E1056" s="2">
        <v>57</v>
      </c>
      <c r="F1056" s="2" t="str">
        <f>VLOOKUP(E1056,PRODUCTS!A:B,2,FALSE)</f>
        <v>RFID Credit Card Wallet</v>
      </c>
      <c r="G1056" s="2">
        <v>1</v>
      </c>
      <c r="H1056" s="10">
        <f>VLOOKUP(E1056,PRODUCTS!A:E,3,FALSE)</f>
        <v>30</v>
      </c>
      <c r="I1056" s="10">
        <f>VLOOKUP(E1056,PRODUCTS!A:E,4,FALSE)</f>
        <v>16</v>
      </c>
      <c r="J1056" s="10">
        <f t="shared" si="48"/>
        <v>30</v>
      </c>
      <c r="K1056" s="10">
        <f t="shared" si="49"/>
        <v>16</v>
      </c>
      <c r="L1056" s="10">
        <f t="shared" si="50"/>
        <v>14</v>
      </c>
      <c r="M1056" s="2">
        <f>VLOOKUP(D1056,CUSTOMERS!A:E,5,FALSE)</f>
        <v>7</v>
      </c>
      <c r="N1056" s="2">
        <f>VLOOKUP(E1056,PRODUCTS!A:E,5,FALSE)</f>
        <v>23</v>
      </c>
      <c r="O1056" s="2" t="str">
        <f>VLOOKUP(N1056,CATEGORIES!A:C,3,FALSE)</f>
        <v>Travel</v>
      </c>
      <c r="P1056" s="2" t="str">
        <f ca="1">VLOOKUP(D1056,CUSTOMERS!A:J,10,FALSE)</f>
        <v>40 - 50</v>
      </c>
      <c r="Q1056" s="2" t="str">
        <f>VLOOKUP(D1056,CUSTOMERS!A:I,9,FALSE)</f>
        <v>South-West</v>
      </c>
      <c r="R1056" s="2" t="str">
        <f>VLOOKUP(D1056,CUSTOMERS!A:K,11,FALSE)</f>
        <v>USA</v>
      </c>
    </row>
    <row r="1057" spans="1:18" x14ac:dyDescent="0.2">
      <c r="A1057" s="2">
        <v>1535</v>
      </c>
      <c r="B1057" s="2">
        <v>2</v>
      </c>
      <c r="C1057" s="4">
        <v>44927</v>
      </c>
      <c r="D1057" s="2">
        <v>676</v>
      </c>
      <c r="E1057" s="2">
        <v>89</v>
      </c>
      <c r="F1057" s="2" t="str">
        <f>VLOOKUP(E1057,PRODUCTS!A:B,2,FALSE)</f>
        <v>Ghirardelli Square Gift Box</v>
      </c>
      <c r="G1057" s="2">
        <v>1</v>
      </c>
      <c r="H1057" s="10">
        <f>VLOOKUP(E1057,PRODUCTS!A:E,3,FALSE)</f>
        <v>58</v>
      </c>
      <c r="I1057" s="10">
        <f>VLOOKUP(E1057,PRODUCTS!A:E,4,FALSE)</f>
        <v>32</v>
      </c>
      <c r="J1057" s="10">
        <f t="shared" si="48"/>
        <v>58</v>
      </c>
      <c r="K1057" s="10">
        <f t="shared" si="49"/>
        <v>32</v>
      </c>
      <c r="L1057" s="10">
        <f t="shared" si="50"/>
        <v>26</v>
      </c>
      <c r="M1057" s="2">
        <f>VLOOKUP(D1057,CUSTOMERS!A:E,5,FALSE)</f>
        <v>7</v>
      </c>
      <c r="N1057" s="2">
        <f>VLOOKUP(E1057,PRODUCTS!A:E,5,FALSE)</f>
        <v>11</v>
      </c>
      <c r="O1057" s="2" t="str">
        <f>VLOOKUP(N1057,CATEGORIES!A:C,3,FALSE)</f>
        <v>Gifts</v>
      </c>
      <c r="P1057" s="2" t="str">
        <f ca="1">VLOOKUP(D1057,CUSTOMERS!A:J,10,FALSE)</f>
        <v>40 - 50</v>
      </c>
      <c r="Q1057" s="2" t="str">
        <f>VLOOKUP(D1057,CUSTOMERS!A:I,9,FALSE)</f>
        <v>South-West</v>
      </c>
      <c r="R1057" s="2" t="str">
        <f>VLOOKUP(D1057,CUSTOMERS!A:K,11,FALSE)</f>
        <v>USA</v>
      </c>
    </row>
    <row r="1058" spans="1:18" x14ac:dyDescent="0.2">
      <c r="A1058" s="2">
        <v>1535</v>
      </c>
      <c r="B1058" s="2">
        <v>3</v>
      </c>
      <c r="C1058" s="4">
        <v>44927</v>
      </c>
      <c r="D1058" s="2">
        <v>676</v>
      </c>
      <c r="E1058" s="2">
        <v>174</v>
      </c>
      <c r="F1058" s="2" t="str">
        <f>VLOOKUP(E1058,PRODUCTS!A:B,2,FALSE)</f>
        <v>Silver Locket and Chain</v>
      </c>
      <c r="G1058" s="2">
        <v>1</v>
      </c>
      <c r="H1058" s="10">
        <f>VLOOKUP(E1058,PRODUCTS!A:E,3,FALSE)</f>
        <v>41</v>
      </c>
      <c r="I1058" s="10">
        <f>VLOOKUP(E1058,PRODUCTS!A:E,4,FALSE)</f>
        <v>21.5</v>
      </c>
      <c r="J1058" s="10">
        <f t="shared" si="48"/>
        <v>41</v>
      </c>
      <c r="K1058" s="10">
        <f t="shared" si="49"/>
        <v>21.5</v>
      </c>
      <c r="L1058" s="10">
        <f t="shared" si="50"/>
        <v>19.5</v>
      </c>
      <c r="M1058" s="2">
        <f>VLOOKUP(D1058,CUSTOMERS!A:E,5,FALSE)</f>
        <v>7</v>
      </c>
      <c r="N1058" s="2">
        <f>VLOOKUP(E1058,PRODUCTS!A:E,5,FALSE)</f>
        <v>14</v>
      </c>
      <c r="O1058" s="2" t="str">
        <f>VLOOKUP(N1058,CATEGORIES!A:C,3,FALSE)</f>
        <v>Health &amp; Beauty</v>
      </c>
      <c r="P1058" s="2" t="str">
        <f ca="1">VLOOKUP(D1058,CUSTOMERS!A:J,10,FALSE)</f>
        <v>40 - 50</v>
      </c>
      <c r="Q1058" s="2" t="str">
        <f>VLOOKUP(D1058,CUSTOMERS!A:I,9,FALSE)</f>
        <v>South-West</v>
      </c>
      <c r="R1058" s="2" t="str">
        <f>VLOOKUP(D1058,CUSTOMERS!A:K,11,FALSE)</f>
        <v>USA</v>
      </c>
    </row>
    <row r="1059" spans="1:18" x14ac:dyDescent="0.2">
      <c r="A1059" s="2">
        <v>1536</v>
      </c>
      <c r="B1059" s="2">
        <v>1</v>
      </c>
      <c r="C1059" s="4">
        <v>44928</v>
      </c>
      <c r="D1059" s="2">
        <v>77</v>
      </c>
      <c r="E1059" s="2">
        <v>91</v>
      </c>
      <c r="F1059" s="2" t="str">
        <f>VLOOKUP(E1059,PRODUCTS!A:B,2,FALSE)</f>
        <v>Godiva Christmas Ballotin</v>
      </c>
      <c r="G1059" s="2">
        <v>1</v>
      </c>
      <c r="H1059" s="10">
        <f>VLOOKUP(E1059,PRODUCTS!A:E,3,FALSE)</f>
        <v>40</v>
      </c>
      <c r="I1059" s="10">
        <f>VLOOKUP(E1059,PRODUCTS!A:E,4,FALSE)</f>
        <v>21</v>
      </c>
      <c r="J1059" s="10">
        <f t="shared" si="48"/>
        <v>40</v>
      </c>
      <c r="K1059" s="10">
        <f t="shared" si="49"/>
        <v>21</v>
      </c>
      <c r="L1059" s="10">
        <f t="shared" si="50"/>
        <v>19</v>
      </c>
      <c r="M1059" s="2">
        <f>VLOOKUP(D1059,CUSTOMERS!A:E,5,FALSE)</f>
        <v>6</v>
      </c>
      <c r="N1059" s="2">
        <f>VLOOKUP(E1059,PRODUCTS!A:E,5,FALSE)</f>
        <v>3</v>
      </c>
      <c r="O1059" s="2" t="str">
        <f>VLOOKUP(N1059,CATEGORIES!A:C,3,FALSE)</f>
        <v>Food</v>
      </c>
      <c r="P1059" s="2" t="str">
        <f ca="1">VLOOKUP(D1059,CUSTOMERS!A:J,10,FALSE)</f>
        <v>60 - 70</v>
      </c>
      <c r="Q1059" s="2" t="str">
        <f>VLOOKUP(D1059,CUSTOMERS!A:I,9,FALSE)</f>
        <v>Central</v>
      </c>
      <c r="R1059" s="2" t="str">
        <f>VLOOKUP(D1059,CUSTOMERS!A:K,11,FALSE)</f>
        <v>USA</v>
      </c>
    </row>
    <row r="1060" spans="1:18" x14ac:dyDescent="0.2">
      <c r="A1060" s="2">
        <v>1536</v>
      </c>
      <c r="B1060" s="2">
        <v>2</v>
      </c>
      <c r="C1060" s="4">
        <v>44928</v>
      </c>
      <c r="D1060" s="2">
        <v>77</v>
      </c>
      <c r="E1060" s="2">
        <v>98</v>
      </c>
      <c r="F1060" s="2" t="str">
        <f>VLOOKUP(E1060,PRODUCTS!A:B,2,FALSE)</f>
        <v>Hadley's Blend Coffee</v>
      </c>
      <c r="G1060" s="2">
        <v>1</v>
      </c>
      <c r="H1060" s="10">
        <f>VLOOKUP(E1060,PRODUCTS!A:E,3,FALSE)</f>
        <v>14</v>
      </c>
      <c r="I1060" s="10">
        <f>VLOOKUP(E1060,PRODUCTS!A:E,4,FALSE)</f>
        <v>9</v>
      </c>
      <c r="J1060" s="10">
        <f t="shared" si="48"/>
        <v>14</v>
      </c>
      <c r="K1060" s="10">
        <f t="shared" si="49"/>
        <v>9</v>
      </c>
      <c r="L1060" s="10">
        <f t="shared" si="50"/>
        <v>5</v>
      </c>
      <c r="M1060" s="2">
        <f>VLOOKUP(D1060,CUSTOMERS!A:E,5,FALSE)</f>
        <v>6</v>
      </c>
      <c r="N1060" s="2">
        <f>VLOOKUP(E1060,PRODUCTS!A:E,5,FALSE)</f>
        <v>6</v>
      </c>
      <c r="O1060" s="2" t="str">
        <f>VLOOKUP(N1060,CATEGORIES!A:C,3,FALSE)</f>
        <v>Food</v>
      </c>
      <c r="P1060" s="2" t="str">
        <f ca="1">VLOOKUP(D1060,CUSTOMERS!A:J,10,FALSE)</f>
        <v>60 - 70</v>
      </c>
      <c r="Q1060" s="2" t="str">
        <f>VLOOKUP(D1060,CUSTOMERS!A:I,9,FALSE)</f>
        <v>Central</v>
      </c>
      <c r="R1060" s="2" t="str">
        <f>VLOOKUP(D1060,CUSTOMERS!A:K,11,FALSE)</f>
        <v>USA</v>
      </c>
    </row>
    <row r="1061" spans="1:18" x14ac:dyDescent="0.2">
      <c r="A1061" s="2">
        <v>1537</v>
      </c>
      <c r="B1061" s="2">
        <v>1</v>
      </c>
      <c r="C1061" s="4">
        <v>44928</v>
      </c>
      <c r="D1061" s="2">
        <v>450</v>
      </c>
      <c r="E1061" s="2">
        <v>10</v>
      </c>
      <c r="F1061" s="2" t="str">
        <f>VLOOKUP(E1061,PRODUCTS!A:B,2,FALSE)</f>
        <v>Aroma Wrap</v>
      </c>
      <c r="G1061" s="2">
        <v>1</v>
      </c>
      <c r="H1061" s="10">
        <f>VLOOKUP(E1061,PRODUCTS!A:E,3,FALSE)</f>
        <v>22</v>
      </c>
      <c r="I1061" s="10">
        <f>VLOOKUP(E1061,PRODUCTS!A:E,4,FALSE)</f>
        <v>12</v>
      </c>
      <c r="J1061" s="10">
        <f t="shared" si="48"/>
        <v>22</v>
      </c>
      <c r="K1061" s="10">
        <f t="shared" si="49"/>
        <v>12</v>
      </c>
      <c r="L1061" s="10">
        <f t="shared" si="50"/>
        <v>10</v>
      </c>
      <c r="M1061" s="2">
        <f>VLOOKUP(D1061,CUSTOMERS!A:E,5,FALSE)</f>
        <v>5</v>
      </c>
      <c r="N1061" s="2">
        <f>VLOOKUP(E1061,PRODUCTS!A:E,5,FALSE)</f>
        <v>20</v>
      </c>
      <c r="O1061" s="2" t="str">
        <f>VLOOKUP(N1061,CATEGORIES!A:C,3,FALSE)</f>
        <v>Health &amp; Beauty</v>
      </c>
      <c r="P1061" s="2" t="str">
        <f ca="1">VLOOKUP(D1061,CUSTOMERS!A:J,10,FALSE)</f>
        <v>30 - 40</v>
      </c>
      <c r="Q1061" s="2" t="str">
        <f>VLOOKUP(D1061,CUSTOMERS!A:I,9,FALSE)</f>
        <v>North-East</v>
      </c>
      <c r="R1061" s="2" t="str">
        <f>VLOOKUP(D1061,CUSTOMERS!A:K,11,FALSE)</f>
        <v>USA</v>
      </c>
    </row>
    <row r="1062" spans="1:18" x14ac:dyDescent="0.2">
      <c r="A1062" s="2">
        <v>1538</v>
      </c>
      <c r="B1062" s="2">
        <v>1</v>
      </c>
      <c r="C1062" s="4">
        <v>44928</v>
      </c>
      <c r="D1062" s="2">
        <v>482</v>
      </c>
      <c r="E1062" s="2">
        <v>86</v>
      </c>
      <c r="F1062" s="2" t="str">
        <f>VLOOKUP(E1062,PRODUCTS!A:B,2,FALSE)</f>
        <v>Fragrant Flower Arrangement</v>
      </c>
      <c r="G1062" s="2">
        <v>1</v>
      </c>
      <c r="H1062" s="10">
        <f>VLOOKUP(E1062,PRODUCTS!A:E,3,FALSE)</f>
        <v>60</v>
      </c>
      <c r="I1062" s="10">
        <f>VLOOKUP(E1062,PRODUCTS!A:E,4,FALSE)</f>
        <v>31</v>
      </c>
      <c r="J1062" s="10">
        <f t="shared" si="48"/>
        <v>60</v>
      </c>
      <c r="K1062" s="10">
        <f t="shared" si="49"/>
        <v>31</v>
      </c>
      <c r="L1062" s="10">
        <f t="shared" si="50"/>
        <v>29</v>
      </c>
      <c r="M1062" s="2">
        <f>VLOOKUP(D1062,CUSTOMERS!A:E,5,FALSE)</f>
        <v>8</v>
      </c>
      <c r="N1062" s="2">
        <f>VLOOKUP(E1062,PRODUCTS!A:E,5,FALSE)</f>
        <v>22</v>
      </c>
      <c r="O1062" s="2" t="str">
        <f>VLOOKUP(N1062,CATEGORIES!A:C,3,FALSE)</f>
        <v>Gifts</v>
      </c>
      <c r="P1062" s="2" t="str">
        <f ca="1">VLOOKUP(D1062,CUSTOMERS!A:J,10,FALSE)</f>
        <v>40 - 50</v>
      </c>
      <c r="Q1062" s="2" t="str">
        <f>VLOOKUP(D1062,CUSTOMERS!A:I,9,FALSE)</f>
        <v>South</v>
      </c>
      <c r="R1062" s="2" t="str">
        <f>VLOOKUP(D1062,CUSTOMERS!A:K,11,FALSE)</f>
        <v>USA</v>
      </c>
    </row>
    <row r="1063" spans="1:18" x14ac:dyDescent="0.2">
      <c r="A1063" s="2">
        <v>1538</v>
      </c>
      <c r="B1063" s="2">
        <v>2</v>
      </c>
      <c r="C1063" s="4">
        <v>44928</v>
      </c>
      <c r="D1063" s="2">
        <v>482</v>
      </c>
      <c r="E1063" s="2">
        <v>134</v>
      </c>
      <c r="F1063" s="2" t="str">
        <f>VLOOKUP(E1063,PRODUCTS!A:B,2,FALSE)</f>
        <v>Mocha Java Blend Coffee</v>
      </c>
      <c r="G1063" s="2">
        <v>1</v>
      </c>
      <c r="H1063" s="10">
        <f>VLOOKUP(E1063,PRODUCTS!A:E,3,FALSE)</f>
        <v>16</v>
      </c>
      <c r="I1063" s="10">
        <f>VLOOKUP(E1063,PRODUCTS!A:E,4,FALSE)</f>
        <v>9</v>
      </c>
      <c r="J1063" s="10">
        <f t="shared" si="48"/>
        <v>16</v>
      </c>
      <c r="K1063" s="10">
        <f t="shared" si="49"/>
        <v>9</v>
      </c>
      <c r="L1063" s="10">
        <f t="shared" si="50"/>
        <v>7</v>
      </c>
      <c r="M1063" s="2">
        <f>VLOOKUP(D1063,CUSTOMERS!A:E,5,FALSE)</f>
        <v>8</v>
      </c>
      <c r="N1063" s="2">
        <f>VLOOKUP(E1063,PRODUCTS!A:E,5,FALSE)</f>
        <v>6</v>
      </c>
      <c r="O1063" s="2" t="str">
        <f>VLOOKUP(N1063,CATEGORIES!A:C,3,FALSE)</f>
        <v>Food</v>
      </c>
      <c r="P1063" s="2" t="str">
        <f ca="1">VLOOKUP(D1063,CUSTOMERS!A:J,10,FALSE)</f>
        <v>40 - 50</v>
      </c>
      <c r="Q1063" s="2" t="str">
        <f>VLOOKUP(D1063,CUSTOMERS!A:I,9,FALSE)</f>
        <v>South</v>
      </c>
      <c r="R1063" s="2" t="str">
        <f>VLOOKUP(D1063,CUSTOMERS!A:K,11,FALSE)</f>
        <v>USA</v>
      </c>
    </row>
    <row r="1064" spans="1:18" x14ac:dyDescent="0.2">
      <c r="A1064" s="2">
        <v>1538</v>
      </c>
      <c r="B1064" s="2">
        <v>3</v>
      </c>
      <c r="C1064" s="4">
        <v>44928</v>
      </c>
      <c r="D1064" s="2">
        <v>482</v>
      </c>
      <c r="E1064" s="2">
        <v>152</v>
      </c>
      <c r="F1064" s="2" t="str">
        <f>VLOOKUP(E1064,PRODUCTS!A:B,2,FALSE)</f>
        <v>Pet Portrait</v>
      </c>
      <c r="G1064" s="2">
        <v>1</v>
      </c>
      <c r="H1064" s="10">
        <f>VLOOKUP(E1064,PRODUCTS!A:E,3,FALSE)</f>
        <v>105</v>
      </c>
      <c r="I1064" s="10">
        <f>VLOOKUP(E1064,PRODUCTS!A:E,4,FALSE)</f>
        <v>53.5</v>
      </c>
      <c r="J1064" s="10">
        <f t="shared" si="48"/>
        <v>105</v>
      </c>
      <c r="K1064" s="10">
        <f t="shared" si="49"/>
        <v>53.5</v>
      </c>
      <c r="L1064" s="10">
        <f t="shared" si="50"/>
        <v>51.5</v>
      </c>
      <c r="M1064" s="2">
        <f>VLOOKUP(D1064,CUSTOMERS!A:E,5,FALSE)</f>
        <v>8</v>
      </c>
      <c r="N1064" s="2">
        <f>VLOOKUP(E1064,PRODUCTS!A:E,5,FALSE)</f>
        <v>21</v>
      </c>
      <c r="O1064" s="2" t="str">
        <f>VLOOKUP(N1064,CATEGORIES!A:C,3,FALSE)</f>
        <v>Household</v>
      </c>
      <c r="P1064" s="2" t="str">
        <f ca="1">VLOOKUP(D1064,CUSTOMERS!A:J,10,FALSE)</f>
        <v>40 - 50</v>
      </c>
      <c r="Q1064" s="2" t="str">
        <f>VLOOKUP(D1064,CUSTOMERS!A:I,9,FALSE)</f>
        <v>South</v>
      </c>
      <c r="R1064" s="2" t="str">
        <f>VLOOKUP(D1064,CUSTOMERS!A:K,11,FALSE)</f>
        <v>USA</v>
      </c>
    </row>
    <row r="1065" spans="1:18" x14ac:dyDescent="0.2">
      <c r="A1065" s="2">
        <v>1539</v>
      </c>
      <c r="B1065" s="2">
        <v>1</v>
      </c>
      <c r="C1065" s="4">
        <v>44928</v>
      </c>
      <c r="D1065" s="2">
        <v>501</v>
      </c>
      <c r="E1065" s="2">
        <v>6</v>
      </c>
      <c r="F1065" s="2" t="str">
        <f>VLOOKUP(E1065,PRODUCTS!A:B,2,FALSE)</f>
        <v>Amish Heritage Armoire</v>
      </c>
      <c r="G1065" s="2">
        <v>1</v>
      </c>
      <c r="H1065" s="10">
        <f>VLOOKUP(E1065,PRODUCTS!A:E,3,FALSE)</f>
        <v>630</v>
      </c>
      <c r="I1065" s="10">
        <f>VLOOKUP(E1065,PRODUCTS!A:E,4,FALSE)</f>
        <v>318</v>
      </c>
      <c r="J1065" s="10">
        <f t="shared" si="48"/>
        <v>630</v>
      </c>
      <c r="K1065" s="10">
        <f t="shared" si="49"/>
        <v>318</v>
      </c>
      <c r="L1065" s="10">
        <f t="shared" si="50"/>
        <v>312</v>
      </c>
      <c r="M1065" s="2">
        <f>VLOOKUP(D1065,CUSTOMERS!A:E,5,FALSE)</f>
        <v>3</v>
      </c>
      <c r="N1065" s="2">
        <f>VLOOKUP(E1065,PRODUCTS!A:E,5,FALSE)</f>
        <v>8</v>
      </c>
      <c r="O1065" s="2" t="str">
        <f>VLOOKUP(N1065,CATEGORIES!A:C,3,FALSE)</f>
        <v>Household</v>
      </c>
      <c r="P1065" s="2" t="str">
        <f ca="1">VLOOKUP(D1065,CUSTOMERS!A:J,10,FALSE)</f>
        <v>30 - 40</v>
      </c>
      <c r="Q1065" s="2" t="str">
        <f>VLOOKUP(D1065,CUSTOMERS!A:I,9,FALSE)</f>
        <v>South-West</v>
      </c>
      <c r="R1065" s="2" t="str">
        <f>VLOOKUP(D1065,CUSTOMERS!A:K,11,FALSE)</f>
        <v>USA</v>
      </c>
    </row>
    <row r="1066" spans="1:18" x14ac:dyDescent="0.2">
      <c r="A1066" s="2">
        <v>1540</v>
      </c>
      <c r="B1066" s="2">
        <v>1</v>
      </c>
      <c r="C1066" s="4">
        <v>44928</v>
      </c>
      <c r="D1066" s="2">
        <v>672</v>
      </c>
      <c r="E1066" s="2">
        <v>19</v>
      </c>
      <c r="F1066" s="2" t="str">
        <f>VLOOKUP(E1066,PRODUCTS!A:B,2,FALSE)</f>
        <v>Bon Appetite</v>
      </c>
      <c r="G1066" s="2">
        <v>1</v>
      </c>
      <c r="H1066" s="10">
        <f>VLOOKUP(E1066,PRODUCTS!A:E,3,FALSE)</f>
        <v>62</v>
      </c>
      <c r="I1066" s="10">
        <f>VLOOKUP(E1066,PRODUCTS!A:E,4,FALSE)</f>
        <v>32</v>
      </c>
      <c r="J1066" s="10">
        <f t="shared" si="48"/>
        <v>62</v>
      </c>
      <c r="K1066" s="10">
        <f t="shared" si="49"/>
        <v>32</v>
      </c>
      <c r="L1066" s="10">
        <f t="shared" si="50"/>
        <v>30</v>
      </c>
      <c r="M1066" s="2">
        <f>VLOOKUP(D1066,CUSTOMERS!A:E,5,FALSE)</f>
        <v>4</v>
      </c>
      <c r="N1066" s="2">
        <f>VLOOKUP(E1066,PRODUCTS!A:E,5,FALSE)</f>
        <v>11</v>
      </c>
      <c r="O1066" s="2" t="str">
        <f>VLOOKUP(N1066,CATEGORIES!A:C,3,FALSE)</f>
        <v>Gifts</v>
      </c>
      <c r="P1066" s="2" t="str">
        <f ca="1">VLOOKUP(D1066,CUSTOMERS!A:J,10,FALSE)</f>
        <v>40 - 50</v>
      </c>
      <c r="Q1066" s="2" t="str">
        <f>VLOOKUP(D1066,CUSTOMERS!A:I,9,FALSE)</f>
        <v>South-West</v>
      </c>
      <c r="R1066" s="2" t="str">
        <f>VLOOKUP(D1066,CUSTOMERS!A:K,11,FALSE)</f>
        <v>USA</v>
      </c>
    </row>
    <row r="1067" spans="1:18" x14ac:dyDescent="0.2">
      <c r="A1067" s="2">
        <v>1540</v>
      </c>
      <c r="B1067" s="2">
        <v>2</v>
      </c>
      <c r="C1067" s="4">
        <v>44928</v>
      </c>
      <c r="D1067" s="2">
        <v>672</v>
      </c>
      <c r="E1067" s="2">
        <v>47</v>
      </c>
      <c r="F1067" s="2" t="str">
        <f>VLOOKUP(E1067,PRODUCTS!A:B,2,FALSE)</f>
        <v>Chinese Survival Tool</v>
      </c>
      <c r="G1067" s="2">
        <v>1</v>
      </c>
      <c r="H1067" s="10">
        <f>VLOOKUP(E1067,PRODUCTS!A:E,3,FALSE)</f>
        <v>13</v>
      </c>
      <c r="I1067" s="10">
        <f>VLOOKUP(E1067,PRODUCTS!A:E,4,FALSE)</f>
        <v>7.5</v>
      </c>
      <c r="J1067" s="10">
        <f t="shared" si="48"/>
        <v>13</v>
      </c>
      <c r="K1067" s="10">
        <f t="shared" si="49"/>
        <v>7.5</v>
      </c>
      <c r="L1067" s="10">
        <f t="shared" si="50"/>
        <v>5.5</v>
      </c>
      <c r="M1067" s="2">
        <f>VLOOKUP(D1067,CUSTOMERS!A:E,5,FALSE)</f>
        <v>4</v>
      </c>
      <c r="N1067" s="2">
        <f>VLOOKUP(E1067,PRODUCTS!A:E,5,FALSE)</f>
        <v>23</v>
      </c>
      <c r="O1067" s="2" t="str">
        <f>VLOOKUP(N1067,CATEGORIES!A:C,3,FALSE)</f>
        <v>Travel</v>
      </c>
      <c r="P1067" s="2" t="str">
        <f ca="1">VLOOKUP(D1067,CUSTOMERS!A:J,10,FALSE)</f>
        <v>40 - 50</v>
      </c>
      <c r="Q1067" s="2" t="str">
        <f>VLOOKUP(D1067,CUSTOMERS!A:I,9,FALSE)</f>
        <v>South-West</v>
      </c>
      <c r="R1067" s="2" t="str">
        <f>VLOOKUP(D1067,CUSTOMERS!A:K,11,FALSE)</f>
        <v>USA</v>
      </c>
    </row>
    <row r="1068" spans="1:18" x14ac:dyDescent="0.2">
      <c r="A1068" s="2">
        <v>1540</v>
      </c>
      <c r="B1068" s="2">
        <v>3</v>
      </c>
      <c r="C1068" s="4">
        <v>44928</v>
      </c>
      <c r="D1068" s="2">
        <v>672</v>
      </c>
      <c r="E1068" s="2">
        <v>49</v>
      </c>
      <c r="F1068" s="2" t="str">
        <f>VLOOKUP(E1068,PRODUCTS!A:B,2,FALSE)</f>
        <v>Chocolate Roses</v>
      </c>
      <c r="G1068" s="2">
        <v>1</v>
      </c>
      <c r="H1068" s="10">
        <f>VLOOKUP(E1068,PRODUCTS!A:E,3,FALSE)</f>
        <v>41</v>
      </c>
      <c r="I1068" s="10">
        <f>VLOOKUP(E1068,PRODUCTS!A:E,4,FALSE)</f>
        <v>23.5</v>
      </c>
      <c r="J1068" s="10">
        <f t="shared" si="48"/>
        <v>41</v>
      </c>
      <c r="K1068" s="10">
        <f t="shared" si="49"/>
        <v>23.5</v>
      </c>
      <c r="L1068" s="10">
        <f t="shared" si="50"/>
        <v>17.5</v>
      </c>
      <c r="M1068" s="2">
        <f>VLOOKUP(D1068,CUSTOMERS!A:E,5,FALSE)</f>
        <v>4</v>
      </c>
      <c r="N1068" s="2">
        <f>VLOOKUP(E1068,PRODUCTS!A:E,5,FALSE)</f>
        <v>3</v>
      </c>
      <c r="O1068" s="2" t="str">
        <f>VLOOKUP(N1068,CATEGORIES!A:C,3,FALSE)</f>
        <v>Food</v>
      </c>
      <c r="P1068" s="2" t="str">
        <f ca="1">VLOOKUP(D1068,CUSTOMERS!A:J,10,FALSE)</f>
        <v>40 - 50</v>
      </c>
      <c r="Q1068" s="2" t="str">
        <f>VLOOKUP(D1068,CUSTOMERS!A:I,9,FALSE)</f>
        <v>South-West</v>
      </c>
      <c r="R1068" s="2" t="str">
        <f>VLOOKUP(D1068,CUSTOMERS!A:K,11,FALSE)</f>
        <v>USA</v>
      </c>
    </row>
    <row r="1069" spans="1:18" x14ac:dyDescent="0.2">
      <c r="A1069" s="2">
        <v>1541</v>
      </c>
      <c r="B1069" s="2">
        <v>1</v>
      </c>
      <c r="C1069" s="4">
        <v>44929</v>
      </c>
      <c r="D1069" s="2">
        <v>438</v>
      </c>
      <c r="E1069" s="2">
        <v>88</v>
      </c>
      <c r="F1069" s="2" t="str">
        <f>VLOOKUP(E1069,PRODUCTS!A:B,2,FALSE)</f>
        <v>Garden Gnome Set</v>
      </c>
      <c r="G1069" s="2">
        <v>1</v>
      </c>
      <c r="H1069" s="10">
        <f>VLOOKUP(E1069,PRODUCTS!A:E,3,FALSE)</f>
        <v>95</v>
      </c>
      <c r="I1069" s="10">
        <f>VLOOKUP(E1069,PRODUCTS!A:E,4,FALSE)</f>
        <v>48.5</v>
      </c>
      <c r="J1069" s="10">
        <f t="shared" si="48"/>
        <v>95</v>
      </c>
      <c r="K1069" s="10">
        <f t="shared" si="49"/>
        <v>48.5</v>
      </c>
      <c r="L1069" s="10">
        <f t="shared" si="50"/>
        <v>46.5</v>
      </c>
      <c r="M1069" s="2">
        <f>VLOOKUP(D1069,CUSTOMERS!A:E,5,FALSE)</f>
        <v>6</v>
      </c>
      <c r="N1069" s="2">
        <f>VLOOKUP(E1069,PRODUCTS!A:E,5,FALSE)</f>
        <v>16</v>
      </c>
      <c r="O1069" s="2" t="str">
        <f>VLOOKUP(N1069,CATEGORIES!A:C,3,FALSE)</f>
        <v>Household</v>
      </c>
      <c r="P1069" s="2" t="str">
        <f ca="1">VLOOKUP(D1069,CUSTOMERS!A:J,10,FALSE)</f>
        <v>50 - 60</v>
      </c>
      <c r="Q1069" s="2" t="str">
        <f>VLOOKUP(D1069,CUSTOMERS!A:I,9,FALSE)</f>
        <v>Mid-Atlantic</v>
      </c>
      <c r="R1069" s="2" t="str">
        <f>VLOOKUP(D1069,CUSTOMERS!A:K,11,FALSE)</f>
        <v>USA</v>
      </c>
    </row>
    <row r="1070" spans="1:18" x14ac:dyDescent="0.2">
      <c r="A1070" s="2">
        <v>1541</v>
      </c>
      <c r="B1070" s="2">
        <v>2</v>
      </c>
      <c r="C1070" s="4">
        <v>44929</v>
      </c>
      <c r="D1070" s="2">
        <v>438</v>
      </c>
      <c r="E1070" s="2">
        <v>93</v>
      </c>
      <c r="F1070" s="2" t="str">
        <f>VLOOKUP(E1070,PRODUCTS!A:B,2,FALSE)</f>
        <v>Golf Ball Monogrammer</v>
      </c>
      <c r="G1070" s="2">
        <v>1</v>
      </c>
      <c r="H1070" s="10">
        <f>VLOOKUP(E1070,PRODUCTS!A:E,3,FALSE)</f>
        <v>21</v>
      </c>
      <c r="I1070" s="10">
        <f>VLOOKUP(E1070,PRODUCTS!A:E,4,FALSE)</f>
        <v>13.5</v>
      </c>
      <c r="J1070" s="10">
        <f t="shared" si="48"/>
        <v>21</v>
      </c>
      <c r="K1070" s="10">
        <f t="shared" si="49"/>
        <v>13.5</v>
      </c>
      <c r="L1070" s="10">
        <f t="shared" si="50"/>
        <v>7.5</v>
      </c>
      <c r="M1070" s="2">
        <f>VLOOKUP(D1070,CUSTOMERS!A:E,5,FALSE)</f>
        <v>6</v>
      </c>
      <c r="N1070" s="2">
        <f>VLOOKUP(E1070,PRODUCTS!A:E,5,FALSE)</f>
        <v>12</v>
      </c>
      <c r="O1070" s="2" t="str">
        <f>VLOOKUP(N1070,CATEGORIES!A:C,3,FALSE)</f>
        <v>Gifts</v>
      </c>
      <c r="P1070" s="2" t="str">
        <f ca="1">VLOOKUP(D1070,CUSTOMERS!A:J,10,FALSE)</f>
        <v>50 - 60</v>
      </c>
      <c r="Q1070" s="2" t="str">
        <f>VLOOKUP(D1070,CUSTOMERS!A:I,9,FALSE)</f>
        <v>Mid-Atlantic</v>
      </c>
      <c r="R1070" s="2" t="str">
        <f>VLOOKUP(D1070,CUSTOMERS!A:K,11,FALSE)</f>
        <v>USA</v>
      </c>
    </row>
    <row r="1071" spans="1:18" x14ac:dyDescent="0.2">
      <c r="A1071" s="2">
        <v>1541</v>
      </c>
      <c r="B1071" s="2">
        <v>3</v>
      </c>
      <c r="C1071" s="4">
        <v>44929</v>
      </c>
      <c r="D1071" s="2">
        <v>438</v>
      </c>
      <c r="E1071" s="2">
        <v>204</v>
      </c>
      <c r="F1071" s="2" t="str">
        <f>VLOOKUP(E1071,PRODUCTS!A:B,2,FALSE)</f>
        <v>Volcano Kit</v>
      </c>
      <c r="G1071" s="2">
        <v>1</v>
      </c>
      <c r="H1071" s="10">
        <f>VLOOKUP(E1071,PRODUCTS!A:E,3,FALSE)</f>
        <v>15</v>
      </c>
      <c r="I1071" s="10">
        <f>VLOOKUP(E1071,PRODUCTS!A:E,4,FALSE)</f>
        <v>9.5</v>
      </c>
      <c r="J1071" s="10">
        <f t="shared" si="48"/>
        <v>15</v>
      </c>
      <c r="K1071" s="10">
        <f t="shared" si="49"/>
        <v>9.5</v>
      </c>
      <c r="L1071" s="10">
        <f t="shared" si="50"/>
        <v>5.5</v>
      </c>
      <c r="M1071" s="2">
        <f>VLOOKUP(D1071,CUSTOMERS!A:E,5,FALSE)</f>
        <v>6</v>
      </c>
      <c r="N1071" s="2">
        <f>VLOOKUP(E1071,PRODUCTS!A:E,5,FALSE)</f>
        <v>17</v>
      </c>
      <c r="O1071" s="2" t="str">
        <f>VLOOKUP(N1071,CATEGORIES!A:C,3,FALSE)</f>
        <v>Children</v>
      </c>
      <c r="P1071" s="2" t="str">
        <f ca="1">VLOOKUP(D1071,CUSTOMERS!A:J,10,FALSE)</f>
        <v>50 - 60</v>
      </c>
      <c r="Q1071" s="2" t="str">
        <f>VLOOKUP(D1071,CUSTOMERS!A:I,9,FALSE)</f>
        <v>Mid-Atlantic</v>
      </c>
      <c r="R1071" s="2" t="str">
        <f>VLOOKUP(D1071,CUSTOMERS!A:K,11,FALSE)</f>
        <v>USA</v>
      </c>
    </row>
    <row r="1072" spans="1:18" x14ac:dyDescent="0.2">
      <c r="A1072" s="2">
        <v>1542</v>
      </c>
      <c r="B1072" s="2">
        <v>1</v>
      </c>
      <c r="C1072" s="4">
        <v>44930</v>
      </c>
      <c r="D1072" s="2">
        <v>272</v>
      </c>
      <c r="E1072" s="2">
        <v>91</v>
      </c>
      <c r="F1072" s="2" t="str">
        <f>VLOOKUP(E1072,PRODUCTS!A:B,2,FALSE)</f>
        <v>Godiva Christmas Ballotin</v>
      </c>
      <c r="G1072" s="2">
        <v>1</v>
      </c>
      <c r="H1072" s="10">
        <f>VLOOKUP(E1072,PRODUCTS!A:E,3,FALSE)</f>
        <v>40</v>
      </c>
      <c r="I1072" s="10">
        <f>VLOOKUP(E1072,PRODUCTS!A:E,4,FALSE)</f>
        <v>21</v>
      </c>
      <c r="J1072" s="10">
        <f t="shared" si="48"/>
        <v>40</v>
      </c>
      <c r="K1072" s="10">
        <f t="shared" si="49"/>
        <v>21</v>
      </c>
      <c r="L1072" s="10">
        <f t="shared" si="50"/>
        <v>19</v>
      </c>
      <c r="M1072" s="2">
        <f>VLOOKUP(D1072,CUSTOMERS!A:E,5,FALSE)</f>
        <v>2</v>
      </c>
      <c r="N1072" s="2">
        <f>VLOOKUP(E1072,PRODUCTS!A:E,5,FALSE)</f>
        <v>3</v>
      </c>
      <c r="O1072" s="2" t="str">
        <f>VLOOKUP(N1072,CATEGORIES!A:C,3,FALSE)</f>
        <v>Food</v>
      </c>
      <c r="P1072" s="2" t="str">
        <f ca="1">VLOOKUP(D1072,CUSTOMERS!A:J,10,FALSE)</f>
        <v>60 - 70</v>
      </c>
      <c r="Q1072" s="2" t="str">
        <f>VLOOKUP(D1072,CUSTOMERS!A:I,9,FALSE)</f>
        <v>South</v>
      </c>
      <c r="R1072" s="2" t="str">
        <f>VLOOKUP(D1072,CUSTOMERS!A:K,11,FALSE)</f>
        <v>USA</v>
      </c>
    </row>
    <row r="1073" spans="1:18" x14ac:dyDescent="0.2">
      <c r="A1073" s="2">
        <v>1542</v>
      </c>
      <c r="B1073" s="2">
        <v>2</v>
      </c>
      <c r="C1073" s="4">
        <v>44930</v>
      </c>
      <c r="D1073" s="2">
        <v>272</v>
      </c>
      <c r="E1073" s="2">
        <v>126</v>
      </c>
      <c r="F1073" s="2" t="str">
        <f>VLOOKUP(E1073,PRODUCTS!A:B,2,FALSE)</f>
        <v>Lucky Golden Clover</v>
      </c>
      <c r="G1073" s="2">
        <v>1</v>
      </c>
      <c r="H1073" s="10">
        <f>VLOOKUP(E1073,PRODUCTS!A:E,3,FALSE)</f>
        <v>20</v>
      </c>
      <c r="I1073" s="10">
        <f>VLOOKUP(E1073,PRODUCTS!A:E,4,FALSE)</f>
        <v>13</v>
      </c>
      <c r="J1073" s="10">
        <f t="shared" si="48"/>
        <v>20</v>
      </c>
      <c r="K1073" s="10">
        <f t="shared" si="49"/>
        <v>13</v>
      </c>
      <c r="L1073" s="10">
        <f t="shared" si="50"/>
        <v>7</v>
      </c>
      <c r="M1073" s="2">
        <f>VLOOKUP(D1073,CUSTOMERS!A:E,5,FALSE)</f>
        <v>2</v>
      </c>
      <c r="N1073" s="2">
        <f>VLOOKUP(E1073,PRODUCTS!A:E,5,FALSE)</f>
        <v>14</v>
      </c>
      <c r="O1073" s="2" t="str">
        <f>VLOOKUP(N1073,CATEGORIES!A:C,3,FALSE)</f>
        <v>Health &amp; Beauty</v>
      </c>
      <c r="P1073" s="2" t="str">
        <f ca="1">VLOOKUP(D1073,CUSTOMERS!A:J,10,FALSE)</f>
        <v>60 - 70</v>
      </c>
      <c r="Q1073" s="2" t="str">
        <f>VLOOKUP(D1073,CUSTOMERS!A:I,9,FALSE)</f>
        <v>South</v>
      </c>
      <c r="R1073" s="2" t="str">
        <f>VLOOKUP(D1073,CUSTOMERS!A:K,11,FALSE)</f>
        <v>USA</v>
      </c>
    </row>
    <row r="1074" spans="1:18" x14ac:dyDescent="0.2">
      <c r="A1074" s="2">
        <v>1542</v>
      </c>
      <c r="B1074" s="2">
        <v>3</v>
      </c>
      <c r="C1074" s="4">
        <v>44930</v>
      </c>
      <c r="D1074" s="2">
        <v>272</v>
      </c>
      <c r="E1074" s="2">
        <v>135</v>
      </c>
      <c r="F1074" s="2" t="str">
        <f>VLOOKUP(E1074,PRODUCTS!A:B,2,FALSE)</f>
        <v>Model of Atlantis</v>
      </c>
      <c r="G1074" s="2">
        <v>1</v>
      </c>
      <c r="H1074" s="10">
        <f>VLOOKUP(E1074,PRODUCTS!A:E,3,FALSE)</f>
        <v>60</v>
      </c>
      <c r="I1074" s="10">
        <f>VLOOKUP(E1074,PRODUCTS!A:E,4,FALSE)</f>
        <v>31</v>
      </c>
      <c r="J1074" s="10">
        <f t="shared" si="48"/>
        <v>60</v>
      </c>
      <c r="K1074" s="10">
        <f t="shared" si="49"/>
        <v>31</v>
      </c>
      <c r="L1074" s="10">
        <f t="shared" si="50"/>
        <v>29</v>
      </c>
      <c r="M1074" s="2">
        <f>VLOOKUP(D1074,CUSTOMERS!A:E,5,FALSE)</f>
        <v>2</v>
      </c>
      <c r="N1074" s="2">
        <f>VLOOKUP(E1074,PRODUCTS!A:E,5,FALSE)</f>
        <v>26</v>
      </c>
      <c r="O1074" s="2" t="str">
        <f>VLOOKUP(N1074,CATEGORIES!A:C,3,FALSE)</f>
        <v>Gifts</v>
      </c>
      <c r="P1074" s="2" t="str">
        <f ca="1">VLOOKUP(D1074,CUSTOMERS!A:J,10,FALSE)</f>
        <v>60 - 70</v>
      </c>
      <c r="Q1074" s="2" t="str">
        <f>VLOOKUP(D1074,CUSTOMERS!A:I,9,FALSE)</f>
        <v>South</v>
      </c>
      <c r="R1074" s="2" t="str">
        <f>VLOOKUP(D1074,CUSTOMERS!A:K,11,FALSE)</f>
        <v>USA</v>
      </c>
    </row>
    <row r="1075" spans="1:18" x14ac:dyDescent="0.2">
      <c r="A1075" s="2">
        <v>1543</v>
      </c>
      <c r="B1075" s="2">
        <v>1</v>
      </c>
      <c r="C1075" s="4">
        <v>44931</v>
      </c>
      <c r="D1075" s="2">
        <v>3</v>
      </c>
      <c r="E1075" s="2">
        <v>27</v>
      </c>
      <c r="F1075" s="2" t="str">
        <f>VLOOKUP(E1075,PRODUCTS!A:B,2,FALSE)</f>
        <v>Butterfly Hutch</v>
      </c>
      <c r="G1075" s="2">
        <v>1</v>
      </c>
      <c r="H1075" s="10">
        <f>VLOOKUP(E1075,PRODUCTS!A:E,3,FALSE)</f>
        <v>35</v>
      </c>
      <c r="I1075" s="10">
        <f>VLOOKUP(E1075,PRODUCTS!A:E,4,FALSE)</f>
        <v>19.5</v>
      </c>
      <c r="J1075" s="10">
        <f t="shared" si="48"/>
        <v>35</v>
      </c>
      <c r="K1075" s="10">
        <f t="shared" si="49"/>
        <v>19.5</v>
      </c>
      <c r="L1075" s="10">
        <f t="shared" si="50"/>
        <v>15.5</v>
      </c>
      <c r="M1075" s="2">
        <f>VLOOKUP(D1075,CUSTOMERS!A:E,5,FALSE)</f>
        <v>3</v>
      </c>
      <c r="N1075" s="2">
        <f>VLOOKUP(E1075,PRODUCTS!A:E,5,FALSE)</f>
        <v>16</v>
      </c>
      <c r="O1075" s="2" t="str">
        <f>VLOOKUP(N1075,CATEGORIES!A:C,3,FALSE)</f>
        <v>Household</v>
      </c>
      <c r="P1075" s="2" t="str">
        <f ca="1">VLOOKUP(D1075,CUSTOMERS!A:J,10,FALSE)</f>
        <v>60 - 70</v>
      </c>
      <c r="Q1075" s="2" t="str">
        <f>VLOOKUP(D1075,CUSTOMERS!A:I,9,FALSE)</f>
        <v>South-East</v>
      </c>
      <c r="R1075" s="2" t="str">
        <f>VLOOKUP(D1075,CUSTOMERS!A:K,11,FALSE)</f>
        <v>USA</v>
      </c>
    </row>
    <row r="1076" spans="1:18" x14ac:dyDescent="0.2">
      <c r="A1076" s="2">
        <v>1544</v>
      </c>
      <c r="B1076" s="2">
        <v>1</v>
      </c>
      <c r="C1076" s="4">
        <v>44931</v>
      </c>
      <c r="D1076" s="2">
        <v>228</v>
      </c>
      <c r="E1076" s="2">
        <v>86</v>
      </c>
      <c r="F1076" s="2" t="str">
        <f>VLOOKUP(E1076,PRODUCTS!A:B,2,FALSE)</f>
        <v>Fragrant Flower Arrangement</v>
      </c>
      <c r="G1076" s="2">
        <v>1</v>
      </c>
      <c r="H1076" s="10">
        <f>VLOOKUP(E1076,PRODUCTS!A:E,3,FALSE)</f>
        <v>60</v>
      </c>
      <c r="I1076" s="10">
        <f>VLOOKUP(E1076,PRODUCTS!A:E,4,FALSE)</f>
        <v>31</v>
      </c>
      <c r="J1076" s="10">
        <f t="shared" si="48"/>
        <v>60</v>
      </c>
      <c r="K1076" s="10">
        <f t="shared" si="49"/>
        <v>31</v>
      </c>
      <c r="L1076" s="10">
        <f t="shared" si="50"/>
        <v>29</v>
      </c>
      <c r="M1076" s="2">
        <f>VLOOKUP(D1076,CUSTOMERS!A:E,5,FALSE)</f>
        <v>2</v>
      </c>
      <c r="N1076" s="2">
        <f>VLOOKUP(E1076,PRODUCTS!A:E,5,FALSE)</f>
        <v>22</v>
      </c>
      <c r="O1076" s="2" t="str">
        <f>VLOOKUP(N1076,CATEGORIES!A:C,3,FALSE)</f>
        <v>Gifts</v>
      </c>
      <c r="P1076" s="2" t="str">
        <f ca="1">VLOOKUP(D1076,CUSTOMERS!A:J,10,FALSE)</f>
        <v>40 - 50</v>
      </c>
      <c r="Q1076" s="2" t="str">
        <f>VLOOKUP(D1076,CUSTOMERS!A:I,9,FALSE)</f>
        <v>South-East</v>
      </c>
      <c r="R1076" s="2" t="str">
        <f>VLOOKUP(D1076,CUSTOMERS!A:K,11,FALSE)</f>
        <v>USA</v>
      </c>
    </row>
    <row r="1077" spans="1:18" x14ac:dyDescent="0.2">
      <c r="A1077" s="2">
        <v>1544</v>
      </c>
      <c r="B1077" s="2">
        <v>2</v>
      </c>
      <c r="C1077" s="4">
        <v>44931</v>
      </c>
      <c r="D1077" s="2">
        <v>228</v>
      </c>
      <c r="E1077" s="2">
        <v>88</v>
      </c>
      <c r="F1077" s="2" t="str">
        <f>VLOOKUP(E1077,PRODUCTS!A:B,2,FALSE)</f>
        <v>Garden Gnome Set</v>
      </c>
      <c r="G1077" s="2">
        <v>1</v>
      </c>
      <c r="H1077" s="10">
        <f>VLOOKUP(E1077,PRODUCTS!A:E,3,FALSE)</f>
        <v>95</v>
      </c>
      <c r="I1077" s="10">
        <f>VLOOKUP(E1077,PRODUCTS!A:E,4,FALSE)</f>
        <v>48.5</v>
      </c>
      <c r="J1077" s="10">
        <f t="shared" si="48"/>
        <v>95</v>
      </c>
      <c r="K1077" s="10">
        <f t="shared" si="49"/>
        <v>48.5</v>
      </c>
      <c r="L1077" s="10">
        <f t="shared" si="50"/>
        <v>46.5</v>
      </c>
      <c r="M1077" s="2">
        <f>VLOOKUP(D1077,CUSTOMERS!A:E,5,FALSE)</f>
        <v>2</v>
      </c>
      <c r="N1077" s="2">
        <f>VLOOKUP(E1077,PRODUCTS!A:E,5,FALSE)</f>
        <v>16</v>
      </c>
      <c r="O1077" s="2" t="str">
        <f>VLOOKUP(N1077,CATEGORIES!A:C,3,FALSE)</f>
        <v>Household</v>
      </c>
      <c r="P1077" s="2" t="str">
        <f ca="1">VLOOKUP(D1077,CUSTOMERS!A:J,10,FALSE)</f>
        <v>40 - 50</v>
      </c>
      <c r="Q1077" s="2" t="str">
        <f>VLOOKUP(D1077,CUSTOMERS!A:I,9,FALSE)</f>
        <v>South-East</v>
      </c>
      <c r="R1077" s="2" t="str">
        <f>VLOOKUP(D1077,CUSTOMERS!A:K,11,FALSE)</f>
        <v>USA</v>
      </c>
    </row>
    <row r="1078" spans="1:18" x14ac:dyDescent="0.2">
      <c r="A1078" s="2">
        <v>1545</v>
      </c>
      <c r="B1078" s="2">
        <v>1</v>
      </c>
      <c r="C1078" s="4">
        <v>44931</v>
      </c>
      <c r="D1078" s="2">
        <v>271</v>
      </c>
      <c r="E1078" s="2">
        <v>46</v>
      </c>
      <c r="F1078" s="2" t="str">
        <f>VLOOKUP(E1078,PRODUCTS!A:B,2,FALSE)</f>
        <v>Cherry Linen Chest</v>
      </c>
      <c r="G1078" s="2">
        <v>1</v>
      </c>
      <c r="H1078" s="10">
        <f>VLOOKUP(E1078,PRODUCTS!A:E,3,FALSE)</f>
        <v>490</v>
      </c>
      <c r="I1078" s="10">
        <f>VLOOKUP(E1078,PRODUCTS!A:E,4,FALSE)</f>
        <v>247</v>
      </c>
      <c r="J1078" s="10">
        <f t="shared" si="48"/>
        <v>490</v>
      </c>
      <c r="K1078" s="10">
        <f t="shared" si="49"/>
        <v>247</v>
      </c>
      <c r="L1078" s="10">
        <f t="shared" si="50"/>
        <v>243</v>
      </c>
      <c r="M1078" s="2">
        <f>VLOOKUP(D1078,CUSTOMERS!A:E,5,FALSE)</f>
        <v>3</v>
      </c>
      <c r="N1078" s="2">
        <f>VLOOKUP(E1078,PRODUCTS!A:E,5,FALSE)</f>
        <v>8</v>
      </c>
      <c r="O1078" s="2" t="str">
        <f>VLOOKUP(N1078,CATEGORIES!A:C,3,FALSE)</f>
        <v>Household</v>
      </c>
      <c r="P1078" s="2" t="str">
        <f ca="1">VLOOKUP(D1078,CUSTOMERS!A:J,10,FALSE)</f>
        <v>60 - 70</v>
      </c>
      <c r="Q1078" s="2" t="str">
        <f>VLOOKUP(D1078,CUSTOMERS!A:I,9,FALSE)</f>
        <v>Central</v>
      </c>
      <c r="R1078" s="2" t="str">
        <f>VLOOKUP(D1078,CUSTOMERS!A:K,11,FALSE)</f>
        <v>USA</v>
      </c>
    </row>
    <row r="1079" spans="1:18" x14ac:dyDescent="0.2">
      <c r="A1079" s="2">
        <v>1545</v>
      </c>
      <c r="B1079" s="2">
        <v>2</v>
      </c>
      <c r="C1079" s="4">
        <v>44931</v>
      </c>
      <c r="D1079" s="2">
        <v>271</v>
      </c>
      <c r="E1079" s="2">
        <v>204</v>
      </c>
      <c r="F1079" s="2" t="str">
        <f>VLOOKUP(E1079,PRODUCTS!A:B,2,FALSE)</f>
        <v>Volcano Kit</v>
      </c>
      <c r="G1079" s="2">
        <v>1</v>
      </c>
      <c r="H1079" s="10">
        <f>VLOOKUP(E1079,PRODUCTS!A:E,3,FALSE)</f>
        <v>15</v>
      </c>
      <c r="I1079" s="10">
        <f>VLOOKUP(E1079,PRODUCTS!A:E,4,FALSE)</f>
        <v>9.5</v>
      </c>
      <c r="J1079" s="10">
        <f t="shared" si="48"/>
        <v>15</v>
      </c>
      <c r="K1079" s="10">
        <f t="shared" si="49"/>
        <v>9.5</v>
      </c>
      <c r="L1079" s="10">
        <f t="shared" si="50"/>
        <v>5.5</v>
      </c>
      <c r="M1079" s="2">
        <f>VLOOKUP(D1079,CUSTOMERS!A:E,5,FALSE)</f>
        <v>3</v>
      </c>
      <c r="N1079" s="2">
        <f>VLOOKUP(E1079,PRODUCTS!A:E,5,FALSE)</f>
        <v>17</v>
      </c>
      <c r="O1079" s="2" t="str">
        <f>VLOOKUP(N1079,CATEGORIES!A:C,3,FALSE)</f>
        <v>Children</v>
      </c>
      <c r="P1079" s="2" t="str">
        <f ca="1">VLOOKUP(D1079,CUSTOMERS!A:J,10,FALSE)</f>
        <v>60 - 70</v>
      </c>
      <c r="Q1079" s="2" t="str">
        <f>VLOOKUP(D1079,CUSTOMERS!A:I,9,FALSE)</f>
        <v>Central</v>
      </c>
      <c r="R1079" s="2" t="str">
        <f>VLOOKUP(D1079,CUSTOMERS!A:K,11,FALSE)</f>
        <v>USA</v>
      </c>
    </row>
    <row r="1080" spans="1:18" x14ac:dyDescent="0.2">
      <c r="A1080" s="2">
        <v>1546</v>
      </c>
      <c r="B1080" s="2">
        <v>1</v>
      </c>
      <c r="C1080" s="4">
        <v>44932</v>
      </c>
      <c r="D1080" s="2">
        <v>54</v>
      </c>
      <c r="E1080" s="2">
        <v>93</v>
      </c>
      <c r="F1080" s="2" t="str">
        <f>VLOOKUP(E1080,PRODUCTS!A:B,2,FALSE)</f>
        <v>Golf Ball Monogrammer</v>
      </c>
      <c r="G1080" s="2">
        <v>2</v>
      </c>
      <c r="H1080" s="10">
        <f>VLOOKUP(E1080,PRODUCTS!A:E,3,FALSE)</f>
        <v>21</v>
      </c>
      <c r="I1080" s="10">
        <f>VLOOKUP(E1080,PRODUCTS!A:E,4,FALSE)</f>
        <v>13.5</v>
      </c>
      <c r="J1080" s="10">
        <f t="shared" si="48"/>
        <v>42</v>
      </c>
      <c r="K1080" s="10">
        <f t="shared" si="49"/>
        <v>27</v>
      </c>
      <c r="L1080" s="10">
        <f t="shared" si="50"/>
        <v>15</v>
      </c>
      <c r="M1080" s="2">
        <f>VLOOKUP(D1080,CUSTOMERS!A:E,5,FALSE)</f>
        <v>6</v>
      </c>
      <c r="N1080" s="2">
        <f>VLOOKUP(E1080,PRODUCTS!A:E,5,FALSE)</f>
        <v>12</v>
      </c>
      <c r="O1080" s="2" t="str">
        <f>VLOOKUP(N1080,CATEGORIES!A:C,3,FALSE)</f>
        <v>Gifts</v>
      </c>
      <c r="P1080" s="2" t="str">
        <f ca="1">VLOOKUP(D1080,CUSTOMERS!A:J,10,FALSE)</f>
        <v>20 - 30</v>
      </c>
      <c r="Q1080" s="2" t="str">
        <f>VLOOKUP(D1080,CUSTOMERS!A:I,9,FALSE)</f>
        <v>North-West</v>
      </c>
      <c r="R1080" s="2" t="str">
        <f>VLOOKUP(D1080,CUSTOMERS!A:K,11,FALSE)</f>
        <v>USA</v>
      </c>
    </row>
    <row r="1081" spans="1:18" x14ac:dyDescent="0.2">
      <c r="A1081" s="2">
        <v>1546</v>
      </c>
      <c r="B1081" s="2">
        <v>2</v>
      </c>
      <c r="C1081" s="4">
        <v>44932</v>
      </c>
      <c r="D1081" s="2">
        <v>54</v>
      </c>
      <c r="E1081" s="2">
        <v>201</v>
      </c>
      <c r="F1081" s="2" t="str">
        <f>VLOOKUP(E1081,PRODUCTS!A:B,2,FALSE)</f>
        <v>Vermont Breakfast Gift Basket</v>
      </c>
      <c r="G1081" s="2">
        <v>1</v>
      </c>
      <c r="H1081" s="10">
        <f>VLOOKUP(E1081,PRODUCTS!A:E,3,FALSE)</f>
        <v>33</v>
      </c>
      <c r="I1081" s="10">
        <f>VLOOKUP(E1081,PRODUCTS!A:E,4,FALSE)</f>
        <v>17.5</v>
      </c>
      <c r="J1081" s="10">
        <f t="shared" si="48"/>
        <v>33</v>
      </c>
      <c r="K1081" s="10">
        <f t="shared" si="49"/>
        <v>17.5</v>
      </c>
      <c r="L1081" s="10">
        <f t="shared" si="50"/>
        <v>15.5</v>
      </c>
      <c r="M1081" s="2">
        <f>VLOOKUP(D1081,CUSTOMERS!A:E,5,FALSE)</f>
        <v>6</v>
      </c>
      <c r="N1081" s="2">
        <f>VLOOKUP(E1081,PRODUCTS!A:E,5,FALSE)</f>
        <v>11</v>
      </c>
      <c r="O1081" s="2" t="str">
        <f>VLOOKUP(N1081,CATEGORIES!A:C,3,FALSE)</f>
        <v>Gifts</v>
      </c>
      <c r="P1081" s="2" t="str">
        <f ca="1">VLOOKUP(D1081,CUSTOMERS!A:J,10,FALSE)</f>
        <v>20 - 30</v>
      </c>
      <c r="Q1081" s="2" t="str">
        <f>VLOOKUP(D1081,CUSTOMERS!A:I,9,FALSE)</f>
        <v>North-West</v>
      </c>
      <c r="R1081" s="2" t="str">
        <f>VLOOKUP(D1081,CUSTOMERS!A:K,11,FALSE)</f>
        <v>USA</v>
      </c>
    </row>
    <row r="1082" spans="1:18" x14ac:dyDescent="0.2">
      <c r="A1082" s="2">
        <v>1546</v>
      </c>
      <c r="B1082" s="2">
        <v>3</v>
      </c>
      <c r="C1082" s="4">
        <v>44932</v>
      </c>
      <c r="D1082" s="2">
        <v>54</v>
      </c>
      <c r="E1082" s="2">
        <v>210</v>
      </c>
      <c r="F1082" s="2" t="str">
        <f>VLOOKUP(E1082,PRODUCTS!A:B,2,FALSE)</f>
        <v>WWI Trench Lighter</v>
      </c>
      <c r="G1082" s="2">
        <v>1</v>
      </c>
      <c r="H1082" s="10">
        <f>VLOOKUP(E1082,PRODUCTS!A:E,3,FALSE)</f>
        <v>24</v>
      </c>
      <c r="I1082" s="10">
        <f>VLOOKUP(E1082,PRODUCTS!A:E,4,FALSE)</f>
        <v>14</v>
      </c>
      <c r="J1082" s="10">
        <f t="shared" si="48"/>
        <v>24</v>
      </c>
      <c r="K1082" s="10">
        <f t="shared" si="49"/>
        <v>14</v>
      </c>
      <c r="L1082" s="10">
        <f t="shared" si="50"/>
        <v>10</v>
      </c>
      <c r="M1082" s="2">
        <f>VLOOKUP(D1082,CUSTOMERS!A:E,5,FALSE)</f>
        <v>6</v>
      </c>
      <c r="N1082" s="2">
        <f>VLOOKUP(E1082,PRODUCTS!A:E,5,FALSE)</f>
        <v>26</v>
      </c>
      <c r="O1082" s="2" t="str">
        <f>VLOOKUP(N1082,CATEGORIES!A:C,3,FALSE)</f>
        <v>Gifts</v>
      </c>
      <c r="P1082" s="2" t="str">
        <f ca="1">VLOOKUP(D1082,CUSTOMERS!A:J,10,FALSE)</f>
        <v>20 - 30</v>
      </c>
      <c r="Q1082" s="2" t="str">
        <f>VLOOKUP(D1082,CUSTOMERS!A:I,9,FALSE)</f>
        <v>North-West</v>
      </c>
      <c r="R1082" s="2" t="str">
        <f>VLOOKUP(D1082,CUSTOMERS!A:K,11,FALSE)</f>
        <v>USA</v>
      </c>
    </row>
    <row r="1083" spans="1:18" x14ac:dyDescent="0.2">
      <c r="A1083" s="2">
        <v>1547</v>
      </c>
      <c r="B1083" s="2">
        <v>1</v>
      </c>
      <c r="C1083" s="4">
        <v>44932</v>
      </c>
      <c r="D1083" s="2">
        <v>396</v>
      </c>
      <c r="E1083" s="2">
        <v>110</v>
      </c>
      <c r="F1083" s="2" t="str">
        <f>VLOOKUP(E1083,PRODUCTS!A:B,2,FALSE)</f>
        <v>Italian Trattoria</v>
      </c>
      <c r="G1083" s="2">
        <v>1</v>
      </c>
      <c r="H1083" s="10">
        <f>VLOOKUP(E1083,PRODUCTS!A:E,3,FALSE)</f>
        <v>65</v>
      </c>
      <c r="I1083" s="10">
        <f>VLOOKUP(E1083,PRODUCTS!A:E,4,FALSE)</f>
        <v>35.5</v>
      </c>
      <c r="J1083" s="10">
        <f t="shared" si="48"/>
        <v>65</v>
      </c>
      <c r="K1083" s="10">
        <f t="shared" si="49"/>
        <v>35.5</v>
      </c>
      <c r="L1083" s="10">
        <f t="shared" si="50"/>
        <v>29.5</v>
      </c>
      <c r="M1083" s="2">
        <f>VLOOKUP(D1083,CUSTOMERS!A:E,5,FALSE)</f>
        <v>5</v>
      </c>
      <c r="N1083" s="2">
        <f>VLOOKUP(E1083,PRODUCTS!A:E,5,FALSE)</f>
        <v>11</v>
      </c>
      <c r="O1083" s="2" t="str">
        <f>VLOOKUP(N1083,CATEGORIES!A:C,3,FALSE)</f>
        <v>Gifts</v>
      </c>
      <c r="P1083" s="2" t="str">
        <f ca="1">VLOOKUP(D1083,CUSTOMERS!A:J,10,FALSE)</f>
        <v>50 - 60</v>
      </c>
      <c r="Q1083" s="2" t="str">
        <f>VLOOKUP(D1083,CUSTOMERS!A:I,9,FALSE)</f>
        <v>South-East</v>
      </c>
      <c r="R1083" s="2" t="str">
        <f>VLOOKUP(D1083,CUSTOMERS!A:K,11,FALSE)</f>
        <v>USA</v>
      </c>
    </row>
    <row r="1084" spans="1:18" x14ac:dyDescent="0.2">
      <c r="A1084" s="2">
        <v>1547</v>
      </c>
      <c r="B1084" s="2">
        <v>2</v>
      </c>
      <c r="C1084" s="4">
        <v>44932</v>
      </c>
      <c r="D1084" s="2">
        <v>396</v>
      </c>
      <c r="E1084" s="2">
        <v>205</v>
      </c>
      <c r="F1084" s="2" t="str">
        <f>VLOOKUP(E1084,PRODUCTS!A:B,2,FALSE)</f>
        <v>Weather Alert Radio</v>
      </c>
      <c r="G1084" s="2">
        <v>1</v>
      </c>
      <c r="H1084" s="10">
        <f>VLOOKUP(E1084,PRODUCTS!A:E,3,FALSE)</f>
        <v>60</v>
      </c>
      <c r="I1084" s="10">
        <f>VLOOKUP(E1084,PRODUCTS!A:E,4,FALSE)</f>
        <v>32</v>
      </c>
      <c r="J1084" s="10">
        <f t="shared" si="48"/>
        <v>60</v>
      </c>
      <c r="K1084" s="10">
        <f t="shared" si="49"/>
        <v>32</v>
      </c>
      <c r="L1084" s="10">
        <f t="shared" si="50"/>
        <v>28</v>
      </c>
      <c r="M1084" s="2">
        <f>VLOOKUP(D1084,CUSTOMERS!A:E,5,FALSE)</f>
        <v>5</v>
      </c>
      <c r="N1084" s="2">
        <f>VLOOKUP(E1084,PRODUCTS!A:E,5,FALSE)</f>
        <v>9</v>
      </c>
      <c r="O1084" s="2" t="str">
        <f>VLOOKUP(N1084,CATEGORIES!A:C,3,FALSE)</f>
        <v>Electronics</v>
      </c>
      <c r="P1084" s="2" t="str">
        <f ca="1">VLOOKUP(D1084,CUSTOMERS!A:J,10,FALSE)</f>
        <v>50 - 60</v>
      </c>
      <c r="Q1084" s="2" t="str">
        <f>VLOOKUP(D1084,CUSTOMERS!A:I,9,FALSE)</f>
        <v>South-East</v>
      </c>
      <c r="R1084" s="2" t="str">
        <f>VLOOKUP(D1084,CUSTOMERS!A:K,11,FALSE)</f>
        <v>USA</v>
      </c>
    </row>
    <row r="1085" spans="1:18" x14ac:dyDescent="0.2">
      <c r="A1085" s="2">
        <v>1548</v>
      </c>
      <c r="B1085" s="2">
        <v>1</v>
      </c>
      <c r="C1085" s="4">
        <v>44932</v>
      </c>
      <c r="D1085" s="2">
        <v>417</v>
      </c>
      <c r="E1085" s="2">
        <v>90</v>
      </c>
      <c r="F1085" s="2" t="str">
        <f>VLOOKUP(E1085,PRODUCTS!A:B,2,FALSE)</f>
        <v>Exotic Chocolates Collection</v>
      </c>
      <c r="G1085" s="2">
        <v>1</v>
      </c>
      <c r="H1085" s="10">
        <f>VLOOKUP(E1085,PRODUCTS!A:E,3,FALSE)</f>
        <v>35</v>
      </c>
      <c r="I1085" s="10">
        <f>VLOOKUP(E1085,PRODUCTS!A:E,4,FALSE)</f>
        <v>20.5</v>
      </c>
      <c r="J1085" s="10">
        <f t="shared" si="48"/>
        <v>35</v>
      </c>
      <c r="K1085" s="10">
        <f t="shared" si="49"/>
        <v>20.5</v>
      </c>
      <c r="L1085" s="10">
        <f t="shared" si="50"/>
        <v>14.5</v>
      </c>
      <c r="M1085" s="2">
        <f>VLOOKUP(D1085,CUSTOMERS!A:E,5,FALSE)</f>
        <v>9</v>
      </c>
      <c r="N1085" s="2">
        <f>VLOOKUP(E1085,PRODUCTS!A:E,5,FALSE)</f>
        <v>4</v>
      </c>
      <c r="O1085" s="2" t="str">
        <f>VLOOKUP(N1085,CATEGORIES!A:C,3,FALSE)</f>
        <v>Gifts</v>
      </c>
      <c r="P1085" s="2" t="str">
        <f ca="1">VLOOKUP(D1085,CUSTOMERS!A:J,10,FALSE)</f>
        <v>40 - 50</v>
      </c>
      <c r="Q1085" s="2" t="str">
        <f>VLOOKUP(D1085,CUSTOMERS!A:I,9,FALSE)</f>
        <v>South-West</v>
      </c>
      <c r="R1085" s="2" t="str">
        <f>VLOOKUP(D1085,CUSTOMERS!A:K,11,FALSE)</f>
        <v>USA</v>
      </c>
    </row>
    <row r="1086" spans="1:18" x14ac:dyDescent="0.2">
      <c r="A1086" s="2">
        <v>1549</v>
      </c>
      <c r="B1086" s="2">
        <v>1</v>
      </c>
      <c r="C1086" s="4">
        <v>44932</v>
      </c>
      <c r="D1086" s="2">
        <v>474</v>
      </c>
      <c r="E1086" s="2">
        <v>66</v>
      </c>
      <c r="F1086" s="2" t="str">
        <f>VLOOKUP(E1086,PRODUCTS!A:B,2,FALSE)</f>
        <v>Cat Safety Leash</v>
      </c>
      <c r="G1086" s="2">
        <v>1</v>
      </c>
      <c r="H1086" s="10">
        <f>VLOOKUP(E1086,PRODUCTS!A:E,3,FALSE)</f>
        <v>20</v>
      </c>
      <c r="I1086" s="10">
        <f>VLOOKUP(E1086,PRODUCTS!A:E,4,FALSE)</f>
        <v>13</v>
      </c>
      <c r="J1086" s="10">
        <f t="shared" si="48"/>
        <v>20</v>
      </c>
      <c r="K1086" s="10">
        <f t="shared" si="49"/>
        <v>13</v>
      </c>
      <c r="L1086" s="10">
        <f t="shared" si="50"/>
        <v>7</v>
      </c>
      <c r="M1086" s="2">
        <f>VLOOKUP(D1086,CUSTOMERS!A:E,5,FALSE)</f>
        <v>1</v>
      </c>
      <c r="N1086" s="2">
        <f>VLOOKUP(E1086,PRODUCTS!A:E,5,FALSE)</f>
        <v>21</v>
      </c>
      <c r="O1086" s="2" t="str">
        <f>VLOOKUP(N1086,CATEGORIES!A:C,3,FALSE)</f>
        <v>Household</v>
      </c>
      <c r="P1086" s="2" t="str">
        <f ca="1">VLOOKUP(D1086,CUSTOMERS!A:J,10,FALSE)</f>
        <v>40 - 50</v>
      </c>
      <c r="Q1086" s="2" t="str">
        <f>VLOOKUP(D1086,CUSTOMERS!A:I,9,FALSE)</f>
        <v>South-West</v>
      </c>
      <c r="R1086" s="2" t="str">
        <f>VLOOKUP(D1086,CUSTOMERS!A:K,11,FALSE)</f>
        <v>USA</v>
      </c>
    </row>
    <row r="1087" spans="1:18" x14ac:dyDescent="0.2">
      <c r="A1087" s="2">
        <v>1549</v>
      </c>
      <c r="B1087" s="2">
        <v>2</v>
      </c>
      <c r="C1087" s="4">
        <v>44932</v>
      </c>
      <c r="D1087" s="2">
        <v>474</v>
      </c>
      <c r="E1087" s="2">
        <v>124</v>
      </c>
      <c r="F1087" s="2" t="str">
        <f>VLOOKUP(E1087,PRODUCTS!A:B,2,FALSE)</f>
        <v>Love Potion Amulet</v>
      </c>
      <c r="G1087" s="2">
        <v>1</v>
      </c>
      <c r="H1087" s="10">
        <f>VLOOKUP(E1087,PRODUCTS!A:E,3,FALSE)</f>
        <v>23</v>
      </c>
      <c r="I1087" s="10">
        <f>VLOOKUP(E1087,PRODUCTS!A:E,4,FALSE)</f>
        <v>14.5</v>
      </c>
      <c r="J1087" s="10">
        <f t="shared" si="48"/>
        <v>23</v>
      </c>
      <c r="K1087" s="10">
        <f t="shared" si="49"/>
        <v>14.5</v>
      </c>
      <c r="L1087" s="10">
        <f t="shared" si="50"/>
        <v>8.5</v>
      </c>
      <c r="M1087" s="2">
        <f>VLOOKUP(D1087,CUSTOMERS!A:E,5,FALSE)</f>
        <v>1</v>
      </c>
      <c r="N1087" s="2">
        <f>VLOOKUP(E1087,PRODUCTS!A:E,5,FALSE)</f>
        <v>14</v>
      </c>
      <c r="O1087" s="2" t="str">
        <f>VLOOKUP(N1087,CATEGORIES!A:C,3,FALSE)</f>
        <v>Health &amp; Beauty</v>
      </c>
      <c r="P1087" s="2" t="str">
        <f ca="1">VLOOKUP(D1087,CUSTOMERS!A:J,10,FALSE)</f>
        <v>40 - 50</v>
      </c>
      <c r="Q1087" s="2" t="str">
        <f>VLOOKUP(D1087,CUSTOMERS!A:I,9,FALSE)</f>
        <v>South-West</v>
      </c>
      <c r="R1087" s="2" t="str">
        <f>VLOOKUP(D1087,CUSTOMERS!A:K,11,FALSE)</f>
        <v>USA</v>
      </c>
    </row>
    <row r="1088" spans="1:18" x14ac:dyDescent="0.2">
      <c r="A1088" s="2">
        <v>1549</v>
      </c>
      <c r="B1088" s="2">
        <v>3</v>
      </c>
      <c r="C1088" s="4">
        <v>44932</v>
      </c>
      <c r="D1088" s="2">
        <v>474</v>
      </c>
      <c r="E1088" s="2">
        <v>151</v>
      </c>
      <c r="F1088" s="2" t="str">
        <f>VLOOKUP(E1088,PRODUCTS!A:B,2,FALSE)</f>
        <v>Personalized Sundial</v>
      </c>
      <c r="G1088" s="2">
        <v>1</v>
      </c>
      <c r="H1088" s="10">
        <f>VLOOKUP(E1088,PRODUCTS!A:E,3,FALSE)</f>
        <v>80</v>
      </c>
      <c r="I1088" s="10">
        <f>VLOOKUP(E1088,PRODUCTS!A:E,4,FALSE)</f>
        <v>42</v>
      </c>
      <c r="J1088" s="10">
        <f t="shared" si="48"/>
        <v>80</v>
      </c>
      <c r="K1088" s="10">
        <f t="shared" si="49"/>
        <v>42</v>
      </c>
      <c r="L1088" s="10">
        <f t="shared" si="50"/>
        <v>38</v>
      </c>
      <c r="M1088" s="2">
        <f>VLOOKUP(D1088,CUSTOMERS!A:E,5,FALSE)</f>
        <v>1</v>
      </c>
      <c r="N1088" s="2">
        <f>VLOOKUP(E1088,PRODUCTS!A:E,5,FALSE)</f>
        <v>16</v>
      </c>
      <c r="O1088" s="2" t="str">
        <f>VLOOKUP(N1088,CATEGORIES!A:C,3,FALSE)</f>
        <v>Household</v>
      </c>
      <c r="P1088" s="2" t="str">
        <f ca="1">VLOOKUP(D1088,CUSTOMERS!A:J,10,FALSE)</f>
        <v>40 - 50</v>
      </c>
      <c r="Q1088" s="2" t="str">
        <f>VLOOKUP(D1088,CUSTOMERS!A:I,9,FALSE)</f>
        <v>South-West</v>
      </c>
      <c r="R1088" s="2" t="str">
        <f>VLOOKUP(D1088,CUSTOMERS!A:K,11,FALSE)</f>
        <v>USA</v>
      </c>
    </row>
    <row r="1089" spans="1:18" x14ac:dyDescent="0.2">
      <c r="A1089" s="2">
        <v>1550</v>
      </c>
      <c r="B1089" s="2">
        <v>1</v>
      </c>
      <c r="C1089" s="4">
        <v>44933</v>
      </c>
      <c r="D1089" s="2">
        <v>199</v>
      </c>
      <c r="E1089" s="2">
        <v>111</v>
      </c>
      <c r="F1089" s="2" t="str">
        <f>VLOOKUP(E1089,PRODUCTS!A:B,2,FALSE)</f>
        <v>Jolly Ball Horse Toy</v>
      </c>
      <c r="G1089" s="2">
        <v>1</v>
      </c>
      <c r="H1089" s="10">
        <f>VLOOKUP(E1089,PRODUCTS!A:E,3,FALSE)</f>
        <v>18</v>
      </c>
      <c r="I1089" s="10">
        <f>VLOOKUP(E1089,PRODUCTS!A:E,4,FALSE)</f>
        <v>12</v>
      </c>
      <c r="J1089" s="10">
        <f t="shared" si="48"/>
        <v>18</v>
      </c>
      <c r="K1089" s="10">
        <f t="shared" si="49"/>
        <v>12</v>
      </c>
      <c r="L1089" s="10">
        <f t="shared" si="50"/>
        <v>6</v>
      </c>
      <c r="M1089" s="2">
        <f>VLOOKUP(D1089,CUSTOMERS!A:E,5,FALSE)</f>
        <v>9</v>
      </c>
      <c r="N1089" s="2">
        <f>VLOOKUP(E1089,PRODUCTS!A:E,5,FALSE)</f>
        <v>21</v>
      </c>
      <c r="O1089" s="2" t="str">
        <f>VLOOKUP(N1089,CATEGORIES!A:C,3,FALSE)</f>
        <v>Household</v>
      </c>
      <c r="P1089" s="2" t="str">
        <f ca="1">VLOOKUP(D1089,CUSTOMERS!A:J,10,FALSE)</f>
        <v>50 - 60</v>
      </c>
      <c r="Q1089" s="2" t="str">
        <f>VLOOKUP(D1089,CUSTOMERS!A:I,9,FALSE)</f>
        <v>Germany</v>
      </c>
      <c r="R1089" s="2" t="str">
        <f>VLOOKUP(D1089,CUSTOMERS!A:K,11,FALSE)</f>
        <v>Europe</v>
      </c>
    </row>
    <row r="1090" spans="1:18" x14ac:dyDescent="0.2">
      <c r="A1090" s="2">
        <v>1550</v>
      </c>
      <c r="B1090" s="2">
        <v>2</v>
      </c>
      <c r="C1090" s="4">
        <v>44933</v>
      </c>
      <c r="D1090" s="2">
        <v>199</v>
      </c>
      <c r="E1090" s="2">
        <v>157</v>
      </c>
      <c r="F1090" s="2" t="str">
        <f>VLOOKUP(E1090,PRODUCTS!A:B,2,FALSE)</f>
        <v>Portable Beverage cooler/warmer</v>
      </c>
      <c r="G1090" s="2">
        <v>1</v>
      </c>
      <c r="H1090" s="10">
        <f>VLOOKUP(E1090,PRODUCTS!A:E,3,FALSE)</f>
        <v>195</v>
      </c>
      <c r="I1090" s="10">
        <f>VLOOKUP(E1090,PRODUCTS!A:E,4,FALSE)</f>
        <v>99.5</v>
      </c>
      <c r="J1090" s="10">
        <f t="shared" ref="J1090:J1153" si="51">H1090*G1090</f>
        <v>195</v>
      </c>
      <c r="K1090" s="10">
        <f t="shared" ref="K1090:K1153" si="52">I1090*G1090</f>
        <v>99.5</v>
      </c>
      <c r="L1090" s="10">
        <f t="shared" ref="L1090:L1153" si="53">J1090-K1090</f>
        <v>95.5</v>
      </c>
      <c r="M1090" s="2">
        <f>VLOOKUP(D1090,CUSTOMERS!A:E,5,FALSE)</f>
        <v>9</v>
      </c>
      <c r="N1090" s="2">
        <f>VLOOKUP(E1090,PRODUCTS!A:E,5,FALSE)</f>
        <v>2</v>
      </c>
      <c r="O1090" s="2" t="str">
        <f>VLOOKUP(N1090,CATEGORIES!A:C,3,FALSE)</f>
        <v>Travel</v>
      </c>
      <c r="P1090" s="2" t="str">
        <f ca="1">VLOOKUP(D1090,CUSTOMERS!A:J,10,FALSE)</f>
        <v>50 - 60</v>
      </c>
      <c r="Q1090" s="2" t="str">
        <f>VLOOKUP(D1090,CUSTOMERS!A:I,9,FALSE)</f>
        <v>Germany</v>
      </c>
      <c r="R1090" s="2" t="str">
        <f>VLOOKUP(D1090,CUSTOMERS!A:K,11,FALSE)</f>
        <v>Europe</v>
      </c>
    </row>
    <row r="1091" spans="1:18" x14ac:dyDescent="0.2">
      <c r="A1091" s="2">
        <v>1550</v>
      </c>
      <c r="B1091" s="2">
        <v>3</v>
      </c>
      <c r="C1091" s="4">
        <v>44933</v>
      </c>
      <c r="D1091" s="2">
        <v>199</v>
      </c>
      <c r="E1091" s="2">
        <v>166</v>
      </c>
      <c r="F1091" s="2" t="str">
        <f>VLOOKUP(E1091,PRODUCTS!A:B,2,FALSE)</f>
        <v>Pocket Rocket Racer</v>
      </c>
      <c r="G1091" s="2">
        <v>2</v>
      </c>
      <c r="H1091" s="10">
        <f>VLOOKUP(E1091,PRODUCTS!A:E,3,FALSE)</f>
        <v>15</v>
      </c>
      <c r="I1091" s="10">
        <f>VLOOKUP(E1091,PRODUCTS!A:E,4,FALSE)</f>
        <v>10.5</v>
      </c>
      <c r="J1091" s="10">
        <f t="shared" si="51"/>
        <v>30</v>
      </c>
      <c r="K1091" s="10">
        <f t="shared" si="52"/>
        <v>21</v>
      </c>
      <c r="L1091" s="10">
        <f t="shared" si="53"/>
        <v>9</v>
      </c>
      <c r="M1091" s="2">
        <f>VLOOKUP(D1091,CUSTOMERS!A:E,5,FALSE)</f>
        <v>9</v>
      </c>
      <c r="N1091" s="2">
        <f>VLOOKUP(E1091,PRODUCTS!A:E,5,FALSE)</f>
        <v>5</v>
      </c>
      <c r="O1091" s="2" t="str">
        <f>VLOOKUP(N1091,CATEGORIES!A:C,3,FALSE)</f>
        <v>Children</v>
      </c>
      <c r="P1091" s="2" t="str">
        <f ca="1">VLOOKUP(D1091,CUSTOMERS!A:J,10,FALSE)</f>
        <v>50 - 60</v>
      </c>
      <c r="Q1091" s="2" t="str">
        <f>VLOOKUP(D1091,CUSTOMERS!A:I,9,FALSE)</f>
        <v>Germany</v>
      </c>
      <c r="R1091" s="2" t="str">
        <f>VLOOKUP(D1091,CUSTOMERS!A:K,11,FALSE)</f>
        <v>Europe</v>
      </c>
    </row>
    <row r="1092" spans="1:18" x14ac:dyDescent="0.2">
      <c r="A1092" s="2">
        <v>1550</v>
      </c>
      <c r="B1092" s="2">
        <v>4</v>
      </c>
      <c r="C1092" s="4">
        <v>44933</v>
      </c>
      <c r="D1092" s="2">
        <v>199</v>
      </c>
      <c r="E1092" s="2">
        <v>175</v>
      </c>
      <c r="F1092" s="2" t="str">
        <f>VLOOKUP(E1092,PRODUCTS!A:B,2,FALSE)</f>
        <v>Silverplated Hip Flask</v>
      </c>
      <c r="G1092" s="2">
        <v>1</v>
      </c>
      <c r="H1092" s="10">
        <f>VLOOKUP(E1092,PRODUCTS!A:E,3,FALSE)</f>
        <v>29</v>
      </c>
      <c r="I1092" s="10">
        <f>VLOOKUP(E1092,PRODUCTS!A:E,4,FALSE)</f>
        <v>16.5</v>
      </c>
      <c r="J1092" s="10">
        <f t="shared" si="51"/>
        <v>29</v>
      </c>
      <c r="K1092" s="10">
        <f t="shared" si="52"/>
        <v>16.5</v>
      </c>
      <c r="L1092" s="10">
        <f t="shared" si="53"/>
        <v>12.5</v>
      </c>
      <c r="M1092" s="2">
        <f>VLOOKUP(D1092,CUSTOMERS!A:E,5,FALSE)</f>
        <v>9</v>
      </c>
      <c r="N1092" s="2">
        <f>VLOOKUP(E1092,PRODUCTS!A:E,5,FALSE)</f>
        <v>26</v>
      </c>
      <c r="O1092" s="2" t="str">
        <f>VLOOKUP(N1092,CATEGORIES!A:C,3,FALSE)</f>
        <v>Gifts</v>
      </c>
      <c r="P1092" s="2" t="str">
        <f ca="1">VLOOKUP(D1092,CUSTOMERS!A:J,10,FALSE)</f>
        <v>50 - 60</v>
      </c>
      <c r="Q1092" s="2" t="str">
        <f>VLOOKUP(D1092,CUSTOMERS!A:I,9,FALSE)</f>
        <v>Germany</v>
      </c>
      <c r="R1092" s="2" t="str">
        <f>VLOOKUP(D1092,CUSTOMERS!A:K,11,FALSE)</f>
        <v>Europe</v>
      </c>
    </row>
    <row r="1093" spans="1:18" x14ac:dyDescent="0.2">
      <c r="A1093" s="2">
        <v>1551</v>
      </c>
      <c r="B1093" s="2">
        <v>1</v>
      </c>
      <c r="C1093" s="4">
        <v>44933</v>
      </c>
      <c r="D1093" s="2">
        <v>358</v>
      </c>
      <c r="E1093" s="2">
        <v>42</v>
      </c>
      <c r="F1093" s="2" t="str">
        <f>VLOOKUP(E1093,PRODUCTS!A:B,2,FALSE)</f>
        <v>Ceramic Mixing Bowls</v>
      </c>
      <c r="G1093" s="2">
        <v>1</v>
      </c>
      <c r="H1093" s="10">
        <f>VLOOKUP(E1093,PRODUCTS!A:E,3,FALSE)</f>
        <v>45</v>
      </c>
      <c r="I1093" s="10">
        <f>VLOOKUP(E1093,PRODUCTS!A:E,4,FALSE)</f>
        <v>25.5</v>
      </c>
      <c r="J1093" s="10">
        <f t="shared" si="51"/>
        <v>45</v>
      </c>
      <c r="K1093" s="10">
        <f t="shared" si="52"/>
        <v>25.5</v>
      </c>
      <c r="L1093" s="10">
        <f t="shared" si="53"/>
        <v>19.5</v>
      </c>
      <c r="M1093" s="2">
        <f>VLOOKUP(D1093,CUSTOMERS!A:E,5,FALSE)</f>
        <v>4</v>
      </c>
      <c r="N1093" s="2">
        <f>VLOOKUP(E1093,PRODUCTS!A:E,5,FALSE)</f>
        <v>15</v>
      </c>
      <c r="O1093" s="2" t="str">
        <f>VLOOKUP(N1093,CATEGORIES!A:C,3,FALSE)</f>
        <v>Household</v>
      </c>
      <c r="P1093" s="2" t="str">
        <f ca="1">VLOOKUP(D1093,CUSTOMERS!A:J,10,FALSE)</f>
        <v>40 - 50</v>
      </c>
      <c r="Q1093" s="2" t="str">
        <f>VLOOKUP(D1093,CUSTOMERS!A:I,9,FALSE)</f>
        <v>Germany</v>
      </c>
      <c r="R1093" s="2" t="str">
        <f>VLOOKUP(D1093,CUSTOMERS!A:K,11,FALSE)</f>
        <v>Europe</v>
      </c>
    </row>
    <row r="1094" spans="1:18" x14ac:dyDescent="0.2">
      <c r="A1094" s="2">
        <v>1551</v>
      </c>
      <c r="B1094" s="2">
        <v>2</v>
      </c>
      <c r="C1094" s="4">
        <v>44933</v>
      </c>
      <c r="D1094" s="2">
        <v>358</v>
      </c>
      <c r="E1094" s="2">
        <v>49</v>
      </c>
      <c r="F1094" s="2" t="str">
        <f>VLOOKUP(E1094,PRODUCTS!A:B,2,FALSE)</f>
        <v>Chocolate Roses</v>
      </c>
      <c r="G1094" s="2">
        <v>1</v>
      </c>
      <c r="H1094" s="10">
        <f>VLOOKUP(E1094,PRODUCTS!A:E,3,FALSE)</f>
        <v>41</v>
      </c>
      <c r="I1094" s="10">
        <f>VLOOKUP(E1094,PRODUCTS!A:E,4,FALSE)</f>
        <v>23.5</v>
      </c>
      <c r="J1094" s="10">
        <f t="shared" si="51"/>
        <v>41</v>
      </c>
      <c r="K1094" s="10">
        <f t="shared" si="52"/>
        <v>23.5</v>
      </c>
      <c r="L1094" s="10">
        <f t="shared" si="53"/>
        <v>17.5</v>
      </c>
      <c r="M1094" s="2">
        <f>VLOOKUP(D1094,CUSTOMERS!A:E,5,FALSE)</f>
        <v>4</v>
      </c>
      <c r="N1094" s="2">
        <f>VLOOKUP(E1094,PRODUCTS!A:E,5,FALSE)</f>
        <v>3</v>
      </c>
      <c r="O1094" s="2" t="str">
        <f>VLOOKUP(N1094,CATEGORIES!A:C,3,FALSE)</f>
        <v>Food</v>
      </c>
      <c r="P1094" s="2" t="str">
        <f ca="1">VLOOKUP(D1094,CUSTOMERS!A:J,10,FALSE)</f>
        <v>40 - 50</v>
      </c>
      <c r="Q1094" s="2" t="str">
        <f>VLOOKUP(D1094,CUSTOMERS!A:I,9,FALSE)</f>
        <v>Germany</v>
      </c>
      <c r="R1094" s="2" t="str">
        <f>VLOOKUP(D1094,CUSTOMERS!A:K,11,FALSE)</f>
        <v>Europe</v>
      </c>
    </row>
    <row r="1095" spans="1:18" x14ac:dyDescent="0.2">
      <c r="A1095" s="2">
        <v>1551</v>
      </c>
      <c r="B1095" s="2">
        <v>3</v>
      </c>
      <c r="C1095" s="4">
        <v>44933</v>
      </c>
      <c r="D1095" s="2">
        <v>358</v>
      </c>
      <c r="E1095" s="2">
        <v>54</v>
      </c>
      <c r="F1095" s="2" t="str">
        <f>VLOOKUP(E1095,PRODUCTS!A:B,2,FALSE)</f>
        <v>Birthday Flower Basket</v>
      </c>
      <c r="G1095" s="2">
        <v>1</v>
      </c>
      <c r="H1095" s="10">
        <f>VLOOKUP(E1095,PRODUCTS!A:E,3,FALSE)</f>
        <v>70</v>
      </c>
      <c r="I1095" s="10">
        <f>VLOOKUP(E1095,PRODUCTS!A:E,4,FALSE)</f>
        <v>38</v>
      </c>
      <c r="J1095" s="10">
        <f t="shared" si="51"/>
        <v>70</v>
      </c>
      <c r="K1095" s="10">
        <f t="shared" si="52"/>
        <v>38</v>
      </c>
      <c r="L1095" s="10">
        <f t="shared" si="53"/>
        <v>32</v>
      </c>
      <c r="M1095" s="2">
        <f>VLOOKUP(D1095,CUSTOMERS!A:E,5,FALSE)</f>
        <v>4</v>
      </c>
      <c r="N1095" s="2">
        <f>VLOOKUP(E1095,PRODUCTS!A:E,5,FALSE)</f>
        <v>22</v>
      </c>
      <c r="O1095" s="2" t="str">
        <f>VLOOKUP(N1095,CATEGORIES!A:C,3,FALSE)</f>
        <v>Gifts</v>
      </c>
      <c r="P1095" s="2" t="str">
        <f ca="1">VLOOKUP(D1095,CUSTOMERS!A:J,10,FALSE)</f>
        <v>40 - 50</v>
      </c>
      <c r="Q1095" s="2" t="str">
        <f>VLOOKUP(D1095,CUSTOMERS!A:I,9,FALSE)</f>
        <v>Germany</v>
      </c>
      <c r="R1095" s="2" t="str">
        <f>VLOOKUP(D1095,CUSTOMERS!A:K,11,FALSE)</f>
        <v>Europe</v>
      </c>
    </row>
    <row r="1096" spans="1:18" x14ac:dyDescent="0.2">
      <c r="A1096" s="2">
        <v>1552</v>
      </c>
      <c r="B1096" s="2">
        <v>1</v>
      </c>
      <c r="C1096" s="4">
        <v>44933</v>
      </c>
      <c r="D1096" s="2">
        <v>387</v>
      </c>
      <c r="E1096" s="2">
        <v>81</v>
      </c>
      <c r="F1096" s="2" t="str">
        <f>VLOOKUP(E1096,PRODUCTS!A:B,2,FALSE)</f>
        <v>Fisherman's Reel Clock</v>
      </c>
      <c r="G1096" s="2">
        <v>1</v>
      </c>
      <c r="H1096" s="10">
        <f>VLOOKUP(E1096,PRODUCTS!A:E,3,FALSE)</f>
        <v>190</v>
      </c>
      <c r="I1096" s="10">
        <f>VLOOKUP(E1096,PRODUCTS!A:E,4,FALSE)</f>
        <v>98</v>
      </c>
      <c r="J1096" s="10">
        <f t="shared" si="51"/>
        <v>190</v>
      </c>
      <c r="K1096" s="10">
        <f t="shared" si="52"/>
        <v>98</v>
      </c>
      <c r="L1096" s="10">
        <f t="shared" si="53"/>
        <v>92</v>
      </c>
      <c r="M1096" s="2">
        <f>VLOOKUP(D1096,CUSTOMERS!A:E,5,FALSE)</f>
        <v>9</v>
      </c>
      <c r="N1096" s="2">
        <f>VLOOKUP(E1096,PRODUCTS!A:E,5,FALSE)</f>
        <v>26</v>
      </c>
      <c r="O1096" s="2" t="str">
        <f>VLOOKUP(N1096,CATEGORIES!A:C,3,FALSE)</f>
        <v>Gifts</v>
      </c>
      <c r="P1096" s="2" t="str">
        <f ca="1">VLOOKUP(D1096,CUSTOMERS!A:J,10,FALSE)</f>
        <v>40 - 50</v>
      </c>
      <c r="Q1096" s="2" t="str">
        <f>VLOOKUP(D1096,CUSTOMERS!A:I,9,FALSE)</f>
        <v>North-East</v>
      </c>
      <c r="R1096" s="2" t="str">
        <f>VLOOKUP(D1096,CUSTOMERS!A:K,11,FALSE)</f>
        <v>USA</v>
      </c>
    </row>
    <row r="1097" spans="1:18" x14ac:dyDescent="0.2">
      <c r="A1097" s="2">
        <v>1552</v>
      </c>
      <c r="B1097" s="2">
        <v>2</v>
      </c>
      <c r="C1097" s="4">
        <v>44933</v>
      </c>
      <c r="D1097" s="2">
        <v>387</v>
      </c>
      <c r="E1097" s="2">
        <v>168</v>
      </c>
      <c r="F1097" s="2" t="str">
        <f>VLOOKUP(E1097,PRODUCTS!A:B,2,FALSE)</f>
        <v>Root Beer Lovers Basket</v>
      </c>
      <c r="G1097" s="2">
        <v>1</v>
      </c>
      <c r="H1097" s="10">
        <f>VLOOKUP(E1097,PRODUCTS!A:E,3,FALSE)</f>
        <v>51</v>
      </c>
      <c r="I1097" s="10">
        <f>VLOOKUP(E1097,PRODUCTS!A:E,4,FALSE)</f>
        <v>26.5</v>
      </c>
      <c r="J1097" s="10">
        <f t="shared" si="51"/>
        <v>51</v>
      </c>
      <c r="K1097" s="10">
        <f t="shared" si="52"/>
        <v>26.5</v>
      </c>
      <c r="L1097" s="10">
        <f t="shared" si="53"/>
        <v>24.5</v>
      </c>
      <c r="M1097" s="2">
        <f>VLOOKUP(D1097,CUSTOMERS!A:E,5,FALSE)</f>
        <v>9</v>
      </c>
      <c r="N1097" s="2">
        <f>VLOOKUP(E1097,PRODUCTS!A:E,5,FALSE)</f>
        <v>11</v>
      </c>
      <c r="O1097" s="2" t="str">
        <f>VLOOKUP(N1097,CATEGORIES!A:C,3,FALSE)</f>
        <v>Gifts</v>
      </c>
      <c r="P1097" s="2" t="str">
        <f ca="1">VLOOKUP(D1097,CUSTOMERS!A:J,10,FALSE)</f>
        <v>40 - 50</v>
      </c>
      <c r="Q1097" s="2" t="str">
        <f>VLOOKUP(D1097,CUSTOMERS!A:I,9,FALSE)</f>
        <v>North-East</v>
      </c>
      <c r="R1097" s="2" t="str">
        <f>VLOOKUP(D1097,CUSTOMERS!A:K,11,FALSE)</f>
        <v>USA</v>
      </c>
    </row>
    <row r="1098" spans="1:18" x14ac:dyDescent="0.2">
      <c r="A1098" s="2">
        <v>1553</v>
      </c>
      <c r="B1098" s="2">
        <v>1</v>
      </c>
      <c r="C1098" s="4">
        <v>44934</v>
      </c>
      <c r="D1098" s="2">
        <v>85</v>
      </c>
      <c r="E1098" s="2">
        <v>94</v>
      </c>
      <c r="F1098" s="2" t="str">
        <f>VLOOKUP(E1098,PRODUCTS!A:B,2,FALSE)</f>
        <v>Golf Club Cleaner</v>
      </c>
      <c r="G1098" s="2">
        <v>1</v>
      </c>
      <c r="H1098" s="10">
        <f>VLOOKUP(E1098,PRODUCTS!A:E,3,FALSE)</f>
        <v>25</v>
      </c>
      <c r="I1098" s="10">
        <f>VLOOKUP(E1098,PRODUCTS!A:E,4,FALSE)</f>
        <v>14.5</v>
      </c>
      <c r="J1098" s="10">
        <f t="shared" si="51"/>
        <v>25</v>
      </c>
      <c r="K1098" s="10">
        <f t="shared" si="52"/>
        <v>14.5</v>
      </c>
      <c r="L1098" s="10">
        <f t="shared" si="53"/>
        <v>10.5</v>
      </c>
      <c r="M1098" s="2">
        <f>VLOOKUP(D1098,CUSTOMERS!A:E,5,FALSE)</f>
        <v>2</v>
      </c>
      <c r="N1098" s="2">
        <f>VLOOKUP(E1098,PRODUCTS!A:E,5,FALSE)</f>
        <v>12</v>
      </c>
      <c r="O1098" s="2" t="str">
        <f>VLOOKUP(N1098,CATEGORIES!A:C,3,FALSE)</f>
        <v>Gifts</v>
      </c>
      <c r="P1098" s="2" t="str">
        <f ca="1">VLOOKUP(D1098,CUSTOMERS!A:J,10,FALSE)</f>
        <v>50 - 60</v>
      </c>
      <c r="Q1098" s="2" t="str">
        <f>VLOOKUP(D1098,CUSTOMERS!A:I,9,FALSE)</f>
        <v>Germany</v>
      </c>
      <c r="R1098" s="2" t="str">
        <f>VLOOKUP(D1098,CUSTOMERS!A:K,11,FALSE)</f>
        <v>Europe</v>
      </c>
    </row>
    <row r="1099" spans="1:18" x14ac:dyDescent="0.2">
      <c r="A1099" s="2">
        <v>1554</v>
      </c>
      <c r="B1099" s="2">
        <v>1</v>
      </c>
      <c r="C1099" s="4">
        <v>44934</v>
      </c>
      <c r="D1099" s="2">
        <v>409</v>
      </c>
      <c r="E1099" s="2">
        <v>109</v>
      </c>
      <c r="F1099" s="2" t="str">
        <f>VLOOKUP(E1099,PRODUCTS!A:B,2,FALSE)</f>
        <v>Italian Herb Garden</v>
      </c>
      <c r="G1099" s="2">
        <v>1</v>
      </c>
      <c r="H1099" s="10">
        <f>VLOOKUP(E1099,PRODUCTS!A:E,3,FALSE)</f>
        <v>29</v>
      </c>
      <c r="I1099" s="10">
        <f>VLOOKUP(E1099,PRODUCTS!A:E,4,FALSE)</f>
        <v>15.5</v>
      </c>
      <c r="J1099" s="10">
        <f t="shared" si="51"/>
        <v>29</v>
      </c>
      <c r="K1099" s="10">
        <f t="shared" si="52"/>
        <v>15.5</v>
      </c>
      <c r="L1099" s="10">
        <f t="shared" si="53"/>
        <v>13.5</v>
      </c>
      <c r="M1099" s="2">
        <f>VLOOKUP(D1099,CUSTOMERS!A:E,5,FALSE)</f>
        <v>7</v>
      </c>
      <c r="N1099" s="2">
        <f>VLOOKUP(E1099,PRODUCTS!A:E,5,FALSE)</f>
        <v>15</v>
      </c>
      <c r="O1099" s="2" t="str">
        <f>VLOOKUP(N1099,CATEGORIES!A:C,3,FALSE)</f>
        <v>Household</v>
      </c>
      <c r="P1099" s="2" t="str">
        <f ca="1">VLOOKUP(D1099,CUSTOMERS!A:J,10,FALSE)</f>
        <v>50 - 60</v>
      </c>
      <c r="Q1099" s="2" t="str">
        <f>VLOOKUP(D1099,CUSTOMERS!A:I,9,FALSE)</f>
        <v>Mid-Atlantic</v>
      </c>
      <c r="R1099" s="2" t="str">
        <f>VLOOKUP(D1099,CUSTOMERS!A:K,11,FALSE)</f>
        <v>USA</v>
      </c>
    </row>
    <row r="1100" spans="1:18" x14ac:dyDescent="0.2">
      <c r="A1100" s="2">
        <v>1554</v>
      </c>
      <c r="B1100" s="2">
        <v>2</v>
      </c>
      <c r="C1100" s="4">
        <v>44934</v>
      </c>
      <c r="D1100" s="2">
        <v>409</v>
      </c>
      <c r="E1100" s="2">
        <v>194</v>
      </c>
      <c r="F1100" s="2" t="str">
        <f>VLOOKUP(E1100,PRODUCTS!A:B,2,FALSE)</f>
        <v>Thermal Lumbar Support</v>
      </c>
      <c r="G1100" s="2">
        <v>1</v>
      </c>
      <c r="H1100" s="10">
        <f>VLOOKUP(E1100,PRODUCTS!A:E,3,FALSE)</f>
        <v>50</v>
      </c>
      <c r="I1100" s="10">
        <f>VLOOKUP(E1100,PRODUCTS!A:E,4,FALSE)</f>
        <v>27</v>
      </c>
      <c r="J1100" s="10">
        <f t="shared" si="51"/>
        <v>50</v>
      </c>
      <c r="K1100" s="10">
        <f t="shared" si="52"/>
        <v>27</v>
      </c>
      <c r="L1100" s="10">
        <f t="shared" si="53"/>
        <v>23</v>
      </c>
      <c r="M1100" s="2">
        <f>VLOOKUP(D1100,CUSTOMERS!A:E,5,FALSE)</f>
        <v>7</v>
      </c>
      <c r="N1100" s="2">
        <f>VLOOKUP(E1100,PRODUCTS!A:E,5,FALSE)</f>
        <v>26</v>
      </c>
      <c r="O1100" s="2" t="str">
        <f>VLOOKUP(N1100,CATEGORIES!A:C,3,FALSE)</f>
        <v>Gifts</v>
      </c>
      <c r="P1100" s="2" t="str">
        <f ca="1">VLOOKUP(D1100,CUSTOMERS!A:J,10,FALSE)</f>
        <v>50 - 60</v>
      </c>
      <c r="Q1100" s="2" t="str">
        <f>VLOOKUP(D1100,CUSTOMERS!A:I,9,FALSE)</f>
        <v>Mid-Atlantic</v>
      </c>
      <c r="R1100" s="2" t="str">
        <f>VLOOKUP(D1100,CUSTOMERS!A:K,11,FALSE)</f>
        <v>USA</v>
      </c>
    </row>
    <row r="1101" spans="1:18" x14ac:dyDescent="0.2">
      <c r="A1101" s="2">
        <v>1555</v>
      </c>
      <c r="B1101" s="2">
        <v>1</v>
      </c>
      <c r="C1101" s="4">
        <v>44934</v>
      </c>
      <c r="D1101" s="2">
        <v>561</v>
      </c>
      <c r="E1101" s="2">
        <v>72</v>
      </c>
      <c r="F1101" s="2" t="str">
        <f>VLOOKUP(E1101,PRODUCTS!A:B,2,FALSE)</f>
        <v>Elmo Market Basket</v>
      </c>
      <c r="G1101" s="2">
        <v>1</v>
      </c>
      <c r="H1101" s="10">
        <f>VLOOKUP(E1101,PRODUCTS!A:E,3,FALSE)</f>
        <v>30</v>
      </c>
      <c r="I1101" s="10">
        <f>VLOOKUP(E1101,PRODUCTS!A:E,4,FALSE)</f>
        <v>18</v>
      </c>
      <c r="J1101" s="10">
        <f t="shared" si="51"/>
        <v>30</v>
      </c>
      <c r="K1101" s="10">
        <f t="shared" si="52"/>
        <v>18</v>
      </c>
      <c r="L1101" s="10">
        <f t="shared" si="53"/>
        <v>12</v>
      </c>
      <c r="M1101" s="2">
        <f>VLOOKUP(D1101,CUSTOMERS!A:E,5,FALSE)</f>
        <v>2</v>
      </c>
      <c r="N1101" s="2">
        <f>VLOOKUP(E1101,PRODUCTS!A:E,5,FALSE)</f>
        <v>17</v>
      </c>
      <c r="O1101" s="2" t="str">
        <f>VLOOKUP(N1101,CATEGORIES!A:C,3,FALSE)</f>
        <v>Children</v>
      </c>
      <c r="P1101" s="2" t="str">
        <f ca="1">VLOOKUP(D1101,CUSTOMERS!A:J,10,FALSE)</f>
        <v>30 - 40</v>
      </c>
      <c r="Q1101" s="2" t="str">
        <f>VLOOKUP(D1101,CUSTOMERS!A:I,9,FALSE)</f>
        <v>Mid-Atlantic</v>
      </c>
      <c r="R1101" s="2" t="str">
        <f>VLOOKUP(D1101,CUSTOMERS!A:K,11,FALSE)</f>
        <v>USA</v>
      </c>
    </row>
    <row r="1102" spans="1:18" x14ac:dyDescent="0.2">
      <c r="A1102" s="2">
        <v>1555</v>
      </c>
      <c r="B1102" s="2">
        <v>2</v>
      </c>
      <c r="C1102" s="4">
        <v>44934</v>
      </c>
      <c r="D1102" s="2">
        <v>561</v>
      </c>
      <c r="E1102" s="2">
        <v>140</v>
      </c>
      <c r="F1102" s="2" t="str">
        <f>VLOOKUP(E1102,PRODUCTS!A:B,2,FALSE)</f>
        <v>Deer Repellent</v>
      </c>
      <c r="G1102" s="2">
        <v>1</v>
      </c>
      <c r="H1102" s="10">
        <f>VLOOKUP(E1102,PRODUCTS!A:E,3,FALSE)</f>
        <v>15</v>
      </c>
      <c r="I1102" s="10">
        <f>VLOOKUP(E1102,PRODUCTS!A:E,4,FALSE)</f>
        <v>9.5</v>
      </c>
      <c r="J1102" s="10">
        <f t="shared" si="51"/>
        <v>15</v>
      </c>
      <c r="K1102" s="10">
        <f t="shared" si="52"/>
        <v>9.5</v>
      </c>
      <c r="L1102" s="10">
        <f t="shared" si="53"/>
        <v>5.5</v>
      </c>
      <c r="M1102" s="2">
        <f>VLOOKUP(D1102,CUSTOMERS!A:E,5,FALSE)</f>
        <v>2</v>
      </c>
      <c r="N1102" s="2">
        <f>VLOOKUP(E1102,PRODUCTS!A:E,5,FALSE)</f>
        <v>16</v>
      </c>
      <c r="O1102" s="2" t="str">
        <f>VLOOKUP(N1102,CATEGORIES!A:C,3,FALSE)</f>
        <v>Household</v>
      </c>
      <c r="P1102" s="2" t="str">
        <f ca="1">VLOOKUP(D1102,CUSTOMERS!A:J,10,FALSE)</f>
        <v>30 - 40</v>
      </c>
      <c r="Q1102" s="2" t="str">
        <f>VLOOKUP(D1102,CUSTOMERS!A:I,9,FALSE)</f>
        <v>Mid-Atlantic</v>
      </c>
      <c r="R1102" s="2" t="str">
        <f>VLOOKUP(D1102,CUSTOMERS!A:K,11,FALSE)</f>
        <v>USA</v>
      </c>
    </row>
    <row r="1103" spans="1:18" x14ac:dyDescent="0.2">
      <c r="A1103" s="2">
        <v>1555</v>
      </c>
      <c r="B1103" s="2">
        <v>3</v>
      </c>
      <c r="C1103" s="4">
        <v>44934</v>
      </c>
      <c r="D1103" s="2">
        <v>561</v>
      </c>
      <c r="E1103" s="2">
        <v>164</v>
      </c>
      <c r="F1103" s="2" t="str">
        <f>VLOOKUP(E1103,PRODUCTS!A:B,2,FALSE)</f>
        <v>Reading Light</v>
      </c>
      <c r="G1103" s="2">
        <v>1</v>
      </c>
      <c r="H1103" s="10">
        <f>VLOOKUP(E1103,PRODUCTS!A:E,3,FALSE)</f>
        <v>35</v>
      </c>
      <c r="I1103" s="10">
        <f>VLOOKUP(E1103,PRODUCTS!A:E,4,FALSE)</f>
        <v>20.5</v>
      </c>
      <c r="J1103" s="10">
        <f t="shared" si="51"/>
        <v>35</v>
      </c>
      <c r="K1103" s="10">
        <f t="shared" si="52"/>
        <v>20.5</v>
      </c>
      <c r="L1103" s="10">
        <f t="shared" si="53"/>
        <v>14.5</v>
      </c>
      <c r="M1103" s="2">
        <f>VLOOKUP(D1103,CUSTOMERS!A:E,5,FALSE)</f>
        <v>2</v>
      </c>
      <c r="N1103" s="2">
        <f>VLOOKUP(E1103,PRODUCTS!A:E,5,FALSE)</f>
        <v>2</v>
      </c>
      <c r="O1103" s="2" t="str">
        <f>VLOOKUP(N1103,CATEGORIES!A:C,3,FALSE)</f>
        <v>Travel</v>
      </c>
      <c r="P1103" s="2" t="str">
        <f ca="1">VLOOKUP(D1103,CUSTOMERS!A:J,10,FALSE)</f>
        <v>30 - 40</v>
      </c>
      <c r="Q1103" s="2" t="str">
        <f>VLOOKUP(D1103,CUSTOMERS!A:I,9,FALSE)</f>
        <v>Mid-Atlantic</v>
      </c>
      <c r="R1103" s="2" t="str">
        <f>VLOOKUP(D1103,CUSTOMERS!A:K,11,FALSE)</f>
        <v>USA</v>
      </c>
    </row>
    <row r="1104" spans="1:18" x14ac:dyDescent="0.2">
      <c r="A1104" s="2">
        <v>1556</v>
      </c>
      <c r="B1104" s="2">
        <v>1</v>
      </c>
      <c r="C1104" s="4">
        <v>44935</v>
      </c>
      <c r="D1104" s="2">
        <v>112</v>
      </c>
      <c r="E1104" s="2">
        <v>19</v>
      </c>
      <c r="F1104" s="2" t="str">
        <f>VLOOKUP(E1104,PRODUCTS!A:B,2,FALSE)</f>
        <v>Bon Appetite</v>
      </c>
      <c r="G1104" s="2">
        <v>1</v>
      </c>
      <c r="H1104" s="10">
        <f>VLOOKUP(E1104,PRODUCTS!A:E,3,FALSE)</f>
        <v>62</v>
      </c>
      <c r="I1104" s="10">
        <f>VLOOKUP(E1104,PRODUCTS!A:E,4,FALSE)</f>
        <v>32</v>
      </c>
      <c r="J1104" s="10">
        <f t="shared" si="51"/>
        <v>62</v>
      </c>
      <c r="K1104" s="10">
        <f t="shared" si="52"/>
        <v>32</v>
      </c>
      <c r="L1104" s="10">
        <f t="shared" si="53"/>
        <v>30</v>
      </c>
      <c r="M1104" s="2">
        <f>VLOOKUP(D1104,CUSTOMERS!A:E,5,FALSE)</f>
        <v>4</v>
      </c>
      <c r="N1104" s="2">
        <f>VLOOKUP(E1104,PRODUCTS!A:E,5,FALSE)</f>
        <v>11</v>
      </c>
      <c r="O1104" s="2" t="str">
        <f>VLOOKUP(N1104,CATEGORIES!A:C,3,FALSE)</f>
        <v>Gifts</v>
      </c>
      <c r="P1104" s="2" t="str">
        <f ca="1">VLOOKUP(D1104,CUSTOMERS!A:J,10,FALSE)</f>
        <v>40 - 50</v>
      </c>
      <c r="Q1104" s="2" t="str">
        <f>VLOOKUP(D1104,CUSTOMERS!A:I,9,FALSE)</f>
        <v>South-West</v>
      </c>
      <c r="R1104" s="2" t="str">
        <f>VLOOKUP(D1104,CUSTOMERS!A:K,11,FALSE)</f>
        <v>USA</v>
      </c>
    </row>
    <row r="1105" spans="1:18" x14ac:dyDescent="0.2">
      <c r="A1105" s="2">
        <v>1556</v>
      </c>
      <c r="B1105" s="2">
        <v>2</v>
      </c>
      <c r="C1105" s="4">
        <v>44935</v>
      </c>
      <c r="D1105" s="2">
        <v>112</v>
      </c>
      <c r="E1105" s="2">
        <v>122</v>
      </c>
      <c r="F1105" s="2" t="str">
        <f>VLOOKUP(E1105,PRODUCTS!A:B,2,FALSE)</f>
        <v>Log and Kindling Rack</v>
      </c>
      <c r="G1105" s="2">
        <v>1</v>
      </c>
      <c r="H1105" s="10">
        <f>VLOOKUP(E1105,PRODUCTS!A:E,3,FALSE)</f>
        <v>105</v>
      </c>
      <c r="I1105" s="10">
        <f>VLOOKUP(E1105,PRODUCTS!A:E,4,FALSE)</f>
        <v>55.5</v>
      </c>
      <c r="J1105" s="10">
        <f t="shared" si="51"/>
        <v>105</v>
      </c>
      <c r="K1105" s="10">
        <f t="shared" si="52"/>
        <v>55.5</v>
      </c>
      <c r="L1105" s="10">
        <f t="shared" si="53"/>
        <v>49.5</v>
      </c>
      <c r="M1105" s="2">
        <f>VLOOKUP(D1105,CUSTOMERS!A:E,5,FALSE)</f>
        <v>4</v>
      </c>
      <c r="N1105" s="2">
        <f>VLOOKUP(E1105,PRODUCTS!A:E,5,FALSE)</f>
        <v>13</v>
      </c>
      <c r="O1105" s="2" t="str">
        <f>VLOOKUP(N1105,CATEGORIES!A:C,3,FALSE)</f>
        <v>Household</v>
      </c>
      <c r="P1105" s="2" t="str">
        <f ca="1">VLOOKUP(D1105,CUSTOMERS!A:J,10,FALSE)</f>
        <v>40 - 50</v>
      </c>
      <c r="Q1105" s="2" t="str">
        <f>VLOOKUP(D1105,CUSTOMERS!A:I,9,FALSE)</f>
        <v>South-West</v>
      </c>
      <c r="R1105" s="2" t="str">
        <f>VLOOKUP(D1105,CUSTOMERS!A:K,11,FALSE)</f>
        <v>USA</v>
      </c>
    </row>
    <row r="1106" spans="1:18" x14ac:dyDescent="0.2">
      <c r="A1106" s="2">
        <v>1556</v>
      </c>
      <c r="B1106" s="2">
        <v>3</v>
      </c>
      <c r="C1106" s="4">
        <v>44935</v>
      </c>
      <c r="D1106" s="2">
        <v>112</v>
      </c>
      <c r="E1106" s="2">
        <v>164</v>
      </c>
      <c r="F1106" s="2" t="str">
        <f>VLOOKUP(E1106,PRODUCTS!A:B,2,FALSE)</f>
        <v>Reading Light</v>
      </c>
      <c r="G1106" s="2">
        <v>1</v>
      </c>
      <c r="H1106" s="10">
        <f>VLOOKUP(E1106,PRODUCTS!A:E,3,FALSE)</f>
        <v>35</v>
      </c>
      <c r="I1106" s="10">
        <f>VLOOKUP(E1106,PRODUCTS!A:E,4,FALSE)</f>
        <v>20.5</v>
      </c>
      <c r="J1106" s="10">
        <f t="shared" si="51"/>
        <v>35</v>
      </c>
      <c r="K1106" s="10">
        <f t="shared" si="52"/>
        <v>20.5</v>
      </c>
      <c r="L1106" s="10">
        <f t="shared" si="53"/>
        <v>14.5</v>
      </c>
      <c r="M1106" s="2">
        <f>VLOOKUP(D1106,CUSTOMERS!A:E,5,FALSE)</f>
        <v>4</v>
      </c>
      <c r="N1106" s="2">
        <f>VLOOKUP(E1106,PRODUCTS!A:E,5,FALSE)</f>
        <v>2</v>
      </c>
      <c r="O1106" s="2" t="str">
        <f>VLOOKUP(N1106,CATEGORIES!A:C,3,FALSE)</f>
        <v>Travel</v>
      </c>
      <c r="P1106" s="2" t="str">
        <f ca="1">VLOOKUP(D1106,CUSTOMERS!A:J,10,FALSE)</f>
        <v>40 - 50</v>
      </c>
      <c r="Q1106" s="2" t="str">
        <f>VLOOKUP(D1106,CUSTOMERS!A:I,9,FALSE)</f>
        <v>South-West</v>
      </c>
      <c r="R1106" s="2" t="str">
        <f>VLOOKUP(D1106,CUSTOMERS!A:K,11,FALSE)</f>
        <v>USA</v>
      </c>
    </row>
    <row r="1107" spans="1:18" x14ac:dyDescent="0.2">
      <c r="A1107" s="2">
        <v>1556</v>
      </c>
      <c r="B1107" s="2">
        <v>4</v>
      </c>
      <c r="C1107" s="4">
        <v>44935</v>
      </c>
      <c r="D1107" s="2">
        <v>112</v>
      </c>
      <c r="E1107" s="2">
        <v>171</v>
      </c>
      <c r="F1107" s="2" t="str">
        <f>VLOOKUP(E1107,PRODUCTS!A:B,2,FALSE)</f>
        <v>Seal Pack Refill Kit</v>
      </c>
      <c r="G1107" s="2">
        <v>1</v>
      </c>
      <c r="H1107" s="10">
        <f>VLOOKUP(E1107,PRODUCTS!A:E,3,FALSE)</f>
        <v>27</v>
      </c>
      <c r="I1107" s="10">
        <f>VLOOKUP(E1107,PRODUCTS!A:E,4,FALSE)</f>
        <v>16.5</v>
      </c>
      <c r="J1107" s="10">
        <f t="shared" si="51"/>
        <v>27</v>
      </c>
      <c r="K1107" s="10">
        <f t="shared" si="52"/>
        <v>16.5</v>
      </c>
      <c r="L1107" s="10">
        <f t="shared" si="53"/>
        <v>10.5</v>
      </c>
      <c r="M1107" s="2">
        <f>VLOOKUP(D1107,CUSTOMERS!A:E,5,FALSE)</f>
        <v>4</v>
      </c>
      <c r="N1107" s="2">
        <f>VLOOKUP(E1107,PRODUCTS!A:E,5,FALSE)</f>
        <v>23</v>
      </c>
      <c r="O1107" s="2" t="str">
        <f>VLOOKUP(N1107,CATEGORIES!A:C,3,FALSE)</f>
        <v>Travel</v>
      </c>
      <c r="P1107" s="2" t="str">
        <f ca="1">VLOOKUP(D1107,CUSTOMERS!A:J,10,FALSE)</f>
        <v>40 - 50</v>
      </c>
      <c r="Q1107" s="2" t="str">
        <f>VLOOKUP(D1107,CUSTOMERS!A:I,9,FALSE)</f>
        <v>South-West</v>
      </c>
      <c r="R1107" s="2" t="str">
        <f>VLOOKUP(D1107,CUSTOMERS!A:K,11,FALSE)</f>
        <v>USA</v>
      </c>
    </row>
    <row r="1108" spans="1:18" x14ac:dyDescent="0.2">
      <c r="A1108" s="2">
        <v>1557</v>
      </c>
      <c r="B1108" s="2">
        <v>1</v>
      </c>
      <c r="C1108" s="4">
        <v>44935</v>
      </c>
      <c r="D1108" s="2">
        <v>148</v>
      </c>
      <c r="E1108" s="2">
        <v>95</v>
      </c>
      <c r="F1108" s="2" t="str">
        <f>VLOOKUP(E1108,PRODUCTS!A:B,2,FALSE)</f>
        <v>Golfer's Mousepad</v>
      </c>
      <c r="G1108" s="2">
        <v>1</v>
      </c>
      <c r="H1108" s="10">
        <f>VLOOKUP(E1108,PRODUCTS!A:E,3,FALSE)</f>
        <v>19</v>
      </c>
      <c r="I1108" s="10">
        <f>VLOOKUP(E1108,PRODUCTS!A:E,4,FALSE)</f>
        <v>11.5</v>
      </c>
      <c r="J1108" s="10">
        <f t="shared" si="51"/>
        <v>19</v>
      </c>
      <c r="K1108" s="10">
        <f t="shared" si="52"/>
        <v>11.5</v>
      </c>
      <c r="L1108" s="10">
        <f t="shared" si="53"/>
        <v>7.5</v>
      </c>
      <c r="M1108" s="2">
        <f>VLOOKUP(D1108,CUSTOMERS!A:E,5,FALSE)</f>
        <v>2</v>
      </c>
      <c r="N1108" s="2">
        <f>VLOOKUP(E1108,PRODUCTS!A:E,5,FALSE)</f>
        <v>12</v>
      </c>
      <c r="O1108" s="2" t="str">
        <f>VLOOKUP(N1108,CATEGORIES!A:C,3,FALSE)</f>
        <v>Gifts</v>
      </c>
      <c r="P1108" s="2" t="str">
        <f ca="1">VLOOKUP(D1108,CUSTOMERS!A:J,10,FALSE)</f>
        <v>70+</v>
      </c>
      <c r="Q1108" s="2" t="str">
        <f>VLOOKUP(D1108,CUSTOMERS!A:I,9,FALSE)</f>
        <v>North-West</v>
      </c>
      <c r="R1108" s="2" t="str">
        <f>VLOOKUP(D1108,CUSTOMERS!A:K,11,FALSE)</f>
        <v>USA</v>
      </c>
    </row>
    <row r="1109" spans="1:18" x14ac:dyDescent="0.2">
      <c r="A1109" s="2">
        <v>1558</v>
      </c>
      <c r="B1109" s="2">
        <v>1</v>
      </c>
      <c r="C1109" s="4">
        <v>44935</v>
      </c>
      <c r="D1109" s="2">
        <v>419</v>
      </c>
      <c r="E1109" s="2">
        <v>80</v>
      </c>
      <c r="F1109" s="2" t="str">
        <f>VLOOKUP(E1109,PRODUCTS!A:B,2,FALSE)</f>
        <v>UT Bottle Opener</v>
      </c>
      <c r="G1109" s="2">
        <v>1</v>
      </c>
      <c r="H1109" s="10">
        <f>VLOOKUP(E1109,PRODUCTS!A:E,3,FALSE)</f>
        <v>22</v>
      </c>
      <c r="I1109" s="10">
        <f>VLOOKUP(E1109,PRODUCTS!A:E,4,FALSE)</f>
        <v>13</v>
      </c>
      <c r="J1109" s="10">
        <f t="shared" si="51"/>
        <v>22</v>
      </c>
      <c r="K1109" s="10">
        <f t="shared" si="52"/>
        <v>13</v>
      </c>
      <c r="L1109" s="10">
        <f t="shared" si="53"/>
        <v>9</v>
      </c>
      <c r="M1109" s="2">
        <f>VLOOKUP(D1109,CUSTOMERS!A:E,5,FALSE)</f>
        <v>4</v>
      </c>
      <c r="N1109" s="2">
        <f>VLOOKUP(E1109,PRODUCTS!A:E,5,FALSE)</f>
        <v>15</v>
      </c>
      <c r="O1109" s="2" t="str">
        <f>VLOOKUP(N1109,CATEGORIES!A:C,3,FALSE)</f>
        <v>Household</v>
      </c>
      <c r="P1109" s="2" t="str">
        <f ca="1">VLOOKUP(D1109,CUSTOMERS!A:J,10,FALSE)</f>
        <v>50 - 60</v>
      </c>
      <c r="Q1109" s="2" t="str">
        <f>VLOOKUP(D1109,CUSTOMERS!A:I,9,FALSE)</f>
        <v>England</v>
      </c>
      <c r="R1109" s="2" t="str">
        <f>VLOOKUP(D1109,CUSTOMERS!A:K,11,FALSE)</f>
        <v>Europe</v>
      </c>
    </row>
    <row r="1110" spans="1:18" x14ac:dyDescent="0.2">
      <c r="A1110" s="2">
        <v>1558</v>
      </c>
      <c r="B1110" s="2">
        <v>2</v>
      </c>
      <c r="C1110" s="4">
        <v>44935</v>
      </c>
      <c r="D1110" s="2">
        <v>419</v>
      </c>
      <c r="E1110" s="2">
        <v>101</v>
      </c>
      <c r="F1110" s="2" t="str">
        <f>VLOOKUP(E1110,PRODUCTS!A:B,2,FALSE)</f>
        <v>LED Headlamp</v>
      </c>
      <c r="G1110" s="2">
        <v>2</v>
      </c>
      <c r="H1110" s="10">
        <f>VLOOKUP(E1110,PRODUCTS!A:E,3,FALSE)</f>
        <v>35</v>
      </c>
      <c r="I1110" s="10">
        <f>VLOOKUP(E1110,PRODUCTS!A:E,4,FALSE)</f>
        <v>20.5</v>
      </c>
      <c r="J1110" s="10">
        <f t="shared" si="51"/>
        <v>70</v>
      </c>
      <c r="K1110" s="10">
        <f t="shared" si="52"/>
        <v>41</v>
      </c>
      <c r="L1110" s="10">
        <f t="shared" si="53"/>
        <v>29</v>
      </c>
      <c r="M1110" s="2">
        <f>VLOOKUP(D1110,CUSTOMERS!A:E,5,FALSE)</f>
        <v>4</v>
      </c>
      <c r="N1110" s="2">
        <f>VLOOKUP(E1110,PRODUCTS!A:E,5,FALSE)</f>
        <v>23</v>
      </c>
      <c r="O1110" s="2" t="str">
        <f>VLOOKUP(N1110,CATEGORIES!A:C,3,FALSE)</f>
        <v>Travel</v>
      </c>
      <c r="P1110" s="2" t="str">
        <f ca="1">VLOOKUP(D1110,CUSTOMERS!A:J,10,FALSE)</f>
        <v>50 - 60</v>
      </c>
      <c r="Q1110" s="2" t="str">
        <f>VLOOKUP(D1110,CUSTOMERS!A:I,9,FALSE)</f>
        <v>England</v>
      </c>
      <c r="R1110" s="2" t="str">
        <f>VLOOKUP(D1110,CUSTOMERS!A:K,11,FALSE)</f>
        <v>Europe</v>
      </c>
    </row>
    <row r="1111" spans="1:18" x14ac:dyDescent="0.2">
      <c r="A1111" s="2">
        <v>1559</v>
      </c>
      <c r="B1111" s="2">
        <v>1</v>
      </c>
      <c r="C1111" s="4">
        <v>44935</v>
      </c>
      <c r="D1111" s="2">
        <v>638</v>
      </c>
      <c r="E1111" s="2">
        <v>159</v>
      </c>
      <c r="F1111" s="2" t="str">
        <f>VLOOKUP(E1111,PRODUCTS!A:B,2,FALSE)</f>
        <v>Planter Pot Feet</v>
      </c>
      <c r="G1111" s="2">
        <v>2</v>
      </c>
      <c r="H1111" s="10">
        <f>VLOOKUP(E1111,PRODUCTS!A:E,3,FALSE)</f>
        <v>12</v>
      </c>
      <c r="I1111" s="10">
        <f>VLOOKUP(E1111,PRODUCTS!A:E,4,FALSE)</f>
        <v>7</v>
      </c>
      <c r="J1111" s="10">
        <f t="shared" si="51"/>
        <v>24</v>
      </c>
      <c r="K1111" s="10">
        <f t="shared" si="52"/>
        <v>14</v>
      </c>
      <c r="L1111" s="10">
        <f t="shared" si="53"/>
        <v>10</v>
      </c>
      <c r="M1111" s="2">
        <f>VLOOKUP(D1111,CUSTOMERS!A:E,5,FALSE)</f>
        <v>8</v>
      </c>
      <c r="N1111" s="2">
        <f>VLOOKUP(E1111,PRODUCTS!A:E,5,FALSE)</f>
        <v>16</v>
      </c>
      <c r="O1111" s="2" t="str">
        <f>VLOOKUP(N1111,CATEGORIES!A:C,3,FALSE)</f>
        <v>Household</v>
      </c>
      <c r="P1111" s="2" t="str">
        <f ca="1">VLOOKUP(D1111,CUSTOMERS!A:J,10,FALSE)</f>
        <v>50 - 60</v>
      </c>
      <c r="Q1111" s="2" t="str">
        <f>VLOOKUP(D1111,CUSTOMERS!A:I,9,FALSE)</f>
        <v>North-West</v>
      </c>
      <c r="R1111" s="2" t="str">
        <f>VLOOKUP(D1111,CUSTOMERS!A:K,11,FALSE)</f>
        <v>USA</v>
      </c>
    </row>
    <row r="1112" spans="1:18" x14ac:dyDescent="0.2">
      <c r="A1112" s="2">
        <v>1559</v>
      </c>
      <c r="B1112" s="2">
        <v>2</v>
      </c>
      <c r="C1112" s="4">
        <v>44935</v>
      </c>
      <c r="D1112" s="2">
        <v>638</v>
      </c>
      <c r="E1112" s="2">
        <v>205</v>
      </c>
      <c r="F1112" s="2" t="str">
        <f>VLOOKUP(E1112,PRODUCTS!A:B,2,FALSE)</f>
        <v>Weather Alert Radio</v>
      </c>
      <c r="G1112" s="2">
        <v>1</v>
      </c>
      <c r="H1112" s="10">
        <f>VLOOKUP(E1112,PRODUCTS!A:E,3,FALSE)</f>
        <v>60</v>
      </c>
      <c r="I1112" s="10">
        <f>VLOOKUP(E1112,PRODUCTS!A:E,4,FALSE)</f>
        <v>32</v>
      </c>
      <c r="J1112" s="10">
        <f t="shared" si="51"/>
        <v>60</v>
      </c>
      <c r="K1112" s="10">
        <f t="shared" si="52"/>
        <v>32</v>
      </c>
      <c r="L1112" s="10">
        <f t="shared" si="53"/>
        <v>28</v>
      </c>
      <c r="M1112" s="2">
        <f>VLOOKUP(D1112,CUSTOMERS!A:E,5,FALSE)</f>
        <v>8</v>
      </c>
      <c r="N1112" s="2">
        <f>VLOOKUP(E1112,PRODUCTS!A:E,5,FALSE)</f>
        <v>9</v>
      </c>
      <c r="O1112" s="2" t="str">
        <f>VLOOKUP(N1112,CATEGORIES!A:C,3,FALSE)</f>
        <v>Electronics</v>
      </c>
      <c r="P1112" s="2" t="str">
        <f ca="1">VLOOKUP(D1112,CUSTOMERS!A:J,10,FALSE)</f>
        <v>50 - 60</v>
      </c>
      <c r="Q1112" s="2" t="str">
        <f>VLOOKUP(D1112,CUSTOMERS!A:I,9,FALSE)</f>
        <v>North-West</v>
      </c>
      <c r="R1112" s="2" t="str">
        <f>VLOOKUP(D1112,CUSTOMERS!A:K,11,FALSE)</f>
        <v>USA</v>
      </c>
    </row>
    <row r="1113" spans="1:18" x14ac:dyDescent="0.2">
      <c r="A1113" s="2">
        <v>1560</v>
      </c>
      <c r="B1113" s="2">
        <v>1</v>
      </c>
      <c r="C1113" s="4">
        <v>44936</v>
      </c>
      <c r="D1113" s="2">
        <v>619</v>
      </c>
      <c r="E1113" s="2">
        <v>80</v>
      </c>
      <c r="F1113" s="2" t="str">
        <f>VLOOKUP(E1113,PRODUCTS!A:B,2,FALSE)</f>
        <v>UT Bottle Opener</v>
      </c>
      <c r="G1113" s="2">
        <v>1</v>
      </c>
      <c r="H1113" s="10">
        <f>VLOOKUP(E1113,PRODUCTS!A:E,3,FALSE)</f>
        <v>22</v>
      </c>
      <c r="I1113" s="10">
        <f>VLOOKUP(E1113,PRODUCTS!A:E,4,FALSE)</f>
        <v>13</v>
      </c>
      <c r="J1113" s="10">
        <f t="shared" si="51"/>
        <v>22</v>
      </c>
      <c r="K1113" s="10">
        <f t="shared" si="52"/>
        <v>13</v>
      </c>
      <c r="L1113" s="10">
        <f t="shared" si="53"/>
        <v>9</v>
      </c>
      <c r="M1113" s="2">
        <f>VLOOKUP(D1113,CUSTOMERS!A:E,5,FALSE)</f>
        <v>4</v>
      </c>
      <c r="N1113" s="2">
        <f>VLOOKUP(E1113,PRODUCTS!A:E,5,FALSE)</f>
        <v>15</v>
      </c>
      <c r="O1113" s="2" t="str">
        <f>VLOOKUP(N1113,CATEGORIES!A:C,3,FALSE)</f>
        <v>Household</v>
      </c>
      <c r="P1113" s="2" t="str">
        <f ca="1">VLOOKUP(D1113,CUSTOMERS!A:J,10,FALSE)</f>
        <v>60 - 70</v>
      </c>
      <c r="Q1113" s="2" t="str">
        <f>VLOOKUP(D1113,CUSTOMERS!A:I,9,FALSE)</f>
        <v>Germany</v>
      </c>
      <c r="R1113" s="2" t="str">
        <f>VLOOKUP(D1113,CUSTOMERS!A:K,11,FALSE)</f>
        <v>Europe</v>
      </c>
    </row>
    <row r="1114" spans="1:18" x14ac:dyDescent="0.2">
      <c r="A1114" s="2">
        <v>1561</v>
      </c>
      <c r="B1114" s="2">
        <v>1</v>
      </c>
      <c r="C1114" s="4">
        <v>44938</v>
      </c>
      <c r="D1114" s="2">
        <v>33</v>
      </c>
      <c r="E1114" s="2">
        <v>26</v>
      </c>
      <c r="F1114" s="2" t="str">
        <f>VLOOKUP(E1114,PRODUCTS!A:B,2,FALSE)</f>
        <v>Bubble Gum Kit</v>
      </c>
      <c r="G1114" s="2">
        <v>8</v>
      </c>
      <c r="H1114" s="10">
        <f>VLOOKUP(E1114,PRODUCTS!A:E,3,FALSE)</f>
        <v>17</v>
      </c>
      <c r="I1114" s="10">
        <f>VLOOKUP(E1114,PRODUCTS!A:E,4,FALSE)</f>
        <v>9.5</v>
      </c>
      <c r="J1114" s="10">
        <f t="shared" si="51"/>
        <v>136</v>
      </c>
      <c r="K1114" s="10">
        <f t="shared" si="52"/>
        <v>76</v>
      </c>
      <c r="L1114" s="10">
        <f t="shared" si="53"/>
        <v>60</v>
      </c>
      <c r="M1114" s="2">
        <f>VLOOKUP(D1114,CUSTOMERS!A:E,5,FALSE)</f>
        <v>4</v>
      </c>
      <c r="N1114" s="2">
        <f>VLOOKUP(E1114,PRODUCTS!A:E,5,FALSE)</f>
        <v>17</v>
      </c>
      <c r="O1114" s="2" t="str">
        <f>VLOOKUP(N1114,CATEGORIES!A:C,3,FALSE)</f>
        <v>Children</v>
      </c>
      <c r="P1114" s="2" t="str">
        <f ca="1">VLOOKUP(D1114,CUSTOMERS!A:J,10,FALSE)</f>
        <v>20 - 30</v>
      </c>
      <c r="Q1114" s="2" t="str">
        <f>VLOOKUP(D1114,CUSTOMERS!A:I,9,FALSE)</f>
        <v>Mid-Atlantic</v>
      </c>
      <c r="R1114" s="2" t="str">
        <f>VLOOKUP(D1114,CUSTOMERS!A:K,11,FALSE)</f>
        <v>USA</v>
      </c>
    </row>
    <row r="1115" spans="1:18" x14ac:dyDescent="0.2">
      <c r="A1115" s="2">
        <v>1561</v>
      </c>
      <c r="B1115" s="2">
        <v>2</v>
      </c>
      <c r="C1115" s="4">
        <v>44938</v>
      </c>
      <c r="D1115" s="2">
        <v>33</v>
      </c>
      <c r="E1115" s="2">
        <v>110</v>
      </c>
      <c r="F1115" s="2" t="str">
        <f>VLOOKUP(E1115,PRODUCTS!A:B,2,FALSE)</f>
        <v>Italian Trattoria</v>
      </c>
      <c r="G1115" s="2">
        <v>1</v>
      </c>
      <c r="H1115" s="10">
        <f>VLOOKUP(E1115,PRODUCTS!A:E,3,FALSE)</f>
        <v>65</v>
      </c>
      <c r="I1115" s="10">
        <f>VLOOKUP(E1115,PRODUCTS!A:E,4,FALSE)</f>
        <v>35.5</v>
      </c>
      <c r="J1115" s="10">
        <f t="shared" si="51"/>
        <v>65</v>
      </c>
      <c r="K1115" s="10">
        <f t="shared" si="52"/>
        <v>35.5</v>
      </c>
      <c r="L1115" s="10">
        <f t="shared" si="53"/>
        <v>29.5</v>
      </c>
      <c r="M1115" s="2">
        <f>VLOOKUP(D1115,CUSTOMERS!A:E,5,FALSE)</f>
        <v>4</v>
      </c>
      <c r="N1115" s="2">
        <f>VLOOKUP(E1115,PRODUCTS!A:E,5,FALSE)</f>
        <v>11</v>
      </c>
      <c r="O1115" s="2" t="str">
        <f>VLOOKUP(N1115,CATEGORIES!A:C,3,FALSE)</f>
        <v>Gifts</v>
      </c>
      <c r="P1115" s="2" t="str">
        <f ca="1">VLOOKUP(D1115,CUSTOMERS!A:J,10,FALSE)</f>
        <v>20 - 30</v>
      </c>
      <c r="Q1115" s="2" t="str">
        <f>VLOOKUP(D1115,CUSTOMERS!A:I,9,FALSE)</f>
        <v>Mid-Atlantic</v>
      </c>
      <c r="R1115" s="2" t="str">
        <f>VLOOKUP(D1115,CUSTOMERS!A:K,11,FALSE)</f>
        <v>USA</v>
      </c>
    </row>
    <row r="1116" spans="1:18" x14ac:dyDescent="0.2">
      <c r="A1116" s="2">
        <v>1562</v>
      </c>
      <c r="B1116" s="2">
        <v>1</v>
      </c>
      <c r="C1116" s="4">
        <v>44938</v>
      </c>
      <c r="D1116" s="2">
        <v>71</v>
      </c>
      <c r="E1116" s="2">
        <v>11</v>
      </c>
      <c r="F1116" s="2" t="str">
        <f>VLOOKUP(E1116,PRODUCTS!A:B,2,FALSE)</f>
        <v>Aromatherapy Clove Candle</v>
      </c>
      <c r="G1116" s="2">
        <v>1</v>
      </c>
      <c r="H1116" s="10">
        <f>VLOOKUP(E1116,PRODUCTS!A:E,3,FALSE)</f>
        <v>25</v>
      </c>
      <c r="I1116" s="10">
        <f>VLOOKUP(E1116,PRODUCTS!A:E,4,FALSE)</f>
        <v>13.5</v>
      </c>
      <c r="J1116" s="10">
        <f t="shared" si="51"/>
        <v>25</v>
      </c>
      <c r="K1116" s="10">
        <f t="shared" si="52"/>
        <v>13.5</v>
      </c>
      <c r="L1116" s="10">
        <f t="shared" si="53"/>
        <v>11.5</v>
      </c>
      <c r="M1116" s="2">
        <f>VLOOKUP(D1116,CUSTOMERS!A:E,5,FALSE)</f>
        <v>5</v>
      </c>
      <c r="N1116" s="2">
        <f>VLOOKUP(E1116,PRODUCTS!A:E,5,FALSE)</f>
        <v>20</v>
      </c>
      <c r="O1116" s="2" t="str">
        <f>VLOOKUP(N1116,CATEGORIES!A:C,3,FALSE)</f>
        <v>Health &amp; Beauty</v>
      </c>
      <c r="P1116" s="2" t="str">
        <f ca="1">VLOOKUP(D1116,CUSTOMERS!A:J,10,FALSE)</f>
        <v>40 - 50</v>
      </c>
      <c r="Q1116" s="2" t="str">
        <f>VLOOKUP(D1116,CUSTOMERS!A:I,9,FALSE)</f>
        <v>North-East</v>
      </c>
      <c r="R1116" s="2" t="str">
        <f>VLOOKUP(D1116,CUSTOMERS!A:K,11,FALSE)</f>
        <v>USA</v>
      </c>
    </row>
    <row r="1117" spans="1:18" x14ac:dyDescent="0.2">
      <c r="A1117" s="2">
        <v>1562</v>
      </c>
      <c r="B1117" s="2">
        <v>2</v>
      </c>
      <c r="C1117" s="4">
        <v>44938</v>
      </c>
      <c r="D1117" s="2">
        <v>71</v>
      </c>
      <c r="E1117" s="2">
        <v>38</v>
      </c>
      <c r="F1117" s="2" t="str">
        <f>VLOOKUP(E1117,PRODUCTS!A:B,2,FALSE)</f>
        <v>Cat's Palace</v>
      </c>
      <c r="G1117" s="2">
        <v>1</v>
      </c>
      <c r="H1117" s="10">
        <f>VLOOKUP(E1117,PRODUCTS!A:E,3,FALSE)</f>
        <v>73</v>
      </c>
      <c r="I1117" s="10">
        <f>VLOOKUP(E1117,PRODUCTS!A:E,4,FALSE)</f>
        <v>37.5</v>
      </c>
      <c r="J1117" s="10">
        <f t="shared" si="51"/>
        <v>73</v>
      </c>
      <c r="K1117" s="10">
        <f t="shared" si="52"/>
        <v>37.5</v>
      </c>
      <c r="L1117" s="10">
        <f t="shared" si="53"/>
        <v>35.5</v>
      </c>
      <c r="M1117" s="2">
        <f>VLOOKUP(D1117,CUSTOMERS!A:E,5,FALSE)</f>
        <v>5</v>
      </c>
      <c r="N1117" s="2">
        <f>VLOOKUP(E1117,PRODUCTS!A:E,5,FALSE)</f>
        <v>21</v>
      </c>
      <c r="O1117" s="2" t="str">
        <f>VLOOKUP(N1117,CATEGORIES!A:C,3,FALSE)</f>
        <v>Household</v>
      </c>
      <c r="P1117" s="2" t="str">
        <f ca="1">VLOOKUP(D1117,CUSTOMERS!A:J,10,FALSE)</f>
        <v>40 - 50</v>
      </c>
      <c r="Q1117" s="2" t="str">
        <f>VLOOKUP(D1117,CUSTOMERS!A:I,9,FALSE)</f>
        <v>North-East</v>
      </c>
      <c r="R1117" s="2" t="str">
        <f>VLOOKUP(D1117,CUSTOMERS!A:K,11,FALSE)</f>
        <v>USA</v>
      </c>
    </row>
    <row r="1118" spans="1:18" x14ac:dyDescent="0.2">
      <c r="A1118" s="2">
        <v>1563</v>
      </c>
      <c r="B1118" s="2">
        <v>1</v>
      </c>
      <c r="C1118" s="4">
        <v>44938</v>
      </c>
      <c r="D1118" s="2">
        <v>113</v>
      </c>
      <c r="E1118" s="2">
        <v>72</v>
      </c>
      <c r="F1118" s="2" t="str">
        <f>VLOOKUP(E1118,PRODUCTS!A:B,2,FALSE)</f>
        <v>Elmo Market Basket</v>
      </c>
      <c r="G1118" s="2">
        <v>2</v>
      </c>
      <c r="H1118" s="10">
        <f>VLOOKUP(E1118,PRODUCTS!A:E,3,FALSE)</f>
        <v>30</v>
      </c>
      <c r="I1118" s="10">
        <f>VLOOKUP(E1118,PRODUCTS!A:E,4,FALSE)</f>
        <v>18</v>
      </c>
      <c r="J1118" s="10">
        <f t="shared" si="51"/>
        <v>60</v>
      </c>
      <c r="K1118" s="10">
        <f t="shared" si="52"/>
        <v>36</v>
      </c>
      <c r="L1118" s="10">
        <f t="shared" si="53"/>
        <v>24</v>
      </c>
      <c r="M1118" s="2">
        <f>VLOOKUP(D1118,CUSTOMERS!A:E,5,FALSE)</f>
        <v>6</v>
      </c>
      <c r="N1118" s="2">
        <f>VLOOKUP(E1118,PRODUCTS!A:E,5,FALSE)</f>
        <v>17</v>
      </c>
      <c r="O1118" s="2" t="str">
        <f>VLOOKUP(N1118,CATEGORIES!A:C,3,FALSE)</f>
        <v>Children</v>
      </c>
      <c r="P1118" s="2" t="str">
        <f ca="1">VLOOKUP(D1118,CUSTOMERS!A:J,10,FALSE)</f>
        <v>40 - 50</v>
      </c>
      <c r="Q1118" s="2" t="str">
        <f>VLOOKUP(D1118,CUSTOMERS!A:I,9,FALSE)</f>
        <v>North-East</v>
      </c>
      <c r="R1118" s="2" t="str">
        <f>VLOOKUP(D1118,CUSTOMERS!A:K,11,FALSE)</f>
        <v>USA</v>
      </c>
    </row>
    <row r="1119" spans="1:18" x14ac:dyDescent="0.2">
      <c r="A1119" s="2">
        <v>1563</v>
      </c>
      <c r="B1119" s="2">
        <v>2</v>
      </c>
      <c r="C1119" s="4">
        <v>44938</v>
      </c>
      <c r="D1119" s="2">
        <v>113</v>
      </c>
      <c r="E1119" s="2">
        <v>138</v>
      </c>
      <c r="F1119" s="2" t="str">
        <f>VLOOKUP(E1119,PRODUCTS!A:B,2,FALSE)</f>
        <v>Natural Cold Defense Kit</v>
      </c>
      <c r="G1119" s="2">
        <v>1</v>
      </c>
      <c r="H1119" s="10">
        <f>VLOOKUP(E1119,PRODUCTS!A:E,3,FALSE)</f>
        <v>30</v>
      </c>
      <c r="I1119" s="10">
        <f>VLOOKUP(E1119,PRODUCTS!A:E,4,FALSE)</f>
        <v>16</v>
      </c>
      <c r="J1119" s="10">
        <f t="shared" si="51"/>
        <v>30</v>
      </c>
      <c r="K1119" s="10">
        <f t="shared" si="52"/>
        <v>16</v>
      </c>
      <c r="L1119" s="10">
        <f t="shared" si="53"/>
        <v>14</v>
      </c>
      <c r="M1119" s="2">
        <f>VLOOKUP(D1119,CUSTOMERS!A:E,5,FALSE)</f>
        <v>6</v>
      </c>
      <c r="N1119" s="2">
        <f>VLOOKUP(E1119,PRODUCTS!A:E,5,FALSE)</f>
        <v>20</v>
      </c>
      <c r="O1119" s="2" t="str">
        <f>VLOOKUP(N1119,CATEGORIES!A:C,3,FALSE)</f>
        <v>Health &amp; Beauty</v>
      </c>
      <c r="P1119" s="2" t="str">
        <f ca="1">VLOOKUP(D1119,CUSTOMERS!A:J,10,FALSE)</f>
        <v>40 - 50</v>
      </c>
      <c r="Q1119" s="2" t="str">
        <f>VLOOKUP(D1119,CUSTOMERS!A:I,9,FALSE)</f>
        <v>North-East</v>
      </c>
      <c r="R1119" s="2" t="str">
        <f>VLOOKUP(D1119,CUSTOMERS!A:K,11,FALSE)</f>
        <v>USA</v>
      </c>
    </row>
    <row r="1120" spans="1:18" x14ac:dyDescent="0.2">
      <c r="A1120" s="2">
        <v>1564</v>
      </c>
      <c r="B1120" s="2">
        <v>1</v>
      </c>
      <c r="C1120" s="4">
        <v>44938</v>
      </c>
      <c r="D1120" s="2">
        <v>377</v>
      </c>
      <c r="E1120" s="2">
        <v>41</v>
      </c>
      <c r="F1120" s="2" t="str">
        <f>VLOOKUP(E1120,PRODUCTS!A:B,2,FALSE)</f>
        <v>Celebration</v>
      </c>
      <c r="G1120" s="2">
        <v>1</v>
      </c>
      <c r="H1120" s="10">
        <f>VLOOKUP(E1120,PRODUCTS!A:E,3,FALSE)</f>
        <v>79</v>
      </c>
      <c r="I1120" s="10">
        <f>VLOOKUP(E1120,PRODUCTS!A:E,4,FALSE)</f>
        <v>42.5</v>
      </c>
      <c r="J1120" s="10">
        <f t="shared" si="51"/>
        <v>79</v>
      </c>
      <c r="K1120" s="10">
        <f t="shared" si="52"/>
        <v>42.5</v>
      </c>
      <c r="L1120" s="10">
        <f t="shared" si="53"/>
        <v>36.5</v>
      </c>
      <c r="M1120" s="2">
        <f>VLOOKUP(D1120,CUSTOMERS!A:E,5,FALSE)</f>
        <v>5</v>
      </c>
      <c r="N1120" s="2">
        <f>VLOOKUP(E1120,PRODUCTS!A:E,5,FALSE)</f>
        <v>11</v>
      </c>
      <c r="O1120" s="2" t="str">
        <f>VLOOKUP(N1120,CATEGORIES!A:C,3,FALSE)</f>
        <v>Gifts</v>
      </c>
      <c r="P1120" s="2" t="str">
        <f ca="1">VLOOKUP(D1120,CUSTOMERS!A:J,10,FALSE)</f>
        <v>40 - 50</v>
      </c>
      <c r="Q1120" s="2" t="str">
        <f>VLOOKUP(D1120,CUSTOMERS!A:I,9,FALSE)</f>
        <v>South-West</v>
      </c>
      <c r="R1120" s="2" t="str">
        <f>VLOOKUP(D1120,CUSTOMERS!A:K,11,FALSE)</f>
        <v>USA</v>
      </c>
    </row>
    <row r="1121" spans="1:18" x14ac:dyDescent="0.2">
      <c r="A1121" s="2">
        <v>1564</v>
      </c>
      <c r="B1121" s="2">
        <v>2</v>
      </c>
      <c r="C1121" s="4">
        <v>44938</v>
      </c>
      <c r="D1121" s="2">
        <v>377</v>
      </c>
      <c r="E1121" s="2">
        <v>104</v>
      </c>
      <c r="F1121" s="2" t="str">
        <f>VLOOKUP(E1121,PRODUCTS!A:B,2,FALSE)</f>
        <v>Ice Cream Parlor Bowl Set</v>
      </c>
      <c r="G1121" s="2">
        <v>1</v>
      </c>
      <c r="H1121" s="10">
        <f>VLOOKUP(E1121,PRODUCTS!A:E,3,FALSE)</f>
        <v>43</v>
      </c>
      <c r="I1121" s="10">
        <f>VLOOKUP(E1121,PRODUCTS!A:E,4,FALSE)</f>
        <v>23.5</v>
      </c>
      <c r="J1121" s="10">
        <f t="shared" si="51"/>
        <v>43</v>
      </c>
      <c r="K1121" s="10">
        <f t="shared" si="52"/>
        <v>23.5</v>
      </c>
      <c r="L1121" s="10">
        <f t="shared" si="53"/>
        <v>19.5</v>
      </c>
      <c r="M1121" s="2">
        <f>VLOOKUP(D1121,CUSTOMERS!A:E,5,FALSE)</f>
        <v>5</v>
      </c>
      <c r="N1121" s="2">
        <f>VLOOKUP(E1121,PRODUCTS!A:E,5,FALSE)</f>
        <v>11</v>
      </c>
      <c r="O1121" s="2" t="str">
        <f>VLOOKUP(N1121,CATEGORIES!A:C,3,FALSE)</f>
        <v>Gifts</v>
      </c>
      <c r="P1121" s="2" t="str">
        <f ca="1">VLOOKUP(D1121,CUSTOMERS!A:J,10,FALSE)</f>
        <v>40 - 50</v>
      </c>
      <c r="Q1121" s="2" t="str">
        <f>VLOOKUP(D1121,CUSTOMERS!A:I,9,FALSE)</f>
        <v>South-West</v>
      </c>
      <c r="R1121" s="2" t="str">
        <f>VLOOKUP(D1121,CUSTOMERS!A:K,11,FALSE)</f>
        <v>USA</v>
      </c>
    </row>
    <row r="1122" spans="1:18" x14ac:dyDescent="0.2">
      <c r="A1122" s="2">
        <v>1564</v>
      </c>
      <c r="B1122" s="2">
        <v>3</v>
      </c>
      <c r="C1122" s="4">
        <v>44938</v>
      </c>
      <c r="D1122" s="2">
        <v>377</v>
      </c>
      <c r="E1122" s="2">
        <v>157</v>
      </c>
      <c r="F1122" s="2" t="str">
        <f>VLOOKUP(E1122,PRODUCTS!A:B,2,FALSE)</f>
        <v>Portable Beverage cooler/warmer</v>
      </c>
      <c r="G1122" s="2">
        <v>1</v>
      </c>
      <c r="H1122" s="10">
        <f>VLOOKUP(E1122,PRODUCTS!A:E,3,FALSE)</f>
        <v>195</v>
      </c>
      <c r="I1122" s="10">
        <f>VLOOKUP(E1122,PRODUCTS!A:E,4,FALSE)</f>
        <v>99.5</v>
      </c>
      <c r="J1122" s="10">
        <f t="shared" si="51"/>
        <v>195</v>
      </c>
      <c r="K1122" s="10">
        <f t="shared" si="52"/>
        <v>99.5</v>
      </c>
      <c r="L1122" s="10">
        <f t="shared" si="53"/>
        <v>95.5</v>
      </c>
      <c r="M1122" s="2">
        <f>VLOOKUP(D1122,CUSTOMERS!A:E,5,FALSE)</f>
        <v>5</v>
      </c>
      <c r="N1122" s="2">
        <f>VLOOKUP(E1122,PRODUCTS!A:E,5,FALSE)</f>
        <v>2</v>
      </c>
      <c r="O1122" s="2" t="str">
        <f>VLOOKUP(N1122,CATEGORIES!A:C,3,FALSE)</f>
        <v>Travel</v>
      </c>
      <c r="P1122" s="2" t="str">
        <f ca="1">VLOOKUP(D1122,CUSTOMERS!A:J,10,FALSE)</f>
        <v>40 - 50</v>
      </c>
      <c r="Q1122" s="2" t="str">
        <f>VLOOKUP(D1122,CUSTOMERS!A:I,9,FALSE)</f>
        <v>South-West</v>
      </c>
      <c r="R1122" s="2" t="str">
        <f>VLOOKUP(D1122,CUSTOMERS!A:K,11,FALSE)</f>
        <v>USA</v>
      </c>
    </row>
    <row r="1123" spans="1:18" x14ac:dyDescent="0.2">
      <c r="A1123" s="2">
        <v>1565</v>
      </c>
      <c r="B1123" s="2">
        <v>1</v>
      </c>
      <c r="C1123" s="4">
        <v>44939</v>
      </c>
      <c r="D1123" s="2">
        <v>232</v>
      </c>
      <c r="E1123" s="2">
        <v>129</v>
      </c>
      <c r="F1123" s="2" t="str">
        <f>VLOOKUP(E1123,PRODUCTS!A:B,2,FALSE)</f>
        <v>Mahogany Steamer Trunk</v>
      </c>
      <c r="G1123" s="2">
        <v>1</v>
      </c>
      <c r="H1123" s="10">
        <f>VLOOKUP(E1123,PRODUCTS!A:E,3,FALSE)</f>
        <v>630</v>
      </c>
      <c r="I1123" s="10">
        <f>VLOOKUP(E1123,PRODUCTS!A:E,4,FALSE)</f>
        <v>316</v>
      </c>
      <c r="J1123" s="10">
        <f t="shared" si="51"/>
        <v>630</v>
      </c>
      <c r="K1123" s="10">
        <f t="shared" si="52"/>
        <v>316</v>
      </c>
      <c r="L1123" s="10">
        <f t="shared" si="53"/>
        <v>314</v>
      </c>
      <c r="M1123" s="2">
        <f>VLOOKUP(D1123,CUSTOMERS!A:E,5,FALSE)</f>
        <v>3</v>
      </c>
      <c r="N1123" s="2">
        <f>VLOOKUP(E1123,PRODUCTS!A:E,5,FALSE)</f>
        <v>8</v>
      </c>
      <c r="O1123" s="2" t="str">
        <f>VLOOKUP(N1123,CATEGORIES!A:C,3,FALSE)</f>
        <v>Household</v>
      </c>
      <c r="P1123" s="2" t="str">
        <f ca="1">VLOOKUP(D1123,CUSTOMERS!A:J,10,FALSE)</f>
        <v>30 - 40</v>
      </c>
      <c r="Q1123" s="2" t="str">
        <f>VLOOKUP(D1123,CUSTOMERS!A:I,9,FALSE)</f>
        <v>Mid-Atlantic</v>
      </c>
      <c r="R1123" s="2" t="str">
        <f>VLOOKUP(D1123,CUSTOMERS!A:K,11,FALSE)</f>
        <v>USA</v>
      </c>
    </row>
    <row r="1124" spans="1:18" x14ac:dyDescent="0.2">
      <c r="A1124" s="2">
        <v>1566</v>
      </c>
      <c r="B1124" s="2">
        <v>1</v>
      </c>
      <c r="C1124" s="4">
        <v>44939</v>
      </c>
      <c r="D1124" s="2">
        <v>290</v>
      </c>
      <c r="E1124" s="2">
        <v>52</v>
      </c>
      <c r="F1124" s="2" t="str">
        <f>VLOOKUP(E1124,PRODUCTS!A:B,2,FALSE)</f>
        <v>Classic Pink Flamingos</v>
      </c>
      <c r="G1124" s="2">
        <v>1</v>
      </c>
      <c r="H1124" s="10">
        <f>VLOOKUP(E1124,PRODUCTS!A:E,3,FALSE)</f>
        <v>20</v>
      </c>
      <c r="I1124" s="10">
        <f>VLOOKUP(E1124,PRODUCTS!A:E,4,FALSE)</f>
        <v>11</v>
      </c>
      <c r="J1124" s="10">
        <f t="shared" si="51"/>
        <v>20</v>
      </c>
      <c r="K1124" s="10">
        <f t="shared" si="52"/>
        <v>11</v>
      </c>
      <c r="L1124" s="10">
        <f t="shared" si="53"/>
        <v>9</v>
      </c>
      <c r="M1124" s="2">
        <f>VLOOKUP(D1124,CUSTOMERS!A:E,5,FALSE)</f>
        <v>6</v>
      </c>
      <c r="N1124" s="2">
        <f>VLOOKUP(E1124,PRODUCTS!A:E,5,FALSE)</f>
        <v>16</v>
      </c>
      <c r="O1124" s="2" t="str">
        <f>VLOOKUP(N1124,CATEGORIES!A:C,3,FALSE)</f>
        <v>Household</v>
      </c>
      <c r="P1124" s="2" t="str">
        <f ca="1">VLOOKUP(D1124,CUSTOMERS!A:J,10,FALSE)</f>
        <v>60 - 70</v>
      </c>
      <c r="Q1124" s="2" t="str">
        <f>VLOOKUP(D1124,CUSTOMERS!A:I,9,FALSE)</f>
        <v>Central</v>
      </c>
      <c r="R1124" s="2" t="str">
        <f>VLOOKUP(D1124,CUSTOMERS!A:K,11,FALSE)</f>
        <v>USA</v>
      </c>
    </row>
    <row r="1125" spans="1:18" x14ac:dyDescent="0.2">
      <c r="A1125" s="2">
        <v>1566</v>
      </c>
      <c r="B1125" s="2">
        <v>2</v>
      </c>
      <c r="C1125" s="4">
        <v>44939</v>
      </c>
      <c r="D1125" s="2">
        <v>290</v>
      </c>
      <c r="E1125" s="2">
        <v>62</v>
      </c>
      <c r="F1125" s="2" t="str">
        <f>VLOOKUP(E1125,PRODUCTS!A:B,2,FALSE)</f>
        <v>Decadent Chocolate Torte</v>
      </c>
      <c r="G1125" s="2">
        <v>1</v>
      </c>
      <c r="H1125" s="10">
        <f>VLOOKUP(E1125,PRODUCTS!A:E,3,FALSE)</f>
        <v>37</v>
      </c>
      <c r="I1125" s="10">
        <f>VLOOKUP(E1125,PRODUCTS!A:E,4,FALSE)</f>
        <v>19.5</v>
      </c>
      <c r="J1125" s="10">
        <f t="shared" si="51"/>
        <v>37</v>
      </c>
      <c r="K1125" s="10">
        <f t="shared" si="52"/>
        <v>19.5</v>
      </c>
      <c r="L1125" s="10">
        <f t="shared" si="53"/>
        <v>17.5</v>
      </c>
      <c r="M1125" s="2">
        <f>VLOOKUP(D1125,CUSTOMERS!A:E,5,FALSE)</f>
        <v>6</v>
      </c>
      <c r="N1125" s="2">
        <f>VLOOKUP(E1125,PRODUCTS!A:E,5,FALSE)</f>
        <v>3</v>
      </c>
      <c r="O1125" s="2" t="str">
        <f>VLOOKUP(N1125,CATEGORIES!A:C,3,FALSE)</f>
        <v>Food</v>
      </c>
      <c r="P1125" s="2" t="str">
        <f ca="1">VLOOKUP(D1125,CUSTOMERS!A:J,10,FALSE)</f>
        <v>60 - 70</v>
      </c>
      <c r="Q1125" s="2" t="str">
        <f>VLOOKUP(D1125,CUSTOMERS!A:I,9,FALSE)</f>
        <v>Central</v>
      </c>
      <c r="R1125" s="2" t="str">
        <f>VLOOKUP(D1125,CUSTOMERS!A:K,11,FALSE)</f>
        <v>USA</v>
      </c>
    </row>
    <row r="1126" spans="1:18" x14ac:dyDescent="0.2">
      <c r="A1126" s="2">
        <v>1566</v>
      </c>
      <c r="B1126" s="2">
        <v>3</v>
      </c>
      <c r="C1126" s="4">
        <v>44939</v>
      </c>
      <c r="D1126" s="2">
        <v>290</v>
      </c>
      <c r="E1126" s="2">
        <v>150</v>
      </c>
      <c r="F1126" s="2" t="str">
        <f>VLOOKUP(E1126,PRODUCTS!A:B,2,FALSE)</f>
        <v>Personal Air Purifier</v>
      </c>
      <c r="G1126" s="2">
        <v>1</v>
      </c>
      <c r="H1126" s="10">
        <f>VLOOKUP(E1126,PRODUCTS!A:E,3,FALSE)</f>
        <v>105</v>
      </c>
      <c r="I1126" s="10">
        <f>VLOOKUP(E1126,PRODUCTS!A:E,4,FALSE)</f>
        <v>53.5</v>
      </c>
      <c r="J1126" s="10">
        <f t="shared" si="51"/>
        <v>105</v>
      </c>
      <c r="K1126" s="10">
        <f t="shared" si="52"/>
        <v>53.5</v>
      </c>
      <c r="L1126" s="10">
        <f t="shared" si="53"/>
        <v>51.5</v>
      </c>
      <c r="M1126" s="2">
        <f>VLOOKUP(D1126,CUSTOMERS!A:E,5,FALSE)</f>
        <v>6</v>
      </c>
      <c r="N1126" s="2">
        <f>VLOOKUP(E1126,PRODUCTS!A:E,5,FALSE)</f>
        <v>7</v>
      </c>
      <c r="O1126" s="2" t="str">
        <f>VLOOKUP(N1126,CATEGORIES!A:C,3,FALSE)</f>
        <v>Electronics</v>
      </c>
      <c r="P1126" s="2" t="str">
        <f ca="1">VLOOKUP(D1126,CUSTOMERS!A:J,10,FALSE)</f>
        <v>60 - 70</v>
      </c>
      <c r="Q1126" s="2" t="str">
        <f>VLOOKUP(D1126,CUSTOMERS!A:I,9,FALSE)</f>
        <v>Central</v>
      </c>
      <c r="R1126" s="2" t="str">
        <f>VLOOKUP(D1126,CUSTOMERS!A:K,11,FALSE)</f>
        <v>USA</v>
      </c>
    </row>
    <row r="1127" spans="1:18" x14ac:dyDescent="0.2">
      <c r="A1127" s="2">
        <v>1567</v>
      </c>
      <c r="B1127" s="2">
        <v>1</v>
      </c>
      <c r="C1127" s="4">
        <v>44939</v>
      </c>
      <c r="D1127" s="2">
        <v>565</v>
      </c>
      <c r="E1127" s="2">
        <v>100</v>
      </c>
      <c r="F1127" s="2" t="str">
        <f>VLOOKUP(E1127,PRODUCTS!A:B,2,FALSE)</f>
        <v>Handsfree Head Massage</v>
      </c>
      <c r="G1127" s="2">
        <v>1</v>
      </c>
      <c r="H1127" s="10">
        <f>VLOOKUP(E1127,PRODUCTS!A:E,3,FALSE)</f>
        <v>64</v>
      </c>
      <c r="I1127" s="10">
        <f>VLOOKUP(E1127,PRODUCTS!A:E,4,FALSE)</f>
        <v>35</v>
      </c>
      <c r="J1127" s="10">
        <f t="shared" si="51"/>
        <v>64</v>
      </c>
      <c r="K1127" s="10">
        <f t="shared" si="52"/>
        <v>35</v>
      </c>
      <c r="L1127" s="10">
        <f t="shared" si="53"/>
        <v>29</v>
      </c>
      <c r="M1127" s="2">
        <f>VLOOKUP(D1127,CUSTOMERS!A:E,5,FALSE)</f>
        <v>3</v>
      </c>
      <c r="N1127" s="2">
        <f>VLOOKUP(E1127,PRODUCTS!A:E,5,FALSE)</f>
        <v>7</v>
      </c>
      <c r="O1127" s="2" t="str">
        <f>VLOOKUP(N1127,CATEGORIES!A:C,3,FALSE)</f>
        <v>Electronics</v>
      </c>
      <c r="P1127" s="2" t="str">
        <f ca="1">VLOOKUP(D1127,CUSTOMERS!A:J,10,FALSE)</f>
        <v>30 - 40</v>
      </c>
      <c r="Q1127" s="2" t="str">
        <f>VLOOKUP(D1127,CUSTOMERS!A:I,9,FALSE)</f>
        <v>Central</v>
      </c>
      <c r="R1127" s="2" t="str">
        <f>VLOOKUP(D1127,CUSTOMERS!A:K,11,FALSE)</f>
        <v>USA</v>
      </c>
    </row>
    <row r="1128" spans="1:18" x14ac:dyDescent="0.2">
      <c r="A1128" s="2">
        <v>1568</v>
      </c>
      <c r="B1128" s="2">
        <v>1</v>
      </c>
      <c r="C1128" s="4">
        <v>44940</v>
      </c>
      <c r="D1128" s="2">
        <v>53</v>
      </c>
      <c r="E1128" s="2">
        <v>55</v>
      </c>
      <c r="F1128" s="2" t="str">
        <f>VLOOKUP(E1128,PRODUCTS!A:B,2,FALSE)</f>
        <v>Copper Snow Gauge</v>
      </c>
      <c r="G1128" s="2">
        <v>1</v>
      </c>
      <c r="H1128" s="10">
        <f>VLOOKUP(E1128,PRODUCTS!A:E,3,FALSE)</f>
        <v>65</v>
      </c>
      <c r="I1128" s="10">
        <f>VLOOKUP(E1128,PRODUCTS!A:E,4,FALSE)</f>
        <v>35.5</v>
      </c>
      <c r="J1128" s="10">
        <f t="shared" si="51"/>
        <v>65</v>
      </c>
      <c r="K1128" s="10">
        <f t="shared" si="52"/>
        <v>35.5</v>
      </c>
      <c r="L1128" s="10">
        <f t="shared" si="53"/>
        <v>29.5</v>
      </c>
      <c r="M1128" s="2">
        <f>VLOOKUP(D1128,CUSTOMERS!A:E,5,FALSE)</f>
        <v>3</v>
      </c>
      <c r="N1128" s="2">
        <f>VLOOKUP(E1128,PRODUCTS!A:E,5,FALSE)</f>
        <v>16</v>
      </c>
      <c r="O1128" s="2" t="str">
        <f>VLOOKUP(N1128,CATEGORIES!A:C,3,FALSE)</f>
        <v>Household</v>
      </c>
      <c r="P1128" s="2" t="str">
        <f ca="1">VLOOKUP(D1128,CUSTOMERS!A:J,10,FALSE)</f>
        <v>40 - 50</v>
      </c>
      <c r="Q1128" s="2" t="str">
        <f>VLOOKUP(D1128,CUSTOMERS!A:I,9,FALSE)</f>
        <v>Central</v>
      </c>
      <c r="R1128" s="2" t="str">
        <f>VLOOKUP(D1128,CUSTOMERS!A:K,11,FALSE)</f>
        <v>USA</v>
      </c>
    </row>
    <row r="1129" spans="1:18" x14ac:dyDescent="0.2">
      <c r="A1129" s="2">
        <v>1568</v>
      </c>
      <c r="B1129" s="2">
        <v>2</v>
      </c>
      <c r="C1129" s="4">
        <v>44940</v>
      </c>
      <c r="D1129" s="2">
        <v>53</v>
      </c>
      <c r="E1129" s="2">
        <v>135</v>
      </c>
      <c r="F1129" s="2" t="str">
        <f>VLOOKUP(E1129,PRODUCTS!A:B,2,FALSE)</f>
        <v>Model of Atlantis</v>
      </c>
      <c r="G1129" s="2">
        <v>2</v>
      </c>
      <c r="H1129" s="10">
        <f>VLOOKUP(E1129,PRODUCTS!A:E,3,FALSE)</f>
        <v>60</v>
      </c>
      <c r="I1129" s="10">
        <f>VLOOKUP(E1129,PRODUCTS!A:E,4,FALSE)</f>
        <v>31</v>
      </c>
      <c r="J1129" s="10">
        <f t="shared" si="51"/>
        <v>120</v>
      </c>
      <c r="K1129" s="10">
        <f t="shared" si="52"/>
        <v>62</v>
      </c>
      <c r="L1129" s="10">
        <f t="shared" si="53"/>
        <v>58</v>
      </c>
      <c r="M1129" s="2">
        <f>VLOOKUP(D1129,CUSTOMERS!A:E,5,FALSE)</f>
        <v>3</v>
      </c>
      <c r="N1129" s="2">
        <f>VLOOKUP(E1129,PRODUCTS!A:E,5,FALSE)</f>
        <v>26</v>
      </c>
      <c r="O1129" s="2" t="str">
        <f>VLOOKUP(N1129,CATEGORIES!A:C,3,FALSE)</f>
        <v>Gifts</v>
      </c>
      <c r="P1129" s="2" t="str">
        <f ca="1">VLOOKUP(D1129,CUSTOMERS!A:J,10,FALSE)</f>
        <v>40 - 50</v>
      </c>
      <c r="Q1129" s="2" t="str">
        <f>VLOOKUP(D1129,CUSTOMERS!A:I,9,FALSE)</f>
        <v>Central</v>
      </c>
      <c r="R1129" s="2" t="str">
        <f>VLOOKUP(D1129,CUSTOMERS!A:K,11,FALSE)</f>
        <v>USA</v>
      </c>
    </row>
    <row r="1130" spans="1:18" x14ac:dyDescent="0.2">
      <c r="A1130" s="2">
        <v>1568</v>
      </c>
      <c r="B1130" s="2">
        <v>3</v>
      </c>
      <c r="C1130" s="4">
        <v>44940</v>
      </c>
      <c r="D1130" s="2">
        <v>53</v>
      </c>
      <c r="E1130" s="2">
        <v>204</v>
      </c>
      <c r="F1130" s="2" t="str">
        <f>VLOOKUP(E1130,PRODUCTS!A:B,2,FALSE)</f>
        <v>Volcano Kit</v>
      </c>
      <c r="G1130" s="2">
        <v>1</v>
      </c>
      <c r="H1130" s="10">
        <f>VLOOKUP(E1130,PRODUCTS!A:E,3,FALSE)</f>
        <v>15</v>
      </c>
      <c r="I1130" s="10">
        <f>VLOOKUP(E1130,PRODUCTS!A:E,4,FALSE)</f>
        <v>9.5</v>
      </c>
      <c r="J1130" s="10">
        <f t="shared" si="51"/>
        <v>15</v>
      </c>
      <c r="K1130" s="10">
        <f t="shared" si="52"/>
        <v>9.5</v>
      </c>
      <c r="L1130" s="10">
        <f t="shared" si="53"/>
        <v>5.5</v>
      </c>
      <c r="M1130" s="2">
        <f>VLOOKUP(D1130,CUSTOMERS!A:E,5,FALSE)</f>
        <v>3</v>
      </c>
      <c r="N1130" s="2">
        <f>VLOOKUP(E1130,PRODUCTS!A:E,5,FALSE)</f>
        <v>17</v>
      </c>
      <c r="O1130" s="2" t="str">
        <f>VLOOKUP(N1130,CATEGORIES!A:C,3,FALSE)</f>
        <v>Children</v>
      </c>
      <c r="P1130" s="2" t="str">
        <f ca="1">VLOOKUP(D1130,CUSTOMERS!A:J,10,FALSE)</f>
        <v>40 - 50</v>
      </c>
      <c r="Q1130" s="2" t="str">
        <f>VLOOKUP(D1130,CUSTOMERS!A:I,9,FALSE)</f>
        <v>Central</v>
      </c>
      <c r="R1130" s="2" t="str">
        <f>VLOOKUP(D1130,CUSTOMERS!A:K,11,FALSE)</f>
        <v>USA</v>
      </c>
    </row>
    <row r="1131" spans="1:18" x14ac:dyDescent="0.2">
      <c r="A1131" s="2">
        <v>1569</v>
      </c>
      <c r="B1131" s="2">
        <v>1</v>
      </c>
      <c r="C1131" s="4">
        <v>44940</v>
      </c>
      <c r="D1131" s="2">
        <v>211</v>
      </c>
      <c r="E1131" s="2">
        <v>153</v>
      </c>
      <c r="F1131" s="2" t="str">
        <f>VLOOKUP(E1131,PRODUCTS!A:B,2,FALSE)</f>
        <v>Pewter Cat Frame</v>
      </c>
      <c r="G1131" s="2">
        <v>1</v>
      </c>
      <c r="H1131" s="10">
        <f>VLOOKUP(E1131,PRODUCTS!A:E,3,FALSE)</f>
        <v>29</v>
      </c>
      <c r="I1131" s="10">
        <f>VLOOKUP(E1131,PRODUCTS!A:E,4,FALSE)</f>
        <v>15.5</v>
      </c>
      <c r="J1131" s="10">
        <f t="shared" si="51"/>
        <v>29</v>
      </c>
      <c r="K1131" s="10">
        <f t="shared" si="52"/>
        <v>15.5</v>
      </c>
      <c r="L1131" s="10">
        <f t="shared" si="53"/>
        <v>13.5</v>
      </c>
      <c r="M1131" s="2">
        <f>VLOOKUP(D1131,CUSTOMERS!A:E,5,FALSE)</f>
        <v>2</v>
      </c>
      <c r="N1131" s="2">
        <f>VLOOKUP(E1131,PRODUCTS!A:E,5,FALSE)</f>
        <v>26</v>
      </c>
      <c r="O1131" s="2" t="str">
        <f>VLOOKUP(N1131,CATEGORIES!A:C,3,FALSE)</f>
        <v>Gifts</v>
      </c>
      <c r="P1131" s="2" t="str">
        <f ca="1">VLOOKUP(D1131,CUSTOMERS!A:J,10,FALSE)</f>
        <v>40 - 50</v>
      </c>
      <c r="Q1131" s="2" t="str">
        <f>VLOOKUP(D1131,CUSTOMERS!A:I,9,FALSE)</f>
        <v>South-East</v>
      </c>
      <c r="R1131" s="2" t="str">
        <f>VLOOKUP(D1131,CUSTOMERS!A:K,11,FALSE)</f>
        <v>USA</v>
      </c>
    </row>
    <row r="1132" spans="1:18" x14ac:dyDescent="0.2">
      <c r="A1132" s="2">
        <v>1569</v>
      </c>
      <c r="B1132" s="2">
        <v>2</v>
      </c>
      <c r="C1132" s="4">
        <v>44940</v>
      </c>
      <c r="D1132" s="2">
        <v>211</v>
      </c>
      <c r="E1132" s="2">
        <v>209</v>
      </c>
      <c r="F1132" s="2" t="str">
        <f>VLOOKUP(E1132,PRODUCTS!A:B,2,FALSE)</f>
        <v>Freezable Ice Relief Pack</v>
      </c>
      <c r="G1132" s="2">
        <v>1</v>
      </c>
      <c r="H1132" s="10">
        <f>VLOOKUP(E1132,PRODUCTS!A:E,3,FALSE)</f>
        <v>25</v>
      </c>
      <c r="I1132" s="10">
        <f>VLOOKUP(E1132,PRODUCTS!A:E,4,FALSE)</f>
        <v>13.5</v>
      </c>
      <c r="J1132" s="10">
        <f t="shared" si="51"/>
        <v>25</v>
      </c>
      <c r="K1132" s="10">
        <f t="shared" si="52"/>
        <v>13.5</v>
      </c>
      <c r="L1132" s="10">
        <f t="shared" si="53"/>
        <v>11.5</v>
      </c>
      <c r="M1132" s="2">
        <f>VLOOKUP(D1132,CUSTOMERS!A:E,5,FALSE)</f>
        <v>2</v>
      </c>
      <c r="N1132" s="2">
        <f>VLOOKUP(E1132,PRODUCTS!A:E,5,FALSE)</f>
        <v>24</v>
      </c>
      <c r="O1132" s="2" t="str">
        <f>VLOOKUP(N1132,CATEGORIES!A:C,3,FALSE)</f>
        <v>Health &amp; Beauty</v>
      </c>
      <c r="P1132" s="2" t="str">
        <f ca="1">VLOOKUP(D1132,CUSTOMERS!A:J,10,FALSE)</f>
        <v>40 - 50</v>
      </c>
      <c r="Q1132" s="2" t="str">
        <f>VLOOKUP(D1132,CUSTOMERS!A:I,9,FALSE)</f>
        <v>South-East</v>
      </c>
      <c r="R1132" s="2" t="str">
        <f>VLOOKUP(D1132,CUSTOMERS!A:K,11,FALSE)</f>
        <v>USA</v>
      </c>
    </row>
    <row r="1133" spans="1:18" x14ac:dyDescent="0.2">
      <c r="A1133" s="2">
        <v>1570</v>
      </c>
      <c r="B1133" s="2">
        <v>1</v>
      </c>
      <c r="C1133" s="4">
        <v>44940</v>
      </c>
      <c r="D1133" s="2">
        <v>319</v>
      </c>
      <c r="E1133" s="2">
        <v>8</v>
      </c>
      <c r="F1133" s="2" t="str">
        <f>VLOOKUP(E1133,PRODUCTS!A:B,2,FALSE)</f>
        <v>Amish Pine Napkin Holder</v>
      </c>
      <c r="G1133" s="2">
        <v>2</v>
      </c>
      <c r="H1133" s="10">
        <f>VLOOKUP(E1133,PRODUCTS!A:E,3,FALSE)</f>
        <v>30</v>
      </c>
      <c r="I1133" s="10">
        <f>VLOOKUP(E1133,PRODUCTS!A:E,4,FALSE)</f>
        <v>17</v>
      </c>
      <c r="J1133" s="10">
        <f t="shared" si="51"/>
        <v>60</v>
      </c>
      <c r="K1133" s="10">
        <f t="shared" si="52"/>
        <v>34</v>
      </c>
      <c r="L1133" s="10">
        <f t="shared" si="53"/>
        <v>26</v>
      </c>
      <c r="M1133" s="2">
        <f>VLOOKUP(D1133,CUSTOMERS!A:E,5,FALSE)</f>
        <v>4</v>
      </c>
      <c r="N1133" s="2">
        <f>VLOOKUP(E1133,PRODUCTS!A:E,5,FALSE)</f>
        <v>15</v>
      </c>
      <c r="O1133" s="2" t="str">
        <f>VLOOKUP(N1133,CATEGORIES!A:C,3,FALSE)</f>
        <v>Household</v>
      </c>
      <c r="P1133" s="2" t="str">
        <f ca="1">VLOOKUP(D1133,CUSTOMERS!A:J,10,FALSE)</f>
        <v>60 - 70</v>
      </c>
      <c r="Q1133" s="2" t="str">
        <f>VLOOKUP(D1133,CUSTOMERS!A:I,9,FALSE)</f>
        <v>North-East</v>
      </c>
      <c r="R1133" s="2" t="str">
        <f>VLOOKUP(D1133,CUSTOMERS!A:K,11,FALSE)</f>
        <v>USA</v>
      </c>
    </row>
    <row r="1134" spans="1:18" x14ac:dyDescent="0.2">
      <c r="A1134" s="2">
        <v>1570</v>
      </c>
      <c r="B1134" s="2">
        <v>2</v>
      </c>
      <c r="C1134" s="4">
        <v>44940</v>
      </c>
      <c r="D1134" s="2">
        <v>319</v>
      </c>
      <c r="E1134" s="2">
        <v>24</v>
      </c>
      <c r="F1134" s="2" t="str">
        <f>VLOOKUP(E1134,PRODUCTS!A:B,2,FALSE)</f>
        <v>Brass Cigar Cutter</v>
      </c>
      <c r="G1134" s="2">
        <v>1</v>
      </c>
      <c r="H1134" s="10">
        <f>VLOOKUP(E1134,PRODUCTS!A:E,3,FALSE)</f>
        <v>34</v>
      </c>
      <c r="I1134" s="10">
        <f>VLOOKUP(E1134,PRODUCTS!A:E,4,FALSE)</f>
        <v>18</v>
      </c>
      <c r="J1134" s="10">
        <f t="shared" si="51"/>
        <v>34</v>
      </c>
      <c r="K1134" s="10">
        <f t="shared" si="52"/>
        <v>18</v>
      </c>
      <c r="L1134" s="10">
        <f t="shared" si="53"/>
        <v>16</v>
      </c>
      <c r="M1134" s="2">
        <f>VLOOKUP(D1134,CUSTOMERS!A:E,5,FALSE)</f>
        <v>4</v>
      </c>
      <c r="N1134" s="2">
        <f>VLOOKUP(E1134,PRODUCTS!A:E,5,FALSE)</f>
        <v>26</v>
      </c>
      <c r="O1134" s="2" t="str">
        <f>VLOOKUP(N1134,CATEGORIES!A:C,3,FALSE)</f>
        <v>Gifts</v>
      </c>
      <c r="P1134" s="2" t="str">
        <f ca="1">VLOOKUP(D1134,CUSTOMERS!A:J,10,FALSE)</f>
        <v>60 - 70</v>
      </c>
      <c r="Q1134" s="2" t="str">
        <f>VLOOKUP(D1134,CUSTOMERS!A:I,9,FALSE)</f>
        <v>North-East</v>
      </c>
      <c r="R1134" s="2" t="str">
        <f>VLOOKUP(D1134,CUSTOMERS!A:K,11,FALSE)</f>
        <v>USA</v>
      </c>
    </row>
    <row r="1135" spans="1:18" x14ac:dyDescent="0.2">
      <c r="A1135" s="2">
        <v>1570</v>
      </c>
      <c r="B1135" s="2">
        <v>3</v>
      </c>
      <c r="C1135" s="4">
        <v>44940</v>
      </c>
      <c r="D1135" s="2">
        <v>319</v>
      </c>
      <c r="E1135" s="2">
        <v>29</v>
      </c>
      <c r="F1135" s="2" t="str">
        <f>VLOOKUP(E1135,PRODUCTS!A:B,2,FALSE)</f>
        <v>Candle-powered Boat</v>
      </c>
      <c r="G1135" s="2">
        <v>1</v>
      </c>
      <c r="H1135" s="10">
        <f>VLOOKUP(E1135,PRODUCTS!A:E,3,FALSE)</f>
        <v>18</v>
      </c>
      <c r="I1135" s="10">
        <f>VLOOKUP(E1135,PRODUCTS!A:E,4,FALSE)</f>
        <v>12</v>
      </c>
      <c r="J1135" s="10">
        <f t="shared" si="51"/>
        <v>18</v>
      </c>
      <c r="K1135" s="10">
        <f t="shared" si="52"/>
        <v>12</v>
      </c>
      <c r="L1135" s="10">
        <f t="shared" si="53"/>
        <v>6</v>
      </c>
      <c r="M1135" s="2">
        <f>VLOOKUP(D1135,CUSTOMERS!A:E,5,FALSE)</f>
        <v>4</v>
      </c>
      <c r="N1135" s="2">
        <f>VLOOKUP(E1135,PRODUCTS!A:E,5,FALSE)</f>
        <v>5</v>
      </c>
      <c r="O1135" s="2" t="str">
        <f>VLOOKUP(N1135,CATEGORIES!A:C,3,FALSE)</f>
        <v>Children</v>
      </c>
      <c r="P1135" s="2" t="str">
        <f ca="1">VLOOKUP(D1135,CUSTOMERS!A:J,10,FALSE)</f>
        <v>60 - 70</v>
      </c>
      <c r="Q1135" s="2" t="str">
        <f>VLOOKUP(D1135,CUSTOMERS!A:I,9,FALSE)</f>
        <v>North-East</v>
      </c>
      <c r="R1135" s="2" t="str">
        <f>VLOOKUP(D1135,CUSTOMERS!A:K,11,FALSE)</f>
        <v>USA</v>
      </c>
    </row>
    <row r="1136" spans="1:18" x14ac:dyDescent="0.2">
      <c r="A1136" s="2">
        <v>1570</v>
      </c>
      <c r="B1136" s="2">
        <v>4</v>
      </c>
      <c r="C1136" s="4">
        <v>44940</v>
      </c>
      <c r="D1136" s="2">
        <v>319</v>
      </c>
      <c r="E1136" s="2">
        <v>106</v>
      </c>
      <c r="F1136" s="2" t="str">
        <f>VLOOKUP(E1136,PRODUCTS!A:B,2,FALSE)</f>
        <v>Incredible Chiller</v>
      </c>
      <c r="G1136" s="2">
        <v>1</v>
      </c>
      <c r="H1136" s="10">
        <f>VLOOKUP(E1136,PRODUCTS!A:E,3,FALSE)</f>
        <v>72</v>
      </c>
      <c r="I1136" s="10">
        <f>VLOOKUP(E1136,PRODUCTS!A:E,4,FALSE)</f>
        <v>38</v>
      </c>
      <c r="J1136" s="10">
        <f t="shared" si="51"/>
        <v>72</v>
      </c>
      <c r="K1136" s="10">
        <f t="shared" si="52"/>
        <v>38</v>
      </c>
      <c r="L1136" s="10">
        <f t="shared" si="53"/>
        <v>34</v>
      </c>
      <c r="M1136" s="2">
        <f>VLOOKUP(D1136,CUSTOMERS!A:E,5,FALSE)</f>
        <v>4</v>
      </c>
      <c r="N1136" s="2">
        <f>VLOOKUP(E1136,PRODUCTS!A:E,5,FALSE)</f>
        <v>15</v>
      </c>
      <c r="O1136" s="2" t="str">
        <f>VLOOKUP(N1136,CATEGORIES!A:C,3,FALSE)</f>
        <v>Household</v>
      </c>
      <c r="P1136" s="2" t="str">
        <f ca="1">VLOOKUP(D1136,CUSTOMERS!A:J,10,FALSE)</f>
        <v>60 - 70</v>
      </c>
      <c r="Q1136" s="2" t="str">
        <f>VLOOKUP(D1136,CUSTOMERS!A:I,9,FALSE)</f>
        <v>North-East</v>
      </c>
      <c r="R1136" s="2" t="str">
        <f>VLOOKUP(D1136,CUSTOMERS!A:K,11,FALSE)</f>
        <v>USA</v>
      </c>
    </row>
    <row r="1137" spans="1:18" x14ac:dyDescent="0.2">
      <c r="A1137" s="2">
        <v>1570</v>
      </c>
      <c r="B1137" s="2">
        <v>5</v>
      </c>
      <c r="C1137" s="4">
        <v>44940</v>
      </c>
      <c r="D1137" s="2">
        <v>319</v>
      </c>
      <c r="E1137" s="2">
        <v>170</v>
      </c>
      <c r="F1137" s="2" t="str">
        <f>VLOOKUP(E1137,PRODUCTS!A:B,2,FALSE)</f>
        <v>San Francisco Trolley 3-D Puzzle</v>
      </c>
      <c r="G1137" s="2">
        <v>1</v>
      </c>
      <c r="H1137" s="10">
        <f>VLOOKUP(E1137,PRODUCTS!A:E,3,FALSE)</f>
        <v>95</v>
      </c>
      <c r="I1137" s="10">
        <f>VLOOKUP(E1137,PRODUCTS!A:E,4,FALSE)</f>
        <v>49.5</v>
      </c>
      <c r="J1137" s="10">
        <f t="shared" si="51"/>
        <v>95</v>
      </c>
      <c r="K1137" s="10">
        <f t="shared" si="52"/>
        <v>49.5</v>
      </c>
      <c r="L1137" s="10">
        <f t="shared" si="53"/>
        <v>45.5</v>
      </c>
      <c r="M1137" s="2">
        <f>VLOOKUP(D1137,CUSTOMERS!A:E,5,FALSE)</f>
        <v>4</v>
      </c>
      <c r="N1137" s="2">
        <f>VLOOKUP(E1137,PRODUCTS!A:E,5,FALSE)</f>
        <v>11</v>
      </c>
      <c r="O1137" s="2" t="str">
        <f>VLOOKUP(N1137,CATEGORIES!A:C,3,FALSE)</f>
        <v>Gifts</v>
      </c>
      <c r="P1137" s="2" t="str">
        <f ca="1">VLOOKUP(D1137,CUSTOMERS!A:J,10,FALSE)</f>
        <v>60 - 70</v>
      </c>
      <c r="Q1137" s="2" t="str">
        <f>VLOOKUP(D1137,CUSTOMERS!A:I,9,FALSE)</f>
        <v>North-East</v>
      </c>
      <c r="R1137" s="2" t="str">
        <f>VLOOKUP(D1137,CUSTOMERS!A:K,11,FALSE)</f>
        <v>USA</v>
      </c>
    </row>
    <row r="1138" spans="1:18" x14ac:dyDescent="0.2">
      <c r="A1138" s="2">
        <v>1571</v>
      </c>
      <c r="B1138" s="2">
        <v>1</v>
      </c>
      <c r="C1138" s="4">
        <v>44940</v>
      </c>
      <c r="D1138" s="2">
        <v>322</v>
      </c>
      <c r="E1138" s="2">
        <v>94</v>
      </c>
      <c r="F1138" s="2" t="str">
        <f>VLOOKUP(E1138,PRODUCTS!A:B,2,FALSE)</f>
        <v>Golf Club Cleaner</v>
      </c>
      <c r="G1138" s="2">
        <v>1</v>
      </c>
      <c r="H1138" s="10">
        <f>VLOOKUP(E1138,PRODUCTS!A:E,3,FALSE)</f>
        <v>25</v>
      </c>
      <c r="I1138" s="10">
        <f>VLOOKUP(E1138,PRODUCTS!A:E,4,FALSE)</f>
        <v>14.5</v>
      </c>
      <c r="J1138" s="10">
        <f t="shared" si="51"/>
        <v>25</v>
      </c>
      <c r="K1138" s="10">
        <f t="shared" si="52"/>
        <v>14.5</v>
      </c>
      <c r="L1138" s="10">
        <f t="shared" si="53"/>
        <v>10.5</v>
      </c>
      <c r="M1138" s="2">
        <f>VLOOKUP(D1138,CUSTOMERS!A:E,5,FALSE)</f>
        <v>2</v>
      </c>
      <c r="N1138" s="2">
        <f>VLOOKUP(E1138,PRODUCTS!A:E,5,FALSE)</f>
        <v>12</v>
      </c>
      <c r="O1138" s="2" t="str">
        <f>VLOOKUP(N1138,CATEGORIES!A:C,3,FALSE)</f>
        <v>Gifts</v>
      </c>
      <c r="P1138" s="2" t="str">
        <f ca="1">VLOOKUP(D1138,CUSTOMERS!A:J,10,FALSE)</f>
        <v>30 - 40</v>
      </c>
      <c r="Q1138" s="2" t="str">
        <f>VLOOKUP(D1138,CUSTOMERS!A:I,9,FALSE)</f>
        <v>Central</v>
      </c>
      <c r="R1138" s="2" t="str">
        <f>VLOOKUP(D1138,CUSTOMERS!A:K,11,FALSE)</f>
        <v>USA</v>
      </c>
    </row>
    <row r="1139" spans="1:18" x14ac:dyDescent="0.2">
      <c r="A1139" s="2">
        <v>1571</v>
      </c>
      <c r="B1139" s="2">
        <v>2</v>
      </c>
      <c r="C1139" s="4">
        <v>44940</v>
      </c>
      <c r="D1139" s="2">
        <v>322</v>
      </c>
      <c r="E1139" s="2">
        <v>109</v>
      </c>
      <c r="F1139" s="2" t="str">
        <f>VLOOKUP(E1139,PRODUCTS!A:B,2,FALSE)</f>
        <v>Italian Herb Garden</v>
      </c>
      <c r="G1139" s="2">
        <v>1</v>
      </c>
      <c r="H1139" s="10">
        <f>VLOOKUP(E1139,PRODUCTS!A:E,3,FALSE)</f>
        <v>29</v>
      </c>
      <c r="I1139" s="10">
        <f>VLOOKUP(E1139,PRODUCTS!A:E,4,FALSE)</f>
        <v>15.5</v>
      </c>
      <c r="J1139" s="10">
        <f t="shared" si="51"/>
        <v>29</v>
      </c>
      <c r="K1139" s="10">
        <f t="shared" si="52"/>
        <v>15.5</v>
      </c>
      <c r="L1139" s="10">
        <f t="shared" si="53"/>
        <v>13.5</v>
      </c>
      <c r="M1139" s="2">
        <f>VLOOKUP(D1139,CUSTOMERS!A:E,5,FALSE)</f>
        <v>2</v>
      </c>
      <c r="N1139" s="2">
        <f>VLOOKUP(E1139,PRODUCTS!A:E,5,FALSE)</f>
        <v>15</v>
      </c>
      <c r="O1139" s="2" t="str">
        <f>VLOOKUP(N1139,CATEGORIES!A:C,3,FALSE)</f>
        <v>Household</v>
      </c>
      <c r="P1139" s="2" t="str">
        <f ca="1">VLOOKUP(D1139,CUSTOMERS!A:J,10,FALSE)</f>
        <v>30 - 40</v>
      </c>
      <c r="Q1139" s="2" t="str">
        <f>VLOOKUP(D1139,CUSTOMERS!A:I,9,FALSE)</f>
        <v>Central</v>
      </c>
      <c r="R1139" s="2" t="str">
        <f>VLOOKUP(D1139,CUSTOMERS!A:K,11,FALSE)</f>
        <v>USA</v>
      </c>
    </row>
    <row r="1140" spans="1:18" x14ac:dyDescent="0.2">
      <c r="A1140" s="2">
        <v>1571</v>
      </c>
      <c r="B1140" s="2">
        <v>3</v>
      </c>
      <c r="C1140" s="4">
        <v>44940</v>
      </c>
      <c r="D1140" s="2">
        <v>322</v>
      </c>
      <c r="E1140" s="2">
        <v>110</v>
      </c>
      <c r="F1140" s="2" t="str">
        <f>VLOOKUP(E1140,PRODUCTS!A:B,2,FALSE)</f>
        <v>Italian Trattoria</v>
      </c>
      <c r="G1140" s="2">
        <v>2</v>
      </c>
      <c r="H1140" s="10">
        <f>VLOOKUP(E1140,PRODUCTS!A:E,3,FALSE)</f>
        <v>65</v>
      </c>
      <c r="I1140" s="10">
        <f>VLOOKUP(E1140,PRODUCTS!A:E,4,FALSE)</f>
        <v>35.5</v>
      </c>
      <c r="J1140" s="10">
        <f t="shared" si="51"/>
        <v>130</v>
      </c>
      <c r="K1140" s="10">
        <f t="shared" si="52"/>
        <v>71</v>
      </c>
      <c r="L1140" s="10">
        <f t="shared" si="53"/>
        <v>59</v>
      </c>
      <c r="M1140" s="2">
        <f>VLOOKUP(D1140,CUSTOMERS!A:E,5,FALSE)</f>
        <v>2</v>
      </c>
      <c r="N1140" s="2">
        <f>VLOOKUP(E1140,PRODUCTS!A:E,5,FALSE)</f>
        <v>11</v>
      </c>
      <c r="O1140" s="2" t="str">
        <f>VLOOKUP(N1140,CATEGORIES!A:C,3,FALSE)</f>
        <v>Gifts</v>
      </c>
      <c r="P1140" s="2" t="str">
        <f ca="1">VLOOKUP(D1140,CUSTOMERS!A:J,10,FALSE)</f>
        <v>30 - 40</v>
      </c>
      <c r="Q1140" s="2" t="str">
        <f>VLOOKUP(D1140,CUSTOMERS!A:I,9,FALSE)</f>
        <v>Central</v>
      </c>
      <c r="R1140" s="2" t="str">
        <f>VLOOKUP(D1140,CUSTOMERS!A:K,11,FALSE)</f>
        <v>USA</v>
      </c>
    </row>
    <row r="1141" spans="1:18" x14ac:dyDescent="0.2">
      <c r="A1141" s="2">
        <v>1571</v>
      </c>
      <c r="B1141" s="2">
        <v>4</v>
      </c>
      <c r="C1141" s="4">
        <v>44940</v>
      </c>
      <c r="D1141" s="2">
        <v>322</v>
      </c>
      <c r="E1141" s="2">
        <v>130</v>
      </c>
      <c r="F1141" s="2" t="str">
        <f>VLOOKUP(E1141,PRODUCTS!A:B,2,FALSE)</f>
        <v>Majestic Truffle Collection</v>
      </c>
      <c r="G1141" s="2">
        <v>1</v>
      </c>
      <c r="H1141" s="10">
        <f>VLOOKUP(E1141,PRODUCTS!A:E,3,FALSE)</f>
        <v>25</v>
      </c>
      <c r="I1141" s="10">
        <f>VLOOKUP(E1141,PRODUCTS!A:E,4,FALSE)</f>
        <v>15.5</v>
      </c>
      <c r="J1141" s="10">
        <f t="shared" si="51"/>
        <v>25</v>
      </c>
      <c r="K1141" s="10">
        <f t="shared" si="52"/>
        <v>15.5</v>
      </c>
      <c r="L1141" s="10">
        <f t="shared" si="53"/>
        <v>9.5</v>
      </c>
      <c r="M1141" s="2">
        <f>VLOOKUP(D1141,CUSTOMERS!A:E,5,FALSE)</f>
        <v>2</v>
      </c>
      <c r="N1141" s="2">
        <f>VLOOKUP(E1141,PRODUCTS!A:E,5,FALSE)</f>
        <v>3</v>
      </c>
      <c r="O1141" s="2" t="str">
        <f>VLOOKUP(N1141,CATEGORIES!A:C,3,FALSE)</f>
        <v>Food</v>
      </c>
      <c r="P1141" s="2" t="str">
        <f ca="1">VLOOKUP(D1141,CUSTOMERS!A:J,10,FALSE)</f>
        <v>30 - 40</v>
      </c>
      <c r="Q1141" s="2" t="str">
        <f>VLOOKUP(D1141,CUSTOMERS!A:I,9,FALSE)</f>
        <v>Central</v>
      </c>
      <c r="R1141" s="2" t="str">
        <f>VLOOKUP(D1141,CUSTOMERS!A:K,11,FALSE)</f>
        <v>USA</v>
      </c>
    </row>
    <row r="1142" spans="1:18" x14ac:dyDescent="0.2">
      <c r="A1142" s="2">
        <v>1572</v>
      </c>
      <c r="B1142" s="2">
        <v>1</v>
      </c>
      <c r="C1142" s="4">
        <v>44940</v>
      </c>
      <c r="D1142" s="2">
        <v>532</v>
      </c>
      <c r="E1142" s="2">
        <v>10</v>
      </c>
      <c r="F1142" s="2" t="str">
        <f>VLOOKUP(E1142,PRODUCTS!A:B,2,FALSE)</f>
        <v>Aroma Wrap</v>
      </c>
      <c r="G1142" s="2">
        <v>1</v>
      </c>
      <c r="H1142" s="10">
        <f>VLOOKUP(E1142,PRODUCTS!A:E,3,FALSE)</f>
        <v>22</v>
      </c>
      <c r="I1142" s="10">
        <f>VLOOKUP(E1142,PRODUCTS!A:E,4,FALSE)</f>
        <v>12</v>
      </c>
      <c r="J1142" s="10">
        <f t="shared" si="51"/>
        <v>22</v>
      </c>
      <c r="K1142" s="10">
        <f t="shared" si="52"/>
        <v>12</v>
      </c>
      <c r="L1142" s="10">
        <f t="shared" si="53"/>
        <v>10</v>
      </c>
      <c r="M1142" s="2">
        <f>VLOOKUP(D1142,CUSTOMERS!A:E,5,FALSE)</f>
        <v>2</v>
      </c>
      <c r="N1142" s="2">
        <f>VLOOKUP(E1142,PRODUCTS!A:E,5,FALSE)</f>
        <v>20</v>
      </c>
      <c r="O1142" s="2" t="str">
        <f>VLOOKUP(N1142,CATEGORIES!A:C,3,FALSE)</f>
        <v>Health &amp; Beauty</v>
      </c>
      <c r="P1142" s="2" t="str">
        <f ca="1">VLOOKUP(D1142,CUSTOMERS!A:J,10,FALSE)</f>
        <v>30 - 40</v>
      </c>
      <c r="Q1142" s="2" t="str">
        <f>VLOOKUP(D1142,CUSTOMERS!A:I,9,FALSE)</f>
        <v>South-West</v>
      </c>
      <c r="R1142" s="2" t="str">
        <f>VLOOKUP(D1142,CUSTOMERS!A:K,11,FALSE)</f>
        <v>USA</v>
      </c>
    </row>
    <row r="1143" spans="1:18" x14ac:dyDescent="0.2">
      <c r="A1143" s="2">
        <v>1572</v>
      </c>
      <c r="B1143" s="2">
        <v>2</v>
      </c>
      <c r="C1143" s="4">
        <v>44940</v>
      </c>
      <c r="D1143" s="2">
        <v>532</v>
      </c>
      <c r="E1143" s="2">
        <v>54</v>
      </c>
      <c r="F1143" s="2" t="str">
        <f>VLOOKUP(E1143,PRODUCTS!A:B,2,FALSE)</f>
        <v>Birthday Flower Basket</v>
      </c>
      <c r="G1143" s="2">
        <v>1</v>
      </c>
      <c r="H1143" s="10">
        <f>VLOOKUP(E1143,PRODUCTS!A:E,3,FALSE)</f>
        <v>70</v>
      </c>
      <c r="I1143" s="10">
        <f>VLOOKUP(E1143,PRODUCTS!A:E,4,FALSE)</f>
        <v>38</v>
      </c>
      <c r="J1143" s="10">
        <f t="shared" si="51"/>
        <v>70</v>
      </c>
      <c r="K1143" s="10">
        <f t="shared" si="52"/>
        <v>38</v>
      </c>
      <c r="L1143" s="10">
        <f t="shared" si="53"/>
        <v>32</v>
      </c>
      <c r="M1143" s="2">
        <f>VLOOKUP(D1143,CUSTOMERS!A:E,5,FALSE)</f>
        <v>2</v>
      </c>
      <c r="N1143" s="2">
        <f>VLOOKUP(E1143,PRODUCTS!A:E,5,FALSE)</f>
        <v>22</v>
      </c>
      <c r="O1143" s="2" t="str">
        <f>VLOOKUP(N1143,CATEGORIES!A:C,3,FALSE)</f>
        <v>Gifts</v>
      </c>
      <c r="P1143" s="2" t="str">
        <f ca="1">VLOOKUP(D1143,CUSTOMERS!A:J,10,FALSE)</f>
        <v>30 - 40</v>
      </c>
      <c r="Q1143" s="2" t="str">
        <f>VLOOKUP(D1143,CUSTOMERS!A:I,9,FALSE)</f>
        <v>South-West</v>
      </c>
      <c r="R1143" s="2" t="str">
        <f>VLOOKUP(D1143,CUSTOMERS!A:K,11,FALSE)</f>
        <v>USA</v>
      </c>
    </row>
    <row r="1144" spans="1:18" x14ac:dyDescent="0.2">
      <c r="A1144" s="2">
        <v>1573</v>
      </c>
      <c r="B1144" s="2">
        <v>1</v>
      </c>
      <c r="C1144" s="4">
        <v>44941</v>
      </c>
      <c r="D1144" s="2">
        <v>2</v>
      </c>
      <c r="E1144" s="2">
        <v>56</v>
      </c>
      <c r="F1144" s="2" t="str">
        <f>VLOOKUP(E1144,PRODUCTS!A:B,2,FALSE)</f>
        <v>Cork Board</v>
      </c>
      <c r="G1144" s="2">
        <v>1</v>
      </c>
      <c r="H1144" s="10">
        <f>VLOOKUP(E1144,PRODUCTS!A:E,3,FALSE)</f>
        <v>30</v>
      </c>
      <c r="I1144" s="10">
        <f>VLOOKUP(E1144,PRODUCTS!A:E,4,FALSE)</f>
        <v>18</v>
      </c>
      <c r="J1144" s="10">
        <f t="shared" si="51"/>
        <v>30</v>
      </c>
      <c r="K1144" s="10">
        <f t="shared" si="52"/>
        <v>18</v>
      </c>
      <c r="L1144" s="10">
        <f t="shared" si="53"/>
        <v>12</v>
      </c>
      <c r="M1144" s="2">
        <f>VLOOKUP(D1144,CUSTOMERS!A:E,5,FALSE)</f>
        <v>3</v>
      </c>
      <c r="N1144" s="2">
        <f>VLOOKUP(E1144,PRODUCTS!A:E,5,FALSE)</f>
        <v>15</v>
      </c>
      <c r="O1144" s="2" t="str">
        <f>VLOOKUP(N1144,CATEGORIES!A:C,3,FALSE)</f>
        <v>Household</v>
      </c>
      <c r="P1144" s="2" t="str">
        <f ca="1">VLOOKUP(D1144,CUSTOMERS!A:J,10,FALSE)</f>
        <v>60 - 70</v>
      </c>
      <c r="Q1144" s="2" t="str">
        <f>VLOOKUP(D1144,CUSTOMERS!A:I,9,FALSE)</f>
        <v>England</v>
      </c>
      <c r="R1144" s="2" t="str">
        <f>VLOOKUP(D1144,CUSTOMERS!A:K,11,FALSE)</f>
        <v>Europe</v>
      </c>
    </row>
    <row r="1145" spans="1:18" x14ac:dyDescent="0.2">
      <c r="A1145" s="2">
        <v>1573</v>
      </c>
      <c r="B1145" s="2">
        <v>2</v>
      </c>
      <c r="C1145" s="4">
        <v>44941</v>
      </c>
      <c r="D1145" s="2">
        <v>2</v>
      </c>
      <c r="E1145" s="2">
        <v>115</v>
      </c>
      <c r="F1145" s="2" t="str">
        <f>VLOOKUP(E1145,PRODUCTS!A:B,2,FALSE)</f>
        <v>Kissing Ball</v>
      </c>
      <c r="G1145" s="2">
        <v>1</v>
      </c>
      <c r="H1145" s="10">
        <f>VLOOKUP(E1145,PRODUCTS!A:E,3,FALSE)</f>
        <v>38</v>
      </c>
      <c r="I1145" s="10">
        <f>VLOOKUP(E1145,PRODUCTS!A:E,4,FALSE)</f>
        <v>22</v>
      </c>
      <c r="J1145" s="10">
        <f t="shared" si="51"/>
        <v>38</v>
      </c>
      <c r="K1145" s="10">
        <f t="shared" si="52"/>
        <v>22</v>
      </c>
      <c r="L1145" s="10">
        <f t="shared" si="53"/>
        <v>16</v>
      </c>
      <c r="M1145" s="2">
        <f>VLOOKUP(D1145,CUSTOMERS!A:E,5,FALSE)</f>
        <v>3</v>
      </c>
      <c r="N1145" s="2">
        <f>VLOOKUP(E1145,PRODUCTS!A:E,5,FALSE)</f>
        <v>4</v>
      </c>
      <c r="O1145" s="2" t="str">
        <f>VLOOKUP(N1145,CATEGORIES!A:C,3,FALSE)</f>
        <v>Gifts</v>
      </c>
      <c r="P1145" s="2" t="str">
        <f ca="1">VLOOKUP(D1145,CUSTOMERS!A:J,10,FALSE)</f>
        <v>60 - 70</v>
      </c>
      <c r="Q1145" s="2" t="str">
        <f>VLOOKUP(D1145,CUSTOMERS!A:I,9,FALSE)</f>
        <v>England</v>
      </c>
      <c r="R1145" s="2" t="str">
        <f>VLOOKUP(D1145,CUSTOMERS!A:K,11,FALSE)</f>
        <v>Europe</v>
      </c>
    </row>
    <row r="1146" spans="1:18" x14ac:dyDescent="0.2">
      <c r="A1146" s="2">
        <v>1574</v>
      </c>
      <c r="B1146" s="2">
        <v>1</v>
      </c>
      <c r="C1146" s="4">
        <v>44941</v>
      </c>
      <c r="D1146" s="2">
        <v>12</v>
      </c>
      <c r="E1146" s="2">
        <v>28</v>
      </c>
      <c r="F1146" s="2" t="str">
        <f>VLOOKUP(E1146,PRODUCTS!A:B,2,FALSE)</f>
        <v>Candlelit Forest Screen</v>
      </c>
      <c r="G1146" s="2">
        <v>1</v>
      </c>
      <c r="H1146" s="10">
        <f>VLOOKUP(E1146,PRODUCTS!A:E,3,FALSE)</f>
        <v>30</v>
      </c>
      <c r="I1146" s="10">
        <f>VLOOKUP(E1146,PRODUCTS!A:E,4,FALSE)</f>
        <v>18</v>
      </c>
      <c r="J1146" s="10">
        <f t="shared" si="51"/>
        <v>30</v>
      </c>
      <c r="K1146" s="10">
        <f t="shared" si="52"/>
        <v>18</v>
      </c>
      <c r="L1146" s="10">
        <f t="shared" si="53"/>
        <v>12</v>
      </c>
      <c r="M1146" s="2">
        <f>VLOOKUP(D1146,CUSTOMERS!A:E,5,FALSE)</f>
        <v>5</v>
      </c>
      <c r="N1146" s="2">
        <f>VLOOKUP(E1146,PRODUCTS!A:E,5,FALSE)</f>
        <v>4</v>
      </c>
      <c r="O1146" s="2" t="str">
        <f>VLOOKUP(N1146,CATEGORIES!A:C,3,FALSE)</f>
        <v>Gifts</v>
      </c>
      <c r="P1146" s="2" t="str">
        <f ca="1">VLOOKUP(D1146,CUSTOMERS!A:J,10,FALSE)</f>
        <v>50 - 60</v>
      </c>
      <c r="Q1146" s="2" t="str">
        <f>VLOOKUP(D1146,CUSTOMERS!A:I,9,FALSE)</f>
        <v>South-East</v>
      </c>
      <c r="R1146" s="2" t="str">
        <f>VLOOKUP(D1146,CUSTOMERS!A:K,11,FALSE)</f>
        <v>USA</v>
      </c>
    </row>
    <row r="1147" spans="1:18" x14ac:dyDescent="0.2">
      <c r="A1147" s="2">
        <v>1574</v>
      </c>
      <c r="B1147" s="2">
        <v>2</v>
      </c>
      <c r="C1147" s="4">
        <v>44941</v>
      </c>
      <c r="D1147" s="2">
        <v>12</v>
      </c>
      <c r="E1147" s="2">
        <v>184</v>
      </c>
      <c r="F1147" s="2" t="str">
        <f>VLOOKUP(E1147,PRODUCTS!A:B,2,FALSE)</f>
        <v>Sonic Molechaser</v>
      </c>
      <c r="G1147" s="2">
        <v>1</v>
      </c>
      <c r="H1147" s="10">
        <f>VLOOKUP(E1147,PRODUCTS!A:E,3,FALSE)</f>
        <v>45</v>
      </c>
      <c r="I1147" s="10">
        <f>VLOOKUP(E1147,PRODUCTS!A:E,4,FALSE)</f>
        <v>23.5</v>
      </c>
      <c r="J1147" s="10">
        <f t="shared" si="51"/>
        <v>45</v>
      </c>
      <c r="K1147" s="10">
        <f t="shared" si="52"/>
        <v>23.5</v>
      </c>
      <c r="L1147" s="10">
        <f t="shared" si="53"/>
        <v>21.5</v>
      </c>
      <c r="M1147" s="2">
        <f>VLOOKUP(D1147,CUSTOMERS!A:E,5,FALSE)</f>
        <v>5</v>
      </c>
      <c r="N1147" s="2">
        <f>VLOOKUP(E1147,PRODUCTS!A:E,5,FALSE)</f>
        <v>16</v>
      </c>
      <c r="O1147" s="2" t="str">
        <f>VLOOKUP(N1147,CATEGORIES!A:C,3,FALSE)</f>
        <v>Household</v>
      </c>
      <c r="P1147" s="2" t="str">
        <f ca="1">VLOOKUP(D1147,CUSTOMERS!A:J,10,FALSE)</f>
        <v>50 - 60</v>
      </c>
      <c r="Q1147" s="2" t="str">
        <f>VLOOKUP(D1147,CUSTOMERS!A:I,9,FALSE)</f>
        <v>South-East</v>
      </c>
      <c r="R1147" s="2" t="str">
        <f>VLOOKUP(D1147,CUSTOMERS!A:K,11,FALSE)</f>
        <v>USA</v>
      </c>
    </row>
    <row r="1148" spans="1:18" x14ac:dyDescent="0.2">
      <c r="A1148" s="2">
        <v>1575</v>
      </c>
      <c r="B1148" s="2">
        <v>1</v>
      </c>
      <c r="C1148" s="4">
        <v>44941</v>
      </c>
      <c r="D1148" s="2">
        <v>405</v>
      </c>
      <c r="E1148" s="2">
        <v>99</v>
      </c>
      <c r="F1148" s="2" t="str">
        <f>VLOOKUP(E1148,PRODUCTS!A:B,2,FALSE)</f>
        <v>Hand Warmers</v>
      </c>
      <c r="G1148" s="2">
        <v>3</v>
      </c>
      <c r="H1148" s="10">
        <f>VLOOKUP(E1148,PRODUCTS!A:E,3,FALSE)</f>
        <v>9</v>
      </c>
      <c r="I1148" s="10">
        <f>VLOOKUP(E1148,PRODUCTS!A:E,4,FALSE)</f>
        <v>7.5</v>
      </c>
      <c r="J1148" s="10">
        <f t="shared" si="51"/>
        <v>27</v>
      </c>
      <c r="K1148" s="10">
        <f t="shared" si="52"/>
        <v>22.5</v>
      </c>
      <c r="L1148" s="10">
        <f t="shared" si="53"/>
        <v>4.5</v>
      </c>
      <c r="M1148" s="2">
        <f>VLOOKUP(D1148,CUSTOMERS!A:E,5,FALSE)</f>
        <v>8</v>
      </c>
      <c r="N1148" s="2">
        <f>VLOOKUP(E1148,PRODUCTS!A:E,5,FALSE)</f>
        <v>17</v>
      </c>
      <c r="O1148" s="2" t="str">
        <f>VLOOKUP(N1148,CATEGORIES!A:C,3,FALSE)</f>
        <v>Children</v>
      </c>
      <c r="P1148" s="2" t="str">
        <f ca="1">VLOOKUP(D1148,CUSTOMERS!A:J,10,FALSE)</f>
        <v>60 - 70</v>
      </c>
      <c r="Q1148" s="2" t="str">
        <f>VLOOKUP(D1148,CUSTOMERS!A:I,9,FALSE)</f>
        <v>South</v>
      </c>
      <c r="R1148" s="2" t="str">
        <f>VLOOKUP(D1148,CUSTOMERS!A:K,11,FALSE)</f>
        <v>USA</v>
      </c>
    </row>
    <row r="1149" spans="1:18" x14ac:dyDescent="0.2">
      <c r="A1149" s="2">
        <v>1575</v>
      </c>
      <c r="B1149" s="2">
        <v>2</v>
      </c>
      <c r="C1149" s="4">
        <v>44941</v>
      </c>
      <c r="D1149" s="2">
        <v>405</v>
      </c>
      <c r="E1149" s="2">
        <v>100</v>
      </c>
      <c r="F1149" s="2" t="str">
        <f>VLOOKUP(E1149,PRODUCTS!A:B,2,FALSE)</f>
        <v>Handsfree Head Massage</v>
      </c>
      <c r="G1149" s="2">
        <v>1</v>
      </c>
      <c r="H1149" s="10">
        <f>VLOOKUP(E1149,PRODUCTS!A:E,3,FALSE)</f>
        <v>64</v>
      </c>
      <c r="I1149" s="10">
        <f>VLOOKUP(E1149,PRODUCTS!A:E,4,FALSE)</f>
        <v>35</v>
      </c>
      <c r="J1149" s="10">
        <f t="shared" si="51"/>
        <v>64</v>
      </c>
      <c r="K1149" s="10">
        <f t="shared" si="52"/>
        <v>35</v>
      </c>
      <c r="L1149" s="10">
        <f t="shared" si="53"/>
        <v>29</v>
      </c>
      <c r="M1149" s="2">
        <f>VLOOKUP(D1149,CUSTOMERS!A:E,5,FALSE)</f>
        <v>8</v>
      </c>
      <c r="N1149" s="2">
        <f>VLOOKUP(E1149,PRODUCTS!A:E,5,FALSE)</f>
        <v>7</v>
      </c>
      <c r="O1149" s="2" t="str">
        <f>VLOOKUP(N1149,CATEGORIES!A:C,3,FALSE)</f>
        <v>Electronics</v>
      </c>
      <c r="P1149" s="2" t="str">
        <f ca="1">VLOOKUP(D1149,CUSTOMERS!A:J,10,FALSE)</f>
        <v>60 - 70</v>
      </c>
      <c r="Q1149" s="2" t="str">
        <f>VLOOKUP(D1149,CUSTOMERS!A:I,9,FALSE)</f>
        <v>South</v>
      </c>
      <c r="R1149" s="2" t="str">
        <f>VLOOKUP(D1149,CUSTOMERS!A:K,11,FALSE)</f>
        <v>USA</v>
      </c>
    </row>
    <row r="1150" spans="1:18" x14ac:dyDescent="0.2">
      <c r="A1150" s="2">
        <v>1576</v>
      </c>
      <c r="B1150" s="2">
        <v>1</v>
      </c>
      <c r="C1150" s="4">
        <v>44942</v>
      </c>
      <c r="D1150" s="2">
        <v>229</v>
      </c>
      <c r="E1150" s="2">
        <v>48</v>
      </c>
      <c r="F1150" s="2" t="str">
        <f>VLOOKUP(E1150,PRODUCTS!A:B,2,FALSE)</f>
        <v>Chocolate Buttercrunch</v>
      </c>
      <c r="G1150" s="2">
        <v>4</v>
      </c>
      <c r="H1150" s="10">
        <f>VLOOKUP(E1150,PRODUCTS!A:E,3,FALSE)</f>
        <v>27</v>
      </c>
      <c r="I1150" s="10">
        <f>VLOOKUP(E1150,PRODUCTS!A:E,4,FALSE)</f>
        <v>15.5</v>
      </c>
      <c r="J1150" s="10">
        <f t="shared" si="51"/>
        <v>108</v>
      </c>
      <c r="K1150" s="10">
        <f t="shared" si="52"/>
        <v>62</v>
      </c>
      <c r="L1150" s="10">
        <f t="shared" si="53"/>
        <v>46</v>
      </c>
      <c r="M1150" s="2">
        <f>VLOOKUP(D1150,CUSTOMERS!A:E,5,FALSE)</f>
        <v>5</v>
      </c>
      <c r="N1150" s="2">
        <f>VLOOKUP(E1150,PRODUCTS!A:E,5,FALSE)</f>
        <v>3</v>
      </c>
      <c r="O1150" s="2" t="str">
        <f>VLOOKUP(N1150,CATEGORIES!A:C,3,FALSE)</f>
        <v>Food</v>
      </c>
      <c r="P1150" s="2" t="str">
        <f ca="1">VLOOKUP(D1150,CUSTOMERS!A:J,10,FALSE)</f>
        <v>30 - 40</v>
      </c>
      <c r="Q1150" s="2" t="str">
        <f>VLOOKUP(D1150,CUSTOMERS!A:I,9,FALSE)</f>
        <v>Mid-Atlantic</v>
      </c>
      <c r="R1150" s="2" t="str">
        <f>VLOOKUP(D1150,CUSTOMERS!A:K,11,FALSE)</f>
        <v>USA</v>
      </c>
    </row>
    <row r="1151" spans="1:18" x14ac:dyDescent="0.2">
      <c r="A1151" s="2">
        <v>1576</v>
      </c>
      <c r="B1151" s="2">
        <v>2</v>
      </c>
      <c r="C1151" s="4">
        <v>44942</v>
      </c>
      <c r="D1151" s="2">
        <v>229</v>
      </c>
      <c r="E1151" s="2">
        <v>70</v>
      </c>
      <c r="F1151" s="2" t="str">
        <f>VLOOKUP(E1151,PRODUCTS!A:B,2,FALSE)</f>
        <v>Eatable Delights Flower Basket</v>
      </c>
      <c r="G1151" s="2">
        <v>1</v>
      </c>
      <c r="H1151" s="10">
        <f>VLOOKUP(E1151,PRODUCTS!A:E,3,FALSE)</f>
        <v>55</v>
      </c>
      <c r="I1151" s="10">
        <f>VLOOKUP(E1151,PRODUCTS!A:E,4,FALSE)</f>
        <v>28.5</v>
      </c>
      <c r="J1151" s="10">
        <f t="shared" si="51"/>
        <v>55</v>
      </c>
      <c r="K1151" s="10">
        <f t="shared" si="52"/>
        <v>28.5</v>
      </c>
      <c r="L1151" s="10">
        <f t="shared" si="53"/>
        <v>26.5</v>
      </c>
      <c r="M1151" s="2">
        <f>VLOOKUP(D1151,CUSTOMERS!A:E,5,FALSE)</f>
        <v>5</v>
      </c>
      <c r="N1151" s="2">
        <f>VLOOKUP(E1151,PRODUCTS!A:E,5,FALSE)</f>
        <v>22</v>
      </c>
      <c r="O1151" s="2" t="str">
        <f>VLOOKUP(N1151,CATEGORIES!A:C,3,FALSE)</f>
        <v>Gifts</v>
      </c>
      <c r="P1151" s="2" t="str">
        <f ca="1">VLOOKUP(D1151,CUSTOMERS!A:J,10,FALSE)</f>
        <v>30 - 40</v>
      </c>
      <c r="Q1151" s="2" t="str">
        <f>VLOOKUP(D1151,CUSTOMERS!A:I,9,FALSE)</f>
        <v>Mid-Atlantic</v>
      </c>
      <c r="R1151" s="2" t="str">
        <f>VLOOKUP(D1151,CUSTOMERS!A:K,11,FALSE)</f>
        <v>USA</v>
      </c>
    </row>
    <row r="1152" spans="1:18" x14ac:dyDescent="0.2">
      <c r="A1152" s="2">
        <v>1577</v>
      </c>
      <c r="B1152" s="2">
        <v>1</v>
      </c>
      <c r="C1152" s="4">
        <v>44942</v>
      </c>
      <c r="D1152" s="2">
        <v>296</v>
      </c>
      <c r="E1152" s="2">
        <v>179</v>
      </c>
      <c r="F1152" s="2" t="str">
        <f>VLOOKUP(E1152,PRODUCTS!A:B,2,FALSE)</f>
        <v>Sleigh Bells Doorknob</v>
      </c>
      <c r="G1152" s="2">
        <v>1</v>
      </c>
      <c r="H1152" s="10">
        <f>VLOOKUP(E1152,PRODUCTS!A:E,3,FALSE)</f>
        <v>20</v>
      </c>
      <c r="I1152" s="10">
        <f>VLOOKUP(E1152,PRODUCTS!A:E,4,FALSE)</f>
        <v>13</v>
      </c>
      <c r="J1152" s="10">
        <f t="shared" si="51"/>
        <v>20</v>
      </c>
      <c r="K1152" s="10">
        <f t="shared" si="52"/>
        <v>13</v>
      </c>
      <c r="L1152" s="10">
        <f t="shared" si="53"/>
        <v>7</v>
      </c>
      <c r="M1152" s="2">
        <f>VLOOKUP(D1152,CUSTOMERS!A:E,5,FALSE)</f>
        <v>4</v>
      </c>
      <c r="N1152" s="2">
        <f>VLOOKUP(E1152,PRODUCTS!A:E,5,FALSE)</f>
        <v>4</v>
      </c>
      <c r="O1152" s="2" t="str">
        <f>VLOOKUP(N1152,CATEGORIES!A:C,3,FALSE)</f>
        <v>Gifts</v>
      </c>
      <c r="P1152" s="2" t="str">
        <f ca="1">VLOOKUP(D1152,CUSTOMERS!A:J,10,FALSE)</f>
        <v>40 - 50</v>
      </c>
      <c r="Q1152" s="2" t="str">
        <f>VLOOKUP(D1152,CUSTOMERS!A:I,9,FALSE)</f>
        <v>Central</v>
      </c>
      <c r="R1152" s="2" t="str">
        <f>VLOOKUP(D1152,CUSTOMERS!A:K,11,FALSE)</f>
        <v>USA</v>
      </c>
    </row>
    <row r="1153" spans="1:18" x14ac:dyDescent="0.2">
      <c r="A1153" s="2">
        <v>1578</v>
      </c>
      <c r="B1153" s="2">
        <v>1</v>
      </c>
      <c r="C1153" s="4">
        <v>44942</v>
      </c>
      <c r="D1153" s="2">
        <v>353</v>
      </c>
      <c r="E1153" s="2">
        <v>16</v>
      </c>
      <c r="F1153" s="2" t="str">
        <f>VLOOKUP(E1153,PRODUCTS!A:B,2,FALSE)</f>
        <v>Beer-Making Kit</v>
      </c>
      <c r="G1153" s="2">
        <v>1</v>
      </c>
      <c r="H1153" s="10">
        <f>VLOOKUP(E1153,PRODUCTS!A:E,3,FALSE)</f>
        <v>50</v>
      </c>
      <c r="I1153" s="10">
        <f>VLOOKUP(E1153,PRODUCTS!A:E,4,FALSE)</f>
        <v>27</v>
      </c>
      <c r="J1153" s="10">
        <f t="shared" si="51"/>
        <v>50</v>
      </c>
      <c r="K1153" s="10">
        <f t="shared" si="52"/>
        <v>27</v>
      </c>
      <c r="L1153" s="10">
        <f t="shared" si="53"/>
        <v>23</v>
      </c>
      <c r="M1153" s="2">
        <f>VLOOKUP(D1153,CUSTOMERS!A:E,5,FALSE)</f>
        <v>2</v>
      </c>
      <c r="N1153" s="2">
        <f>VLOOKUP(E1153,PRODUCTS!A:E,5,FALSE)</f>
        <v>15</v>
      </c>
      <c r="O1153" s="2" t="str">
        <f>VLOOKUP(N1153,CATEGORIES!A:C,3,FALSE)</f>
        <v>Household</v>
      </c>
      <c r="P1153" s="2" t="str">
        <f ca="1">VLOOKUP(D1153,CUSTOMERS!A:J,10,FALSE)</f>
        <v>40 - 50</v>
      </c>
      <c r="Q1153" s="2" t="str">
        <f>VLOOKUP(D1153,CUSTOMERS!A:I,9,FALSE)</f>
        <v>South-West</v>
      </c>
      <c r="R1153" s="2" t="str">
        <f>VLOOKUP(D1153,CUSTOMERS!A:K,11,FALSE)</f>
        <v>USA</v>
      </c>
    </row>
    <row r="1154" spans="1:18" x14ac:dyDescent="0.2">
      <c r="A1154" s="2">
        <v>1578</v>
      </c>
      <c r="B1154" s="2">
        <v>2</v>
      </c>
      <c r="C1154" s="4">
        <v>44942</v>
      </c>
      <c r="D1154" s="2">
        <v>353</v>
      </c>
      <c r="E1154" s="2">
        <v>33</v>
      </c>
      <c r="F1154" s="2" t="str">
        <f>VLOOKUP(E1154,PRODUCTS!A:B,2,FALSE)</f>
        <v>Casablanca</v>
      </c>
      <c r="G1154" s="2">
        <v>1</v>
      </c>
      <c r="H1154" s="10">
        <f>VLOOKUP(E1154,PRODUCTS!A:E,3,FALSE)</f>
        <v>60</v>
      </c>
      <c r="I1154" s="10">
        <f>VLOOKUP(E1154,PRODUCTS!A:E,4,FALSE)</f>
        <v>31</v>
      </c>
      <c r="J1154" s="10">
        <f t="shared" ref="J1154:J1217" si="54">H1154*G1154</f>
        <v>60</v>
      </c>
      <c r="K1154" s="10">
        <f t="shared" ref="K1154:K1217" si="55">I1154*G1154</f>
        <v>31</v>
      </c>
      <c r="L1154" s="10">
        <f t="shared" ref="L1154:L1217" si="56">J1154-K1154</f>
        <v>29</v>
      </c>
      <c r="M1154" s="2">
        <f>VLOOKUP(D1154,CUSTOMERS!A:E,5,FALSE)</f>
        <v>2</v>
      </c>
      <c r="N1154" s="2">
        <f>VLOOKUP(E1154,PRODUCTS!A:E,5,FALSE)</f>
        <v>11</v>
      </c>
      <c r="O1154" s="2" t="str">
        <f>VLOOKUP(N1154,CATEGORIES!A:C,3,FALSE)</f>
        <v>Gifts</v>
      </c>
      <c r="P1154" s="2" t="str">
        <f ca="1">VLOOKUP(D1154,CUSTOMERS!A:J,10,FALSE)</f>
        <v>40 - 50</v>
      </c>
      <c r="Q1154" s="2" t="str">
        <f>VLOOKUP(D1154,CUSTOMERS!A:I,9,FALSE)</f>
        <v>South-West</v>
      </c>
      <c r="R1154" s="2" t="str">
        <f>VLOOKUP(D1154,CUSTOMERS!A:K,11,FALSE)</f>
        <v>USA</v>
      </c>
    </row>
    <row r="1155" spans="1:18" x14ac:dyDescent="0.2">
      <c r="A1155" s="2">
        <v>1578</v>
      </c>
      <c r="B1155" s="2">
        <v>3</v>
      </c>
      <c r="C1155" s="4">
        <v>44942</v>
      </c>
      <c r="D1155" s="2">
        <v>353</v>
      </c>
      <c r="E1155" s="2">
        <v>46</v>
      </c>
      <c r="F1155" s="2" t="str">
        <f>VLOOKUP(E1155,PRODUCTS!A:B,2,FALSE)</f>
        <v>Cherry Linen Chest</v>
      </c>
      <c r="G1155" s="2">
        <v>1</v>
      </c>
      <c r="H1155" s="10">
        <f>VLOOKUP(E1155,PRODUCTS!A:E,3,FALSE)</f>
        <v>490</v>
      </c>
      <c r="I1155" s="10">
        <f>VLOOKUP(E1155,PRODUCTS!A:E,4,FALSE)</f>
        <v>247</v>
      </c>
      <c r="J1155" s="10">
        <f t="shared" si="54"/>
        <v>490</v>
      </c>
      <c r="K1155" s="10">
        <f t="shared" si="55"/>
        <v>247</v>
      </c>
      <c r="L1155" s="10">
        <f t="shared" si="56"/>
        <v>243</v>
      </c>
      <c r="M1155" s="2">
        <f>VLOOKUP(D1155,CUSTOMERS!A:E,5,FALSE)</f>
        <v>2</v>
      </c>
      <c r="N1155" s="2">
        <f>VLOOKUP(E1155,PRODUCTS!A:E,5,FALSE)</f>
        <v>8</v>
      </c>
      <c r="O1155" s="2" t="str">
        <f>VLOOKUP(N1155,CATEGORIES!A:C,3,FALSE)</f>
        <v>Household</v>
      </c>
      <c r="P1155" s="2" t="str">
        <f ca="1">VLOOKUP(D1155,CUSTOMERS!A:J,10,FALSE)</f>
        <v>40 - 50</v>
      </c>
      <c r="Q1155" s="2" t="str">
        <f>VLOOKUP(D1155,CUSTOMERS!A:I,9,FALSE)</f>
        <v>South-West</v>
      </c>
      <c r="R1155" s="2" t="str">
        <f>VLOOKUP(D1155,CUSTOMERS!A:K,11,FALSE)</f>
        <v>USA</v>
      </c>
    </row>
    <row r="1156" spans="1:18" x14ac:dyDescent="0.2">
      <c r="A1156" s="2">
        <v>1579</v>
      </c>
      <c r="B1156" s="2">
        <v>1</v>
      </c>
      <c r="C1156" s="4">
        <v>44942</v>
      </c>
      <c r="D1156" s="2">
        <v>439</v>
      </c>
      <c r="E1156" s="2">
        <v>140</v>
      </c>
      <c r="F1156" s="2" t="str">
        <f>VLOOKUP(E1156,PRODUCTS!A:B,2,FALSE)</f>
        <v>Deer Repellent</v>
      </c>
      <c r="G1156" s="2">
        <v>1</v>
      </c>
      <c r="H1156" s="10">
        <f>VLOOKUP(E1156,PRODUCTS!A:E,3,FALSE)</f>
        <v>15</v>
      </c>
      <c r="I1156" s="10">
        <f>VLOOKUP(E1156,PRODUCTS!A:E,4,FALSE)</f>
        <v>9.5</v>
      </c>
      <c r="J1156" s="10">
        <f t="shared" si="54"/>
        <v>15</v>
      </c>
      <c r="K1156" s="10">
        <f t="shared" si="55"/>
        <v>9.5</v>
      </c>
      <c r="L1156" s="10">
        <f t="shared" si="56"/>
        <v>5.5</v>
      </c>
      <c r="M1156" s="2">
        <f>VLOOKUP(D1156,CUSTOMERS!A:E,5,FALSE)</f>
        <v>3</v>
      </c>
      <c r="N1156" s="2">
        <f>VLOOKUP(E1156,PRODUCTS!A:E,5,FALSE)</f>
        <v>16</v>
      </c>
      <c r="O1156" s="2" t="str">
        <f>VLOOKUP(N1156,CATEGORIES!A:C,3,FALSE)</f>
        <v>Household</v>
      </c>
      <c r="P1156" s="2" t="str">
        <f ca="1">VLOOKUP(D1156,CUSTOMERS!A:J,10,FALSE)</f>
        <v>40 - 50</v>
      </c>
      <c r="Q1156" s="2" t="str">
        <f>VLOOKUP(D1156,CUSTOMERS!A:I,9,FALSE)</f>
        <v>England</v>
      </c>
      <c r="R1156" s="2" t="str">
        <f>VLOOKUP(D1156,CUSTOMERS!A:K,11,FALSE)</f>
        <v>Europe</v>
      </c>
    </row>
    <row r="1157" spans="1:18" x14ac:dyDescent="0.2">
      <c r="A1157" s="2">
        <v>1580</v>
      </c>
      <c r="B1157" s="2">
        <v>1</v>
      </c>
      <c r="C1157" s="4">
        <v>44942</v>
      </c>
      <c r="D1157" s="2">
        <v>480</v>
      </c>
      <c r="E1157" s="2">
        <v>83</v>
      </c>
      <c r="F1157" s="2" t="str">
        <f>VLOOKUP(E1157,PRODUCTS!A:B,2,FALSE)</f>
        <v>Tapestry 100% Wool Carpet</v>
      </c>
      <c r="G1157" s="2">
        <v>1</v>
      </c>
      <c r="H1157" s="10">
        <f>VLOOKUP(E1157,PRODUCTS!A:E,3,FALSE)</f>
        <v>590</v>
      </c>
      <c r="I1157" s="10">
        <f>VLOOKUP(E1157,PRODUCTS!A:E,4,FALSE)</f>
        <v>298</v>
      </c>
      <c r="J1157" s="10">
        <f t="shared" si="54"/>
        <v>590</v>
      </c>
      <c r="K1157" s="10">
        <f t="shared" si="55"/>
        <v>298</v>
      </c>
      <c r="L1157" s="10">
        <f t="shared" si="56"/>
        <v>292</v>
      </c>
      <c r="M1157" s="2">
        <f>VLOOKUP(D1157,CUSTOMERS!A:E,5,FALSE)</f>
        <v>9</v>
      </c>
      <c r="N1157" s="2">
        <f>VLOOKUP(E1157,PRODUCTS!A:E,5,FALSE)</f>
        <v>19</v>
      </c>
      <c r="O1157" s="2" t="str">
        <f>VLOOKUP(N1157,CATEGORIES!A:C,3,FALSE)</f>
        <v>Household</v>
      </c>
      <c r="P1157" s="2" t="str">
        <f ca="1">VLOOKUP(D1157,CUSTOMERS!A:J,10,FALSE)</f>
        <v>50 - 60</v>
      </c>
      <c r="Q1157" s="2" t="str">
        <f>VLOOKUP(D1157,CUSTOMERS!A:I,9,FALSE)</f>
        <v>Central</v>
      </c>
      <c r="R1157" s="2" t="str">
        <f>VLOOKUP(D1157,CUSTOMERS!A:K,11,FALSE)</f>
        <v>USA</v>
      </c>
    </row>
    <row r="1158" spans="1:18" x14ac:dyDescent="0.2">
      <c r="A1158" s="2">
        <v>1581</v>
      </c>
      <c r="B1158" s="2">
        <v>1</v>
      </c>
      <c r="C1158" s="4">
        <v>44943</v>
      </c>
      <c r="D1158" s="2">
        <v>300</v>
      </c>
      <c r="E1158" s="2">
        <v>2</v>
      </c>
      <c r="F1158" s="2" t="str">
        <f>VLOOKUP(E1158,PRODUCTS!A:B,2,FALSE)</f>
        <v>Gardener's Journal</v>
      </c>
      <c r="G1158" s="2">
        <v>1</v>
      </c>
      <c r="H1158" s="10">
        <f>VLOOKUP(E1158,PRODUCTS!A:E,3,FALSE)</f>
        <v>25</v>
      </c>
      <c r="I1158" s="10">
        <f>VLOOKUP(E1158,PRODUCTS!A:E,4,FALSE)</f>
        <v>15.5</v>
      </c>
      <c r="J1158" s="10">
        <f t="shared" si="54"/>
        <v>25</v>
      </c>
      <c r="K1158" s="10">
        <f t="shared" si="55"/>
        <v>15.5</v>
      </c>
      <c r="L1158" s="10">
        <f t="shared" si="56"/>
        <v>9.5</v>
      </c>
      <c r="M1158" s="2">
        <f>VLOOKUP(D1158,CUSTOMERS!A:E,5,FALSE)</f>
        <v>4</v>
      </c>
      <c r="N1158" s="2">
        <f>VLOOKUP(E1158,PRODUCTS!A:E,5,FALSE)</f>
        <v>16</v>
      </c>
      <c r="O1158" s="2" t="str">
        <f>VLOOKUP(N1158,CATEGORIES!A:C,3,FALSE)</f>
        <v>Household</v>
      </c>
      <c r="P1158" s="2" t="str">
        <f ca="1">VLOOKUP(D1158,CUSTOMERS!A:J,10,FALSE)</f>
        <v>20 - 30</v>
      </c>
      <c r="Q1158" s="2" t="str">
        <f>VLOOKUP(D1158,CUSTOMERS!A:I,9,FALSE)</f>
        <v>North-West</v>
      </c>
      <c r="R1158" s="2" t="str">
        <f>VLOOKUP(D1158,CUSTOMERS!A:K,11,FALSE)</f>
        <v>USA</v>
      </c>
    </row>
    <row r="1159" spans="1:18" x14ac:dyDescent="0.2">
      <c r="A1159" s="2">
        <v>1581</v>
      </c>
      <c r="B1159" s="2">
        <v>2</v>
      </c>
      <c r="C1159" s="4">
        <v>44943</v>
      </c>
      <c r="D1159" s="2">
        <v>300</v>
      </c>
      <c r="E1159" s="2">
        <v>70</v>
      </c>
      <c r="F1159" s="2" t="str">
        <f>VLOOKUP(E1159,PRODUCTS!A:B,2,FALSE)</f>
        <v>Eatable Delights Flower Basket</v>
      </c>
      <c r="G1159" s="2">
        <v>1</v>
      </c>
      <c r="H1159" s="10">
        <f>VLOOKUP(E1159,PRODUCTS!A:E,3,FALSE)</f>
        <v>55</v>
      </c>
      <c r="I1159" s="10">
        <f>VLOOKUP(E1159,PRODUCTS!A:E,4,FALSE)</f>
        <v>28.5</v>
      </c>
      <c r="J1159" s="10">
        <f t="shared" si="54"/>
        <v>55</v>
      </c>
      <c r="K1159" s="10">
        <f t="shared" si="55"/>
        <v>28.5</v>
      </c>
      <c r="L1159" s="10">
        <f t="shared" si="56"/>
        <v>26.5</v>
      </c>
      <c r="M1159" s="2">
        <f>VLOOKUP(D1159,CUSTOMERS!A:E,5,FALSE)</f>
        <v>4</v>
      </c>
      <c r="N1159" s="2">
        <f>VLOOKUP(E1159,PRODUCTS!A:E,5,FALSE)</f>
        <v>22</v>
      </c>
      <c r="O1159" s="2" t="str">
        <f>VLOOKUP(N1159,CATEGORIES!A:C,3,FALSE)</f>
        <v>Gifts</v>
      </c>
      <c r="P1159" s="2" t="str">
        <f ca="1">VLOOKUP(D1159,CUSTOMERS!A:J,10,FALSE)</f>
        <v>20 - 30</v>
      </c>
      <c r="Q1159" s="2" t="str">
        <f>VLOOKUP(D1159,CUSTOMERS!A:I,9,FALSE)</f>
        <v>North-West</v>
      </c>
      <c r="R1159" s="2" t="str">
        <f>VLOOKUP(D1159,CUSTOMERS!A:K,11,FALSE)</f>
        <v>USA</v>
      </c>
    </row>
    <row r="1160" spans="1:18" x14ac:dyDescent="0.2">
      <c r="A1160" s="2">
        <v>1581</v>
      </c>
      <c r="B1160" s="2">
        <v>3</v>
      </c>
      <c r="C1160" s="4">
        <v>44943</v>
      </c>
      <c r="D1160" s="2">
        <v>300</v>
      </c>
      <c r="E1160" s="2">
        <v>73</v>
      </c>
      <c r="F1160" s="2" t="str">
        <f>VLOOKUP(E1160,PRODUCTS!A:B,2,FALSE)</f>
        <v>Executive Massage Chair</v>
      </c>
      <c r="G1160" s="2">
        <v>1</v>
      </c>
      <c r="H1160" s="10">
        <f>VLOOKUP(E1160,PRODUCTS!A:E,3,FALSE)</f>
        <v>1500</v>
      </c>
      <c r="I1160" s="10">
        <f>VLOOKUP(E1160,PRODUCTS!A:E,4,FALSE)</f>
        <v>752</v>
      </c>
      <c r="J1160" s="10">
        <f t="shared" si="54"/>
        <v>1500</v>
      </c>
      <c r="K1160" s="10">
        <f t="shared" si="55"/>
        <v>752</v>
      </c>
      <c r="L1160" s="10">
        <f t="shared" si="56"/>
        <v>748</v>
      </c>
      <c r="M1160" s="2">
        <f>VLOOKUP(D1160,CUSTOMERS!A:E,5,FALSE)</f>
        <v>4</v>
      </c>
      <c r="N1160" s="2">
        <f>VLOOKUP(E1160,PRODUCTS!A:E,5,FALSE)</f>
        <v>7</v>
      </c>
      <c r="O1160" s="2" t="str">
        <f>VLOOKUP(N1160,CATEGORIES!A:C,3,FALSE)</f>
        <v>Electronics</v>
      </c>
      <c r="P1160" s="2" t="str">
        <f ca="1">VLOOKUP(D1160,CUSTOMERS!A:J,10,FALSE)</f>
        <v>20 - 30</v>
      </c>
      <c r="Q1160" s="2" t="str">
        <f>VLOOKUP(D1160,CUSTOMERS!A:I,9,FALSE)</f>
        <v>North-West</v>
      </c>
      <c r="R1160" s="2" t="str">
        <f>VLOOKUP(D1160,CUSTOMERS!A:K,11,FALSE)</f>
        <v>USA</v>
      </c>
    </row>
    <row r="1161" spans="1:18" x14ac:dyDescent="0.2">
      <c r="A1161" s="2">
        <v>1581</v>
      </c>
      <c r="B1161" s="2">
        <v>4</v>
      </c>
      <c r="C1161" s="4">
        <v>44943</v>
      </c>
      <c r="D1161" s="2">
        <v>300</v>
      </c>
      <c r="E1161" s="2">
        <v>125</v>
      </c>
      <c r="F1161" s="2" t="str">
        <f>VLOOKUP(E1161,PRODUCTS!A:B,2,FALSE)</f>
        <v>Lucious Nuggets</v>
      </c>
      <c r="G1161" s="2">
        <v>1</v>
      </c>
      <c r="H1161" s="10">
        <f>VLOOKUP(E1161,PRODUCTS!A:E,3,FALSE)</f>
        <v>27</v>
      </c>
      <c r="I1161" s="10">
        <f>VLOOKUP(E1161,PRODUCTS!A:E,4,FALSE)</f>
        <v>14.5</v>
      </c>
      <c r="J1161" s="10">
        <f t="shared" si="54"/>
        <v>27</v>
      </c>
      <c r="K1161" s="10">
        <f t="shared" si="55"/>
        <v>14.5</v>
      </c>
      <c r="L1161" s="10">
        <f t="shared" si="56"/>
        <v>12.5</v>
      </c>
      <c r="M1161" s="2">
        <f>VLOOKUP(D1161,CUSTOMERS!A:E,5,FALSE)</f>
        <v>4</v>
      </c>
      <c r="N1161" s="2">
        <f>VLOOKUP(E1161,PRODUCTS!A:E,5,FALSE)</f>
        <v>3</v>
      </c>
      <c r="O1161" s="2" t="str">
        <f>VLOOKUP(N1161,CATEGORIES!A:C,3,FALSE)</f>
        <v>Food</v>
      </c>
      <c r="P1161" s="2" t="str">
        <f ca="1">VLOOKUP(D1161,CUSTOMERS!A:J,10,FALSE)</f>
        <v>20 - 30</v>
      </c>
      <c r="Q1161" s="2" t="str">
        <f>VLOOKUP(D1161,CUSTOMERS!A:I,9,FALSE)</f>
        <v>North-West</v>
      </c>
      <c r="R1161" s="2" t="str">
        <f>VLOOKUP(D1161,CUSTOMERS!A:K,11,FALSE)</f>
        <v>USA</v>
      </c>
    </row>
    <row r="1162" spans="1:18" x14ac:dyDescent="0.2">
      <c r="A1162" s="2">
        <v>1582</v>
      </c>
      <c r="B1162" s="2">
        <v>1</v>
      </c>
      <c r="C1162" s="4">
        <v>44944</v>
      </c>
      <c r="D1162" s="2">
        <v>218</v>
      </c>
      <c r="E1162" s="2">
        <v>168</v>
      </c>
      <c r="F1162" s="2" t="str">
        <f>VLOOKUP(E1162,PRODUCTS!A:B,2,FALSE)</f>
        <v>Root Beer Lovers Basket</v>
      </c>
      <c r="G1162" s="2">
        <v>1</v>
      </c>
      <c r="H1162" s="10">
        <f>VLOOKUP(E1162,PRODUCTS!A:E,3,FALSE)</f>
        <v>51</v>
      </c>
      <c r="I1162" s="10">
        <f>VLOOKUP(E1162,PRODUCTS!A:E,4,FALSE)</f>
        <v>26.5</v>
      </c>
      <c r="J1162" s="10">
        <f t="shared" si="54"/>
        <v>51</v>
      </c>
      <c r="K1162" s="10">
        <f t="shared" si="55"/>
        <v>26.5</v>
      </c>
      <c r="L1162" s="10">
        <f t="shared" si="56"/>
        <v>24.5</v>
      </c>
      <c r="M1162" s="2">
        <f>VLOOKUP(D1162,CUSTOMERS!A:E,5,FALSE)</f>
        <v>5</v>
      </c>
      <c r="N1162" s="2">
        <f>VLOOKUP(E1162,PRODUCTS!A:E,5,FALSE)</f>
        <v>11</v>
      </c>
      <c r="O1162" s="2" t="str">
        <f>VLOOKUP(N1162,CATEGORIES!A:C,3,FALSE)</f>
        <v>Gifts</v>
      </c>
      <c r="P1162" s="2" t="str">
        <f ca="1">VLOOKUP(D1162,CUSTOMERS!A:J,10,FALSE)</f>
        <v>30 - 40</v>
      </c>
      <c r="Q1162" s="2" t="str">
        <f>VLOOKUP(D1162,CUSTOMERS!A:I,9,FALSE)</f>
        <v>South-East</v>
      </c>
      <c r="R1162" s="2" t="str">
        <f>VLOOKUP(D1162,CUSTOMERS!A:K,11,FALSE)</f>
        <v>USA</v>
      </c>
    </row>
    <row r="1163" spans="1:18" x14ac:dyDescent="0.2">
      <c r="A1163" s="2">
        <v>1583</v>
      </c>
      <c r="B1163" s="2">
        <v>1</v>
      </c>
      <c r="C1163" s="4">
        <v>44945</v>
      </c>
      <c r="D1163" s="2">
        <v>253</v>
      </c>
      <c r="E1163" s="2">
        <v>132</v>
      </c>
      <c r="F1163" s="2" t="str">
        <f>VLOOKUP(E1163,PRODUCTS!A:B,2,FALSE)</f>
        <v>Micro FM Radio</v>
      </c>
      <c r="G1163" s="2">
        <v>1</v>
      </c>
      <c r="H1163" s="10">
        <f>VLOOKUP(E1163,PRODUCTS!A:E,3,FALSE)</f>
        <v>24</v>
      </c>
      <c r="I1163" s="10">
        <f>VLOOKUP(E1163,PRODUCTS!A:E,4,FALSE)</f>
        <v>15</v>
      </c>
      <c r="J1163" s="10">
        <f t="shared" si="54"/>
        <v>24</v>
      </c>
      <c r="K1163" s="10">
        <f t="shared" si="55"/>
        <v>15</v>
      </c>
      <c r="L1163" s="10">
        <f t="shared" si="56"/>
        <v>9</v>
      </c>
      <c r="M1163" s="2">
        <f>VLOOKUP(D1163,CUSTOMERS!A:E,5,FALSE)</f>
        <v>6</v>
      </c>
      <c r="N1163" s="2">
        <f>VLOOKUP(E1163,PRODUCTS!A:E,5,FALSE)</f>
        <v>1</v>
      </c>
      <c r="O1163" s="2" t="str">
        <f>VLOOKUP(N1163,CATEGORIES!A:C,3,FALSE)</f>
        <v>Electronics</v>
      </c>
      <c r="P1163" s="2" t="str">
        <f ca="1">VLOOKUP(D1163,CUSTOMERS!A:J,10,FALSE)</f>
        <v>60 - 70</v>
      </c>
      <c r="Q1163" s="2" t="str">
        <f>VLOOKUP(D1163,CUSTOMERS!A:I,9,FALSE)</f>
        <v>Central</v>
      </c>
      <c r="R1163" s="2" t="str">
        <f>VLOOKUP(D1163,CUSTOMERS!A:K,11,FALSE)</f>
        <v>USA</v>
      </c>
    </row>
    <row r="1164" spans="1:18" x14ac:dyDescent="0.2">
      <c r="A1164" s="2">
        <v>1583</v>
      </c>
      <c r="B1164" s="2">
        <v>2</v>
      </c>
      <c r="C1164" s="4">
        <v>44945</v>
      </c>
      <c r="D1164" s="2">
        <v>253</v>
      </c>
      <c r="E1164" s="2">
        <v>195</v>
      </c>
      <c r="F1164" s="2" t="str">
        <f>VLOOKUP(E1164,PRODUCTS!A:B,2,FALSE)</f>
        <v>Tiverton Wren House</v>
      </c>
      <c r="G1164" s="2">
        <v>1</v>
      </c>
      <c r="H1164" s="10">
        <f>VLOOKUP(E1164,PRODUCTS!A:E,3,FALSE)</f>
        <v>46</v>
      </c>
      <c r="I1164" s="10">
        <f>VLOOKUP(E1164,PRODUCTS!A:E,4,FALSE)</f>
        <v>24</v>
      </c>
      <c r="J1164" s="10">
        <f t="shared" si="54"/>
        <v>46</v>
      </c>
      <c r="K1164" s="10">
        <f t="shared" si="55"/>
        <v>24</v>
      </c>
      <c r="L1164" s="10">
        <f t="shared" si="56"/>
        <v>22</v>
      </c>
      <c r="M1164" s="2">
        <f>VLOOKUP(D1164,CUSTOMERS!A:E,5,FALSE)</f>
        <v>6</v>
      </c>
      <c r="N1164" s="2">
        <f>VLOOKUP(E1164,PRODUCTS!A:E,5,FALSE)</f>
        <v>16</v>
      </c>
      <c r="O1164" s="2" t="str">
        <f>VLOOKUP(N1164,CATEGORIES!A:C,3,FALSE)</f>
        <v>Household</v>
      </c>
      <c r="P1164" s="2" t="str">
        <f ca="1">VLOOKUP(D1164,CUSTOMERS!A:J,10,FALSE)</f>
        <v>60 - 70</v>
      </c>
      <c r="Q1164" s="2" t="str">
        <f>VLOOKUP(D1164,CUSTOMERS!A:I,9,FALSE)</f>
        <v>Central</v>
      </c>
      <c r="R1164" s="2" t="str">
        <f>VLOOKUP(D1164,CUSTOMERS!A:K,11,FALSE)</f>
        <v>USA</v>
      </c>
    </row>
    <row r="1165" spans="1:18" x14ac:dyDescent="0.2">
      <c r="A1165" s="2">
        <v>1584</v>
      </c>
      <c r="B1165" s="2">
        <v>1</v>
      </c>
      <c r="C1165" s="4">
        <v>44945</v>
      </c>
      <c r="D1165" s="2">
        <v>334</v>
      </c>
      <c r="E1165" s="2">
        <v>53</v>
      </c>
      <c r="F1165" s="2" t="str">
        <f>VLOOKUP(E1165,PRODUCTS!A:B,2,FALSE)</f>
        <v>Cocoa Mug</v>
      </c>
      <c r="G1165" s="2">
        <v>1</v>
      </c>
      <c r="H1165" s="10">
        <f>VLOOKUP(E1165,PRODUCTS!A:E,3,FALSE)</f>
        <v>25</v>
      </c>
      <c r="I1165" s="10">
        <f>VLOOKUP(E1165,PRODUCTS!A:E,4,FALSE)</f>
        <v>13.5</v>
      </c>
      <c r="J1165" s="10">
        <f t="shared" si="54"/>
        <v>25</v>
      </c>
      <c r="K1165" s="10">
        <f t="shared" si="55"/>
        <v>13.5</v>
      </c>
      <c r="L1165" s="10">
        <f t="shared" si="56"/>
        <v>11.5</v>
      </c>
      <c r="M1165" s="2">
        <f>VLOOKUP(D1165,CUSTOMERS!A:E,5,FALSE)</f>
        <v>3</v>
      </c>
      <c r="N1165" s="2">
        <f>VLOOKUP(E1165,PRODUCTS!A:E,5,FALSE)</f>
        <v>11</v>
      </c>
      <c r="O1165" s="2" t="str">
        <f>VLOOKUP(N1165,CATEGORIES!A:C,3,FALSE)</f>
        <v>Gifts</v>
      </c>
      <c r="P1165" s="2" t="str">
        <f ca="1">VLOOKUP(D1165,CUSTOMERS!A:J,10,FALSE)</f>
        <v>30 - 40</v>
      </c>
      <c r="Q1165" s="2" t="str">
        <f>VLOOKUP(D1165,CUSTOMERS!A:I,9,FALSE)</f>
        <v>England</v>
      </c>
      <c r="R1165" s="2" t="str">
        <f>VLOOKUP(D1165,CUSTOMERS!A:K,11,FALSE)</f>
        <v>Europe</v>
      </c>
    </row>
    <row r="1166" spans="1:18" x14ac:dyDescent="0.2">
      <c r="A1166" s="2">
        <v>1584</v>
      </c>
      <c r="B1166" s="2">
        <v>2</v>
      </c>
      <c r="C1166" s="4">
        <v>44945</v>
      </c>
      <c r="D1166" s="2">
        <v>334</v>
      </c>
      <c r="E1166" s="2">
        <v>131</v>
      </c>
      <c r="F1166" s="2" t="str">
        <f>VLOOKUP(E1166,PRODUCTS!A:B,2,FALSE)</f>
        <v>Mancala</v>
      </c>
      <c r="G1166" s="2">
        <v>1</v>
      </c>
      <c r="H1166" s="10">
        <f>VLOOKUP(E1166,PRODUCTS!A:E,3,FALSE)</f>
        <v>22</v>
      </c>
      <c r="I1166" s="10">
        <f>VLOOKUP(E1166,PRODUCTS!A:E,4,FALSE)</f>
        <v>13</v>
      </c>
      <c r="J1166" s="10">
        <f t="shared" si="54"/>
        <v>22</v>
      </c>
      <c r="K1166" s="10">
        <f t="shared" si="55"/>
        <v>13</v>
      </c>
      <c r="L1166" s="10">
        <f t="shared" si="56"/>
        <v>9</v>
      </c>
      <c r="M1166" s="2">
        <f>VLOOKUP(D1166,CUSTOMERS!A:E,5,FALSE)</f>
        <v>3</v>
      </c>
      <c r="N1166" s="2">
        <f>VLOOKUP(E1166,PRODUCTS!A:E,5,FALSE)</f>
        <v>10</v>
      </c>
      <c r="O1166" s="2" t="str">
        <f>VLOOKUP(N1166,CATEGORIES!A:C,3,FALSE)</f>
        <v>Children</v>
      </c>
      <c r="P1166" s="2" t="str">
        <f ca="1">VLOOKUP(D1166,CUSTOMERS!A:J,10,FALSE)</f>
        <v>30 - 40</v>
      </c>
      <c r="Q1166" s="2" t="str">
        <f>VLOOKUP(D1166,CUSTOMERS!A:I,9,FALSE)</f>
        <v>England</v>
      </c>
      <c r="R1166" s="2" t="str">
        <f>VLOOKUP(D1166,CUSTOMERS!A:K,11,FALSE)</f>
        <v>Europe</v>
      </c>
    </row>
    <row r="1167" spans="1:18" x14ac:dyDescent="0.2">
      <c r="A1167" s="2">
        <v>1584</v>
      </c>
      <c r="B1167" s="2">
        <v>3</v>
      </c>
      <c r="C1167" s="4">
        <v>44945</v>
      </c>
      <c r="D1167" s="2">
        <v>334</v>
      </c>
      <c r="E1167" s="2">
        <v>179</v>
      </c>
      <c r="F1167" s="2" t="str">
        <f>VLOOKUP(E1167,PRODUCTS!A:B,2,FALSE)</f>
        <v>Sleigh Bells Doorknob</v>
      </c>
      <c r="G1167" s="2">
        <v>1</v>
      </c>
      <c r="H1167" s="10">
        <f>VLOOKUP(E1167,PRODUCTS!A:E,3,FALSE)</f>
        <v>20</v>
      </c>
      <c r="I1167" s="10">
        <f>VLOOKUP(E1167,PRODUCTS!A:E,4,FALSE)</f>
        <v>13</v>
      </c>
      <c r="J1167" s="10">
        <f t="shared" si="54"/>
        <v>20</v>
      </c>
      <c r="K1167" s="10">
        <f t="shared" si="55"/>
        <v>13</v>
      </c>
      <c r="L1167" s="10">
        <f t="shared" si="56"/>
        <v>7</v>
      </c>
      <c r="M1167" s="2">
        <f>VLOOKUP(D1167,CUSTOMERS!A:E,5,FALSE)</f>
        <v>3</v>
      </c>
      <c r="N1167" s="2">
        <f>VLOOKUP(E1167,PRODUCTS!A:E,5,FALSE)</f>
        <v>4</v>
      </c>
      <c r="O1167" s="2" t="str">
        <f>VLOOKUP(N1167,CATEGORIES!A:C,3,FALSE)</f>
        <v>Gifts</v>
      </c>
      <c r="P1167" s="2" t="str">
        <f ca="1">VLOOKUP(D1167,CUSTOMERS!A:J,10,FALSE)</f>
        <v>30 - 40</v>
      </c>
      <c r="Q1167" s="2" t="str">
        <f>VLOOKUP(D1167,CUSTOMERS!A:I,9,FALSE)</f>
        <v>England</v>
      </c>
      <c r="R1167" s="2" t="str">
        <f>VLOOKUP(D1167,CUSTOMERS!A:K,11,FALSE)</f>
        <v>Europe</v>
      </c>
    </row>
    <row r="1168" spans="1:18" x14ac:dyDescent="0.2">
      <c r="A1168" s="2">
        <v>1585</v>
      </c>
      <c r="B1168" s="2">
        <v>1</v>
      </c>
      <c r="C1168" s="4">
        <v>44945</v>
      </c>
      <c r="D1168" s="2">
        <v>387</v>
      </c>
      <c r="E1168" s="2">
        <v>41</v>
      </c>
      <c r="F1168" s="2" t="str">
        <f>VLOOKUP(E1168,PRODUCTS!A:B,2,FALSE)</f>
        <v>Celebration</v>
      </c>
      <c r="G1168" s="2">
        <v>1</v>
      </c>
      <c r="H1168" s="10">
        <f>VLOOKUP(E1168,PRODUCTS!A:E,3,FALSE)</f>
        <v>79</v>
      </c>
      <c r="I1168" s="10">
        <f>VLOOKUP(E1168,PRODUCTS!A:E,4,FALSE)</f>
        <v>42.5</v>
      </c>
      <c r="J1168" s="10">
        <f t="shared" si="54"/>
        <v>79</v>
      </c>
      <c r="K1168" s="10">
        <f t="shared" si="55"/>
        <v>42.5</v>
      </c>
      <c r="L1168" s="10">
        <f t="shared" si="56"/>
        <v>36.5</v>
      </c>
      <c r="M1168" s="2">
        <f>VLOOKUP(D1168,CUSTOMERS!A:E,5,FALSE)</f>
        <v>9</v>
      </c>
      <c r="N1168" s="2">
        <f>VLOOKUP(E1168,PRODUCTS!A:E,5,FALSE)</f>
        <v>11</v>
      </c>
      <c r="O1168" s="2" t="str">
        <f>VLOOKUP(N1168,CATEGORIES!A:C,3,FALSE)</f>
        <v>Gifts</v>
      </c>
      <c r="P1168" s="2" t="str">
        <f ca="1">VLOOKUP(D1168,CUSTOMERS!A:J,10,FALSE)</f>
        <v>40 - 50</v>
      </c>
      <c r="Q1168" s="2" t="str">
        <f>VLOOKUP(D1168,CUSTOMERS!A:I,9,FALSE)</f>
        <v>North-East</v>
      </c>
      <c r="R1168" s="2" t="str">
        <f>VLOOKUP(D1168,CUSTOMERS!A:K,11,FALSE)</f>
        <v>USA</v>
      </c>
    </row>
    <row r="1169" spans="1:18" x14ac:dyDescent="0.2">
      <c r="A1169" s="2">
        <v>1586</v>
      </c>
      <c r="B1169" s="2">
        <v>1</v>
      </c>
      <c r="C1169" s="4">
        <v>44945</v>
      </c>
      <c r="D1169" s="2">
        <v>356</v>
      </c>
      <c r="E1169" s="2">
        <v>13</v>
      </c>
      <c r="F1169" s="2" t="str">
        <f>VLOOKUP(E1169,PRODUCTS!A:B,2,FALSE)</f>
        <v>Barking Treat Jar</v>
      </c>
      <c r="G1169" s="2">
        <v>1</v>
      </c>
      <c r="H1169" s="10">
        <f>VLOOKUP(E1169,PRODUCTS!A:E,3,FALSE)</f>
        <v>35</v>
      </c>
      <c r="I1169" s="10">
        <f>VLOOKUP(E1169,PRODUCTS!A:E,4,FALSE)</f>
        <v>19.5</v>
      </c>
      <c r="J1169" s="10">
        <f t="shared" si="54"/>
        <v>35</v>
      </c>
      <c r="K1169" s="10">
        <f t="shared" si="55"/>
        <v>19.5</v>
      </c>
      <c r="L1169" s="10">
        <f t="shared" si="56"/>
        <v>15.5</v>
      </c>
      <c r="M1169" s="2">
        <f>VLOOKUP(D1169,CUSTOMERS!A:E,5,FALSE)</f>
        <v>3</v>
      </c>
      <c r="N1169" s="2">
        <f>VLOOKUP(E1169,PRODUCTS!A:E,5,FALSE)</f>
        <v>21</v>
      </c>
      <c r="O1169" s="2" t="str">
        <f>VLOOKUP(N1169,CATEGORIES!A:C,3,FALSE)</f>
        <v>Household</v>
      </c>
      <c r="P1169" s="2" t="str">
        <f ca="1">VLOOKUP(D1169,CUSTOMERS!A:J,10,FALSE)</f>
        <v>30 - 40</v>
      </c>
      <c r="Q1169" s="2" t="str">
        <f>VLOOKUP(D1169,CUSTOMERS!A:I,9,FALSE)</f>
        <v>South-West</v>
      </c>
      <c r="R1169" s="2" t="str">
        <f>VLOOKUP(D1169,CUSTOMERS!A:K,11,FALSE)</f>
        <v>USA</v>
      </c>
    </row>
    <row r="1170" spans="1:18" x14ac:dyDescent="0.2">
      <c r="A1170" s="2">
        <v>1586</v>
      </c>
      <c r="B1170" s="2">
        <v>2</v>
      </c>
      <c r="C1170" s="4">
        <v>44945</v>
      </c>
      <c r="D1170" s="2">
        <v>356</v>
      </c>
      <c r="E1170" s="2">
        <v>138</v>
      </c>
      <c r="F1170" s="2" t="str">
        <f>VLOOKUP(E1170,PRODUCTS!A:B,2,FALSE)</f>
        <v>Natural Cold Defense Kit</v>
      </c>
      <c r="G1170" s="2">
        <v>1</v>
      </c>
      <c r="H1170" s="10">
        <f>VLOOKUP(E1170,PRODUCTS!A:E,3,FALSE)</f>
        <v>30</v>
      </c>
      <c r="I1170" s="10">
        <f>VLOOKUP(E1170,PRODUCTS!A:E,4,FALSE)</f>
        <v>16</v>
      </c>
      <c r="J1170" s="10">
        <f t="shared" si="54"/>
        <v>30</v>
      </c>
      <c r="K1170" s="10">
        <f t="shared" si="55"/>
        <v>16</v>
      </c>
      <c r="L1170" s="10">
        <f t="shared" si="56"/>
        <v>14</v>
      </c>
      <c r="M1170" s="2">
        <f>VLOOKUP(D1170,CUSTOMERS!A:E,5,FALSE)</f>
        <v>3</v>
      </c>
      <c r="N1170" s="2">
        <f>VLOOKUP(E1170,PRODUCTS!A:E,5,FALSE)</f>
        <v>20</v>
      </c>
      <c r="O1170" s="2" t="str">
        <f>VLOOKUP(N1170,CATEGORIES!A:C,3,FALSE)</f>
        <v>Health &amp; Beauty</v>
      </c>
      <c r="P1170" s="2" t="str">
        <f ca="1">VLOOKUP(D1170,CUSTOMERS!A:J,10,FALSE)</f>
        <v>30 - 40</v>
      </c>
      <c r="Q1170" s="2" t="str">
        <f>VLOOKUP(D1170,CUSTOMERS!A:I,9,FALSE)</f>
        <v>South-West</v>
      </c>
      <c r="R1170" s="2" t="str">
        <f>VLOOKUP(D1170,CUSTOMERS!A:K,11,FALSE)</f>
        <v>USA</v>
      </c>
    </row>
    <row r="1171" spans="1:18" x14ac:dyDescent="0.2">
      <c r="A1171" s="2">
        <v>1587</v>
      </c>
      <c r="B1171" s="2">
        <v>1</v>
      </c>
      <c r="C1171" s="4">
        <v>44946</v>
      </c>
      <c r="D1171" s="2">
        <v>233</v>
      </c>
      <c r="E1171" s="2">
        <v>129</v>
      </c>
      <c r="F1171" s="2" t="str">
        <f>VLOOKUP(E1171,PRODUCTS!A:B,2,FALSE)</f>
        <v>Mahogany Steamer Trunk</v>
      </c>
      <c r="G1171" s="2">
        <v>1</v>
      </c>
      <c r="H1171" s="10">
        <f>VLOOKUP(E1171,PRODUCTS!A:E,3,FALSE)</f>
        <v>630</v>
      </c>
      <c r="I1171" s="10">
        <f>VLOOKUP(E1171,PRODUCTS!A:E,4,FALSE)</f>
        <v>316</v>
      </c>
      <c r="J1171" s="10">
        <f t="shared" si="54"/>
        <v>630</v>
      </c>
      <c r="K1171" s="10">
        <f t="shared" si="55"/>
        <v>316</v>
      </c>
      <c r="L1171" s="10">
        <f t="shared" si="56"/>
        <v>314</v>
      </c>
      <c r="M1171" s="2">
        <f>VLOOKUP(D1171,CUSTOMERS!A:E,5,FALSE)</f>
        <v>5</v>
      </c>
      <c r="N1171" s="2">
        <f>VLOOKUP(E1171,PRODUCTS!A:E,5,FALSE)</f>
        <v>8</v>
      </c>
      <c r="O1171" s="2" t="str">
        <f>VLOOKUP(N1171,CATEGORIES!A:C,3,FALSE)</f>
        <v>Household</v>
      </c>
      <c r="P1171" s="2" t="str">
        <f ca="1">VLOOKUP(D1171,CUSTOMERS!A:J,10,FALSE)</f>
        <v>30 - 40</v>
      </c>
      <c r="Q1171" s="2" t="str">
        <f>VLOOKUP(D1171,CUSTOMERS!A:I,9,FALSE)</f>
        <v>Mid-Atlantic</v>
      </c>
      <c r="R1171" s="2" t="str">
        <f>VLOOKUP(D1171,CUSTOMERS!A:K,11,FALSE)</f>
        <v>USA</v>
      </c>
    </row>
    <row r="1172" spans="1:18" x14ac:dyDescent="0.2">
      <c r="A1172" s="2">
        <v>1588</v>
      </c>
      <c r="B1172" s="2">
        <v>1</v>
      </c>
      <c r="C1172" s="4">
        <v>44946</v>
      </c>
      <c r="D1172" s="2">
        <v>252</v>
      </c>
      <c r="E1172" s="2">
        <v>141</v>
      </c>
      <c r="F1172" s="2" t="str">
        <f>VLOOKUP(E1172,PRODUCTS!A:B,2,FALSE)</f>
        <v>Nothing But Roses</v>
      </c>
      <c r="G1172" s="2">
        <v>1</v>
      </c>
      <c r="H1172" s="10">
        <f>VLOOKUP(E1172,PRODUCTS!A:E,3,FALSE)</f>
        <v>70</v>
      </c>
      <c r="I1172" s="10">
        <f>VLOOKUP(E1172,PRODUCTS!A:E,4,FALSE)</f>
        <v>36</v>
      </c>
      <c r="J1172" s="10">
        <f t="shared" si="54"/>
        <v>70</v>
      </c>
      <c r="K1172" s="10">
        <f t="shared" si="55"/>
        <v>36</v>
      </c>
      <c r="L1172" s="10">
        <f t="shared" si="56"/>
        <v>34</v>
      </c>
      <c r="M1172" s="2">
        <f>VLOOKUP(D1172,CUSTOMERS!A:E,5,FALSE)</f>
        <v>2</v>
      </c>
      <c r="N1172" s="2">
        <f>VLOOKUP(E1172,PRODUCTS!A:E,5,FALSE)</f>
        <v>22</v>
      </c>
      <c r="O1172" s="2" t="str">
        <f>VLOOKUP(N1172,CATEGORIES!A:C,3,FALSE)</f>
        <v>Gifts</v>
      </c>
      <c r="P1172" s="2" t="str">
        <f ca="1">VLOOKUP(D1172,CUSTOMERS!A:J,10,FALSE)</f>
        <v>60 - 70</v>
      </c>
      <c r="Q1172" s="2" t="str">
        <f>VLOOKUP(D1172,CUSTOMERS!A:I,9,FALSE)</f>
        <v>South-West</v>
      </c>
      <c r="R1172" s="2" t="str">
        <f>VLOOKUP(D1172,CUSTOMERS!A:K,11,FALSE)</f>
        <v>USA</v>
      </c>
    </row>
    <row r="1173" spans="1:18" x14ac:dyDescent="0.2">
      <c r="A1173" s="2">
        <v>1589</v>
      </c>
      <c r="B1173" s="2">
        <v>1</v>
      </c>
      <c r="C1173" s="4">
        <v>44946</v>
      </c>
      <c r="D1173" s="2">
        <v>254</v>
      </c>
      <c r="E1173" s="2">
        <v>91</v>
      </c>
      <c r="F1173" s="2" t="str">
        <f>VLOOKUP(E1173,PRODUCTS!A:B,2,FALSE)</f>
        <v>Godiva Christmas Ballotin</v>
      </c>
      <c r="G1173" s="2">
        <v>1</v>
      </c>
      <c r="H1173" s="10">
        <f>VLOOKUP(E1173,PRODUCTS!A:E,3,FALSE)</f>
        <v>40</v>
      </c>
      <c r="I1173" s="10">
        <f>VLOOKUP(E1173,PRODUCTS!A:E,4,FALSE)</f>
        <v>21</v>
      </c>
      <c r="J1173" s="10">
        <f t="shared" si="54"/>
        <v>40</v>
      </c>
      <c r="K1173" s="10">
        <f t="shared" si="55"/>
        <v>21</v>
      </c>
      <c r="L1173" s="10">
        <f t="shared" si="56"/>
        <v>19</v>
      </c>
      <c r="M1173" s="2">
        <f>VLOOKUP(D1173,CUSTOMERS!A:E,5,FALSE)</f>
        <v>2</v>
      </c>
      <c r="N1173" s="2">
        <f>VLOOKUP(E1173,PRODUCTS!A:E,5,FALSE)</f>
        <v>3</v>
      </c>
      <c r="O1173" s="2" t="str">
        <f>VLOOKUP(N1173,CATEGORIES!A:C,3,FALSE)</f>
        <v>Food</v>
      </c>
      <c r="P1173" s="2" t="str">
        <f ca="1">VLOOKUP(D1173,CUSTOMERS!A:J,10,FALSE)</f>
        <v>20 - 30</v>
      </c>
      <c r="Q1173" s="2" t="str">
        <f>VLOOKUP(D1173,CUSTOMERS!A:I,9,FALSE)</f>
        <v>Central</v>
      </c>
      <c r="R1173" s="2" t="str">
        <f>VLOOKUP(D1173,CUSTOMERS!A:K,11,FALSE)</f>
        <v>USA</v>
      </c>
    </row>
    <row r="1174" spans="1:18" x14ac:dyDescent="0.2">
      <c r="A1174" s="2">
        <v>1589</v>
      </c>
      <c r="B1174" s="2">
        <v>2</v>
      </c>
      <c r="C1174" s="4">
        <v>44946</v>
      </c>
      <c r="D1174" s="2">
        <v>254</v>
      </c>
      <c r="E1174" s="2">
        <v>189</v>
      </c>
      <c r="F1174" s="2" t="str">
        <f>VLOOKUP(E1174,PRODUCTS!A:B,2,FALSE)</f>
        <v>Stagg EKG Electric Kettle</v>
      </c>
      <c r="G1174" s="2">
        <v>1</v>
      </c>
      <c r="H1174" s="10">
        <f>VLOOKUP(E1174,PRODUCTS!A:E,3,FALSE)</f>
        <v>165</v>
      </c>
      <c r="I1174" s="10">
        <f>VLOOKUP(E1174,PRODUCTS!A:E,4,FALSE)</f>
        <v>85.5</v>
      </c>
      <c r="J1174" s="10">
        <f t="shared" si="54"/>
        <v>165</v>
      </c>
      <c r="K1174" s="10">
        <f t="shared" si="55"/>
        <v>85.5</v>
      </c>
      <c r="L1174" s="10">
        <f t="shared" si="56"/>
        <v>79.5</v>
      </c>
      <c r="M1174" s="2">
        <f>VLOOKUP(D1174,CUSTOMERS!A:E,5,FALSE)</f>
        <v>2</v>
      </c>
      <c r="N1174" s="2">
        <f>VLOOKUP(E1174,PRODUCTS!A:E,5,FALSE)</f>
        <v>15</v>
      </c>
      <c r="O1174" s="2" t="str">
        <f>VLOOKUP(N1174,CATEGORIES!A:C,3,FALSE)</f>
        <v>Household</v>
      </c>
      <c r="P1174" s="2" t="str">
        <f ca="1">VLOOKUP(D1174,CUSTOMERS!A:J,10,FALSE)</f>
        <v>20 - 30</v>
      </c>
      <c r="Q1174" s="2" t="str">
        <f>VLOOKUP(D1174,CUSTOMERS!A:I,9,FALSE)</f>
        <v>Central</v>
      </c>
      <c r="R1174" s="2" t="str">
        <f>VLOOKUP(D1174,CUSTOMERS!A:K,11,FALSE)</f>
        <v>USA</v>
      </c>
    </row>
    <row r="1175" spans="1:18" x14ac:dyDescent="0.2">
      <c r="A1175" s="2">
        <v>1590</v>
      </c>
      <c r="B1175" s="2">
        <v>1</v>
      </c>
      <c r="C1175" s="4">
        <v>44946</v>
      </c>
      <c r="D1175" s="2">
        <v>309</v>
      </c>
      <c r="E1175" s="2">
        <v>13</v>
      </c>
      <c r="F1175" s="2" t="str">
        <f>VLOOKUP(E1175,PRODUCTS!A:B,2,FALSE)</f>
        <v>Barking Treat Jar</v>
      </c>
      <c r="G1175" s="2">
        <v>1</v>
      </c>
      <c r="H1175" s="10">
        <f>VLOOKUP(E1175,PRODUCTS!A:E,3,FALSE)</f>
        <v>35</v>
      </c>
      <c r="I1175" s="10">
        <f>VLOOKUP(E1175,PRODUCTS!A:E,4,FALSE)</f>
        <v>19.5</v>
      </c>
      <c r="J1175" s="10">
        <f t="shared" si="54"/>
        <v>35</v>
      </c>
      <c r="K1175" s="10">
        <f t="shared" si="55"/>
        <v>19.5</v>
      </c>
      <c r="L1175" s="10">
        <f t="shared" si="56"/>
        <v>15.5</v>
      </c>
      <c r="M1175" s="2">
        <f>VLOOKUP(D1175,CUSTOMERS!A:E,5,FALSE)</f>
        <v>2</v>
      </c>
      <c r="N1175" s="2">
        <f>VLOOKUP(E1175,PRODUCTS!A:E,5,FALSE)</f>
        <v>21</v>
      </c>
      <c r="O1175" s="2" t="str">
        <f>VLOOKUP(N1175,CATEGORIES!A:C,3,FALSE)</f>
        <v>Household</v>
      </c>
      <c r="P1175" s="2" t="str">
        <f ca="1">VLOOKUP(D1175,CUSTOMERS!A:J,10,FALSE)</f>
        <v>60 - 70</v>
      </c>
      <c r="Q1175" s="2" t="str">
        <f>VLOOKUP(D1175,CUSTOMERS!A:I,9,FALSE)</f>
        <v>North-East</v>
      </c>
      <c r="R1175" s="2" t="str">
        <f>VLOOKUP(D1175,CUSTOMERS!A:K,11,FALSE)</f>
        <v>USA</v>
      </c>
    </row>
    <row r="1176" spans="1:18" x14ac:dyDescent="0.2">
      <c r="A1176" s="2">
        <v>1590</v>
      </c>
      <c r="B1176" s="2">
        <v>2</v>
      </c>
      <c r="C1176" s="4">
        <v>44946</v>
      </c>
      <c r="D1176" s="2">
        <v>309</v>
      </c>
      <c r="E1176" s="2">
        <v>135</v>
      </c>
      <c r="F1176" s="2" t="str">
        <f>VLOOKUP(E1176,PRODUCTS!A:B,2,FALSE)</f>
        <v>Model of Atlantis</v>
      </c>
      <c r="G1176" s="2">
        <v>1</v>
      </c>
      <c r="H1176" s="10">
        <f>VLOOKUP(E1176,PRODUCTS!A:E,3,FALSE)</f>
        <v>60</v>
      </c>
      <c r="I1176" s="10">
        <f>VLOOKUP(E1176,PRODUCTS!A:E,4,FALSE)</f>
        <v>31</v>
      </c>
      <c r="J1176" s="10">
        <f t="shared" si="54"/>
        <v>60</v>
      </c>
      <c r="K1176" s="10">
        <f t="shared" si="55"/>
        <v>31</v>
      </c>
      <c r="L1176" s="10">
        <f t="shared" si="56"/>
        <v>29</v>
      </c>
      <c r="M1176" s="2">
        <f>VLOOKUP(D1176,CUSTOMERS!A:E,5,FALSE)</f>
        <v>2</v>
      </c>
      <c r="N1176" s="2">
        <f>VLOOKUP(E1176,PRODUCTS!A:E,5,FALSE)</f>
        <v>26</v>
      </c>
      <c r="O1176" s="2" t="str">
        <f>VLOOKUP(N1176,CATEGORIES!A:C,3,FALSE)</f>
        <v>Gifts</v>
      </c>
      <c r="P1176" s="2" t="str">
        <f ca="1">VLOOKUP(D1176,CUSTOMERS!A:J,10,FALSE)</f>
        <v>60 - 70</v>
      </c>
      <c r="Q1176" s="2" t="str">
        <f>VLOOKUP(D1176,CUSTOMERS!A:I,9,FALSE)</f>
        <v>North-East</v>
      </c>
      <c r="R1176" s="2" t="str">
        <f>VLOOKUP(D1176,CUSTOMERS!A:K,11,FALSE)</f>
        <v>USA</v>
      </c>
    </row>
    <row r="1177" spans="1:18" x14ac:dyDescent="0.2">
      <c r="A1177" s="2">
        <v>1590</v>
      </c>
      <c r="B1177" s="2">
        <v>3</v>
      </c>
      <c r="C1177" s="4">
        <v>44946</v>
      </c>
      <c r="D1177" s="2">
        <v>309</v>
      </c>
      <c r="E1177" s="2">
        <v>138</v>
      </c>
      <c r="F1177" s="2" t="str">
        <f>VLOOKUP(E1177,PRODUCTS!A:B,2,FALSE)</f>
        <v>Natural Cold Defense Kit</v>
      </c>
      <c r="G1177" s="2">
        <v>1</v>
      </c>
      <c r="H1177" s="10">
        <f>VLOOKUP(E1177,PRODUCTS!A:E,3,FALSE)</f>
        <v>30</v>
      </c>
      <c r="I1177" s="10">
        <f>VLOOKUP(E1177,PRODUCTS!A:E,4,FALSE)</f>
        <v>16</v>
      </c>
      <c r="J1177" s="10">
        <f t="shared" si="54"/>
        <v>30</v>
      </c>
      <c r="K1177" s="10">
        <f t="shared" si="55"/>
        <v>16</v>
      </c>
      <c r="L1177" s="10">
        <f t="shared" si="56"/>
        <v>14</v>
      </c>
      <c r="M1177" s="2">
        <f>VLOOKUP(D1177,CUSTOMERS!A:E,5,FALSE)</f>
        <v>2</v>
      </c>
      <c r="N1177" s="2">
        <f>VLOOKUP(E1177,PRODUCTS!A:E,5,FALSE)</f>
        <v>20</v>
      </c>
      <c r="O1177" s="2" t="str">
        <f>VLOOKUP(N1177,CATEGORIES!A:C,3,FALSE)</f>
        <v>Health &amp; Beauty</v>
      </c>
      <c r="P1177" s="2" t="str">
        <f ca="1">VLOOKUP(D1177,CUSTOMERS!A:J,10,FALSE)</f>
        <v>60 - 70</v>
      </c>
      <c r="Q1177" s="2" t="str">
        <f>VLOOKUP(D1177,CUSTOMERS!A:I,9,FALSE)</f>
        <v>North-East</v>
      </c>
      <c r="R1177" s="2" t="str">
        <f>VLOOKUP(D1177,CUSTOMERS!A:K,11,FALSE)</f>
        <v>USA</v>
      </c>
    </row>
    <row r="1178" spans="1:18" x14ac:dyDescent="0.2">
      <c r="A1178" s="2">
        <v>1591</v>
      </c>
      <c r="B1178" s="2">
        <v>1</v>
      </c>
      <c r="C1178" s="4">
        <v>44946</v>
      </c>
      <c r="D1178" s="2">
        <v>498</v>
      </c>
      <c r="E1178" s="2">
        <v>58</v>
      </c>
      <c r="F1178" s="2" t="str">
        <f>VLOOKUP(E1178,PRODUCTS!A:B,2,FALSE)</f>
        <v>Crema Rica Blend Espresso</v>
      </c>
      <c r="G1178" s="2">
        <v>4</v>
      </c>
      <c r="H1178" s="10">
        <f>VLOOKUP(E1178,PRODUCTS!A:E,3,FALSE)</f>
        <v>14</v>
      </c>
      <c r="I1178" s="10">
        <f>VLOOKUP(E1178,PRODUCTS!A:E,4,FALSE)</f>
        <v>9</v>
      </c>
      <c r="J1178" s="10">
        <f t="shared" si="54"/>
        <v>56</v>
      </c>
      <c r="K1178" s="10">
        <f t="shared" si="55"/>
        <v>36</v>
      </c>
      <c r="L1178" s="10">
        <f t="shared" si="56"/>
        <v>20</v>
      </c>
      <c r="M1178" s="2">
        <f>VLOOKUP(D1178,CUSTOMERS!A:E,5,FALSE)</f>
        <v>1</v>
      </c>
      <c r="N1178" s="2">
        <f>VLOOKUP(E1178,PRODUCTS!A:E,5,FALSE)</f>
        <v>6</v>
      </c>
      <c r="O1178" s="2" t="str">
        <f>VLOOKUP(N1178,CATEGORIES!A:C,3,FALSE)</f>
        <v>Food</v>
      </c>
      <c r="P1178" s="2" t="str">
        <f ca="1">VLOOKUP(D1178,CUSTOMERS!A:J,10,FALSE)</f>
        <v>20 - 30</v>
      </c>
      <c r="Q1178" s="2" t="str">
        <f>VLOOKUP(D1178,CUSTOMERS!A:I,9,FALSE)</f>
        <v>France</v>
      </c>
      <c r="R1178" s="2" t="str">
        <f>VLOOKUP(D1178,CUSTOMERS!A:K,11,FALSE)</f>
        <v>Europe</v>
      </c>
    </row>
    <row r="1179" spans="1:18" x14ac:dyDescent="0.2">
      <c r="A1179" s="2">
        <v>1591</v>
      </c>
      <c r="B1179" s="2">
        <v>2</v>
      </c>
      <c r="C1179" s="4">
        <v>44946</v>
      </c>
      <c r="D1179" s="2">
        <v>498</v>
      </c>
      <c r="E1179" s="2">
        <v>62</v>
      </c>
      <c r="F1179" s="2" t="str">
        <f>VLOOKUP(E1179,PRODUCTS!A:B,2,FALSE)</f>
        <v>Decadent Chocolate Torte</v>
      </c>
      <c r="G1179" s="2">
        <v>1</v>
      </c>
      <c r="H1179" s="10">
        <f>VLOOKUP(E1179,PRODUCTS!A:E,3,FALSE)</f>
        <v>37</v>
      </c>
      <c r="I1179" s="10">
        <f>VLOOKUP(E1179,PRODUCTS!A:E,4,FALSE)</f>
        <v>19.5</v>
      </c>
      <c r="J1179" s="10">
        <f t="shared" si="54"/>
        <v>37</v>
      </c>
      <c r="K1179" s="10">
        <f t="shared" si="55"/>
        <v>19.5</v>
      </c>
      <c r="L1179" s="10">
        <f t="shared" si="56"/>
        <v>17.5</v>
      </c>
      <c r="M1179" s="2">
        <f>VLOOKUP(D1179,CUSTOMERS!A:E,5,FALSE)</f>
        <v>1</v>
      </c>
      <c r="N1179" s="2">
        <f>VLOOKUP(E1179,PRODUCTS!A:E,5,FALSE)</f>
        <v>3</v>
      </c>
      <c r="O1179" s="2" t="str">
        <f>VLOOKUP(N1179,CATEGORIES!A:C,3,FALSE)</f>
        <v>Food</v>
      </c>
      <c r="P1179" s="2" t="str">
        <f ca="1">VLOOKUP(D1179,CUSTOMERS!A:J,10,FALSE)</f>
        <v>20 - 30</v>
      </c>
      <c r="Q1179" s="2" t="str">
        <f>VLOOKUP(D1179,CUSTOMERS!A:I,9,FALSE)</f>
        <v>France</v>
      </c>
      <c r="R1179" s="2" t="str">
        <f>VLOOKUP(D1179,CUSTOMERS!A:K,11,FALSE)</f>
        <v>Europe</v>
      </c>
    </row>
    <row r="1180" spans="1:18" x14ac:dyDescent="0.2">
      <c r="A1180" s="2">
        <v>1592</v>
      </c>
      <c r="B1180" s="2">
        <v>1</v>
      </c>
      <c r="C1180" s="4">
        <v>44947</v>
      </c>
      <c r="D1180" s="2">
        <v>219</v>
      </c>
      <c r="E1180" s="2">
        <v>131</v>
      </c>
      <c r="F1180" s="2" t="str">
        <f>VLOOKUP(E1180,PRODUCTS!A:B,2,FALSE)</f>
        <v>Mancala</v>
      </c>
      <c r="G1180" s="2">
        <v>1</v>
      </c>
      <c r="H1180" s="10">
        <f>VLOOKUP(E1180,PRODUCTS!A:E,3,FALSE)</f>
        <v>22</v>
      </c>
      <c r="I1180" s="10">
        <f>VLOOKUP(E1180,PRODUCTS!A:E,4,FALSE)</f>
        <v>13</v>
      </c>
      <c r="J1180" s="10">
        <f t="shared" si="54"/>
        <v>22</v>
      </c>
      <c r="K1180" s="10">
        <f t="shared" si="55"/>
        <v>13</v>
      </c>
      <c r="L1180" s="10">
        <f t="shared" si="56"/>
        <v>9</v>
      </c>
      <c r="M1180" s="2">
        <f>VLOOKUP(D1180,CUSTOMERS!A:E,5,FALSE)</f>
        <v>1</v>
      </c>
      <c r="N1180" s="2">
        <f>VLOOKUP(E1180,PRODUCTS!A:E,5,FALSE)</f>
        <v>10</v>
      </c>
      <c r="O1180" s="2" t="str">
        <f>VLOOKUP(N1180,CATEGORIES!A:C,3,FALSE)</f>
        <v>Children</v>
      </c>
      <c r="P1180" s="2" t="str">
        <f ca="1">VLOOKUP(D1180,CUSTOMERS!A:J,10,FALSE)</f>
        <v>30 - 40</v>
      </c>
      <c r="Q1180" s="2" t="str">
        <f>VLOOKUP(D1180,CUSTOMERS!A:I,9,FALSE)</f>
        <v>South</v>
      </c>
      <c r="R1180" s="2" t="str">
        <f>VLOOKUP(D1180,CUSTOMERS!A:K,11,FALSE)</f>
        <v>USA</v>
      </c>
    </row>
    <row r="1181" spans="1:18" x14ac:dyDescent="0.2">
      <c r="A1181" s="2">
        <v>1593</v>
      </c>
      <c r="B1181" s="2">
        <v>1</v>
      </c>
      <c r="C1181" s="4">
        <v>44948</v>
      </c>
      <c r="D1181" s="2">
        <v>29</v>
      </c>
      <c r="E1181" s="2">
        <v>144</v>
      </c>
      <c r="F1181" s="2" t="str">
        <f>VLOOKUP(E1181,PRODUCTS!A:B,2,FALSE)</f>
        <v>Office Goody Basket</v>
      </c>
      <c r="G1181" s="2">
        <v>5</v>
      </c>
      <c r="H1181" s="10">
        <f>VLOOKUP(E1181,PRODUCTS!A:E,3,FALSE)</f>
        <v>113</v>
      </c>
      <c r="I1181" s="10">
        <f>VLOOKUP(E1181,PRODUCTS!A:E,4,FALSE)</f>
        <v>59.5</v>
      </c>
      <c r="J1181" s="10">
        <f t="shared" si="54"/>
        <v>565</v>
      </c>
      <c r="K1181" s="10">
        <f t="shared" si="55"/>
        <v>297.5</v>
      </c>
      <c r="L1181" s="10">
        <f t="shared" si="56"/>
        <v>267.5</v>
      </c>
      <c r="M1181" s="2">
        <f>VLOOKUP(D1181,CUSTOMERS!A:E,5,FALSE)</f>
        <v>7</v>
      </c>
      <c r="N1181" s="2">
        <f>VLOOKUP(E1181,PRODUCTS!A:E,5,FALSE)</f>
        <v>11</v>
      </c>
      <c r="O1181" s="2" t="str">
        <f>VLOOKUP(N1181,CATEGORIES!A:C,3,FALSE)</f>
        <v>Gifts</v>
      </c>
      <c r="P1181" s="2" t="str">
        <f ca="1">VLOOKUP(D1181,CUSTOMERS!A:J,10,FALSE)</f>
        <v>50 - 60</v>
      </c>
      <c r="Q1181" s="2" t="str">
        <f>VLOOKUP(D1181,CUSTOMERS!A:I,9,FALSE)</f>
        <v>Central</v>
      </c>
      <c r="R1181" s="2" t="str">
        <f>VLOOKUP(D1181,CUSTOMERS!A:K,11,FALSE)</f>
        <v>USA</v>
      </c>
    </row>
    <row r="1182" spans="1:18" x14ac:dyDescent="0.2">
      <c r="A1182" s="2">
        <v>1593</v>
      </c>
      <c r="B1182" s="2">
        <v>2</v>
      </c>
      <c r="C1182" s="4">
        <v>44948</v>
      </c>
      <c r="D1182" s="2">
        <v>29</v>
      </c>
      <c r="E1182" s="2">
        <v>173</v>
      </c>
      <c r="F1182" s="2" t="str">
        <f>VLOOKUP(E1182,PRODUCTS!A:B,2,FALSE)</f>
        <v>Shower Companion Organizer</v>
      </c>
      <c r="G1182" s="2">
        <v>1</v>
      </c>
      <c r="H1182" s="10">
        <f>VLOOKUP(E1182,PRODUCTS!A:E,3,FALSE)</f>
        <v>84</v>
      </c>
      <c r="I1182" s="10">
        <f>VLOOKUP(E1182,PRODUCTS!A:E,4,FALSE)</f>
        <v>44</v>
      </c>
      <c r="J1182" s="10">
        <f t="shared" si="54"/>
        <v>84</v>
      </c>
      <c r="K1182" s="10">
        <f t="shared" si="55"/>
        <v>44</v>
      </c>
      <c r="L1182" s="10">
        <f t="shared" si="56"/>
        <v>40</v>
      </c>
      <c r="M1182" s="2">
        <f>VLOOKUP(D1182,CUSTOMERS!A:E,5,FALSE)</f>
        <v>7</v>
      </c>
      <c r="N1182" s="2">
        <f>VLOOKUP(E1182,PRODUCTS!A:E,5,FALSE)</f>
        <v>1</v>
      </c>
      <c r="O1182" s="2" t="str">
        <f>VLOOKUP(N1182,CATEGORIES!A:C,3,FALSE)</f>
        <v>Electronics</v>
      </c>
      <c r="P1182" s="2" t="str">
        <f ca="1">VLOOKUP(D1182,CUSTOMERS!A:J,10,FALSE)</f>
        <v>50 - 60</v>
      </c>
      <c r="Q1182" s="2" t="str">
        <f>VLOOKUP(D1182,CUSTOMERS!A:I,9,FALSE)</f>
        <v>Central</v>
      </c>
      <c r="R1182" s="2" t="str">
        <f>VLOOKUP(D1182,CUSTOMERS!A:K,11,FALSE)</f>
        <v>USA</v>
      </c>
    </row>
    <row r="1183" spans="1:18" x14ac:dyDescent="0.2">
      <c r="A1183" s="2">
        <v>1593</v>
      </c>
      <c r="B1183" s="2">
        <v>3</v>
      </c>
      <c r="C1183" s="4">
        <v>44948</v>
      </c>
      <c r="D1183" s="2">
        <v>29</v>
      </c>
      <c r="E1183" s="2">
        <v>198</v>
      </c>
      <c r="F1183" s="2" t="str">
        <f>VLOOKUP(E1183,PRODUCTS!A:B,2,FALSE)</f>
        <v>Tree Frog Fountain</v>
      </c>
      <c r="G1183" s="2">
        <v>1</v>
      </c>
      <c r="H1183" s="10">
        <f>VLOOKUP(E1183,PRODUCTS!A:E,3,FALSE)</f>
        <v>144</v>
      </c>
      <c r="I1183" s="10">
        <f>VLOOKUP(E1183,PRODUCTS!A:E,4,FALSE)</f>
        <v>74</v>
      </c>
      <c r="J1183" s="10">
        <f t="shared" si="54"/>
        <v>144</v>
      </c>
      <c r="K1183" s="10">
        <f t="shared" si="55"/>
        <v>74</v>
      </c>
      <c r="L1183" s="10">
        <f t="shared" si="56"/>
        <v>70</v>
      </c>
      <c r="M1183" s="2">
        <f>VLOOKUP(D1183,CUSTOMERS!A:E,5,FALSE)</f>
        <v>7</v>
      </c>
      <c r="N1183" s="2">
        <f>VLOOKUP(E1183,PRODUCTS!A:E,5,FALSE)</f>
        <v>19</v>
      </c>
      <c r="O1183" s="2" t="str">
        <f>VLOOKUP(N1183,CATEGORIES!A:C,3,FALSE)</f>
        <v>Household</v>
      </c>
      <c r="P1183" s="2" t="str">
        <f ca="1">VLOOKUP(D1183,CUSTOMERS!A:J,10,FALSE)</f>
        <v>50 - 60</v>
      </c>
      <c r="Q1183" s="2" t="str">
        <f>VLOOKUP(D1183,CUSTOMERS!A:I,9,FALSE)</f>
        <v>Central</v>
      </c>
      <c r="R1183" s="2" t="str">
        <f>VLOOKUP(D1183,CUSTOMERS!A:K,11,FALSE)</f>
        <v>USA</v>
      </c>
    </row>
    <row r="1184" spans="1:18" x14ac:dyDescent="0.2">
      <c r="A1184" s="2">
        <v>1594</v>
      </c>
      <c r="B1184" s="2">
        <v>1</v>
      </c>
      <c r="C1184" s="4">
        <v>44948</v>
      </c>
      <c r="D1184" s="2">
        <v>158</v>
      </c>
      <c r="E1184" s="2">
        <v>77</v>
      </c>
      <c r="F1184" s="2" t="str">
        <f>VLOOKUP(E1184,PRODUCTS!A:B,2,FALSE)</f>
        <v>Fiber Optics Kit</v>
      </c>
      <c r="G1184" s="2">
        <v>1</v>
      </c>
      <c r="H1184" s="10">
        <f>VLOOKUP(E1184,PRODUCTS!A:E,3,FALSE)</f>
        <v>13</v>
      </c>
      <c r="I1184" s="10">
        <f>VLOOKUP(E1184,PRODUCTS!A:E,4,FALSE)</f>
        <v>7.5</v>
      </c>
      <c r="J1184" s="10">
        <f t="shared" si="54"/>
        <v>13</v>
      </c>
      <c r="K1184" s="10">
        <f t="shared" si="55"/>
        <v>7.5</v>
      </c>
      <c r="L1184" s="10">
        <f t="shared" si="56"/>
        <v>5.5</v>
      </c>
      <c r="M1184" s="2">
        <f>VLOOKUP(D1184,CUSTOMERS!A:E,5,FALSE)</f>
        <v>3</v>
      </c>
      <c r="N1184" s="2">
        <f>VLOOKUP(E1184,PRODUCTS!A:E,5,FALSE)</f>
        <v>17</v>
      </c>
      <c r="O1184" s="2" t="str">
        <f>VLOOKUP(N1184,CATEGORIES!A:C,3,FALSE)</f>
        <v>Children</v>
      </c>
      <c r="P1184" s="2" t="str">
        <f ca="1">VLOOKUP(D1184,CUSTOMERS!A:J,10,FALSE)</f>
        <v>30 - 40</v>
      </c>
      <c r="Q1184" s="2" t="str">
        <f>VLOOKUP(D1184,CUSTOMERS!A:I,9,FALSE)</f>
        <v>Central</v>
      </c>
      <c r="R1184" s="2" t="str">
        <f>VLOOKUP(D1184,CUSTOMERS!A:K,11,FALSE)</f>
        <v>USA</v>
      </c>
    </row>
    <row r="1185" spans="1:18" x14ac:dyDescent="0.2">
      <c r="A1185" s="2">
        <v>1594</v>
      </c>
      <c r="B1185" s="2">
        <v>2</v>
      </c>
      <c r="C1185" s="4">
        <v>44948</v>
      </c>
      <c r="D1185" s="2">
        <v>158</v>
      </c>
      <c r="E1185" s="2">
        <v>122</v>
      </c>
      <c r="F1185" s="2" t="str">
        <f>VLOOKUP(E1185,PRODUCTS!A:B,2,FALSE)</f>
        <v>Log and Kindling Rack</v>
      </c>
      <c r="G1185" s="2">
        <v>1</v>
      </c>
      <c r="H1185" s="10">
        <f>VLOOKUP(E1185,PRODUCTS!A:E,3,FALSE)</f>
        <v>105</v>
      </c>
      <c r="I1185" s="10">
        <f>VLOOKUP(E1185,PRODUCTS!A:E,4,FALSE)</f>
        <v>55.5</v>
      </c>
      <c r="J1185" s="10">
        <f t="shared" si="54"/>
        <v>105</v>
      </c>
      <c r="K1185" s="10">
        <f t="shared" si="55"/>
        <v>55.5</v>
      </c>
      <c r="L1185" s="10">
        <f t="shared" si="56"/>
        <v>49.5</v>
      </c>
      <c r="M1185" s="2">
        <f>VLOOKUP(D1185,CUSTOMERS!A:E,5,FALSE)</f>
        <v>3</v>
      </c>
      <c r="N1185" s="2">
        <f>VLOOKUP(E1185,PRODUCTS!A:E,5,FALSE)</f>
        <v>13</v>
      </c>
      <c r="O1185" s="2" t="str">
        <f>VLOOKUP(N1185,CATEGORIES!A:C,3,FALSE)</f>
        <v>Household</v>
      </c>
      <c r="P1185" s="2" t="str">
        <f ca="1">VLOOKUP(D1185,CUSTOMERS!A:J,10,FALSE)</f>
        <v>30 - 40</v>
      </c>
      <c r="Q1185" s="2" t="str">
        <f>VLOOKUP(D1185,CUSTOMERS!A:I,9,FALSE)</f>
        <v>Central</v>
      </c>
      <c r="R1185" s="2" t="str">
        <f>VLOOKUP(D1185,CUSTOMERS!A:K,11,FALSE)</f>
        <v>USA</v>
      </c>
    </row>
    <row r="1186" spans="1:18" x14ac:dyDescent="0.2">
      <c r="A1186" s="2">
        <v>1595</v>
      </c>
      <c r="B1186" s="2">
        <v>1</v>
      </c>
      <c r="C1186" s="4">
        <v>44948</v>
      </c>
      <c r="D1186" s="2">
        <v>270</v>
      </c>
      <c r="E1186" s="2">
        <v>7</v>
      </c>
      <c r="F1186" s="2" t="str">
        <f>VLOOKUP(E1186,PRODUCTS!A:B,2,FALSE)</f>
        <v>Amish Horse Pull-toy</v>
      </c>
      <c r="G1186" s="2">
        <v>1</v>
      </c>
      <c r="H1186" s="10">
        <f>VLOOKUP(E1186,PRODUCTS!A:E,3,FALSE)</f>
        <v>35</v>
      </c>
      <c r="I1186" s="10">
        <f>VLOOKUP(E1186,PRODUCTS!A:E,4,FALSE)</f>
        <v>20.5</v>
      </c>
      <c r="J1186" s="10">
        <f t="shared" si="54"/>
        <v>35</v>
      </c>
      <c r="K1186" s="10">
        <f t="shared" si="55"/>
        <v>20.5</v>
      </c>
      <c r="L1186" s="10">
        <f t="shared" si="56"/>
        <v>14.5</v>
      </c>
      <c r="M1186" s="2">
        <f>VLOOKUP(D1186,CUSTOMERS!A:E,5,FALSE)</f>
        <v>5</v>
      </c>
      <c r="N1186" s="2">
        <f>VLOOKUP(E1186,PRODUCTS!A:E,5,FALSE)</f>
        <v>5</v>
      </c>
      <c r="O1186" s="2" t="str">
        <f>VLOOKUP(N1186,CATEGORIES!A:C,3,FALSE)</f>
        <v>Children</v>
      </c>
      <c r="P1186" s="2" t="str">
        <f ca="1">VLOOKUP(D1186,CUSTOMERS!A:J,10,FALSE)</f>
        <v>40 - 50</v>
      </c>
      <c r="Q1186" s="2" t="str">
        <f>VLOOKUP(D1186,CUSTOMERS!A:I,9,FALSE)</f>
        <v>North-East</v>
      </c>
      <c r="R1186" s="2" t="str">
        <f>VLOOKUP(D1186,CUSTOMERS!A:K,11,FALSE)</f>
        <v>USA</v>
      </c>
    </row>
    <row r="1187" spans="1:18" x14ac:dyDescent="0.2">
      <c r="A1187" s="2">
        <v>1595</v>
      </c>
      <c r="B1187" s="2">
        <v>2</v>
      </c>
      <c r="C1187" s="4">
        <v>44948</v>
      </c>
      <c r="D1187" s="2">
        <v>270</v>
      </c>
      <c r="E1187" s="2">
        <v>16</v>
      </c>
      <c r="F1187" s="2" t="str">
        <f>VLOOKUP(E1187,PRODUCTS!A:B,2,FALSE)</f>
        <v>Beer-Making Kit</v>
      </c>
      <c r="G1187" s="2">
        <v>1</v>
      </c>
      <c r="H1187" s="10">
        <f>VLOOKUP(E1187,PRODUCTS!A:E,3,FALSE)</f>
        <v>50</v>
      </c>
      <c r="I1187" s="10">
        <f>VLOOKUP(E1187,PRODUCTS!A:E,4,FALSE)</f>
        <v>27</v>
      </c>
      <c r="J1187" s="10">
        <f t="shared" si="54"/>
        <v>50</v>
      </c>
      <c r="K1187" s="10">
        <f t="shared" si="55"/>
        <v>27</v>
      </c>
      <c r="L1187" s="10">
        <f t="shared" si="56"/>
        <v>23</v>
      </c>
      <c r="M1187" s="2">
        <f>VLOOKUP(D1187,CUSTOMERS!A:E,5,FALSE)</f>
        <v>5</v>
      </c>
      <c r="N1187" s="2">
        <f>VLOOKUP(E1187,PRODUCTS!A:E,5,FALSE)</f>
        <v>15</v>
      </c>
      <c r="O1187" s="2" t="str">
        <f>VLOOKUP(N1187,CATEGORIES!A:C,3,FALSE)</f>
        <v>Household</v>
      </c>
      <c r="P1187" s="2" t="str">
        <f ca="1">VLOOKUP(D1187,CUSTOMERS!A:J,10,FALSE)</f>
        <v>40 - 50</v>
      </c>
      <c r="Q1187" s="2" t="str">
        <f>VLOOKUP(D1187,CUSTOMERS!A:I,9,FALSE)</f>
        <v>North-East</v>
      </c>
      <c r="R1187" s="2" t="str">
        <f>VLOOKUP(D1187,CUSTOMERS!A:K,11,FALSE)</f>
        <v>USA</v>
      </c>
    </row>
    <row r="1188" spans="1:18" x14ac:dyDescent="0.2">
      <c r="A1188" s="2">
        <v>1595</v>
      </c>
      <c r="B1188" s="2">
        <v>3</v>
      </c>
      <c r="C1188" s="4">
        <v>44948</v>
      </c>
      <c r="D1188" s="2">
        <v>270</v>
      </c>
      <c r="E1188" s="2">
        <v>41</v>
      </c>
      <c r="F1188" s="2" t="str">
        <f>VLOOKUP(E1188,PRODUCTS!A:B,2,FALSE)</f>
        <v>Celebration</v>
      </c>
      <c r="G1188" s="2">
        <v>1</v>
      </c>
      <c r="H1188" s="10">
        <f>VLOOKUP(E1188,PRODUCTS!A:E,3,FALSE)</f>
        <v>79</v>
      </c>
      <c r="I1188" s="10">
        <f>VLOOKUP(E1188,PRODUCTS!A:E,4,FALSE)</f>
        <v>42.5</v>
      </c>
      <c r="J1188" s="10">
        <f t="shared" si="54"/>
        <v>79</v>
      </c>
      <c r="K1188" s="10">
        <f t="shared" si="55"/>
        <v>42.5</v>
      </c>
      <c r="L1188" s="10">
        <f t="shared" si="56"/>
        <v>36.5</v>
      </c>
      <c r="M1188" s="2">
        <f>VLOOKUP(D1188,CUSTOMERS!A:E,5,FALSE)</f>
        <v>5</v>
      </c>
      <c r="N1188" s="2">
        <f>VLOOKUP(E1188,PRODUCTS!A:E,5,FALSE)</f>
        <v>11</v>
      </c>
      <c r="O1188" s="2" t="str">
        <f>VLOOKUP(N1188,CATEGORIES!A:C,3,FALSE)</f>
        <v>Gifts</v>
      </c>
      <c r="P1188" s="2" t="str">
        <f ca="1">VLOOKUP(D1188,CUSTOMERS!A:J,10,FALSE)</f>
        <v>40 - 50</v>
      </c>
      <c r="Q1188" s="2" t="str">
        <f>VLOOKUP(D1188,CUSTOMERS!A:I,9,FALSE)</f>
        <v>North-East</v>
      </c>
      <c r="R1188" s="2" t="str">
        <f>VLOOKUP(D1188,CUSTOMERS!A:K,11,FALSE)</f>
        <v>USA</v>
      </c>
    </row>
    <row r="1189" spans="1:18" x14ac:dyDescent="0.2">
      <c r="A1189" s="2">
        <v>1596</v>
      </c>
      <c r="B1189" s="2">
        <v>1</v>
      </c>
      <c r="C1189" s="4">
        <v>44948</v>
      </c>
      <c r="D1189" s="2">
        <v>339</v>
      </c>
      <c r="E1189" s="2">
        <v>7</v>
      </c>
      <c r="F1189" s="2" t="str">
        <f>VLOOKUP(E1189,PRODUCTS!A:B,2,FALSE)</f>
        <v>Amish Horse Pull-toy</v>
      </c>
      <c r="G1189" s="2">
        <v>1</v>
      </c>
      <c r="H1189" s="10">
        <f>VLOOKUP(E1189,PRODUCTS!A:E,3,FALSE)</f>
        <v>35</v>
      </c>
      <c r="I1189" s="10">
        <f>VLOOKUP(E1189,PRODUCTS!A:E,4,FALSE)</f>
        <v>20.5</v>
      </c>
      <c r="J1189" s="10">
        <f t="shared" si="54"/>
        <v>35</v>
      </c>
      <c r="K1189" s="10">
        <f t="shared" si="55"/>
        <v>20.5</v>
      </c>
      <c r="L1189" s="10">
        <f t="shared" si="56"/>
        <v>14.5</v>
      </c>
      <c r="M1189" s="2">
        <f>VLOOKUP(D1189,CUSTOMERS!A:E,5,FALSE)</f>
        <v>1</v>
      </c>
      <c r="N1189" s="2">
        <f>VLOOKUP(E1189,PRODUCTS!A:E,5,FALSE)</f>
        <v>5</v>
      </c>
      <c r="O1189" s="2" t="str">
        <f>VLOOKUP(N1189,CATEGORIES!A:C,3,FALSE)</f>
        <v>Children</v>
      </c>
      <c r="P1189" s="2" t="str">
        <f ca="1">VLOOKUP(D1189,CUSTOMERS!A:J,10,FALSE)</f>
        <v>50 - 60</v>
      </c>
      <c r="Q1189" s="2" t="str">
        <f>VLOOKUP(D1189,CUSTOMERS!A:I,9,FALSE)</f>
        <v>North-East</v>
      </c>
      <c r="R1189" s="2" t="str">
        <f>VLOOKUP(D1189,CUSTOMERS!A:K,11,FALSE)</f>
        <v>USA</v>
      </c>
    </row>
    <row r="1190" spans="1:18" x14ac:dyDescent="0.2">
      <c r="A1190" s="2">
        <v>1596</v>
      </c>
      <c r="B1190" s="2">
        <v>2</v>
      </c>
      <c r="C1190" s="4">
        <v>44948</v>
      </c>
      <c r="D1190" s="2">
        <v>339</v>
      </c>
      <c r="E1190" s="2">
        <v>116</v>
      </c>
      <c r="F1190" s="2" t="str">
        <f>VLOOKUP(E1190,PRODUCTS!A:B,2,FALSE)</f>
        <v>Label Saver (box of 20)</v>
      </c>
      <c r="G1190" s="2">
        <v>1</v>
      </c>
      <c r="H1190" s="10">
        <f>VLOOKUP(E1190,PRODUCTS!A:E,3,FALSE)</f>
        <v>20</v>
      </c>
      <c r="I1190" s="10">
        <f>VLOOKUP(E1190,PRODUCTS!A:E,4,FALSE)</f>
        <v>11</v>
      </c>
      <c r="J1190" s="10">
        <f t="shared" si="54"/>
        <v>20</v>
      </c>
      <c r="K1190" s="10">
        <f t="shared" si="55"/>
        <v>11</v>
      </c>
      <c r="L1190" s="10">
        <f t="shared" si="56"/>
        <v>9</v>
      </c>
      <c r="M1190" s="2">
        <f>VLOOKUP(D1190,CUSTOMERS!A:E,5,FALSE)</f>
        <v>1</v>
      </c>
      <c r="N1190" s="2">
        <f>VLOOKUP(E1190,PRODUCTS!A:E,5,FALSE)</f>
        <v>15</v>
      </c>
      <c r="O1190" s="2" t="str">
        <f>VLOOKUP(N1190,CATEGORIES!A:C,3,FALSE)</f>
        <v>Household</v>
      </c>
      <c r="P1190" s="2" t="str">
        <f ca="1">VLOOKUP(D1190,CUSTOMERS!A:J,10,FALSE)</f>
        <v>50 - 60</v>
      </c>
      <c r="Q1190" s="2" t="str">
        <f>VLOOKUP(D1190,CUSTOMERS!A:I,9,FALSE)</f>
        <v>North-East</v>
      </c>
      <c r="R1190" s="2" t="str">
        <f>VLOOKUP(D1190,CUSTOMERS!A:K,11,FALSE)</f>
        <v>USA</v>
      </c>
    </row>
    <row r="1191" spans="1:18" x14ac:dyDescent="0.2">
      <c r="A1191" s="2">
        <v>1597</v>
      </c>
      <c r="B1191" s="2">
        <v>1</v>
      </c>
      <c r="C1191" s="4">
        <v>44948</v>
      </c>
      <c r="D1191" s="2">
        <v>451</v>
      </c>
      <c r="E1191" s="2">
        <v>67</v>
      </c>
      <c r="F1191" s="2" t="str">
        <f>VLOOKUP(E1191,PRODUCTS!A:B,2,FALSE)</f>
        <v>Cat Sweater Vest</v>
      </c>
      <c r="G1191" s="2">
        <v>5</v>
      </c>
      <c r="H1191" s="10">
        <f>VLOOKUP(E1191,PRODUCTS!A:E,3,FALSE)</f>
        <v>20</v>
      </c>
      <c r="I1191" s="10">
        <f>VLOOKUP(E1191,PRODUCTS!A:E,4,FALSE)</f>
        <v>12</v>
      </c>
      <c r="J1191" s="10">
        <f t="shared" si="54"/>
        <v>100</v>
      </c>
      <c r="K1191" s="10">
        <f t="shared" si="55"/>
        <v>60</v>
      </c>
      <c r="L1191" s="10">
        <f t="shared" si="56"/>
        <v>40</v>
      </c>
      <c r="M1191" s="2">
        <f>VLOOKUP(D1191,CUSTOMERS!A:E,5,FALSE)</f>
        <v>4</v>
      </c>
      <c r="N1191" s="2">
        <f>VLOOKUP(E1191,PRODUCTS!A:E,5,FALSE)</f>
        <v>21</v>
      </c>
      <c r="O1191" s="2" t="str">
        <f>VLOOKUP(N1191,CATEGORIES!A:C,3,FALSE)</f>
        <v>Household</v>
      </c>
      <c r="P1191" s="2" t="str">
        <f ca="1">VLOOKUP(D1191,CUSTOMERS!A:J,10,FALSE)</f>
        <v>50 - 60</v>
      </c>
      <c r="Q1191" s="2" t="str">
        <f>VLOOKUP(D1191,CUSTOMERS!A:I,9,FALSE)</f>
        <v>South</v>
      </c>
      <c r="R1191" s="2" t="str">
        <f>VLOOKUP(D1191,CUSTOMERS!A:K,11,FALSE)</f>
        <v>USA</v>
      </c>
    </row>
    <row r="1192" spans="1:18" x14ac:dyDescent="0.2">
      <c r="A1192" s="2">
        <v>1597</v>
      </c>
      <c r="B1192" s="2">
        <v>2</v>
      </c>
      <c r="C1192" s="4">
        <v>44948</v>
      </c>
      <c r="D1192" s="2">
        <v>451</v>
      </c>
      <c r="E1192" s="2">
        <v>87</v>
      </c>
      <c r="F1192" s="2" t="str">
        <f>VLOOKUP(E1192,PRODUCTS!A:B,2,FALSE)</f>
        <v>Fruit Collection Christmas Ornaments</v>
      </c>
      <c r="G1192" s="2">
        <v>1</v>
      </c>
      <c r="H1192" s="10">
        <f>VLOOKUP(E1192,PRODUCTS!A:E,3,FALSE)</f>
        <v>23</v>
      </c>
      <c r="I1192" s="10">
        <f>VLOOKUP(E1192,PRODUCTS!A:E,4,FALSE)</f>
        <v>12.5</v>
      </c>
      <c r="J1192" s="10">
        <f t="shared" si="54"/>
        <v>23</v>
      </c>
      <c r="K1192" s="10">
        <f t="shared" si="55"/>
        <v>12.5</v>
      </c>
      <c r="L1192" s="10">
        <f t="shared" si="56"/>
        <v>10.5</v>
      </c>
      <c r="M1192" s="2">
        <f>VLOOKUP(D1192,CUSTOMERS!A:E,5,FALSE)</f>
        <v>4</v>
      </c>
      <c r="N1192" s="2">
        <f>VLOOKUP(E1192,PRODUCTS!A:E,5,FALSE)</f>
        <v>4</v>
      </c>
      <c r="O1192" s="2" t="str">
        <f>VLOOKUP(N1192,CATEGORIES!A:C,3,FALSE)</f>
        <v>Gifts</v>
      </c>
      <c r="P1192" s="2" t="str">
        <f ca="1">VLOOKUP(D1192,CUSTOMERS!A:J,10,FALSE)</f>
        <v>50 - 60</v>
      </c>
      <c r="Q1192" s="2" t="str">
        <f>VLOOKUP(D1192,CUSTOMERS!A:I,9,FALSE)</f>
        <v>South</v>
      </c>
      <c r="R1192" s="2" t="str">
        <f>VLOOKUP(D1192,CUSTOMERS!A:K,11,FALSE)</f>
        <v>USA</v>
      </c>
    </row>
    <row r="1193" spans="1:18" x14ac:dyDescent="0.2">
      <c r="A1193" s="2">
        <v>1597</v>
      </c>
      <c r="B1193" s="2">
        <v>3</v>
      </c>
      <c r="C1193" s="4">
        <v>44948</v>
      </c>
      <c r="D1193" s="2">
        <v>451</v>
      </c>
      <c r="E1193" s="2">
        <v>141</v>
      </c>
      <c r="F1193" s="2" t="str">
        <f>VLOOKUP(E1193,PRODUCTS!A:B,2,FALSE)</f>
        <v>Nothing But Roses</v>
      </c>
      <c r="G1193" s="2">
        <v>1</v>
      </c>
      <c r="H1193" s="10">
        <f>VLOOKUP(E1193,PRODUCTS!A:E,3,FALSE)</f>
        <v>70</v>
      </c>
      <c r="I1193" s="10">
        <f>VLOOKUP(E1193,PRODUCTS!A:E,4,FALSE)</f>
        <v>36</v>
      </c>
      <c r="J1193" s="10">
        <f t="shared" si="54"/>
        <v>70</v>
      </c>
      <c r="K1193" s="10">
        <f t="shared" si="55"/>
        <v>36</v>
      </c>
      <c r="L1193" s="10">
        <f t="shared" si="56"/>
        <v>34</v>
      </c>
      <c r="M1193" s="2">
        <f>VLOOKUP(D1193,CUSTOMERS!A:E,5,FALSE)</f>
        <v>4</v>
      </c>
      <c r="N1193" s="2">
        <f>VLOOKUP(E1193,PRODUCTS!A:E,5,FALSE)</f>
        <v>22</v>
      </c>
      <c r="O1193" s="2" t="str">
        <f>VLOOKUP(N1193,CATEGORIES!A:C,3,FALSE)</f>
        <v>Gifts</v>
      </c>
      <c r="P1193" s="2" t="str">
        <f ca="1">VLOOKUP(D1193,CUSTOMERS!A:J,10,FALSE)</f>
        <v>50 - 60</v>
      </c>
      <c r="Q1193" s="2" t="str">
        <f>VLOOKUP(D1193,CUSTOMERS!A:I,9,FALSE)</f>
        <v>South</v>
      </c>
      <c r="R1193" s="2" t="str">
        <f>VLOOKUP(D1193,CUSTOMERS!A:K,11,FALSE)</f>
        <v>USA</v>
      </c>
    </row>
    <row r="1194" spans="1:18" x14ac:dyDescent="0.2">
      <c r="A1194" s="2">
        <v>1598</v>
      </c>
      <c r="B1194" s="2">
        <v>1</v>
      </c>
      <c r="C1194" s="4">
        <v>44948</v>
      </c>
      <c r="D1194" s="2">
        <v>557</v>
      </c>
      <c r="E1194" s="2">
        <v>49</v>
      </c>
      <c r="F1194" s="2" t="str">
        <f>VLOOKUP(E1194,PRODUCTS!A:B,2,FALSE)</f>
        <v>Chocolate Roses</v>
      </c>
      <c r="G1194" s="2">
        <v>1</v>
      </c>
      <c r="H1194" s="10">
        <f>VLOOKUP(E1194,PRODUCTS!A:E,3,FALSE)</f>
        <v>41</v>
      </c>
      <c r="I1194" s="10">
        <f>VLOOKUP(E1194,PRODUCTS!A:E,4,FALSE)</f>
        <v>23.5</v>
      </c>
      <c r="J1194" s="10">
        <f t="shared" si="54"/>
        <v>41</v>
      </c>
      <c r="K1194" s="10">
        <f t="shared" si="55"/>
        <v>23.5</v>
      </c>
      <c r="L1194" s="10">
        <f t="shared" si="56"/>
        <v>17.5</v>
      </c>
      <c r="M1194" s="2">
        <f>VLOOKUP(D1194,CUSTOMERS!A:E,5,FALSE)</f>
        <v>7</v>
      </c>
      <c r="N1194" s="2">
        <f>VLOOKUP(E1194,PRODUCTS!A:E,5,FALSE)</f>
        <v>3</v>
      </c>
      <c r="O1194" s="2" t="str">
        <f>VLOOKUP(N1194,CATEGORIES!A:C,3,FALSE)</f>
        <v>Food</v>
      </c>
      <c r="P1194" s="2" t="str">
        <f ca="1">VLOOKUP(D1194,CUSTOMERS!A:J,10,FALSE)</f>
        <v>30 - 40</v>
      </c>
      <c r="Q1194" s="2" t="str">
        <f>VLOOKUP(D1194,CUSTOMERS!A:I,9,FALSE)</f>
        <v>Central</v>
      </c>
      <c r="R1194" s="2" t="str">
        <f>VLOOKUP(D1194,CUSTOMERS!A:K,11,FALSE)</f>
        <v>USA</v>
      </c>
    </row>
    <row r="1195" spans="1:18" x14ac:dyDescent="0.2">
      <c r="A1195" s="2">
        <v>1598</v>
      </c>
      <c r="B1195" s="2">
        <v>2</v>
      </c>
      <c r="C1195" s="4">
        <v>44948</v>
      </c>
      <c r="D1195" s="2">
        <v>557</v>
      </c>
      <c r="E1195" s="2">
        <v>159</v>
      </c>
      <c r="F1195" s="2" t="str">
        <f>VLOOKUP(E1195,PRODUCTS!A:B,2,FALSE)</f>
        <v>Planter Pot Feet</v>
      </c>
      <c r="G1195" s="2">
        <v>2</v>
      </c>
      <c r="H1195" s="10">
        <f>VLOOKUP(E1195,PRODUCTS!A:E,3,FALSE)</f>
        <v>12</v>
      </c>
      <c r="I1195" s="10">
        <f>VLOOKUP(E1195,PRODUCTS!A:E,4,FALSE)</f>
        <v>7</v>
      </c>
      <c r="J1195" s="10">
        <f t="shared" si="54"/>
        <v>24</v>
      </c>
      <c r="K1195" s="10">
        <f t="shared" si="55"/>
        <v>14</v>
      </c>
      <c r="L1195" s="10">
        <f t="shared" si="56"/>
        <v>10</v>
      </c>
      <c r="M1195" s="2">
        <f>VLOOKUP(D1195,CUSTOMERS!A:E,5,FALSE)</f>
        <v>7</v>
      </c>
      <c r="N1195" s="2">
        <f>VLOOKUP(E1195,PRODUCTS!A:E,5,FALSE)</f>
        <v>16</v>
      </c>
      <c r="O1195" s="2" t="str">
        <f>VLOOKUP(N1195,CATEGORIES!A:C,3,FALSE)</f>
        <v>Household</v>
      </c>
      <c r="P1195" s="2" t="str">
        <f ca="1">VLOOKUP(D1195,CUSTOMERS!A:J,10,FALSE)</f>
        <v>30 - 40</v>
      </c>
      <c r="Q1195" s="2" t="str">
        <f>VLOOKUP(D1195,CUSTOMERS!A:I,9,FALSE)</f>
        <v>Central</v>
      </c>
      <c r="R1195" s="2" t="str">
        <f>VLOOKUP(D1195,CUSTOMERS!A:K,11,FALSE)</f>
        <v>USA</v>
      </c>
    </row>
    <row r="1196" spans="1:18" x14ac:dyDescent="0.2">
      <c r="A1196" s="2">
        <v>1598</v>
      </c>
      <c r="B1196" s="2">
        <v>3</v>
      </c>
      <c r="C1196" s="4">
        <v>44948</v>
      </c>
      <c r="D1196" s="2">
        <v>557</v>
      </c>
      <c r="E1196" s="2">
        <v>201</v>
      </c>
      <c r="F1196" s="2" t="str">
        <f>VLOOKUP(E1196,PRODUCTS!A:B,2,FALSE)</f>
        <v>Vermont Breakfast Gift Basket</v>
      </c>
      <c r="G1196" s="2">
        <v>1</v>
      </c>
      <c r="H1196" s="10">
        <f>VLOOKUP(E1196,PRODUCTS!A:E,3,FALSE)</f>
        <v>33</v>
      </c>
      <c r="I1196" s="10">
        <f>VLOOKUP(E1196,PRODUCTS!A:E,4,FALSE)</f>
        <v>17.5</v>
      </c>
      <c r="J1196" s="10">
        <f t="shared" si="54"/>
        <v>33</v>
      </c>
      <c r="K1196" s="10">
        <f t="shared" si="55"/>
        <v>17.5</v>
      </c>
      <c r="L1196" s="10">
        <f t="shared" si="56"/>
        <v>15.5</v>
      </c>
      <c r="M1196" s="2">
        <f>VLOOKUP(D1196,CUSTOMERS!A:E,5,FALSE)</f>
        <v>7</v>
      </c>
      <c r="N1196" s="2">
        <f>VLOOKUP(E1196,PRODUCTS!A:E,5,FALSE)</f>
        <v>11</v>
      </c>
      <c r="O1196" s="2" t="str">
        <f>VLOOKUP(N1196,CATEGORIES!A:C,3,FALSE)</f>
        <v>Gifts</v>
      </c>
      <c r="P1196" s="2" t="str">
        <f ca="1">VLOOKUP(D1196,CUSTOMERS!A:J,10,FALSE)</f>
        <v>30 - 40</v>
      </c>
      <c r="Q1196" s="2" t="str">
        <f>VLOOKUP(D1196,CUSTOMERS!A:I,9,FALSE)</f>
        <v>Central</v>
      </c>
      <c r="R1196" s="2" t="str">
        <f>VLOOKUP(D1196,CUSTOMERS!A:K,11,FALSE)</f>
        <v>USA</v>
      </c>
    </row>
    <row r="1197" spans="1:18" x14ac:dyDescent="0.2">
      <c r="A1197" s="2">
        <v>1599</v>
      </c>
      <c r="B1197" s="2">
        <v>1</v>
      </c>
      <c r="C1197" s="4">
        <v>44948</v>
      </c>
      <c r="D1197" s="2">
        <v>644</v>
      </c>
      <c r="E1197" s="2">
        <v>99</v>
      </c>
      <c r="F1197" s="2" t="str">
        <f>VLOOKUP(E1197,PRODUCTS!A:B,2,FALSE)</f>
        <v>Hand Warmers</v>
      </c>
      <c r="G1197" s="2">
        <v>8</v>
      </c>
      <c r="H1197" s="10">
        <f>VLOOKUP(E1197,PRODUCTS!A:E,3,FALSE)</f>
        <v>9</v>
      </c>
      <c r="I1197" s="10">
        <f>VLOOKUP(E1197,PRODUCTS!A:E,4,FALSE)</f>
        <v>7.5</v>
      </c>
      <c r="J1197" s="10">
        <f t="shared" si="54"/>
        <v>72</v>
      </c>
      <c r="K1197" s="10">
        <f t="shared" si="55"/>
        <v>60</v>
      </c>
      <c r="L1197" s="10">
        <f t="shared" si="56"/>
        <v>12</v>
      </c>
      <c r="M1197" s="2">
        <f>VLOOKUP(D1197,CUSTOMERS!A:E,5,FALSE)</f>
        <v>6</v>
      </c>
      <c r="N1197" s="2">
        <f>VLOOKUP(E1197,PRODUCTS!A:E,5,FALSE)</f>
        <v>17</v>
      </c>
      <c r="O1197" s="2" t="str">
        <f>VLOOKUP(N1197,CATEGORIES!A:C,3,FALSE)</f>
        <v>Children</v>
      </c>
      <c r="P1197" s="2" t="str">
        <f ca="1">VLOOKUP(D1197,CUSTOMERS!A:J,10,FALSE)</f>
        <v>40 - 50</v>
      </c>
      <c r="Q1197" s="2" t="str">
        <f>VLOOKUP(D1197,CUSTOMERS!A:I,9,FALSE)</f>
        <v>Central</v>
      </c>
      <c r="R1197" s="2" t="str">
        <f>VLOOKUP(D1197,CUSTOMERS!A:K,11,FALSE)</f>
        <v>USA</v>
      </c>
    </row>
    <row r="1198" spans="1:18" x14ac:dyDescent="0.2">
      <c r="A1198" s="2">
        <v>1599</v>
      </c>
      <c r="B1198" s="2">
        <v>2</v>
      </c>
      <c r="C1198" s="4">
        <v>44948</v>
      </c>
      <c r="D1198" s="2">
        <v>644</v>
      </c>
      <c r="E1198" s="2">
        <v>151</v>
      </c>
      <c r="F1198" s="2" t="str">
        <f>VLOOKUP(E1198,PRODUCTS!A:B,2,FALSE)</f>
        <v>Personalized Sundial</v>
      </c>
      <c r="G1198" s="2">
        <v>1</v>
      </c>
      <c r="H1198" s="10">
        <f>VLOOKUP(E1198,PRODUCTS!A:E,3,FALSE)</f>
        <v>80</v>
      </c>
      <c r="I1198" s="10">
        <f>VLOOKUP(E1198,PRODUCTS!A:E,4,FALSE)</f>
        <v>42</v>
      </c>
      <c r="J1198" s="10">
        <f t="shared" si="54"/>
        <v>80</v>
      </c>
      <c r="K1198" s="10">
        <f t="shared" si="55"/>
        <v>42</v>
      </c>
      <c r="L1198" s="10">
        <f t="shared" si="56"/>
        <v>38</v>
      </c>
      <c r="M1198" s="2">
        <f>VLOOKUP(D1198,CUSTOMERS!A:E,5,FALSE)</f>
        <v>6</v>
      </c>
      <c r="N1198" s="2">
        <f>VLOOKUP(E1198,PRODUCTS!A:E,5,FALSE)</f>
        <v>16</v>
      </c>
      <c r="O1198" s="2" t="str">
        <f>VLOOKUP(N1198,CATEGORIES!A:C,3,FALSE)</f>
        <v>Household</v>
      </c>
      <c r="P1198" s="2" t="str">
        <f ca="1">VLOOKUP(D1198,CUSTOMERS!A:J,10,FALSE)</f>
        <v>40 - 50</v>
      </c>
      <c r="Q1198" s="2" t="str">
        <f>VLOOKUP(D1198,CUSTOMERS!A:I,9,FALSE)</f>
        <v>Central</v>
      </c>
      <c r="R1198" s="2" t="str">
        <f>VLOOKUP(D1198,CUSTOMERS!A:K,11,FALSE)</f>
        <v>USA</v>
      </c>
    </row>
    <row r="1199" spans="1:18" x14ac:dyDescent="0.2">
      <c r="A1199" s="2">
        <v>1600</v>
      </c>
      <c r="B1199" s="2">
        <v>1</v>
      </c>
      <c r="C1199" s="4">
        <v>44949</v>
      </c>
      <c r="D1199" s="2">
        <v>230</v>
      </c>
      <c r="E1199" s="2">
        <v>21</v>
      </c>
      <c r="F1199" s="2" t="str">
        <f>VLOOKUP(E1199,PRODUCTS!A:B,2,FALSE)</f>
        <v>Bonsai Gift Set</v>
      </c>
      <c r="G1199" s="2">
        <v>1</v>
      </c>
      <c r="H1199" s="10">
        <f>VLOOKUP(E1199,PRODUCTS!A:E,3,FALSE)</f>
        <v>53</v>
      </c>
      <c r="I1199" s="10">
        <f>VLOOKUP(E1199,PRODUCTS!A:E,4,FALSE)</f>
        <v>29.5</v>
      </c>
      <c r="J1199" s="10">
        <f t="shared" si="54"/>
        <v>53</v>
      </c>
      <c r="K1199" s="10">
        <f t="shared" si="55"/>
        <v>29.5</v>
      </c>
      <c r="L1199" s="10">
        <f t="shared" si="56"/>
        <v>23.5</v>
      </c>
      <c r="M1199" s="2">
        <f>VLOOKUP(D1199,CUSTOMERS!A:E,5,FALSE)</f>
        <v>5</v>
      </c>
      <c r="N1199" s="2">
        <f>VLOOKUP(E1199,PRODUCTS!A:E,5,FALSE)</f>
        <v>16</v>
      </c>
      <c r="O1199" s="2" t="str">
        <f>VLOOKUP(N1199,CATEGORIES!A:C,3,FALSE)</f>
        <v>Household</v>
      </c>
      <c r="P1199" s="2" t="str">
        <f ca="1">VLOOKUP(D1199,CUSTOMERS!A:J,10,FALSE)</f>
        <v>40 - 50</v>
      </c>
      <c r="Q1199" s="2" t="str">
        <f>VLOOKUP(D1199,CUSTOMERS!A:I,9,FALSE)</f>
        <v>Central</v>
      </c>
      <c r="R1199" s="2" t="str">
        <f>VLOOKUP(D1199,CUSTOMERS!A:K,11,FALSE)</f>
        <v>USA</v>
      </c>
    </row>
    <row r="1200" spans="1:18" x14ac:dyDescent="0.2">
      <c r="A1200" s="2">
        <v>1600</v>
      </c>
      <c r="B1200" s="2">
        <v>2</v>
      </c>
      <c r="C1200" s="4">
        <v>44949</v>
      </c>
      <c r="D1200" s="2">
        <v>230</v>
      </c>
      <c r="E1200" s="2">
        <v>30</v>
      </c>
      <c r="F1200" s="2" t="str">
        <f>VLOOKUP(E1200,PRODUCTS!A:B,2,FALSE)</f>
        <v>Car Diffuser</v>
      </c>
      <c r="G1200" s="2">
        <v>1</v>
      </c>
      <c r="H1200" s="10">
        <f>VLOOKUP(E1200,PRODUCTS!A:E,3,FALSE)</f>
        <v>20</v>
      </c>
      <c r="I1200" s="10">
        <f>VLOOKUP(E1200,PRODUCTS!A:E,4,FALSE)</f>
        <v>11</v>
      </c>
      <c r="J1200" s="10">
        <f t="shared" si="54"/>
        <v>20</v>
      </c>
      <c r="K1200" s="10">
        <f t="shared" si="55"/>
        <v>11</v>
      </c>
      <c r="L1200" s="10">
        <f t="shared" si="56"/>
        <v>9</v>
      </c>
      <c r="M1200" s="2">
        <f>VLOOKUP(D1200,CUSTOMERS!A:E,5,FALSE)</f>
        <v>5</v>
      </c>
      <c r="N1200" s="2">
        <f>VLOOKUP(E1200,PRODUCTS!A:E,5,FALSE)</f>
        <v>20</v>
      </c>
      <c r="O1200" s="2" t="str">
        <f>VLOOKUP(N1200,CATEGORIES!A:C,3,FALSE)</f>
        <v>Health &amp; Beauty</v>
      </c>
      <c r="P1200" s="2" t="str">
        <f ca="1">VLOOKUP(D1200,CUSTOMERS!A:J,10,FALSE)</f>
        <v>40 - 50</v>
      </c>
      <c r="Q1200" s="2" t="str">
        <f>VLOOKUP(D1200,CUSTOMERS!A:I,9,FALSE)</f>
        <v>Central</v>
      </c>
      <c r="R1200" s="2" t="str">
        <f>VLOOKUP(D1200,CUSTOMERS!A:K,11,FALSE)</f>
        <v>USA</v>
      </c>
    </row>
    <row r="1201" spans="1:18" x14ac:dyDescent="0.2">
      <c r="A1201" s="2">
        <v>1600</v>
      </c>
      <c r="B1201" s="2">
        <v>3</v>
      </c>
      <c r="C1201" s="4">
        <v>44949</v>
      </c>
      <c r="D1201" s="2">
        <v>230</v>
      </c>
      <c r="E1201" s="2">
        <v>55</v>
      </c>
      <c r="F1201" s="2" t="str">
        <f>VLOOKUP(E1201,PRODUCTS!A:B,2,FALSE)</f>
        <v>Copper Snow Gauge</v>
      </c>
      <c r="G1201" s="2">
        <v>1</v>
      </c>
      <c r="H1201" s="10">
        <f>VLOOKUP(E1201,PRODUCTS!A:E,3,FALSE)</f>
        <v>65</v>
      </c>
      <c r="I1201" s="10">
        <f>VLOOKUP(E1201,PRODUCTS!A:E,4,FALSE)</f>
        <v>35.5</v>
      </c>
      <c r="J1201" s="10">
        <f t="shared" si="54"/>
        <v>65</v>
      </c>
      <c r="K1201" s="10">
        <f t="shared" si="55"/>
        <v>35.5</v>
      </c>
      <c r="L1201" s="10">
        <f t="shared" si="56"/>
        <v>29.5</v>
      </c>
      <c r="M1201" s="2">
        <f>VLOOKUP(D1201,CUSTOMERS!A:E,5,FALSE)</f>
        <v>5</v>
      </c>
      <c r="N1201" s="2">
        <f>VLOOKUP(E1201,PRODUCTS!A:E,5,FALSE)</f>
        <v>16</v>
      </c>
      <c r="O1201" s="2" t="str">
        <f>VLOOKUP(N1201,CATEGORIES!A:C,3,FALSE)</f>
        <v>Household</v>
      </c>
      <c r="P1201" s="2" t="str">
        <f ca="1">VLOOKUP(D1201,CUSTOMERS!A:J,10,FALSE)</f>
        <v>40 - 50</v>
      </c>
      <c r="Q1201" s="2" t="str">
        <f>VLOOKUP(D1201,CUSTOMERS!A:I,9,FALSE)</f>
        <v>Central</v>
      </c>
      <c r="R1201" s="2" t="str">
        <f>VLOOKUP(D1201,CUSTOMERS!A:K,11,FALSE)</f>
        <v>USA</v>
      </c>
    </row>
    <row r="1202" spans="1:18" x14ac:dyDescent="0.2">
      <c r="A1202" s="2">
        <v>1601</v>
      </c>
      <c r="B1202" s="2">
        <v>1</v>
      </c>
      <c r="C1202" s="4">
        <v>44949</v>
      </c>
      <c r="D1202" s="2">
        <v>300</v>
      </c>
      <c r="E1202" s="2">
        <v>33</v>
      </c>
      <c r="F1202" s="2" t="str">
        <f>VLOOKUP(E1202,PRODUCTS!A:B,2,FALSE)</f>
        <v>Casablanca</v>
      </c>
      <c r="G1202" s="2">
        <v>1</v>
      </c>
      <c r="H1202" s="10">
        <f>VLOOKUP(E1202,PRODUCTS!A:E,3,FALSE)</f>
        <v>60</v>
      </c>
      <c r="I1202" s="10">
        <f>VLOOKUP(E1202,PRODUCTS!A:E,4,FALSE)</f>
        <v>31</v>
      </c>
      <c r="J1202" s="10">
        <f t="shared" si="54"/>
        <v>60</v>
      </c>
      <c r="K1202" s="10">
        <f t="shared" si="55"/>
        <v>31</v>
      </c>
      <c r="L1202" s="10">
        <f t="shared" si="56"/>
        <v>29</v>
      </c>
      <c r="M1202" s="2">
        <f>VLOOKUP(D1202,CUSTOMERS!A:E,5,FALSE)</f>
        <v>4</v>
      </c>
      <c r="N1202" s="2">
        <f>VLOOKUP(E1202,PRODUCTS!A:E,5,FALSE)</f>
        <v>11</v>
      </c>
      <c r="O1202" s="2" t="str">
        <f>VLOOKUP(N1202,CATEGORIES!A:C,3,FALSE)</f>
        <v>Gifts</v>
      </c>
      <c r="P1202" s="2" t="str">
        <f ca="1">VLOOKUP(D1202,CUSTOMERS!A:J,10,FALSE)</f>
        <v>20 - 30</v>
      </c>
      <c r="Q1202" s="2" t="str">
        <f>VLOOKUP(D1202,CUSTOMERS!A:I,9,FALSE)</f>
        <v>North-West</v>
      </c>
      <c r="R1202" s="2" t="str">
        <f>VLOOKUP(D1202,CUSTOMERS!A:K,11,FALSE)</f>
        <v>USA</v>
      </c>
    </row>
    <row r="1203" spans="1:18" x14ac:dyDescent="0.2">
      <c r="A1203" s="2">
        <v>1601</v>
      </c>
      <c r="B1203" s="2">
        <v>2</v>
      </c>
      <c r="C1203" s="4">
        <v>44949</v>
      </c>
      <c r="D1203" s="2">
        <v>300</v>
      </c>
      <c r="E1203" s="2">
        <v>54</v>
      </c>
      <c r="F1203" s="2" t="str">
        <f>VLOOKUP(E1203,PRODUCTS!A:B,2,FALSE)</f>
        <v>Birthday Flower Basket</v>
      </c>
      <c r="G1203" s="2">
        <v>1</v>
      </c>
      <c r="H1203" s="10">
        <f>VLOOKUP(E1203,PRODUCTS!A:E,3,FALSE)</f>
        <v>70</v>
      </c>
      <c r="I1203" s="10">
        <f>VLOOKUP(E1203,PRODUCTS!A:E,4,FALSE)</f>
        <v>38</v>
      </c>
      <c r="J1203" s="10">
        <f t="shared" si="54"/>
        <v>70</v>
      </c>
      <c r="K1203" s="10">
        <f t="shared" si="55"/>
        <v>38</v>
      </c>
      <c r="L1203" s="10">
        <f t="shared" si="56"/>
        <v>32</v>
      </c>
      <c r="M1203" s="2">
        <f>VLOOKUP(D1203,CUSTOMERS!A:E,5,FALSE)</f>
        <v>4</v>
      </c>
      <c r="N1203" s="2">
        <f>VLOOKUP(E1203,PRODUCTS!A:E,5,FALSE)</f>
        <v>22</v>
      </c>
      <c r="O1203" s="2" t="str">
        <f>VLOOKUP(N1203,CATEGORIES!A:C,3,FALSE)</f>
        <v>Gifts</v>
      </c>
      <c r="P1203" s="2" t="str">
        <f ca="1">VLOOKUP(D1203,CUSTOMERS!A:J,10,FALSE)</f>
        <v>20 - 30</v>
      </c>
      <c r="Q1203" s="2" t="str">
        <f>VLOOKUP(D1203,CUSTOMERS!A:I,9,FALSE)</f>
        <v>North-West</v>
      </c>
      <c r="R1203" s="2" t="str">
        <f>VLOOKUP(D1203,CUSTOMERS!A:K,11,FALSE)</f>
        <v>USA</v>
      </c>
    </row>
    <row r="1204" spans="1:18" x14ac:dyDescent="0.2">
      <c r="A1204" s="2">
        <v>1601</v>
      </c>
      <c r="B1204" s="2">
        <v>3</v>
      </c>
      <c r="C1204" s="4">
        <v>44949</v>
      </c>
      <c r="D1204" s="2">
        <v>300</v>
      </c>
      <c r="E1204" s="2">
        <v>87</v>
      </c>
      <c r="F1204" s="2" t="str">
        <f>VLOOKUP(E1204,PRODUCTS!A:B,2,FALSE)</f>
        <v>Fruit Collection Christmas Ornaments</v>
      </c>
      <c r="G1204" s="2">
        <v>1</v>
      </c>
      <c r="H1204" s="10">
        <f>VLOOKUP(E1204,PRODUCTS!A:E,3,FALSE)</f>
        <v>23</v>
      </c>
      <c r="I1204" s="10">
        <f>VLOOKUP(E1204,PRODUCTS!A:E,4,FALSE)</f>
        <v>12.5</v>
      </c>
      <c r="J1204" s="10">
        <f t="shared" si="54"/>
        <v>23</v>
      </c>
      <c r="K1204" s="10">
        <f t="shared" si="55"/>
        <v>12.5</v>
      </c>
      <c r="L1204" s="10">
        <f t="shared" si="56"/>
        <v>10.5</v>
      </c>
      <c r="M1204" s="2">
        <f>VLOOKUP(D1204,CUSTOMERS!A:E,5,FALSE)</f>
        <v>4</v>
      </c>
      <c r="N1204" s="2">
        <f>VLOOKUP(E1204,PRODUCTS!A:E,5,FALSE)</f>
        <v>4</v>
      </c>
      <c r="O1204" s="2" t="str">
        <f>VLOOKUP(N1204,CATEGORIES!A:C,3,FALSE)</f>
        <v>Gifts</v>
      </c>
      <c r="P1204" s="2" t="str">
        <f ca="1">VLOOKUP(D1204,CUSTOMERS!A:J,10,FALSE)</f>
        <v>20 - 30</v>
      </c>
      <c r="Q1204" s="2" t="str">
        <f>VLOOKUP(D1204,CUSTOMERS!A:I,9,FALSE)</f>
        <v>North-West</v>
      </c>
      <c r="R1204" s="2" t="str">
        <f>VLOOKUP(D1204,CUSTOMERS!A:K,11,FALSE)</f>
        <v>USA</v>
      </c>
    </row>
    <row r="1205" spans="1:18" x14ac:dyDescent="0.2">
      <c r="A1205" s="2">
        <v>1602</v>
      </c>
      <c r="B1205" s="2">
        <v>1</v>
      </c>
      <c r="C1205" s="4">
        <v>44949</v>
      </c>
      <c r="D1205" s="2">
        <v>354</v>
      </c>
      <c r="E1205" s="2">
        <v>138</v>
      </c>
      <c r="F1205" s="2" t="str">
        <f>VLOOKUP(E1205,PRODUCTS!A:B,2,FALSE)</f>
        <v>Natural Cold Defense Kit</v>
      </c>
      <c r="G1205" s="2">
        <v>1</v>
      </c>
      <c r="H1205" s="10">
        <f>VLOOKUP(E1205,PRODUCTS!A:E,3,FALSE)</f>
        <v>30</v>
      </c>
      <c r="I1205" s="10">
        <f>VLOOKUP(E1205,PRODUCTS!A:E,4,FALSE)</f>
        <v>16</v>
      </c>
      <c r="J1205" s="10">
        <f t="shared" si="54"/>
        <v>30</v>
      </c>
      <c r="K1205" s="10">
        <f t="shared" si="55"/>
        <v>16</v>
      </c>
      <c r="L1205" s="10">
        <f t="shared" si="56"/>
        <v>14</v>
      </c>
      <c r="M1205" s="2">
        <f>VLOOKUP(D1205,CUSTOMERS!A:E,5,FALSE)</f>
        <v>2</v>
      </c>
      <c r="N1205" s="2">
        <f>VLOOKUP(E1205,PRODUCTS!A:E,5,FALSE)</f>
        <v>20</v>
      </c>
      <c r="O1205" s="2" t="str">
        <f>VLOOKUP(N1205,CATEGORIES!A:C,3,FALSE)</f>
        <v>Health &amp; Beauty</v>
      </c>
      <c r="P1205" s="2" t="str">
        <f ca="1">VLOOKUP(D1205,CUSTOMERS!A:J,10,FALSE)</f>
        <v>40 - 50</v>
      </c>
      <c r="Q1205" s="2" t="str">
        <f>VLOOKUP(D1205,CUSTOMERS!A:I,9,FALSE)</f>
        <v>South</v>
      </c>
      <c r="R1205" s="2" t="str">
        <f>VLOOKUP(D1205,CUSTOMERS!A:K,11,FALSE)</f>
        <v>USA</v>
      </c>
    </row>
    <row r="1206" spans="1:18" x14ac:dyDescent="0.2">
      <c r="A1206" s="2">
        <v>1603</v>
      </c>
      <c r="B1206" s="2">
        <v>1</v>
      </c>
      <c r="C1206" s="4">
        <v>44949</v>
      </c>
      <c r="D1206" s="2">
        <v>522</v>
      </c>
      <c r="E1206" s="2">
        <v>16</v>
      </c>
      <c r="F1206" s="2" t="str">
        <f>VLOOKUP(E1206,PRODUCTS!A:B,2,FALSE)</f>
        <v>Beer-Making Kit</v>
      </c>
      <c r="G1206" s="2">
        <v>1</v>
      </c>
      <c r="H1206" s="10">
        <f>VLOOKUP(E1206,PRODUCTS!A:E,3,FALSE)</f>
        <v>50</v>
      </c>
      <c r="I1206" s="10">
        <f>VLOOKUP(E1206,PRODUCTS!A:E,4,FALSE)</f>
        <v>27</v>
      </c>
      <c r="J1206" s="10">
        <f t="shared" si="54"/>
        <v>50</v>
      </c>
      <c r="K1206" s="10">
        <f t="shared" si="55"/>
        <v>27</v>
      </c>
      <c r="L1206" s="10">
        <f t="shared" si="56"/>
        <v>23</v>
      </c>
      <c r="M1206" s="2">
        <f>VLOOKUP(D1206,CUSTOMERS!A:E,5,FALSE)</f>
        <v>2</v>
      </c>
      <c r="N1206" s="2">
        <f>VLOOKUP(E1206,PRODUCTS!A:E,5,FALSE)</f>
        <v>15</v>
      </c>
      <c r="O1206" s="2" t="str">
        <f>VLOOKUP(N1206,CATEGORIES!A:C,3,FALSE)</f>
        <v>Household</v>
      </c>
      <c r="P1206" s="2" t="str">
        <f ca="1">VLOOKUP(D1206,CUSTOMERS!A:J,10,FALSE)</f>
        <v>30 - 40</v>
      </c>
      <c r="Q1206" s="2" t="str">
        <f>VLOOKUP(D1206,CUSTOMERS!A:I,9,FALSE)</f>
        <v>North-East</v>
      </c>
      <c r="R1206" s="2" t="str">
        <f>VLOOKUP(D1206,CUSTOMERS!A:K,11,FALSE)</f>
        <v>USA</v>
      </c>
    </row>
    <row r="1207" spans="1:18" x14ac:dyDescent="0.2">
      <c r="A1207" s="2">
        <v>1603</v>
      </c>
      <c r="B1207" s="2">
        <v>2</v>
      </c>
      <c r="C1207" s="4">
        <v>44949</v>
      </c>
      <c r="D1207" s="2">
        <v>522</v>
      </c>
      <c r="E1207" s="2">
        <v>57</v>
      </c>
      <c r="F1207" s="2" t="str">
        <f>VLOOKUP(E1207,PRODUCTS!A:B,2,FALSE)</f>
        <v>RFID Credit Card Wallet</v>
      </c>
      <c r="G1207" s="2">
        <v>1</v>
      </c>
      <c r="H1207" s="10">
        <f>VLOOKUP(E1207,PRODUCTS!A:E,3,FALSE)</f>
        <v>30</v>
      </c>
      <c r="I1207" s="10">
        <f>VLOOKUP(E1207,PRODUCTS!A:E,4,FALSE)</f>
        <v>16</v>
      </c>
      <c r="J1207" s="10">
        <f t="shared" si="54"/>
        <v>30</v>
      </c>
      <c r="K1207" s="10">
        <f t="shared" si="55"/>
        <v>16</v>
      </c>
      <c r="L1207" s="10">
        <f t="shared" si="56"/>
        <v>14</v>
      </c>
      <c r="M1207" s="2">
        <f>VLOOKUP(D1207,CUSTOMERS!A:E,5,FALSE)</f>
        <v>2</v>
      </c>
      <c r="N1207" s="2">
        <f>VLOOKUP(E1207,PRODUCTS!A:E,5,FALSE)</f>
        <v>23</v>
      </c>
      <c r="O1207" s="2" t="str">
        <f>VLOOKUP(N1207,CATEGORIES!A:C,3,FALSE)</f>
        <v>Travel</v>
      </c>
      <c r="P1207" s="2" t="str">
        <f ca="1">VLOOKUP(D1207,CUSTOMERS!A:J,10,FALSE)</f>
        <v>30 - 40</v>
      </c>
      <c r="Q1207" s="2" t="str">
        <f>VLOOKUP(D1207,CUSTOMERS!A:I,9,FALSE)</f>
        <v>North-East</v>
      </c>
      <c r="R1207" s="2" t="str">
        <f>VLOOKUP(D1207,CUSTOMERS!A:K,11,FALSE)</f>
        <v>USA</v>
      </c>
    </row>
    <row r="1208" spans="1:18" x14ac:dyDescent="0.2">
      <c r="A1208" s="2">
        <v>1603</v>
      </c>
      <c r="B1208" s="2">
        <v>3</v>
      </c>
      <c r="C1208" s="4">
        <v>44949</v>
      </c>
      <c r="D1208" s="2">
        <v>522</v>
      </c>
      <c r="E1208" s="2">
        <v>102</v>
      </c>
      <c r="F1208" s="2" t="str">
        <f>VLOOKUP(E1208,PRODUCTS!A:B,2,FALSE)</f>
        <v>Hoberman Sphere</v>
      </c>
      <c r="G1208" s="2">
        <v>1</v>
      </c>
      <c r="H1208" s="10">
        <f>VLOOKUP(E1208,PRODUCTS!A:E,3,FALSE)</f>
        <v>45</v>
      </c>
      <c r="I1208" s="10">
        <f>VLOOKUP(E1208,PRODUCTS!A:E,4,FALSE)</f>
        <v>23.5</v>
      </c>
      <c r="J1208" s="10">
        <f t="shared" si="54"/>
        <v>45</v>
      </c>
      <c r="K1208" s="10">
        <f t="shared" si="55"/>
        <v>23.5</v>
      </c>
      <c r="L1208" s="10">
        <f t="shared" si="56"/>
        <v>21.5</v>
      </c>
      <c r="M1208" s="2">
        <f>VLOOKUP(D1208,CUSTOMERS!A:E,5,FALSE)</f>
        <v>2</v>
      </c>
      <c r="N1208" s="2">
        <f>VLOOKUP(E1208,PRODUCTS!A:E,5,FALSE)</f>
        <v>17</v>
      </c>
      <c r="O1208" s="2" t="str">
        <f>VLOOKUP(N1208,CATEGORIES!A:C,3,FALSE)</f>
        <v>Children</v>
      </c>
      <c r="P1208" s="2" t="str">
        <f ca="1">VLOOKUP(D1208,CUSTOMERS!A:J,10,FALSE)</f>
        <v>30 - 40</v>
      </c>
      <c r="Q1208" s="2" t="str">
        <f>VLOOKUP(D1208,CUSTOMERS!A:I,9,FALSE)</f>
        <v>North-East</v>
      </c>
      <c r="R1208" s="2" t="str">
        <f>VLOOKUP(D1208,CUSTOMERS!A:K,11,FALSE)</f>
        <v>USA</v>
      </c>
    </row>
    <row r="1209" spans="1:18" x14ac:dyDescent="0.2">
      <c r="A1209" s="2">
        <v>1604</v>
      </c>
      <c r="B1209" s="2">
        <v>1</v>
      </c>
      <c r="C1209" s="4">
        <v>44952</v>
      </c>
      <c r="D1209" s="2">
        <v>67</v>
      </c>
      <c r="E1209" s="2">
        <v>95</v>
      </c>
      <c r="F1209" s="2" t="str">
        <f>VLOOKUP(E1209,PRODUCTS!A:B,2,FALSE)</f>
        <v>Golfer's Mousepad</v>
      </c>
      <c r="G1209" s="2">
        <v>2</v>
      </c>
      <c r="H1209" s="10">
        <f>VLOOKUP(E1209,PRODUCTS!A:E,3,FALSE)</f>
        <v>19</v>
      </c>
      <c r="I1209" s="10">
        <f>VLOOKUP(E1209,PRODUCTS!A:E,4,FALSE)</f>
        <v>11.5</v>
      </c>
      <c r="J1209" s="10">
        <f t="shared" si="54"/>
        <v>38</v>
      </c>
      <c r="K1209" s="10">
        <f t="shared" si="55"/>
        <v>23</v>
      </c>
      <c r="L1209" s="10">
        <f t="shared" si="56"/>
        <v>15</v>
      </c>
      <c r="M1209" s="2">
        <f>VLOOKUP(D1209,CUSTOMERS!A:E,5,FALSE)</f>
        <v>6</v>
      </c>
      <c r="N1209" s="2">
        <f>VLOOKUP(E1209,PRODUCTS!A:E,5,FALSE)</f>
        <v>12</v>
      </c>
      <c r="O1209" s="2" t="str">
        <f>VLOOKUP(N1209,CATEGORIES!A:C,3,FALSE)</f>
        <v>Gifts</v>
      </c>
      <c r="P1209" s="2" t="str">
        <f ca="1">VLOOKUP(D1209,CUSTOMERS!A:J,10,FALSE)</f>
        <v>60 - 70</v>
      </c>
      <c r="Q1209" s="2" t="str">
        <f>VLOOKUP(D1209,CUSTOMERS!A:I,9,FALSE)</f>
        <v>Central</v>
      </c>
      <c r="R1209" s="2" t="str">
        <f>VLOOKUP(D1209,CUSTOMERS!A:K,11,FALSE)</f>
        <v>USA</v>
      </c>
    </row>
    <row r="1210" spans="1:18" x14ac:dyDescent="0.2">
      <c r="A1210" s="2">
        <v>1604</v>
      </c>
      <c r="B1210" s="2">
        <v>2</v>
      </c>
      <c r="C1210" s="4">
        <v>44952</v>
      </c>
      <c r="D1210" s="2">
        <v>67</v>
      </c>
      <c r="E1210" s="2">
        <v>110</v>
      </c>
      <c r="F1210" s="2" t="str">
        <f>VLOOKUP(E1210,PRODUCTS!A:B,2,FALSE)</f>
        <v>Italian Trattoria</v>
      </c>
      <c r="G1210" s="2">
        <v>1</v>
      </c>
      <c r="H1210" s="10">
        <f>VLOOKUP(E1210,PRODUCTS!A:E,3,FALSE)</f>
        <v>65</v>
      </c>
      <c r="I1210" s="10">
        <f>VLOOKUP(E1210,PRODUCTS!A:E,4,FALSE)</f>
        <v>35.5</v>
      </c>
      <c r="J1210" s="10">
        <f t="shared" si="54"/>
        <v>65</v>
      </c>
      <c r="K1210" s="10">
        <f t="shared" si="55"/>
        <v>35.5</v>
      </c>
      <c r="L1210" s="10">
        <f t="shared" si="56"/>
        <v>29.5</v>
      </c>
      <c r="M1210" s="2">
        <f>VLOOKUP(D1210,CUSTOMERS!A:E,5,FALSE)</f>
        <v>6</v>
      </c>
      <c r="N1210" s="2">
        <f>VLOOKUP(E1210,PRODUCTS!A:E,5,FALSE)</f>
        <v>11</v>
      </c>
      <c r="O1210" s="2" t="str">
        <f>VLOOKUP(N1210,CATEGORIES!A:C,3,FALSE)</f>
        <v>Gifts</v>
      </c>
      <c r="P1210" s="2" t="str">
        <f ca="1">VLOOKUP(D1210,CUSTOMERS!A:J,10,FALSE)</f>
        <v>60 - 70</v>
      </c>
      <c r="Q1210" s="2" t="str">
        <f>VLOOKUP(D1210,CUSTOMERS!A:I,9,FALSE)</f>
        <v>Central</v>
      </c>
      <c r="R1210" s="2" t="str">
        <f>VLOOKUP(D1210,CUSTOMERS!A:K,11,FALSE)</f>
        <v>USA</v>
      </c>
    </row>
    <row r="1211" spans="1:18" x14ac:dyDescent="0.2">
      <c r="A1211" s="2">
        <v>1604</v>
      </c>
      <c r="B1211" s="2">
        <v>3</v>
      </c>
      <c r="C1211" s="4">
        <v>44952</v>
      </c>
      <c r="D1211" s="2">
        <v>67</v>
      </c>
      <c r="E1211" s="2">
        <v>156</v>
      </c>
      <c r="F1211" s="2" t="str">
        <f>VLOOKUP(E1211,PRODUCTS!A:B,2,FALSE)</f>
        <v>Portable 12 volt cooler/warmer</v>
      </c>
      <c r="G1211" s="2">
        <v>1</v>
      </c>
      <c r="H1211" s="10">
        <f>VLOOKUP(E1211,PRODUCTS!A:E,3,FALSE)</f>
        <v>135</v>
      </c>
      <c r="I1211" s="10">
        <f>VLOOKUP(E1211,PRODUCTS!A:E,4,FALSE)</f>
        <v>69.5</v>
      </c>
      <c r="J1211" s="10">
        <f t="shared" si="54"/>
        <v>135</v>
      </c>
      <c r="K1211" s="10">
        <f t="shared" si="55"/>
        <v>69.5</v>
      </c>
      <c r="L1211" s="10">
        <f t="shared" si="56"/>
        <v>65.5</v>
      </c>
      <c r="M1211" s="2">
        <f>VLOOKUP(D1211,CUSTOMERS!A:E,5,FALSE)</f>
        <v>6</v>
      </c>
      <c r="N1211" s="2">
        <f>VLOOKUP(E1211,PRODUCTS!A:E,5,FALSE)</f>
        <v>2</v>
      </c>
      <c r="O1211" s="2" t="str">
        <f>VLOOKUP(N1211,CATEGORIES!A:C,3,FALSE)</f>
        <v>Travel</v>
      </c>
      <c r="P1211" s="2" t="str">
        <f ca="1">VLOOKUP(D1211,CUSTOMERS!A:J,10,FALSE)</f>
        <v>60 - 70</v>
      </c>
      <c r="Q1211" s="2" t="str">
        <f>VLOOKUP(D1211,CUSTOMERS!A:I,9,FALSE)</f>
        <v>Central</v>
      </c>
      <c r="R1211" s="2" t="str">
        <f>VLOOKUP(D1211,CUSTOMERS!A:K,11,FALSE)</f>
        <v>USA</v>
      </c>
    </row>
    <row r="1212" spans="1:18" x14ac:dyDescent="0.2">
      <c r="A1212" s="2">
        <v>1605</v>
      </c>
      <c r="B1212" s="2">
        <v>1</v>
      </c>
      <c r="C1212" s="4">
        <v>44952</v>
      </c>
      <c r="D1212" s="2">
        <v>196</v>
      </c>
      <c r="E1212" s="2">
        <v>23</v>
      </c>
      <c r="F1212" s="2" t="str">
        <f>VLOOKUP(E1212,PRODUCTS!A:B,2,FALSE)</f>
        <v>Bougainvillea Bonsai</v>
      </c>
      <c r="G1212" s="2">
        <v>1</v>
      </c>
      <c r="H1212" s="10">
        <f>VLOOKUP(E1212,PRODUCTS!A:E,3,FALSE)</f>
        <v>39</v>
      </c>
      <c r="I1212" s="10">
        <f>VLOOKUP(E1212,PRODUCTS!A:E,4,FALSE)</f>
        <v>21.5</v>
      </c>
      <c r="J1212" s="10">
        <f t="shared" si="54"/>
        <v>39</v>
      </c>
      <c r="K1212" s="10">
        <f t="shared" si="55"/>
        <v>21.5</v>
      </c>
      <c r="L1212" s="10">
        <f t="shared" si="56"/>
        <v>17.5</v>
      </c>
      <c r="M1212" s="2">
        <f>VLOOKUP(D1212,CUSTOMERS!A:E,5,FALSE)</f>
        <v>4</v>
      </c>
      <c r="N1212" s="2">
        <f>VLOOKUP(E1212,PRODUCTS!A:E,5,FALSE)</f>
        <v>16</v>
      </c>
      <c r="O1212" s="2" t="str">
        <f>VLOOKUP(N1212,CATEGORIES!A:C,3,FALSE)</f>
        <v>Household</v>
      </c>
      <c r="P1212" s="2" t="str">
        <f ca="1">VLOOKUP(D1212,CUSTOMERS!A:J,10,FALSE)</f>
        <v>30 - 40</v>
      </c>
      <c r="Q1212" s="2" t="str">
        <f>VLOOKUP(D1212,CUSTOMERS!A:I,9,FALSE)</f>
        <v>North-West</v>
      </c>
      <c r="R1212" s="2" t="str">
        <f>VLOOKUP(D1212,CUSTOMERS!A:K,11,FALSE)</f>
        <v>USA</v>
      </c>
    </row>
    <row r="1213" spans="1:18" x14ac:dyDescent="0.2">
      <c r="A1213" s="2">
        <v>1605</v>
      </c>
      <c r="B1213" s="2">
        <v>2</v>
      </c>
      <c r="C1213" s="4">
        <v>44952</v>
      </c>
      <c r="D1213" s="2">
        <v>196</v>
      </c>
      <c r="E1213" s="2">
        <v>153</v>
      </c>
      <c r="F1213" s="2" t="str">
        <f>VLOOKUP(E1213,PRODUCTS!A:B,2,FALSE)</f>
        <v>Pewter Cat Frame</v>
      </c>
      <c r="G1213" s="2">
        <v>1</v>
      </c>
      <c r="H1213" s="10">
        <f>VLOOKUP(E1213,PRODUCTS!A:E,3,FALSE)</f>
        <v>29</v>
      </c>
      <c r="I1213" s="10">
        <f>VLOOKUP(E1213,PRODUCTS!A:E,4,FALSE)</f>
        <v>15.5</v>
      </c>
      <c r="J1213" s="10">
        <f t="shared" si="54"/>
        <v>29</v>
      </c>
      <c r="K1213" s="10">
        <f t="shared" si="55"/>
        <v>15.5</v>
      </c>
      <c r="L1213" s="10">
        <f t="shared" si="56"/>
        <v>13.5</v>
      </c>
      <c r="M1213" s="2">
        <f>VLOOKUP(D1213,CUSTOMERS!A:E,5,FALSE)</f>
        <v>4</v>
      </c>
      <c r="N1213" s="2">
        <f>VLOOKUP(E1213,PRODUCTS!A:E,5,FALSE)</f>
        <v>26</v>
      </c>
      <c r="O1213" s="2" t="str">
        <f>VLOOKUP(N1213,CATEGORIES!A:C,3,FALSE)</f>
        <v>Gifts</v>
      </c>
      <c r="P1213" s="2" t="str">
        <f ca="1">VLOOKUP(D1213,CUSTOMERS!A:J,10,FALSE)</f>
        <v>30 - 40</v>
      </c>
      <c r="Q1213" s="2" t="str">
        <f>VLOOKUP(D1213,CUSTOMERS!A:I,9,FALSE)</f>
        <v>North-West</v>
      </c>
      <c r="R1213" s="2" t="str">
        <f>VLOOKUP(D1213,CUSTOMERS!A:K,11,FALSE)</f>
        <v>USA</v>
      </c>
    </row>
    <row r="1214" spans="1:18" x14ac:dyDescent="0.2">
      <c r="A1214" s="2">
        <v>1606</v>
      </c>
      <c r="B1214" s="2">
        <v>1</v>
      </c>
      <c r="C1214" s="4">
        <v>44952</v>
      </c>
      <c r="D1214" s="2">
        <v>298</v>
      </c>
      <c r="E1214" s="2">
        <v>130</v>
      </c>
      <c r="F1214" s="2" t="str">
        <f>VLOOKUP(E1214,PRODUCTS!A:B,2,FALSE)</f>
        <v>Majestic Truffle Collection</v>
      </c>
      <c r="G1214" s="2">
        <v>1</v>
      </c>
      <c r="H1214" s="10">
        <f>VLOOKUP(E1214,PRODUCTS!A:E,3,FALSE)</f>
        <v>25</v>
      </c>
      <c r="I1214" s="10">
        <f>VLOOKUP(E1214,PRODUCTS!A:E,4,FALSE)</f>
        <v>15.5</v>
      </c>
      <c r="J1214" s="10">
        <f t="shared" si="54"/>
        <v>25</v>
      </c>
      <c r="K1214" s="10">
        <f t="shared" si="55"/>
        <v>15.5</v>
      </c>
      <c r="L1214" s="10">
        <f t="shared" si="56"/>
        <v>9.5</v>
      </c>
      <c r="M1214" s="2">
        <f>VLOOKUP(D1214,CUSTOMERS!A:E,5,FALSE)</f>
        <v>6</v>
      </c>
      <c r="N1214" s="2">
        <f>VLOOKUP(E1214,PRODUCTS!A:E,5,FALSE)</f>
        <v>3</v>
      </c>
      <c r="O1214" s="2" t="str">
        <f>VLOOKUP(N1214,CATEGORIES!A:C,3,FALSE)</f>
        <v>Food</v>
      </c>
      <c r="P1214" s="2" t="str">
        <f ca="1">VLOOKUP(D1214,CUSTOMERS!A:J,10,FALSE)</f>
        <v>50 - 60</v>
      </c>
      <c r="Q1214" s="2" t="str">
        <f>VLOOKUP(D1214,CUSTOMERS!A:I,9,FALSE)</f>
        <v>South-East</v>
      </c>
      <c r="R1214" s="2" t="str">
        <f>VLOOKUP(D1214,CUSTOMERS!A:K,11,FALSE)</f>
        <v>USA</v>
      </c>
    </row>
    <row r="1215" spans="1:18" x14ac:dyDescent="0.2">
      <c r="A1215" s="2">
        <v>1606</v>
      </c>
      <c r="B1215" s="2">
        <v>2</v>
      </c>
      <c r="C1215" s="4">
        <v>44952</v>
      </c>
      <c r="D1215" s="2">
        <v>298</v>
      </c>
      <c r="E1215" s="2">
        <v>141</v>
      </c>
      <c r="F1215" s="2" t="str">
        <f>VLOOKUP(E1215,PRODUCTS!A:B,2,FALSE)</f>
        <v>Nothing But Roses</v>
      </c>
      <c r="G1215" s="2">
        <v>1</v>
      </c>
      <c r="H1215" s="10">
        <f>VLOOKUP(E1215,PRODUCTS!A:E,3,FALSE)</f>
        <v>70</v>
      </c>
      <c r="I1215" s="10">
        <f>VLOOKUP(E1215,PRODUCTS!A:E,4,FALSE)</f>
        <v>36</v>
      </c>
      <c r="J1215" s="10">
        <f t="shared" si="54"/>
        <v>70</v>
      </c>
      <c r="K1215" s="10">
        <f t="shared" si="55"/>
        <v>36</v>
      </c>
      <c r="L1215" s="10">
        <f t="shared" si="56"/>
        <v>34</v>
      </c>
      <c r="M1215" s="2">
        <f>VLOOKUP(D1215,CUSTOMERS!A:E,5,FALSE)</f>
        <v>6</v>
      </c>
      <c r="N1215" s="2">
        <f>VLOOKUP(E1215,PRODUCTS!A:E,5,FALSE)</f>
        <v>22</v>
      </c>
      <c r="O1215" s="2" t="str">
        <f>VLOOKUP(N1215,CATEGORIES!A:C,3,FALSE)</f>
        <v>Gifts</v>
      </c>
      <c r="P1215" s="2" t="str">
        <f ca="1">VLOOKUP(D1215,CUSTOMERS!A:J,10,FALSE)</f>
        <v>50 - 60</v>
      </c>
      <c r="Q1215" s="2" t="str">
        <f>VLOOKUP(D1215,CUSTOMERS!A:I,9,FALSE)</f>
        <v>South-East</v>
      </c>
      <c r="R1215" s="2" t="str">
        <f>VLOOKUP(D1215,CUSTOMERS!A:K,11,FALSE)</f>
        <v>USA</v>
      </c>
    </row>
    <row r="1216" spans="1:18" x14ac:dyDescent="0.2">
      <c r="A1216" s="2">
        <v>1607</v>
      </c>
      <c r="B1216" s="2">
        <v>1</v>
      </c>
      <c r="C1216" s="4">
        <v>44952</v>
      </c>
      <c r="D1216" s="2">
        <v>624</v>
      </c>
      <c r="E1216" s="2">
        <v>100</v>
      </c>
      <c r="F1216" s="2" t="str">
        <f>VLOOKUP(E1216,PRODUCTS!A:B,2,FALSE)</f>
        <v>Handsfree Head Massage</v>
      </c>
      <c r="G1216" s="2">
        <v>1</v>
      </c>
      <c r="H1216" s="10">
        <f>VLOOKUP(E1216,PRODUCTS!A:E,3,FALSE)</f>
        <v>64</v>
      </c>
      <c r="I1216" s="10">
        <f>VLOOKUP(E1216,PRODUCTS!A:E,4,FALSE)</f>
        <v>35</v>
      </c>
      <c r="J1216" s="10">
        <f t="shared" si="54"/>
        <v>64</v>
      </c>
      <c r="K1216" s="10">
        <f t="shared" si="55"/>
        <v>35</v>
      </c>
      <c r="L1216" s="10">
        <f t="shared" si="56"/>
        <v>29</v>
      </c>
      <c r="M1216" s="2">
        <f>VLOOKUP(D1216,CUSTOMERS!A:E,5,FALSE)</f>
        <v>4</v>
      </c>
      <c r="N1216" s="2">
        <f>VLOOKUP(E1216,PRODUCTS!A:E,5,FALSE)</f>
        <v>7</v>
      </c>
      <c r="O1216" s="2" t="str">
        <f>VLOOKUP(N1216,CATEGORIES!A:C,3,FALSE)</f>
        <v>Electronics</v>
      </c>
      <c r="P1216" s="2" t="str">
        <f ca="1">VLOOKUP(D1216,CUSTOMERS!A:J,10,FALSE)</f>
        <v>60 - 70</v>
      </c>
      <c r="Q1216" s="2" t="str">
        <f>VLOOKUP(D1216,CUSTOMERS!A:I,9,FALSE)</f>
        <v>North-West</v>
      </c>
      <c r="R1216" s="2" t="str">
        <f>VLOOKUP(D1216,CUSTOMERS!A:K,11,FALSE)</f>
        <v>USA</v>
      </c>
    </row>
    <row r="1217" spans="1:18" x14ac:dyDescent="0.2">
      <c r="A1217" s="2">
        <v>1607</v>
      </c>
      <c r="B1217" s="2">
        <v>2</v>
      </c>
      <c r="C1217" s="4">
        <v>44952</v>
      </c>
      <c r="D1217" s="2">
        <v>624</v>
      </c>
      <c r="E1217" s="2">
        <v>130</v>
      </c>
      <c r="F1217" s="2" t="str">
        <f>VLOOKUP(E1217,PRODUCTS!A:B,2,FALSE)</f>
        <v>Majestic Truffle Collection</v>
      </c>
      <c r="G1217" s="2">
        <v>1</v>
      </c>
      <c r="H1217" s="10">
        <f>VLOOKUP(E1217,PRODUCTS!A:E,3,FALSE)</f>
        <v>25</v>
      </c>
      <c r="I1217" s="10">
        <f>VLOOKUP(E1217,PRODUCTS!A:E,4,FALSE)</f>
        <v>15.5</v>
      </c>
      <c r="J1217" s="10">
        <f t="shared" si="54"/>
        <v>25</v>
      </c>
      <c r="K1217" s="10">
        <f t="shared" si="55"/>
        <v>15.5</v>
      </c>
      <c r="L1217" s="10">
        <f t="shared" si="56"/>
        <v>9.5</v>
      </c>
      <c r="M1217" s="2">
        <f>VLOOKUP(D1217,CUSTOMERS!A:E,5,FALSE)</f>
        <v>4</v>
      </c>
      <c r="N1217" s="2">
        <f>VLOOKUP(E1217,PRODUCTS!A:E,5,FALSE)</f>
        <v>3</v>
      </c>
      <c r="O1217" s="2" t="str">
        <f>VLOOKUP(N1217,CATEGORIES!A:C,3,FALSE)</f>
        <v>Food</v>
      </c>
      <c r="P1217" s="2" t="str">
        <f ca="1">VLOOKUP(D1217,CUSTOMERS!A:J,10,FALSE)</f>
        <v>60 - 70</v>
      </c>
      <c r="Q1217" s="2" t="str">
        <f>VLOOKUP(D1217,CUSTOMERS!A:I,9,FALSE)</f>
        <v>North-West</v>
      </c>
      <c r="R1217" s="2" t="str">
        <f>VLOOKUP(D1217,CUSTOMERS!A:K,11,FALSE)</f>
        <v>USA</v>
      </c>
    </row>
    <row r="1218" spans="1:18" x14ac:dyDescent="0.2">
      <c r="A1218" s="2">
        <v>1608</v>
      </c>
      <c r="B1218" s="2">
        <v>1</v>
      </c>
      <c r="C1218" s="4">
        <v>44953</v>
      </c>
      <c r="D1218" s="2">
        <v>48</v>
      </c>
      <c r="E1218" s="2">
        <v>50</v>
      </c>
      <c r="F1218" s="2" t="str">
        <f>VLOOKUP(E1218,PRODUCTS!A:B,2,FALSE)</f>
        <v>Chocolate Spoons</v>
      </c>
      <c r="G1218" s="2">
        <v>1</v>
      </c>
      <c r="H1218" s="10">
        <f>VLOOKUP(E1218,PRODUCTS!A:E,3,FALSE)</f>
        <v>35</v>
      </c>
      <c r="I1218" s="10">
        <f>VLOOKUP(E1218,PRODUCTS!A:E,4,FALSE)</f>
        <v>18.5</v>
      </c>
      <c r="J1218" s="10">
        <f t="shared" ref="J1218:J1281" si="57">H1218*G1218</f>
        <v>35</v>
      </c>
      <c r="K1218" s="10">
        <f t="shared" ref="K1218:K1281" si="58">I1218*G1218</f>
        <v>18.5</v>
      </c>
      <c r="L1218" s="10">
        <f t="shared" ref="L1218:L1281" si="59">J1218-K1218</f>
        <v>16.5</v>
      </c>
      <c r="M1218" s="2">
        <f>VLOOKUP(D1218,CUSTOMERS!A:E,5,FALSE)</f>
        <v>5</v>
      </c>
      <c r="N1218" s="2">
        <f>VLOOKUP(E1218,PRODUCTS!A:E,5,FALSE)</f>
        <v>3</v>
      </c>
      <c r="O1218" s="2" t="str">
        <f>VLOOKUP(N1218,CATEGORIES!A:C,3,FALSE)</f>
        <v>Food</v>
      </c>
      <c r="P1218" s="2" t="str">
        <f ca="1">VLOOKUP(D1218,CUSTOMERS!A:J,10,FALSE)</f>
        <v>30 - 40</v>
      </c>
      <c r="Q1218" s="2" t="str">
        <f>VLOOKUP(D1218,CUSTOMERS!A:I,9,FALSE)</f>
        <v>North-East</v>
      </c>
      <c r="R1218" s="2" t="str">
        <f>VLOOKUP(D1218,CUSTOMERS!A:K,11,FALSE)</f>
        <v>USA</v>
      </c>
    </row>
    <row r="1219" spans="1:18" x14ac:dyDescent="0.2">
      <c r="A1219" s="2">
        <v>1609</v>
      </c>
      <c r="B1219" s="2">
        <v>1</v>
      </c>
      <c r="C1219" s="4">
        <v>44953</v>
      </c>
      <c r="D1219" s="2">
        <v>680</v>
      </c>
      <c r="E1219" s="2">
        <v>35</v>
      </c>
      <c r="F1219" s="2" t="str">
        <f>VLOOKUP(E1219,PRODUCTS!A:B,2,FALSE)</f>
        <v>Cascade Travel Pillow</v>
      </c>
      <c r="G1219" s="2">
        <v>1</v>
      </c>
      <c r="H1219" s="10">
        <f>VLOOKUP(E1219,PRODUCTS!A:E,3,FALSE)</f>
        <v>23</v>
      </c>
      <c r="I1219" s="10">
        <f>VLOOKUP(E1219,PRODUCTS!A:E,4,FALSE)</f>
        <v>13.5</v>
      </c>
      <c r="J1219" s="10">
        <f t="shared" si="57"/>
        <v>23</v>
      </c>
      <c r="K1219" s="10">
        <f t="shared" si="58"/>
        <v>13.5</v>
      </c>
      <c r="L1219" s="10">
        <f t="shared" si="59"/>
        <v>9.5</v>
      </c>
      <c r="M1219" s="2">
        <f>VLOOKUP(D1219,CUSTOMERS!A:E,5,FALSE)</f>
        <v>2</v>
      </c>
      <c r="N1219" s="2">
        <f>VLOOKUP(E1219,PRODUCTS!A:E,5,FALSE)</f>
        <v>25</v>
      </c>
      <c r="O1219" s="2" t="str">
        <f>VLOOKUP(N1219,CATEGORIES!A:C,3,FALSE)</f>
        <v>Travel</v>
      </c>
      <c r="P1219" s="2" t="str">
        <f ca="1">VLOOKUP(D1219,CUSTOMERS!A:J,10,FALSE)</f>
        <v>40 - 50</v>
      </c>
      <c r="Q1219" s="2" t="str">
        <f>VLOOKUP(D1219,CUSTOMERS!A:I,9,FALSE)</f>
        <v>Central</v>
      </c>
      <c r="R1219" s="2" t="str">
        <f>VLOOKUP(D1219,CUSTOMERS!A:K,11,FALSE)</f>
        <v>USA</v>
      </c>
    </row>
    <row r="1220" spans="1:18" x14ac:dyDescent="0.2">
      <c r="A1220" s="2">
        <v>1609</v>
      </c>
      <c r="B1220" s="2">
        <v>2</v>
      </c>
      <c r="C1220" s="4">
        <v>44953</v>
      </c>
      <c r="D1220" s="2">
        <v>680</v>
      </c>
      <c r="E1220" s="2">
        <v>63</v>
      </c>
      <c r="F1220" s="2" t="str">
        <f>VLOOKUP(E1220,PRODUCTS!A:B,2,FALSE)</f>
        <v>Digital Golf Score Card</v>
      </c>
      <c r="G1220" s="2">
        <v>1</v>
      </c>
      <c r="H1220" s="10">
        <f>VLOOKUP(E1220,PRODUCTS!A:E,3,FALSE)</f>
        <v>30</v>
      </c>
      <c r="I1220" s="10">
        <f>VLOOKUP(E1220,PRODUCTS!A:E,4,FALSE)</f>
        <v>16</v>
      </c>
      <c r="J1220" s="10">
        <f t="shared" si="57"/>
        <v>30</v>
      </c>
      <c r="K1220" s="10">
        <f t="shared" si="58"/>
        <v>16</v>
      </c>
      <c r="L1220" s="10">
        <f t="shared" si="59"/>
        <v>14</v>
      </c>
      <c r="M1220" s="2">
        <f>VLOOKUP(D1220,CUSTOMERS!A:E,5,FALSE)</f>
        <v>2</v>
      </c>
      <c r="N1220" s="2">
        <f>VLOOKUP(E1220,PRODUCTS!A:E,5,FALSE)</f>
        <v>12</v>
      </c>
      <c r="O1220" s="2" t="str">
        <f>VLOOKUP(N1220,CATEGORIES!A:C,3,FALSE)</f>
        <v>Gifts</v>
      </c>
      <c r="P1220" s="2" t="str">
        <f ca="1">VLOOKUP(D1220,CUSTOMERS!A:J,10,FALSE)</f>
        <v>40 - 50</v>
      </c>
      <c r="Q1220" s="2" t="str">
        <f>VLOOKUP(D1220,CUSTOMERS!A:I,9,FALSE)</f>
        <v>Central</v>
      </c>
      <c r="R1220" s="2" t="str">
        <f>VLOOKUP(D1220,CUSTOMERS!A:K,11,FALSE)</f>
        <v>USA</v>
      </c>
    </row>
    <row r="1221" spans="1:18" x14ac:dyDescent="0.2">
      <c r="A1221" s="2">
        <v>1610</v>
      </c>
      <c r="B1221" s="2">
        <v>1</v>
      </c>
      <c r="C1221" s="4">
        <v>44953</v>
      </c>
      <c r="D1221" s="2">
        <v>74</v>
      </c>
      <c r="E1221" s="2">
        <v>17</v>
      </c>
      <c r="F1221" s="2" t="str">
        <f>VLOOKUP(E1221,PRODUCTS!A:B,2,FALSE)</f>
        <v>Thank You Flower Bouquet</v>
      </c>
      <c r="G1221" s="2">
        <v>6</v>
      </c>
      <c r="H1221" s="10">
        <f>VLOOKUP(E1221,PRODUCTS!A:E,3,FALSE)</f>
        <v>65</v>
      </c>
      <c r="I1221" s="10">
        <f>VLOOKUP(E1221,PRODUCTS!A:E,4,FALSE)</f>
        <v>34.5</v>
      </c>
      <c r="J1221" s="10">
        <f t="shared" si="57"/>
        <v>390</v>
      </c>
      <c r="K1221" s="10">
        <f t="shared" si="58"/>
        <v>207</v>
      </c>
      <c r="L1221" s="10">
        <f t="shared" si="59"/>
        <v>183</v>
      </c>
      <c r="M1221" s="2">
        <f>VLOOKUP(D1221,CUSTOMERS!A:E,5,FALSE)</f>
        <v>3</v>
      </c>
      <c r="N1221" s="2">
        <f>VLOOKUP(E1221,PRODUCTS!A:E,5,FALSE)</f>
        <v>22</v>
      </c>
      <c r="O1221" s="2" t="str">
        <f>VLOOKUP(N1221,CATEGORIES!A:C,3,FALSE)</f>
        <v>Gifts</v>
      </c>
      <c r="P1221" s="2" t="str">
        <f ca="1">VLOOKUP(D1221,CUSTOMERS!A:J,10,FALSE)</f>
        <v>50 - 60</v>
      </c>
      <c r="Q1221" s="2" t="str">
        <f>VLOOKUP(D1221,CUSTOMERS!A:I,9,FALSE)</f>
        <v>North-East</v>
      </c>
      <c r="R1221" s="2" t="str">
        <f>VLOOKUP(D1221,CUSTOMERS!A:K,11,FALSE)</f>
        <v>USA</v>
      </c>
    </row>
    <row r="1222" spans="1:18" x14ac:dyDescent="0.2">
      <c r="A1222" s="2">
        <v>1610</v>
      </c>
      <c r="B1222" s="2">
        <v>2</v>
      </c>
      <c r="C1222" s="4">
        <v>44953</v>
      </c>
      <c r="D1222" s="2">
        <v>74</v>
      </c>
      <c r="E1222" s="2">
        <v>94</v>
      </c>
      <c r="F1222" s="2" t="str">
        <f>VLOOKUP(E1222,PRODUCTS!A:B,2,FALSE)</f>
        <v>Golf Club Cleaner</v>
      </c>
      <c r="G1222" s="2">
        <v>1</v>
      </c>
      <c r="H1222" s="10">
        <f>VLOOKUP(E1222,PRODUCTS!A:E,3,FALSE)</f>
        <v>25</v>
      </c>
      <c r="I1222" s="10">
        <f>VLOOKUP(E1222,PRODUCTS!A:E,4,FALSE)</f>
        <v>14.5</v>
      </c>
      <c r="J1222" s="10">
        <f t="shared" si="57"/>
        <v>25</v>
      </c>
      <c r="K1222" s="10">
        <f t="shared" si="58"/>
        <v>14.5</v>
      </c>
      <c r="L1222" s="10">
        <f t="shared" si="59"/>
        <v>10.5</v>
      </c>
      <c r="M1222" s="2">
        <f>VLOOKUP(D1222,CUSTOMERS!A:E,5,FALSE)</f>
        <v>3</v>
      </c>
      <c r="N1222" s="2">
        <f>VLOOKUP(E1222,PRODUCTS!A:E,5,FALSE)</f>
        <v>12</v>
      </c>
      <c r="O1222" s="2" t="str">
        <f>VLOOKUP(N1222,CATEGORIES!A:C,3,FALSE)</f>
        <v>Gifts</v>
      </c>
      <c r="P1222" s="2" t="str">
        <f ca="1">VLOOKUP(D1222,CUSTOMERS!A:J,10,FALSE)</f>
        <v>50 - 60</v>
      </c>
      <c r="Q1222" s="2" t="str">
        <f>VLOOKUP(D1222,CUSTOMERS!A:I,9,FALSE)</f>
        <v>North-East</v>
      </c>
      <c r="R1222" s="2" t="str">
        <f>VLOOKUP(D1222,CUSTOMERS!A:K,11,FALSE)</f>
        <v>USA</v>
      </c>
    </row>
    <row r="1223" spans="1:18" x14ac:dyDescent="0.2">
      <c r="A1223" s="2">
        <v>1611</v>
      </c>
      <c r="B1223" s="2">
        <v>1</v>
      </c>
      <c r="C1223" s="4">
        <v>44953</v>
      </c>
      <c r="D1223" s="2">
        <v>150</v>
      </c>
      <c r="E1223" s="2">
        <v>4</v>
      </c>
      <c r="F1223" s="2" t="str">
        <f>VLOOKUP(E1223,PRODUCTS!A:B,2,FALSE)</f>
        <v>Air Fryer</v>
      </c>
      <c r="G1223" s="2">
        <v>1</v>
      </c>
      <c r="H1223" s="10">
        <f>VLOOKUP(E1223,PRODUCTS!A:E,3,FALSE)</f>
        <v>125</v>
      </c>
      <c r="I1223" s="10">
        <f>VLOOKUP(E1223,PRODUCTS!A:E,4,FALSE)</f>
        <v>65.5</v>
      </c>
      <c r="J1223" s="10">
        <f t="shared" si="57"/>
        <v>125</v>
      </c>
      <c r="K1223" s="10">
        <f t="shared" si="58"/>
        <v>65.5</v>
      </c>
      <c r="L1223" s="10">
        <f t="shared" si="59"/>
        <v>59.5</v>
      </c>
      <c r="M1223" s="2">
        <f>VLOOKUP(D1223,CUSTOMERS!A:E,5,FALSE)</f>
        <v>5</v>
      </c>
      <c r="N1223" s="2">
        <f>VLOOKUP(E1223,PRODUCTS!A:E,5,FALSE)</f>
        <v>15</v>
      </c>
      <c r="O1223" s="2" t="str">
        <f>VLOOKUP(N1223,CATEGORIES!A:C,3,FALSE)</f>
        <v>Household</v>
      </c>
      <c r="P1223" s="2" t="str">
        <f ca="1">VLOOKUP(D1223,CUSTOMERS!A:J,10,FALSE)</f>
        <v>40 - 50</v>
      </c>
      <c r="Q1223" s="2" t="str">
        <f>VLOOKUP(D1223,CUSTOMERS!A:I,9,FALSE)</f>
        <v>Mid-Atlantic</v>
      </c>
      <c r="R1223" s="2" t="str">
        <f>VLOOKUP(D1223,CUSTOMERS!A:K,11,FALSE)</f>
        <v>USA</v>
      </c>
    </row>
    <row r="1224" spans="1:18" x14ac:dyDescent="0.2">
      <c r="A1224" s="2">
        <v>1611</v>
      </c>
      <c r="B1224" s="2">
        <v>2</v>
      </c>
      <c r="C1224" s="4">
        <v>44953</v>
      </c>
      <c r="D1224" s="2">
        <v>150</v>
      </c>
      <c r="E1224" s="2">
        <v>43</v>
      </c>
      <c r="F1224" s="2" t="str">
        <f>VLOOKUP(E1224,PRODUCTS!A:B,2,FALSE)</f>
        <v>Champagne and Truffles</v>
      </c>
      <c r="G1224" s="2">
        <v>4</v>
      </c>
      <c r="H1224" s="10">
        <f>VLOOKUP(E1224,PRODUCTS!A:E,3,FALSE)</f>
        <v>57</v>
      </c>
      <c r="I1224" s="10">
        <f>VLOOKUP(E1224,PRODUCTS!A:E,4,FALSE)</f>
        <v>30.5</v>
      </c>
      <c r="J1224" s="10">
        <f t="shared" si="57"/>
        <v>228</v>
      </c>
      <c r="K1224" s="10">
        <f t="shared" si="58"/>
        <v>122</v>
      </c>
      <c r="L1224" s="10">
        <f t="shared" si="59"/>
        <v>106</v>
      </c>
      <c r="M1224" s="2">
        <f>VLOOKUP(D1224,CUSTOMERS!A:E,5,FALSE)</f>
        <v>5</v>
      </c>
      <c r="N1224" s="2">
        <f>VLOOKUP(E1224,PRODUCTS!A:E,5,FALSE)</f>
        <v>11</v>
      </c>
      <c r="O1224" s="2" t="str">
        <f>VLOOKUP(N1224,CATEGORIES!A:C,3,FALSE)</f>
        <v>Gifts</v>
      </c>
      <c r="P1224" s="2" t="str">
        <f ca="1">VLOOKUP(D1224,CUSTOMERS!A:J,10,FALSE)</f>
        <v>40 - 50</v>
      </c>
      <c r="Q1224" s="2" t="str">
        <f>VLOOKUP(D1224,CUSTOMERS!A:I,9,FALSE)</f>
        <v>Mid-Atlantic</v>
      </c>
      <c r="R1224" s="2" t="str">
        <f>VLOOKUP(D1224,CUSTOMERS!A:K,11,FALSE)</f>
        <v>USA</v>
      </c>
    </row>
    <row r="1225" spans="1:18" x14ac:dyDescent="0.2">
      <c r="A1225" s="2">
        <v>1611</v>
      </c>
      <c r="B1225" s="2">
        <v>3</v>
      </c>
      <c r="C1225" s="4">
        <v>44953</v>
      </c>
      <c r="D1225" s="2">
        <v>150</v>
      </c>
      <c r="E1225" s="2">
        <v>126</v>
      </c>
      <c r="F1225" s="2" t="str">
        <f>VLOOKUP(E1225,PRODUCTS!A:B,2,FALSE)</f>
        <v>Lucky Golden Clover</v>
      </c>
      <c r="G1225" s="2">
        <v>1</v>
      </c>
      <c r="H1225" s="10">
        <f>VLOOKUP(E1225,PRODUCTS!A:E,3,FALSE)</f>
        <v>20</v>
      </c>
      <c r="I1225" s="10">
        <f>VLOOKUP(E1225,PRODUCTS!A:E,4,FALSE)</f>
        <v>13</v>
      </c>
      <c r="J1225" s="10">
        <f t="shared" si="57"/>
        <v>20</v>
      </c>
      <c r="K1225" s="10">
        <f t="shared" si="58"/>
        <v>13</v>
      </c>
      <c r="L1225" s="10">
        <f t="shared" si="59"/>
        <v>7</v>
      </c>
      <c r="M1225" s="2">
        <f>VLOOKUP(D1225,CUSTOMERS!A:E,5,FALSE)</f>
        <v>5</v>
      </c>
      <c r="N1225" s="2">
        <f>VLOOKUP(E1225,PRODUCTS!A:E,5,FALSE)</f>
        <v>14</v>
      </c>
      <c r="O1225" s="2" t="str">
        <f>VLOOKUP(N1225,CATEGORIES!A:C,3,FALSE)</f>
        <v>Health &amp; Beauty</v>
      </c>
      <c r="P1225" s="2" t="str">
        <f ca="1">VLOOKUP(D1225,CUSTOMERS!A:J,10,FALSE)</f>
        <v>40 - 50</v>
      </c>
      <c r="Q1225" s="2" t="str">
        <f>VLOOKUP(D1225,CUSTOMERS!A:I,9,FALSE)</f>
        <v>Mid-Atlantic</v>
      </c>
      <c r="R1225" s="2" t="str">
        <f>VLOOKUP(D1225,CUSTOMERS!A:K,11,FALSE)</f>
        <v>USA</v>
      </c>
    </row>
    <row r="1226" spans="1:18" x14ac:dyDescent="0.2">
      <c r="A1226" s="2">
        <v>1611</v>
      </c>
      <c r="B1226" s="2">
        <v>4</v>
      </c>
      <c r="C1226" s="4">
        <v>44953</v>
      </c>
      <c r="D1226" s="2">
        <v>150</v>
      </c>
      <c r="E1226" s="2">
        <v>200</v>
      </c>
      <c r="F1226" s="2" t="str">
        <f>VLOOKUP(E1226,PRODUCTS!A:B,2,FALSE)</f>
        <v>Cat Condo - Two-level</v>
      </c>
      <c r="G1226" s="2">
        <v>1</v>
      </c>
      <c r="H1226" s="10">
        <f>VLOOKUP(E1226,PRODUCTS!A:E,3,FALSE)</f>
        <v>37</v>
      </c>
      <c r="I1226" s="10">
        <f>VLOOKUP(E1226,PRODUCTS!A:E,4,FALSE)</f>
        <v>19.5</v>
      </c>
      <c r="J1226" s="10">
        <f t="shared" si="57"/>
        <v>37</v>
      </c>
      <c r="K1226" s="10">
        <f t="shared" si="58"/>
        <v>19.5</v>
      </c>
      <c r="L1226" s="10">
        <f t="shared" si="59"/>
        <v>17.5</v>
      </c>
      <c r="M1226" s="2">
        <f>VLOOKUP(D1226,CUSTOMERS!A:E,5,FALSE)</f>
        <v>5</v>
      </c>
      <c r="N1226" s="2">
        <f>VLOOKUP(E1226,PRODUCTS!A:E,5,FALSE)</f>
        <v>21</v>
      </c>
      <c r="O1226" s="2" t="str">
        <f>VLOOKUP(N1226,CATEGORIES!A:C,3,FALSE)</f>
        <v>Household</v>
      </c>
      <c r="P1226" s="2" t="str">
        <f ca="1">VLOOKUP(D1226,CUSTOMERS!A:J,10,FALSE)</f>
        <v>40 - 50</v>
      </c>
      <c r="Q1226" s="2" t="str">
        <f>VLOOKUP(D1226,CUSTOMERS!A:I,9,FALSE)</f>
        <v>Mid-Atlantic</v>
      </c>
      <c r="R1226" s="2" t="str">
        <f>VLOOKUP(D1226,CUSTOMERS!A:K,11,FALSE)</f>
        <v>USA</v>
      </c>
    </row>
    <row r="1227" spans="1:18" x14ac:dyDescent="0.2">
      <c r="A1227" s="2">
        <v>1612</v>
      </c>
      <c r="B1227" s="2">
        <v>1</v>
      </c>
      <c r="C1227" s="4">
        <v>44953</v>
      </c>
      <c r="D1227" s="2">
        <v>171</v>
      </c>
      <c r="E1227" s="2">
        <v>89</v>
      </c>
      <c r="F1227" s="2" t="str">
        <f>VLOOKUP(E1227,PRODUCTS!A:B,2,FALSE)</f>
        <v>Ghirardelli Square Gift Box</v>
      </c>
      <c r="G1227" s="2">
        <v>2</v>
      </c>
      <c r="H1227" s="10">
        <f>VLOOKUP(E1227,PRODUCTS!A:E,3,FALSE)</f>
        <v>58</v>
      </c>
      <c r="I1227" s="10">
        <f>VLOOKUP(E1227,PRODUCTS!A:E,4,FALSE)</f>
        <v>32</v>
      </c>
      <c r="J1227" s="10">
        <f t="shared" si="57"/>
        <v>116</v>
      </c>
      <c r="K1227" s="10">
        <f t="shared" si="58"/>
        <v>64</v>
      </c>
      <c r="L1227" s="10">
        <f t="shared" si="59"/>
        <v>52</v>
      </c>
      <c r="M1227" s="2">
        <f>VLOOKUP(D1227,CUSTOMERS!A:E,5,FALSE)</f>
        <v>2</v>
      </c>
      <c r="N1227" s="2">
        <f>VLOOKUP(E1227,PRODUCTS!A:E,5,FALSE)</f>
        <v>11</v>
      </c>
      <c r="O1227" s="2" t="str">
        <f>VLOOKUP(N1227,CATEGORIES!A:C,3,FALSE)</f>
        <v>Gifts</v>
      </c>
      <c r="P1227" s="2" t="str">
        <f ca="1">VLOOKUP(D1227,CUSTOMERS!A:J,10,FALSE)</f>
        <v>40 - 50</v>
      </c>
      <c r="Q1227" s="2" t="str">
        <f>VLOOKUP(D1227,CUSTOMERS!A:I,9,FALSE)</f>
        <v>North-West</v>
      </c>
      <c r="R1227" s="2" t="str">
        <f>VLOOKUP(D1227,CUSTOMERS!A:K,11,FALSE)</f>
        <v>USA</v>
      </c>
    </row>
    <row r="1228" spans="1:18" x14ac:dyDescent="0.2">
      <c r="A1228" s="2">
        <v>1612</v>
      </c>
      <c r="B1228" s="2">
        <v>2</v>
      </c>
      <c r="C1228" s="4">
        <v>44953</v>
      </c>
      <c r="D1228" s="2">
        <v>171</v>
      </c>
      <c r="E1228" s="2">
        <v>182</v>
      </c>
      <c r="F1228" s="2" t="str">
        <f>VLOOKUP(E1228,PRODUCTS!A:B,2,FALSE)</f>
        <v>Smoked Vermont Turkey Breast</v>
      </c>
      <c r="G1228" s="2">
        <v>1</v>
      </c>
      <c r="H1228" s="10">
        <f>VLOOKUP(E1228,PRODUCTS!A:E,3,FALSE)</f>
        <v>30</v>
      </c>
      <c r="I1228" s="10">
        <f>VLOOKUP(E1228,PRODUCTS!A:E,4,FALSE)</f>
        <v>18</v>
      </c>
      <c r="J1228" s="10">
        <f t="shared" si="57"/>
        <v>30</v>
      </c>
      <c r="K1228" s="10">
        <f t="shared" si="58"/>
        <v>18</v>
      </c>
      <c r="L1228" s="10">
        <f t="shared" si="59"/>
        <v>12</v>
      </c>
      <c r="M1228" s="2">
        <f>VLOOKUP(D1228,CUSTOMERS!A:E,5,FALSE)</f>
        <v>2</v>
      </c>
      <c r="N1228" s="2">
        <f>VLOOKUP(E1228,PRODUCTS!A:E,5,FALSE)</f>
        <v>18</v>
      </c>
      <c r="O1228" s="2" t="str">
        <f>VLOOKUP(N1228,CATEGORIES!A:C,3,FALSE)</f>
        <v>Food</v>
      </c>
      <c r="P1228" s="2" t="str">
        <f ca="1">VLOOKUP(D1228,CUSTOMERS!A:J,10,FALSE)</f>
        <v>40 - 50</v>
      </c>
      <c r="Q1228" s="2" t="str">
        <f>VLOOKUP(D1228,CUSTOMERS!A:I,9,FALSE)</f>
        <v>North-West</v>
      </c>
      <c r="R1228" s="2" t="str">
        <f>VLOOKUP(D1228,CUSTOMERS!A:K,11,FALSE)</f>
        <v>USA</v>
      </c>
    </row>
    <row r="1229" spans="1:18" x14ac:dyDescent="0.2">
      <c r="A1229" s="2">
        <v>1613</v>
      </c>
      <c r="B1229" s="2">
        <v>1</v>
      </c>
      <c r="C1229" s="4">
        <v>44953</v>
      </c>
      <c r="D1229" s="2">
        <v>283</v>
      </c>
      <c r="E1229" s="2">
        <v>113</v>
      </c>
      <c r="F1229" s="2" t="str">
        <f>VLOOKUP(E1229,PRODUCTS!A:B,2,FALSE)</f>
        <v>Juniper Bonsai</v>
      </c>
      <c r="G1229" s="2">
        <v>1</v>
      </c>
      <c r="H1229" s="10">
        <f>VLOOKUP(E1229,PRODUCTS!A:E,3,FALSE)</f>
        <v>40</v>
      </c>
      <c r="I1229" s="10">
        <f>VLOOKUP(E1229,PRODUCTS!A:E,4,FALSE)</f>
        <v>23</v>
      </c>
      <c r="J1229" s="10">
        <f t="shared" si="57"/>
        <v>40</v>
      </c>
      <c r="K1229" s="10">
        <f t="shared" si="58"/>
        <v>23</v>
      </c>
      <c r="L1229" s="10">
        <f t="shared" si="59"/>
        <v>17</v>
      </c>
      <c r="M1229" s="2">
        <f>VLOOKUP(D1229,CUSTOMERS!A:E,5,FALSE)</f>
        <v>5</v>
      </c>
      <c r="N1229" s="2">
        <f>VLOOKUP(E1229,PRODUCTS!A:E,5,FALSE)</f>
        <v>22</v>
      </c>
      <c r="O1229" s="2" t="str">
        <f>VLOOKUP(N1229,CATEGORIES!A:C,3,FALSE)</f>
        <v>Gifts</v>
      </c>
      <c r="P1229" s="2" t="str">
        <f ca="1">VLOOKUP(D1229,CUSTOMERS!A:J,10,FALSE)</f>
        <v>40 - 50</v>
      </c>
      <c r="Q1229" s="2" t="str">
        <f>VLOOKUP(D1229,CUSTOMERS!A:I,9,FALSE)</f>
        <v>South-West</v>
      </c>
      <c r="R1229" s="2" t="str">
        <f>VLOOKUP(D1229,CUSTOMERS!A:K,11,FALSE)</f>
        <v>USA</v>
      </c>
    </row>
    <row r="1230" spans="1:18" x14ac:dyDescent="0.2">
      <c r="A1230" s="2">
        <v>1613</v>
      </c>
      <c r="B1230" s="2">
        <v>2</v>
      </c>
      <c r="C1230" s="4">
        <v>44953</v>
      </c>
      <c r="D1230" s="2">
        <v>283</v>
      </c>
      <c r="E1230" s="2">
        <v>137</v>
      </c>
      <c r="F1230" s="2" t="str">
        <f>VLOOKUP(E1230,PRODUCTS!A:B,2,FALSE)</f>
        <v>Mr. Snippet</v>
      </c>
      <c r="G1230" s="2">
        <v>2</v>
      </c>
      <c r="H1230" s="10">
        <f>VLOOKUP(E1230,PRODUCTS!A:E,3,FALSE)</f>
        <v>13</v>
      </c>
      <c r="I1230" s="10">
        <f>VLOOKUP(E1230,PRODUCTS!A:E,4,FALSE)</f>
        <v>7.5</v>
      </c>
      <c r="J1230" s="10">
        <f t="shared" si="57"/>
        <v>26</v>
      </c>
      <c r="K1230" s="10">
        <f t="shared" si="58"/>
        <v>15</v>
      </c>
      <c r="L1230" s="10">
        <f t="shared" si="59"/>
        <v>11</v>
      </c>
      <c r="M1230" s="2">
        <f>VLOOKUP(D1230,CUSTOMERS!A:E,5,FALSE)</f>
        <v>5</v>
      </c>
      <c r="N1230" s="2">
        <f>VLOOKUP(E1230,PRODUCTS!A:E,5,FALSE)</f>
        <v>17</v>
      </c>
      <c r="O1230" s="2" t="str">
        <f>VLOOKUP(N1230,CATEGORIES!A:C,3,FALSE)</f>
        <v>Children</v>
      </c>
      <c r="P1230" s="2" t="str">
        <f ca="1">VLOOKUP(D1230,CUSTOMERS!A:J,10,FALSE)</f>
        <v>40 - 50</v>
      </c>
      <c r="Q1230" s="2" t="str">
        <f>VLOOKUP(D1230,CUSTOMERS!A:I,9,FALSE)</f>
        <v>South-West</v>
      </c>
      <c r="R1230" s="2" t="str">
        <f>VLOOKUP(D1230,CUSTOMERS!A:K,11,FALSE)</f>
        <v>USA</v>
      </c>
    </row>
    <row r="1231" spans="1:18" x14ac:dyDescent="0.2">
      <c r="A1231" s="2">
        <v>1613</v>
      </c>
      <c r="B1231" s="2">
        <v>3</v>
      </c>
      <c r="C1231" s="4">
        <v>44953</v>
      </c>
      <c r="D1231" s="2">
        <v>283</v>
      </c>
      <c r="E1231" s="2">
        <v>182</v>
      </c>
      <c r="F1231" s="2" t="str">
        <f>VLOOKUP(E1231,PRODUCTS!A:B,2,FALSE)</f>
        <v>Smoked Vermont Turkey Breast</v>
      </c>
      <c r="G1231" s="2">
        <v>1</v>
      </c>
      <c r="H1231" s="10">
        <f>VLOOKUP(E1231,PRODUCTS!A:E,3,FALSE)</f>
        <v>30</v>
      </c>
      <c r="I1231" s="10">
        <f>VLOOKUP(E1231,PRODUCTS!A:E,4,FALSE)</f>
        <v>18</v>
      </c>
      <c r="J1231" s="10">
        <f t="shared" si="57"/>
        <v>30</v>
      </c>
      <c r="K1231" s="10">
        <f t="shared" si="58"/>
        <v>18</v>
      </c>
      <c r="L1231" s="10">
        <f t="shared" si="59"/>
        <v>12</v>
      </c>
      <c r="M1231" s="2">
        <f>VLOOKUP(D1231,CUSTOMERS!A:E,5,FALSE)</f>
        <v>5</v>
      </c>
      <c r="N1231" s="2">
        <f>VLOOKUP(E1231,PRODUCTS!A:E,5,FALSE)</f>
        <v>18</v>
      </c>
      <c r="O1231" s="2" t="str">
        <f>VLOOKUP(N1231,CATEGORIES!A:C,3,FALSE)</f>
        <v>Food</v>
      </c>
      <c r="P1231" s="2" t="str">
        <f ca="1">VLOOKUP(D1231,CUSTOMERS!A:J,10,FALSE)</f>
        <v>40 - 50</v>
      </c>
      <c r="Q1231" s="2" t="str">
        <f>VLOOKUP(D1231,CUSTOMERS!A:I,9,FALSE)</f>
        <v>South-West</v>
      </c>
      <c r="R1231" s="2" t="str">
        <f>VLOOKUP(D1231,CUSTOMERS!A:K,11,FALSE)</f>
        <v>USA</v>
      </c>
    </row>
    <row r="1232" spans="1:18" x14ac:dyDescent="0.2">
      <c r="A1232" s="2">
        <v>1614</v>
      </c>
      <c r="B1232" s="2">
        <v>1</v>
      </c>
      <c r="C1232" s="4">
        <v>44954</v>
      </c>
      <c r="D1232" s="2">
        <v>132</v>
      </c>
      <c r="E1232" s="2">
        <v>36</v>
      </c>
      <c r="F1232" s="2" t="str">
        <f>VLOOKUP(E1232,PRODUCTS!A:B,2,FALSE)</f>
        <v>Cashmere Blend Espresso</v>
      </c>
      <c r="G1232" s="2">
        <v>2</v>
      </c>
      <c r="H1232" s="10">
        <f>VLOOKUP(E1232,PRODUCTS!A:E,3,FALSE)</f>
        <v>14</v>
      </c>
      <c r="I1232" s="10">
        <f>VLOOKUP(E1232,PRODUCTS!A:E,4,FALSE)</f>
        <v>8</v>
      </c>
      <c r="J1232" s="10">
        <f t="shared" si="57"/>
        <v>28</v>
      </c>
      <c r="K1232" s="10">
        <f t="shared" si="58"/>
        <v>16</v>
      </c>
      <c r="L1232" s="10">
        <f t="shared" si="59"/>
        <v>12</v>
      </c>
      <c r="M1232" s="2">
        <f>VLOOKUP(D1232,CUSTOMERS!A:E,5,FALSE)</f>
        <v>3</v>
      </c>
      <c r="N1232" s="2">
        <f>VLOOKUP(E1232,PRODUCTS!A:E,5,FALSE)</f>
        <v>6</v>
      </c>
      <c r="O1232" s="2" t="str">
        <f>VLOOKUP(N1232,CATEGORIES!A:C,3,FALSE)</f>
        <v>Food</v>
      </c>
      <c r="P1232" s="2" t="str">
        <f ca="1">VLOOKUP(D1232,CUSTOMERS!A:J,10,FALSE)</f>
        <v>40 - 50</v>
      </c>
      <c r="Q1232" s="2" t="str">
        <f>VLOOKUP(D1232,CUSTOMERS!A:I,9,FALSE)</f>
        <v>Mid-Atlantic</v>
      </c>
      <c r="R1232" s="2" t="str">
        <f>VLOOKUP(D1232,CUSTOMERS!A:K,11,FALSE)</f>
        <v>USA</v>
      </c>
    </row>
    <row r="1233" spans="1:18" x14ac:dyDescent="0.2">
      <c r="A1233" s="2">
        <v>1614</v>
      </c>
      <c r="B1233" s="2">
        <v>2</v>
      </c>
      <c r="C1233" s="4">
        <v>44954</v>
      </c>
      <c r="D1233" s="2">
        <v>132</v>
      </c>
      <c r="E1233" s="2">
        <v>52</v>
      </c>
      <c r="F1233" s="2" t="str">
        <f>VLOOKUP(E1233,PRODUCTS!A:B,2,FALSE)</f>
        <v>Classic Pink Flamingos</v>
      </c>
      <c r="G1233" s="2">
        <v>1</v>
      </c>
      <c r="H1233" s="10">
        <f>VLOOKUP(E1233,PRODUCTS!A:E,3,FALSE)</f>
        <v>20</v>
      </c>
      <c r="I1233" s="10">
        <f>VLOOKUP(E1233,PRODUCTS!A:E,4,FALSE)</f>
        <v>11</v>
      </c>
      <c r="J1233" s="10">
        <f t="shared" si="57"/>
        <v>20</v>
      </c>
      <c r="K1233" s="10">
        <f t="shared" si="58"/>
        <v>11</v>
      </c>
      <c r="L1233" s="10">
        <f t="shared" si="59"/>
        <v>9</v>
      </c>
      <c r="M1233" s="2">
        <f>VLOOKUP(D1233,CUSTOMERS!A:E,5,FALSE)</f>
        <v>3</v>
      </c>
      <c r="N1233" s="2">
        <f>VLOOKUP(E1233,PRODUCTS!A:E,5,FALSE)</f>
        <v>16</v>
      </c>
      <c r="O1233" s="2" t="str">
        <f>VLOOKUP(N1233,CATEGORIES!A:C,3,FALSE)</f>
        <v>Household</v>
      </c>
      <c r="P1233" s="2" t="str">
        <f ca="1">VLOOKUP(D1233,CUSTOMERS!A:J,10,FALSE)</f>
        <v>40 - 50</v>
      </c>
      <c r="Q1233" s="2" t="str">
        <f>VLOOKUP(D1233,CUSTOMERS!A:I,9,FALSE)</f>
        <v>Mid-Atlantic</v>
      </c>
      <c r="R1233" s="2" t="str">
        <f>VLOOKUP(D1233,CUSTOMERS!A:K,11,FALSE)</f>
        <v>USA</v>
      </c>
    </row>
    <row r="1234" spans="1:18" x14ac:dyDescent="0.2">
      <c r="A1234" s="2">
        <v>1615</v>
      </c>
      <c r="B1234" s="2">
        <v>1</v>
      </c>
      <c r="C1234" s="4">
        <v>44954</v>
      </c>
      <c r="D1234" s="2">
        <v>308</v>
      </c>
      <c r="E1234" s="2">
        <v>10</v>
      </c>
      <c r="F1234" s="2" t="str">
        <f>VLOOKUP(E1234,PRODUCTS!A:B,2,FALSE)</f>
        <v>Aroma Wrap</v>
      </c>
      <c r="G1234" s="2">
        <v>1</v>
      </c>
      <c r="H1234" s="10">
        <f>VLOOKUP(E1234,PRODUCTS!A:E,3,FALSE)</f>
        <v>22</v>
      </c>
      <c r="I1234" s="10">
        <f>VLOOKUP(E1234,PRODUCTS!A:E,4,FALSE)</f>
        <v>12</v>
      </c>
      <c r="J1234" s="10">
        <f t="shared" si="57"/>
        <v>22</v>
      </c>
      <c r="K1234" s="10">
        <f t="shared" si="58"/>
        <v>12</v>
      </c>
      <c r="L1234" s="10">
        <f t="shared" si="59"/>
        <v>10</v>
      </c>
      <c r="M1234" s="2">
        <f>VLOOKUP(D1234,CUSTOMERS!A:E,5,FALSE)</f>
        <v>2</v>
      </c>
      <c r="N1234" s="2">
        <f>VLOOKUP(E1234,PRODUCTS!A:E,5,FALSE)</f>
        <v>20</v>
      </c>
      <c r="O1234" s="2" t="str">
        <f>VLOOKUP(N1234,CATEGORIES!A:C,3,FALSE)</f>
        <v>Health &amp; Beauty</v>
      </c>
      <c r="P1234" s="2" t="str">
        <f ca="1">VLOOKUP(D1234,CUSTOMERS!A:J,10,FALSE)</f>
        <v>40 - 50</v>
      </c>
      <c r="Q1234" s="2" t="str">
        <f>VLOOKUP(D1234,CUSTOMERS!A:I,9,FALSE)</f>
        <v>South</v>
      </c>
      <c r="R1234" s="2" t="str">
        <f>VLOOKUP(D1234,CUSTOMERS!A:K,11,FALSE)</f>
        <v>USA</v>
      </c>
    </row>
    <row r="1235" spans="1:18" x14ac:dyDescent="0.2">
      <c r="A1235" s="2">
        <v>1615</v>
      </c>
      <c r="B1235" s="2">
        <v>2</v>
      </c>
      <c r="C1235" s="4">
        <v>44954</v>
      </c>
      <c r="D1235" s="2">
        <v>308</v>
      </c>
      <c r="E1235" s="2">
        <v>98</v>
      </c>
      <c r="F1235" s="2" t="str">
        <f>VLOOKUP(E1235,PRODUCTS!A:B,2,FALSE)</f>
        <v>Hadley's Blend Coffee</v>
      </c>
      <c r="G1235" s="2">
        <v>1</v>
      </c>
      <c r="H1235" s="10">
        <f>VLOOKUP(E1235,PRODUCTS!A:E,3,FALSE)</f>
        <v>14</v>
      </c>
      <c r="I1235" s="10">
        <f>VLOOKUP(E1235,PRODUCTS!A:E,4,FALSE)</f>
        <v>9</v>
      </c>
      <c r="J1235" s="10">
        <f t="shared" si="57"/>
        <v>14</v>
      </c>
      <c r="K1235" s="10">
        <f t="shared" si="58"/>
        <v>9</v>
      </c>
      <c r="L1235" s="10">
        <f t="shared" si="59"/>
        <v>5</v>
      </c>
      <c r="M1235" s="2">
        <f>VLOOKUP(D1235,CUSTOMERS!A:E,5,FALSE)</f>
        <v>2</v>
      </c>
      <c r="N1235" s="2">
        <f>VLOOKUP(E1235,PRODUCTS!A:E,5,FALSE)</f>
        <v>6</v>
      </c>
      <c r="O1235" s="2" t="str">
        <f>VLOOKUP(N1235,CATEGORIES!A:C,3,FALSE)</f>
        <v>Food</v>
      </c>
      <c r="P1235" s="2" t="str">
        <f ca="1">VLOOKUP(D1235,CUSTOMERS!A:J,10,FALSE)</f>
        <v>40 - 50</v>
      </c>
      <c r="Q1235" s="2" t="str">
        <f>VLOOKUP(D1235,CUSTOMERS!A:I,9,FALSE)</f>
        <v>South</v>
      </c>
      <c r="R1235" s="2" t="str">
        <f>VLOOKUP(D1235,CUSTOMERS!A:K,11,FALSE)</f>
        <v>USA</v>
      </c>
    </row>
    <row r="1236" spans="1:18" x14ac:dyDescent="0.2">
      <c r="A1236" s="2">
        <v>1616</v>
      </c>
      <c r="B1236" s="2">
        <v>1</v>
      </c>
      <c r="C1236" s="4">
        <v>44954</v>
      </c>
      <c r="D1236" s="2">
        <v>521</v>
      </c>
      <c r="E1236" s="2">
        <v>11</v>
      </c>
      <c r="F1236" s="2" t="str">
        <f>VLOOKUP(E1236,PRODUCTS!A:B,2,FALSE)</f>
        <v>Aromatherapy Clove Candle</v>
      </c>
      <c r="G1236" s="2">
        <v>1</v>
      </c>
      <c r="H1236" s="10">
        <f>VLOOKUP(E1236,PRODUCTS!A:E,3,FALSE)</f>
        <v>25</v>
      </c>
      <c r="I1236" s="10">
        <f>VLOOKUP(E1236,PRODUCTS!A:E,4,FALSE)</f>
        <v>13.5</v>
      </c>
      <c r="J1236" s="10">
        <f t="shared" si="57"/>
        <v>25</v>
      </c>
      <c r="K1236" s="10">
        <f t="shared" si="58"/>
        <v>13.5</v>
      </c>
      <c r="L1236" s="10">
        <f t="shared" si="59"/>
        <v>11.5</v>
      </c>
      <c r="M1236" s="2">
        <f>VLOOKUP(D1236,CUSTOMERS!A:E,5,FALSE)</f>
        <v>2</v>
      </c>
      <c r="N1236" s="2">
        <f>VLOOKUP(E1236,PRODUCTS!A:E,5,FALSE)</f>
        <v>20</v>
      </c>
      <c r="O1236" s="2" t="str">
        <f>VLOOKUP(N1236,CATEGORIES!A:C,3,FALSE)</f>
        <v>Health &amp; Beauty</v>
      </c>
      <c r="P1236" s="2" t="str">
        <f ca="1">VLOOKUP(D1236,CUSTOMERS!A:J,10,FALSE)</f>
        <v>40 - 50</v>
      </c>
      <c r="Q1236" s="2" t="str">
        <f>VLOOKUP(D1236,CUSTOMERS!A:I,9,FALSE)</f>
        <v>France</v>
      </c>
      <c r="R1236" s="2" t="str">
        <f>VLOOKUP(D1236,CUSTOMERS!A:K,11,FALSE)</f>
        <v>Europe</v>
      </c>
    </row>
    <row r="1237" spans="1:18" x14ac:dyDescent="0.2">
      <c r="A1237" s="2">
        <v>1616</v>
      </c>
      <c r="B1237" s="2">
        <v>2</v>
      </c>
      <c r="C1237" s="4">
        <v>44954</v>
      </c>
      <c r="D1237" s="2">
        <v>521</v>
      </c>
      <c r="E1237" s="2">
        <v>13</v>
      </c>
      <c r="F1237" s="2" t="str">
        <f>VLOOKUP(E1237,PRODUCTS!A:B,2,FALSE)</f>
        <v>Barking Treat Jar</v>
      </c>
      <c r="G1237" s="2">
        <v>1</v>
      </c>
      <c r="H1237" s="10">
        <f>VLOOKUP(E1237,PRODUCTS!A:E,3,FALSE)</f>
        <v>35</v>
      </c>
      <c r="I1237" s="10">
        <f>VLOOKUP(E1237,PRODUCTS!A:E,4,FALSE)</f>
        <v>19.5</v>
      </c>
      <c r="J1237" s="10">
        <f t="shared" si="57"/>
        <v>35</v>
      </c>
      <c r="K1237" s="10">
        <f t="shared" si="58"/>
        <v>19.5</v>
      </c>
      <c r="L1237" s="10">
        <f t="shared" si="59"/>
        <v>15.5</v>
      </c>
      <c r="M1237" s="2">
        <f>VLOOKUP(D1237,CUSTOMERS!A:E,5,FALSE)</f>
        <v>2</v>
      </c>
      <c r="N1237" s="2">
        <f>VLOOKUP(E1237,PRODUCTS!A:E,5,FALSE)</f>
        <v>21</v>
      </c>
      <c r="O1237" s="2" t="str">
        <f>VLOOKUP(N1237,CATEGORIES!A:C,3,FALSE)</f>
        <v>Household</v>
      </c>
      <c r="P1237" s="2" t="str">
        <f ca="1">VLOOKUP(D1237,CUSTOMERS!A:J,10,FALSE)</f>
        <v>40 - 50</v>
      </c>
      <c r="Q1237" s="2" t="str">
        <f>VLOOKUP(D1237,CUSTOMERS!A:I,9,FALSE)</f>
        <v>France</v>
      </c>
      <c r="R1237" s="2" t="str">
        <f>VLOOKUP(D1237,CUSTOMERS!A:K,11,FALSE)</f>
        <v>Europe</v>
      </c>
    </row>
    <row r="1238" spans="1:18" x14ac:dyDescent="0.2">
      <c r="A1238" s="2">
        <v>1616</v>
      </c>
      <c r="B1238" s="2">
        <v>3</v>
      </c>
      <c r="C1238" s="4">
        <v>44954</v>
      </c>
      <c r="D1238" s="2">
        <v>521</v>
      </c>
      <c r="E1238" s="2">
        <v>159</v>
      </c>
      <c r="F1238" s="2" t="str">
        <f>VLOOKUP(E1238,PRODUCTS!A:B,2,FALSE)</f>
        <v>Planter Pot Feet</v>
      </c>
      <c r="G1238" s="2">
        <v>1</v>
      </c>
      <c r="H1238" s="10">
        <f>VLOOKUP(E1238,PRODUCTS!A:E,3,FALSE)</f>
        <v>12</v>
      </c>
      <c r="I1238" s="10">
        <f>VLOOKUP(E1238,PRODUCTS!A:E,4,FALSE)</f>
        <v>7</v>
      </c>
      <c r="J1238" s="10">
        <f t="shared" si="57"/>
        <v>12</v>
      </c>
      <c r="K1238" s="10">
        <f t="shared" si="58"/>
        <v>7</v>
      </c>
      <c r="L1238" s="10">
        <f t="shared" si="59"/>
        <v>5</v>
      </c>
      <c r="M1238" s="2">
        <f>VLOOKUP(D1238,CUSTOMERS!A:E,5,FALSE)</f>
        <v>2</v>
      </c>
      <c r="N1238" s="2">
        <f>VLOOKUP(E1238,PRODUCTS!A:E,5,FALSE)</f>
        <v>16</v>
      </c>
      <c r="O1238" s="2" t="str">
        <f>VLOOKUP(N1238,CATEGORIES!A:C,3,FALSE)</f>
        <v>Household</v>
      </c>
      <c r="P1238" s="2" t="str">
        <f ca="1">VLOOKUP(D1238,CUSTOMERS!A:J,10,FALSE)</f>
        <v>40 - 50</v>
      </c>
      <c r="Q1238" s="2" t="str">
        <f>VLOOKUP(D1238,CUSTOMERS!A:I,9,FALSE)</f>
        <v>France</v>
      </c>
      <c r="R1238" s="2" t="str">
        <f>VLOOKUP(D1238,CUSTOMERS!A:K,11,FALSE)</f>
        <v>Europe</v>
      </c>
    </row>
    <row r="1239" spans="1:18" x14ac:dyDescent="0.2">
      <c r="A1239" s="2">
        <v>1617</v>
      </c>
      <c r="B1239" s="2">
        <v>1</v>
      </c>
      <c r="C1239" s="4">
        <v>44955</v>
      </c>
      <c r="D1239" s="2">
        <v>239</v>
      </c>
      <c r="E1239" s="2">
        <v>47</v>
      </c>
      <c r="F1239" s="2" t="str">
        <f>VLOOKUP(E1239,PRODUCTS!A:B,2,FALSE)</f>
        <v>Chinese Survival Tool</v>
      </c>
      <c r="G1239" s="2">
        <v>1</v>
      </c>
      <c r="H1239" s="10">
        <f>VLOOKUP(E1239,PRODUCTS!A:E,3,FALSE)</f>
        <v>13</v>
      </c>
      <c r="I1239" s="10">
        <f>VLOOKUP(E1239,PRODUCTS!A:E,4,FALSE)</f>
        <v>7.5</v>
      </c>
      <c r="J1239" s="10">
        <f t="shared" si="57"/>
        <v>13</v>
      </c>
      <c r="K1239" s="10">
        <f t="shared" si="58"/>
        <v>7.5</v>
      </c>
      <c r="L1239" s="10">
        <f t="shared" si="59"/>
        <v>5.5</v>
      </c>
      <c r="M1239" s="2">
        <f>VLOOKUP(D1239,CUSTOMERS!A:E,5,FALSE)</f>
        <v>1</v>
      </c>
      <c r="N1239" s="2">
        <f>VLOOKUP(E1239,PRODUCTS!A:E,5,FALSE)</f>
        <v>23</v>
      </c>
      <c r="O1239" s="2" t="str">
        <f>VLOOKUP(N1239,CATEGORIES!A:C,3,FALSE)</f>
        <v>Travel</v>
      </c>
      <c r="P1239" s="2" t="str">
        <f ca="1">VLOOKUP(D1239,CUSTOMERS!A:J,10,FALSE)</f>
        <v>40 - 50</v>
      </c>
      <c r="Q1239" s="2" t="str">
        <f>VLOOKUP(D1239,CUSTOMERS!A:I,9,FALSE)</f>
        <v>North-East</v>
      </c>
      <c r="R1239" s="2" t="str">
        <f>VLOOKUP(D1239,CUSTOMERS!A:K,11,FALSE)</f>
        <v>USA</v>
      </c>
    </row>
    <row r="1240" spans="1:18" x14ac:dyDescent="0.2">
      <c r="A1240" s="2">
        <v>1618</v>
      </c>
      <c r="B1240" s="2">
        <v>1</v>
      </c>
      <c r="C1240" s="4">
        <v>44955</v>
      </c>
      <c r="D1240" s="2">
        <v>376</v>
      </c>
      <c r="E1240" s="2">
        <v>21</v>
      </c>
      <c r="F1240" s="2" t="str">
        <f>VLOOKUP(E1240,PRODUCTS!A:B,2,FALSE)</f>
        <v>Bonsai Gift Set</v>
      </c>
      <c r="G1240" s="2">
        <v>1</v>
      </c>
      <c r="H1240" s="10">
        <f>VLOOKUP(E1240,PRODUCTS!A:E,3,FALSE)</f>
        <v>53</v>
      </c>
      <c r="I1240" s="10">
        <f>VLOOKUP(E1240,PRODUCTS!A:E,4,FALSE)</f>
        <v>29.5</v>
      </c>
      <c r="J1240" s="10">
        <f t="shared" si="57"/>
        <v>53</v>
      </c>
      <c r="K1240" s="10">
        <f t="shared" si="58"/>
        <v>29.5</v>
      </c>
      <c r="L1240" s="10">
        <f t="shared" si="59"/>
        <v>23.5</v>
      </c>
      <c r="M1240" s="2">
        <f>VLOOKUP(D1240,CUSTOMERS!A:E,5,FALSE)</f>
        <v>4</v>
      </c>
      <c r="N1240" s="2">
        <f>VLOOKUP(E1240,PRODUCTS!A:E,5,FALSE)</f>
        <v>16</v>
      </c>
      <c r="O1240" s="2" t="str">
        <f>VLOOKUP(N1240,CATEGORIES!A:C,3,FALSE)</f>
        <v>Household</v>
      </c>
      <c r="P1240" s="2" t="str">
        <f ca="1">VLOOKUP(D1240,CUSTOMERS!A:J,10,FALSE)</f>
        <v>40 - 50</v>
      </c>
      <c r="Q1240" s="2" t="str">
        <f>VLOOKUP(D1240,CUSTOMERS!A:I,9,FALSE)</f>
        <v>Mid-Atlantic</v>
      </c>
      <c r="R1240" s="2" t="str">
        <f>VLOOKUP(D1240,CUSTOMERS!A:K,11,FALSE)</f>
        <v>USA</v>
      </c>
    </row>
    <row r="1241" spans="1:18" x14ac:dyDescent="0.2">
      <c r="A1241" s="2">
        <v>1619</v>
      </c>
      <c r="B1241" s="2">
        <v>1</v>
      </c>
      <c r="C1241" s="4">
        <v>44955</v>
      </c>
      <c r="D1241" s="2">
        <v>639</v>
      </c>
      <c r="E1241" s="2">
        <v>164</v>
      </c>
      <c r="F1241" s="2" t="str">
        <f>VLOOKUP(E1241,PRODUCTS!A:B,2,FALSE)</f>
        <v>Reading Light</v>
      </c>
      <c r="G1241" s="2">
        <v>1</v>
      </c>
      <c r="H1241" s="10">
        <f>VLOOKUP(E1241,PRODUCTS!A:E,3,FALSE)</f>
        <v>35</v>
      </c>
      <c r="I1241" s="10">
        <f>VLOOKUP(E1241,PRODUCTS!A:E,4,FALSE)</f>
        <v>20.5</v>
      </c>
      <c r="J1241" s="10">
        <f t="shared" si="57"/>
        <v>35</v>
      </c>
      <c r="K1241" s="10">
        <f t="shared" si="58"/>
        <v>20.5</v>
      </c>
      <c r="L1241" s="10">
        <f t="shared" si="59"/>
        <v>14.5</v>
      </c>
      <c r="M1241" s="2">
        <f>VLOOKUP(D1241,CUSTOMERS!A:E,5,FALSE)</f>
        <v>5</v>
      </c>
      <c r="N1241" s="2">
        <f>VLOOKUP(E1241,PRODUCTS!A:E,5,FALSE)</f>
        <v>2</v>
      </c>
      <c r="O1241" s="2" t="str">
        <f>VLOOKUP(N1241,CATEGORIES!A:C,3,FALSE)</f>
        <v>Travel</v>
      </c>
      <c r="P1241" s="2" t="str">
        <f ca="1">VLOOKUP(D1241,CUSTOMERS!A:J,10,FALSE)</f>
        <v>50 - 60</v>
      </c>
      <c r="Q1241" s="2" t="str">
        <f>VLOOKUP(D1241,CUSTOMERS!A:I,9,FALSE)</f>
        <v>North-West</v>
      </c>
      <c r="R1241" s="2" t="str">
        <f>VLOOKUP(D1241,CUSTOMERS!A:K,11,FALSE)</f>
        <v>USA</v>
      </c>
    </row>
    <row r="1242" spans="1:18" x14ac:dyDescent="0.2">
      <c r="A1242" s="2">
        <v>1619</v>
      </c>
      <c r="B1242" s="2">
        <v>2</v>
      </c>
      <c r="C1242" s="4">
        <v>44955</v>
      </c>
      <c r="D1242" s="2">
        <v>639</v>
      </c>
      <c r="E1242" s="2">
        <v>165</v>
      </c>
      <c r="F1242" s="2" t="str">
        <f>VLOOKUP(E1242,PRODUCTS!A:B,2,FALSE)</f>
        <v>Relaxing Eye Pillow</v>
      </c>
      <c r="G1242" s="2">
        <v>1</v>
      </c>
      <c r="H1242" s="10">
        <f>VLOOKUP(E1242,PRODUCTS!A:E,3,FALSE)</f>
        <v>18</v>
      </c>
      <c r="I1242" s="10">
        <f>VLOOKUP(E1242,PRODUCTS!A:E,4,FALSE)</f>
        <v>11</v>
      </c>
      <c r="J1242" s="10">
        <f t="shared" si="57"/>
        <v>18</v>
      </c>
      <c r="K1242" s="10">
        <f t="shared" si="58"/>
        <v>11</v>
      </c>
      <c r="L1242" s="10">
        <f t="shared" si="59"/>
        <v>7</v>
      </c>
      <c r="M1242" s="2">
        <f>VLOOKUP(D1242,CUSTOMERS!A:E,5,FALSE)</f>
        <v>5</v>
      </c>
      <c r="N1242" s="2">
        <f>VLOOKUP(E1242,PRODUCTS!A:E,5,FALSE)</f>
        <v>20</v>
      </c>
      <c r="O1242" s="2" t="str">
        <f>VLOOKUP(N1242,CATEGORIES!A:C,3,FALSE)</f>
        <v>Health &amp; Beauty</v>
      </c>
      <c r="P1242" s="2" t="str">
        <f ca="1">VLOOKUP(D1242,CUSTOMERS!A:J,10,FALSE)</f>
        <v>50 - 60</v>
      </c>
      <c r="Q1242" s="2" t="str">
        <f>VLOOKUP(D1242,CUSTOMERS!A:I,9,FALSE)</f>
        <v>North-West</v>
      </c>
      <c r="R1242" s="2" t="str">
        <f>VLOOKUP(D1242,CUSTOMERS!A:K,11,FALSE)</f>
        <v>USA</v>
      </c>
    </row>
    <row r="1243" spans="1:18" x14ac:dyDescent="0.2">
      <c r="A1243" s="2">
        <v>1620</v>
      </c>
      <c r="B1243" s="2">
        <v>1</v>
      </c>
      <c r="C1243" s="4">
        <v>44955</v>
      </c>
      <c r="D1243" s="2">
        <v>675</v>
      </c>
      <c r="E1243" s="2">
        <v>52</v>
      </c>
      <c r="F1243" s="2" t="str">
        <f>VLOOKUP(E1243,PRODUCTS!A:B,2,FALSE)</f>
        <v>Classic Pink Flamingos</v>
      </c>
      <c r="G1243" s="2">
        <v>1</v>
      </c>
      <c r="H1243" s="10">
        <f>VLOOKUP(E1243,PRODUCTS!A:E,3,FALSE)</f>
        <v>20</v>
      </c>
      <c r="I1243" s="10">
        <f>VLOOKUP(E1243,PRODUCTS!A:E,4,FALSE)</f>
        <v>11</v>
      </c>
      <c r="J1243" s="10">
        <f t="shared" si="57"/>
        <v>20</v>
      </c>
      <c r="K1243" s="10">
        <f t="shared" si="58"/>
        <v>11</v>
      </c>
      <c r="L1243" s="10">
        <f t="shared" si="59"/>
        <v>9</v>
      </c>
      <c r="M1243" s="2">
        <f>VLOOKUP(D1243,CUSTOMERS!A:E,5,FALSE)</f>
        <v>4</v>
      </c>
      <c r="N1243" s="2">
        <f>VLOOKUP(E1243,PRODUCTS!A:E,5,FALSE)</f>
        <v>16</v>
      </c>
      <c r="O1243" s="2" t="str">
        <f>VLOOKUP(N1243,CATEGORIES!A:C,3,FALSE)</f>
        <v>Household</v>
      </c>
      <c r="P1243" s="2" t="str">
        <f ca="1">VLOOKUP(D1243,CUSTOMERS!A:J,10,FALSE)</f>
        <v>30 - 40</v>
      </c>
      <c r="Q1243" s="2" t="str">
        <f>VLOOKUP(D1243,CUSTOMERS!A:I,9,FALSE)</f>
        <v>South-East</v>
      </c>
      <c r="R1243" s="2" t="str">
        <f>VLOOKUP(D1243,CUSTOMERS!A:K,11,FALSE)</f>
        <v>USA</v>
      </c>
    </row>
    <row r="1244" spans="1:18" x14ac:dyDescent="0.2">
      <c r="A1244" s="2">
        <v>1620</v>
      </c>
      <c r="B1244" s="2">
        <v>2</v>
      </c>
      <c r="C1244" s="4">
        <v>44955</v>
      </c>
      <c r="D1244" s="2">
        <v>675</v>
      </c>
      <c r="E1244" s="2">
        <v>160</v>
      </c>
      <c r="F1244" s="2" t="str">
        <f>VLOOKUP(E1244,PRODUCTS!A:B,2,FALSE)</f>
        <v>Promise Ring</v>
      </c>
      <c r="G1244" s="2">
        <v>1</v>
      </c>
      <c r="H1244" s="10">
        <f>VLOOKUP(E1244,PRODUCTS!A:E,3,FALSE)</f>
        <v>97</v>
      </c>
      <c r="I1244" s="10">
        <f>VLOOKUP(E1244,PRODUCTS!A:E,4,FALSE)</f>
        <v>51.5</v>
      </c>
      <c r="J1244" s="10">
        <f t="shared" si="57"/>
        <v>97</v>
      </c>
      <c r="K1244" s="10">
        <f t="shared" si="58"/>
        <v>51.5</v>
      </c>
      <c r="L1244" s="10">
        <f t="shared" si="59"/>
        <v>45.5</v>
      </c>
      <c r="M1244" s="2">
        <f>VLOOKUP(D1244,CUSTOMERS!A:E,5,FALSE)</f>
        <v>4</v>
      </c>
      <c r="N1244" s="2">
        <f>VLOOKUP(E1244,PRODUCTS!A:E,5,FALSE)</f>
        <v>14</v>
      </c>
      <c r="O1244" s="2" t="str">
        <f>VLOOKUP(N1244,CATEGORIES!A:C,3,FALSE)</f>
        <v>Health &amp; Beauty</v>
      </c>
      <c r="P1244" s="2" t="str">
        <f ca="1">VLOOKUP(D1244,CUSTOMERS!A:J,10,FALSE)</f>
        <v>30 - 40</v>
      </c>
      <c r="Q1244" s="2" t="str">
        <f>VLOOKUP(D1244,CUSTOMERS!A:I,9,FALSE)</f>
        <v>South-East</v>
      </c>
      <c r="R1244" s="2" t="str">
        <f>VLOOKUP(D1244,CUSTOMERS!A:K,11,FALSE)</f>
        <v>USA</v>
      </c>
    </row>
    <row r="1245" spans="1:18" x14ac:dyDescent="0.2">
      <c r="A1245" s="2">
        <v>1621</v>
      </c>
      <c r="B1245" s="2">
        <v>1</v>
      </c>
      <c r="C1245" s="4">
        <v>44956</v>
      </c>
      <c r="D1245" s="2">
        <v>24</v>
      </c>
      <c r="E1245" s="2">
        <v>13</v>
      </c>
      <c r="F1245" s="2" t="str">
        <f>VLOOKUP(E1245,PRODUCTS!A:B,2,FALSE)</f>
        <v>Barking Treat Jar</v>
      </c>
      <c r="G1245" s="2">
        <v>1</v>
      </c>
      <c r="H1245" s="10">
        <f>VLOOKUP(E1245,PRODUCTS!A:E,3,FALSE)</f>
        <v>35</v>
      </c>
      <c r="I1245" s="10">
        <f>VLOOKUP(E1245,PRODUCTS!A:E,4,FALSE)</f>
        <v>19.5</v>
      </c>
      <c r="J1245" s="10">
        <f t="shared" si="57"/>
        <v>35</v>
      </c>
      <c r="K1245" s="10">
        <f t="shared" si="58"/>
        <v>19.5</v>
      </c>
      <c r="L1245" s="10">
        <f t="shared" si="59"/>
        <v>15.5</v>
      </c>
      <c r="M1245" s="2">
        <f>VLOOKUP(D1245,CUSTOMERS!A:E,5,FALSE)</f>
        <v>5</v>
      </c>
      <c r="N1245" s="2">
        <f>VLOOKUP(E1245,PRODUCTS!A:E,5,FALSE)</f>
        <v>21</v>
      </c>
      <c r="O1245" s="2" t="str">
        <f>VLOOKUP(N1245,CATEGORIES!A:C,3,FALSE)</f>
        <v>Household</v>
      </c>
      <c r="P1245" s="2" t="str">
        <f ca="1">VLOOKUP(D1245,CUSTOMERS!A:J,10,FALSE)</f>
        <v>30 - 40</v>
      </c>
      <c r="Q1245" s="2" t="str">
        <f>VLOOKUP(D1245,CUSTOMERS!A:I,9,FALSE)</f>
        <v>England</v>
      </c>
      <c r="R1245" s="2" t="str">
        <f>VLOOKUP(D1245,CUSTOMERS!A:K,11,FALSE)</f>
        <v>Europe</v>
      </c>
    </row>
    <row r="1246" spans="1:18" x14ac:dyDescent="0.2">
      <c r="A1246" s="2">
        <v>1621</v>
      </c>
      <c r="B1246" s="2">
        <v>2</v>
      </c>
      <c r="C1246" s="4">
        <v>44956</v>
      </c>
      <c r="D1246" s="2">
        <v>24</v>
      </c>
      <c r="E1246" s="2">
        <v>57</v>
      </c>
      <c r="F1246" s="2" t="str">
        <f>VLOOKUP(E1246,PRODUCTS!A:B,2,FALSE)</f>
        <v>RFID Credit Card Wallet</v>
      </c>
      <c r="G1246" s="2">
        <v>1</v>
      </c>
      <c r="H1246" s="10">
        <f>VLOOKUP(E1246,PRODUCTS!A:E,3,FALSE)</f>
        <v>30</v>
      </c>
      <c r="I1246" s="10">
        <f>VLOOKUP(E1246,PRODUCTS!A:E,4,FALSE)</f>
        <v>16</v>
      </c>
      <c r="J1246" s="10">
        <f t="shared" si="57"/>
        <v>30</v>
      </c>
      <c r="K1246" s="10">
        <f t="shared" si="58"/>
        <v>16</v>
      </c>
      <c r="L1246" s="10">
        <f t="shared" si="59"/>
        <v>14</v>
      </c>
      <c r="M1246" s="2">
        <f>VLOOKUP(D1246,CUSTOMERS!A:E,5,FALSE)</f>
        <v>5</v>
      </c>
      <c r="N1246" s="2">
        <f>VLOOKUP(E1246,PRODUCTS!A:E,5,FALSE)</f>
        <v>23</v>
      </c>
      <c r="O1246" s="2" t="str">
        <f>VLOOKUP(N1246,CATEGORIES!A:C,3,FALSE)</f>
        <v>Travel</v>
      </c>
      <c r="P1246" s="2" t="str">
        <f ca="1">VLOOKUP(D1246,CUSTOMERS!A:J,10,FALSE)</f>
        <v>30 - 40</v>
      </c>
      <c r="Q1246" s="2" t="str">
        <f>VLOOKUP(D1246,CUSTOMERS!A:I,9,FALSE)</f>
        <v>England</v>
      </c>
      <c r="R1246" s="2" t="str">
        <f>VLOOKUP(D1246,CUSTOMERS!A:K,11,FALSE)</f>
        <v>Europe</v>
      </c>
    </row>
    <row r="1247" spans="1:18" x14ac:dyDescent="0.2">
      <c r="A1247" s="2">
        <v>1622</v>
      </c>
      <c r="B1247" s="2">
        <v>1</v>
      </c>
      <c r="C1247" s="4">
        <v>44956</v>
      </c>
      <c r="D1247" s="2">
        <v>169</v>
      </c>
      <c r="E1247" s="2">
        <v>43</v>
      </c>
      <c r="F1247" s="2" t="str">
        <f>VLOOKUP(E1247,PRODUCTS!A:B,2,FALSE)</f>
        <v>Champagne and Truffles</v>
      </c>
      <c r="G1247" s="2">
        <v>1</v>
      </c>
      <c r="H1247" s="10">
        <f>VLOOKUP(E1247,PRODUCTS!A:E,3,FALSE)</f>
        <v>57</v>
      </c>
      <c r="I1247" s="10">
        <f>VLOOKUP(E1247,PRODUCTS!A:E,4,FALSE)</f>
        <v>30.5</v>
      </c>
      <c r="J1247" s="10">
        <f t="shared" si="57"/>
        <v>57</v>
      </c>
      <c r="K1247" s="10">
        <f t="shared" si="58"/>
        <v>30.5</v>
      </c>
      <c r="L1247" s="10">
        <f t="shared" si="59"/>
        <v>26.5</v>
      </c>
      <c r="M1247" s="2">
        <f>VLOOKUP(D1247,CUSTOMERS!A:E,5,FALSE)</f>
        <v>3</v>
      </c>
      <c r="N1247" s="2">
        <f>VLOOKUP(E1247,PRODUCTS!A:E,5,FALSE)</f>
        <v>11</v>
      </c>
      <c r="O1247" s="2" t="str">
        <f>VLOOKUP(N1247,CATEGORIES!A:C,3,FALSE)</f>
        <v>Gifts</v>
      </c>
      <c r="P1247" s="2" t="str">
        <f ca="1">VLOOKUP(D1247,CUSTOMERS!A:J,10,FALSE)</f>
        <v>40 - 50</v>
      </c>
      <c r="Q1247" s="2" t="str">
        <f>VLOOKUP(D1247,CUSTOMERS!A:I,9,FALSE)</f>
        <v>North-East</v>
      </c>
      <c r="R1247" s="2" t="str">
        <f>VLOOKUP(D1247,CUSTOMERS!A:K,11,FALSE)</f>
        <v>USA</v>
      </c>
    </row>
    <row r="1248" spans="1:18" x14ac:dyDescent="0.2">
      <c r="A1248" s="2">
        <v>1622</v>
      </c>
      <c r="B1248" s="2">
        <v>2</v>
      </c>
      <c r="C1248" s="4">
        <v>44956</v>
      </c>
      <c r="D1248" s="2">
        <v>169</v>
      </c>
      <c r="E1248" s="2">
        <v>100</v>
      </c>
      <c r="F1248" s="2" t="str">
        <f>VLOOKUP(E1248,PRODUCTS!A:B,2,FALSE)</f>
        <v>Handsfree Head Massage</v>
      </c>
      <c r="G1248" s="2">
        <v>1</v>
      </c>
      <c r="H1248" s="10">
        <f>VLOOKUP(E1248,PRODUCTS!A:E,3,FALSE)</f>
        <v>64</v>
      </c>
      <c r="I1248" s="10">
        <f>VLOOKUP(E1248,PRODUCTS!A:E,4,FALSE)</f>
        <v>35</v>
      </c>
      <c r="J1248" s="10">
        <f t="shared" si="57"/>
        <v>64</v>
      </c>
      <c r="K1248" s="10">
        <f t="shared" si="58"/>
        <v>35</v>
      </c>
      <c r="L1248" s="10">
        <f t="shared" si="59"/>
        <v>29</v>
      </c>
      <c r="M1248" s="2">
        <f>VLOOKUP(D1248,CUSTOMERS!A:E,5,FALSE)</f>
        <v>3</v>
      </c>
      <c r="N1248" s="2">
        <f>VLOOKUP(E1248,PRODUCTS!A:E,5,FALSE)</f>
        <v>7</v>
      </c>
      <c r="O1248" s="2" t="str">
        <f>VLOOKUP(N1248,CATEGORIES!A:C,3,FALSE)</f>
        <v>Electronics</v>
      </c>
      <c r="P1248" s="2" t="str">
        <f ca="1">VLOOKUP(D1248,CUSTOMERS!A:J,10,FALSE)</f>
        <v>40 - 50</v>
      </c>
      <c r="Q1248" s="2" t="str">
        <f>VLOOKUP(D1248,CUSTOMERS!A:I,9,FALSE)</f>
        <v>North-East</v>
      </c>
      <c r="R1248" s="2" t="str">
        <f>VLOOKUP(D1248,CUSTOMERS!A:K,11,FALSE)</f>
        <v>USA</v>
      </c>
    </row>
    <row r="1249" spans="1:18" x14ac:dyDescent="0.2">
      <c r="A1249" s="2">
        <v>1623</v>
      </c>
      <c r="B1249" s="2">
        <v>1</v>
      </c>
      <c r="C1249" s="4">
        <v>44956</v>
      </c>
      <c r="D1249" s="2">
        <v>469</v>
      </c>
      <c r="E1249" s="2">
        <v>27</v>
      </c>
      <c r="F1249" s="2" t="str">
        <f>VLOOKUP(E1249,PRODUCTS!A:B,2,FALSE)</f>
        <v>Butterfly Hutch</v>
      </c>
      <c r="G1249" s="2">
        <v>5</v>
      </c>
      <c r="H1249" s="10">
        <f>VLOOKUP(E1249,PRODUCTS!A:E,3,FALSE)</f>
        <v>35</v>
      </c>
      <c r="I1249" s="10">
        <f>VLOOKUP(E1249,PRODUCTS!A:E,4,FALSE)</f>
        <v>19.5</v>
      </c>
      <c r="J1249" s="10">
        <f t="shared" si="57"/>
        <v>175</v>
      </c>
      <c r="K1249" s="10">
        <f t="shared" si="58"/>
        <v>97.5</v>
      </c>
      <c r="L1249" s="10">
        <f t="shared" si="59"/>
        <v>77.5</v>
      </c>
      <c r="M1249" s="2">
        <f>VLOOKUP(D1249,CUSTOMERS!A:E,5,FALSE)</f>
        <v>3</v>
      </c>
      <c r="N1249" s="2">
        <f>VLOOKUP(E1249,PRODUCTS!A:E,5,FALSE)</f>
        <v>16</v>
      </c>
      <c r="O1249" s="2" t="str">
        <f>VLOOKUP(N1249,CATEGORIES!A:C,3,FALSE)</f>
        <v>Household</v>
      </c>
      <c r="P1249" s="2" t="str">
        <f ca="1">VLOOKUP(D1249,CUSTOMERS!A:J,10,FALSE)</f>
        <v>50 - 60</v>
      </c>
      <c r="Q1249" s="2" t="str">
        <f>VLOOKUP(D1249,CUSTOMERS!A:I,9,FALSE)</f>
        <v>Central</v>
      </c>
      <c r="R1249" s="2" t="str">
        <f>VLOOKUP(D1249,CUSTOMERS!A:K,11,FALSE)</f>
        <v>USA</v>
      </c>
    </row>
    <row r="1250" spans="1:18" x14ac:dyDescent="0.2">
      <c r="A1250" s="2">
        <v>1623</v>
      </c>
      <c r="B1250" s="2">
        <v>2</v>
      </c>
      <c r="C1250" s="4">
        <v>44956</v>
      </c>
      <c r="D1250" s="2">
        <v>469</v>
      </c>
      <c r="E1250" s="2">
        <v>161</v>
      </c>
      <c r="F1250" s="2" t="str">
        <f>VLOOKUP(E1250,PRODUCTS!A:B,2,FALSE)</f>
        <v>Queen Double Irish Chain Quilt</v>
      </c>
      <c r="G1250" s="2">
        <v>1</v>
      </c>
      <c r="H1250" s="10">
        <f>VLOOKUP(E1250,PRODUCTS!A:E,3,FALSE)</f>
        <v>315</v>
      </c>
      <c r="I1250" s="10">
        <f>VLOOKUP(E1250,PRODUCTS!A:E,4,FALSE)</f>
        <v>160.5</v>
      </c>
      <c r="J1250" s="10">
        <f t="shared" si="57"/>
        <v>315</v>
      </c>
      <c r="K1250" s="10">
        <f t="shared" si="58"/>
        <v>160.5</v>
      </c>
      <c r="L1250" s="10">
        <f t="shared" si="59"/>
        <v>154.5</v>
      </c>
      <c r="M1250" s="2">
        <f>VLOOKUP(D1250,CUSTOMERS!A:E,5,FALSE)</f>
        <v>3</v>
      </c>
      <c r="N1250" s="2">
        <f>VLOOKUP(E1250,PRODUCTS!A:E,5,FALSE)</f>
        <v>19</v>
      </c>
      <c r="O1250" s="2" t="str">
        <f>VLOOKUP(N1250,CATEGORIES!A:C,3,FALSE)</f>
        <v>Household</v>
      </c>
      <c r="P1250" s="2" t="str">
        <f ca="1">VLOOKUP(D1250,CUSTOMERS!A:J,10,FALSE)</f>
        <v>50 - 60</v>
      </c>
      <c r="Q1250" s="2" t="str">
        <f>VLOOKUP(D1250,CUSTOMERS!A:I,9,FALSE)</f>
        <v>Central</v>
      </c>
      <c r="R1250" s="2" t="str">
        <f>VLOOKUP(D1250,CUSTOMERS!A:K,11,FALSE)</f>
        <v>USA</v>
      </c>
    </row>
    <row r="1251" spans="1:18" x14ac:dyDescent="0.2">
      <c r="A1251" s="2">
        <v>1623</v>
      </c>
      <c r="B1251" s="2">
        <v>3</v>
      </c>
      <c r="C1251" s="4">
        <v>44956</v>
      </c>
      <c r="D1251" s="2">
        <v>469</v>
      </c>
      <c r="E1251" s="2">
        <v>195</v>
      </c>
      <c r="F1251" s="2" t="str">
        <f>VLOOKUP(E1251,PRODUCTS!A:B,2,FALSE)</f>
        <v>Tiverton Wren House</v>
      </c>
      <c r="G1251" s="2">
        <v>1</v>
      </c>
      <c r="H1251" s="10">
        <f>VLOOKUP(E1251,PRODUCTS!A:E,3,FALSE)</f>
        <v>46</v>
      </c>
      <c r="I1251" s="10">
        <f>VLOOKUP(E1251,PRODUCTS!A:E,4,FALSE)</f>
        <v>24</v>
      </c>
      <c r="J1251" s="10">
        <f t="shared" si="57"/>
        <v>46</v>
      </c>
      <c r="K1251" s="10">
        <f t="shared" si="58"/>
        <v>24</v>
      </c>
      <c r="L1251" s="10">
        <f t="shared" si="59"/>
        <v>22</v>
      </c>
      <c r="M1251" s="2">
        <f>VLOOKUP(D1251,CUSTOMERS!A:E,5,FALSE)</f>
        <v>3</v>
      </c>
      <c r="N1251" s="2">
        <f>VLOOKUP(E1251,PRODUCTS!A:E,5,FALSE)</f>
        <v>16</v>
      </c>
      <c r="O1251" s="2" t="str">
        <f>VLOOKUP(N1251,CATEGORIES!A:C,3,FALSE)</f>
        <v>Household</v>
      </c>
      <c r="P1251" s="2" t="str">
        <f ca="1">VLOOKUP(D1251,CUSTOMERS!A:J,10,FALSE)</f>
        <v>50 - 60</v>
      </c>
      <c r="Q1251" s="2" t="str">
        <f>VLOOKUP(D1251,CUSTOMERS!A:I,9,FALSE)</f>
        <v>Central</v>
      </c>
      <c r="R1251" s="2" t="str">
        <f>VLOOKUP(D1251,CUSTOMERS!A:K,11,FALSE)</f>
        <v>USA</v>
      </c>
    </row>
    <row r="1252" spans="1:18" x14ac:dyDescent="0.2">
      <c r="A1252" s="2">
        <v>1623</v>
      </c>
      <c r="B1252" s="2">
        <v>4</v>
      </c>
      <c r="C1252" s="4">
        <v>44956</v>
      </c>
      <c r="D1252" s="2">
        <v>469</v>
      </c>
      <c r="E1252" s="2">
        <v>198</v>
      </c>
      <c r="F1252" s="2" t="str">
        <f>VLOOKUP(E1252,PRODUCTS!A:B,2,FALSE)</f>
        <v>Tree Frog Fountain</v>
      </c>
      <c r="G1252" s="2">
        <v>1</v>
      </c>
      <c r="H1252" s="10">
        <f>VLOOKUP(E1252,PRODUCTS!A:E,3,FALSE)</f>
        <v>144</v>
      </c>
      <c r="I1252" s="10">
        <f>VLOOKUP(E1252,PRODUCTS!A:E,4,FALSE)</f>
        <v>74</v>
      </c>
      <c r="J1252" s="10">
        <f t="shared" si="57"/>
        <v>144</v>
      </c>
      <c r="K1252" s="10">
        <f t="shared" si="58"/>
        <v>74</v>
      </c>
      <c r="L1252" s="10">
        <f t="shared" si="59"/>
        <v>70</v>
      </c>
      <c r="M1252" s="2">
        <f>VLOOKUP(D1252,CUSTOMERS!A:E,5,FALSE)</f>
        <v>3</v>
      </c>
      <c r="N1252" s="2">
        <f>VLOOKUP(E1252,PRODUCTS!A:E,5,FALSE)</f>
        <v>19</v>
      </c>
      <c r="O1252" s="2" t="str">
        <f>VLOOKUP(N1252,CATEGORIES!A:C,3,FALSE)</f>
        <v>Household</v>
      </c>
      <c r="P1252" s="2" t="str">
        <f ca="1">VLOOKUP(D1252,CUSTOMERS!A:J,10,FALSE)</f>
        <v>50 - 60</v>
      </c>
      <c r="Q1252" s="2" t="str">
        <f>VLOOKUP(D1252,CUSTOMERS!A:I,9,FALSE)</f>
        <v>Central</v>
      </c>
      <c r="R1252" s="2" t="str">
        <f>VLOOKUP(D1252,CUSTOMERS!A:K,11,FALSE)</f>
        <v>USA</v>
      </c>
    </row>
    <row r="1253" spans="1:18" x14ac:dyDescent="0.2">
      <c r="A1253" s="2">
        <v>1624</v>
      </c>
      <c r="B1253" s="2">
        <v>1</v>
      </c>
      <c r="C1253" s="4">
        <v>44956</v>
      </c>
      <c r="D1253" s="2">
        <v>567</v>
      </c>
      <c r="E1253" s="2">
        <v>86</v>
      </c>
      <c r="F1253" s="2" t="str">
        <f>VLOOKUP(E1253,PRODUCTS!A:B,2,FALSE)</f>
        <v>Fragrant Flower Arrangement</v>
      </c>
      <c r="G1253" s="2">
        <v>1</v>
      </c>
      <c r="H1253" s="10">
        <f>VLOOKUP(E1253,PRODUCTS!A:E,3,FALSE)</f>
        <v>60</v>
      </c>
      <c r="I1253" s="10">
        <f>VLOOKUP(E1253,PRODUCTS!A:E,4,FALSE)</f>
        <v>31</v>
      </c>
      <c r="J1253" s="10">
        <f t="shared" si="57"/>
        <v>60</v>
      </c>
      <c r="K1253" s="10">
        <f t="shared" si="58"/>
        <v>31</v>
      </c>
      <c r="L1253" s="10">
        <f t="shared" si="59"/>
        <v>29</v>
      </c>
      <c r="M1253" s="2">
        <f>VLOOKUP(D1253,CUSTOMERS!A:E,5,FALSE)</f>
        <v>10</v>
      </c>
      <c r="N1253" s="2">
        <f>VLOOKUP(E1253,PRODUCTS!A:E,5,FALSE)</f>
        <v>22</v>
      </c>
      <c r="O1253" s="2" t="str">
        <f>VLOOKUP(N1253,CATEGORIES!A:C,3,FALSE)</f>
        <v>Gifts</v>
      </c>
      <c r="P1253" s="2" t="str">
        <f ca="1">VLOOKUP(D1253,CUSTOMERS!A:J,10,FALSE)</f>
        <v>20 - 30</v>
      </c>
      <c r="Q1253" s="2" t="str">
        <f>VLOOKUP(D1253,CUSTOMERS!A:I,9,FALSE)</f>
        <v>Canada</v>
      </c>
      <c r="R1253" s="2" t="str">
        <f>VLOOKUP(D1253,CUSTOMERS!A:K,11,FALSE)</f>
        <v>Canada</v>
      </c>
    </row>
    <row r="1254" spans="1:18" x14ac:dyDescent="0.2">
      <c r="A1254" s="2">
        <v>1624</v>
      </c>
      <c r="B1254" s="2">
        <v>2</v>
      </c>
      <c r="C1254" s="4">
        <v>44956</v>
      </c>
      <c r="D1254" s="2">
        <v>567</v>
      </c>
      <c r="E1254" s="2">
        <v>202</v>
      </c>
      <c r="F1254" s="2" t="str">
        <f>VLOOKUP(E1254,PRODUCTS!A:B,2,FALSE)</f>
        <v>100% Wool Victorian Carpet</v>
      </c>
      <c r="G1254" s="2">
        <v>1</v>
      </c>
      <c r="H1254" s="10">
        <f>VLOOKUP(E1254,PRODUCTS!A:E,3,FALSE)</f>
        <v>998</v>
      </c>
      <c r="I1254" s="10">
        <f>VLOOKUP(E1254,PRODUCTS!A:E,4,FALSE)</f>
        <v>502</v>
      </c>
      <c r="J1254" s="10">
        <f t="shared" si="57"/>
        <v>998</v>
      </c>
      <c r="K1254" s="10">
        <f t="shared" si="58"/>
        <v>502</v>
      </c>
      <c r="L1254" s="10">
        <f t="shared" si="59"/>
        <v>496</v>
      </c>
      <c r="M1254" s="2">
        <f>VLOOKUP(D1254,CUSTOMERS!A:E,5,FALSE)</f>
        <v>10</v>
      </c>
      <c r="N1254" s="2">
        <f>VLOOKUP(E1254,PRODUCTS!A:E,5,FALSE)</f>
        <v>19</v>
      </c>
      <c r="O1254" s="2" t="str">
        <f>VLOOKUP(N1254,CATEGORIES!A:C,3,FALSE)</f>
        <v>Household</v>
      </c>
      <c r="P1254" s="2" t="str">
        <f ca="1">VLOOKUP(D1254,CUSTOMERS!A:J,10,FALSE)</f>
        <v>20 - 30</v>
      </c>
      <c r="Q1254" s="2" t="str">
        <f>VLOOKUP(D1254,CUSTOMERS!A:I,9,FALSE)</f>
        <v>Canada</v>
      </c>
      <c r="R1254" s="2" t="str">
        <f>VLOOKUP(D1254,CUSTOMERS!A:K,11,FALSE)</f>
        <v>Canada</v>
      </c>
    </row>
    <row r="1255" spans="1:18" x14ac:dyDescent="0.2">
      <c r="A1255" s="2">
        <v>1625</v>
      </c>
      <c r="B1255" s="2">
        <v>1</v>
      </c>
      <c r="C1255" s="4">
        <v>44957</v>
      </c>
      <c r="D1255" s="2">
        <v>309</v>
      </c>
      <c r="E1255" s="2">
        <v>24</v>
      </c>
      <c r="F1255" s="2" t="str">
        <f>VLOOKUP(E1255,PRODUCTS!A:B,2,FALSE)</f>
        <v>Brass Cigar Cutter</v>
      </c>
      <c r="G1255" s="2">
        <v>1</v>
      </c>
      <c r="H1255" s="10">
        <f>VLOOKUP(E1255,PRODUCTS!A:E,3,FALSE)</f>
        <v>34</v>
      </c>
      <c r="I1255" s="10">
        <f>VLOOKUP(E1255,PRODUCTS!A:E,4,FALSE)</f>
        <v>18</v>
      </c>
      <c r="J1255" s="10">
        <f t="shared" si="57"/>
        <v>34</v>
      </c>
      <c r="K1255" s="10">
        <f t="shared" si="58"/>
        <v>18</v>
      </c>
      <c r="L1255" s="10">
        <f t="shared" si="59"/>
        <v>16</v>
      </c>
      <c r="M1255" s="2">
        <f>VLOOKUP(D1255,CUSTOMERS!A:E,5,FALSE)</f>
        <v>2</v>
      </c>
      <c r="N1255" s="2">
        <f>VLOOKUP(E1255,PRODUCTS!A:E,5,FALSE)</f>
        <v>26</v>
      </c>
      <c r="O1255" s="2" t="str">
        <f>VLOOKUP(N1255,CATEGORIES!A:C,3,FALSE)</f>
        <v>Gifts</v>
      </c>
      <c r="P1255" s="2" t="str">
        <f ca="1">VLOOKUP(D1255,CUSTOMERS!A:J,10,FALSE)</f>
        <v>60 - 70</v>
      </c>
      <c r="Q1255" s="2" t="str">
        <f>VLOOKUP(D1255,CUSTOMERS!A:I,9,FALSE)</f>
        <v>North-East</v>
      </c>
      <c r="R1255" s="2" t="str">
        <f>VLOOKUP(D1255,CUSTOMERS!A:K,11,FALSE)</f>
        <v>USA</v>
      </c>
    </row>
    <row r="1256" spans="1:18" x14ac:dyDescent="0.2">
      <c r="A1256" s="2">
        <v>1625</v>
      </c>
      <c r="B1256" s="2">
        <v>2</v>
      </c>
      <c r="C1256" s="4">
        <v>44957</v>
      </c>
      <c r="D1256" s="2">
        <v>309</v>
      </c>
      <c r="E1256" s="2">
        <v>99</v>
      </c>
      <c r="F1256" s="2" t="str">
        <f>VLOOKUP(E1256,PRODUCTS!A:B,2,FALSE)</f>
        <v>Hand Warmers</v>
      </c>
      <c r="G1256" s="2">
        <v>5</v>
      </c>
      <c r="H1256" s="10">
        <f>VLOOKUP(E1256,PRODUCTS!A:E,3,FALSE)</f>
        <v>9</v>
      </c>
      <c r="I1256" s="10">
        <f>VLOOKUP(E1256,PRODUCTS!A:E,4,FALSE)</f>
        <v>7.5</v>
      </c>
      <c r="J1256" s="10">
        <f t="shared" si="57"/>
        <v>45</v>
      </c>
      <c r="K1256" s="10">
        <f t="shared" si="58"/>
        <v>37.5</v>
      </c>
      <c r="L1256" s="10">
        <f t="shared" si="59"/>
        <v>7.5</v>
      </c>
      <c r="M1256" s="2">
        <f>VLOOKUP(D1256,CUSTOMERS!A:E,5,FALSE)</f>
        <v>2</v>
      </c>
      <c r="N1256" s="2">
        <f>VLOOKUP(E1256,PRODUCTS!A:E,5,FALSE)</f>
        <v>17</v>
      </c>
      <c r="O1256" s="2" t="str">
        <f>VLOOKUP(N1256,CATEGORIES!A:C,3,FALSE)</f>
        <v>Children</v>
      </c>
      <c r="P1256" s="2" t="str">
        <f ca="1">VLOOKUP(D1256,CUSTOMERS!A:J,10,FALSE)</f>
        <v>60 - 70</v>
      </c>
      <c r="Q1256" s="2" t="str">
        <f>VLOOKUP(D1256,CUSTOMERS!A:I,9,FALSE)</f>
        <v>North-East</v>
      </c>
      <c r="R1256" s="2" t="str">
        <f>VLOOKUP(D1256,CUSTOMERS!A:K,11,FALSE)</f>
        <v>USA</v>
      </c>
    </row>
    <row r="1257" spans="1:18" x14ac:dyDescent="0.2">
      <c r="A1257" s="2">
        <v>1625</v>
      </c>
      <c r="B1257" s="2">
        <v>3</v>
      </c>
      <c r="C1257" s="4">
        <v>44957</v>
      </c>
      <c r="D1257" s="2">
        <v>309</v>
      </c>
      <c r="E1257" s="2">
        <v>110</v>
      </c>
      <c r="F1257" s="2" t="str">
        <f>VLOOKUP(E1257,PRODUCTS!A:B,2,FALSE)</f>
        <v>Italian Trattoria</v>
      </c>
      <c r="G1257" s="2">
        <v>1</v>
      </c>
      <c r="H1257" s="10">
        <f>VLOOKUP(E1257,PRODUCTS!A:E,3,FALSE)</f>
        <v>65</v>
      </c>
      <c r="I1257" s="10">
        <f>VLOOKUP(E1257,PRODUCTS!A:E,4,FALSE)</f>
        <v>35.5</v>
      </c>
      <c r="J1257" s="10">
        <f t="shared" si="57"/>
        <v>65</v>
      </c>
      <c r="K1257" s="10">
        <f t="shared" si="58"/>
        <v>35.5</v>
      </c>
      <c r="L1257" s="10">
        <f t="shared" si="59"/>
        <v>29.5</v>
      </c>
      <c r="M1257" s="2">
        <f>VLOOKUP(D1257,CUSTOMERS!A:E,5,FALSE)</f>
        <v>2</v>
      </c>
      <c r="N1257" s="2">
        <f>VLOOKUP(E1257,PRODUCTS!A:E,5,FALSE)</f>
        <v>11</v>
      </c>
      <c r="O1257" s="2" t="str">
        <f>VLOOKUP(N1257,CATEGORIES!A:C,3,FALSE)</f>
        <v>Gifts</v>
      </c>
      <c r="P1257" s="2" t="str">
        <f ca="1">VLOOKUP(D1257,CUSTOMERS!A:J,10,FALSE)</f>
        <v>60 - 70</v>
      </c>
      <c r="Q1257" s="2" t="str">
        <f>VLOOKUP(D1257,CUSTOMERS!A:I,9,FALSE)</f>
        <v>North-East</v>
      </c>
      <c r="R1257" s="2" t="str">
        <f>VLOOKUP(D1257,CUSTOMERS!A:K,11,FALSE)</f>
        <v>USA</v>
      </c>
    </row>
    <row r="1258" spans="1:18" x14ac:dyDescent="0.2">
      <c r="A1258" s="2">
        <v>1625</v>
      </c>
      <c r="B1258" s="2">
        <v>4</v>
      </c>
      <c r="C1258" s="4">
        <v>44957</v>
      </c>
      <c r="D1258" s="2">
        <v>309</v>
      </c>
      <c r="E1258" s="2">
        <v>120</v>
      </c>
      <c r="F1258" s="2" t="str">
        <f>VLOOKUP(E1258,PRODUCTS!A:B,2,FALSE)</f>
        <v>Levitron World Globe</v>
      </c>
      <c r="G1258" s="2">
        <v>1</v>
      </c>
      <c r="H1258" s="10">
        <f>VLOOKUP(E1258,PRODUCTS!A:E,3,FALSE)</f>
        <v>80</v>
      </c>
      <c r="I1258" s="10">
        <f>VLOOKUP(E1258,PRODUCTS!A:E,4,FALSE)</f>
        <v>42</v>
      </c>
      <c r="J1258" s="10">
        <f t="shared" si="57"/>
        <v>80</v>
      </c>
      <c r="K1258" s="10">
        <f t="shared" si="58"/>
        <v>42</v>
      </c>
      <c r="L1258" s="10">
        <f t="shared" si="59"/>
        <v>38</v>
      </c>
      <c r="M1258" s="2">
        <f>VLOOKUP(D1258,CUSTOMERS!A:E,5,FALSE)</f>
        <v>2</v>
      </c>
      <c r="N1258" s="2">
        <f>VLOOKUP(E1258,PRODUCTS!A:E,5,FALSE)</f>
        <v>26</v>
      </c>
      <c r="O1258" s="2" t="str">
        <f>VLOOKUP(N1258,CATEGORIES!A:C,3,FALSE)</f>
        <v>Gifts</v>
      </c>
      <c r="P1258" s="2" t="str">
        <f ca="1">VLOOKUP(D1258,CUSTOMERS!A:J,10,FALSE)</f>
        <v>60 - 70</v>
      </c>
      <c r="Q1258" s="2" t="str">
        <f>VLOOKUP(D1258,CUSTOMERS!A:I,9,FALSE)</f>
        <v>North-East</v>
      </c>
      <c r="R1258" s="2" t="str">
        <f>VLOOKUP(D1258,CUSTOMERS!A:K,11,FALSE)</f>
        <v>USA</v>
      </c>
    </row>
    <row r="1259" spans="1:18" x14ac:dyDescent="0.2">
      <c r="A1259" s="2">
        <v>1625</v>
      </c>
      <c r="B1259" s="2">
        <v>5</v>
      </c>
      <c r="C1259" s="4">
        <v>44957</v>
      </c>
      <c r="D1259" s="2">
        <v>309</v>
      </c>
      <c r="E1259" s="2">
        <v>185</v>
      </c>
      <c r="F1259" s="2" t="str">
        <f>VLOOKUP(E1259,PRODUCTS!A:B,2,FALSE)</f>
        <v>Pewter Letter Opener</v>
      </c>
      <c r="G1259" s="2">
        <v>1</v>
      </c>
      <c r="H1259" s="10">
        <f>VLOOKUP(E1259,PRODUCTS!A:E,3,FALSE)</f>
        <v>18</v>
      </c>
      <c r="I1259" s="10">
        <f>VLOOKUP(E1259,PRODUCTS!A:E,4,FALSE)</f>
        <v>12</v>
      </c>
      <c r="J1259" s="10">
        <f t="shared" si="57"/>
        <v>18</v>
      </c>
      <c r="K1259" s="10">
        <f t="shared" si="58"/>
        <v>12</v>
      </c>
      <c r="L1259" s="10">
        <f t="shared" si="59"/>
        <v>6</v>
      </c>
      <c r="M1259" s="2">
        <f>VLOOKUP(D1259,CUSTOMERS!A:E,5,FALSE)</f>
        <v>2</v>
      </c>
      <c r="N1259" s="2">
        <f>VLOOKUP(E1259,PRODUCTS!A:E,5,FALSE)</f>
        <v>26</v>
      </c>
      <c r="O1259" s="2" t="str">
        <f>VLOOKUP(N1259,CATEGORIES!A:C,3,FALSE)</f>
        <v>Gifts</v>
      </c>
      <c r="P1259" s="2" t="str">
        <f ca="1">VLOOKUP(D1259,CUSTOMERS!A:J,10,FALSE)</f>
        <v>60 - 70</v>
      </c>
      <c r="Q1259" s="2" t="str">
        <f>VLOOKUP(D1259,CUSTOMERS!A:I,9,FALSE)</f>
        <v>North-East</v>
      </c>
      <c r="R1259" s="2" t="str">
        <f>VLOOKUP(D1259,CUSTOMERS!A:K,11,FALSE)</f>
        <v>USA</v>
      </c>
    </row>
    <row r="1260" spans="1:18" x14ac:dyDescent="0.2">
      <c r="A1260" s="2">
        <v>1626</v>
      </c>
      <c r="B1260" s="2">
        <v>1</v>
      </c>
      <c r="C1260" s="4">
        <v>44958</v>
      </c>
      <c r="D1260" s="2">
        <v>85</v>
      </c>
      <c r="E1260" s="2">
        <v>144</v>
      </c>
      <c r="F1260" s="2" t="str">
        <f>VLOOKUP(E1260,PRODUCTS!A:B,2,FALSE)</f>
        <v>Office Goody Basket</v>
      </c>
      <c r="G1260" s="2">
        <v>1</v>
      </c>
      <c r="H1260" s="10">
        <f>VLOOKUP(E1260,PRODUCTS!A:E,3,FALSE)</f>
        <v>113</v>
      </c>
      <c r="I1260" s="10">
        <f>VLOOKUP(E1260,PRODUCTS!A:E,4,FALSE)</f>
        <v>59.5</v>
      </c>
      <c r="J1260" s="10">
        <f t="shared" si="57"/>
        <v>113</v>
      </c>
      <c r="K1260" s="10">
        <f t="shared" si="58"/>
        <v>59.5</v>
      </c>
      <c r="L1260" s="10">
        <f t="shared" si="59"/>
        <v>53.5</v>
      </c>
      <c r="M1260" s="2">
        <f>VLOOKUP(D1260,CUSTOMERS!A:E,5,FALSE)</f>
        <v>2</v>
      </c>
      <c r="N1260" s="2">
        <f>VLOOKUP(E1260,PRODUCTS!A:E,5,FALSE)</f>
        <v>11</v>
      </c>
      <c r="O1260" s="2" t="str">
        <f>VLOOKUP(N1260,CATEGORIES!A:C,3,FALSE)</f>
        <v>Gifts</v>
      </c>
      <c r="P1260" s="2" t="str">
        <f ca="1">VLOOKUP(D1260,CUSTOMERS!A:J,10,FALSE)</f>
        <v>50 - 60</v>
      </c>
      <c r="Q1260" s="2" t="str">
        <f>VLOOKUP(D1260,CUSTOMERS!A:I,9,FALSE)</f>
        <v>Germany</v>
      </c>
      <c r="R1260" s="2" t="str">
        <f>VLOOKUP(D1260,CUSTOMERS!A:K,11,FALSE)</f>
        <v>Europe</v>
      </c>
    </row>
    <row r="1261" spans="1:18" x14ac:dyDescent="0.2">
      <c r="A1261" s="2">
        <v>1626</v>
      </c>
      <c r="B1261" s="2">
        <v>2</v>
      </c>
      <c r="C1261" s="4">
        <v>44958</v>
      </c>
      <c r="D1261" s="2">
        <v>85</v>
      </c>
      <c r="E1261" s="2">
        <v>164</v>
      </c>
      <c r="F1261" s="2" t="str">
        <f>VLOOKUP(E1261,PRODUCTS!A:B,2,FALSE)</f>
        <v>Reading Light</v>
      </c>
      <c r="G1261" s="2">
        <v>3</v>
      </c>
      <c r="H1261" s="10">
        <f>VLOOKUP(E1261,PRODUCTS!A:E,3,FALSE)</f>
        <v>35</v>
      </c>
      <c r="I1261" s="10">
        <f>VLOOKUP(E1261,PRODUCTS!A:E,4,FALSE)</f>
        <v>20.5</v>
      </c>
      <c r="J1261" s="10">
        <f t="shared" si="57"/>
        <v>105</v>
      </c>
      <c r="K1261" s="10">
        <f t="shared" si="58"/>
        <v>61.5</v>
      </c>
      <c r="L1261" s="10">
        <f t="shared" si="59"/>
        <v>43.5</v>
      </c>
      <c r="M1261" s="2">
        <f>VLOOKUP(D1261,CUSTOMERS!A:E,5,FALSE)</f>
        <v>2</v>
      </c>
      <c r="N1261" s="2">
        <f>VLOOKUP(E1261,PRODUCTS!A:E,5,FALSE)</f>
        <v>2</v>
      </c>
      <c r="O1261" s="2" t="str">
        <f>VLOOKUP(N1261,CATEGORIES!A:C,3,FALSE)</f>
        <v>Travel</v>
      </c>
      <c r="P1261" s="2" t="str">
        <f ca="1">VLOOKUP(D1261,CUSTOMERS!A:J,10,FALSE)</f>
        <v>50 - 60</v>
      </c>
      <c r="Q1261" s="2" t="str">
        <f>VLOOKUP(D1261,CUSTOMERS!A:I,9,FALSE)</f>
        <v>Germany</v>
      </c>
      <c r="R1261" s="2" t="str">
        <f>VLOOKUP(D1261,CUSTOMERS!A:K,11,FALSE)</f>
        <v>Europe</v>
      </c>
    </row>
    <row r="1262" spans="1:18" x14ac:dyDescent="0.2">
      <c r="A1262" s="2">
        <v>1627</v>
      </c>
      <c r="B1262" s="2">
        <v>1</v>
      </c>
      <c r="C1262" s="4">
        <v>44959</v>
      </c>
      <c r="D1262" s="2">
        <v>85</v>
      </c>
      <c r="E1262" s="2">
        <v>16</v>
      </c>
      <c r="F1262" s="2" t="str">
        <f>VLOOKUP(E1262,PRODUCTS!A:B,2,FALSE)</f>
        <v>Beer-Making Kit</v>
      </c>
      <c r="G1262" s="2">
        <v>1</v>
      </c>
      <c r="H1262" s="10">
        <f>VLOOKUP(E1262,PRODUCTS!A:E,3,FALSE)</f>
        <v>50</v>
      </c>
      <c r="I1262" s="10">
        <f>VLOOKUP(E1262,PRODUCTS!A:E,4,FALSE)</f>
        <v>27</v>
      </c>
      <c r="J1262" s="10">
        <f t="shared" si="57"/>
        <v>50</v>
      </c>
      <c r="K1262" s="10">
        <f t="shared" si="58"/>
        <v>27</v>
      </c>
      <c r="L1262" s="10">
        <f t="shared" si="59"/>
        <v>23</v>
      </c>
      <c r="M1262" s="2">
        <f>VLOOKUP(D1262,CUSTOMERS!A:E,5,FALSE)</f>
        <v>2</v>
      </c>
      <c r="N1262" s="2">
        <f>VLOOKUP(E1262,PRODUCTS!A:E,5,FALSE)</f>
        <v>15</v>
      </c>
      <c r="O1262" s="2" t="str">
        <f>VLOOKUP(N1262,CATEGORIES!A:C,3,FALSE)</f>
        <v>Household</v>
      </c>
      <c r="P1262" s="2" t="str">
        <f ca="1">VLOOKUP(D1262,CUSTOMERS!A:J,10,FALSE)</f>
        <v>50 - 60</v>
      </c>
      <c r="Q1262" s="2" t="str">
        <f>VLOOKUP(D1262,CUSTOMERS!A:I,9,FALSE)</f>
        <v>Germany</v>
      </c>
      <c r="R1262" s="2" t="str">
        <f>VLOOKUP(D1262,CUSTOMERS!A:K,11,FALSE)</f>
        <v>Europe</v>
      </c>
    </row>
    <row r="1263" spans="1:18" x14ac:dyDescent="0.2">
      <c r="A1263" s="2">
        <v>1627</v>
      </c>
      <c r="B1263" s="2">
        <v>2</v>
      </c>
      <c r="C1263" s="4">
        <v>44959</v>
      </c>
      <c r="D1263" s="2">
        <v>85</v>
      </c>
      <c r="E1263" s="2">
        <v>72</v>
      </c>
      <c r="F1263" s="2" t="str">
        <f>VLOOKUP(E1263,PRODUCTS!A:B,2,FALSE)</f>
        <v>Elmo Market Basket</v>
      </c>
      <c r="G1263" s="2">
        <v>1</v>
      </c>
      <c r="H1263" s="10">
        <f>VLOOKUP(E1263,PRODUCTS!A:E,3,FALSE)</f>
        <v>30</v>
      </c>
      <c r="I1263" s="10">
        <f>VLOOKUP(E1263,PRODUCTS!A:E,4,FALSE)</f>
        <v>18</v>
      </c>
      <c r="J1263" s="10">
        <f t="shared" si="57"/>
        <v>30</v>
      </c>
      <c r="K1263" s="10">
        <f t="shared" si="58"/>
        <v>18</v>
      </c>
      <c r="L1263" s="10">
        <f t="shared" si="59"/>
        <v>12</v>
      </c>
      <c r="M1263" s="2">
        <f>VLOOKUP(D1263,CUSTOMERS!A:E,5,FALSE)</f>
        <v>2</v>
      </c>
      <c r="N1263" s="2">
        <f>VLOOKUP(E1263,PRODUCTS!A:E,5,FALSE)</f>
        <v>17</v>
      </c>
      <c r="O1263" s="2" t="str">
        <f>VLOOKUP(N1263,CATEGORIES!A:C,3,FALSE)</f>
        <v>Children</v>
      </c>
      <c r="P1263" s="2" t="str">
        <f ca="1">VLOOKUP(D1263,CUSTOMERS!A:J,10,FALSE)</f>
        <v>50 - 60</v>
      </c>
      <c r="Q1263" s="2" t="str">
        <f>VLOOKUP(D1263,CUSTOMERS!A:I,9,FALSE)</f>
        <v>Germany</v>
      </c>
      <c r="R1263" s="2" t="str">
        <f>VLOOKUP(D1263,CUSTOMERS!A:K,11,FALSE)</f>
        <v>Europe</v>
      </c>
    </row>
    <row r="1264" spans="1:18" x14ac:dyDescent="0.2">
      <c r="A1264" s="2">
        <v>1627</v>
      </c>
      <c r="B1264" s="2">
        <v>3</v>
      </c>
      <c r="C1264" s="4">
        <v>44959</v>
      </c>
      <c r="D1264" s="2">
        <v>85</v>
      </c>
      <c r="E1264" s="2">
        <v>114</v>
      </c>
      <c r="F1264" s="2" t="str">
        <f>VLOOKUP(E1264,PRODUCTS!A:B,2,FALSE)</f>
        <v>Keytog Laser Pointer</v>
      </c>
      <c r="G1264" s="2">
        <v>1</v>
      </c>
      <c r="H1264" s="10">
        <f>VLOOKUP(E1264,PRODUCTS!A:E,3,FALSE)</f>
        <v>84</v>
      </c>
      <c r="I1264" s="10">
        <f>VLOOKUP(E1264,PRODUCTS!A:E,4,FALSE)</f>
        <v>44</v>
      </c>
      <c r="J1264" s="10">
        <f t="shared" si="57"/>
        <v>84</v>
      </c>
      <c r="K1264" s="10">
        <f t="shared" si="58"/>
        <v>44</v>
      </c>
      <c r="L1264" s="10">
        <f t="shared" si="59"/>
        <v>40</v>
      </c>
      <c r="M1264" s="2">
        <f>VLOOKUP(D1264,CUSTOMERS!A:E,5,FALSE)</f>
        <v>2</v>
      </c>
      <c r="N1264" s="2">
        <f>VLOOKUP(E1264,PRODUCTS!A:E,5,FALSE)</f>
        <v>9</v>
      </c>
      <c r="O1264" s="2" t="str">
        <f>VLOOKUP(N1264,CATEGORIES!A:C,3,FALSE)</f>
        <v>Electronics</v>
      </c>
      <c r="P1264" s="2" t="str">
        <f ca="1">VLOOKUP(D1264,CUSTOMERS!A:J,10,FALSE)</f>
        <v>50 - 60</v>
      </c>
      <c r="Q1264" s="2" t="str">
        <f>VLOOKUP(D1264,CUSTOMERS!A:I,9,FALSE)</f>
        <v>Germany</v>
      </c>
      <c r="R1264" s="2" t="str">
        <f>VLOOKUP(D1264,CUSTOMERS!A:K,11,FALSE)</f>
        <v>Europe</v>
      </c>
    </row>
    <row r="1265" spans="1:18" x14ac:dyDescent="0.2">
      <c r="A1265" s="2">
        <v>1628</v>
      </c>
      <c r="B1265" s="2">
        <v>1</v>
      </c>
      <c r="C1265" s="4">
        <v>44959</v>
      </c>
      <c r="D1265" s="2">
        <v>86</v>
      </c>
      <c r="E1265" s="2">
        <v>36</v>
      </c>
      <c r="F1265" s="2" t="str">
        <f>VLOOKUP(E1265,PRODUCTS!A:B,2,FALSE)</f>
        <v>Cashmere Blend Espresso</v>
      </c>
      <c r="G1265" s="2">
        <v>2</v>
      </c>
      <c r="H1265" s="10">
        <f>VLOOKUP(E1265,PRODUCTS!A:E,3,FALSE)</f>
        <v>14</v>
      </c>
      <c r="I1265" s="10">
        <f>VLOOKUP(E1265,PRODUCTS!A:E,4,FALSE)</f>
        <v>8</v>
      </c>
      <c r="J1265" s="10">
        <f t="shared" si="57"/>
        <v>28</v>
      </c>
      <c r="K1265" s="10">
        <f t="shared" si="58"/>
        <v>16</v>
      </c>
      <c r="L1265" s="10">
        <f t="shared" si="59"/>
        <v>12</v>
      </c>
      <c r="M1265" s="2">
        <f>VLOOKUP(D1265,CUSTOMERS!A:E,5,FALSE)</f>
        <v>4</v>
      </c>
      <c r="N1265" s="2">
        <f>VLOOKUP(E1265,PRODUCTS!A:E,5,FALSE)</f>
        <v>6</v>
      </c>
      <c r="O1265" s="2" t="str">
        <f>VLOOKUP(N1265,CATEGORIES!A:C,3,FALSE)</f>
        <v>Food</v>
      </c>
      <c r="P1265" s="2" t="str">
        <f ca="1">VLOOKUP(D1265,CUSTOMERS!A:J,10,FALSE)</f>
        <v>30 - 40</v>
      </c>
      <c r="Q1265" s="2" t="str">
        <f>VLOOKUP(D1265,CUSTOMERS!A:I,9,FALSE)</f>
        <v>North-West</v>
      </c>
      <c r="R1265" s="2" t="str">
        <f>VLOOKUP(D1265,CUSTOMERS!A:K,11,FALSE)</f>
        <v>USA</v>
      </c>
    </row>
    <row r="1266" spans="1:18" x14ac:dyDescent="0.2">
      <c r="A1266" s="2">
        <v>1629</v>
      </c>
      <c r="B1266" s="2">
        <v>1</v>
      </c>
      <c r="C1266" s="4">
        <v>44959</v>
      </c>
      <c r="D1266" s="2">
        <v>647</v>
      </c>
      <c r="E1266" s="2">
        <v>1</v>
      </c>
      <c r="F1266" s="2" t="str">
        <f>VLOOKUP(E1266,PRODUCTS!A:B,2,FALSE)</f>
        <v>Sharp Vermont Cheddar (3Lb)</v>
      </c>
      <c r="G1266" s="2">
        <v>1</v>
      </c>
      <c r="H1266" s="10">
        <f>VLOOKUP(E1266,PRODUCTS!A:E,3,FALSE)</f>
        <v>25</v>
      </c>
      <c r="I1266" s="10">
        <f>VLOOKUP(E1266,PRODUCTS!A:E,4,FALSE)</f>
        <v>14.5</v>
      </c>
      <c r="J1266" s="10">
        <f t="shared" si="57"/>
        <v>25</v>
      </c>
      <c r="K1266" s="10">
        <f t="shared" si="58"/>
        <v>14.5</v>
      </c>
      <c r="L1266" s="10">
        <f t="shared" si="59"/>
        <v>10.5</v>
      </c>
      <c r="M1266" s="2">
        <f>VLOOKUP(D1266,CUSTOMERS!A:E,5,FALSE)</f>
        <v>5</v>
      </c>
      <c r="N1266" s="2">
        <f>VLOOKUP(E1266,PRODUCTS!A:E,5,FALSE)</f>
        <v>18</v>
      </c>
      <c r="O1266" s="2" t="str">
        <f>VLOOKUP(N1266,CATEGORIES!A:C,3,FALSE)</f>
        <v>Food</v>
      </c>
      <c r="P1266" s="2" t="str">
        <f ca="1">VLOOKUP(D1266,CUSTOMERS!A:J,10,FALSE)</f>
        <v>60 - 70</v>
      </c>
      <c r="Q1266" s="2" t="str">
        <f>VLOOKUP(D1266,CUSTOMERS!A:I,9,FALSE)</f>
        <v>North-West</v>
      </c>
      <c r="R1266" s="2" t="str">
        <f>VLOOKUP(D1266,CUSTOMERS!A:K,11,FALSE)</f>
        <v>USA</v>
      </c>
    </row>
    <row r="1267" spans="1:18" x14ac:dyDescent="0.2">
      <c r="A1267" s="2">
        <v>1629</v>
      </c>
      <c r="B1267" s="2">
        <v>2</v>
      </c>
      <c r="C1267" s="4">
        <v>44959</v>
      </c>
      <c r="D1267" s="2">
        <v>647</v>
      </c>
      <c r="E1267" s="2">
        <v>158</v>
      </c>
      <c r="F1267" s="2" t="str">
        <f>VLOOKUP(E1267,PRODUCTS!A:B,2,FALSE)</f>
        <v>Portable Light Box</v>
      </c>
      <c r="G1267" s="2">
        <v>1</v>
      </c>
      <c r="H1267" s="10">
        <f>VLOOKUP(E1267,PRODUCTS!A:E,3,FALSE)</f>
        <v>304</v>
      </c>
      <c r="I1267" s="10">
        <f>VLOOKUP(E1267,PRODUCTS!A:E,4,FALSE)</f>
        <v>154</v>
      </c>
      <c r="J1267" s="10">
        <f t="shared" si="57"/>
        <v>304</v>
      </c>
      <c r="K1267" s="10">
        <f t="shared" si="58"/>
        <v>154</v>
      </c>
      <c r="L1267" s="10">
        <f t="shared" si="59"/>
        <v>150</v>
      </c>
      <c r="M1267" s="2">
        <f>VLOOKUP(D1267,CUSTOMERS!A:E,5,FALSE)</f>
        <v>5</v>
      </c>
      <c r="N1267" s="2">
        <f>VLOOKUP(E1267,PRODUCTS!A:E,5,FALSE)</f>
        <v>7</v>
      </c>
      <c r="O1267" s="2" t="str">
        <f>VLOOKUP(N1267,CATEGORIES!A:C,3,FALSE)</f>
        <v>Electronics</v>
      </c>
      <c r="P1267" s="2" t="str">
        <f ca="1">VLOOKUP(D1267,CUSTOMERS!A:J,10,FALSE)</f>
        <v>60 - 70</v>
      </c>
      <c r="Q1267" s="2" t="str">
        <f>VLOOKUP(D1267,CUSTOMERS!A:I,9,FALSE)</f>
        <v>North-West</v>
      </c>
      <c r="R1267" s="2" t="str">
        <f>VLOOKUP(D1267,CUSTOMERS!A:K,11,FALSE)</f>
        <v>USA</v>
      </c>
    </row>
    <row r="1268" spans="1:18" x14ac:dyDescent="0.2">
      <c r="A1268" s="2">
        <v>1629</v>
      </c>
      <c r="B1268" s="2">
        <v>3</v>
      </c>
      <c r="C1268" s="4">
        <v>44959</v>
      </c>
      <c r="D1268" s="2">
        <v>647</v>
      </c>
      <c r="E1268" s="2">
        <v>163</v>
      </c>
      <c r="F1268" s="2" t="str">
        <f>VLOOKUP(E1268,PRODUCTS!A:B,2,FALSE)</f>
        <v>Queen Log Cabin Quilt</v>
      </c>
      <c r="G1268" s="2">
        <v>1</v>
      </c>
      <c r="H1268" s="10">
        <f>VLOOKUP(E1268,PRODUCTS!A:E,3,FALSE)</f>
        <v>180</v>
      </c>
      <c r="I1268" s="10">
        <f>VLOOKUP(E1268,PRODUCTS!A:E,4,FALSE)</f>
        <v>93</v>
      </c>
      <c r="J1268" s="10">
        <f t="shared" si="57"/>
        <v>180</v>
      </c>
      <c r="K1268" s="10">
        <f t="shared" si="58"/>
        <v>93</v>
      </c>
      <c r="L1268" s="10">
        <f t="shared" si="59"/>
        <v>87</v>
      </c>
      <c r="M1268" s="2">
        <f>VLOOKUP(D1268,CUSTOMERS!A:E,5,FALSE)</f>
        <v>5</v>
      </c>
      <c r="N1268" s="2">
        <f>VLOOKUP(E1268,PRODUCTS!A:E,5,FALSE)</f>
        <v>19</v>
      </c>
      <c r="O1268" s="2" t="str">
        <f>VLOOKUP(N1268,CATEGORIES!A:C,3,FALSE)</f>
        <v>Household</v>
      </c>
      <c r="P1268" s="2" t="str">
        <f ca="1">VLOOKUP(D1268,CUSTOMERS!A:J,10,FALSE)</f>
        <v>60 - 70</v>
      </c>
      <c r="Q1268" s="2" t="str">
        <f>VLOOKUP(D1268,CUSTOMERS!A:I,9,FALSE)</f>
        <v>North-West</v>
      </c>
      <c r="R1268" s="2" t="str">
        <f>VLOOKUP(D1268,CUSTOMERS!A:K,11,FALSE)</f>
        <v>USA</v>
      </c>
    </row>
    <row r="1269" spans="1:18" x14ac:dyDescent="0.2">
      <c r="A1269" s="2">
        <v>1630</v>
      </c>
      <c r="B1269" s="2">
        <v>1</v>
      </c>
      <c r="C1269" s="4">
        <v>44960</v>
      </c>
      <c r="D1269" s="2">
        <v>149</v>
      </c>
      <c r="E1269" s="2">
        <v>7</v>
      </c>
      <c r="F1269" s="2" t="str">
        <f>VLOOKUP(E1269,PRODUCTS!A:B,2,FALSE)</f>
        <v>Amish Horse Pull-toy</v>
      </c>
      <c r="G1269" s="2">
        <v>1</v>
      </c>
      <c r="H1269" s="10">
        <f>VLOOKUP(E1269,PRODUCTS!A:E,3,FALSE)</f>
        <v>35</v>
      </c>
      <c r="I1269" s="10">
        <f>VLOOKUP(E1269,PRODUCTS!A:E,4,FALSE)</f>
        <v>20.5</v>
      </c>
      <c r="J1269" s="10">
        <f t="shared" si="57"/>
        <v>35</v>
      </c>
      <c r="K1269" s="10">
        <f t="shared" si="58"/>
        <v>20.5</v>
      </c>
      <c r="L1269" s="10">
        <f t="shared" si="59"/>
        <v>14.5</v>
      </c>
      <c r="M1269" s="2">
        <f>VLOOKUP(D1269,CUSTOMERS!A:E,5,FALSE)</f>
        <v>4</v>
      </c>
      <c r="N1269" s="2">
        <f>VLOOKUP(E1269,PRODUCTS!A:E,5,FALSE)</f>
        <v>5</v>
      </c>
      <c r="O1269" s="2" t="str">
        <f>VLOOKUP(N1269,CATEGORIES!A:C,3,FALSE)</f>
        <v>Children</v>
      </c>
      <c r="P1269" s="2" t="str">
        <f ca="1">VLOOKUP(D1269,CUSTOMERS!A:J,10,FALSE)</f>
        <v>30 - 40</v>
      </c>
      <c r="Q1269" s="2" t="str">
        <f>VLOOKUP(D1269,CUSTOMERS!A:I,9,FALSE)</f>
        <v>Central</v>
      </c>
      <c r="R1269" s="2" t="str">
        <f>VLOOKUP(D1269,CUSTOMERS!A:K,11,FALSE)</f>
        <v>USA</v>
      </c>
    </row>
    <row r="1270" spans="1:18" x14ac:dyDescent="0.2">
      <c r="A1270" s="2">
        <v>1630</v>
      </c>
      <c r="B1270" s="2">
        <v>2</v>
      </c>
      <c r="C1270" s="4">
        <v>44960</v>
      </c>
      <c r="D1270" s="2">
        <v>149</v>
      </c>
      <c r="E1270" s="2">
        <v>56</v>
      </c>
      <c r="F1270" s="2" t="str">
        <f>VLOOKUP(E1270,PRODUCTS!A:B,2,FALSE)</f>
        <v>Cork Board</v>
      </c>
      <c r="G1270" s="2">
        <v>1</v>
      </c>
      <c r="H1270" s="10">
        <f>VLOOKUP(E1270,PRODUCTS!A:E,3,FALSE)</f>
        <v>30</v>
      </c>
      <c r="I1270" s="10">
        <f>VLOOKUP(E1270,PRODUCTS!A:E,4,FALSE)</f>
        <v>18</v>
      </c>
      <c r="J1270" s="10">
        <f t="shared" si="57"/>
        <v>30</v>
      </c>
      <c r="K1270" s="10">
        <f t="shared" si="58"/>
        <v>18</v>
      </c>
      <c r="L1270" s="10">
        <f t="shared" si="59"/>
        <v>12</v>
      </c>
      <c r="M1270" s="2">
        <f>VLOOKUP(D1270,CUSTOMERS!A:E,5,FALSE)</f>
        <v>4</v>
      </c>
      <c r="N1270" s="2">
        <f>VLOOKUP(E1270,PRODUCTS!A:E,5,FALSE)</f>
        <v>15</v>
      </c>
      <c r="O1270" s="2" t="str">
        <f>VLOOKUP(N1270,CATEGORIES!A:C,3,FALSE)</f>
        <v>Household</v>
      </c>
      <c r="P1270" s="2" t="str">
        <f ca="1">VLOOKUP(D1270,CUSTOMERS!A:J,10,FALSE)</f>
        <v>30 - 40</v>
      </c>
      <c r="Q1270" s="2" t="str">
        <f>VLOOKUP(D1270,CUSTOMERS!A:I,9,FALSE)</f>
        <v>Central</v>
      </c>
      <c r="R1270" s="2" t="str">
        <f>VLOOKUP(D1270,CUSTOMERS!A:K,11,FALSE)</f>
        <v>USA</v>
      </c>
    </row>
    <row r="1271" spans="1:18" x14ac:dyDescent="0.2">
      <c r="A1271" s="2">
        <v>1631</v>
      </c>
      <c r="B1271" s="2">
        <v>1</v>
      </c>
      <c r="C1271" s="4">
        <v>44960</v>
      </c>
      <c r="D1271" s="2">
        <v>167</v>
      </c>
      <c r="E1271" s="2">
        <v>2</v>
      </c>
      <c r="F1271" s="2" t="str">
        <f>VLOOKUP(E1271,PRODUCTS!A:B,2,FALSE)</f>
        <v>Gardener's Journal</v>
      </c>
      <c r="G1271" s="2">
        <v>1</v>
      </c>
      <c r="H1271" s="10">
        <f>VLOOKUP(E1271,PRODUCTS!A:E,3,FALSE)</f>
        <v>25</v>
      </c>
      <c r="I1271" s="10">
        <f>VLOOKUP(E1271,PRODUCTS!A:E,4,FALSE)</f>
        <v>15.5</v>
      </c>
      <c r="J1271" s="10">
        <f t="shared" si="57"/>
        <v>25</v>
      </c>
      <c r="K1271" s="10">
        <f t="shared" si="58"/>
        <v>15.5</v>
      </c>
      <c r="L1271" s="10">
        <f t="shared" si="59"/>
        <v>9.5</v>
      </c>
      <c r="M1271" s="2">
        <f>VLOOKUP(D1271,CUSTOMERS!A:E,5,FALSE)</f>
        <v>5</v>
      </c>
      <c r="N1271" s="2">
        <f>VLOOKUP(E1271,PRODUCTS!A:E,5,FALSE)</f>
        <v>16</v>
      </c>
      <c r="O1271" s="2" t="str">
        <f>VLOOKUP(N1271,CATEGORIES!A:C,3,FALSE)</f>
        <v>Household</v>
      </c>
      <c r="P1271" s="2" t="str">
        <f ca="1">VLOOKUP(D1271,CUSTOMERS!A:J,10,FALSE)</f>
        <v>30 - 40</v>
      </c>
      <c r="Q1271" s="2" t="str">
        <f>VLOOKUP(D1271,CUSTOMERS!A:I,9,FALSE)</f>
        <v>South-East</v>
      </c>
      <c r="R1271" s="2" t="str">
        <f>VLOOKUP(D1271,CUSTOMERS!A:K,11,FALSE)</f>
        <v>USA</v>
      </c>
    </row>
    <row r="1272" spans="1:18" x14ac:dyDescent="0.2">
      <c r="A1272" s="2">
        <v>1631</v>
      </c>
      <c r="B1272" s="2">
        <v>2</v>
      </c>
      <c r="C1272" s="4">
        <v>44960</v>
      </c>
      <c r="D1272" s="2">
        <v>167</v>
      </c>
      <c r="E1272" s="2">
        <v>137</v>
      </c>
      <c r="F1272" s="2" t="str">
        <f>VLOOKUP(E1272,PRODUCTS!A:B,2,FALSE)</f>
        <v>Mr. Snippet</v>
      </c>
      <c r="G1272" s="2">
        <v>2</v>
      </c>
      <c r="H1272" s="10">
        <f>VLOOKUP(E1272,PRODUCTS!A:E,3,FALSE)</f>
        <v>13</v>
      </c>
      <c r="I1272" s="10">
        <f>VLOOKUP(E1272,PRODUCTS!A:E,4,FALSE)</f>
        <v>7.5</v>
      </c>
      <c r="J1272" s="10">
        <f t="shared" si="57"/>
        <v>26</v>
      </c>
      <c r="K1272" s="10">
        <f t="shared" si="58"/>
        <v>15</v>
      </c>
      <c r="L1272" s="10">
        <f t="shared" si="59"/>
        <v>11</v>
      </c>
      <c r="M1272" s="2">
        <f>VLOOKUP(D1272,CUSTOMERS!A:E,5,FALSE)</f>
        <v>5</v>
      </c>
      <c r="N1272" s="2">
        <f>VLOOKUP(E1272,PRODUCTS!A:E,5,FALSE)</f>
        <v>17</v>
      </c>
      <c r="O1272" s="2" t="str">
        <f>VLOOKUP(N1272,CATEGORIES!A:C,3,FALSE)</f>
        <v>Children</v>
      </c>
      <c r="P1272" s="2" t="str">
        <f ca="1">VLOOKUP(D1272,CUSTOMERS!A:J,10,FALSE)</f>
        <v>30 - 40</v>
      </c>
      <c r="Q1272" s="2" t="str">
        <f>VLOOKUP(D1272,CUSTOMERS!A:I,9,FALSE)</f>
        <v>South-East</v>
      </c>
      <c r="R1272" s="2" t="str">
        <f>VLOOKUP(D1272,CUSTOMERS!A:K,11,FALSE)</f>
        <v>USA</v>
      </c>
    </row>
    <row r="1273" spans="1:18" x14ac:dyDescent="0.2">
      <c r="A1273" s="2">
        <v>1632</v>
      </c>
      <c r="B1273" s="2">
        <v>1</v>
      </c>
      <c r="C1273" s="4">
        <v>44960</v>
      </c>
      <c r="D1273" s="2">
        <v>273</v>
      </c>
      <c r="E1273" s="2">
        <v>13</v>
      </c>
      <c r="F1273" s="2" t="str">
        <f>VLOOKUP(E1273,PRODUCTS!A:B,2,FALSE)</f>
        <v>Barking Treat Jar</v>
      </c>
      <c r="G1273" s="2">
        <v>1</v>
      </c>
      <c r="H1273" s="10">
        <f>VLOOKUP(E1273,PRODUCTS!A:E,3,FALSE)</f>
        <v>35</v>
      </c>
      <c r="I1273" s="10">
        <f>VLOOKUP(E1273,PRODUCTS!A:E,4,FALSE)</f>
        <v>19.5</v>
      </c>
      <c r="J1273" s="10">
        <f t="shared" si="57"/>
        <v>35</v>
      </c>
      <c r="K1273" s="10">
        <f t="shared" si="58"/>
        <v>19.5</v>
      </c>
      <c r="L1273" s="10">
        <f t="shared" si="59"/>
        <v>15.5</v>
      </c>
      <c r="M1273" s="2">
        <f>VLOOKUP(D1273,CUSTOMERS!A:E,5,FALSE)</f>
        <v>9</v>
      </c>
      <c r="N1273" s="2">
        <f>VLOOKUP(E1273,PRODUCTS!A:E,5,FALSE)</f>
        <v>21</v>
      </c>
      <c r="O1273" s="2" t="str">
        <f>VLOOKUP(N1273,CATEGORIES!A:C,3,FALSE)</f>
        <v>Household</v>
      </c>
      <c r="P1273" s="2" t="str">
        <f ca="1">VLOOKUP(D1273,CUSTOMERS!A:J,10,FALSE)</f>
        <v>40 - 50</v>
      </c>
      <c r="Q1273" s="2" t="str">
        <f>VLOOKUP(D1273,CUSTOMERS!A:I,9,FALSE)</f>
        <v>North-West</v>
      </c>
      <c r="R1273" s="2" t="str">
        <f>VLOOKUP(D1273,CUSTOMERS!A:K,11,FALSE)</f>
        <v>USA</v>
      </c>
    </row>
    <row r="1274" spans="1:18" x14ac:dyDescent="0.2">
      <c r="A1274" s="2">
        <v>1632</v>
      </c>
      <c r="B1274" s="2">
        <v>2</v>
      </c>
      <c r="C1274" s="4">
        <v>44960</v>
      </c>
      <c r="D1274" s="2">
        <v>273</v>
      </c>
      <c r="E1274" s="2">
        <v>60</v>
      </c>
      <c r="F1274" s="2" t="str">
        <f>VLOOKUP(E1274,PRODUCTS!A:B,2,FALSE)</f>
        <v>Custom Cellar Plaque</v>
      </c>
      <c r="G1274" s="2">
        <v>1</v>
      </c>
      <c r="H1274" s="10">
        <f>VLOOKUP(E1274,PRODUCTS!A:E,3,FALSE)</f>
        <v>60</v>
      </c>
      <c r="I1274" s="10">
        <f>VLOOKUP(E1274,PRODUCTS!A:E,4,FALSE)</f>
        <v>33</v>
      </c>
      <c r="J1274" s="10">
        <f t="shared" si="57"/>
        <v>60</v>
      </c>
      <c r="K1274" s="10">
        <f t="shared" si="58"/>
        <v>33</v>
      </c>
      <c r="L1274" s="10">
        <f t="shared" si="59"/>
        <v>27</v>
      </c>
      <c r="M1274" s="2">
        <f>VLOOKUP(D1274,CUSTOMERS!A:E,5,FALSE)</f>
        <v>9</v>
      </c>
      <c r="N1274" s="2">
        <f>VLOOKUP(E1274,PRODUCTS!A:E,5,FALSE)</f>
        <v>15</v>
      </c>
      <c r="O1274" s="2" t="str">
        <f>VLOOKUP(N1274,CATEGORIES!A:C,3,FALSE)</f>
        <v>Household</v>
      </c>
      <c r="P1274" s="2" t="str">
        <f ca="1">VLOOKUP(D1274,CUSTOMERS!A:J,10,FALSE)</f>
        <v>40 - 50</v>
      </c>
      <c r="Q1274" s="2" t="str">
        <f>VLOOKUP(D1274,CUSTOMERS!A:I,9,FALSE)</f>
        <v>North-West</v>
      </c>
      <c r="R1274" s="2" t="str">
        <f>VLOOKUP(D1274,CUSTOMERS!A:K,11,FALSE)</f>
        <v>USA</v>
      </c>
    </row>
    <row r="1275" spans="1:18" x14ac:dyDescent="0.2">
      <c r="A1275" s="2">
        <v>1632</v>
      </c>
      <c r="B1275" s="2">
        <v>3</v>
      </c>
      <c r="C1275" s="4">
        <v>44960</v>
      </c>
      <c r="D1275" s="2">
        <v>273</v>
      </c>
      <c r="E1275" s="2">
        <v>113</v>
      </c>
      <c r="F1275" s="2" t="str">
        <f>VLOOKUP(E1275,PRODUCTS!A:B,2,FALSE)</f>
        <v>Juniper Bonsai</v>
      </c>
      <c r="G1275" s="2">
        <v>1</v>
      </c>
      <c r="H1275" s="10">
        <f>VLOOKUP(E1275,PRODUCTS!A:E,3,FALSE)</f>
        <v>40</v>
      </c>
      <c r="I1275" s="10">
        <f>VLOOKUP(E1275,PRODUCTS!A:E,4,FALSE)</f>
        <v>23</v>
      </c>
      <c r="J1275" s="10">
        <f t="shared" si="57"/>
        <v>40</v>
      </c>
      <c r="K1275" s="10">
        <f t="shared" si="58"/>
        <v>23</v>
      </c>
      <c r="L1275" s="10">
        <f t="shared" si="59"/>
        <v>17</v>
      </c>
      <c r="M1275" s="2">
        <f>VLOOKUP(D1275,CUSTOMERS!A:E,5,FALSE)</f>
        <v>9</v>
      </c>
      <c r="N1275" s="2">
        <f>VLOOKUP(E1275,PRODUCTS!A:E,5,FALSE)</f>
        <v>22</v>
      </c>
      <c r="O1275" s="2" t="str">
        <f>VLOOKUP(N1275,CATEGORIES!A:C,3,FALSE)</f>
        <v>Gifts</v>
      </c>
      <c r="P1275" s="2" t="str">
        <f ca="1">VLOOKUP(D1275,CUSTOMERS!A:J,10,FALSE)</f>
        <v>40 - 50</v>
      </c>
      <c r="Q1275" s="2" t="str">
        <f>VLOOKUP(D1275,CUSTOMERS!A:I,9,FALSE)</f>
        <v>North-West</v>
      </c>
      <c r="R1275" s="2" t="str">
        <f>VLOOKUP(D1275,CUSTOMERS!A:K,11,FALSE)</f>
        <v>USA</v>
      </c>
    </row>
    <row r="1276" spans="1:18" x14ac:dyDescent="0.2">
      <c r="A1276" s="2">
        <v>1633</v>
      </c>
      <c r="B1276" s="2">
        <v>1</v>
      </c>
      <c r="C1276" s="4">
        <v>44960</v>
      </c>
      <c r="D1276" s="2">
        <v>367</v>
      </c>
      <c r="E1276" s="2">
        <v>104</v>
      </c>
      <c r="F1276" s="2" t="str">
        <f>VLOOKUP(E1276,PRODUCTS!A:B,2,FALSE)</f>
        <v>Ice Cream Parlor Bowl Set</v>
      </c>
      <c r="G1276" s="2">
        <v>1</v>
      </c>
      <c r="H1276" s="10">
        <f>VLOOKUP(E1276,PRODUCTS!A:E,3,FALSE)</f>
        <v>43</v>
      </c>
      <c r="I1276" s="10">
        <f>VLOOKUP(E1276,PRODUCTS!A:E,4,FALSE)</f>
        <v>23.5</v>
      </c>
      <c r="J1276" s="10">
        <f t="shared" si="57"/>
        <v>43</v>
      </c>
      <c r="K1276" s="10">
        <f t="shared" si="58"/>
        <v>23.5</v>
      </c>
      <c r="L1276" s="10">
        <f t="shared" si="59"/>
        <v>19.5</v>
      </c>
      <c r="M1276" s="2">
        <f>VLOOKUP(D1276,CUSTOMERS!A:E,5,FALSE)</f>
        <v>4</v>
      </c>
      <c r="N1276" s="2">
        <f>VLOOKUP(E1276,PRODUCTS!A:E,5,FALSE)</f>
        <v>11</v>
      </c>
      <c r="O1276" s="2" t="str">
        <f>VLOOKUP(N1276,CATEGORIES!A:C,3,FALSE)</f>
        <v>Gifts</v>
      </c>
      <c r="P1276" s="2" t="str">
        <f ca="1">VLOOKUP(D1276,CUSTOMERS!A:J,10,FALSE)</f>
        <v>&lt; 20</v>
      </c>
      <c r="Q1276" s="2" t="str">
        <f>VLOOKUP(D1276,CUSTOMERS!A:I,9,FALSE)</f>
        <v>Central</v>
      </c>
      <c r="R1276" s="2" t="str">
        <f>VLOOKUP(D1276,CUSTOMERS!A:K,11,FALSE)</f>
        <v>USA</v>
      </c>
    </row>
    <row r="1277" spans="1:18" x14ac:dyDescent="0.2">
      <c r="A1277" s="2">
        <v>1633</v>
      </c>
      <c r="B1277" s="2">
        <v>2</v>
      </c>
      <c r="C1277" s="4">
        <v>44960</v>
      </c>
      <c r="D1277" s="2">
        <v>367</v>
      </c>
      <c r="E1277" s="2">
        <v>168</v>
      </c>
      <c r="F1277" s="2" t="str">
        <f>VLOOKUP(E1277,PRODUCTS!A:B,2,FALSE)</f>
        <v>Root Beer Lovers Basket</v>
      </c>
      <c r="G1277" s="2">
        <v>1</v>
      </c>
      <c r="H1277" s="10">
        <f>VLOOKUP(E1277,PRODUCTS!A:E,3,FALSE)</f>
        <v>51</v>
      </c>
      <c r="I1277" s="10">
        <f>VLOOKUP(E1277,PRODUCTS!A:E,4,FALSE)</f>
        <v>26.5</v>
      </c>
      <c r="J1277" s="10">
        <f t="shared" si="57"/>
        <v>51</v>
      </c>
      <c r="K1277" s="10">
        <f t="shared" si="58"/>
        <v>26.5</v>
      </c>
      <c r="L1277" s="10">
        <f t="shared" si="59"/>
        <v>24.5</v>
      </c>
      <c r="M1277" s="2">
        <f>VLOOKUP(D1277,CUSTOMERS!A:E,5,FALSE)</f>
        <v>4</v>
      </c>
      <c r="N1277" s="2">
        <f>VLOOKUP(E1277,PRODUCTS!A:E,5,FALSE)</f>
        <v>11</v>
      </c>
      <c r="O1277" s="2" t="str">
        <f>VLOOKUP(N1277,CATEGORIES!A:C,3,FALSE)</f>
        <v>Gifts</v>
      </c>
      <c r="P1277" s="2" t="str">
        <f ca="1">VLOOKUP(D1277,CUSTOMERS!A:J,10,FALSE)</f>
        <v>&lt; 20</v>
      </c>
      <c r="Q1277" s="2" t="str">
        <f>VLOOKUP(D1277,CUSTOMERS!A:I,9,FALSE)</f>
        <v>Central</v>
      </c>
      <c r="R1277" s="2" t="str">
        <f>VLOOKUP(D1277,CUSTOMERS!A:K,11,FALSE)</f>
        <v>USA</v>
      </c>
    </row>
    <row r="1278" spans="1:18" x14ac:dyDescent="0.2">
      <c r="A1278" s="2">
        <v>1634</v>
      </c>
      <c r="B1278" s="2">
        <v>1</v>
      </c>
      <c r="C1278" s="4">
        <v>44961</v>
      </c>
      <c r="D1278" s="2">
        <v>37</v>
      </c>
      <c r="E1278" s="2">
        <v>49</v>
      </c>
      <c r="F1278" s="2" t="str">
        <f>VLOOKUP(E1278,PRODUCTS!A:B,2,FALSE)</f>
        <v>Chocolate Roses</v>
      </c>
      <c r="G1278" s="2">
        <v>1</v>
      </c>
      <c r="H1278" s="10">
        <f>VLOOKUP(E1278,PRODUCTS!A:E,3,FALSE)</f>
        <v>41</v>
      </c>
      <c r="I1278" s="10">
        <f>VLOOKUP(E1278,PRODUCTS!A:E,4,FALSE)</f>
        <v>23.5</v>
      </c>
      <c r="J1278" s="10">
        <f t="shared" si="57"/>
        <v>41</v>
      </c>
      <c r="K1278" s="10">
        <f t="shared" si="58"/>
        <v>23.5</v>
      </c>
      <c r="L1278" s="10">
        <f t="shared" si="59"/>
        <v>17.5</v>
      </c>
      <c r="M1278" s="2">
        <f>VLOOKUP(D1278,CUSTOMERS!A:E,5,FALSE)</f>
        <v>10</v>
      </c>
      <c r="N1278" s="2">
        <f>VLOOKUP(E1278,PRODUCTS!A:E,5,FALSE)</f>
        <v>3</v>
      </c>
      <c r="O1278" s="2" t="str">
        <f>VLOOKUP(N1278,CATEGORIES!A:C,3,FALSE)</f>
        <v>Food</v>
      </c>
      <c r="P1278" s="2" t="str">
        <f ca="1">VLOOKUP(D1278,CUSTOMERS!A:J,10,FALSE)</f>
        <v>40 - 50</v>
      </c>
      <c r="Q1278" s="2" t="str">
        <f>VLOOKUP(D1278,CUSTOMERS!A:I,9,FALSE)</f>
        <v>Central</v>
      </c>
      <c r="R1278" s="2" t="str">
        <f>VLOOKUP(D1278,CUSTOMERS!A:K,11,FALSE)</f>
        <v>USA</v>
      </c>
    </row>
    <row r="1279" spans="1:18" x14ac:dyDescent="0.2">
      <c r="A1279" s="2">
        <v>1635</v>
      </c>
      <c r="B1279" s="2">
        <v>1</v>
      </c>
      <c r="C1279" s="4">
        <v>44961</v>
      </c>
      <c r="D1279" s="2">
        <v>45</v>
      </c>
      <c r="E1279" s="2">
        <v>94</v>
      </c>
      <c r="F1279" s="2" t="str">
        <f>VLOOKUP(E1279,PRODUCTS!A:B,2,FALSE)</f>
        <v>Golf Club Cleaner</v>
      </c>
      <c r="G1279" s="2">
        <v>1</v>
      </c>
      <c r="H1279" s="10">
        <f>VLOOKUP(E1279,PRODUCTS!A:E,3,FALSE)</f>
        <v>25</v>
      </c>
      <c r="I1279" s="10">
        <f>VLOOKUP(E1279,PRODUCTS!A:E,4,FALSE)</f>
        <v>14.5</v>
      </c>
      <c r="J1279" s="10">
        <f t="shared" si="57"/>
        <v>25</v>
      </c>
      <c r="K1279" s="10">
        <f t="shared" si="58"/>
        <v>14.5</v>
      </c>
      <c r="L1279" s="10">
        <f t="shared" si="59"/>
        <v>10.5</v>
      </c>
      <c r="M1279" s="2">
        <f>VLOOKUP(D1279,CUSTOMERS!A:E,5,FALSE)</f>
        <v>6</v>
      </c>
      <c r="N1279" s="2">
        <f>VLOOKUP(E1279,PRODUCTS!A:E,5,FALSE)</f>
        <v>12</v>
      </c>
      <c r="O1279" s="2" t="str">
        <f>VLOOKUP(N1279,CATEGORIES!A:C,3,FALSE)</f>
        <v>Gifts</v>
      </c>
      <c r="P1279" s="2" t="str">
        <f ca="1">VLOOKUP(D1279,CUSTOMERS!A:J,10,FALSE)</f>
        <v>60 - 70</v>
      </c>
      <c r="Q1279" s="2" t="str">
        <f>VLOOKUP(D1279,CUSTOMERS!A:I,9,FALSE)</f>
        <v>South-East</v>
      </c>
      <c r="R1279" s="2" t="str">
        <f>VLOOKUP(D1279,CUSTOMERS!A:K,11,FALSE)</f>
        <v>USA</v>
      </c>
    </row>
    <row r="1280" spans="1:18" x14ac:dyDescent="0.2">
      <c r="A1280" s="2">
        <v>1635</v>
      </c>
      <c r="B1280" s="2">
        <v>2</v>
      </c>
      <c r="C1280" s="4">
        <v>44961</v>
      </c>
      <c r="D1280" s="2">
        <v>45</v>
      </c>
      <c r="E1280" s="2">
        <v>121</v>
      </c>
      <c r="F1280" s="2" t="str">
        <f>VLOOKUP(E1280,PRODUCTS!A:B,2,FALSE)</f>
        <v>Electric Litter Maid</v>
      </c>
      <c r="G1280" s="2">
        <v>1</v>
      </c>
      <c r="H1280" s="10">
        <f>VLOOKUP(E1280,PRODUCTS!A:E,3,FALSE)</f>
        <v>184</v>
      </c>
      <c r="I1280" s="10">
        <f>VLOOKUP(E1280,PRODUCTS!A:E,4,FALSE)</f>
        <v>93</v>
      </c>
      <c r="J1280" s="10">
        <f t="shared" si="57"/>
        <v>184</v>
      </c>
      <c r="K1280" s="10">
        <f t="shared" si="58"/>
        <v>93</v>
      </c>
      <c r="L1280" s="10">
        <f t="shared" si="59"/>
        <v>91</v>
      </c>
      <c r="M1280" s="2">
        <f>VLOOKUP(D1280,CUSTOMERS!A:E,5,FALSE)</f>
        <v>6</v>
      </c>
      <c r="N1280" s="2">
        <f>VLOOKUP(E1280,PRODUCTS!A:E,5,FALSE)</f>
        <v>21</v>
      </c>
      <c r="O1280" s="2" t="str">
        <f>VLOOKUP(N1280,CATEGORIES!A:C,3,FALSE)</f>
        <v>Household</v>
      </c>
      <c r="P1280" s="2" t="str">
        <f ca="1">VLOOKUP(D1280,CUSTOMERS!A:J,10,FALSE)</f>
        <v>60 - 70</v>
      </c>
      <c r="Q1280" s="2" t="str">
        <f>VLOOKUP(D1280,CUSTOMERS!A:I,9,FALSE)</f>
        <v>South-East</v>
      </c>
      <c r="R1280" s="2" t="str">
        <f>VLOOKUP(D1280,CUSTOMERS!A:K,11,FALSE)</f>
        <v>USA</v>
      </c>
    </row>
    <row r="1281" spans="1:18" x14ac:dyDescent="0.2">
      <c r="A1281" s="2">
        <v>1636</v>
      </c>
      <c r="B1281" s="2">
        <v>1</v>
      </c>
      <c r="C1281" s="4">
        <v>44961</v>
      </c>
      <c r="D1281" s="2">
        <v>61</v>
      </c>
      <c r="E1281" s="2">
        <v>22</v>
      </c>
      <c r="F1281" s="2" t="str">
        <f>VLOOKUP(E1281,PRODUCTS!A:B,2,FALSE)</f>
        <v>Boomerang</v>
      </c>
      <c r="G1281" s="2">
        <v>1</v>
      </c>
      <c r="H1281" s="10">
        <f>VLOOKUP(E1281,PRODUCTS!A:E,3,FALSE)</f>
        <v>30</v>
      </c>
      <c r="I1281" s="10">
        <f>VLOOKUP(E1281,PRODUCTS!A:E,4,FALSE)</f>
        <v>17</v>
      </c>
      <c r="J1281" s="10">
        <f t="shared" si="57"/>
        <v>30</v>
      </c>
      <c r="K1281" s="10">
        <f t="shared" si="58"/>
        <v>17</v>
      </c>
      <c r="L1281" s="10">
        <f t="shared" si="59"/>
        <v>13</v>
      </c>
      <c r="M1281" s="2">
        <f>VLOOKUP(D1281,CUSTOMERS!A:E,5,FALSE)</f>
        <v>7</v>
      </c>
      <c r="N1281" s="2">
        <f>VLOOKUP(E1281,PRODUCTS!A:E,5,FALSE)</f>
        <v>5</v>
      </c>
      <c r="O1281" s="2" t="str">
        <f>VLOOKUP(N1281,CATEGORIES!A:C,3,FALSE)</f>
        <v>Children</v>
      </c>
      <c r="P1281" s="2" t="str">
        <f ca="1">VLOOKUP(D1281,CUSTOMERS!A:J,10,FALSE)</f>
        <v>40 - 50</v>
      </c>
      <c r="Q1281" s="2" t="str">
        <f>VLOOKUP(D1281,CUSTOMERS!A:I,9,FALSE)</f>
        <v>South-West</v>
      </c>
      <c r="R1281" s="2" t="str">
        <f>VLOOKUP(D1281,CUSTOMERS!A:K,11,FALSE)</f>
        <v>USA</v>
      </c>
    </row>
    <row r="1282" spans="1:18" x14ac:dyDescent="0.2">
      <c r="A1282" s="2">
        <v>1636</v>
      </c>
      <c r="B1282" s="2">
        <v>2</v>
      </c>
      <c r="C1282" s="4">
        <v>44961</v>
      </c>
      <c r="D1282" s="2">
        <v>61</v>
      </c>
      <c r="E1282" s="2">
        <v>116</v>
      </c>
      <c r="F1282" s="2" t="str">
        <f>VLOOKUP(E1282,PRODUCTS!A:B,2,FALSE)</f>
        <v>Label Saver (box of 20)</v>
      </c>
      <c r="G1282" s="2">
        <v>1</v>
      </c>
      <c r="H1282" s="10">
        <f>VLOOKUP(E1282,PRODUCTS!A:E,3,FALSE)</f>
        <v>20</v>
      </c>
      <c r="I1282" s="10">
        <f>VLOOKUP(E1282,PRODUCTS!A:E,4,FALSE)</f>
        <v>11</v>
      </c>
      <c r="J1282" s="10">
        <f t="shared" ref="J1282:J1345" si="60">H1282*G1282</f>
        <v>20</v>
      </c>
      <c r="K1282" s="10">
        <f t="shared" ref="K1282:K1345" si="61">I1282*G1282</f>
        <v>11</v>
      </c>
      <c r="L1282" s="10">
        <f t="shared" ref="L1282:L1345" si="62">J1282-K1282</f>
        <v>9</v>
      </c>
      <c r="M1282" s="2">
        <f>VLOOKUP(D1282,CUSTOMERS!A:E,5,FALSE)</f>
        <v>7</v>
      </c>
      <c r="N1282" s="2">
        <f>VLOOKUP(E1282,PRODUCTS!A:E,5,FALSE)</f>
        <v>15</v>
      </c>
      <c r="O1282" s="2" t="str">
        <f>VLOOKUP(N1282,CATEGORIES!A:C,3,FALSE)</f>
        <v>Household</v>
      </c>
      <c r="P1282" s="2" t="str">
        <f ca="1">VLOOKUP(D1282,CUSTOMERS!A:J,10,FALSE)</f>
        <v>40 - 50</v>
      </c>
      <c r="Q1282" s="2" t="str">
        <f>VLOOKUP(D1282,CUSTOMERS!A:I,9,FALSE)</f>
        <v>South-West</v>
      </c>
      <c r="R1282" s="2" t="str">
        <f>VLOOKUP(D1282,CUSTOMERS!A:K,11,FALSE)</f>
        <v>USA</v>
      </c>
    </row>
    <row r="1283" spans="1:18" x14ac:dyDescent="0.2">
      <c r="A1283" s="2">
        <v>1636</v>
      </c>
      <c r="B1283" s="2">
        <v>3</v>
      </c>
      <c r="C1283" s="4">
        <v>44961</v>
      </c>
      <c r="D1283" s="2">
        <v>61</v>
      </c>
      <c r="E1283" s="2">
        <v>153</v>
      </c>
      <c r="F1283" s="2" t="str">
        <f>VLOOKUP(E1283,PRODUCTS!A:B,2,FALSE)</f>
        <v>Pewter Cat Frame</v>
      </c>
      <c r="G1283" s="2">
        <v>1</v>
      </c>
      <c r="H1283" s="10">
        <f>VLOOKUP(E1283,PRODUCTS!A:E,3,FALSE)</f>
        <v>29</v>
      </c>
      <c r="I1283" s="10">
        <f>VLOOKUP(E1283,PRODUCTS!A:E,4,FALSE)</f>
        <v>15.5</v>
      </c>
      <c r="J1283" s="10">
        <f t="shared" si="60"/>
        <v>29</v>
      </c>
      <c r="K1283" s="10">
        <f t="shared" si="61"/>
        <v>15.5</v>
      </c>
      <c r="L1283" s="10">
        <f t="shared" si="62"/>
        <v>13.5</v>
      </c>
      <c r="M1283" s="2">
        <f>VLOOKUP(D1283,CUSTOMERS!A:E,5,FALSE)</f>
        <v>7</v>
      </c>
      <c r="N1283" s="2">
        <f>VLOOKUP(E1283,PRODUCTS!A:E,5,FALSE)</f>
        <v>26</v>
      </c>
      <c r="O1283" s="2" t="str">
        <f>VLOOKUP(N1283,CATEGORIES!A:C,3,FALSE)</f>
        <v>Gifts</v>
      </c>
      <c r="P1283" s="2" t="str">
        <f ca="1">VLOOKUP(D1283,CUSTOMERS!A:J,10,FALSE)</f>
        <v>40 - 50</v>
      </c>
      <c r="Q1283" s="2" t="str">
        <f>VLOOKUP(D1283,CUSTOMERS!A:I,9,FALSE)</f>
        <v>South-West</v>
      </c>
      <c r="R1283" s="2" t="str">
        <f>VLOOKUP(D1283,CUSTOMERS!A:K,11,FALSE)</f>
        <v>USA</v>
      </c>
    </row>
    <row r="1284" spans="1:18" x14ac:dyDescent="0.2">
      <c r="A1284" s="2">
        <v>1637</v>
      </c>
      <c r="B1284" s="2">
        <v>1</v>
      </c>
      <c r="C1284" s="4">
        <v>44961</v>
      </c>
      <c r="D1284" s="2">
        <v>93</v>
      </c>
      <c r="E1284" s="2">
        <v>53</v>
      </c>
      <c r="F1284" s="2" t="str">
        <f>VLOOKUP(E1284,PRODUCTS!A:B,2,FALSE)</f>
        <v>Cocoa Mug</v>
      </c>
      <c r="G1284" s="2">
        <v>1</v>
      </c>
      <c r="H1284" s="10">
        <f>VLOOKUP(E1284,PRODUCTS!A:E,3,FALSE)</f>
        <v>25</v>
      </c>
      <c r="I1284" s="10">
        <f>VLOOKUP(E1284,PRODUCTS!A:E,4,FALSE)</f>
        <v>13.5</v>
      </c>
      <c r="J1284" s="10">
        <f t="shared" si="60"/>
        <v>25</v>
      </c>
      <c r="K1284" s="10">
        <f t="shared" si="61"/>
        <v>13.5</v>
      </c>
      <c r="L1284" s="10">
        <f t="shared" si="62"/>
        <v>11.5</v>
      </c>
      <c r="M1284" s="2">
        <f>VLOOKUP(D1284,CUSTOMERS!A:E,5,FALSE)</f>
        <v>8</v>
      </c>
      <c r="N1284" s="2">
        <f>VLOOKUP(E1284,PRODUCTS!A:E,5,FALSE)</f>
        <v>11</v>
      </c>
      <c r="O1284" s="2" t="str">
        <f>VLOOKUP(N1284,CATEGORIES!A:C,3,FALSE)</f>
        <v>Gifts</v>
      </c>
      <c r="P1284" s="2" t="str">
        <f ca="1">VLOOKUP(D1284,CUSTOMERS!A:J,10,FALSE)</f>
        <v>30 - 40</v>
      </c>
      <c r="Q1284" s="2" t="str">
        <f>VLOOKUP(D1284,CUSTOMERS!A:I,9,FALSE)</f>
        <v>South-East</v>
      </c>
      <c r="R1284" s="2" t="str">
        <f>VLOOKUP(D1284,CUSTOMERS!A:K,11,FALSE)</f>
        <v>USA</v>
      </c>
    </row>
    <row r="1285" spans="1:18" x14ac:dyDescent="0.2">
      <c r="A1285" s="2">
        <v>1637</v>
      </c>
      <c r="B1285" s="2">
        <v>2</v>
      </c>
      <c r="C1285" s="4">
        <v>44961</v>
      </c>
      <c r="D1285" s="2">
        <v>93</v>
      </c>
      <c r="E1285" s="2">
        <v>201</v>
      </c>
      <c r="F1285" s="2" t="str">
        <f>VLOOKUP(E1285,PRODUCTS!A:B,2,FALSE)</f>
        <v>Vermont Breakfast Gift Basket</v>
      </c>
      <c r="G1285" s="2">
        <v>2</v>
      </c>
      <c r="H1285" s="10">
        <f>VLOOKUP(E1285,PRODUCTS!A:E,3,FALSE)</f>
        <v>33</v>
      </c>
      <c r="I1285" s="10">
        <f>VLOOKUP(E1285,PRODUCTS!A:E,4,FALSE)</f>
        <v>17.5</v>
      </c>
      <c r="J1285" s="10">
        <f t="shared" si="60"/>
        <v>66</v>
      </c>
      <c r="K1285" s="10">
        <f t="shared" si="61"/>
        <v>35</v>
      </c>
      <c r="L1285" s="10">
        <f t="shared" si="62"/>
        <v>31</v>
      </c>
      <c r="M1285" s="2">
        <f>VLOOKUP(D1285,CUSTOMERS!A:E,5,FALSE)</f>
        <v>8</v>
      </c>
      <c r="N1285" s="2">
        <f>VLOOKUP(E1285,PRODUCTS!A:E,5,FALSE)</f>
        <v>11</v>
      </c>
      <c r="O1285" s="2" t="str">
        <f>VLOOKUP(N1285,CATEGORIES!A:C,3,FALSE)</f>
        <v>Gifts</v>
      </c>
      <c r="P1285" s="2" t="str">
        <f ca="1">VLOOKUP(D1285,CUSTOMERS!A:J,10,FALSE)</f>
        <v>30 - 40</v>
      </c>
      <c r="Q1285" s="2" t="str">
        <f>VLOOKUP(D1285,CUSTOMERS!A:I,9,FALSE)</f>
        <v>South-East</v>
      </c>
      <c r="R1285" s="2" t="str">
        <f>VLOOKUP(D1285,CUSTOMERS!A:K,11,FALSE)</f>
        <v>USA</v>
      </c>
    </row>
    <row r="1286" spans="1:18" x14ac:dyDescent="0.2">
      <c r="A1286" s="2">
        <v>1638</v>
      </c>
      <c r="B1286" s="2">
        <v>1</v>
      </c>
      <c r="C1286" s="4">
        <v>44961</v>
      </c>
      <c r="D1286" s="2">
        <v>274</v>
      </c>
      <c r="E1286" s="2">
        <v>68</v>
      </c>
      <c r="F1286" s="2" t="str">
        <f>VLOOKUP(E1286,PRODUCTS!A:B,2,FALSE)</f>
        <v>Dragonfly Pin</v>
      </c>
      <c r="G1286" s="2">
        <v>1</v>
      </c>
      <c r="H1286" s="10">
        <f>VLOOKUP(E1286,PRODUCTS!A:E,3,FALSE)</f>
        <v>13</v>
      </c>
      <c r="I1286" s="10">
        <f>VLOOKUP(E1286,PRODUCTS!A:E,4,FALSE)</f>
        <v>7.5</v>
      </c>
      <c r="J1286" s="10">
        <f t="shared" si="60"/>
        <v>13</v>
      </c>
      <c r="K1286" s="10">
        <f t="shared" si="61"/>
        <v>7.5</v>
      </c>
      <c r="L1286" s="10">
        <f t="shared" si="62"/>
        <v>5.5</v>
      </c>
      <c r="M1286" s="2">
        <f>VLOOKUP(D1286,CUSTOMERS!A:E,5,FALSE)</f>
        <v>8</v>
      </c>
      <c r="N1286" s="2">
        <f>VLOOKUP(E1286,PRODUCTS!A:E,5,FALSE)</f>
        <v>14</v>
      </c>
      <c r="O1286" s="2" t="str">
        <f>VLOOKUP(N1286,CATEGORIES!A:C,3,FALSE)</f>
        <v>Health &amp; Beauty</v>
      </c>
      <c r="P1286" s="2" t="str">
        <f ca="1">VLOOKUP(D1286,CUSTOMERS!A:J,10,FALSE)</f>
        <v>60 - 70</v>
      </c>
      <c r="Q1286" s="2" t="str">
        <f>VLOOKUP(D1286,CUSTOMERS!A:I,9,FALSE)</f>
        <v>South-West</v>
      </c>
      <c r="R1286" s="2" t="str">
        <f>VLOOKUP(D1286,CUSTOMERS!A:K,11,FALSE)</f>
        <v>USA</v>
      </c>
    </row>
    <row r="1287" spans="1:18" x14ac:dyDescent="0.2">
      <c r="A1287" s="2">
        <v>1638</v>
      </c>
      <c r="B1287" s="2">
        <v>2</v>
      </c>
      <c r="C1287" s="4">
        <v>44961</v>
      </c>
      <c r="D1287" s="2">
        <v>274</v>
      </c>
      <c r="E1287" s="2">
        <v>101</v>
      </c>
      <c r="F1287" s="2" t="str">
        <f>VLOOKUP(E1287,PRODUCTS!A:B,2,FALSE)</f>
        <v>LED Headlamp</v>
      </c>
      <c r="G1287" s="2">
        <v>1</v>
      </c>
      <c r="H1287" s="10">
        <f>VLOOKUP(E1287,PRODUCTS!A:E,3,FALSE)</f>
        <v>35</v>
      </c>
      <c r="I1287" s="10">
        <f>VLOOKUP(E1287,PRODUCTS!A:E,4,FALSE)</f>
        <v>20.5</v>
      </c>
      <c r="J1287" s="10">
        <f t="shared" si="60"/>
        <v>35</v>
      </c>
      <c r="K1287" s="10">
        <f t="shared" si="61"/>
        <v>20.5</v>
      </c>
      <c r="L1287" s="10">
        <f t="shared" si="62"/>
        <v>14.5</v>
      </c>
      <c r="M1287" s="2">
        <f>VLOOKUP(D1287,CUSTOMERS!A:E,5,FALSE)</f>
        <v>8</v>
      </c>
      <c r="N1287" s="2">
        <f>VLOOKUP(E1287,PRODUCTS!A:E,5,FALSE)</f>
        <v>23</v>
      </c>
      <c r="O1287" s="2" t="str">
        <f>VLOOKUP(N1287,CATEGORIES!A:C,3,FALSE)</f>
        <v>Travel</v>
      </c>
      <c r="P1287" s="2" t="str">
        <f ca="1">VLOOKUP(D1287,CUSTOMERS!A:J,10,FALSE)</f>
        <v>60 - 70</v>
      </c>
      <c r="Q1287" s="2" t="str">
        <f>VLOOKUP(D1287,CUSTOMERS!A:I,9,FALSE)</f>
        <v>South-West</v>
      </c>
      <c r="R1287" s="2" t="str">
        <f>VLOOKUP(D1287,CUSTOMERS!A:K,11,FALSE)</f>
        <v>USA</v>
      </c>
    </row>
    <row r="1288" spans="1:18" x14ac:dyDescent="0.2">
      <c r="A1288" s="2">
        <v>1638</v>
      </c>
      <c r="B1288" s="2">
        <v>3</v>
      </c>
      <c r="C1288" s="4">
        <v>44961</v>
      </c>
      <c r="D1288" s="2">
        <v>274</v>
      </c>
      <c r="E1288" s="2">
        <v>132</v>
      </c>
      <c r="F1288" s="2" t="str">
        <f>VLOOKUP(E1288,PRODUCTS!A:B,2,FALSE)</f>
        <v>Micro FM Radio</v>
      </c>
      <c r="G1288" s="2">
        <v>1</v>
      </c>
      <c r="H1288" s="10">
        <f>VLOOKUP(E1288,PRODUCTS!A:E,3,FALSE)</f>
        <v>24</v>
      </c>
      <c r="I1288" s="10">
        <f>VLOOKUP(E1288,PRODUCTS!A:E,4,FALSE)</f>
        <v>15</v>
      </c>
      <c r="J1288" s="10">
        <f t="shared" si="60"/>
        <v>24</v>
      </c>
      <c r="K1288" s="10">
        <f t="shared" si="61"/>
        <v>15</v>
      </c>
      <c r="L1288" s="10">
        <f t="shared" si="62"/>
        <v>9</v>
      </c>
      <c r="M1288" s="2">
        <f>VLOOKUP(D1288,CUSTOMERS!A:E,5,FALSE)</f>
        <v>8</v>
      </c>
      <c r="N1288" s="2">
        <f>VLOOKUP(E1288,PRODUCTS!A:E,5,FALSE)</f>
        <v>1</v>
      </c>
      <c r="O1288" s="2" t="str">
        <f>VLOOKUP(N1288,CATEGORIES!A:C,3,FALSE)</f>
        <v>Electronics</v>
      </c>
      <c r="P1288" s="2" t="str">
        <f ca="1">VLOOKUP(D1288,CUSTOMERS!A:J,10,FALSE)</f>
        <v>60 - 70</v>
      </c>
      <c r="Q1288" s="2" t="str">
        <f>VLOOKUP(D1288,CUSTOMERS!A:I,9,FALSE)</f>
        <v>South-West</v>
      </c>
      <c r="R1288" s="2" t="str">
        <f>VLOOKUP(D1288,CUSTOMERS!A:K,11,FALSE)</f>
        <v>USA</v>
      </c>
    </row>
    <row r="1289" spans="1:18" x14ac:dyDescent="0.2">
      <c r="A1289" s="2">
        <v>1639</v>
      </c>
      <c r="B1289" s="2">
        <v>1</v>
      </c>
      <c r="C1289" s="4">
        <v>44961</v>
      </c>
      <c r="D1289" s="2">
        <v>476</v>
      </c>
      <c r="E1289" s="2">
        <v>83</v>
      </c>
      <c r="F1289" s="2" t="str">
        <f>VLOOKUP(E1289,PRODUCTS!A:B,2,FALSE)</f>
        <v>Tapestry 100% Wool Carpet</v>
      </c>
      <c r="G1289" s="2">
        <v>4</v>
      </c>
      <c r="H1289" s="10">
        <f>VLOOKUP(E1289,PRODUCTS!A:E,3,FALSE)</f>
        <v>590</v>
      </c>
      <c r="I1289" s="10">
        <f>VLOOKUP(E1289,PRODUCTS!A:E,4,FALSE)</f>
        <v>298</v>
      </c>
      <c r="J1289" s="10">
        <f t="shared" si="60"/>
        <v>2360</v>
      </c>
      <c r="K1289" s="10">
        <f t="shared" si="61"/>
        <v>1192</v>
      </c>
      <c r="L1289" s="10">
        <f t="shared" si="62"/>
        <v>1168</v>
      </c>
      <c r="M1289" s="2">
        <f>VLOOKUP(D1289,CUSTOMERS!A:E,5,FALSE)</f>
        <v>6</v>
      </c>
      <c r="N1289" s="2">
        <f>VLOOKUP(E1289,PRODUCTS!A:E,5,FALSE)</f>
        <v>19</v>
      </c>
      <c r="O1289" s="2" t="str">
        <f>VLOOKUP(N1289,CATEGORIES!A:C,3,FALSE)</f>
        <v>Household</v>
      </c>
      <c r="P1289" s="2" t="str">
        <f ca="1">VLOOKUP(D1289,CUSTOMERS!A:J,10,FALSE)</f>
        <v>40 - 50</v>
      </c>
      <c r="Q1289" s="2" t="str">
        <f>VLOOKUP(D1289,CUSTOMERS!A:I,9,FALSE)</f>
        <v>Mid-Atlantic</v>
      </c>
      <c r="R1289" s="2" t="str">
        <f>VLOOKUP(D1289,CUSTOMERS!A:K,11,FALSE)</f>
        <v>USA</v>
      </c>
    </row>
    <row r="1290" spans="1:18" x14ac:dyDescent="0.2">
      <c r="A1290" s="2">
        <v>1639</v>
      </c>
      <c r="B1290" s="2">
        <v>2</v>
      </c>
      <c r="C1290" s="4">
        <v>44961</v>
      </c>
      <c r="D1290" s="2">
        <v>476</v>
      </c>
      <c r="E1290" s="2">
        <v>147</v>
      </c>
      <c r="F1290" s="2" t="str">
        <f>VLOOKUP(E1290,PRODUCTS!A:B,2,FALSE)</f>
        <v>Peppermint Foot Lotion</v>
      </c>
      <c r="G1290" s="2">
        <v>1</v>
      </c>
      <c r="H1290" s="10">
        <f>VLOOKUP(E1290,PRODUCTS!A:E,3,FALSE)</f>
        <v>17</v>
      </c>
      <c r="I1290" s="10">
        <f>VLOOKUP(E1290,PRODUCTS!A:E,4,FALSE)</f>
        <v>10.5</v>
      </c>
      <c r="J1290" s="10">
        <f t="shared" si="60"/>
        <v>17</v>
      </c>
      <c r="K1290" s="10">
        <f t="shared" si="61"/>
        <v>10.5</v>
      </c>
      <c r="L1290" s="10">
        <f t="shared" si="62"/>
        <v>6.5</v>
      </c>
      <c r="M1290" s="2">
        <f>VLOOKUP(D1290,CUSTOMERS!A:E,5,FALSE)</f>
        <v>6</v>
      </c>
      <c r="N1290" s="2">
        <f>VLOOKUP(E1290,PRODUCTS!A:E,5,FALSE)</f>
        <v>24</v>
      </c>
      <c r="O1290" s="2" t="str">
        <f>VLOOKUP(N1290,CATEGORIES!A:C,3,FALSE)</f>
        <v>Health &amp; Beauty</v>
      </c>
      <c r="P1290" s="2" t="str">
        <f ca="1">VLOOKUP(D1290,CUSTOMERS!A:J,10,FALSE)</f>
        <v>40 - 50</v>
      </c>
      <c r="Q1290" s="2" t="str">
        <f>VLOOKUP(D1290,CUSTOMERS!A:I,9,FALSE)</f>
        <v>Mid-Atlantic</v>
      </c>
      <c r="R1290" s="2" t="str">
        <f>VLOOKUP(D1290,CUSTOMERS!A:K,11,FALSE)</f>
        <v>USA</v>
      </c>
    </row>
    <row r="1291" spans="1:18" x14ac:dyDescent="0.2">
      <c r="A1291" s="2">
        <v>1640</v>
      </c>
      <c r="B1291" s="2">
        <v>1</v>
      </c>
      <c r="C1291" s="4">
        <v>44962</v>
      </c>
      <c r="D1291" s="2">
        <v>87</v>
      </c>
      <c r="E1291" s="2">
        <v>153</v>
      </c>
      <c r="F1291" s="2" t="str">
        <f>VLOOKUP(E1291,PRODUCTS!A:B,2,FALSE)</f>
        <v>Pewter Cat Frame</v>
      </c>
      <c r="G1291" s="2">
        <v>1</v>
      </c>
      <c r="H1291" s="10">
        <f>VLOOKUP(E1291,PRODUCTS!A:E,3,FALSE)</f>
        <v>29</v>
      </c>
      <c r="I1291" s="10">
        <f>VLOOKUP(E1291,PRODUCTS!A:E,4,FALSE)</f>
        <v>15.5</v>
      </c>
      <c r="J1291" s="10">
        <f t="shared" si="60"/>
        <v>29</v>
      </c>
      <c r="K1291" s="10">
        <f t="shared" si="61"/>
        <v>15.5</v>
      </c>
      <c r="L1291" s="10">
        <f t="shared" si="62"/>
        <v>13.5</v>
      </c>
      <c r="M1291" s="2">
        <f>VLOOKUP(D1291,CUSTOMERS!A:E,5,FALSE)</f>
        <v>4</v>
      </c>
      <c r="N1291" s="2">
        <f>VLOOKUP(E1291,PRODUCTS!A:E,5,FALSE)</f>
        <v>26</v>
      </c>
      <c r="O1291" s="2" t="str">
        <f>VLOOKUP(N1291,CATEGORIES!A:C,3,FALSE)</f>
        <v>Gifts</v>
      </c>
      <c r="P1291" s="2" t="str">
        <f ca="1">VLOOKUP(D1291,CUSTOMERS!A:J,10,FALSE)</f>
        <v>30 - 40</v>
      </c>
      <c r="Q1291" s="2" t="str">
        <f>VLOOKUP(D1291,CUSTOMERS!A:I,9,FALSE)</f>
        <v>North-East</v>
      </c>
      <c r="R1291" s="2" t="str">
        <f>VLOOKUP(D1291,CUSTOMERS!A:K,11,FALSE)</f>
        <v>USA</v>
      </c>
    </row>
    <row r="1292" spans="1:18" x14ac:dyDescent="0.2">
      <c r="A1292" s="2">
        <v>1640</v>
      </c>
      <c r="B1292" s="2">
        <v>2</v>
      </c>
      <c r="C1292" s="4">
        <v>44962</v>
      </c>
      <c r="D1292" s="2">
        <v>87</v>
      </c>
      <c r="E1292" s="2">
        <v>171</v>
      </c>
      <c r="F1292" s="2" t="str">
        <f>VLOOKUP(E1292,PRODUCTS!A:B,2,FALSE)</f>
        <v>Seal Pack Refill Kit</v>
      </c>
      <c r="G1292" s="2">
        <v>1</v>
      </c>
      <c r="H1292" s="10">
        <f>VLOOKUP(E1292,PRODUCTS!A:E,3,FALSE)</f>
        <v>27</v>
      </c>
      <c r="I1292" s="10">
        <f>VLOOKUP(E1292,PRODUCTS!A:E,4,FALSE)</f>
        <v>16.5</v>
      </c>
      <c r="J1292" s="10">
        <f t="shared" si="60"/>
        <v>27</v>
      </c>
      <c r="K1292" s="10">
        <f t="shared" si="61"/>
        <v>16.5</v>
      </c>
      <c r="L1292" s="10">
        <f t="shared" si="62"/>
        <v>10.5</v>
      </c>
      <c r="M1292" s="2">
        <f>VLOOKUP(D1292,CUSTOMERS!A:E,5,FALSE)</f>
        <v>4</v>
      </c>
      <c r="N1292" s="2">
        <f>VLOOKUP(E1292,PRODUCTS!A:E,5,FALSE)</f>
        <v>23</v>
      </c>
      <c r="O1292" s="2" t="str">
        <f>VLOOKUP(N1292,CATEGORIES!A:C,3,FALSE)</f>
        <v>Travel</v>
      </c>
      <c r="P1292" s="2" t="str">
        <f ca="1">VLOOKUP(D1292,CUSTOMERS!A:J,10,FALSE)</f>
        <v>30 - 40</v>
      </c>
      <c r="Q1292" s="2" t="str">
        <f>VLOOKUP(D1292,CUSTOMERS!A:I,9,FALSE)</f>
        <v>North-East</v>
      </c>
      <c r="R1292" s="2" t="str">
        <f>VLOOKUP(D1292,CUSTOMERS!A:K,11,FALSE)</f>
        <v>USA</v>
      </c>
    </row>
    <row r="1293" spans="1:18" x14ac:dyDescent="0.2">
      <c r="A1293" s="2">
        <v>1641</v>
      </c>
      <c r="B1293" s="2">
        <v>1</v>
      </c>
      <c r="C1293" s="4">
        <v>44962</v>
      </c>
      <c r="D1293" s="2">
        <v>123</v>
      </c>
      <c r="E1293" s="2">
        <v>80</v>
      </c>
      <c r="F1293" s="2" t="str">
        <f>VLOOKUP(E1293,PRODUCTS!A:B,2,FALSE)</f>
        <v>UT Bottle Opener</v>
      </c>
      <c r="G1293" s="2">
        <v>1</v>
      </c>
      <c r="H1293" s="10">
        <f>VLOOKUP(E1293,PRODUCTS!A:E,3,FALSE)</f>
        <v>22</v>
      </c>
      <c r="I1293" s="10">
        <f>VLOOKUP(E1293,PRODUCTS!A:E,4,FALSE)</f>
        <v>13</v>
      </c>
      <c r="J1293" s="10">
        <f t="shared" si="60"/>
        <v>22</v>
      </c>
      <c r="K1293" s="10">
        <f t="shared" si="61"/>
        <v>13</v>
      </c>
      <c r="L1293" s="10">
        <f t="shared" si="62"/>
        <v>9</v>
      </c>
      <c r="M1293" s="2">
        <f>VLOOKUP(D1293,CUSTOMERS!A:E,5,FALSE)</f>
        <v>2</v>
      </c>
      <c r="N1293" s="2">
        <f>VLOOKUP(E1293,PRODUCTS!A:E,5,FALSE)</f>
        <v>15</v>
      </c>
      <c r="O1293" s="2" t="str">
        <f>VLOOKUP(N1293,CATEGORIES!A:C,3,FALSE)</f>
        <v>Household</v>
      </c>
      <c r="P1293" s="2" t="str">
        <f ca="1">VLOOKUP(D1293,CUSTOMERS!A:J,10,FALSE)</f>
        <v>40 - 50</v>
      </c>
      <c r="Q1293" s="2" t="str">
        <f>VLOOKUP(D1293,CUSTOMERS!A:I,9,FALSE)</f>
        <v>Canada</v>
      </c>
      <c r="R1293" s="2" t="str">
        <f>VLOOKUP(D1293,CUSTOMERS!A:K,11,FALSE)</f>
        <v>Canada</v>
      </c>
    </row>
    <row r="1294" spans="1:18" x14ac:dyDescent="0.2">
      <c r="A1294" s="2">
        <v>1641</v>
      </c>
      <c r="B1294" s="2">
        <v>2</v>
      </c>
      <c r="C1294" s="4">
        <v>44962</v>
      </c>
      <c r="D1294" s="2">
        <v>123</v>
      </c>
      <c r="E1294" s="2">
        <v>164</v>
      </c>
      <c r="F1294" s="2" t="str">
        <f>VLOOKUP(E1294,PRODUCTS!A:B,2,FALSE)</f>
        <v>Reading Light</v>
      </c>
      <c r="G1294" s="2">
        <v>1</v>
      </c>
      <c r="H1294" s="10">
        <f>VLOOKUP(E1294,PRODUCTS!A:E,3,FALSE)</f>
        <v>35</v>
      </c>
      <c r="I1294" s="10">
        <f>VLOOKUP(E1294,PRODUCTS!A:E,4,FALSE)</f>
        <v>20.5</v>
      </c>
      <c r="J1294" s="10">
        <f t="shared" si="60"/>
        <v>35</v>
      </c>
      <c r="K1294" s="10">
        <f t="shared" si="61"/>
        <v>20.5</v>
      </c>
      <c r="L1294" s="10">
        <f t="shared" si="62"/>
        <v>14.5</v>
      </c>
      <c r="M1294" s="2">
        <f>VLOOKUP(D1294,CUSTOMERS!A:E,5,FALSE)</f>
        <v>2</v>
      </c>
      <c r="N1294" s="2">
        <f>VLOOKUP(E1294,PRODUCTS!A:E,5,FALSE)</f>
        <v>2</v>
      </c>
      <c r="O1294" s="2" t="str">
        <f>VLOOKUP(N1294,CATEGORIES!A:C,3,FALSE)</f>
        <v>Travel</v>
      </c>
      <c r="P1294" s="2" t="str">
        <f ca="1">VLOOKUP(D1294,CUSTOMERS!A:J,10,FALSE)</f>
        <v>40 - 50</v>
      </c>
      <c r="Q1294" s="2" t="str">
        <f>VLOOKUP(D1294,CUSTOMERS!A:I,9,FALSE)</f>
        <v>Canada</v>
      </c>
      <c r="R1294" s="2" t="str">
        <f>VLOOKUP(D1294,CUSTOMERS!A:K,11,FALSE)</f>
        <v>Canada</v>
      </c>
    </row>
    <row r="1295" spans="1:18" x14ac:dyDescent="0.2">
      <c r="A1295" s="2">
        <v>1642</v>
      </c>
      <c r="B1295" s="2">
        <v>1</v>
      </c>
      <c r="C1295" s="4">
        <v>44962</v>
      </c>
      <c r="D1295" s="2">
        <v>252</v>
      </c>
      <c r="E1295" s="2">
        <v>103</v>
      </c>
      <c r="F1295" s="2" t="str">
        <f>VLOOKUP(E1295,PRODUCTS!A:B,2,FALSE)</f>
        <v>House Blend Coffee</v>
      </c>
      <c r="G1295" s="2">
        <v>4</v>
      </c>
      <c r="H1295" s="10">
        <f>VLOOKUP(E1295,PRODUCTS!A:E,3,FALSE)</f>
        <v>14</v>
      </c>
      <c r="I1295" s="10">
        <f>VLOOKUP(E1295,PRODUCTS!A:E,4,FALSE)</f>
        <v>10</v>
      </c>
      <c r="J1295" s="10">
        <f t="shared" si="60"/>
        <v>56</v>
      </c>
      <c r="K1295" s="10">
        <f t="shared" si="61"/>
        <v>40</v>
      </c>
      <c r="L1295" s="10">
        <f t="shared" si="62"/>
        <v>16</v>
      </c>
      <c r="M1295" s="2">
        <f>VLOOKUP(D1295,CUSTOMERS!A:E,5,FALSE)</f>
        <v>2</v>
      </c>
      <c r="N1295" s="2">
        <f>VLOOKUP(E1295,PRODUCTS!A:E,5,FALSE)</f>
        <v>6</v>
      </c>
      <c r="O1295" s="2" t="str">
        <f>VLOOKUP(N1295,CATEGORIES!A:C,3,FALSE)</f>
        <v>Food</v>
      </c>
      <c r="P1295" s="2" t="str">
        <f ca="1">VLOOKUP(D1295,CUSTOMERS!A:J,10,FALSE)</f>
        <v>60 - 70</v>
      </c>
      <c r="Q1295" s="2" t="str">
        <f>VLOOKUP(D1295,CUSTOMERS!A:I,9,FALSE)</f>
        <v>South-West</v>
      </c>
      <c r="R1295" s="2" t="str">
        <f>VLOOKUP(D1295,CUSTOMERS!A:K,11,FALSE)</f>
        <v>USA</v>
      </c>
    </row>
    <row r="1296" spans="1:18" x14ac:dyDescent="0.2">
      <c r="A1296" s="2">
        <v>1643</v>
      </c>
      <c r="B1296" s="2">
        <v>1</v>
      </c>
      <c r="C1296" s="4">
        <v>44962</v>
      </c>
      <c r="D1296" s="2">
        <v>346</v>
      </c>
      <c r="E1296" s="2">
        <v>56</v>
      </c>
      <c r="F1296" s="2" t="str">
        <f>VLOOKUP(E1296,PRODUCTS!A:B,2,FALSE)</f>
        <v>Cork Board</v>
      </c>
      <c r="G1296" s="2">
        <v>1</v>
      </c>
      <c r="H1296" s="10">
        <f>VLOOKUP(E1296,PRODUCTS!A:E,3,FALSE)</f>
        <v>30</v>
      </c>
      <c r="I1296" s="10">
        <f>VLOOKUP(E1296,PRODUCTS!A:E,4,FALSE)</f>
        <v>18</v>
      </c>
      <c r="J1296" s="10">
        <f t="shared" si="60"/>
        <v>30</v>
      </c>
      <c r="K1296" s="10">
        <f t="shared" si="61"/>
        <v>18</v>
      </c>
      <c r="L1296" s="10">
        <f t="shared" si="62"/>
        <v>12</v>
      </c>
      <c r="M1296" s="2">
        <f>VLOOKUP(D1296,CUSTOMERS!A:E,5,FALSE)</f>
        <v>4</v>
      </c>
      <c r="N1296" s="2">
        <f>VLOOKUP(E1296,PRODUCTS!A:E,5,FALSE)</f>
        <v>15</v>
      </c>
      <c r="O1296" s="2" t="str">
        <f>VLOOKUP(N1296,CATEGORIES!A:C,3,FALSE)</f>
        <v>Household</v>
      </c>
      <c r="P1296" s="2" t="str">
        <f ca="1">VLOOKUP(D1296,CUSTOMERS!A:J,10,FALSE)</f>
        <v>50 - 60</v>
      </c>
      <c r="Q1296" s="2" t="str">
        <f>VLOOKUP(D1296,CUSTOMERS!A:I,9,FALSE)</f>
        <v>Canada</v>
      </c>
      <c r="R1296" s="2" t="str">
        <f>VLOOKUP(D1296,CUSTOMERS!A:K,11,FALSE)</f>
        <v>Canada</v>
      </c>
    </row>
    <row r="1297" spans="1:18" x14ac:dyDescent="0.2">
      <c r="A1297" s="2">
        <v>1643</v>
      </c>
      <c r="B1297" s="2">
        <v>2</v>
      </c>
      <c r="C1297" s="4">
        <v>44962</v>
      </c>
      <c r="D1297" s="2">
        <v>346</v>
      </c>
      <c r="E1297" s="2">
        <v>81</v>
      </c>
      <c r="F1297" s="2" t="str">
        <f>VLOOKUP(E1297,PRODUCTS!A:B,2,FALSE)</f>
        <v>Fisherman's Reel Clock</v>
      </c>
      <c r="G1297" s="2">
        <v>1</v>
      </c>
      <c r="H1297" s="10">
        <f>VLOOKUP(E1297,PRODUCTS!A:E,3,FALSE)</f>
        <v>190</v>
      </c>
      <c r="I1297" s="10">
        <f>VLOOKUP(E1297,PRODUCTS!A:E,4,FALSE)</f>
        <v>98</v>
      </c>
      <c r="J1297" s="10">
        <f t="shared" si="60"/>
        <v>190</v>
      </c>
      <c r="K1297" s="10">
        <f t="shared" si="61"/>
        <v>98</v>
      </c>
      <c r="L1297" s="10">
        <f t="shared" si="62"/>
        <v>92</v>
      </c>
      <c r="M1297" s="2">
        <f>VLOOKUP(D1297,CUSTOMERS!A:E,5,FALSE)</f>
        <v>4</v>
      </c>
      <c r="N1297" s="2">
        <f>VLOOKUP(E1297,PRODUCTS!A:E,5,FALSE)</f>
        <v>26</v>
      </c>
      <c r="O1297" s="2" t="str">
        <f>VLOOKUP(N1297,CATEGORIES!A:C,3,FALSE)</f>
        <v>Gifts</v>
      </c>
      <c r="P1297" s="2" t="str">
        <f ca="1">VLOOKUP(D1297,CUSTOMERS!A:J,10,FALSE)</f>
        <v>50 - 60</v>
      </c>
      <c r="Q1297" s="2" t="str">
        <f>VLOOKUP(D1297,CUSTOMERS!A:I,9,FALSE)</f>
        <v>Canada</v>
      </c>
      <c r="R1297" s="2" t="str">
        <f>VLOOKUP(D1297,CUSTOMERS!A:K,11,FALSE)</f>
        <v>Canada</v>
      </c>
    </row>
    <row r="1298" spans="1:18" x14ac:dyDescent="0.2">
      <c r="A1298" s="2">
        <v>1643</v>
      </c>
      <c r="B1298" s="2">
        <v>3</v>
      </c>
      <c r="C1298" s="4">
        <v>44962</v>
      </c>
      <c r="D1298" s="2">
        <v>346</v>
      </c>
      <c r="E1298" s="2">
        <v>114</v>
      </c>
      <c r="F1298" s="2" t="str">
        <f>VLOOKUP(E1298,PRODUCTS!A:B,2,FALSE)</f>
        <v>Keytog Laser Pointer</v>
      </c>
      <c r="G1298" s="2">
        <v>1</v>
      </c>
      <c r="H1298" s="10">
        <f>VLOOKUP(E1298,PRODUCTS!A:E,3,FALSE)</f>
        <v>84</v>
      </c>
      <c r="I1298" s="10">
        <f>VLOOKUP(E1298,PRODUCTS!A:E,4,FALSE)</f>
        <v>44</v>
      </c>
      <c r="J1298" s="10">
        <f t="shared" si="60"/>
        <v>84</v>
      </c>
      <c r="K1298" s="10">
        <f t="shared" si="61"/>
        <v>44</v>
      </c>
      <c r="L1298" s="10">
        <f t="shared" si="62"/>
        <v>40</v>
      </c>
      <c r="M1298" s="2">
        <f>VLOOKUP(D1298,CUSTOMERS!A:E,5,FALSE)</f>
        <v>4</v>
      </c>
      <c r="N1298" s="2">
        <f>VLOOKUP(E1298,PRODUCTS!A:E,5,FALSE)</f>
        <v>9</v>
      </c>
      <c r="O1298" s="2" t="str">
        <f>VLOOKUP(N1298,CATEGORIES!A:C,3,FALSE)</f>
        <v>Electronics</v>
      </c>
      <c r="P1298" s="2" t="str">
        <f ca="1">VLOOKUP(D1298,CUSTOMERS!A:J,10,FALSE)</f>
        <v>50 - 60</v>
      </c>
      <c r="Q1298" s="2" t="str">
        <f>VLOOKUP(D1298,CUSTOMERS!A:I,9,FALSE)</f>
        <v>Canada</v>
      </c>
      <c r="R1298" s="2" t="str">
        <f>VLOOKUP(D1298,CUSTOMERS!A:K,11,FALSE)</f>
        <v>Canada</v>
      </c>
    </row>
    <row r="1299" spans="1:18" x14ac:dyDescent="0.2">
      <c r="A1299" s="2">
        <v>1644</v>
      </c>
      <c r="B1299" s="2">
        <v>1</v>
      </c>
      <c r="C1299" s="4">
        <v>44962</v>
      </c>
      <c r="D1299" s="2">
        <v>562</v>
      </c>
      <c r="E1299" s="2">
        <v>28</v>
      </c>
      <c r="F1299" s="2" t="str">
        <f>VLOOKUP(E1299,PRODUCTS!A:B,2,FALSE)</f>
        <v>Candlelit Forest Screen</v>
      </c>
      <c r="G1299" s="2">
        <v>1</v>
      </c>
      <c r="H1299" s="10">
        <f>VLOOKUP(E1299,PRODUCTS!A:E,3,FALSE)</f>
        <v>30</v>
      </c>
      <c r="I1299" s="10">
        <f>VLOOKUP(E1299,PRODUCTS!A:E,4,FALSE)</f>
        <v>18</v>
      </c>
      <c r="J1299" s="10">
        <f t="shared" si="60"/>
        <v>30</v>
      </c>
      <c r="K1299" s="10">
        <f t="shared" si="61"/>
        <v>18</v>
      </c>
      <c r="L1299" s="10">
        <f t="shared" si="62"/>
        <v>12</v>
      </c>
      <c r="M1299" s="2">
        <f>VLOOKUP(D1299,CUSTOMERS!A:E,5,FALSE)</f>
        <v>3</v>
      </c>
      <c r="N1299" s="2">
        <f>VLOOKUP(E1299,PRODUCTS!A:E,5,FALSE)</f>
        <v>4</v>
      </c>
      <c r="O1299" s="2" t="str">
        <f>VLOOKUP(N1299,CATEGORIES!A:C,3,FALSE)</f>
        <v>Gifts</v>
      </c>
      <c r="P1299" s="2" t="str">
        <f ca="1">VLOOKUP(D1299,CUSTOMERS!A:J,10,FALSE)</f>
        <v>30 - 40</v>
      </c>
      <c r="Q1299" s="2" t="str">
        <f>VLOOKUP(D1299,CUSTOMERS!A:I,9,FALSE)</f>
        <v>Central</v>
      </c>
      <c r="R1299" s="2" t="str">
        <f>VLOOKUP(D1299,CUSTOMERS!A:K,11,FALSE)</f>
        <v>USA</v>
      </c>
    </row>
    <row r="1300" spans="1:18" x14ac:dyDescent="0.2">
      <c r="A1300" s="2">
        <v>1644</v>
      </c>
      <c r="B1300" s="2">
        <v>2</v>
      </c>
      <c r="C1300" s="4">
        <v>44962</v>
      </c>
      <c r="D1300" s="2">
        <v>562</v>
      </c>
      <c r="E1300" s="2">
        <v>84</v>
      </c>
      <c r="F1300" s="2" t="str">
        <f>VLOOKUP(E1300,PRODUCTS!A:B,2,FALSE)</f>
        <v>Solar Emergency Radio</v>
      </c>
      <c r="G1300" s="2">
        <v>1</v>
      </c>
      <c r="H1300" s="10">
        <f>VLOOKUP(E1300,PRODUCTS!A:E,3,FALSE)</f>
        <v>90</v>
      </c>
      <c r="I1300" s="10">
        <f>VLOOKUP(E1300,PRODUCTS!A:E,4,FALSE)</f>
        <v>48</v>
      </c>
      <c r="J1300" s="10">
        <f t="shared" si="60"/>
        <v>90</v>
      </c>
      <c r="K1300" s="10">
        <f t="shared" si="61"/>
        <v>48</v>
      </c>
      <c r="L1300" s="10">
        <f t="shared" si="62"/>
        <v>42</v>
      </c>
      <c r="M1300" s="2">
        <f>VLOOKUP(D1300,CUSTOMERS!A:E,5,FALSE)</f>
        <v>3</v>
      </c>
      <c r="N1300" s="2">
        <f>VLOOKUP(E1300,PRODUCTS!A:E,5,FALSE)</f>
        <v>1</v>
      </c>
      <c r="O1300" s="2" t="str">
        <f>VLOOKUP(N1300,CATEGORIES!A:C,3,FALSE)</f>
        <v>Electronics</v>
      </c>
      <c r="P1300" s="2" t="str">
        <f ca="1">VLOOKUP(D1300,CUSTOMERS!A:J,10,FALSE)</f>
        <v>30 - 40</v>
      </c>
      <c r="Q1300" s="2" t="str">
        <f>VLOOKUP(D1300,CUSTOMERS!A:I,9,FALSE)</f>
        <v>Central</v>
      </c>
      <c r="R1300" s="2" t="str">
        <f>VLOOKUP(D1300,CUSTOMERS!A:K,11,FALSE)</f>
        <v>USA</v>
      </c>
    </row>
    <row r="1301" spans="1:18" x14ac:dyDescent="0.2">
      <c r="A1301" s="2">
        <v>1644</v>
      </c>
      <c r="B1301" s="2">
        <v>3</v>
      </c>
      <c r="C1301" s="4">
        <v>44962</v>
      </c>
      <c r="D1301" s="2">
        <v>562</v>
      </c>
      <c r="E1301" s="2">
        <v>180</v>
      </c>
      <c r="F1301" s="2" t="str">
        <f>VLOOKUP(E1301,PRODUCTS!A:B,2,FALSE)</f>
        <v>Slimline Laser Pointer</v>
      </c>
      <c r="G1301" s="2">
        <v>1</v>
      </c>
      <c r="H1301" s="10">
        <f>VLOOKUP(E1301,PRODUCTS!A:E,3,FALSE)</f>
        <v>204</v>
      </c>
      <c r="I1301" s="10">
        <f>VLOOKUP(E1301,PRODUCTS!A:E,4,FALSE)</f>
        <v>105</v>
      </c>
      <c r="J1301" s="10">
        <f t="shared" si="60"/>
        <v>204</v>
      </c>
      <c r="K1301" s="10">
        <f t="shared" si="61"/>
        <v>105</v>
      </c>
      <c r="L1301" s="10">
        <f t="shared" si="62"/>
        <v>99</v>
      </c>
      <c r="M1301" s="2">
        <f>VLOOKUP(D1301,CUSTOMERS!A:E,5,FALSE)</f>
        <v>3</v>
      </c>
      <c r="N1301" s="2">
        <f>VLOOKUP(E1301,PRODUCTS!A:E,5,FALSE)</f>
        <v>9</v>
      </c>
      <c r="O1301" s="2" t="str">
        <f>VLOOKUP(N1301,CATEGORIES!A:C,3,FALSE)</f>
        <v>Electronics</v>
      </c>
      <c r="P1301" s="2" t="str">
        <f ca="1">VLOOKUP(D1301,CUSTOMERS!A:J,10,FALSE)</f>
        <v>30 - 40</v>
      </c>
      <c r="Q1301" s="2" t="str">
        <f>VLOOKUP(D1301,CUSTOMERS!A:I,9,FALSE)</f>
        <v>Central</v>
      </c>
      <c r="R1301" s="2" t="str">
        <f>VLOOKUP(D1301,CUSTOMERS!A:K,11,FALSE)</f>
        <v>USA</v>
      </c>
    </row>
    <row r="1302" spans="1:18" x14ac:dyDescent="0.2">
      <c r="A1302" s="2">
        <v>1645</v>
      </c>
      <c r="B1302" s="2">
        <v>1</v>
      </c>
      <c r="C1302" s="4">
        <v>44963</v>
      </c>
      <c r="D1302" s="2">
        <v>335</v>
      </c>
      <c r="E1302" s="2">
        <v>31</v>
      </c>
      <c r="F1302" s="2" t="str">
        <f>VLOOKUP(E1302,PRODUCTS!A:B,2,FALSE)</f>
        <v>Carnivorous Plant Collection</v>
      </c>
      <c r="G1302" s="2">
        <v>5</v>
      </c>
      <c r="H1302" s="10">
        <f>VLOOKUP(E1302,PRODUCTS!A:E,3,FALSE)</f>
        <v>25</v>
      </c>
      <c r="I1302" s="10">
        <f>VLOOKUP(E1302,PRODUCTS!A:E,4,FALSE)</f>
        <v>14.5</v>
      </c>
      <c r="J1302" s="10">
        <f t="shared" si="60"/>
        <v>125</v>
      </c>
      <c r="K1302" s="10">
        <f t="shared" si="61"/>
        <v>72.5</v>
      </c>
      <c r="L1302" s="10">
        <f t="shared" si="62"/>
        <v>52.5</v>
      </c>
      <c r="M1302" s="2">
        <f>VLOOKUP(D1302,CUSTOMERS!A:E,5,FALSE)</f>
        <v>2</v>
      </c>
      <c r="N1302" s="2">
        <f>VLOOKUP(E1302,PRODUCTS!A:E,5,FALSE)</f>
        <v>17</v>
      </c>
      <c r="O1302" s="2" t="str">
        <f>VLOOKUP(N1302,CATEGORIES!A:C,3,FALSE)</f>
        <v>Children</v>
      </c>
      <c r="P1302" s="2" t="str">
        <f ca="1">VLOOKUP(D1302,CUSTOMERS!A:J,10,FALSE)</f>
        <v>30 - 40</v>
      </c>
      <c r="Q1302" s="2" t="str">
        <f>VLOOKUP(D1302,CUSTOMERS!A:I,9,FALSE)</f>
        <v>North-West</v>
      </c>
      <c r="R1302" s="2" t="str">
        <f>VLOOKUP(D1302,CUSTOMERS!A:K,11,FALSE)</f>
        <v>USA</v>
      </c>
    </row>
    <row r="1303" spans="1:18" x14ac:dyDescent="0.2">
      <c r="A1303" s="2">
        <v>1645</v>
      </c>
      <c r="B1303" s="2">
        <v>2</v>
      </c>
      <c r="C1303" s="4">
        <v>44963</v>
      </c>
      <c r="D1303" s="2">
        <v>335</v>
      </c>
      <c r="E1303" s="2">
        <v>66</v>
      </c>
      <c r="F1303" s="2" t="str">
        <f>VLOOKUP(E1303,PRODUCTS!A:B,2,FALSE)</f>
        <v>Cat Safety Leash</v>
      </c>
      <c r="G1303" s="2">
        <v>1</v>
      </c>
      <c r="H1303" s="10">
        <f>VLOOKUP(E1303,PRODUCTS!A:E,3,FALSE)</f>
        <v>20</v>
      </c>
      <c r="I1303" s="10">
        <f>VLOOKUP(E1303,PRODUCTS!A:E,4,FALSE)</f>
        <v>13</v>
      </c>
      <c r="J1303" s="10">
        <f t="shared" si="60"/>
        <v>20</v>
      </c>
      <c r="K1303" s="10">
        <f t="shared" si="61"/>
        <v>13</v>
      </c>
      <c r="L1303" s="10">
        <f t="shared" si="62"/>
        <v>7</v>
      </c>
      <c r="M1303" s="2">
        <f>VLOOKUP(D1303,CUSTOMERS!A:E,5,FALSE)</f>
        <v>2</v>
      </c>
      <c r="N1303" s="2">
        <f>VLOOKUP(E1303,PRODUCTS!A:E,5,FALSE)</f>
        <v>21</v>
      </c>
      <c r="O1303" s="2" t="str">
        <f>VLOOKUP(N1303,CATEGORIES!A:C,3,FALSE)</f>
        <v>Household</v>
      </c>
      <c r="P1303" s="2" t="str">
        <f ca="1">VLOOKUP(D1303,CUSTOMERS!A:J,10,FALSE)</f>
        <v>30 - 40</v>
      </c>
      <c r="Q1303" s="2" t="str">
        <f>VLOOKUP(D1303,CUSTOMERS!A:I,9,FALSE)</f>
        <v>North-West</v>
      </c>
      <c r="R1303" s="2" t="str">
        <f>VLOOKUP(D1303,CUSTOMERS!A:K,11,FALSE)</f>
        <v>USA</v>
      </c>
    </row>
    <row r="1304" spans="1:18" x14ac:dyDescent="0.2">
      <c r="A1304" s="2">
        <v>1646</v>
      </c>
      <c r="B1304" s="2">
        <v>1</v>
      </c>
      <c r="C1304" s="4">
        <v>44963</v>
      </c>
      <c r="D1304" s="2">
        <v>375</v>
      </c>
      <c r="E1304" s="2">
        <v>199</v>
      </c>
      <c r="F1304" s="2" t="str">
        <f>VLOOKUP(E1304,PRODUCTS!A:B,2,FALSE)</f>
        <v>Truth Seeker</v>
      </c>
      <c r="G1304" s="2">
        <v>1</v>
      </c>
      <c r="H1304" s="10">
        <f>VLOOKUP(E1304,PRODUCTS!A:E,3,FALSE)</f>
        <v>154</v>
      </c>
      <c r="I1304" s="10">
        <f>VLOOKUP(E1304,PRODUCTS!A:E,4,FALSE)</f>
        <v>79</v>
      </c>
      <c r="J1304" s="10">
        <f t="shared" si="60"/>
        <v>154</v>
      </c>
      <c r="K1304" s="10">
        <f t="shared" si="61"/>
        <v>79</v>
      </c>
      <c r="L1304" s="10">
        <f t="shared" si="62"/>
        <v>75</v>
      </c>
      <c r="M1304" s="2">
        <f>VLOOKUP(D1304,CUSTOMERS!A:E,5,FALSE)</f>
        <v>3</v>
      </c>
      <c r="N1304" s="2">
        <f>VLOOKUP(E1304,PRODUCTS!A:E,5,FALSE)</f>
        <v>9</v>
      </c>
      <c r="O1304" s="2" t="str">
        <f>VLOOKUP(N1304,CATEGORIES!A:C,3,FALSE)</f>
        <v>Electronics</v>
      </c>
      <c r="P1304" s="2" t="str">
        <f ca="1">VLOOKUP(D1304,CUSTOMERS!A:J,10,FALSE)</f>
        <v>30 - 40</v>
      </c>
      <c r="Q1304" s="2" t="str">
        <f>VLOOKUP(D1304,CUSTOMERS!A:I,9,FALSE)</f>
        <v>Mid-Atlantic</v>
      </c>
      <c r="R1304" s="2" t="str">
        <f>VLOOKUP(D1304,CUSTOMERS!A:K,11,FALSE)</f>
        <v>USA</v>
      </c>
    </row>
    <row r="1305" spans="1:18" x14ac:dyDescent="0.2">
      <c r="A1305" s="2">
        <v>1647</v>
      </c>
      <c r="B1305" s="2">
        <v>1</v>
      </c>
      <c r="C1305" s="4">
        <v>44963</v>
      </c>
      <c r="D1305" s="2">
        <v>665</v>
      </c>
      <c r="E1305" s="2">
        <v>120</v>
      </c>
      <c r="F1305" s="2" t="str">
        <f>VLOOKUP(E1305,PRODUCTS!A:B,2,FALSE)</f>
        <v>Levitron World Globe</v>
      </c>
      <c r="G1305" s="2">
        <v>1</v>
      </c>
      <c r="H1305" s="10">
        <f>VLOOKUP(E1305,PRODUCTS!A:E,3,FALSE)</f>
        <v>80</v>
      </c>
      <c r="I1305" s="10">
        <f>VLOOKUP(E1305,PRODUCTS!A:E,4,FALSE)</f>
        <v>42</v>
      </c>
      <c r="J1305" s="10">
        <f t="shared" si="60"/>
        <v>80</v>
      </c>
      <c r="K1305" s="10">
        <f t="shared" si="61"/>
        <v>42</v>
      </c>
      <c r="L1305" s="10">
        <f t="shared" si="62"/>
        <v>38</v>
      </c>
      <c r="M1305" s="2">
        <f>VLOOKUP(D1305,CUSTOMERS!A:E,5,FALSE)</f>
        <v>4</v>
      </c>
      <c r="N1305" s="2">
        <f>VLOOKUP(E1305,PRODUCTS!A:E,5,FALSE)</f>
        <v>26</v>
      </c>
      <c r="O1305" s="2" t="str">
        <f>VLOOKUP(N1305,CATEGORIES!A:C,3,FALSE)</f>
        <v>Gifts</v>
      </c>
      <c r="P1305" s="2" t="str">
        <f ca="1">VLOOKUP(D1305,CUSTOMERS!A:J,10,FALSE)</f>
        <v>&lt; 20</v>
      </c>
      <c r="Q1305" s="2" t="str">
        <f>VLOOKUP(D1305,CUSTOMERS!A:I,9,FALSE)</f>
        <v>Germany</v>
      </c>
      <c r="R1305" s="2" t="str">
        <f>VLOOKUP(D1305,CUSTOMERS!A:K,11,FALSE)</f>
        <v>Europe</v>
      </c>
    </row>
    <row r="1306" spans="1:18" x14ac:dyDescent="0.2">
      <c r="A1306" s="2">
        <v>1647</v>
      </c>
      <c r="B1306" s="2">
        <v>2</v>
      </c>
      <c r="C1306" s="4">
        <v>44963</v>
      </c>
      <c r="D1306" s="2">
        <v>665</v>
      </c>
      <c r="E1306" s="2">
        <v>125</v>
      </c>
      <c r="F1306" s="2" t="str">
        <f>VLOOKUP(E1306,PRODUCTS!A:B,2,FALSE)</f>
        <v>Lucious Nuggets</v>
      </c>
      <c r="G1306" s="2">
        <v>1</v>
      </c>
      <c r="H1306" s="10">
        <f>VLOOKUP(E1306,PRODUCTS!A:E,3,FALSE)</f>
        <v>27</v>
      </c>
      <c r="I1306" s="10">
        <f>VLOOKUP(E1306,PRODUCTS!A:E,4,FALSE)</f>
        <v>14.5</v>
      </c>
      <c r="J1306" s="10">
        <f t="shared" si="60"/>
        <v>27</v>
      </c>
      <c r="K1306" s="10">
        <f t="shared" si="61"/>
        <v>14.5</v>
      </c>
      <c r="L1306" s="10">
        <f t="shared" si="62"/>
        <v>12.5</v>
      </c>
      <c r="M1306" s="2">
        <f>VLOOKUP(D1306,CUSTOMERS!A:E,5,FALSE)</f>
        <v>4</v>
      </c>
      <c r="N1306" s="2">
        <f>VLOOKUP(E1306,PRODUCTS!A:E,5,FALSE)</f>
        <v>3</v>
      </c>
      <c r="O1306" s="2" t="str">
        <f>VLOOKUP(N1306,CATEGORIES!A:C,3,FALSE)</f>
        <v>Food</v>
      </c>
      <c r="P1306" s="2" t="str">
        <f ca="1">VLOOKUP(D1306,CUSTOMERS!A:J,10,FALSE)</f>
        <v>&lt; 20</v>
      </c>
      <c r="Q1306" s="2" t="str">
        <f>VLOOKUP(D1306,CUSTOMERS!A:I,9,FALSE)</f>
        <v>Germany</v>
      </c>
      <c r="R1306" s="2" t="str">
        <f>VLOOKUP(D1306,CUSTOMERS!A:K,11,FALSE)</f>
        <v>Europe</v>
      </c>
    </row>
    <row r="1307" spans="1:18" x14ac:dyDescent="0.2">
      <c r="A1307" s="2">
        <v>1647</v>
      </c>
      <c r="B1307" s="2">
        <v>3</v>
      </c>
      <c r="C1307" s="4">
        <v>44963</v>
      </c>
      <c r="D1307" s="2">
        <v>665</v>
      </c>
      <c r="E1307" s="2">
        <v>191</v>
      </c>
      <c r="F1307" s="2" t="str">
        <f>VLOOKUP(E1307,PRODUCTS!A:B,2,FALSE)</f>
        <v>Terra Cotta Garlic Roaster</v>
      </c>
      <c r="G1307" s="2">
        <v>1</v>
      </c>
      <c r="H1307" s="10">
        <f>VLOOKUP(E1307,PRODUCTS!A:E,3,FALSE)</f>
        <v>26</v>
      </c>
      <c r="I1307" s="10">
        <f>VLOOKUP(E1307,PRODUCTS!A:E,4,FALSE)</f>
        <v>15</v>
      </c>
      <c r="J1307" s="10">
        <f t="shared" si="60"/>
        <v>26</v>
      </c>
      <c r="K1307" s="10">
        <f t="shared" si="61"/>
        <v>15</v>
      </c>
      <c r="L1307" s="10">
        <f t="shared" si="62"/>
        <v>11</v>
      </c>
      <c r="M1307" s="2">
        <f>VLOOKUP(D1307,CUSTOMERS!A:E,5,FALSE)</f>
        <v>4</v>
      </c>
      <c r="N1307" s="2">
        <f>VLOOKUP(E1307,PRODUCTS!A:E,5,FALSE)</f>
        <v>15</v>
      </c>
      <c r="O1307" s="2" t="str">
        <f>VLOOKUP(N1307,CATEGORIES!A:C,3,FALSE)</f>
        <v>Household</v>
      </c>
      <c r="P1307" s="2" t="str">
        <f ca="1">VLOOKUP(D1307,CUSTOMERS!A:J,10,FALSE)</f>
        <v>&lt; 20</v>
      </c>
      <c r="Q1307" s="2" t="str">
        <f>VLOOKUP(D1307,CUSTOMERS!A:I,9,FALSE)</f>
        <v>Germany</v>
      </c>
      <c r="R1307" s="2" t="str">
        <f>VLOOKUP(D1307,CUSTOMERS!A:K,11,FALSE)</f>
        <v>Europe</v>
      </c>
    </row>
    <row r="1308" spans="1:18" x14ac:dyDescent="0.2">
      <c r="A1308" s="2">
        <v>1648</v>
      </c>
      <c r="B1308" s="2">
        <v>1</v>
      </c>
      <c r="C1308" s="4">
        <v>44963</v>
      </c>
      <c r="D1308" s="2">
        <v>668</v>
      </c>
      <c r="E1308" s="2">
        <v>62</v>
      </c>
      <c r="F1308" s="2" t="str">
        <f>VLOOKUP(E1308,PRODUCTS!A:B,2,FALSE)</f>
        <v>Decadent Chocolate Torte</v>
      </c>
      <c r="G1308" s="2">
        <v>3</v>
      </c>
      <c r="H1308" s="10">
        <f>VLOOKUP(E1308,PRODUCTS!A:E,3,FALSE)</f>
        <v>37</v>
      </c>
      <c r="I1308" s="10">
        <f>VLOOKUP(E1308,PRODUCTS!A:E,4,FALSE)</f>
        <v>19.5</v>
      </c>
      <c r="J1308" s="10">
        <f t="shared" si="60"/>
        <v>111</v>
      </c>
      <c r="K1308" s="10">
        <f t="shared" si="61"/>
        <v>58.5</v>
      </c>
      <c r="L1308" s="10">
        <f t="shared" si="62"/>
        <v>52.5</v>
      </c>
      <c r="M1308" s="2">
        <f>VLOOKUP(D1308,CUSTOMERS!A:E,5,FALSE)</f>
        <v>3</v>
      </c>
      <c r="N1308" s="2">
        <f>VLOOKUP(E1308,PRODUCTS!A:E,5,FALSE)</f>
        <v>3</v>
      </c>
      <c r="O1308" s="2" t="str">
        <f>VLOOKUP(N1308,CATEGORIES!A:C,3,FALSE)</f>
        <v>Food</v>
      </c>
      <c r="P1308" s="2" t="str">
        <f ca="1">VLOOKUP(D1308,CUSTOMERS!A:J,10,FALSE)</f>
        <v>40 - 50</v>
      </c>
      <c r="Q1308" s="2" t="str">
        <f>VLOOKUP(D1308,CUSTOMERS!A:I,9,FALSE)</f>
        <v>North-East</v>
      </c>
      <c r="R1308" s="2" t="str">
        <f>VLOOKUP(D1308,CUSTOMERS!A:K,11,FALSE)</f>
        <v>USA</v>
      </c>
    </row>
    <row r="1309" spans="1:18" x14ac:dyDescent="0.2">
      <c r="A1309" s="2">
        <v>1648</v>
      </c>
      <c r="B1309" s="2">
        <v>2</v>
      </c>
      <c r="C1309" s="4">
        <v>44963</v>
      </c>
      <c r="D1309" s="2">
        <v>668</v>
      </c>
      <c r="E1309" s="2">
        <v>76</v>
      </c>
      <c r="F1309" s="2" t="str">
        <f>VLOOKUP(E1309,PRODUCTS!A:B,2,FALSE)</f>
        <v>F/X Shuttle</v>
      </c>
      <c r="G1309" s="2">
        <v>1</v>
      </c>
      <c r="H1309" s="10">
        <f>VLOOKUP(E1309,PRODUCTS!A:E,3,FALSE)</f>
        <v>75</v>
      </c>
      <c r="I1309" s="10">
        <f>VLOOKUP(E1309,PRODUCTS!A:E,4,FALSE)</f>
        <v>39.5</v>
      </c>
      <c r="J1309" s="10">
        <f t="shared" si="60"/>
        <v>75</v>
      </c>
      <c r="K1309" s="10">
        <f t="shared" si="61"/>
        <v>39.5</v>
      </c>
      <c r="L1309" s="10">
        <f t="shared" si="62"/>
        <v>35.5</v>
      </c>
      <c r="M1309" s="2">
        <f>VLOOKUP(D1309,CUSTOMERS!A:E,5,FALSE)</f>
        <v>3</v>
      </c>
      <c r="N1309" s="2">
        <f>VLOOKUP(E1309,PRODUCTS!A:E,5,FALSE)</f>
        <v>26</v>
      </c>
      <c r="O1309" s="2" t="str">
        <f>VLOOKUP(N1309,CATEGORIES!A:C,3,FALSE)</f>
        <v>Gifts</v>
      </c>
      <c r="P1309" s="2" t="str">
        <f ca="1">VLOOKUP(D1309,CUSTOMERS!A:J,10,FALSE)</f>
        <v>40 - 50</v>
      </c>
      <c r="Q1309" s="2" t="str">
        <f>VLOOKUP(D1309,CUSTOMERS!A:I,9,FALSE)</f>
        <v>North-East</v>
      </c>
      <c r="R1309" s="2" t="str">
        <f>VLOOKUP(D1309,CUSTOMERS!A:K,11,FALSE)</f>
        <v>USA</v>
      </c>
    </row>
    <row r="1310" spans="1:18" x14ac:dyDescent="0.2">
      <c r="A1310" s="2">
        <v>1648</v>
      </c>
      <c r="B1310" s="2">
        <v>3</v>
      </c>
      <c r="C1310" s="4">
        <v>44963</v>
      </c>
      <c r="D1310" s="2">
        <v>668</v>
      </c>
      <c r="E1310" s="2">
        <v>87</v>
      </c>
      <c r="F1310" s="2" t="str">
        <f>VLOOKUP(E1310,PRODUCTS!A:B,2,FALSE)</f>
        <v>Fruit Collection Christmas Ornaments</v>
      </c>
      <c r="G1310" s="2">
        <v>1</v>
      </c>
      <c r="H1310" s="10">
        <f>VLOOKUP(E1310,PRODUCTS!A:E,3,FALSE)</f>
        <v>23</v>
      </c>
      <c r="I1310" s="10">
        <f>VLOOKUP(E1310,PRODUCTS!A:E,4,FALSE)</f>
        <v>12.5</v>
      </c>
      <c r="J1310" s="10">
        <f t="shared" si="60"/>
        <v>23</v>
      </c>
      <c r="K1310" s="10">
        <f t="shared" si="61"/>
        <v>12.5</v>
      </c>
      <c r="L1310" s="10">
        <f t="shared" si="62"/>
        <v>10.5</v>
      </c>
      <c r="M1310" s="2">
        <f>VLOOKUP(D1310,CUSTOMERS!A:E,5,FALSE)</f>
        <v>3</v>
      </c>
      <c r="N1310" s="2">
        <f>VLOOKUP(E1310,PRODUCTS!A:E,5,FALSE)</f>
        <v>4</v>
      </c>
      <c r="O1310" s="2" t="str">
        <f>VLOOKUP(N1310,CATEGORIES!A:C,3,FALSE)</f>
        <v>Gifts</v>
      </c>
      <c r="P1310" s="2" t="str">
        <f ca="1">VLOOKUP(D1310,CUSTOMERS!A:J,10,FALSE)</f>
        <v>40 - 50</v>
      </c>
      <c r="Q1310" s="2" t="str">
        <f>VLOOKUP(D1310,CUSTOMERS!A:I,9,FALSE)</f>
        <v>North-East</v>
      </c>
      <c r="R1310" s="2" t="str">
        <f>VLOOKUP(D1310,CUSTOMERS!A:K,11,FALSE)</f>
        <v>USA</v>
      </c>
    </row>
    <row r="1311" spans="1:18" x14ac:dyDescent="0.2">
      <c r="A1311" s="2">
        <v>1648</v>
      </c>
      <c r="B1311" s="2">
        <v>4</v>
      </c>
      <c r="C1311" s="4">
        <v>44963</v>
      </c>
      <c r="D1311" s="2">
        <v>668</v>
      </c>
      <c r="E1311" s="2">
        <v>150</v>
      </c>
      <c r="F1311" s="2" t="str">
        <f>VLOOKUP(E1311,PRODUCTS!A:B,2,FALSE)</f>
        <v>Personal Air Purifier</v>
      </c>
      <c r="G1311" s="2">
        <v>1</v>
      </c>
      <c r="H1311" s="10">
        <f>VLOOKUP(E1311,PRODUCTS!A:E,3,FALSE)</f>
        <v>105</v>
      </c>
      <c r="I1311" s="10">
        <f>VLOOKUP(E1311,PRODUCTS!A:E,4,FALSE)</f>
        <v>53.5</v>
      </c>
      <c r="J1311" s="10">
        <f t="shared" si="60"/>
        <v>105</v>
      </c>
      <c r="K1311" s="10">
        <f t="shared" si="61"/>
        <v>53.5</v>
      </c>
      <c r="L1311" s="10">
        <f t="shared" si="62"/>
        <v>51.5</v>
      </c>
      <c r="M1311" s="2">
        <f>VLOOKUP(D1311,CUSTOMERS!A:E,5,FALSE)</f>
        <v>3</v>
      </c>
      <c r="N1311" s="2">
        <f>VLOOKUP(E1311,PRODUCTS!A:E,5,FALSE)</f>
        <v>7</v>
      </c>
      <c r="O1311" s="2" t="str">
        <f>VLOOKUP(N1311,CATEGORIES!A:C,3,FALSE)</f>
        <v>Electronics</v>
      </c>
      <c r="P1311" s="2" t="str">
        <f ca="1">VLOOKUP(D1311,CUSTOMERS!A:J,10,FALSE)</f>
        <v>40 - 50</v>
      </c>
      <c r="Q1311" s="2" t="str">
        <f>VLOOKUP(D1311,CUSTOMERS!A:I,9,FALSE)</f>
        <v>North-East</v>
      </c>
      <c r="R1311" s="2" t="str">
        <f>VLOOKUP(D1311,CUSTOMERS!A:K,11,FALSE)</f>
        <v>USA</v>
      </c>
    </row>
    <row r="1312" spans="1:18" x14ac:dyDescent="0.2">
      <c r="A1312" s="2">
        <v>1649</v>
      </c>
      <c r="B1312" s="2">
        <v>1</v>
      </c>
      <c r="C1312" s="4">
        <v>44966</v>
      </c>
      <c r="D1312" s="2">
        <v>101</v>
      </c>
      <c r="E1312" s="2">
        <v>91</v>
      </c>
      <c r="F1312" s="2" t="str">
        <f>VLOOKUP(E1312,PRODUCTS!A:B,2,FALSE)</f>
        <v>Godiva Christmas Ballotin</v>
      </c>
      <c r="G1312" s="2">
        <v>1</v>
      </c>
      <c r="H1312" s="10">
        <f>VLOOKUP(E1312,PRODUCTS!A:E,3,FALSE)</f>
        <v>40</v>
      </c>
      <c r="I1312" s="10">
        <f>VLOOKUP(E1312,PRODUCTS!A:E,4,FALSE)</f>
        <v>21</v>
      </c>
      <c r="J1312" s="10">
        <f t="shared" si="60"/>
        <v>40</v>
      </c>
      <c r="K1312" s="10">
        <f t="shared" si="61"/>
        <v>21</v>
      </c>
      <c r="L1312" s="10">
        <f t="shared" si="62"/>
        <v>19</v>
      </c>
      <c r="M1312" s="2">
        <f>VLOOKUP(D1312,CUSTOMERS!A:E,5,FALSE)</f>
        <v>2</v>
      </c>
      <c r="N1312" s="2">
        <f>VLOOKUP(E1312,PRODUCTS!A:E,5,FALSE)</f>
        <v>3</v>
      </c>
      <c r="O1312" s="2" t="str">
        <f>VLOOKUP(N1312,CATEGORIES!A:C,3,FALSE)</f>
        <v>Food</v>
      </c>
      <c r="P1312" s="2" t="str">
        <f ca="1">VLOOKUP(D1312,CUSTOMERS!A:J,10,FALSE)</f>
        <v>30 - 40</v>
      </c>
      <c r="Q1312" s="2" t="str">
        <f>VLOOKUP(D1312,CUSTOMERS!A:I,9,FALSE)</f>
        <v>Mid-Atlantic</v>
      </c>
      <c r="R1312" s="2" t="str">
        <f>VLOOKUP(D1312,CUSTOMERS!A:K,11,FALSE)</f>
        <v>USA</v>
      </c>
    </row>
    <row r="1313" spans="1:18" x14ac:dyDescent="0.2">
      <c r="A1313" s="2">
        <v>1649</v>
      </c>
      <c r="B1313" s="2">
        <v>2</v>
      </c>
      <c r="C1313" s="4">
        <v>44966</v>
      </c>
      <c r="D1313" s="2">
        <v>101</v>
      </c>
      <c r="E1313" s="2">
        <v>109</v>
      </c>
      <c r="F1313" s="2" t="str">
        <f>VLOOKUP(E1313,PRODUCTS!A:B,2,FALSE)</f>
        <v>Italian Herb Garden</v>
      </c>
      <c r="G1313" s="2">
        <v>1</v>
      </c>
      <c r="H1313" s="10">
        <f>VLOOKUP(E1313,PRODUCTS!A:E,3,FALSE)</f>
        <v>29</v>
      </c>
      <c r="I1313" s="10">
        <f>VLOOKUP(E1313,PRODUCTS!A:E,4,FALSE)</f>
        <v>15.5</v>
      </c>
      <c r="J1313" s="10">
        <f t="shared" si="60"/>
        <v>29</v>
      </c>
      <c r="K1313" s="10">
        <f t="shared" si="61"/>
        <v>15.5</v>
      </c>
      <c r="L1313" s="10">
        <f t="shared" si="62"/>
        <v>13.5</v>
      </c>
      <c r="M1313" s="2">
        <f>VLOOKUP(D1313,CUSTOMERS!A:E,5,FALSE)</f>
        <v>2</v>
      </c>
      <c r="N1313" s="2">
        <f>VLOOKUP(E1313,PRODUCTS!A:E,5,FALSE)</f>
        <v>15</v>
      </c>
      <c r="O1313" s="2" t="str">
        <f>VLOOKUP(N1313,CATEGORIES!A:C,3,FALSE)</f>
        <v>Household</v>
      </c>
      <c r="P1313" s="2" t="str">
        <f ca="1">VLOOKUP(D1313,CUSTOMERS!A:J,10,FALSE)</f>
        <v>30 - 40</v>
      </c>
      <c r="Q1313" s="2" t="str">
        <f>VLOOKUP(D1313,CUSTOMERS!A:I,9,FALSE)</f>
        <v>Mid-Atlantic</v>
      </c>
      <c r="R1313" s="2" t="str">
        <f>VLOOKUP(D1313,CUSTOMERS!A:K,11,FALSE)</f>
        <v>USA</v>
      </c>
    </row>
    <row r="1314" spans="1:18" x14ac:dyDescent="0.2">
      <c r="A1314" s="2">
        <v>1649</v>
      </c>
      <c r="B1314" s="2">
        <v>3</v>
      </c>
      <c r="C1314" s="4">
        <v>44966</v>
      </c>
      <c r="D1314" s="2">
        <v>101</v>
      </c>
      <c r="E1314" s="2">
        <v>141</v>
      </c>
      <c r="F1314" s="2" t="str">
        <f>VLOOKUP(E1314,PRODUCTS!A:B,2,FALSE)</f>
        <v>Nothing But Roses</v>
      </c>
      <c r="G1314" s="2">
        <v>1</v>
      </c>
      <c r="H1314" s="10">
        <f>VLOOKUP(E1314,PRODUCTS!A:E,3,FALSE)</f>
        <v>70</v>
      </c>
      <c r="I1314" s="10">
        <f>VLOOKUP(E1314,PRODUCTS!A:E,4,FALSE)</f>
        <v>36</v>
      </c>
      <c r="J1314" s="10">
        <f t="shared" si="60"/>
        <v>70</v>
      </c>
      <c r="K1314" s="10">
        <f t="shared" si="61"/>
        <v>36</v>
      </c>
      <c r="L1314" s="10">
        <f t="shared" si="62"/>
        <v>34</v>
      </c>
      <c r="M1314" s="2">
        <f>VLOOKUP(D1314,CUSTOMERS!A:E,5,FALSE)</f>
        <v>2</v>
      </c>
      <c r="N1314" s="2">
        <f>VLOOKUP(E1314,PRODUCTS!A:E,5,FALSE)</f>
        <v>22</v>
      </c>
      <c r="O1314" s="2" t="str">
        <f>VLOOKUP(N1314,CATEGORIES!A:C,3,FALSE)</f>
        <v>Gifts</v>
      </c>
      <c r="P1314" s="2" t="str">
        <f ca="1">VLOOKUP(D1314,CUSTOMERS!A:J,10,FALSE)</f>
        <v>30 - 40</v>
      </c>
      <c r="Q1314" s="2" t="str">
        <f>VLOOKUP(D1314,CUSTOMERS!A:I,9,FALSE)</f>
        <v>Mid-Atlantic</v>
      </c>
      <c r="R1314" s="2" t="str">
        <f>VLOOKUP(D1314,CUSTOMERS!A:K,11,FALSE)</f>
        <v>USA</v>
      </c>
    </row>
    <row r="1315" spans="1:18" x14ac:dyDescent="0.2">
      <c r="A1315" s="2">
        <v>1650</v>
      </c>
      <c r="B1315" s="2">
        <v>1</v>
      </c>
      <c r="C1315" s="4">
        <v>44966</v>
      </c>
      <c r="D1315" s="2">
        <v>212</v>
      </c>
      <c r="E1315" s="2">
        <v>74</v>
      </c>
      <c r="F1315" s="2" t="str">
        <f>VLOOKUP(E1315,PRODUCTS!A:B,2,FALSE)</f>
        <v>Executive Yo Yo</v>
      </c>
      <c r="G1315" s="2">
        <v>1</v>
      </c>
      <c r="H1315" s="10">
        <f>VLOOKUP(E1315,PRODUCTS!A:E,3,FALSE)</f>
        <v>23</v>
      </c>
      <c r="I1315" s="10">
        <f>VLOOKUP(E1315,PRODUCTS!A:E,4,FALSE)</f>
        <v>13.5</v>
      </c>
      <c r="J1315" s="10">
        <f t="shared" si="60"/>
        <v>23</v>
      </c>
      <c r="K1315" s="10">
        <f t="shared" si="61"/>
        <v>13.5</v>
      </c>
      <c r="L1315" s="10">
        <f t="shared" si="62"/>
        <v>9.5</v>
      </c>
      <c r="M1315" s="2">
        <f>VLOOKUP(D1315,CUSTOMERS!A:E,5,FALSE)</f>
        <v>5</v>
      </c>
      <c r="N1315" s="2">
        <f>VLOOKUP(E1315,PRODUCTS!A:E,5,FALSE)</f>
        <v>26</v>
      </c>
      <c r="O1315" s="2" t="str">
        <f>VLOOKUP(N1315,CATEGORIES!A:C,3,FALSE)</f>
        <v>Gifts</v>
      </c>
      <c r="P1315" s="2" t="str">
        <f ca="1">VLOOKUP(D1315,CUSTOMERS!A:J,10,FALSE)</f>
        <v>40 - 50</v>
      </c>
      <c r="Q1315" s="2" t="str">
        <f>VLOOKUP(D1315,CUSTOMERS!A:I,9,FALSE)</f>
        <v>South-East</v>
      </c>
      <c r="R1315" s="2" t="str">
        <f>VLOOKUP(D1315,CUSTOMERS!A:K,11,FALSE)</f>
        <v>USA</v>
      </c>
    </row>
    <row r="1316" spans="1:18" x14ac:dyDescent="0.2">
      <c r="A1316" s="2">
        <v>1651</v>
      </c>
      <c r="B1316" s="2">
        <v>1</v>
      </c>
      <c r="C1316" s="4">
        <v>44966</v>
      </c>
      <c r="D1316" s="2">
        <v>344</v>
      </c>
      <c r="E1316" s="2">
        <v>28</v>
      </c>
      <c r="F1316" s="2" t="str">
        <f>VLOOKUP(E1316,PRODUCTS!A:B,2,FALSE)</f>
        <v>Candlelit Forest Screen</v>
      </c>
      <c r="G1316" s="2">
        <v>1</v>
      </c>
      <c r="H1316" s="10">
        <f>VLOOKUP(E1316,PRODUCTS!A:E,3,FALSE)</f>
        <v>30</v>
      </c>
      <c r="I1316" s="10">
        <f>VLOOKUP(E1316,PRODUCTS!A:E,4,FALSE)</f>
        <v>18</v>
      </c>
      <c r="J1316" s="10">
        <f t="shared" si="60"/>
        <v>30</v>
      </c>
      <c r="K1316" s="10">
        <f t="shared" si="61"/>
        <v>18</v>
      </c>
      <c r="L1316" s="10">
        <f t="shared" si="62"/>
        <v>12</v>
      </c>
      <c r="M1316" s="2">
        <f>VLOOKUP(D1316,CUSTOMERS!A:E,5,FALSE)</f>
        <v>4</v>
      </c>
      <c r="N1316" s="2">
        <f>VLOOKUP(E1316,PRODUCTS!A:E,5,FALSE)</f>
        <v>4</v>
      </c>
      <c r="O1316" s="2" t="str">
        <f>VLOOKUP(N1316,CATEGORIES!A:C,3,FALSE)</f>
        <v>Gifts</v>
      </c>
      <c r="P1316" s="2" t="str">
        <f ca="1">VLOOKUP(D1316,CUSTOMERS!A:J,10,FALSE)</f>
        <v>30 - 40</v>
      </c>
      <c r="Q1316" s="2" t="str">
        <f>VLOOKUP(D1316,CUSTOMERS!A:I,9,FALSE)</f>
        <v>North-East</v>
      </c>
      <c r="R1316" s="2" t="str">
        <f>VLOOKUP(D1316,CUSTOMERS!A:K,11,FALSE)</f>
        <v>USA</v>
      </c>
    </row>
    <row r="1317" spans="1:18" x14ac:dyDescent="0.2">
      <c r="A1317" s="2">
        <v>1651</v>
      </c>
      <c r="B1317" s="2">
        <v>2</v>
      </c>
      <c r="C1317" s="4">
        <v>44966</v>
      </c>
      <c r="D1317" s="2">
        <v>344</v>
      </c>
      <c r="E1317" s="2">
        <v>146</v>
      </c>
      <c r="F1317" s="2" t="str">
        <f>VLOOKUP(E1317,PRODUCTS!A:B,2,FALSE)</f>
        <v>Pedaling Pachyderm</v>
      </c>
      <c r="G1317" s="2">
        <v>1</v>
      </c>
      <c r="H1317" s="10">
        <f>VLOOKUP(E1317,PRODUCTS!A:E,3,FALSE)</f>
        <v>18</v>
      </c>
      <c r="I1317" s="10">
        <f>VLOOKUP(E1317,PRODUCTS!A:E,4,FALSE)</f>
        <v>12</v>
      </c>
      <c r="J1317" s="10">
        <f t="shared" si="60"/>
        <v>18</v>
      </c>
      <c r="K1317" s="10">
        <f t="shared" si="61"/>
        <v>12</v>
      </c>
      <c r="L1317" s="10">
        <f t="shared" si="62"/>
        <v>6</v>
      </c>
      <c r="M1317" s="2">
        <f>VLOOKUP(D1317,CUSTOMERS!A:E,5,FALSE)</f>
        <v>4</v>
      </c>
      <c r="N1317" s="2">
        <f>VLOOKUP(E1317,PRODUCTS!A:E,5,FALSE)</f>
        <v>5</v>
      </c>
      <c r="O1317" s="2" t="str">
        <f>VLOOKUP(N1317,CATEGORIES!A:C,3,FALSE)</f>
        <v>Children</v>
      </c>
      <c r="P1317" s="2" t="str">
        <f ca="1">VLOOKUP(D1317,CUSTOMERS!A:J,10,FALSE)</f>
        <v>30 - 40</v>
      </c>
      <c r="Q1317" s="2" t="str">
        <f>VLOOKUP(D1317,CUSTOMERS!A:I,9,FALSE)</f>
        <v>North-East</v>
      </c>
      <c r="R1317" s="2" t="str">
        <f>VLOOKUP(D1317,CUSTOMERS!A:K,11,FALSE)</f>
        <v>USA</v>
      </c>
    </row>
    <row r="1318" spans="1:18" x14ac:dyDescent="0.2">
      <c r="A1318" s="2">
        <v>1652</v>
      </c>
      <c r="B1318" s="2">
        <v>1</v>
      </c>
      <c r="C1318" s="4">
        <v>44966</v>
      </c>
      <c r="D1318" s="2">
        <v>459</v>
      </c>
      <c r="E1318" s="2">
        <v>33</v>
      </c>
      <c r="F1318" s="2" t="str">
        <f>VLOOKUP(E1318,PRODUCTS!A:B,2,FALSE)</f>
        <v>Casablanca</v>
      </c>
      <c r="G1318" s="2">
        <v>1</v>
      </c>
      <c r="H1318" s="10">
        <f>VLOOKUP(E1318,PRODUCTS!A:E,3,FALSE)</f>
        <v>60</v>
      </c>
      <c r="I1318" s="10">
        <f>VLOOKUP(E1318,PRODUCTS!A:E,4,FALSE)</f>
        <v>31</v>
      </c>
      <c r="J1318" s="10">
        <f t="shared" si="60"/>
        <v>60</v>
      </c>
      <c r="K1318" s="10">
        <f t="shared" si="61"/>
        <v>31</v>
      </c>
      <c r="L1318" s="10">
        <f t="shared" si="62"/>
        <v>29</v>
      </c>
      <c r="M1318" s="2">
        <f>VLOOKUP(D1318,CUSTOMERS!A:E,5,FALSE)</f>
        <v>5</v>
      </c>
      <c r="N1318" s="2">
        <f>VLOOKUP(E1318,PRODUCTS!A:E,5,FALSE)</f>
        <v>11</v>
      </c>
      <c r="O1318" s="2" t="str">
        <f>VLOOKUP(N1318,CATEGORIES!A:C,3,FALSE)</f>
        <v>Gifts</v>
      </c>
      <c r="P1318" s="2" t="str">
        <f ca="1">VLOOKUP(D1318,CUSTOMERS!A:J,10,FALSE)</f>
        <v>30 - 40</v>
      </c>
      <c r="Q1318" s="2" t="str">
        <f>VLOOKUP(D1318,CUSTOMERS!A:I,9,FALSE)</f>
        <v>North-East</v>
      </c>
      <c r="R1318" s="2" t="str">
        <f>VLOOKUP(D1318,CUSTOMERS!A:K,11,FALSE)</f>
        <v>USA</v>
      </c>
    </row>
    <row r="1319" spans="1:18" x14ac:dyDescent="0.2">
      <c r="A1319" s="2">
        <v>1652</v>
      </c>
      <c r="B1319" s="2">
        <v>2</v>
      </c>
      <c r="C1319" s="4">
        <v>44966</v>
      </c>
      <c r="D1319" s="2">
        <v>459</v>
      </c>
      <c r="E1319" s="2">
        <v>181</v>
      </c>
      <c r="F1319" s="2" t="str">
        <f>VLOOKUP(E1319,PRODUCTS!A:B,2,FALSE)</f>
        <v>Slinky</v>
      </c>
      <c r="G1319" s="2">
        <v>3</v>
      </c>
      <c r="H1319" s="10">
        <f>VLOOKUP(E1319,PRODUCTS!A:E,3,FALSE)</f>
        <v>12</v>
      </c>
      <c r="I1319" s="10">
        <f>VLOOKUP(E1319,PRODUCTS!A:E,4,FALSE)</f>
        <v>7</v>
      </c>
      <c r="J1319" s="10">
        <f t="shared" si="60"/>
        <v>36</v>
      </c>
      <c r="K1319" s="10">
        <f t="shared" si="61"/>
        <v>21</v>
      </c>
      <c r="L1319" s="10">
        <f t="shared" si="62"/>
        <v>15</v>
      </c>
      <c r="M1319" s="2">
        <f>VLOOKUP(D1319,CUSTOMERS!A:E,5,FALSE)</f>
        <v>5</v>
      </c>
      <c r="N1319" s="2">
        <f>VLOOKUP(E1319,PRODUCTS!A:E,5,FALSE)</f>
        <v>5</v>
      </c>
      <c r="O1319" s="2" t="str">
        <f>VLOOKUP(N1319,CATEGORIES!A:C,3,FALSE)</f>
        <v>Children</v>
      </c>
      <c r="P1319" s="2" t="str">
        <f ca="1">VLOOKUP(D1319,CUSTOMERS!A:J,10,FALSE)</f>
        <v>30 - 40</v>
      </c>
      <c r="Q1319" s="2" t="str">
        <f>VLOOKUP(D1319,CUSTOMERS!A:I,9,FALSE)</f>
        <v>North-East</v>
      </c>
      <c r="R1319" s="2" t="str">
        <f>VLOOKUP(D1319,CUSTOMERS!A:K,11,FALSE)</f>
        <v>USA</v>
      </c>
    </row>
    <row r="1320" spans="1:18" x14ac:dyDescent="0.2">
      <c r="A1320" s="2">
        <v>1653</v>
      </c>
      <c r="B1320" s="2">
        <v>1</v>
      </c>
      <c r="C1320" s="4">
        <v>44966</v>
      </c>
      <c r="D1320" s="2">
        <v>620</v>
      </c>
      <c r="E1320" s="2">
        <v>20</v>
      </c>
      <c r="F1320" s="2" t="str">
        <f>VLOOKUP(E1320,PRODUCTS!A:B,2,FALSE)</f>
        <v>Bone-In Vermont Ham</v>
      </c>
      <c r="G1320" s="2">
        <v>1</v>
      </c>
      <c r="H1320" s="10">
        <f>VLOOKUP(E1320,PRODUCTS!A:E,3,FALSE)</f>
        <v>45</v>
      </c>
      <c r="I1320" s="10">
        <f>VLOOKUP(E1320,PRODUCTS!A:E,4,FALSE)</f>
        <v>25.5</v>
      </c>
      <c r="J1320" s="10">
        <f t="shared" si="60"/>
        <v>45</v>
      </c>
      <c r="K1320" s="10">
        <f t="shared" si="61"/>
        <v>25.5</v>
      </c>
      <c r="L1320" s="10">
        <f t="shared" si="62"/>
        <v>19.5</v>
      </c>
      <c r="M1320" s="2">
        <f>VLOOKUP(D1320,CUSTOMERS!A:E,5,FALSE)</f>
        <v>6</v>
      </c>
      <c r="N1320" s="2">
        <f>VLOOKUP(E1320,PRODUCTS!A:E,5,FALSE)</f>
        <v>18</v>
      </c>
      <c r="O1320" s="2" t="str">
        <f>VLOOKUP(N1320,CATEGORIES!A:C,3,FALSE)</f>
        <v>Food</v>
      </c>
      <c r="P1320" s="2" t="str">
        <f ca="1">VLOOKUP(D1320,CUSTOMERS!A:J,10,FALSE)</f>
        <v>60 - 70</v>
      </c>
      <c r="Q1320" s="2" t="str">
        <f>VLOOKUP(D1320,CUSTOMERS!A:I,9,FALSE)</f>
        <v>Central</v>
      </c>
      <c r="R1320" s="2" t="str">
        <f>VLOOKUP(D1320,CUSTOMERS!A:K,11,FALSE)</f>
        <v>USA</v>
      </c>
    </row>
    <row r="1321" spans="1:18" x14ac:dyDescent="0.2">
      <c r="A1321" s="2">
        <v>1653</v>
      </c>
      <c r="B1321" s="2">
        <v>2</v>
      </c>
      <c r="C1321" s="4">
        <v>44966</v>
      </c>
      <c r="D1321" s="2">
        <v>620</v>
      </c>
      <c r="E1321" s="2">
        <v>171</v>
      </c>
      <c r="F1321" s="2" t="str">
        <f>VLOOKUP(E1321,PRODUCTS!A:B,2,FALSE)</f>
        <v>Seal Pack Refill Kit</v>
      </c>
      <c r="G1321" s="2">
        <v>1</v>
      </c>
      <c r="H1321" s="10">
        <f>VLOOKUP(E1321,PRODUCTS!A:E,3,FALSE)</f>
        <v>27</v>
      </c>
      <c r="I1321" s="10">
        <f>VLOOKUP(E1321,PRODUCTS!A:E,4,FALSE)</f>
        <v>16.5</v>
      </c>
      <c r="J1321" s="10">
        <f t="shared" si="60"/>
        <v>27</v>
      </c>
      <c r="K1321" s="10">
        <f t="shared" si="61"/>
        <v>16.5</v>
      </c>
      <c r="L1321" s="10">
        <f t="shared" si="62"/>
        <v>10.5</v>
      </c>
      <c r="M1321" s="2">
        <f>VLOOKUP(D1321,CUSTOMERS!A:E,5,FALSE)</f>
        <v>6</v>
      </c>
      <c r="N1321" s="2">
        <f>VLOOKUP(E1321,PRODUCTS!A:E,5,FALSE)</f>
        <v>23</v>
      </c>
      <c r="O1321" s="2" t="str">
        <f>VLOOKUP(N1321,CATEGORIES!A:C,3,FALSE)</f>
        <v>Travel</v>
      </c>
      <c r="P1321" s="2" t="str">
        <f ca="1">VLOOKUP(D1321,CUSTOMERS!A:J,10,FALSE)</f>
        <v>60 - 70</v>
      </c>
      <c r="Q1321" s="2" t="str">
        <f>VLOOKUP(D1321,CUSTOMERS!A:I,9,FALSE)</f>
        <v>Central</v>
      </c>
      <c r="R1321" s="2" t="str">
        <f>VLOOKUP(D1321,CUSTOMERS!A:K,11,FALSE)</f>
        <v>USA</v>
      </c>
    </row>
    <row r="1322" spans="1:18" x14ac:dyDescent="0.2">
      <c r="A1322" s="2">
        <v>1654</v>
      </c>
      <c r="B1322" s="2">
        <v>1</v>
      </c>
      <c r="C1322" s="4">
        <v>44966</v>
      </c>
      <c r="D1322" s="2">
        <v>674</v>
      </c>
      <c r="E1322" s="2">
        <v>107</v>
      </c>
      <c r="F1322" s="2" t="str">
        <f>VLOOKUP(E1322,PRODUCTS!A:B,2,FALSE)</f>
        <v>Invigorating Tub Tonic</v>
      </c>
      <c r="G1322" s="2">
        <v>1</v>
      </c>
      <c r="H1322" s="10">
        <f>VLOOKUP(E1322,PRODUCTS!A:E,3,FALSE)</f>
        <v>17</v>
      </c>
      <c r="I1322" s="10">
        <f>VLOOKUP(E1322,PRODUCTS!A:E,4,FALSE)</f>
        <v>11.5</v>
      </c>
      <c r="J1322" s="10">
        <f t="shared" si="60"/>
        <v>17</v>
      </c>
      <c r="K1322" s="10">
        <f t="shared" si="61"/>
        <v>11.5</v>
      </c>
      <c r="L1322" s="10">
        <f t="shared" si="62"/>
        <v>5.5</v>
      </c>
      <c r="M1322" s="2">
        <f>VLOOKUP(D1322,CUSTOMERS!A:E,5,FALSE)</f>
        <v>3</v>
      </c>
      <c r="N1322" s="2">
        <f>VLOOKUP(E1322,PRODUCTS!A:E,5,FALSE)</f>
        <v>20</v>
      </c>
      <c r="O1322" s="2" t="str">
        <f>VLOOKUP(N1322,CATEGORIES!A:C,3,FALSE)</f>
        <v>Health &amp; Beauty</v>
      </c>
      <c r="P1322" s="2" t="str">
        <f ca="1">VLOOKUP(D1322,CUSTOMERS!A:J,10,FALSE)</f>
        <v>30 - 40</v>
      </c>
      <c r="Q1322" s="2" t="str">
        <f>VLOOKUP(D1322,CUSTOMERS!A:I,9,FALSE)</f>
        <v>Mid-Atlantic</v>
      </c>
      <c r="R1322" s="2" t="str">
        <f>VLOOKUP(D1322,CUSTOMERS!A:K,11,FALSE)</f>
        <v>USA</v>
      </c>
    </row>
    <row r="1323" spans="1:18" x14ac:dyDescent="0.2">
      <c r="A1323" s="2">
        <v>1654</v>
      </c>
      <c r="B1323" s="2">
        <v>2</v>
      </c>
      <c r="C1323" s="4">
        <v>44966</v>
      </c>
      <c r="D1323" s="2">
        <v>674</v>
      </c>
      <c r="E1323" s="2">
        <v>125</v>
      </c>
      <c r="F1323" s="2" t="str">
        <f>VLOOKUP(E1323,PRODUCTS!A:B,2,FALSE)</f>
        <v>Lucious Nuggets</v>
      </c>
      <c r="G1323" s="2">
        <v>1</v>
      </c>
      <c r="H1323" s="10">
        <f>VLOOKUP(E1323,PRODUCTS!A:E,3,FALSE)</f>
        <v>27</v>
      </c>
      <c r="I1323" s="10">
        <f>VLOOKUP(E1323,PRODUCTS!A:E,4,FALSE)</f>
        <v>14.5</v>
      </c>
      <c r="J1323" s="10">
        <f t="shared" si="60"/>
        <v>27</v>
      </c>
      <c r="K1323" s="10">
        <f t="shared" si="61"/>
        <v>14.5</v>
      </c>
      <c r="L1323" s="10">
        <f t="shared" si="62"/>
        <v>12.5</v>
      </c>
      <c r="M1323" s="2">
        <f>VLOOKUP(D1323,CUSTOMERS!A:E,5,FALSE)</f>
        <v>3</v>
      </c>
      <c r="N1323" s="2">
        <f>VLOOKUP(E1323,PRODUCTS!A:E,5,FALSE)</f>
        <v>3</v>
      </c>
      <c r="O1323" s="2" t="str">
        <f>VLOOKUP(N1323,CATEGORIES!A:C,3,FALSE)</f>
        <v>Food</v>
      </c>
      <c r="P1323" s="2" t="str">
        <f ca="1">VLOOKUP(D1323,CUSTOMERS!A:J,10,FALSE)</f>
        <v>30 - 40</v>
      </c>
      <c r="Q1323" s="2" t="str">
        <f>VLOOKUP(D1323,CUSTOMERS!A:I,9,FALSE)</f>
        <v>Mid-Atlantic</v>
      </c>
      <c r="R1323" s="2" t="str">
        <f>VLOOKUP(D1323,CUSTOMERS!A:K,11,FALSE)</f>
        <v>USA</v>
      </c>
    </row>
    <row r="1324" spans="1:18" x14ac:dyDescent="0.2">
      <c r="A1324" s="2">
        <v>1655</v>
      </c>
      <c r="B1324" s="2">
        <v>1</v>
      </c>
      <c r="C1324" s="4">
        <v>44967</v>
      </c>
      <c r="D1324" s="2">
        <v>142</v>
      </c>
      <c r="E1324" s="2">
        <v>31</v>
      </c>
      <c r="F1324" s="2" t="str">
        <f>VLOOKUP(E1324,PRODUCTS!A:B,2,FALSE)</f>
        <v>Carnivorous Plant Collection</v>
      </c>
      <c r="G1324" s="2">
        <v>1</v>
      </c>
      <c r="H1324" s="10">
        <f>VLOOKUP(E1324,PRODUCTS!A:E,3,FALSE)</f>
        <v>25</v>
      </c>
      <c r="I1324" s="10">
        <f>VLOOKUP(E1324,PRODUCTS!A:E,4,FALSE)</f>
        <v>14.5</v>
      </c>
      <c r="J1324" s="10">
        <f t="shared" si="60"/>
        <v>25</v>
      </c>
      <c r="K1324" s="10">
        <f t="shared" si="61"/>
        <v>14.5</v>
      </c>
      <c r="L1324" s="10">
        <f t="shared" si="62"/>
        <v>10.5</v>
      </c>
      <c r="M1324" s="2">
        <f>VLOOKUP(D1324,CUSTOMERS!A:E,5,FALSE)</f>
        <v>6</v>
      </c>
      <c r="N1324" s="2">
        <f>VLOOKUP(E1324,PRODUCTS!A:E,5,FALSE)</f>
        <v>17</v>
      </c>
      <c r="O1324" s="2" t="str">
        <f>VLOOKUP(N1324,CATEGORIES!A:C,3,FALSE)</f>
        <v>Children</v>
      </c>
      <c r="P1324" s="2" t="str">
        <f ca="1">VLOOKUP(D1324,CUSTOMERS!A:J,10,FALSE)</f>
        <v>40 - 50</v>
      </c>
      <c r="Q1324" s="2" t="str">
        <f>VLOOKUP(D1324,CUSTOMERS!A:I,9,FALSE)</f>
        <v>North-West</v>
      </c>
      <c r="R1324" s="2" t="str">
        <f>VLOOKUP(D1324,CUSTOMERS!A:K,11,FALSE)</f>
        <v>USA</v>
      </c>
    </row>
    <row r="1325" spans="1:18" x14ac:dyDescent="0.2">
      <c r="A1325" s="2">
        <v>1655</v>
      </c>
      <c r="B1325" s="2">
        <v>2</v>
      </c>
      <c r="C1325" s="4">
        <v>44967</v>
      </c>
      <c r="D1325" s="2">
        <v>142</v>
      </c>
      <c r="E1325" s="2">
        <v>86</v>
      </c>
      <c r="F1325" s="2" t="str">
        <f>VLOOKUP(E1325,PRODUCTS!A:B,2,FALSE)</f>
        <v>Fragrant Flower Arrangement</v>
      </c>
      <c r="G1325" s="2">
        <v>1</v>
      </c>
      <c r="H1325" s="10">
        <f>VLOOKUP(E1325,PRODUCTS!A:E,3,FALSE)</f>
        <v>60</v>
      </c>
      <c r="I1325" s="10">
        <f>VLOOKUP(E1325,PRODUCTS!A:E,4,FALSE)</f>
        <v>31</v>
      </c>
      <c r="J1325" s="10">
        <f t="shared" si="60"/>
        <v>60</v>
      </c>
      <c r="K1325" s="10">
        <f t="shared" si="61"/>
        <v>31</v>
      </c>
      <c r="L1325" s="10">
        <f t="shared" si="62"/>
        <v>29</v>
      </c>
      <c r="M1325" s="2">
        <f>VLOOKUP(D1325,CUSTOMERS!A:E,5,FALSE)</f>
        <v>6</v>
      </c>
      <c r="N1325" s="2">
        <f>VLOOKUP(E1325,PRODUCTS!A:E,5,FALSE)</f>
        <v>22</v>
      </c>
      <c r="O1325" s="2" t="str">
        <f>VLOOKUP(N1325,CATEGORIES!A:C,3,FALSE)</f>
        <v>Gifts</v>
      </c>
      <c r="P1325" s="2" t="str">
        <f ca="1">VLOOKUP(D1325,CUSTOMERS!A:J,10,FALSE)</f>
        <v>40 - 50</v>
      </c>
      <c r="Q1325" s="2" t="str">
        <f>VLOOKUP(D1325,CUSTOMERS!A:I,9,FALSE)</f>
        <v>North-West</v>
      </c>
      <c r="R1325" s="2" t="str">
        <f>VLOOKUP(D1325,CUSTOMERS!A:K,11,FALSE)</f>
        <v>USA</v>
      </c>
    </row>
    <row r="1326" spans="1:18" x14ac:dyDescent="0.2">
      <c r="A1326" s="2">
        <v>1655</v>
      </c>
      <c r="B1326" s="2">
        <v>3</v>
      </c>
      <c r="C1326" s="4">
        <v>44967</v>
      </c>
      <c r="D1326" s="2">
        <v>142</v>
      </c>
      <c r="E1326" s="2">
        <v>115</v>
      </c>
      <c r="F1326" s="2" t="str">
        <f>VLOOKUP(E1326,PRODUCTS!A:B,2,FALSE)</f>
        <v>Kissing Ball</v>
      </c>
      <c r="G1326" s="2">
        <v>1</v>
      </c>
      <c r="H1326" s="10">
        <f>VLOOKUP(E1326,PRODUCTS!A:E,3,FALSE)</f>
        <v>38</v>
      </c>
      <c r="I1326" s="10">
        <f>VLOOKUP(E1326,PRODUCTS!A:E,4,FALSE)</f>
        <v>22</v>
      </c>
      <c r="J1326" s="10">
        <f t="shared" si="60"/>
        <v>38</v>
      </c>
      <c r="K1326" s="10">
        <f t="shared" si="61"/>
        <v>22</v>
      </c>
      <c r="L1326" s="10">
        <f t="shared" si="62"/>
        <v>16</v>
      </c>
      <c r="M1326" s="2">
        <f>VLOOKUP(D1326,CUSTOMERS!A:E,5,FALSE)</f>
        <v>6</v>
      </c>
      <c r="N1326" s="2">
        <f>VLOOKUP(E1326,PRODUCTS!A:E,5,FALSE)</f>
        <v>4</v>
      </c>
      <c r="O1326" s="2" t="str">
        <f>VLOOKUP(N1326,CATEGORIES!A:C,3,FALSE)</f>
        <v>Gifts</v>
      </c>
      <c r="P1326" s="2" t="str">
        <f ca="1">VLOOKUP(D1326,CUSTOMERS!A:J,10,FALSE)</f>
        <v>40 - 50</v>
      </c>
      <c r="Q1326" s="2" t="str">
        <f>VLOOKUP(D1326,CUSTOMERS!A:I,9,FALSE)</f>
        <v>North-West</v>
      </c>
      <c r="R1326" s="2" t="str">
        <f>VLOOKUP(D1326,CUSTOMERS!A:K,11,FALSE)</f>
        <v>USA</v>
      </c>
    </row>
    <row r="1327" spans="1:18" x14ac:dyDescent="0.2">
      <c r="A1327" s="2">
        <v>1655</v>
      </c>
      <c r="B1327" s="2">
        <v>4</v>
      </c>
      <c r="C1327" s="4">
        <v>44967</v>
      </c>
      <c r="D1327" s="2">
        <v>142</v>
      </c>
      <c r="E1327" s="2">
        <v>130</v>
      </c>
      <c r="F1327" s="2" t="str">
        <f>VLOOKUP(E1327,PRODUCTS!A:B,2,FALSE)</f>
        <v>Majestic Truffle Collection</v>
      </c>
      <c r="G1327" s="2">
        <v>2</v>
      </c>
      <c r="H1327" s="10">
        <f>VLOOKUP(E1327,PRODUCTS!A:E,3,FALSE)</f>
        <v>25</v>
      </c>
      <c r="I1327" s="10">
        <f>VLOOKUP(E1327,PRODUCTS!A:E,4,FALSE)</f>
        <v>15.5</v>
      </c>
      <c r="J1327" s="10">
        <f t="shared" si="60"/>
        <v>50</v>
      </c>
      <c r="K1327" s="10">
        <f t="shared" si="61"/>
        <v>31</v>
      </c>
      <c r="L1327" s="10">
        <f t="shared" si="62"/>
        <v>19</v>
      </c>
      <c r="M1327" s="2">
        <f>VLOOKUP(D1327,CUSTOMERS!A:E,5,FALSE)</f>
        <v>6</v>
      </c>
      <c r="N1327" s="2">
        <f>VLOOKUP(E1327,PRODUCTS!A:E,5,FALSE)</f>
        <v>3</v>
      </c>
      <c r="O1327" s="2" t="str">
        <f>VLOOKUP(N1327,CATEGORIES!A:C,3,FALSE)</f>
        <v>Food</v>
      </c>
      <c r="P1327" s="2" t="str">
        <f ca="1">VLOOKUP(D1327,CUSTOMERS!A:J,10,FALSE)</f>
        <v>40 - 50</v>
      </c>
      <c r="Q1327" s="2" t="str">
        <f>VLOOKUP(D1327,CUSTOMERS!A:I,9,FALSE)</f>
        <v>North-West</v>
      </c>
      <c r="R1327" s="2" t="str">
        <f>VLOOKUP(D1327,CUSTOMERS!A:K,11,FALSE)</f>
        <v>USA</v>
      </c>
    </row>
    <row r="1328" spans="1:18" x14ac:dyDescent="0.2">
      <c r="A1328" s="2">
        <v>1656</v>
      </c>
      <c r="B1328" s="2">
        <v>1</v>
      </c>
      <c r="C1328" s="4">
        <v>44967</v>
      </c>
      <c r="D1328" s="2">
        <v>378</v>
      </c>
      <c r="E1328" s="2">
        <v>141</v>
      </c>
      <c r="F1328" s="2" t="str">
        <f>VLOOKUP(E1328,PRODUCTS!A:B,2,FALSE)</f>
        <v>Nothing But Roses</v>
      </c>
      <c r="G1328" s="2">
        <v>1</v>
      </c>
      <c r="H1328" s="10">
        <f>VLOOKUP(E1328,PRODUCTS!A:E,3,FALSE)</f>
        <v>70</v>
      </c>
      <c r="I1328" s="10">
        <f>VLOOKUP(E1328,PRODUCTS!A:E,4,FALSE)</f>
        <v>36</v>
      </c>
      <c r="J1328" s="10">
        <f t="shared" si="60"/>
        <v>70</v>
      </c>
      <c r="K1328" s="10">
        <f t="shared" si="61"/>
        <v>36</v>
      </c>
      <c r="L1328" s="10">
        <f t="shared" si="62"/>
        <v>34</v>
      </c>
      <c r="M1328" s="2">
        <f>VLOOKUP(D1328,CUSTOMERS!A:E,5,FALSE)</f>
        <v>6</v>
      </c>
      <c r="N1328" s="2">
        <f>VLOOKUP(E1328,PRODUCTS!A:E,5,FALSE)</f>
        <v>22</v>
      </c>
      <c r="O1328" s="2" t="str">
        <f>VLOOKUP(N1328,CATEGORIES!A:C,3,FALSE)</f>
        <v>Gifts</v>
      </c>
      <c r="P1328" s="2" t="str">
        <f ca="1">VLOOKUP(D1328,CUSTOMERS!A:J,10,FALSE)</f>
        <v>40 - 50</v>
      </c>
      <c r="Q1328" s="2" t="str">
        <f>VLOOKUP(D1328,CUSTOMERS!A:I,9,FALSE)</f>
        <v>North-West</v>
      </c>
      <c r="R1328" s="2" t="str">
        <f>VLOOKUP(D1328,CUSTOMERS!A:K,11,FALSE)</f>
        <v>USA</v>
      </c>
    </row>
    <row r="1329" spans="1:18" x14ac:dyDescent="0.2">
      <c r="A1329" s="2">
        <v>1656</v>
      </c>
      <c r="B1329" s="2">
        <v>2</v>
      </c>
      <c r="C1329" s="4">
        <v>44967</v>
      </c>
      <c r="D1329" s="2">
        <v>378</v>
      </c>
      <c r="E1329" s="2">
        <v>153</v>
      </c>
      <c r="F1329" s="2" t="str">
        <f>VLOOKUP(E1329,PRODUCTS!A:B,2,FALSE)</f>
        <v>Pewter Cat Frame</v>
      </c>
      <c r="G1329" s="2">
        <v>1</v>
      </c>
      <c r="H1329" s="10">
        <f>VLOOKUP(E1329,PRODUCTS!A:E,3,FALSE)</f>
        <v>29</v>
      </c>
      <c r="I1329" s="10">
        <f>VLOOKUP(E1329,PRODUCTS!A:E,4,FALSE)</f>
        <v>15.5</v>
      </c>
      <c r="J1329" s="10">
        <f t="shared" si="60"/>
        <v>29</v>
      </c>
      <c r="K1329" s="10">
        <f t="shared" si="61"/>
        <v>15.5</v>
      </c>
      <c r="L1329" s="10">
        <f t="shared" si="62"/>
        <v>13.5</v>
      </c>
      <c r="M1329" s="2">
        <f>VLOOKUP(D1329,CUSTOMERS!A:E,5,FALSE)</f>
        <v>6</v>
      </c>
      <c r="N1329" s="2">
        <f>VLOOKUP(E1329,PRODUCTS!A:E,5,FALSE)</f>
        <v>26</v>
      </c>
      <c r="O1329" s="2" t="str">
        <f>VLOOKUP(N1329,CATEGORIES!A:C,3,FALSE)</f>
        <v>Gifts</v>
      </c>
      <c r="P1329" s="2" t="str">
        <f ca="1">VLOOKUP(D1329,CUSTOMERS!A:J,10,FALSE)</f>
        <v>40 - 50</v>
      </c>
      <c r="Q1329" s="2" t="str">
        <f>VLOOKUP(D1329,CUSTOMERS!A:I,9,FALSE)</f>
        <v>North-West</v>
      </c>
      <c r="R1329" s="2" t="str">
        <f>VLOOKUP(D1329,CUSTOMERS!A:K,11,FALSE)</f>
        <v>USA</v>
      </c>
    </row>
    <row r="1330" spans="1:18" x14ac:dyDescent="0.2">
      <c r="A1330" s="2">
        <v>1657</v>
      </c>
      <c r="B1330" s="2">
        <v>1</v>
      </c>
      <c r="C1330" s="4">
        <v>44967</v>
      </c>
      <c r="D1330" s="2">
        <v>475</v>
      </c>
      <c r="E1330" s="2">
        <v>161</v>
      </c>
      <c r="F1330" s="2" t="str">
        <f>VLOOKUP(E1330,PRODUCTS!A:B,2,FALSE)</f>
        <v>Queen Double Irish Chain Quilt</v>
      </c>
      <c r="G1330" s="2">
        <v>2</v>
      </c>
      <c r="H1330" s="10">
        <f>VLOOKUP(E1330,PRODUCTS!A:E,3,FALSE)</f>
        <v>315</v>
      </c>
      <c r="I1330" s="10">
        <f>VLOOKUP(E1330,PRODUCTS!A:E,4,FALSE)</f>
        <v>160.5</v>
      </c>
      <c r="J1330" s="10">
        <f t="shared" si="60"/>
        <v>630</v>
      </c>
      <c r="K1330" s="10">
        <f t="shared" si="61"/>
        <v>321</v>
      </c>
      <c r="L1330" s="10">
        <f t="shared" si="62"/>
        <v>309</v>
      </c>
      <c r="M1330" s="2">
        <f>VLOOKUP(D1330,CUSTOMERS!A:E,5,FALSE)</f>
        <v>2</v>
      </c>
      <c r="N1330" s="2">
        <f>VLOOKUP(E1330,PRODUCTS!A:E,5,FALSE)</f>
        <v>19</v>
      </c>
      <c r="O1330" s="2" t="str">
        <f>VLOOKUP(N1330,CATEGORIES!A:C,3,FALSE)</f>
        <v>Household</v>
      </c>
      <c r="P1330" s="2" t="str">
        <f ca="1">VLOOKUP(D1330,CUSTOMERS!A:J,10,FALSE)</f>
        <v>30 - 40</v>
      </c>
      <c r="Q1330" s="2" t="str">
        <f>VLOOKUP(D1330,CUSTOMERS!A:I,9,FALSE)</f>
        <v>South-East</v>
      </c>
      <c r="R1330" s="2" t="str">
        <f>VLOOKUP(D1330,CUSTOMERS!A:K,11,FALSE)</f>
        <v>USA</v>
      </c>
    </row>
    <row r="1331" spans="1:18" x14ac:dyDescent="0.2">
      <c r="A1331" s="2">
        <v>1657</v>
      </c>
      <c r="B1331" s="2">
        <v>2</v>
      </c>
      <c r="C1331" s="4">
        <v>44967</v>
      </c>
      <c r="D1331" s="2">
        <v>475</v>
      </c>
      <c r="E1331" s="2">
        <v>187</v>
      </c>
      <c r="F1331" s="2" t="str">
        <f>VLOOKUP(E1331,PRODUCTS!A:B,2,FALSE)</f>
        <v>Potatoes Spud Shooter</v>
      </c>
      <c r="G1331" s="2">
        <v>1</v>
      </c>
      <c r="H1331" s="10">
        <f>VLOOKUP(E1331,PRODUCTS!A:E,3,FALSE)</f>
        <v>11</v>
      </c>
      <c r="I1331" s="10">
        <f>VLOOKUP(E1331,PRODUCTS!A:E,4,FALSE)</f>
        <v>6.5</v>
      </c>
      <c r="J1331" s="10">
        <f t="shared" si="60"/>
        <v>11</v>
      </c>
      <c r="K1331" s="10">
        <f t="shared" si="61"/>
        <v>6.5</v>
      </c>
      <c r="L1331" s="10">
        <f t="shared" si="62"/>
        <v>4.5</v>
      </c>
      <c r="M1331" s="2">
        <f>VLOOKUP(D1331,CUSTOMERS!A:E,5,FALSE)</f>
        <v>2</v>
      </c>
      <c r="N1331" s="2">
        <f>VLOOKUP(E1331,PRODUCTS!A:E,5,FALSE)</f>
        <v>5</v>
      </c>
      <c r="O1331" s="2" t="str">
        <f>VLOOKUP(N1331,CATEGORIES!A:C,3,FALSE)</f>
        <v>Children</v>
      </c>
      <c r="P1331" s="2" t="str">
        <f ca="1">VLOOKUP(D1331,CUSTOMERS!A:J,10,FALSE)</f>
        <v>30 - 40</v>
      </c>
      <c r="Q1331" s="2" t="str">
        <f>VLOOKUP(D1331,CUSTOMERS!A:I,9,FALSE)</f>
        <v>South-East</v>
      </c>
      <c r="R1331" s="2" t="str">
        <f>VLOOKUP(D1331,CUSTOMERS!A:K,11,FALSE)</f>
        <v>USA</v>
      </c>
    </row>
    <row r="1332" spans="1:18" x14ac:dyDescent="0.2">
      <c r="A1332" s="2">
        <v>1657</v>
      </c>
      <c r="B1332" s="2">
        <v>3</v>
      </c>
      <c r="C1332" s="4">
        <v>44967</v>
      </c>
      <c r="D1332" s="2">
        <v>475</v>
      </c>
      <c r="E1332" s="2">
        <v>191</v>
      </c>
      <c r="F1332" s="2" t="str">
        <f>VLOOKUP(E1332,PRODUCTS!A:B,2,FALSE)</f>
        <v>Terra Cotta Garlic Roaster</v>
      </c>
      <c r="G1332" s="2">
        <v>1</v>
      </c>
      <c r="H1332" s="10">
        <f>VLOOKUP(E1332,PRODUCTS!A:E,3,FALSE)</f>
        <v>26</v>
      </c>
      <c r="I1332" s="10">
        <f>VLOOKUP(E1332,PRODUCTS!A:E,4,FALSE)</f>
        <v>15</v>
      </c>
      <c r="J1332" s="10">
        <f t="shared" si="60"/>
        <v>26</v>
      </c>
      <c r="K1332" s="10">
        <f t="shared" si="61"/>
        <v>15</v>
      </c>
      <c r="L1332" s="10">
        <f t="shared" si="62"/>
        <v>11</v>
      </c>
      <c r="M1332" s="2">
        <f>VLOOKUP(D1332,CUSTOMERS!A:E,5,FALSE)</f>
        <v>2</v>
      </c>
      <c r="N1332" s="2">
        <f>VLOOKUP(E1332,PRODUCTS!A:E,5,FALSE)</f>
        <v>15</v>
      </c>
      <c r="O1332" s="2" t="str">
        <f>VLOOKUP(N1332,CATEGORIES!A:C,3,FALSE)</f>
        <v>Household</v>
      </c>
      <c r="P1332" s="2" t="str">
        <f ca="1">VLOOKUP(D1332,CUSTOMERS!A:J,10,FALSE)</f>
        <v>30 - 40</v>
      </c>
      <c r="Q1332" s="2" t="str">
        <f>VLOOKUP(D1332,CUSTOMERS!A:I,9,FALSE)</f>
        <v>South-East</v>
      </c>
      <c r="R1332" s="2" t="str">
        <f>VLOOKUP(D1332,CUSTOMERS!A:K,11,FALSE)</f>
        <v>USA</v>
      </c>
    </row>
    <row r="1333" spans="1:18" x14ac:dyDescent="0.2">
      <c r="A1333" s="2">
        <v>1658</v>
      </c>
      <c r="B1333" s="2">
        <v>1</v>
      </c>
      <c r="C1333" s="4">
        <v>44968</v>
      </c>
      <c r="D1333" s="2">
        <v>144</v>
      </c>
      <c r="E1333" s="2">
        <v>5</v>
      </c>
      <c r="F1333" s="2" t="str">
        <f>VLOOKUP(E1333,PRODUCTS!A:B,2,FALSE)</f>
        <v>Amish Children Silhouettes</v>
      </c>
      <c r="G1333" s="2">
        <v>1</v>
      </c>
      <c r="H1333" s="10">
        <f>VLOOKUP(E1333,PRODUCTS!A:E,3,FALSE)</f>
        <v>80</v>
      </c>
      <c r="I1333" s="10">
        <f>VLOOKUP(E1333,PRODUCTS!A:E,4,FALSE)</f>
        <v>41</v>
      </c>
      <c r="J1333" s="10">
        <f t="shared" si="60"/>
        <v>80</v>
      </c>
      <c r="K1333" s="10">
        <f t="shared" si="61"/>
        <v>41</v>
      </c>
      <c r="L1333" s="10">
        <f t="shared" si="62"/>
        <v>39</v>
      </c>
      <c r="M1333" s="2">
        <f>VLOOKUP(D1333,CUSTOMERS!A:E,5,FALSE)</f>
        <v>5</v>
      </c>
      <c r="N1333" s="2">
        <f>VLOOKUP(E1333,PRODUCTS!A:E,5,FALSE)</f>
        <v>16</v>
      </c>
      <c r="O1333" s="2" t="str">
        <f>VLOOKUP(N1333,CATEGORIES!A:C,3,FALSE)</f>
        <v>Household</v>
      </c>
      <c r="P1333" s="2" t="str">
        <f ca="1">VLOOKUP(D1333,CUSTOMERS!A:J,10,FALSE)</f>
        <v>70+</v>
      </c>
      <c r="Q1333" s="2" t="str">
        <f>VLOOKUP(D1333,CUSTOMERS!A:I,9,FALSE)</f>
        <v>South-West</v>
      </c>
      <c r="R1333" s="2" t="str">
        <f>VLOOKUP(D1333,CUSTOMERS!A:K,11,FALSE)</f>
        <v>USA</v>
      </c>
    </row>
    <row r="1334" spans="1:18" x14ac:dyDescent="0.2">
      <c r="A1334" s="2">
        <v>1658</v>
      </c>
      <c r="B1334" s="2">
        <v>2</v>
      </c>
      <c r="C1334" s="4">
        <v>44968</v>
      </c>
      <c r="D1334" s="2">
        <v>144</v>
      </c>
      <c r="E1334" s="2">
        <v>7</v>
      </c>
      <c r="F1334" s="2" t="str">
        <f>VLOOKUP(E1334,PRODUCTS!A:B,2,FALSE)</f>
        <v>Amish Horse Pull-toy</v>
      </c>
      <c r="G1334" s="2">
        <v>1</v>
      </c>
      <c r="H1334" s="10">
        <f>VLOOKUP(E1334,PRODUCTS!A:E,3,FALSE)</f>
        <v>35</v>
      </c>
      <c r="I1334" s="10">
        <f>VLOOKUP(E1334,PRODUCTS!A:E,4,FALSE)</f>
        <v>20.5</v>
      </c>
      <c r="J1334" s="10">
        <f t="shared" si="60"/>
        <v>35</v>
      </c>
      <c r="K1334" s="10">
        <f t="shared" si="61"/>
        <v>20.5</v>
      </c>
      <c r="L1334" s="10">
        <f t="shared" si="62"/>
        <v>14.5</v>
      </c>
      <c r="M1334" s="2">
        <f>VLOOKUP(D1334,CUSTOMERS!A:E,5,FALSE)</f>
        <v>5</v>
      </c>
      <c r="N1334" s="2">
        <f>VLOOKUP(E1334,PRODUCTS!A:E,5,FALSE)</f>
        <v>5</v>
      </c>
      <c r="O1334" s="2" t="str">
        <f>VLOOKUP(N1334,CATEGORIES!A:C,3,FALSE)</f>
        <v>Children</v>
      </c>
      <c r="P1334" s="2" t="str">
        <f ca="1">VLOOKUP(D1334,CUSTOMERS!A:J,10,FALSE)</f>
        <v>70+</v>
      </c>
      <c r="Q1334" s="2" t="str">
        <f>VLOOKUP(D1334,CUSTOMERS!A:I,9,FALSE)</f>
        <v>South-West</v>
      </c>
      <c r="R1334" s="2" t="str">
        <f>VLOOKUP(D1334,CUSTOMERS!A:K,11,FALSE)</f>
        <v>USA</v>
      </c>
    </row>
    <row r="1335" spans="1:18" x14ac:dyDescent="0.2">
      <c r="A1335" s="2">
        <v>1659</v>
      </c>
      <c r="B1335" s="2">
        <v>1</v>
      </c>
      <c r="C1335" s="4">
        <v>44968</v>
      </c>
      <c r="D1335" s="2">
        <v>304</v>
      </c>
      <c r="E1335" s="2">
        <v>134</v>
      </c>
      <c r="F1335" s="2" t="str">
        <f>VLOOKUP(E1335,PRODUCTS!A:B,2,FALSE)</f>
        <v>Mocha Java Blend Coffee</v>
      </c>
      <c r="G1335" s="2">
        <v>1</v>
      </c>
      <c r="H1335" s="10">
        <f>VLOOKUP(E1335,PRODUCTS!A:E,3,FALSE)</f>
        <v>16</v>
      </c>
      <c r="I1335" s="10">
        <f>VLOOKUP(E1335,PRODUCTS!A:E,4,FALSE)</f>
        <v>9</v>
      </c>
      <c r="J1335" s="10">
        <f t="shared" si="60"/>
        <v>16</v>
      </c>
      <c r="K1335" s="10">
        <f t="shared" si="61"/>
        <v>9</v>
      </c>
      <c r="L1335" s="10">
        <f t="shared" si="62"/>
        <v>7</v>
      </c>
      <c r="M1335" s="2">
        <f>VLOOKUP(D1335,CUSTOMERS!A:E,5,FALSE)</f>
        <v>4</v>
      </c>
      <c r="N1335" s="2">
        <f>VLOOKUP(E1335,PRODUCTS!A:E,5,FALSE)</f>
        <v>6</v>
      </c>
      <c r="O1335" s="2" t="str">
        <f>VLOOKUP(N1335,CATEGORIES!A:C,3,FALSE)</f>
        <v>Food</v>
      </c>
      <c r="P1335" s="2" t="str">
        <f ca="1">VLOOKUP(D1335,CUSTOMERS!A:J,10,FALSE)</f>
        <v>40 - 50</v>
      </c>
      <c r="Q1335" s="2" t="str">
        <f>VLOOKUP(D1335,CUSTOMERS!A:I,9,FALSE)</f>
        <v>South-East</v>
      </c>
      <c r="R1335" s="2" t="str">
        <f>VLOOKUP(D1335,CUSTOMERS!A:K,11,FALSE)</f>
        <v>USA</v>
      </c>
    </row>
    <row r="1336" spans="1:18" x14ac:dyDescent="0.2">
      <c r="A1336" s="2">
        <v>1659</v>
      </c>
      <c r="B1336" s="2">
        <v>2</v>
      </c>
      <c r="C1336" s="4">
        <v>44968</v>
      </c>
      <c r="D1336" s="2">
        <v>304</v>
      </c>
      <c r="E1336" s="2">
        <v>170</v>
      </c>
      <c r="F1336" s="2" t="str">
        <f>VLOOKUP(E1336,PRODUCTS!A:B,2,FALSE)</f>
        <v>San Francisco Trolley 3-D Puzzle</v>
      </c>
      <c r="G1336" s="2">
        <v>1</v>
      </c>
      <c r="H1336" s="10">
        <f>VLOOKUP(E1336,PRODUCTS!A:E,3,FALSE)</f>
        <v>95</v>
      </c>
      <c r="I1336" s="10">
        <f>VLOOKUP(E1336,PRODUCTS!A:E,4,FALSE)</f>
        <v>49.5</v>
      </c>
      <c r="J1336" s="10">
        <f t="shared" si="60"/>
        <v>95</v>
      </c>
      <c r="K1336" s="10">
        <f t="shared" si="61"/>
        <v>49.5</v>
      </c>
      <c r="L1336" s="10">
        <f t="shared" si="62"/>
        <v>45.5</v>
      </c>
      <c r="M1336" s="2">
        <f>VLOOKUP(D1336,CUSTOMERS!A:E,5,FALSE)</f>
        <v>4</v>
      </c>
      <c r="N1336" s="2">
        <f>VLOOKUP(E1336,PRODUCTS!A:E,5,FALSE)</f>
        <v>11</v>
      </c>
      <c r="O1336" s="2" t="str">
        <f>VLOOKUP(N1336,CATEGORIES!A:C,3,FALSE)</f>
        <v>Gifts</v>
      </c>
      <c r="P1336" s="2" t="str">
        <f ca="1">VLOOKUP(D1336,CUSTOMERS!A:J,10,FALSE)</f>
        <v>40 - 50</v>
      </c>
      <c r="Q1336" s="2" t="str">
        <f>VLOOKUP(D1336,CUSTOMERS!A:I,9,FALSE)</f>
        <v>South-East</v>
      </c>
      <c r="R1336" s="2" t="str">
        <f>VLOOKUP(D1336,CUSTOMERS!A:K,11,FALSE)</f>
        <v>USA</v>
      </c>
    </row>
    <row r="1337" spans="1:18" x14ac:dyDescent="0.2">
      <c r="A1337" s="2">
        <v>1659</v>
      </c>
      <c r="B1337" s="2">
        <v>3</v>
      </c>
      <c r="C1337" s="4">
        <v>44968</v>
      </c>
      <c r="D1337" s="2">
        <v>304</v>
      </c>
      <c r="E1337" s="2">
        <v>175</v>
      </c>
      <c r="F1337" s="2" t="str">
        <f>VLOOKUP(E1337,PRODUCTS!A:B,2,FALSE)</f>
        <v>Silverplated Hip Flask</v>
      </c>
      <c r="G1337" s="2">
        <v>1</v>
      </c>
      <c r="H1337" s="10">
        <f>VLOOKUP(E1337,PRODUCTS!A:E,3,FALSE)</f>
        <v>29</v>
      </c>
      <c r="I1337" s="10">
        <f>VLOOKUP(E1337,PRODUCTS!A:E,4,FALSE)</f>
        <v>16.5</v>
      </c>
      <c r="J1337" s="10">
        <f t="shared" si="60"/>
        <v>29</v>
      </c>
      <c r="K1337" s="10">
        <f t="shared" si="61"/>
        <v>16.5</v>
      </c>
      <c r="L1337" s="10">
        <f t="shared" si="62"/>
        <v>12.5</v>
      </c>
      <c r="M1337" s="2">
        <f>VLOOKUP(D1337,CUSTOMERS!A:E,5,FALSE)</f>
        <v>4</v>
      </c>
      <c r="N1337" s="2">
        <f>VLOOKUP(E1337,PRODUCTS!A:E,5,FALSE)</f>
        <v>26</v>
      </c>
      <c r="O1337" s="2" t="str">
        <f>VLOOKUP(N1337,CATEGORIES!A:C,3,FALSE)</f>
        <v>Gifts</v>
      </c>
      <c r="P1337" s="2" t="str">
        <f ca="1">VLOOKUP(D1337,CUSTOMERS!A:J,10,FALSE)</f>
        <v>40 - 50</v>
      </c>
      <c r="Q1337" s="2" t="str">
        <f>VLOOKUP(D1337,CUSTOMERS!A:I,9,FALSE)</f>
        <v>South-East</v>
      </c>
      <c r="R1337" s="2" t="str">
        <f>VLOOKUP(D1337,CUSTOMERS!A:K,11,FALSE)</f>
        <v>USA</v>
      </c>
    </row>
    <row r="1338" spans="1:18" x14ac:dyDescent="0.2">
      <c r="A1338" s="2">
        <v>1660</v>
      </c>
      <c r="B1338" s="2">
        <v>1</v>
      </c>
      <c r="C1338" s="4">
        <v>44968</v>
      </c>
      <c r="D1338" s="2">
        <v>523</v>
      </c>
      <c r="E1338" s="2">
        <v>64</v>
      </c>
      <c r="F1338" s="2" t="str">
        <f>VLOOKUP(E1338,PRODUCTS!A:B,2,FALSE)</f>
        <v>Dog Biker Jacket</v>
      </c>
      <c r="G1338" s="2">
        <v>1</v>
      </c>
      <c r="H1338" s="10">
        <f>VLOOKUP(E1338,PRODUCTS!A:E,3,FALSE)</f>
        <v>52</v>
      </c>
      <c r="I1338" s="10">
        <f>VLOOKUP(E1338,PRODUCTS!A:E,4,FALSE)</f>
        <v>29</v>
      </c>
      <c r="J1338" s="10">
        <f t="shared" si="60"/>
        <v>52</v>
      </c>
      <c r="K1338" s="10">
        <f t="shared" si="61"/>
        <v>29</v>
      </c>
      <c r="L1338" s="10">
        <f t="shared" si="62"/>
        <v>23</v>
      </c>
      <c r="M1338" s="2">
        <f>VLOOKUP(D1338,CUSTOMERS!A:E,5,FALSE)</f>
        <v>4</v>
      </c>
      <c r="N1338" s="2">
        <f>VLOOKUP(E1338,PRODUCTS!A:E,5,FALSE)</f>
        <v>21</v>
      </c>
      <c r="O1338" s="2" t="str">
        <f>VLOOKUP(N1338,CATEGORIES!A:C,3,FALSE)</f>
        <v>Household</v>
      </c>
      <c r="P1338" s="2" t="str">
        <f ca="1">VLOOKUP(D1338,CUSTOMERS!A:J,10,FALSE)</f>
        <v>30 - 40</v>
      </c>
      <c r="Q1338" s="2" t="str">
        <f>VLOOKUP(D1338,CUSTOMERS!A:I,9,FALSE)</f>
        <v>Mid-Atlantic</v>
      </c>
      <c r="R1338" s="2" t="str">
        <f>VLOOKUP(D1338,CUSTOMERS!A:K,11,FALSE)</f>
        <v>USA</v>
      </c>
    </row>
    <row r="1339" spans="1:18" x14ac:dyDescent="0.2">
      <c r="A1339" s="2">
        <v>1660</v>
      </c>
      <c r="B1339" s="2">
        <v>2</v>
      </c>
      <c r="C1339" s="4">
        <v>44968</v>
      </c>
      <c r="D1339" s="2">
        <v>523</v>
      </c>
      <c r="E1339" s="2">
        <v>108</v>
      </c>
      <c r="F1339" s="2" t="str">
        <f>VLOOKUP(E1339,PRODUCTS!A:B,2,FALSE)</f>
        <v>Invisible Wreath Hanger</v>
      </c>
      <c r="G1339" s="2">
        <v>1</v>
      </c>
      <c r="H1339" s="10">
        <f>VLOOKUP(E1339,PRODUCTS!A:E,3,FALSE)</f>
        <v>20</v>
      </c>
      <c r="I1339" s="10">
        <f>VLOOKUP(E1339,PRODUCTS!A:E,4,FALSE)</f>
        <v>13</v>
      </c>
      <c r="J1339" s="10">
        <f t="shared" si="60"/>
        <v>20</v>
      </c>
      <c r="K1339" s="10">
        <f t="shared" si="61"/>
        <v>13</v>
      </c>
      <c r="L1339" s="10">
        <f t="shared" si="62"/>
        <v>7</v>
      </c>
      <c r="M1339" s="2">
        <f>VLOOKUP(D1339,CUSTOMERS!A:E,5,FALSE)</f>
        <v>4</v>
      </c>
      <c r="N1339" s="2">
        <f>VLOOKUP(E1339,PRODUCTS!A:E,5,FALSE)</f>
        <v>4</v>
      </c>
      <c r="O1339" s="2" t="str">
        <f>VLOOKUP(N1339,CATEGORIES!A:C,3,FALSE)</f>
        <v>Gifts</v>
      </c>
      <c r="P1339" s="2" t="str">
        <f ca="1">VLOOKUP(D1339,CUSTOMERS!A:J,10,FALSE)</f>
        <v>30 - 40</v>
      </c>
      <c r="Q1339" s="2" t="str">
        <f>VLOOKUP(D1339,CUSTOMERS!A:I,9,FALSE)</f>
        <v>Mid-Atlantic</v>
      </c>
      <c r="R1339" s="2" t="str">
        <f>VLOOKUP(D1339,CUSTOMERS!A:K,11,FALSE)</f>
        <v>USA</v>
      </c>
    </row>
    <row r="1340" spans="1:18" x14ac:dyDescent="0.2">
      <c r="A1340" s="2">
        <v>1660</v>
      </c>
      <c r="B1340" s="2">
        <v>3</v>
      </c>
      <c r="C1340" s="4">
        <v>44968</v>
      </c>
      <c r="D1340" s="2">
        <v>523</v>
      </c>
      <c r="E1340" s="2">
        <v>123</v>
      </c>
      <c r="F1340" s="2" t="str">
        <f>VLOOKUP(E1340,PRODUCTS!A:B,2,FALSE)</f>
        <v>Lone Star Fiesta</v>
      </c>
      <c r="G1340" s="2">
        <v>1</v>
      </c>
      <c r="H1340" s="10">
        <f>VLOOKUP(E1340,PRODUCTS!A:E,3,FALSE)</f>
        <v>75</v>
      </c>
      <c r="I1340" s="10">
        <f>VLOOKUP(E1340,PRODUCTS!A:E,4,FALSE)</f>
        <v>40.5</v>
      </c>
      <c r="J1340" s="10">
        <f t="shared" si="60"/>
        <v>75</v>
      </c>
      <c r="K1340" s="10">
        <f t="shared" si="61"/>
        <v>40.5</v>
      </c>
      <c r="L1340" s="10">
        <f t="shared" si="62"/>
        <v>34.5</v>
      </c>
      <c r="M1340" s="2">
        <f>VLOOKUP(D1340,CUSTOMERS!A:E,5,FALSE)</f>
        <v>4</v>
      </c>
      <c r="N1340" s="2">
        <f>VLOOKUP(E1340,PRODUCTS!A:E,5,FALSE)</f>
        <v>11</v>
      </c>
      <c r="O1340" s="2" t="str">
        <f>VLOOKUP(N1340,CATEGORIES!A:C,3,FALSE)</f>
        <v>Gifts</v>
      </c>
      <c r="P1340" s="2" t="str">
        <f ca="1">VLOOKUP(D1340,CUSTOMERS!A:J,10,FALSE)</f>
        <v>30 - 40</v>
      </c>
      <c r="Q1340" s="2" t="str">
        <f>VLOOKUP(D1340,CUSTOMERS!A:I,9,FALSE)</f>
        <v>Mid-Atlantic</v>
      </c>
      <c r="R1340" s="2" t="str">
        <f>VLOOKUP(D1340,CUSTOMERS!A:K,11,FALSE)</f>
        <v>USA</v>
      </c>
    </row>
    <row r="1341" spans="1:18" x14ac:dyDescent="0.2">
      <c r="A1341" s="2">
        <v>1660</v>
      </c>
      <c r="B1341" s="2">
        <v>4</v>
      </c>
      <c r="C1341" s="4">
        <v>44968</v>
      </c>
      <c r="D1341" s="2">
        <v>523</v>
      </c>
      <c r="E1341" s="2">
        <v>199</v>
      </c>
      <c r="F1341" s="2" t="str">
        <f>VLOOKUP(E1341,PRODUCTS!A:B,2,FALSE)</f>
        <v>Truth Seeker</v>
      </c>
      <c r="G1341" s="2">
        <v>1</v>
      </c>
      <c r="H1341" s="10">
        <f>VLOOKUP(E1341,PRODUCTS!A:E,3,FALSE)</f>
        <v>154</v>
      </c>
      <c r="I1341" s="10">
        <f>VLOOKUP(E1341,PRODUCTS!A:E,4,FALSE)</f>
        <v>79</v>
      </c>
      <c r="J1341" s="10">
        <f t="shared" si="60"/>
        <v>154</v>
      </c>
      <c r="K1341" s="10">
        <f t="shared" si="61"/>
        <v>79</v>
      </c>
      <c r="L1341" s="10">
        <f t="shared" si="62"/>
        <v>75</v>
      </c>
      <c r="M1341" s="2">
        <f>VLOOKUP(D1341,CUSTOMERS!A:E,5,FALSE)</f>
        <v>4</v>
      </c>
      <c r="N1341" s="2">
        <f>VLOOKUP(E1341,PRODUCTS!A:E,5,FALSE)</f>
        <v>9</v>
      </c>
      <c r="O1341" s="2" t="str">
        <f>VLOOKUP(N1341,CATEGORIES!A:C,3,FALSE)</f>
        <v>Electronics</v>
      </c>
      <c r="P1341" s="2" t="str">
        <f ca="1">VLOOKUP(D1341,CUSTOMERS!A:J,10,FALSE)</f>
        <v>30 - 40</v>
      </c>
      <c r="Q1341" s="2" t="str">
        <f>VLOOKUP(D1341,CUSTOMERS!A:I,9,FALSE)</f>
        <v>Mid-Atlantic</v>
      </c>
      <c r="R1341" s="2" t="str">
        <f>VLOOKUP(D1341,CUSTOMERS!A:K,11,FALSE)</f>
        <v>USA</v>
      </c>
    </row>
    <row r="1342" spans="1:18" x14ac:dyDescent="0.2">
      <c r="A1342" s="2">
        <v>1661</v>
      </c>
      <c r="B1342" s="2">
        <v>1</v>
      </c>
      <c r="C1342" s="4">
        <v>44969</v>
      </c>
      <c r="D1342" s="2">
        <v>41</v>
      </c>
      <c r="E1342" s="2">
        <v>192</v>
      </c>
      <c r="F1342" s="2" t="str">
        <f>VLOOKUP(E1342,PRODUCTS!A:B,2,FALSE)</f>
        <v>Superb Bacon (3 Lb.)</v>
      </c>
      <c r="G1342" s="2">
        <v>1</v>
      </c>
      <c r="H1342" s="10">
        <f>VLOOKUP(E1342,PRODUCTS!A:E,3,FALSE)</f>
        <v>20</v>
      </c>
      <c r="I1342" s="10">
        <f>VLOOKUP(E1342,PRODUCTS!A:E,4,FALSE)</f>
        <v>11</v>
      </c>
      <c r="J1342" s="10">
        <f t="shared" si="60"/>
        <v>20</v>
      </c>
      <c r="K1342" s="10">
        <f t="shared" si="61"/>
        <v>11</v>
      </c>
      <c r="L1342" s="10">
        <f t="shared" si="62"/>
        <v>9</v>
      </c>
      <c r="M1342" s="2">
        <f>VLOOKUP(D1342,CUSTOMERS!A:E,5,FALSE)</f>
        <v>1</v>
      </c>
      <c r="N1342" s="2">
        <f>VLOOKUP(E1342,PRODUCTS!A:E,5,FALSE)</f>
        <v>18</v>
      </c>
      <c r="O1342" s="2" t="str">
        <f>VLOOKUP(N1342,CATEGORIES!A:C,3,FALSE)</f>
        <v>Food</v>
      </c>
      <c r="P1342" s="2" t="str">
        <f ca="1">VLOOKUP(D1342,CUSTOMERS!A:J,10,FALSE)</f>
        <v>70+</v>
      </c>
      <c r="Q1342" s="2" t="str">
        <f>VLOOKUP(D1342,CUSTOMERS!A:I,9,FALSE)</f>
        <v>South</v>
      </c>
      <c r="R1342" s="2" t="str">
        <f>VLOOKUP(D1342,CUSTOMERS!A:K,11,FALSE)</f>
        <v>USA</v>
      </c>
    </row>
    <row r="1343" spans="1:18" x14ac:dyDescent="0.2">
      <c r="A1343" s="2">
        <v>1662</v>
      </c>
      <c r="B1343" s="2">
        <v>1</v>
      </c>
      <c r="C1343" s="4">
        <v>44969</v>
      </c>
      <c r="D1343" s="2">
        <v>159</v>
      </c>
      <c r="E1343" s="2">
        <v>94</v>
      </c>
      <c r="F1343" s="2" t="str">
        <f>VLOOKUP(E1343,PRODUCTS!A:B,2,FALSE)</f>
        <v>Golf Club Cleaner</v>
      </c>
      <c r="G1343" s="2">
        <v>1</v>
      </c>
      <c r="H1343" s="10">
        <f>VLOOKUP(E1343,PRODUCTS!A:E,3,FALSE)</f>
        <v>25</v>
      </c>
      <c r="I1343" s="10">
        <f>VLOOKUP(E1343,PRODUCTS!A:E,4,FALSE)</f>
        <v>14.5</v>
      </c>
      <c r="J1343" s="10">
        <f t="shared" si="60"/>
        <v>25</v>
      </c>
      <c r="K1343" s="10">
        <f t="shared" si="61"/>
        <v>14.5</v>
      </c>
      <c r="L1343" s="10">
        <f t="shared" si="62"/>
        <v>10.5</v>
      </c>
      <c r="M1343" s="2">
        <f>VLOOKUP(D1343,CUSTOMERS!A:E,5,FALSE)</f>
        <v>5</v>
      </c>
      <c r="N1343" s="2">
        <f>VLOOKUP(E1343,PRODUCTS!A:E,5,FALSE)</f>
        <v>12</v>
      </c>
      <c r="O1343" s="2" t="str">
        <f>VLOOKUP(N1343,CATEGORIES!A:C,3,FALSE)</f>
        <v>Gifts</v>
      </c>
      <c r="P1343" s="2" t="str">
        <f ca="1">VLOOKUP(D1343,CUSTOMERS!A:J,10,FALSE)</f>
        <v>30 - 40</v>
      </c>
      <c r="Q1343" s="2" t="str">
        <f>VLOOKUP(D1343,CUSTOMERS!A:I,9,FALSE)</f>
        <v>South-West</v>
      </c>
      <c r="R1343" s="2" t="str">
        <f>VLOOKUP(D1343,CUSTOMERS!A:K,11,FALSE)</f>
        <v>USA</v>
      </c>
    </row>
    <row r="1344" spans="1:18" x14ac:dyDescent="0.2">
      <c r="A1344" s="2">
        <v>1662</v>
      </c>
      <c r="B1344" s="2">
        <v>2</v>
      </c>
      <c r="C1344" s="4">
        <v>44969</v>
      </c>
      <c r="D1344" s="2">
        <v>159</v>
      </c>
      <c r="E1344" s="2">
        <v>111</v>
      </c>
      <c r="F1344" s="2" t="str">
        <f>VLOOKUP(E1344,PRODUCTS!A:B,2,FALSE)</f>
        <v>Jolly Ball Horse Toy</v>
      </c>
      <c r="G1344" s="2">
        <v>1</v>
      </c>
      <c r="H1344" s="10">
        <f>VLOOKUP(E1344,PRODUCTS!A:E,3,FALSE)</f>
        <v>18</v>
      </c>
      <c r="I1344" s="10">
        <f>VLOOKUP(E1344,PRODUCTS!A:E,4,FALSE)</f>
        <v>12</v>
      </c>
      <c r="J1344" s="10">
        <f t="shared" si="60"/>
        <v>18</v>
      </c>
      <c r="K1344" s="10">
        <f t="shared" si="61"/>
        <v>12</v>
      </c>
      <c r="L1344" s="10">
        <f t="shared" si="62"/>
        <v>6</v>
      </c>
      <c r="M1344" s="2">
        <f>VLOOKUP(D1344,CUSTOMERS!A:E,5,FALSE)</f>
        <v>5</v>
      </c>
      <c r="N1344" s="2">
        <f>VLOOKUP(E1344,PRODUCTS!A:E,5,FALSE)</f>
        <v>21</v>
      </c>
      <c r="O1344" s="2" t="str">
        <f>VLOOKUP(N1344,CATEGORIES!A:C,3,FALSE)</f>
        <v>Household</v>
      </c>
      <c r="P1344" s="2" t="str">
        <f ca="1">VLOOKUP(D1344,CUSTOMERS!A:J,10,FALSE)</f>
        <v>30 - 40</v>
      </c>
      <c r="Q1344" s="2" t="str">
        <f>VLOOKUP(D1344,CUSTOMERS!A:I,9,FALSE)</f>
        <v>South-West</v>
      </c>
      <c r="R1344" s="2" t="str">
        <f>VLOOKUP(D1344,CUSTOMERS!A:K,11,FALSE)</f>
        <v>USA</v>
      </c>
    </row>
    <row r="1345" spans="1:18" x14ac:dyDescent="0.2">
      <c r="A1345" s="2">
        <v>1663</v>
      </c>
      <c r="B1345" s="2">
        <v>1</v>
      </c>
      <c r="C1345" s="4">
        <v>44969</v>
      </c>
      <c r="D1345" s="2">
        <v>278</v>
      </c>
      <c r="E1345" s="2">
        <v>7</v>
      </c>
      <c r="F1345" s="2" t="str">
        <f>VLOOKUP(E1345,PRODUCTS!A:B,2,FALSE)</f>
        <v>Amish Horse Pull-toy</v>
      </c>
      <c r="G1345" s="2">
        <v>1</v>
      </c>
      <c r="H1345" s="10">
        <f>VLOOKUP(E1345,PRODUCTS!A:E,3,FALSE)</f>
        <v>35</v>
      </c>
      <c r="I1345" s="10">
        <f>VLOOKUP(E1345,PRODUCTS!A:E,4,FALSE)</f>
        <v>20.5</v>
      </c>
      <c r="J1345" s="10">
        <f t="shared" si="60"/>
        <v>35</v>
      </c>
      <c r="K1345" s="10">
        <f t="shared" si="61"/>
        <v>20.5</v>
      </c>
      <c r="L1345" s="10">
        <f t="shared" si="62"/>
        <v>14.5</v>
      </c>
      <c r="M1345" s="2">
        <f>VLOOKUP(D1345,CUSTOMERS!A:E,5,FALSE)</f>
        <v>3</v>
      </c>
      <c r="N1345" s="2">
        <f>VLOOKUP(E1345,PRODUCTS!A:E,5,FALSE)</f>
        <v>5</v>
      </c>
      <c r="O1345" s="2" t="str">
        <f>VLOOKUP(N1345,CATEGORIES!A:C,3,FALSE)</f>
        <v>Children</v>
      </c>
      <c r="P1345" s="2" t="str">
        <f ca="1">VLOOKUP(D1345,CUSTOMERS!A:J,10,FALSE)</f>
        <v>30 - 40</v>
      </c>
      <c r="Q1345" s="2" t="str">
        <f>VLOOKUP(D1345,CUSTOMERS!A:I,9,FALSE)</f>
        <v>North-East</v>
      </c>
      <c r="R1345" s="2" t="str">
        <f>VLOOKUP(D1345,CUSTOMERS!A:K,11,FALSE)</f>
        <v>USA</v>
      </c>
    </row>
    <row r="1346" spans="1:18" x14ac:dyDescent="0.2">
      <c r="A1346" s="2">
        <v>1663</v>
      </c>
      <c r="B1346" s="2">
        <v>2</v>
      </c>
      <c r="C1346" s="4">
        <v>44969</v>
      </c>
      <c r="D1346" s="2">
        <v>278</v>
      </c>
      <c r="E1346" s="2">
        <v>153</v>
      </c>
      <c r="F1346" s="2" t="str">
        <f>VLOOKUP(E1346,PRODUCTS!A:B,2,FALSE)</f>
        <v>Pewter Cat Frame</v>
      </c>
      <c r="G1346" s="2">
        <v>1</v>
      </c>
      <c r="H1346" s="10">
        <f>VLOOKUP(E1346,PRODUCTS!A:E,3,FALSE)</f>
        <v>29</v>
      </c>
      <c r="I1346" s="10">
        <f>VLOOKUP(E1346,PRODUCTS!A:E,4,FALSE)</f>
        <v>15.5</v>
      </c>
      <c r="J1346" s="10">
        <f t="shared" ref="J1346:J1409" si="63">H1346*G1346</f>
        <v>29</v>
      </c>
      <c r="K1346" s="10">
        <f t="shared" ref="K1346:K1409" si="64">I1346*G1346</f>
        <v>15.5</v>
      </c>
      <c r="L1346" s="10">
        <f t="shared" ref="L1346:L1409" si="65">J1346-K1346</f>
        <v>13.5</v>
      </c>
      <c r="M1346" s="2">
        <f>VLOOKUP(D1346,CUSTOMERS!A:E,5,FALSE)</f>
        <v>3</v>
      </c>
      <c r="N1346" s="2">
        <f>VLOOKUP(E1346,PRODUCTS!A:E,5,FALSE)</f>
        <v>26</v>
      </c>
      <c r="O1346" s="2" t="str">
        <f>VLOOKUP(N1346,CATEGORIES!A:C,3,FALSE)</f>
        <v>Gifts</v>
      </c>
      <c r="P1346" s="2" t="str">
        <f ca="1">VLOOKUP(D1346,CUSTOMERS!A:J,10,FALSE)</f>
        <v>30 - 40</v>
      </c>
      <c r="Q1346" s="2" t="str">
        <f>VLOOKUP(D1346,CUSTOMERS!A:I,9,FALSE)</f>
        <v>North-East</v>
      </c>
      <c r="R1346" s="2" t="str">
        <f>VLOOKUP(D1346,CUSTOMERS!A:K,11,FALSE)</f>
        <v>USA</v>
      </c>
    </row>
    <row r="1347" spans="1:18" x14ac:dyDescent="0.2">
      <c r="A1347" s="2">
        <v>1663</v>
      </c>
      <c r="B1347" s="2">
        <v>3</v>
      </c>
      <c r="C1347" s="4">
        <v>44969</v>
      </c>
      <c r="D1347" s="2">
        <v>278</v>
      </c>
      <c r="E1347" s="2">
        <v>193</v>
      </c>
      <c r="F1347" s="2" t="str">
        <f>VLOOKUP(E1347,PRODUCTS!A:B,2,FALSE)</f>
        <v>Swiss Army Watch</v>
      </c>
      <c r="G1347" s="2">
        <v>1</v>
      </c>
      <c r="H1347" s="10">
        <f>VLOOKUP(E1347,PRODUCTS!A:E,3,FALSE)</f>
        <v>155</v>
      </c>
      <c r="I1347" s="10">
        <f>VLOOKUP(E1347,PRODUCTS!A:E,4,FALSE)</f>
        <v>78.5</v>
      </c>
      <c r="J1347" s="10">
        <f t="shared" si="63"/>
        <v>155</v>
      </c>
      <c r="K1347" s="10">
        <f t="shared" si="64"/>
        <v>78.5</v>
      </c>
      <c r="L1347" s="10">
        <f t="shared" si="65"/>
        <v>76.5</v>
      </c>
      <c r="M1347" s="2">
        <f>VLOOKUP(D1347,CUSTOMERS!A:E,5,FALSE)</f>
        <v>3</v>
      </c>
      <c r="N1347" s="2">
        <f>VLOOKUP(E1347,PRODUCTS!A:E,5,FALSE)</f>
        <v>14</v>
      </c>
      <c r="O1347" s="2" t="str">
        <f>VLOOKUP(N1347,CATEGORIES!A:C,3,FALSE)</f>
        <v>Health &amp; Beauty</v>
      </c>
      <c r="P1347" s="2" t="str">
        <f ca="1">VLOOKUP(D1347,CUSTOMERS!A:J,10,FALSE)</f>
        <v>30 - 40</v>
      </c>
      <c r="Q1347" s="2" t="str">
        <f>VLOOKUP(D1347,CUSTOMERS!A:I,9,FALSE)</f>
        <v>North-East</v>
      </c>
      <c r="R1347" s="2" t="str">
        <f>VLOOKUP(D1347,CUSTOMERS!A:K,11,FALSE)</f>
        <v>USA</v>
      </c>
    </row>
    <row r="1348" spans="1:18" x14ac:dyDescent="0.2">
      <c r="A1348" s="2">
        <v>1663</v>
      </c>
      <c r="B1348" s="2">
        <v>4</v>
      </c>
      <c r="C1348" s="4">
        <v>44969</v>
      </c>
      <c r="D1348" s="2">
        <v>278</v>
      </c>
      <c r="E1348" s="2">
        <v>209</v>
      </c>
      <c r="F1348" s="2" t="str">
        <f>VLOOKUP(E1348,PRODUCTS!A:B,2,FALSE)</f>
        <v>Freezable Ice Relief Pack</v>
      </c>
      <c r="G1348" s="2">
        <v>1</v>
      </c>
      <c r="H1348" s="10">
        <f>VLOOKUP(E1348,PRODUCTS!A:E,3,FALSE)</f>
        <v>25</v>
      </c>
      <c r="I1348" s="10">
        <f>VLOOKUP(E1348,PRODUCTS!A:E,4,FALSE)</f>
        <v>13.5</v>
      </c>
      <c r="J1348" s="10">
        <f t="shared" si="63"/>
        <v>25</v>
      </c>
      <c r="K1348" s="10">
        <f t="shared" si="64"/>
        <v>13.5</v>
      </c>
      <c r="L1348" s="10">
        <f t="shared" si="65"/>
        <v>11.5</v>
      </c>
      <c r="M1348" s="2">
        <f>VLOOKUP(D1348,CUSTOMERS!A:E,5,FALSE)</f>
        <v>3</v>
      </c>
      <c r="N1348" s="2">
        <f>VLOOKUP(E1348,PRODUCTS!A:E,5,FALSE)</f>
        <v>24</v>
      </c>
      <c r="O1348" s="2" t="str">
        <f>VLOOKUP(N1348,CATEGORIES!A:C,3,FALSE)</f>
        <v>Health &amp; Beauty</v>
      </c>
      <c r="P1348" s="2" t="str">
        <f ca="1">VLOOKUP(D1348,CUSTOMERS!A:J,10,FALSE)</f>
        <v>30 - 40</v>
      </c>
      <c r="Q1348" s="2" t="str">
        <f>VLOOKUP(D1348,CUSTOMERS!A:I,9,FALSE)</f>
        <v>North-East</v>
      </c>
      <c r="R1348" s="2" t="str">
        <f>VLOOKUP(D1348,CUSTOMERS!A:K,11,FALSE)</f>
        <v>USA</v>
      </c>
    </row>
    <row r="1349" spans="1:18" x14ac:dyDescent="0.2">
      <c r="A1349" s="2">
        <v>1664</v>
      </c>
      <c r="B1349" s="2">
        <v>1</v>
      </c>
      <c r="C1349" s="4">
        <v>44969</v>
      </c>
      <c r="D1349" s="2">
        <v>301</v>
      </c>
      <c r="E1349" s="2">
        <v>130</v>
      </c>
      <c r="F1349" s="2" t="str">
        <f>VLOOKUP(E1349,PRODUCTS!A:B,2,FALSE)</f>
        <v>Majestic Truffle Collection</v>
      </c>
      <c r="G1349" s="2">
        <v>1</v>
      </c>
      <c r="H1349" s="10">
        <f>VLOOKUP(E1349,PRODUCTS!A:E,3,FALSE)</f>
        <v>25</v>
      </c>
      <c r="I1349" s="10">
        <f>VLOOKUP(E1349,PRODUCTS!A:E,4,FALSE)</f>
        <v>15.5</v>
      </c>
      <c r="J1349" s="10">
        <f t="shared" si="63"/>
        <v>25</v>
      </c>
      <c r="K1349" s="10">
        <f t="shared" si="64"/>
        <v>15.5</v>
      </c>
      <c r="L1349" s="10">
        <f t="shared" si="65"/>
        <v>9.5</v>
      </c>
      <c r="M1349" s="2">
        <f>VLOOKUP(D1349,CUSTOMERS!A:E,5,FALSE)</f>
        <v>9</v>
      </c>
      <c r="N1349" s="2">
        <f>VLOOKUP(E1349,PRODUCTS!A:E,5,FALSE)</f>
        <v>3</v>
      </c>
      <c r="O1349" s="2" t="str">
        <f>VLOOKUP(N1349,CATEGORIES!A:C,3,FALSE)</f>
        <v>Food</v>
      </c>
      <c r="P1349" s="2" t="str">
        <f ca="1">VLOOKUP(D1349,CUSTOMERS!A:J,10,FALSE)</f>
        <v>60 - 70</v>
      </c>
      <c r="Q1349" s="2" t="str">
        <f>VLOOKUP(D1349,CUSTOMERS!A:I,9,FALSE)</f>
        <v>England</v>
      </c>
      <c r="R1349" s="2" t="str">
        <f>VLOOKUP(D1349,CUSTOMERS!A:K,11,FALSE)</f>
        <v>Europe</v>
      </c>
    </row>
    <row r="1350" spans="1:18" x14ac:dyDescent="0.2">
      <c r="A1350" s="2">
        <v>1665</v>
      </c>
      <c r="B1350" s="2">
        <v>1</v>
      </c>
      <c r="C1350" s="4">
        <v>44969</v>
      </c>
      <c r="D1350" s="2">
        <v>635</v>
      </c>
      <c r="E1350" s="2">
        <v>119</v>
      </c>
      <c r="F1350" s="2" t="str">
        <f>VLOOKUP(E1350,PRODUCTS!A:B,2,FALSE)</f>
        <v>Leaning Man Silhouette</v>
      </c>
      <c r="G1350" s="2">
        <v>1</v>
      </c>
      <c r="H1350" s="10">
        <f>VLOOKUP(E1350,PRODUCTS!A:E,3,FALSE)</f>
        <v>65</v>
      </c>
      <c r="I1350" s="10">
        <f>VLOOKUP(E1350,PRODUCTS!A:E,4,FALSE)</f>
        <v>33.5</v>
      </c>
      <c r="J1350" s="10">
        <f t="shared" si="63"/>
        <v>65</v>
      </c>
      <c r="K1350" s="10">
        <f t="shared" si="64"/>
        <v>33.5</v>
      </c>
      <c r="L1350" s="10">
        <f t="shared" si="65"/>
        <v>31.5</v>
      </c>
      <c r="M1350" s="2">
        <f>VLOOKUP(D1350,CUSTOMERS!A:E,5,FALSE)</f>
        <v>1</v>
      </c>
      <c r="N1350" s="2">
        <f>VLOOKUP(E1350,PRODUCTS!A:E,5,FALSE)</f>
        <v>16</v>
      </c>
      <c r="O1350" s="2" t="str">
        <f>VLOOKUP(N1350,CATEGORIES!A:C,3,FALSE)</f>
        <v>Household</v>
      </c>
      <c r="P1350" s="2" t="str">
        <f ca="1">VLOOKUP(D1350,CUSTOMERS!A:J,10,FALSE)</f>
        <v>50 - 60</v>
      </c>
      <c r="Q1350" s="2" t="str">
        <f>VLOOKUP(D1350,CUSTOMERS!A:I,9,FALSE)</f>
        <v>Mid-Atlantic</v>
      </c>
      <c r="R1350" s="2" t="str">
        <f>VLOOKUP(D1350,CUSTOMERS!A:K,11,FALSE)</f>
        <v>USA</v>
      </c>
    </row>
    <row r="1351" spans="1:18" x14ac:dyDescent="0.2">
      <c r="A1351" s="2">
        <v>1665</v>
      </c>
      <c r="B1351" s="2">
        <v>2</v>
      </c>
      <c r="C1351" s="4">
        <v>44969</v>
      </c>
      <c r="D1351" s="2">
        <v>635</v>
      </c>
      <c r="E1351" s="2">
        <v>200</v>
      </c>
      <c r="F1351" s="2" t="str">
        <f>VLOOKUP(E1351,PRODUCTS!A:B,2,FALSE)</f>
        <v>Cat Condo - Two-level</v>
      </c>
      <c r="G1351" s="2">
        <v>1</v>
      </c>
      <c r="H1351" s="10">
        <f>VLOOKUP(E1351,PRODUCTS!A:E,3,FALSE)</f>
        <v>37</v>
      </c>
      <c r="I1351" s="10">
        <f>VLOOKUP(E1351,PRODUCTS!A:E,4,FALSE)</f>
        <v>19.5</v>
      </c>
      <c r="J1351" s="10">
        <f t="shared" si="63"/>
        <v>37</v>
      </c>
      <c r="K1351" s="10">
        <f t="shared" si="64"/>
        <v>19.5</v>
      </c>
      <c r="L1351" s="10">
        <f t="shared" si="65"/>
        <v>17.5</v>
      </c>
      <c r="M1351" s="2">
        <f>VLOOKUP(D1351,CUSTOMERS!A:E,5,FALSE)</f>
        <v>1</v>
      </c>
      <c r="N1351" s="2">
        <f>VLOOKUP(E1351,PRODUCTS!A:E,5,FALSE)</f>
        <v>21</v>
      </c>
      <c r="O1351" s="2" t="str">
        <f>VLOOKUP(N1351,CATEGORIES!A:C,3,FALSE)</f>
        <v>Household</v>
      </c>
      <c r="P1351" s="2" t="str">
        <f ca="1">VLOOKUP(D1351,CUSTOMERS!A:J,10,FALSE)</f>
        <v>50 - 60</v>
      </c>
      <c r="Q1351" s="2" t="str">
        <f>VLOOKUP(D1351,CUSTOMERS!A:I,9,FALSE)</f>
        <v>Mid-Atlantic</v>
      </c>
      <c r="R1351" s="2" t="str">
        <f>VLOOKUP(D1351,CUSTOMERS!A:K,11,FALSE)</f>
        <v>USA</v>
      </c>
    </row>
    <row r="1352" spans="1:18" x14ac:dyDescent="0.2">
      <c r="A1352" s="2">
        <v>1666</v>
      </c>
      <c r="B1352" s="2">
        <v>1</v>
      </c>
      <c r="C1352" s="4">
        <v>44969</v>
      </c>
      <c r="D1352" s="2">
        <v>644</v>
      </c>
      <c r="E1352" s="2">
        <v>117</v>
      </c>
      <c r="F1352" s="2" t="str">
        <f>VLOOKUP(E1352,PRODUCTS!A:B,2,FALSE)</f>
        <v xml:space="preserve">Ladybug Saver Hutch </v>
      </c>
      <c r="G1352" s="2">
        <v>6</v>
      </c>
      <c r="H1352" s="10">
        <f>VLOOKUP(E1352,PRODUCTS!A:E,3,FALSE)</f>
        <v>43</v>
      </c>
      <c r="I1352" s="10">
        <f>VLOOKUP(E1352,PRODUCTS!A:E,4,FALSE)</f>
        <v>23.5</v>
      </c>
      <c r="J1352" s="10">
        <f t="shared" si="63"/>
        <v>258</v>
      </c>
      <c r="K1352" s="10">
        <f t="shared" si="64"/>
        <v>141</v>
      </c>
      <c r="L1352" s="10">
        <f t="shared" si="65"/>
        <v>117</v>
      </c>
      <c r="M1352" s="2">
        <f>VLOOKUP(D1352,CUSTOMERS!A:E,5,FALSE)</f>
        <v>6</v>
      </c>
      <c r="N1352" s="2">
        <f>VLOOKUP(E1352,PRODUCTS!A:E,5,FALSE)</f>
        <v>16</v>
      </c>
      <c r="O1352" s="2" t="str">
        <f>VLOOKUP(N1352,CATEGORIES!A:C,3,FALSE)</f>
        <v>Household</v>
      </c>
      <c r="P1352" s="2" t="str">
        <f ca="1">VLOOKUP(D1352,CUSTOMERS!A:J,10,FALSE)</f>
        <v>40 - 50</v>
      </c>
      <c r="Q1352" s="2" t="str">
        <f>VLOOKUP(D1352,CUSTOMERS!A:I,9,FALSE)</f>
        <v>Central</v>
      </c>
      <c r="R1352" s="2" t="str">
        <f>VLOOKUP(D1352,CUSTOMERS!A:K,11,FALSE)</f>
        <v>USA</v>
      </c>
    </row>
    <row r="1353" spans="1:18" x14ac:dyDescent="0.2">
      <c r="A1353" s="2">
        <v>1666</v>
      </c>
      <c r="B1353" s="2">
        <v>2</v>
      </c>
      <c r="C1353" s="4">
        <v>44969</v>
      </c>
      <c r="D1353" s="2">
        <v>644</v>
      </c>
      <c r="E1353" s="2">
        <v>129</v>
      </c>
      <c r="F1353" s="2" t="str">
        <f>VLOOKUP(E1353,PRODUCTS!A:B,2,FALSE)</f>
        <v>Mahogany Steamer Trunk</v>
      </c>
      <c r="G1353" s="2">
        <v>1</v>
      </c>
      <c r="H1353" s="10">
        <f>VLOOKUP(E1353,PRODUCTS!A:E,3,FALSE)</f>
        <v>630</v>
      </c>
      <c r="I1353" s="10">
        <f>VLOOKUP(E1353,PRODUCTS!A:E,4,FALSE)</f>
        <v>316</v>
      </c>
      <c r="J1353" s="10">
        <f t="shared" si="63"/>
        <v>630</v>
      </c>
      <c r="K1353" s="10">
        <f t="shared" si="64"/>
        <v>316</v>
      </c>
      <c r="L1353" s="10">
        <f t="shared" si="65"/>
        <v>314</v>
      </c>
      <c r="M1353" s="2">
        <f>VLOOKUP(D1353,CUSTOMERS!A:E,5,FALSE)</f>
        <v>6</v>
      </c>
      <c r="N1353" s="2">
        <f>VLOOKUP(E1353,PRODUCTS!A:E,5,FALSE)</f>
        <v>8</v>
      </c>
      <c r="O1353" s="2" t="str">
        <f>VLOOKUP(N1353,CATEGORIES!A:C,3,FALSE)</f>
        <v>Household</v>
      </c>
      <c r="P1353" s="2" t="str">
        <f ca="1">VLOOKUP(D1353,CUSTOMERS!A:J,10,FALSE)</f>
        <v>40 - 50</v>
      </c>
      <c r="Q1353" s="2" t="str">
        <f>VLOOKUP(D1353,CUSTOMERS!A:I,9,FALSE)</f>
        <v>Central</v>
      </c>
      <c r="R1353" s="2" t="str">
        <f>VLOOKUP(D1353,CUSTOMERS!A:K,11,FALSE)</f>
        <v>USA</v>
      </c>
    </row>
    <row r="1354" spans="1:18" x14ac:dyDescent="0.2">
      <c r="A1354" s="2">
        <v>1667</v>
      </c>
      <c r="B1354" s="2">
        <v>1</v>
      </c>
      <c r="C1354" s="4">
        <v>44970</v>
      </c>
      <c r="D1354" s="2">
        <v>163</v>
      </c>
      <c r="E1354" s="2">
        <v>108</v>
      </c>
      <c r="F1354" s="2" t="str">
        <f>VLOOKUP(E1354,PRODUCTS!A:B,2,FALSE)</f>
        <v>Invisible Wreath Hanger</v>
      </c>
      <c r="G1354" s="2">
        <v>1</v>
      </c>
      <c r="H1354" s="10">
        <f>VLOOKUP(E1354,PRODUCTS!A:E,3,FALSE)</f>
        <v>20</v>
      </c>
      <c r="I1354" s="10">
        <f>VLOOKUP(E1354,PRODUCTS!A:E,4,FALSE)</f>
        <v>13</v>
      </c>
      <c r="J1354" s="10">
        <f t="shared" si="63"/>
        <v>20</v>
      </c>
      <c r="K1354" s="10">
        <f t="shared" si="64"/>
        <v>13</v>
      </c>
      <c r="L1354" s="10">
        <f t="shared" si="65"/>
        <v>7</v>
      </c>
      <c r="M1354" s="2">
        <f>VLOOKUP(D1354,CUSTOMERS!A:E,5,FALSE)</f>
        <v>7</v>
      </c>
      <c r="N1354" s="2">
        <f>VLOOKUP(E1354,PRODUCTS!A:E,5,FALSE)</f>
        <v>4</v>
      </c>
      <c r="O1354" s="2" t="str">
        <f>VLOOKUP(N1354,CATEGORIES!A:C,3,FALSE)</f>
        <v>Gifts</v>
      </c>
      <c r="P1354" s="2" t="str">
        <f ca="1">VLOOKUP(D1354,CUSTOMERS!A:J,10,FALSE)</f>
        <v>40 - 50</v>
      </c>
      <c r="Q1354" s="2" t="str">
        <f>VLOOKUP(D1354,CUSTOMERS!A:I,9,FALSE)</f>
        <v>North-West</v>
      </c>
      <c r="R1354" s="2" t="str">
        <f>VLOOKUP(D1354,CUSTOMERS!A:K,11,FALSE)</f>
        <v>USA</v>
      </c>
    </row>
    <row r="1355" spans="1:18" x14ac:dyDescent="0.2">
      <c r="A1355" s="2">
        <v>1667</v>
      </c>
      <c r="B1355" s="2">
        <v>2</v>
      </c>
      <c r="C1355" s="4">
        <v>44970</v>
      </c>
      <c r="D1355" s="2">
        <v>163</v>
      </c>
      <c r="E1355" s="2">
        <v>139</v>
      </c>
      <c r="F1355" s="2" t="str">
        <f>VLOOKUP(E1355,PRODUCTS!A:B,2,FALSE)</f>
        <v>Navy SEAL Watch</v>
      </c>
      <c r="G1355" s="2">
        <v>1</v>
      </c>
      <c r="H1355" s="10">
        <f>VLOOKUP(E1355,PRODUCTS!A:E,3,FALSE)</f>
        <v>194</v>
      </c>
      <c r="I1355" s="10">
        <f>VLOOKUP(E1355,PRODUCTS!A:E,4,FALSE)</f>
        <v>100</v>
      </c>
      <c r="J1355" s="10">
        <f t="shared" si="63"/>
        <v>194</v>
      </c>
      <c r="K1355" s="10">
        <f t="shared" si="64"/>
        <v>100</v>
      </c>
      <c r="L1355" s="10">
        <f t="shared" si="65"/>
        <v>94</v>
      </c>
      <c r="M1355" s="2">
        <f>VLOOKUP(D1355,CUSTOMERS!A:E,5,FALSE)</f>
        <v>7</v>
      </c>
      <c r="N1355" s="2">
        <f>VLOOKUP(E1355,PRODUCTS!A:E,5,FALSE)</f>
        <v>14</v>
      </c>
      <c r="O1355" s="2" t="str">
        <f>VLOOKUP(N1355,CATEGORIES!A:C,3,FALSE)</f>
        <v>Health &amp; Beauty</v>
      </c>
      <c r="P1355" s="2" t="str">
        <f ca="1">VLOOKUP(D1355,CUSTOMERS!A:J,10,FALSE)</f>
        <v>40 - 50</v>
      </c>
      <c r="Q1355" s="2" t="str">
        <f>VLOOKUP(D1355,CUSTOMERS!A:I,9,FALSE)</f>
        <v>North-West</v>
      </c>
      <c r="R1355" s="2" t="str">
        <f>VLOOKUP(D1355,CUSTOMERS!A:K,11,FALSE)</f>
        <v>USA</v>
      </c>
    </row>
    <row r="1356" spans="1:18" x14ac:dyDescent="0.2">
      <c r="A1356" s="2">
        <v>1667</v>
      </c>
      <c r="B1356" s="2">
        <v>3</v>
      </c>
      <c r="C1356" s="4">
        <v>44970</v>
      </c>
      <c r="D1356" s="2">
        <v>163</v>
      </c>
      <c r="E1356" s="2">
        <v>158</v>
      </c>
      <c r="F1356" s="2" t="str">
        <f>VLOOKUP(E1356,PRODUCTS!A:B,2,FALSE)</f>
        <v>Portable Light Box</v>
      </c>
      <c r="G1356" s="2">
        <v>1</v>
      </c>
      <c r="H1356" s="10">
        <f>VLOOKUP(E1356,PRODUCTS!A:E,3,FALSE)</f>
        <v>304</v>
      </c>
      <c r="I1356" s="10">
        <f>VLOOKUP(E1356,PRODUCTS!A:E,4,FALSE)</f>
        <v>154</v>
      </c>
      <c r="J1356" s="10">
        <f t="shared" si="63"/>
        <v>304</v>
      </c>
      <c r="K1356" s="10">
        <f t="shared" si="64"/>
        <v>154</v>
      </c>
      <c r="L1356" s="10">
        <f t="shared" si="65"/>
        <v>150</v>
      </c>
      <c r="M1356" s="2">
        <f>VLOOKUP(D1356,CUSTOMERS!A:E,5,FALSE)</f>
        <v>7</v>
      </c>
      <c r="N1356" s="2">
        <f>VLOOKUP(E1356,PRODUCTS!A:E,5,FALSE)</f>
        <v>7</v>
      </c>
      <c r="O1356" s="2" t="str">
        <f>VLOOKUP(N1356,CATEGORIES!A:C,3,FALSE)</f>
        <v>Electronics</v>
      </c>
      <c r="P1356" s="2" t="str">
        <f ca="1">VLOOKUP(D1356,CUSTOMERS!A:J,10,FALSE)</f>
        <v>40 - 50</v>
      </c>
      <c r="Q1356" s="2" t="str">
        <f>VLOOKUP(D1356,CUSTOMERS!A:I,9,FALSE)</f>
        <v>North-West</v>
      </c>
      <c r="R1356" s="2" t="str">
        <f>VLOOKUP(D1356,CUSTOMERS!A:K,11,FALSE)</f>
        <v>USA</v>
      </c>
    </row>
    <row r="1357" spans="1:18" x14ac:dyDescent="0.2">
      <c r="A1357" s="2">
        <v>1668</v>
      </c>
      <c r="B1357" s="2">
        <v>1</v>
      </c>
      <c r="C1357" s="4">
        <v>44970</v>
      </c>
      <c r="D1357" s="2">
        <v>193</v>
      </c>
      <c r="E1357" s="2">
        <v>40</v>
      </c>
      <c r="F1357" s="2" t="str">
        <f>VLOOKUP(E1357,PRODUCTS!A:B,2,FALSE)</f>
        <v>Cedar Hope Chest</v>
      </c>
      <c r="G1357" s="2">
        <v>1</v>
      </c>
      <c r="H1357" s="10">
        <f>VLOOKUP(E1357,PRODUCTS!A:E,3,FALSE)</f>
        <v>430</v>
      </c>
      <c r="I1357" s="10">
        <f>VLOOKUP(E1357,PRODUCTS!A:E,4,FALSE)</f>
        <v>217</v>
      </c>
      <c r="J1357" s="10">
        <f t="shared" si="63"/>
        <v>430</v>
      </c>
      <c r="K1357" s="10">
        <f t="shared" si="64"/>
        <v>217</v>
      </c>
      <c r="L1357" s="10">
        <f t="shared" si="65"/>
        <v>213</v>
      </c>
      <c r="M1357" s="2">
        <f>VLOOKUP(D1357,CUSTOMERS!A:E,5,FALSE)</f>
        <v>3</v>
      </c>
      <c r="N1357" s="2">
        <f>VLOOKUP(E1357,PRODUCTS!A:E,5,FALSE)</f>
        <v>8</v>
      </c>
      <c r="O1357" s="2" t="str">
        <f>VLOOKUP(N1357,CATEGORIES!A:C,3,FALSE)</f>
        <v>Household</v>
      </c>
      <c r="P1357" s="2" t="str">
        <f ca="1">VLOOKUP(D1357,CUSTOMERS!A:J,10,FALSE)</f>
        <v>40 - 50</v>
      </c>
      <c r="Q1357" s="2" t="str">
        <f>VLOOKUP(D1357,CUSTOMERS!A:I,9,FALSE)</f>
        <v>Central</v>
      </c>
      <c r="R1357" s="2" t="str">
        <f>VLOOKUP(D1357,CUSTOMERS!A:K,11,FALSE)</f>
        <v>USA</v>
      </c>
    </row>
    <row r="1358" spans="1:18" x14ac:dyDescent="0.2">
      <c r="A1358" s="2">
        <v>1669</v>
      </c>
      <c r="B1358" s="2">
        <v>1</v>
      </c>
      <c r="C1358" s="4">
        <v>44970</v>
      </c>
      <c r="D1358" s="2">
        <v>305</v>
      </c>
      <c r="E1358" s="2">
        <v>121</v>
      </c>
      <c r="F1358" s="2" t="str">
        <f>VLOOKUP(E1358,PRODUCTS!A:B,2,FALSE)</f>
        <v>Electric Litter Maid</v>
      </c>
      <c r="G1358" s="2">
        <v>2</v>
      </c>
      <c r="H1358" s="10">
        <f>VLOOKUP(E1358,PRODUCTS!A:E,3,FALSE)</f>
        <v>184</v>
      </c>
      <c r="I1358" s="10">
        <f>VLOOKUP(E1358,PRODUCTS!A:E,4,FALSE)</f>
        <v>93</v>
      </c>
      <c r="J1358" s="10">
        <f t="shared" si="63"/>
        <v>368</v>
      </c>
      <c r="K1358" s="10">
        <f t="shared" si="64"/>
        <v>186</v>
      </c>
      <c r="L1358" s="10">
        <f t="shared" si="65"/>
        <v>182</v>
      </c>
      <c r="M1358" s="2">
        <f>VLOOKUP(D1358,CUSTOMERS!A:E,5,FALSE)</f>
        <v>3</v>
      </c>
      <c r="N1358" s="2">
        <f>VLOOKUP(E1358,PRODUCTS!A:E,5,FALSE)</f>
        <v>21</v>
      </c>
      <c r="O1358" s="2" t="str">
        <f>VLOOKUP(N1358,CATEGORIES!A:C,3,FALSE)</f>
        <v>Household</v>
      </c>
      <c r="P1358" s="2" t="str">
        <f ca="1">VLOOKUP(D1358,CUSTOMERS!A:J,10,FALSE)</f>
        <v>60 - 70</v>
      </c>
      <c r="Q1358" s="2" t="str">
        <f>VLOOKUP(D1358,CUSTOMERS!A:I,9,FALSE)</f>
        <v>South-East</v>
      </c>
      <c r="R1358" s="2" t="str">
        <f>VLOOKUP(D1358,CUSTOMERS!A:K,11,FALSE)</f>
        <v>USA</v>
      </c>
    </row>
    <row r="1359" spans="1:18" x14ac:dyDescent="0.2">
      <c r="A1359" s="2">
        <v>1670</v>
      </c>
      <c r="B1359" s="2">
        <v>1</v>
      </c>
      <c r="C1359" s="4">
        <v>44970</v>
      </c>
      <c r="D1359" s="2">
        <v>354</v>
      </c>
      <c r="E1359" s="2">
        <v>4</v>
      </c>
      <c r="F1359" s="2" t="str">
        <f>VLOOKUP(E1359,PRODUCTS!A:B,2,FALSE)</f>
        <v>Air Fryer</v>
      </c>
      <c r="G1359" s="2">
        <v>1</v>
      </c>
      <c r="H1359" s="10">
        <f>VLOOKUP(E1359,PRODUCTS!A:E,3,FALSE)</f>
        <v>125</v>
      </c>
      <c r="I1359" s="10">
        <f>VLOOKUP(E1359,PRODUCTS!A:E,4,FALSE)</f>
        <v>65.5</v>
      </c>
      <c r="J1359" s="10">
        <f t="shared" si="63"/>
        <v>125</v>
      </c>
      <c r="K1359" s="10">
        <f t="shared" si="64"/>
        <v>65.5</v>
      </c>
      <c r="L1359" s="10">
        <f t="shared" si="65"/>
        <v>59.5</v>
      </c>
      <c r="M1359" s="2">
        <f>VLOOKUP(D1359,CUSTOMERS!A:E,5,FALSE)</f>
        <v>2</v>
      </c>
      <c r="N1359" s="2">
        <f>VLOOKUP(E1359,PRODUCTS!A:E,5,FALSE)</f>
        <v>15</v>
      </c>
      <c r="O1359" s="2" t="str">
        <f>VLOOKUP(N1359,CATEGORIES!A:C,3,FALSE)</f>
        <v>Household</v>
      </c>
      <c r="P1359" s="2" t="str">
        <f ca="1">VLOOKUP(D1359,CUSTOMERS!A:J,10,FALSE)</f>
        <v>40 - 50</v>
      </c>
      <c r="Q1359" s="2" t="str">
        <f>VLOOKUP(D1359,CUSTOMERS!A:I,9,FALSE)</f>
        <v>South</v>
      </c>
      <c r="R1359" s="2" t="str">
        <f>VLOOKUP(D1359,CUSTOMERS!A:K,11,FALSE)</f>
        <v>USA</v>
      </c>
    </row>
    <row r="1360" spans="1:18" x14ac:dyDescent="0.2">
      <c r="A1360" s="2">
        <v>1671</v>
      </c>
      <c r="B1360" s="2">
        <v>1</v>
      </c>
      <c r="C1360" s="4">
        <v>44970</v>
      </c>
      <c r="D1360" s="2">
        <v>362</v>
      </c>
      <c r="E1360" s="2">
        <v>37</v>
      </c>
      <c r="F1360" s="2" t="str">
        <f>VLOOKUP(E1360,PRODUCTS!A:B,2,FALSE)</f>
        <v>Cat's Dream Kit</v>
      </c>
      <c r="G1360" s="2">
        <v>1</v>
      </c>
      <c r="H1360" s="10">
        <f>VLOOKUP(E1360,PRODUCTS!A:E,3,FALSE)</f>
        <v>39</v>
      </c>
      <c r="I1360" s="10">
        <f>VLOOKUP(E1360,PRODUCTS!A:E,4,FALSE)</f>
        <v>22.5</v>
      </c>
      <c r="J1360" s="10">
        <f t="shared" si="63"/>
        <v>39</v>
      </c>
      <c r="K1360" s="10">
        <f t="shared" si="64"/>
        <v>22.5</v>
      </c>
      <c r="L1360" s="10">
        <f t="shared" si="65"/>
        <v>16.5</v>
      </c>
      <c r="M1360" s="2">
        <f>VLOOKUP(D1360,CUSTOMERS!A:E,5,FALSE)</f>
        <v>3</v>
      </c>
      <c r="N1360" s="2">
        <f>VLOOKUP(E1360,PRODUCTS!A:E,5,FALSE)</f>
        <v>21</v>
      </c>
      <c r="O1360" s="2" t="str">
        <f>VLOOKUP(N1360,CATEGORIES!A:C,3,FALSE)</f>
        <v>Household</v>
      </c>
      <c r="P1360" s="2" t="str">
        <f ca="1">VLOOKUP(D1360,CUSTOMERS!A:J,10,FALSE)</f>
        <v>50 - 60</v>
      </c>
      <c r="Q1360" s="2" t="str">
        <f>VLOOKUP(D1360,CUSTOMERS!A:I,9,FALSE)</f>
        <v>Germany</v>
      </c>
      <c r="R1360" s="2" t="str">
        <f>VLOOKUP(D1360,CUSTOMERS!A:K,11,FALSE)</f>
        <v>Europe</v>
      </c>
    </row>
    <row r="1361" spans="1:18" x14ac:dyDescent="0.2">
      <c r="A1361" s="2">
        <v>1671</v>
      </c>
      <c r="B1361" s="2">
        <v>2</v>
      </c>
      <c r="C1361" s="4">
        <v>44970</v>
      </c>
      <c r="D1361" s="2">
        <v>362</v>
      </c>
      <c r="E1361" s="2">
        <v>62</v>
      </c>
      <c r="F1361" s="2" t="str">
        <f>VLOOKUP(E1361,PRODUCTS!A:B,2,FALSE)</f>
        <v>Decadent Chocolate Torte</v>
      </c>
      <c r="G1361" s="2">
        <v>1</v>
      </c>
      <c r="H1361" s="10">
        <f>VLOOKUP(E1361,PRODUCTS!A:E,3,FALSE)</f>
        <v>37</v>
      </c>
      <c r="I1361" s="10">
        <f>VLOOKUP(E1361,PRODUCTS!A:E,4,FALSE)</f>
        <v>19.5</v>
      </c>
      <c r="J1361" s="10">
        <f t="shared" si="63"/>
        <v>37</v>
      </c>
      <c r="K1361" s="10">
        <f t="shared" si="64"/>
        <v>19.5</v>
      </c>
      <c r="L1361" s="10">
        <f t="shared" si="65"/>
        <v>17.5</v>
      </c>
      <c r="M1361" s="2">
        <f>VLOOKUP(D1361,CUSTOMERS!A:E,5,FALSE)</f>
        <v>3</v>
      </c>
      <c r="N1361" s="2">
        <f>VLOOKUP(E1361,PRODUCTS!A:E,5,FALSE)</f>
        <v>3</v>
      </c>
      <c r="O1361" s="2" t="str">
        <f>VLOOKUP(N1361,CATEGORIES!A:C,3,FALSE)</f>
        <v>Food</v>
      </c>
      <c r="P1361" s="2" t="str">
        <f ca="1">VLOOKUP(D1361,CUSTOMERS!A:J,10,FALSE)</f>
        <v>50 - 60</v>
      </c>
      <c r="Q1361" s="2" t="str">
        <f>VLOOKUP(D1361,CUSTOMERS!A:I,9,FALSE)</f>
        <v>Germany</v>
      </c>
      <c r="R1361" s="2" t="str">
        <f>VLOOKUP(D1361,CUSTOMERS!A:K,11,FALSE)</f>
        <v>Europe</v>
      </c>
    </row>
    <row r="1362" spans="1:18" x14ac:dyDescent="0.2">
      <c r="A1362" s="2">
        <v>1671</v>
      </c>
      <c r="B1362" s="2">
        <v>3</v>
      </c>
      <c r="C1362" s="4">
        <v>44970</v>
      </c>
      <c r="D1362" s="2">
        <v>362</v>
      </c>
      <c r="E1362" s="2">
        <v>126</v>
      </c>
      <c r="F1362" s="2" t="str">
        <f>VLOOKUP(E1362,PRODUCTS!A:B,2,FALSE)</f>
        <v>Lucky Golden Clover</v>
      </c>
      <c r="G1362" s="2">
        <v>1</v>
      </c>
      <c r="H1362" s="10">
        <f>VLOOKUP(E1362,PRODUCTS!A:E,3,FALSE)</f>
        <v>20</v>
      </c>
      <c r="I1362" s="10">
        <f>VLOOKUP(E1362,PRODUCTS!A:E,4,FALSE)</f>
        <v>13</v>
      </c>
      <c r="J1362" s="10">
        <f t="shared" si="63"/>
        <v>20</v>
      </c>
      <c r="K1362" s="10">
        <f t="shared" si="64"/>
        <v>13</v>
      </c>
      <c r="L1362" s="10">
        <f t="shared" si="65"/>
        <v>7</v>
      </c>
      <c r="M1362" s="2">
        <f>VLOOKUP(D1362,CUSTOMERS!A:E,5,FALSE)</f>
        <v>3</v>
      </c>
      <c r="N1362" s="2">
        <f>VLOOKUP(E1362,PRODUCTS!A:E,5,FALSE)</f>
        <v>14</v>
      </c>
      <c r="O1362" s="2" t="str">
        <f>VLOOKUP(N1362,CATEGORIES!A:C,3,FALSE)</f>
        <v>Health &amp; Beauty</v>
      </c>
      <c r="P1362" s="2" t="str">
        <f ca="1">VLOOKUP(D1362,CUSTOMERS!A:J,10,FALSE)</f>
        <v>50 - 60</v>
      </c>
      <c r="Q1362" s="2" t="str">
        <f>VLOOKUP(D1362,CUSTOMERS!A:I,9,FALSE)</f>
        <v>Germany</v>
      </c>
      <c r="R1362" s="2" t="str">
        <f>VLOOKUP(D1362,CUSTOMERS!A:K,11,FALSE)</f>
        <v>Europe</v>
      </c>
    </row>
    <row r="1363" spans="1:18" x14ac:dyDescent="0.2">
      <c r="A1363" s="2">
        <v>1672</v>
      </c>
      <c r="B1363" s="2">
        <v>1</v>
      </c>
      <c r="C1363" s="4">
        <v>44971</v>
      </c>
      <c r="D1363" s="2">
        <v>587</v>
      </c>
      <c r="E1363" s="2">
        <v>6</v>
      </c>
      <c r="F1363" s="2" t="str">
        <f>VLOOKUP(E1363,PRODUCTS!A:B,2,FALSE)</f>
        <v>Amish Heritage Armoire</v>
      </c>
      <c r="G1363" s="2">
        <v>1</v>
      </c>
      <c r="H1363" s="10">
        <f>VLOOKUP(E1363,PRODUCTS!A:E,3,FALSE)</f>
        <v>630</v>
      </c>
      <c r="I1363" s="10">
        <f>VLOOKUP(E1363,PRODUCTS!A:E,4,FALSE)</f>
        <v>318</v>
      </c>
      <c r="J1363" s="10">
        <f t="shared" si="63"/>
        <v>630</v>
      </c>
      <c r="K1363" s="10">
        <f t="shared" si="64"/>
        <v>318</v>
      </c>
      <c r="L1363" s="10">
        <f t="shared" si="65"/>
        <v>312</v>
      </c>
      <c r="M1363" s="2">
        <f>VLOOKUP(D1363,CUSTOMERS!A:E,5,FALSE)</f>
        <v>7</v>
      </c>
      <c r="N1363" s="2">
        <f>VLOOKUP(E1363,PRODUCTS!A:E,5,FALSE)</f>
        <v>8</v>
      </c>
      <c r="O1363" s="2" t="str">
        <f>VLOOKUP(N1363,CATEGORIES!A:C,3,FALSE)</f>
        <v>Household</v>
      </c>
      <c r="P1363" s="2" t="str">
        <f ca="1">VLOOKUP(D1363,CUSTOMERS!A:J,10,FALSE)</f>
        <v>40 - 50</v>
      </c>
      <c r="Q1363" s="2" t="str">
        <f>VLOOKUP(D1363,CUSTOMERS!A:I,9,FALSE)</f>
        <v>South</v>
      </c>
      <c r="R1363" s="2" t="str">
        <f>VLOOKUP(D1363,CUSTOMERS!A:K,11,FALSE)</f>
        <v>USA</v>
      </c>
    </row>
    <row r="1364" spans="1:18" x14ac:dyDescent="0.2">
      <c r="A1364" s="2">
        <v>1672</v>
      </c>
      <c r="B1364" s="2">
        <v>2</v>
      </c>
      <c r="C1364" s="4">
        <v>44971</v>
      </c>
      <c r="D1364" s="2">
        <v>587</v>
      </c>
      <c r="E1364" s="2">
        <v>19</v>
      </c>
      <c r="F1364" s="2" t="str">
        <f>VLOOKUP(E1364,PRODUCTS!A:B,2,FALSE)</f>
        <v>Bon Appetite</v>
      </c>
      <c r="G1364" s="2">
        <v>1</v>
      </c>
      <c r="H1364" s="10">
        <f>VLOOKUP(E1364,PRODUCTS!A:E,3,FALSE)</f>
        <v>62</v>
      </c>
      <c r="I1364" s="10">
        <f>VLOOKUP(E1364,PRODUCTS!A:E,4,FALSE)</f>
        <v>32</v>
      </c>
      <c r="J1364" s="10">
        <f t="shared" si="63"/>
        <v>62</v>
      </c>
      <c r="K1364" s="10">
        <f t="shared" si="64"/>
        <v>32</v>
      </c>
      <c r="L1364" s="10">
        <f t="shared" si="65"/>
        <v>30</v>
      </c>
      <c r="M1364" s="2">
        <f>VLOOKUP(D1364,CUSTOMERS!A:E,5,FALSE)</f>
        <v>7</v>
      </c>
      <c r="N1364" s="2">
        <f>VLOOKUP(E1364,PRODUCTS!A:E,5,FALSE)</f>
        <v>11</v>
      </c>
      <c r="O1364" s="2" t="str">
        <f>VLOOKUP(N1364,CATEGORIES!A:C,3,FALSE)</f>
        <v>Gifts</v>
      </c>
      <c r="P1364" s="2" t="str">
        <f ca="1">VLOOKUP(D1364,CUSTOMERS!A:J,10,FALSE)</f>
        <v>40 - 50</v>
      </c>
      <c r="Q1364" s="2" t="str">
        <f>VLOOKUP(D1364,CUSTOMERS!A:I,9,FALSE)</f>
        <v>South</v>
      </c>
      <c r="R1364" s="2" t="str">
        <f>VLOOKUP(D1364,CUSTOMERS!A:K,11,FALSE)</f>
        <v>USA</v>
      </c>
    </row>
    <row r="1365" spans="1:18" x14ac:dyDescent="0.2">
      <c r="A1365" s="2">
        <v>1672</v>
      </c>
      <c r="B1365" s="2">
        <v>3</v>
      </c>
      <c r="C1365" s="4">
        <v>44971</v>
      </c>
      <c r="D1365" s="2">
        <v>587</v>
      </c>
      <c r="E1365" s="2">
        <v>154</v>
      </c>
      <c r="F1365" s="2" t="str">
        <f>VLOOKUP(E1365,PRODUCTS!A:B,2,FALSE)</f>
        <v>Plant Sitter</v>
      </c>
      <c r="G1365" s="2">
        <v>1</v>
      </c>
      <c r="H1365" s="10">
        <f>VLOOKUP(E1365,PRODUCTS!A:E,3,FALSE)</f>
        <v>74</v>
      </c>
      <c r="I1365" s="10">
        <f>VLOOKUP(E1365,PRODUCTS!A:E,4,FALSE)</f>
        <v>40</v>
      </c>
      <c r="J1365" s="10">
        <f t="shared" si="63"/>
        <v>74</v>
      </c>
      <c r="K1365" s="10">
        <f t="shared" si="64"/>
        <v>40</v>
      </c>
      <c r="L1365" s="10">
        <f t="shared" si="65"/>
        <v>34</v>
      </c>
      <c r="M1365" s="2">
        <f>VLOOKUP(D1365,CUSTOMERS!A:E,5,FALSE)</f>
        <v>7</v>
      </c>
      <c r="N1365" s="2">
        <f>VLOOKUP(E1365,PRODUCTS!A:E,5,FALSE)</f>
        <v>16</v>
      </c>
      <c r="O1365" s="2" t="str">
        <f>VLOOKUP(N1365,CATEGORIES!A:C,3,FALSE)</f>
        <v>Household</v>
      </c>
      <c r="P1365" s="2" t="str">
        <f ca="1">VLOOKUP(D1365,CUSTOMERS!A:J,10,FALSE)</f>
        <v>40 - 50</v>
      </c>
      <c r="Q1365" s="2" t="str">
        <f>VLOOKUP(D1365,CUSTOMERS!A:I,9,FALSE)</f>
        <v>South</v>
      </c>
      <c r="R1365" s="2" t="str">
        <f>VLOOKUP(D1365,CUSTOMERS!A:K,11,FALSE)</f>
        <v>USA</v>
      </c>
    </row>
    <row r="1366" spans="1:18" x14ac:dyDescent="0.2">
      <c r="A1366" s="2">
        <v>1673</v>
      </c>
      <c r="B1366" s="2">
        <v>1</v>
      </c>
      <c r="C1366" s="4">
        <v>44973</v>
      </c>
      <c r="D1366" s="2">
        <v>125</v>
      </c>
      <c r="E1366" s="2">
        <v>21</v>
      </c>
      <c r="F1366" s="2" t="str">
        <f>VLOOKUP(E1366,PRODUCTS!A:B,2,FALSE)</f>
        <v>Bonsai Gift Set</v>
      </c>
      <c r="G1366" s="2">
        <v>1</v>
      </c>
      <c r="H1366" s="10">
        <f>VLOOKUP(E1366,PRODUCTS!A:E,3,FALSE)</f>
        <v>53</v>
      </c>
      <c r="I1366" s="10">
        <f>VLOOKUP(E1366,PRODUCTS!A:E,4,FALSE)</f>
        <v>29.5</v>
      </c>
      <c r="J1366" s="10">
        <f t="shared" si="63"/>
        <v>53</v>
      </c>
      <c r="K1366" s="10">
        <f t="shared" si="64"/>
        <v>29.5</v>
      </c>
      <c r="L1366" s="10">
        <f t="shared" si="65"/>
        <v>23.5</v>
      </c>
      <c r="M1366" s="2">
        <f>VLOOKUP(D1366,CUSTOMERS!A:E,5,FALSE)</f>
        <v>8</v>
      </c>
      <c r="N1366" s="2">
        <f>VLOOKUP(E1366,PRODUCTS!A:E,5,FALSE)</f>
        <v>16</v>
      </c>
      <c r="O1366" s="2" t="str">
        <f>VLOOKUP(N1366,CATEGORIES!A:C,3,FALSE)</f>
        <v>Household</v>
      </c>
      <c r="P1366" s="2" t="str">
        <f ca="1">VLOOKUP(D1366,CUSTOMERS!A:J,10,FALSE)</f>
        <v>20 - 30</v>
      </c>
      <c r="Q1366" s="2" t="str">
        <f>VLOOKUP(D1366,CUSTOMERS!A:I,9,FALSE)</f>
        <v>Central</v>
      </c>
      <c r="R1366" s="2" t="str">
        <f>VLOOKUP(D1366,CUSTOMERS!A:K,11,FALSE)</f>
        <v>USA</v>
      </c>
    </row>
    <row r="1367" spans="1:18" x14ac:dyDescent="0.2">
      <c r="A1367" s="2">
        <v>1673</v>
      </c>
      <c r="B1367" s="2">
        <v>2</v>
      </c>
      <c r="C1367" s="4">
        <v>44973</v>
      </c>
      <c r="D1367" s="2">
        <v>125</v>
      </c>
      <c r="E1367" s="2">
        <v>51</v>
      </c>
      <c r="F1367" s="2" t="str">
        <f>VLOOKUP(E1367,PRODUCTS!A:B,2,FALSE)</f>
        <v>Chocolate-covered Oreos</v>
      </c>
      <c r="G1367" s="2">
        <v>2</v>
      </c>
      <c r="H1367" s="10">
        <f>VLOOKUP(E1367,PRODUCTS!A:E,3,FALSE)</f>
        <v>25</v>
      </c>
      <c r="I1367" s="10">
        <f>VLOOKUP(E1367,PRODUCTS!A:E,4,FALSE)</f>
        <v>15.5</v>
      </c>
      <c r="J1367" s="10">
        <f t="shared" si="63"/>
        <v>50</v>
      </c>
      <c r="K1367" s="10">
        <f t="shared" si="64"/>
        <v>31</v>
      </c>
      <c r="L1367" s="10">
        <f t="shared" si="65"/>
        <v>19</v>
      </c>
      <c r="M1367" s="2">
        <f>VLOOKUP(D1367,CUSTOMERS!A:E,5,FALSE)</f>
        <v>8</v>
      </c>
      <c r="N1367" s="2">
        <f>VLOOKUP(E1367,PRODUCTS!A:E,5,FALSE)</f>
        <v>3</v>
      </c>
      <c r="O1367" s="2" t="str">
        <f>VLOOKUP(N1367,CATEGORIES!A:C,3,FALSE)</f>
        <v>Food</v>
      </c>
      <c r="P1367" s="2" t="str">
        <f ca="1">VLOOKUP(D1367,CUSTOMERS!A:J,10,FALSE)</f>
        <v>20 - 30</v>
      </c>
      <c r="Q1367" s="2" t="str">
        <f>VLOOKUP(D1367,CUSTOMERS!A:I,9,FALSE)</f>
        <v>Central</v>
      </c>
      <c r="R1367" s="2" t="str">
        <f>VLOOKUP(D1367,CUSTOMERS!A:K,11,FALSE)</f>
        <v>USA</v>
      </c>
    </row>
    <row r="1368" spans="1:18" x14ac:dyDescent="0.2">
      <c r="A1368" s="2">
        <v>1673</v>
      </c>
      <c r="B1368" s="2">
        <v>3</v>
      </c>
      <c r="C1368" s="4">
        <v>44973</v>
      </c>
      <c r="D1368" s="2">
        <v>125</v>
      </c>
      <c r="E1368" s="2">
        <v>180</v>
      </c>
      <c r="F1368" s="2" t="str">
        <f>VLOOKUP(E1368,PRODUCTS!A:B,2,FALSE)</f>
        <v>Slimline Laser Pointer</v>
      </c>
      <c r="G1368" s="2">
        <v>1</v>
      </c>
      <c r="H1368" s="10">
        <f>VLOOKUP(E1368,PRODUCTS!A:E,3,FALSE)</f>
        <v>204</v>
      </c>
      <c r="I1368" s="10">
        <f>VLOOKUP(E1368,PRODUCTS!A:E,4,FALSE)</f>
        <v>105</v>
      </c>
      <c r="J1368" s="10">
        <f t="shared" si="63"/>
        <v>204</v>
      </c>
      <c r="K1368" s="10">
        <f t="shared" si="64"/>
        <v>105</v>
      </c>
      <c r="L1368" s="10">
        <f t="shared" si="65"/>
        <v>99</v>
      </c>
      <c r="M1368" s="2">
        <f>VLOOKUP(D1368,CUSTOMERS!A:E,5,FALSE)</f>
        <v>8</v>
      </c>
      <c r="N1368" s="2">
        <f>VLOOKUP(E1368,PRODUCTS!A:E,5,FALSE)</f>
        <v>9</v>
      </c>
      <c r="O1368" s="2" t="str">
        <f>VLOOKUP(N1368,CATEGORIES!A:C,3,FALSE)</f>
        <v>Electronics</v>
      </c>
      <c r="P1368" s="2" t="str">
        <f ca="1">VLOOKUP(D1368,CUSTOMERS!A:J,10,FALSE)</f>
        <v>20 - 30</v>
      </c>
      <c r="Q1368" s="2" t="str">
        <f>VLOOKUP(D1368,CUSTOMERS!A:I,9,FALSE)</f>
        <v>Central</v>
      </c>
      <c r="R1368" s="2" t="str">
        <f>VLOOKUP(D1368,CUSTOMERS!A:K,11,FALSE)</f>
        <v>USA</v>
      </c>
    </row>
    <row r="1369" spans="1:18" x14ac:dyDescent="0.2">
      <c r="A1369" s="2">
        <v>1674</v>
      </c>
      <c r="B1369" s="2">
        <v>1</v>
      </c>
      <c r="C1369" s="4">
        <v>44973</v>
      </c>
      <c r="D1369" s="2">
        <v>140</v>
      </c>
      <c r="E1369" s="2">
        <v>159</v>
      </c>
      <c r="F1369" s="2" t="str">
        <f>VLOOKUP(E1369,PRODUCTS!A:B,2,FALSE)</f>
        <v>Planter Pot Feet</v>
      </c>
      <c r="G1369" s="2">
        <v>2</v>
      </c>
      <c r="H1369" s="10">
        <f>VLOOKUP(E1369,PRODUCTS!A:E,3,FALSE)</f>
        <v>12</v>
      </c>
      <c r="I1369" s="10">
        <f>VLOOKUP(E1369,PRODUCTS!A:E,4,FALSE)</f>
        <v>7</v>
      </c>
      <c r="J1369" s="10">
        <f t="shared" si="63"/>
        <v>24</v>
      </c>
      <c r="K1369" s="10">
        <f t="shared" si="64"/>
        <v>14</v>
      </c>
      <c r="L1369" s="10">
        <f t="shared" si="65"/>
        <v>10</v>
      </c>
      <c r="M1369" s="2">
        <f>VLOOKUP(D1369,CUSTOMERS!A:E,5,FALSE)</f>
        <v>9</v>
      </c>
      <c r="N1369" s="2">
        <f>VLOOKUP(E1369,PRODUCTS!A:E,5,FALSE)</f>
        <v>16</v>
      </c>
      <c r="O1369" s="2" t="str">
        <f>VLOOKUP(N1369,CATEGORIES!A:C,3,FALSE)</f>
        <v>Household</v>
      </c>
      <c r="P1369" s="2" t="str">
        <f ca="1">VLOOKUP(D1369,CUSTOMERS!A:J,10,FALSE)</f>
        <v>50 - 60</v>
      </c>
      <c r="Q1369" s="2" t="str">
        <f>VLOOKUP(D1369,CUSTOMERS!A:I,9,FALSE)</f>
        <v>South</v>
      </c>
      <c r="R1369" s="2" t="str">
        <f>VLOOKUP(D1369,CUSTOMERS!A:K,11,FALSE)</f>
        <v>USA</v>
      </c>
    </row>
    <row r="1370" spans="1:18" x14ac:dyDescent="0.2">
      <c r="A1370" s="2">
        <v>1674</v>
      </c>
      <c r="B1370" s="2">
        <v>2</v>
      </c>
      <c r="C1370" s="4">
        <v>44973</v>
      </c>
      <c r="D1370" s="2">
        <v>140</v>
      </c>
      <c r="E1370" s="2">
        <v>189</v>
      </c>
      <c r="F1370" s="2" t="str">
        <f>VLOOKUP(E1370,PRODUCTS!A:B,2,FALSE)</f>
        <v>Stagg EKG Electric Kettle</v>
      </c>
      <c r="G1370" s="2">
        <v>1</v>
      </c>
      <c r="H1370" s="10">
        <f>VLOOKUP(E1370,PRODUCTS!A:E,3,FALSE)</f>
        <v>165</v>
      </c>
      <c r="I1370" s="10">
        <f>VLOOKUP(E1370,PRODUCTS!A:E,4,FALSE)</f>
        <v>85.5</v>
      </c>
      <c r="J1370" s="10">
        <f t="shared" si="63"/>
        <v>165</v>
      </c>
      <c r="K1370" s="10">
        <f t="shared" si="64"/>
        <v>85.5</v>
      </c>
      <c r="L1370" s="10">
        <f t="shared" si="65"/>
        <v>79.5</v>
      </c>
      <c r="M1370" s="2">
        <f>VLOOKUP(D1370,CUSTOMERS!A:E,5,FALSE)</f>
        <v>9</v>
      </c>
      <c r="N1370" s="2">
        <f>VLOOKUP(E1370,PRODUCTS!A:E,5,FALSE)</f>
        <v>15</v>
      </c>
      <c r="O1370" s="2" t="str">
        <f>VLOOKUP(N1370,CATEGORIES!A:C,3,FALSE)</f>
        <v>Household</v>
      </c>
      <c r="P1370" s="2" t="str">
        <f ca="1">VLOOKUP(D1370,CUSTOMERS!A:J,10,FALSE)</f>
        <v>50 - 60</v>
      </c>
      <c r="Q1370" s="2" t="str">
        <f>VLOOKUP(D1370,CUSTOMERS!A:I,9,FALSE)</f>
        <v>South</v>
      </c>
      <c r="R1370" s="2" t="str">
        <f>VLOOKUP(D1370,CUSTOMERS!A:K,11,FALSE)</f>
        <v>USA</v>
      </c>
    </row>
    <row r="1371" spans="1:18" x14ac:dyDescent="0.2">
      <c r="A1371" s="2">
        <v>1675</v>
      </c>
      <c r="B1371" s="2">
        <v>1</v>
      </c>
      <c r="C1371" s="4">
        <v>44973</v>
      </c>
      <c r="D1371" s="2">
        <v>184</v>
      </c>
      <c r="E1371" s="2">
        <v>174</v>
      </c>
      <c r="F1371" s="2" t="str">
        <f>VLOOKUP(E1371,PRODUCTS!A:B,2,FALSE)</f>
        <v>Silver Locket and Chain</v>
      </c>
      <c r="G1371" s="2">
        <v>1</v>
      </c>
      <c r="H1371" s="10">
        <f>VLOOKUP(E1371,PRODUCTS!A:E,3,FALSE)</f>
        <v>41</v>
      </c>
      <c r="I1371" s="10">
        <f>VLOOKUP(E1371,PRODUCTS!A:E,4,FALSE)</f>
        <v>21.5</v>
      </c>
      <c r="J1371" s="10">
        <f t="shared" si="63"/>
        <v>41</v>
      </c>
      <c r="K1371" s="10">
        <f t="shared" si="64"/>
        <v>21.5</v>
      </c>
      <c r="L1371" s="10">
        <f t="shared" si="65"/>
        <v>19.5</v>
      </c>
      <c r="M1371" s="2">
        <f>VLOOKUP(D1371,CUSTOMERS!A:E,5,FALSE)</f>
        <v>5</v>
      </c>
      <c r="N1371" s="2">
        <f>VLOOKUP(E1371,PRODUCTS!A:E,5,FALSE)</f>
        <v>14</v>
      </c>
      <c r="O1371" s="2" t="str">
        <f>VLOOKUP(N1371,CATEGORIES!A:C,3,FALSE)</f>
        <v>Health &amp; Beauty</v>
      </c>
      <c r="P1371" s="2" t="str">
        <f ca="1">VLOOKUP(D1371,CUSTOMERS!A:J,10,FALSE)</f>
        <v>40 - 50</v>
      </c>
      <c r="Q1371" s="2" t="str">
        <f>VLOOKUP(D1371,CUSTOMERS!A:I,9,FALSE)</f>
        <v>North-West</v>
      </c>
      <c r="R1371" s="2" t="str">
        <f>VLOOKUP(D1371,CUSTOMERS!A:K,11,FALSE)</f>
        <v>USA</v>
      </c>
    </row>
    <row r="1372" spans="1:18" x14ac:dyDescent="0.2">
      <c r="A1372" s="2">
        <v>1676</v>
      </c>
      <c r="B1372" s="2">
        <v>1</v>
      </c>
      <c r="C1372" s="4">
        <v>44973</v>
      </c>
      <c r="D1372" s="2">
        <v>210</v>
      </c>
      <c r="E1372" s="2">
        <v>46</v>
      </c>
      <c r="F1372" s="2" t="str">
        <f>VLOOKUP(E1372,PRODUCTS!A:B,2,FALSE)</f>
        <v>Cherry Linen Chest</v>
      </c>
      <c r="G1372" s="2">
        <v>1</v>
      </c>
      <c r="H1372" s="10">
        <f>VLOOKUP(E1372,PRODUCTS!A:E,3,FALSE)</f>
        <v>490</v>
      </c>
      <c r="I1372" s="10">
        <f>VLOOKUP(E1372,PRODUCTS!A:E,4,FALSE)</f>
        <v>247</v>
      </c>
      <c r="J1372" s="10">
        <f t="shared" si="63"/>
        <v>490</v>
      </c>
      <c r="K1372" s="10">
        <f t="shared" si="64"/>
        <v>247</v>
      </c>
      <c r="L1372" s="10">
        <f t="shared" si="65"/>
        <v>243</v>
      </c>
      <c r="M1372" s="2">
        <f>VLOOKUP(D1372,CUSTOMERS!A:E,5,FALSE)</f>
        <v>6</v>
      </c>
      <c r="N1372" s="2">
        <f>VLOOKUP(E1372,PRODUCTS!A:E,5,FALSE)</f>
        <v>8</v>
      </c>
      <c r="O1372" s="2" t="str">
        <f>VLOOKUP(N1372,CATEGORIES!A:C,3,FALSE)</f>
        <v>Household</v>
      </c>
      <c r="P1372" s="2" t="str">
        <f ca="1">VLOOKUP(D1372,CUSTOMERS!A:J,10,FALSE)</f>
        <v>60 - 70</v>
      </c>
      <c r="Q1372" s="2" t="str">
        <f>VLOOKUP(D1372,CUSTOMERS!A:I,9,FALSE)</f>
        <v>South</v>
      </c>
      <c r="R1372" s="2" t="str">
        <f>VLOOKUP(D1372,CUSTOMERS!A:K,11,FALSE)</f>
        <v>USA</v>
      </c>
    </row>
    <row r="1373" spans="1:18" x14ac:dyDescent="0.2">
      <c r="A1373" s="2">
        <v>1677</v>
      </c>
      <c r="B1373" s="2">
        <v>1</v>
      </c>
      <c r="C1373" s="4">
        <v>44973</v>
      </c>
      <c r="D1373" s="2">
        <v>559</v>
      </c>
      <c r="E1373" s="2">
        <v>12</v>
      </c>
      <c r="F1373" s="2" t="str">
        <f>VLOOKUP(E1373,PRODUCTS!A:B,2,FALSE)</f>
        <v>Australia Sampler</v>
      </c>
      <c r="G1373" s="2">
        <v>1</v>
      </c>
      <c r="H1373" s="10">
        <f>VLOOKUP(E1373,PRODUCTS!A:E,3,FALSE)</f>
        <v>100</v>
      </c>
      <c r="I1373" s="10">
        <f>VLOOKUP(E1373,PRODUCTS!A:E,4,FALSE)</f>
        <v>51</v>
      </c>
      <c r="J1373" s="10">
        <f t="shared" si="63"/>
        <v>100</v>
      </c>
      <c r="K1373" s="10">
        <f t="shared" si="64"/>
        <v>51</v>
      </c>
      <c r="L1373" s="10">
        <f t="shared" si="65"/>
        <v>49</v>
      </c>
      <c r="M1373" s="2">
        <f>VLOOKUP(D1373,CUSTOMERS!A:E,5,FALSE)</f>
        <v>6</v>
      </c>
      <c r="N1373" s="2">
        <f>VLOOKUP(E1373,PRODUCTS!A:E,5,FALSE)</f>
        <v>18</v>
      </c>
      <c r="O1373" s="2" t="str">
        <f>VLOOKUP(N1373,CATEGORIES!A:C,3,FALSE)</f>
        <v>Food</v>
      </c>
      <c r="P1373" s="2" t="str">
        <f ca="1">VLOOKUP(D1373,CUSTOMERS!A:J,10,FALSE)</f>
        <v>40 - 50</v>
      </c>
      <c r="Q1373" s="2" t="str">
        <f>VLOOKUP(D1373,CUSTOMERS!A:I,9,FALSE)</f>
        <v>France</v>
      </c>
      <c r="R1373" s="2" t="str">
        <f>VLOOKUP(D1373,CUSTOMERS!A:K,11,FALSE)</f>
        <v>Europe</v>
      </c>
    </row>
    <row r="1374" spans="1:18" x14ac:dyDescent="0.2">
      <c r="A1374" s="2">
        <v>1677</v>
      </c>
      <c r="B1374" s="2">
        <v>2</v>
      </c>
      <c r="C1374" s="4">
        <v>44973</v>
      </c>
      <c r="D1374" s="2">
        <v>559</v>
      </c>
      <c r="E1374" s="2">
        <v>64</v>
      </c>
      <c r="F1374" s="2" t="str">
        <f>VLOOKUP(E1374,PRODUCTS!A:B,2,FALSE)</f>
        <v>Dog Biker Jacket</v>
      </c>
      <c r="G1374" s="2">
        <v>1</v>
      </c>
      <c r="H1374" s="10">
        <f>VLOOKUP(E1374,PRODUCTS!A:E,3,FALSE)</f>
        <v>52</v>
      </c>
      <c r="I1374" s="10">
        <f>VLOOKUP(E1374,PRODUCTS!A:E,4,FALSE)</f>
        <v>29</v>
      </c>
      <c r="J1374" s="10">
        <f t="shared" si="63"/>
        <v>52</v>
      </c>
      <c r="K1374" s="10">
        <f t="shared" si="64"/>
        <v>29</v>
      </c>
      <c r="L1374" s="10">
        <f t="shared" si="65"/>
        <v>23</v>
      </c>
      <c r="M1374" s="2">
        <f>VLOOKUP(D1374,CUSTOMERS!A:E,5,FALSE)</f>
        <v>6</v>
      </c>
      <c r="N1374" s="2">
        <f>VLOOKUP(E1374,PRODUCTS!A:E,5,FALSE)</f>
        <v>21</v>
      </c>
      <c r="O1374" s="2" t="str">
        <f>VLOOKUP(N1374,CATEGORIES!A:C,3,FALSE)</f>
        <v>Household</v>
      </c>
      <c r="P1374" s="2" t="str">
        <f ca="1">VLOOKUP(D1374,CUSTOMERS!A:J,10,FALSE)</f>
        <v>40 - 50</v>
      </c>
      <c r="Q1374" s="2" t="str">
        <f>VLOOKUP(D1374,CUSTOMERS!A:I,9,FALSE)</f>
        <v>France</v>
      </c>
      <c r="R1374" s="2" t="str">
        <f>VLOOKUP(D1374,CUSTOMERS!A:K,11,FALSE)</f>
        <v>Europe</v>
      </c>
    </row>
    <row r="1375" spans="1:18" x14ac:dyDescent="0.2">
      <c r="A1375" s="2">
        <v>1677</v>
      </c>
      <c r="B1375" s="2">
        <v>3</v>
      </c>
      <c r="C1375" s="4">
        <v>44973</v>
      </c>
      <c r="D1375" s="2">
        <v>559</v>
      </c>
      <c r="E1375" s="2">
        <v>94</v>
      </c>
      <c r="F1375" s="2" t="str">
        <f>VLOOKUP(E1375,PRODUCTS!A:B,2,FALSE)</f>
        <v>Golf Club Cleaner</v>
      </c>
      <c r="G1375" s="2">
        <v>1</v>
      </c>
      <c r="H1375" s="10">
        <f>VLOOKUP(E1375,PRODUCTS!A:E,3,FALSE)</f>
        <v>25</v>
      </c>
      <c r="I1375" s="10">
        <f>VLOOKUP(E1375,PRODUCTS!A:E,4,FALSE)</f>
        <v>14.5</v>
      </c>
      <c r="J1375" s="10">
        <f t="shared" si="63"/>
        <v>25</v>
      </c>
      <c r="K1375" s="10">
        <f t="shared" si="64"/>
        <v>14.5</v>
      </c>
      <c r="L1375" s="10">
        <f t="shared" si="65"/>
        <v>10.5</v>
      </c>
      <c r="M1375" s="2">
        <f>VLOOKUP(D1375,CUSTOMERS!A:E,5,FALSE)</f>
        <v>6</v>
      </c>
      <c r="N1375" s="2">
        <f>VLOOKUP(E1375,PRODUCTS!A:E,5,FALSE)</f>
        <v>12</v>
      </c>
      <c r="O1375" s="2" t="str">
        <f>VLOOKUP(N1375,CATEGORIES!A:C,3,FALSE)</f>
        <v>Gifts</v>
      </c>
      <c r="P1375" s="2" t="str">
        <f ca="1">VLOOKUP(D1375,CUSTOMERS!A:J,10,FALSE)</f>
        <v>40 - 50</v>
      </c>
      <c r="Q1375" s="2" t="str">
        <f>VLOOKUP(D1375,CUSTOMERS!A:I,9,FALSE)</f>
        <v>France</v>
      </c>
      <c r="R1375" s="2" t="str">
        <f>VLOOKUP(D1375,CUSTOMERS!A:K,11,FALSE)</f>
        <v>Europe</v>
      </c>
    </row>
    <row r="1376" spans="1:18" x14ac:dyDescent="0.2">
      <c r="A1376" s="2">
        <v>1678</v>
      </c>
      <c r="B1376" s="2">
        <v>1</v>
      </c>
      <c r="C1376" s="4">
        <v>44974</v>
      </c>
      <c r="D1376" s="2">
        <v>118</v>
      </c>
      <c r="E1376" s="2">
        <v>99</v>
      </c>
      <c r="F1376" s="2" t="str">
        <f>VLOOKUP(E1376,PRODUCTS!A:B,2,FALSE)</f>
        <v>Hand Warmers</v>
      </c>
      <c r="G1376" s="2">
        <v>12</v>
      </c>
      <c r="H1376" s="10">
        <f>VLOOKUP(E1376,PRODUCTS!A:E,3,FALSE)</f>
        <v>9</v>
      </c>
      <c r="I1376" s="10">
        <f>VLOOKUP(E1376,PRODUCTS!A:E,4,FALSE)</f>
        <v>7.5</v>
      </c>
      <c r="J1376" s="10">
        <f t="shared" si="63"/>
        <v>108</v>
      </c>
      <c r="K1376" s="10">
        <f t="shared" si="64"/>
        <v>90</v>
      </c>
      <c r="L1376" s="10">
        <f t="shared" si="65"/>
        <v>18</v>
      </c>
      <c r="M1376" s="2">
        <f>VLOOKUP(D1376,CUSTOMERS!A:E,5,FALSE)</f>
        <v>5</v>
      </c>
      <c r="N1376" s="2">
        <f>VLOOKUP(E1376,PRODUCTS!A:E,5,FALSE)</f>
        <v>17</v>
      </c>
      <c r="O1376" s="2" t="str">
        <f>VLOOKUP(N1376,CATEGORIES!A:C,3,FALSE)</f>
        <v>Children</v>
      </c>
      <c r="P1376" s="2" t="str">
        <f ca="1">VLOOKUP(D1376,CUSTOMERS!A:J,10,FALSE)</f>
        <v>40 - 50</v>
      </c>
      <c r="Q1376" s="2" t="str">
        <f>VLOOKUP(D1376,CUSTOMERS!A:I,9,FALSE)</f>
        <v>Mid-Atlantic</v>
      </c>
      <c r="R1376" s="2" t="str">
        <f>VLOOKUP(D1376,CUSTOMERS!A:K,11,FALSE)</f>
        <v>USA</v>
      </c>
    </row>
    <row r="1377" spans="1:18" x14ac:dyDescent="0.2">
      <c r="A1377" s="2">
        <v>1679</v>
      </c>
      <c r="B1377" s="2">
        <v>1</v>
      </c>
      <c r="C1377" s="4">
        <v>44974</v>
      </c>
      <c r="D1377" s="2">
        <v>147</v>
      </c>
      <c r="E1377" s="2">
        <v>33</v>
      </c>
      <c r="F1377" s="2" t="str">
        <f>VLOOKUP(E1377,PRODUCTS!A:B,2,FALSE)</f>
        <v>Casablanca</v>
      </c>
      <c r="G1377" s="2">
        <v>1</v>
      </c>
      <c r="H1377" s="10">
        <f>VLOOKUP(E1377,PRODUCTS!A:E,3,FALSE)</f>
        <v>60</v>
      </c>
      <c r="I1377" s="10">
        <f>VLOOKUP(E1377,PRODUCTS!A:E,4,FALSE)</f>
        <v>31</v>
      </c>
      <c r="J1377" s="10">
        <f t="shared" si="63"/>
        <v>60</v>
      </c>
      <c r="K1377" s="10">
        <f t="shared" si="64"/>
        <v>31</v>
      </c>
      <c r="L1377" s="10">
        <f t="shared" si="65"/>
        <v>29</v>
      </c>
      <c r="M1377" s="2">
        <f>VLOOKUP(D1377,CUSTOMERS!A:E,5,FALSE)</f>
        <v>8</v>
      </c>
      <c r="N1377" s="2">
        <f>VLOOKUP(E1377,PRODUCTS!A:E,5,FALSE)</f>
        <v>11</v>
      </c>
      <c r="O1377" s="2" t="str">
        <f>VLOOKUP(N1377,CATEGORIES!A:C,3,FALSE)</f>
        <v>Gifts</v>
      </c>
      <c r="P1377" s="2" t="str">
        <f ca="1">VLOOKUP(D1377,CUSTOMERS!A:J,10,FALSE)</f>
        <v>40 - 50</v>
      </c>
      <c r="Q1377" s="2" t="str">
        <f>VLOOKUP(D1377,CUSTOMERS!A:I,9,FALSE)</f>
        <v>Mid-Atlantic</v>
      </c>
      <c r="R1377" s="2" t="str">
        <f>VLOOKUP(D1377,CUSTOMERS!A:K,11,FALSE)</f>
        <v>USA</v>
      </c>
    </row>
    <row r="1378" spans="1:18" x14ac:dyDescent="0.2">
      <c r="A1378" s="2">
        <v>1679</v>
      </c>
      <c r="B1378" s="2">
        <v>2</v>
      </c>
      <c r="C1378" s="4">
        <v>44974</v>
      </c>
      <c r="D1378" s="2">
        <v>147</v>
      </c>
      <c r="E1378" s="2">
        <v>157</v>
      </c>
      <c r="F1378" s="2" t="str">
        <f>VLOOKUP(E1378,PRODUCTS!A:B,2,FALSE)</f>
        <v>Portable Beverage cooler/warmer</v>
      </c>
      <c r="G1378" s="2">
        <v>1</v>
      </c>
      <c r="H1378" s="10">
        <f>VLOOKUP(E1378,PRODUCTS!A:E,3,FALSE)</f>
        <v>195</v>
      </c>
      <c r="I1378" s="10">
        <f>VLOOKUP(E1378,PRODUCTS!A:E,4,FALSE)</f>
        <v>99.5</v>
      </c>
      <c r="J1378" s="10">
        <f t="shared" si="63"/>
        <v>195</v>
      </c>
      <c r="K1378" s="10">
        <f t="shared" si="64"/>
        <v>99.5</v>
      </c>
      <c r="L1378" s="10">
        <f t="shared" si="65"/>
        <v>95.5</v>
      </c>
      <c r="M1378" s="2">
        <f>VLOOKUP(D1378,CUSTOMERS!A:E,5,FALSE)</f>
        <v>8</v>
      </c>
      <c r="N1378" s="2">
        <f>VLOOKUP(E1378,PRODUCTS!A:E,5,FALSE)</f>
        <v>2</v>
      </c>
      <c r="O1378" s="2" t="str">
        <f>VLOOKUP(N1378,CATEGORIES!A:C,3,FALSE)</f>
        <v>Travel</v>
      </c>
      <c r="P1378" s="2" t="str">
        <f ca="1">VLOOKUP(D1378,CUSTOMERS!A:J,10,FALSE)</f>
        <v>40 - 50</v>
      </c>
      <c r="Q1378" s="2" t="str">
        <f>VLOOKUP(D1378,CUSTOMERS!A:I,9,FALSE)</f>
        <v>Mid-Atlantic</v>
      </c>
      <c r="R1378" s="2" t="str">
        <f>VLOOKUP(D1378,CUSTOMERS!A:K,11,FALSE)</f>
        <v>USA</v>
      </c>
    </row>
    <row r="1379" spans="1:18" x14ac:dyDescent="0.2">
      <c r="A1379" s="2">
        <v>1680</v>
      </c>
      <c r="B1379" s="2">
        <v>1</v>
      </c>
      <c r="C1379" s="4">
        <v>44974</v>
      </c>
      <c r="D1379" s="2">
        <v>535</v>
      </c>
      <c r="E1379" s="2">
        <v>52</v>
      </c>
      <c r="F1379" s="2" t="str">
        <f>VLOOKUP(E1379,PRODUCTS!A:B,2,FALSE)</f>
        <v>Classic Pink Flamingos</v>
      </c>
      <c r="G1379" s="2">
        <v>1</v>
      </c>
      <c r="H1379" s="10">
        <f>VLOOKUP(E1379,PRODUCTS!A:E,3,FALSE)</f>
        <v>20</v>
      </c>
      <c r="I1379" s="10">
        <f>VLOOKUP(E1379,PRODUCTS!A:E,4,FALSE)</f>
        <v>11</v>
      </c>
      <c r="J1379" s="10">
        <f t="shared" si="63"/>
        <v>20</v>
      </c>
      <c r="K1379" s="10">
        <f t="shared" si="64"/>
        <v>11</v>
      </c>
      <c r="L1379" s="10">
        <f t="shared" si="65"/>
        <v>9</v>
      </c>
      <c r="M1379" s="2">
        <f>VLOOKUP(D1379,CUSTOMERS!A:E,5,FALSE)</f>
        <v>2</v>
      </c>
      <c r="N1379" s="2">
        <f>VLOOKUP(E1379,PRODUCTS!A:E,5,FALSE)</f>
        <v>16</v>
      </c>
      <c r="O1379" s="2" t="str">
        <f>VLOOKUP(N1379,CATEGORIES!A:C,3,FALSE)</f>
        <v>Household</v>
      </c>
      <c r="P1379" s="2" t="str">
        <f ca="1">VLOOKUP(D1379,CUSTOMERS!A:J,10,FALSE)</f>
        <v>30 - 40</v>
      </c>
      <c r="Q1379" s="2" t="str">
        <f>VLOOKUP(D1379,CUSTOMERS!A:I,9,FALSE)</f>
        <v>Mid-Atlantic</v>
      </c>
      <c r="R1379" s="2" t="str">
        <f>VLOOKUP(D1379,CUSTOMERS!A:K,11,FALSE)</f>
        <v>USA</v>
      </c>
    </row>
    <row r="1380" spans="1:18" x14ac:dyDescent="0.2">
      <c r="A1380" s="2">
        <v>1681</v>
      </c>
      <c r="B1380" s="2">
        <v>1</v>
      </c>
      <c r="C1380" s="4">
        <v>44974</v>
      </c>
      <c r="D1380" s="2">
        <v>628</v>
      </c>
      <c r="E1380" s="2">
        <v>41</v>
      </c>
      <c r="F1380" s="2" t="str">
        <f>VLOOKUP(E1380,PRODUCTS!A:B,2,FALSE)</f>
        <v>Celebration</v>
      </c>
      <c r="G1380" s="2">
        <v>1</v>
      </c>
      <c r="H1380" s="10">
        <f>VLOOKUP(E1380,PRODUCTS!A:E,3,FALSE)</f>
        <v>79</v>
      </c>
      <c r="I1380" s="10">
        <f>VLOOKUP(E1380,PRODUCTS!A:E,4,FALSE)</f>
        <v>42.5</v>
      </c>
      <c r="J1380" s="10">
        <f t="shared" si="63"/>
        <v>79</v>
      </c>
      <c r="K1380" s="10">
        <f t="shared" si="64"/>
        <v>42.5</v>
      </c>
      <c r="L1380" s="10">
        <f t="shared" si="65"/>
        <v>36.5</v>
      </c>
      <c r="M1380" s="2">
        <f>VLOOKUP(D1380,CUSTOMERS!A:E,5,FALSE)</f>
        <v>4</v>
      </c>
      <c r="N1380" s="2">
        <f>VLOOKUP(E1380,PRODUCTS!A:E,5,FALSE)</f>
        <v>11</v>
      </c>
      <c r="O1380" s="2" t="str">
        <f>VLOOKUP(N1380,CATEGORIES!A:C,3,FALSE)</f>
        <v>Gifts</v>
      </c>
      <c r="P1380" s="2" t="str">
        <f ca="1">VLOOKUP(D1380,CUSTOMERS!A:J,10,FALSE)</f>
        <v>40 - 50</v>
      </c>
      <c r="Q1380" s="2" t="str">
        <f>VLOOKUP(D1380,CUSTOMERS!A:I,9,FALSE)</f>
        <v>France</v>
      </c>
      <c r="R1380" s="2" t="str">
        <f>VLOOKUP(D1380,CUSTOMERS!A:K,11,FALSE)</f>
        <v>Europe</v>
      </c>
    </row>
    <row r="1381" spans="1:18" x14ac:dyDescent="0.2">
      <c r="A1381" s="2">
        <v>1681</v>
      </c>
      <c r="B1381" s="2">
        <v>2</v>
      </c>
      <c r="C1381" s="4">
        <v>44974</v>
      </c>
      <c r="D1381" s="2">
        <v>628</v>
      </c>
      <c r="E1381" s="2">
        <v>166</v>
      </c>
      <c r="F1381" s="2" t="str">
        <f>VLOOKUP(E1381,PRODUCTS!A:B,2,FALSE)</f>
        <v>Pocket Rocket Racer</v>
      </c>
      <c r="G1381" s="2">
        <v>2</v>
      </c>
      <c r="H1381" s="10">
        <f>VLOOKUP(E1381,PRODUCTS!A:E,3,FALSE)</f>
        <v>15</v>
      </c>
      <c r="I1381" s="10">
        <f>VLOOKUP(E1381,PRODUCTS!A:E,4,FALSE)</f>
        <v>10.5</v>
      </c>
      <c r="J1381" s="10">
        <f t="shared" si="63"/>
        <v>30</v>
      </c>
      <c r="K1381" s="10">
        <f t="shared" si="64"/>
        <v>21</v>
      </c>
      <c r="L1381" s="10">
        <f t="shared" si="65"/>
        <v>9</v>
      </c>
      <c r="M1381" s="2">
        <f>VLOOKUP(D1381,CUSTOMERS!A:E,5,FALSE)</f>
        <v>4</v>
      </c>
      <c r="N1381" s="2">
        <f>VLOOKUP(E1381,PRODUCTS!A:E,5,FALSE)</f>
        <v>5</v>
      </c>
      <c r="O1381" s="2" t="str">
        <f>VLOOKUP(N1381,CATEGORIES!A:C,3,FALSE)</f>
        <v>Children</v>
      </c>
      <c r="P1381" s="2" t="str">
        <f ca="1">VLOOKUP(D1381,CUSTOMERS!A:J,10,FALSE)</f>
        <v>40 - 50</v>
      </c>
      <c r="Q1381" s="2" t="str">
        <f>VLOOKUP(D1381,CUSTOMERS!A:I,9,FALSE)</f>
        <v>France</v>
      </c>
      <c r="R1381" s="2" t="str">
        <f>VLOOKUP(D1381,CUSTOMERS!A:K,11,FALSE)</f>
        <v>Europe</v>
      </c>
    </row>
    <row r="1382" spans="1:18" x14ac:dyDescent="0.2">
      <c r="A1382" s="2">
        <v>1682</v>
      </c>
      <c r="B1382" s="2">
        <v>1</v>
      </c>
      <c r="C1382" s="4">
        <v>44975</v>
      </c>
      <c r="D1382" s="2">
        <v>110</v>
      </c>
      <c r="E1382" s="2">
        <v>51</v>
      </c>
      <c r="F1382" s="2" t="str">
        <f>VLOOKUP(E1382,PRODUCTS!A:B,2,FALSE)</f>
        <v>Chocolate-covered Oreos</v>
      </c>
      <c r="G1382" s="2">
        <v>1</v>
      </c>
      <c r="H1382" s="10">
        <f>VLOOKUP(E1382,PRODUCTS!A:E,3,FALSE)</f>
        <v>25</v>
      </c>
      <c r="I1382" s="10">
        <f>VLOOKUP(E1382,PRODUCTS!A:E,4,FALSE)</f>
        <v>15.5</v>
      </c>
      <c r="J1382" s="10">
        <f t="shared" si="63"/>
        <v>25</v>
      </c>
      <c r="K1382" s="10">
        <f t="shared" si="64"/>
        <v>15.5</v>
      </c>
      <c r="L1382" s="10">
        <f t="shared" si="65"/>
        <v>9.5</v>
      </c>
      <c r="M1382" s="2">
        <f>VLOOKUP(D1382,CUSTOMERS!A:E,5,FALSE)</f>
        <v>1</v>
      </c>
      <c r="N1382" s="2">
        <f>VLOOKUP(E1382,PRODUCTS!A:E,5,FALSE)</f>
        <v>3</v>
      </c>
      <c r="O1382" s="2" t="str">
        <f>VLOOKUP(N1382,CATEGORIES!A:C,3,FALSE)</f>
        <v>Food</v>
      </c>
      <c r="P1382" s="2" t="str">
        <f ca="1">VLOOKUP(D1382,CUSTOMERS!A:J,10,FALSE)</f>
        <v>50 - 60</v>
      </c>
      <c r="Q1382" s="2" t="str">
        <f>VLOOKUP(D1382,CUSTOMERS!A:I,9,FALSE)</f>
        <v>South</v>
      </c>
      <c r="R1382" s="2" t="str">
        <f>VLOOKUP(D1382,CUSTOMERS!A:K,11,FALSE)</f>
        <v>USA</v>
      </c>
    </row>
    <row r="1383" spans="1:18" x14ac:dyDescent="0.2">
      <c r="A1383" s="2">
        <v>1682</v>
      </c>
      <c r="B1383" s="2">
        <v>2</v>
      </c>
      <c r="C1383" s="4">
        <v>44975</v>
      </c>
      <c r="D1383" s="2">
        <v>110</v>
      </c>
      <c r="E1383" s="2">
        <v>81</v>
      </c>
      <c r="F1383" s="2" t="str">
        <f>VLOOKUP(E1383,PRODUCTS!A:B,2,FALSE)</f>
        <v>Fisherman's Reel Clock</v>
      </c>
      <c r="G1383" s="2">
        <v>1</v>
      </c>
      <c r="H1383" s="10">
        <f>VLOOKUP(E1383,PRODUCTS!A:E,3,FALSE)</f>
        <v>190</v>
      </c>
      <c r="I1383" s="10">
        <f>VLOOKUP(E1383,PRODUCTS!A:E,4,FALSE)</f>
        <v>98</v>
      </c>
      <c r="J1383" s="10">
        <f t="shared" si="63"/>
        <v>190</v>
      </c>
      <c r="K1383" s="10">
        <f t="shared" si="64"/>
        <v>98</v>
      </c>
      <c r="L1383" s="10">
        <f t="shared" si="65"/>
        <v>92</v>
      </c>
      <c r="M1383" s="2">
        <f>VLOOKUP(D1383,CUSTOMERS!A:E,5,FALSE)</f>
        <v>1</v>
      </c>
      <c r="N1383" s="2">
        <f>VLOOKUP(E1383,PRODUCTS!A:E,5,FALSE)</f>
        <v>26</v>
      </c>
      <c r="O1383" s="2" t="str">
        <f>VLOOKUP(N1383,CATEGORIES!A:C,3,FALSE)</f>
        <v>Gifts</v>
      </c>
      <c r="P1383" s="2" t="str">
        <f ca="1">VLOOKUP(D1383,CUSTOMERS!A:J,10,FALSE)</f>
        <v>50 - 60</v>
      </c>
      <c r="Q1383" s="2" t="str">
        <f>VLOOKUP(D1383,CUSTOMERS!A:I,9,FALSE)</f>
        <v>South</v>
      </c>
      <c r="R1383" s="2" t="str">
        <f>VLOOKUP(D1383,CUSTOMERS!A:K,11,FALSE)</f>
        <v>USA</v>
      </c>
    </row>
    <row r="1384" spans="1:18" x14ac:dyDescent="0.2">
      <c r="A1384" s="2">
        <v>1683</v>
      </c>
      <c r="B1384" s="2">
        <v>1</v>
      </c>
      <c r="C1384" s="4">
        <v>44975</v>
      </c>
      <c r="D1384" s="2">
        <v>114</v>
      </c>
      <c r="E1384" s="2">
        <v>63</v>
      </c>
      <c r="F1384" s="2" t="str">
        <f>VLOOKUP(E1384,PRODUCTS!A:B,2,FALSE)</f>
        <v>Digital Golf Score Card</v>
      </c>
      <c r="G1384" s="2">
        <v>1</v>
      </c>
      <c r="H1384" s="10">
        <f>VLOOKUP(E1384,PRODUCTS!A:E,3,FALSE)</f>
        <v>30</v>
      </c>
      <c r="I1384" s="10">
        <f>VLOOKUP(E1384,PRODUCTS!A:E,4,FALSE)</f>
        <v>16</v>
      </c>
      <c r="J1384" s="10">
        <f t="shared" si="63"/>
        <v>30</v>
      </c>
      <c r="K1384" s="10">
        <f t="shared" si="64"/>
        <v>16</v>
      </c>
      <c r="L1384" s="10">
        <f t="shared" si="65"/>
        <v>14</v>
      </c>
      <c r="M1384" s="2">
        <f>VLOOKUP(D1384,CUSTOMERS!A:E,5,FALSE)</f>
        <v>6</v>
      </c>
      <c r="N1384" s="2">
        <f>VLOOKUP(E1384,PRODUCTS!A:E,5,FALSE)</f>
        <v>12</v>
      </c>
      <c r="O1384" s="2" t="str">
        <f>VLOOKUP(N1384,CATEGORIES!A:C,3,FALSE)</f>
        <v>Gifts</v>
      </c>
      <c r="P1384" s="2" t="str">
        <f ca="1">VLOOKUP(D1384,CUSTOMERS!A:J,10,FALSE)</f>
        <v>40 - 50</v>
      </c>
      <c r="Q1384" s="2" t="str">
        <f>VLOOKUP(D1384,CUSTOMERS!A:I,9,FALSE)</f>
        <v>North-West</v>
      </c>
      <c r="R1384" s="2" t="str">
        <f>VLOOKUP(D1384,CUSTOMERS!A:K,11,FALSE)</f>
        <v>USA</v>
      </c>
    </row>
    <row r="1385" spans="1:18" x14ac:dyDescent="0.2">
      <c r="A1385" s="2">
        <v>1684</v>
      </c>
      <c r="B1385" s="2">
        <v>1</v>
      </c>
      <c r="C1385" s="4">
        <v>44975</v>
      </c>
      <c r="D1385" s="2">
        <v>179</v>
      </c>
      <c r="E1385" s="2">
        <v>148</v>
      </c>
      <c r="F1385" s="2" t="str">
        <f>VLOOKUP(E1385,PRODUCTS!A:B,2,FALSE)</f>
        <v>Peppermint Pig</v>
      </c>
      <c r="G1385" s="2">
        <v>1</v>
      </c>
      <c r="H1385" s="10">
        <f>VLOOKUP(E1385,PRODUCTS!A:E,3,FALSE)</f>
        <v>20</v>
      </c>
      <c r="I1385" s="10">
        <f>VLOOKUP(E1385,PRODUCTS!A:E,4,FALSE)</f>
        <v>12</v>
      </c>
      <c r="J1385" s="10">
        <f t="shared" si="63"/>
        <v>20</v>
      </c>
      <c r="K1385" s="10">
        <f t="shared" si="64"/>
        <v>12</v>
      </c>
      <c r="L1385" s="10">
        <f t="shared" si="65"/>
        <v>8</v>
      </c>
      <c r="M1385" s="2">
        <f>VLOOKUP(D1385,CUSTOMERS!A:E,5,FALSE)</f>
        <v>6</v>
      </c>
      <c r="N1385" s="2">
        <f>VLOOKUP(E1385,PRODUCTS!A:E,5,FALSE)</f>
        <v>4</v>
      </c>
      <c r="O1385" s="2" t="str">
        <f>VLOOKUP(N1385,CATEGORIES!A:C,3,FALSE)</f>
        <v>Gifts</v>
      </c>
      <c r="P1385" s="2" t="str">
        <f ca="1">VLOOKUP(D1385,CUSTOMERS!A:J,10,FALSE)</f>
        <v>30 - 40</v>
      </c>
      <c r="Q1385" s="2" t="str">
        <f>VLOOKUP(D1385,CUSTOMERS!A:I,9,FALSE)</f>
        <v>Central</v>
      </c>
      <c r="R1385" s="2" t="str">
        <f>VLOOKUP(D1385,CUSTOMERS!A:K,11,FALSE)</f>
        <v>USA</v>
      </c>
    </row>
    <row r="1386" spans="1:18" x14ac:dyDescent="0.2">
      <c r="A1386" s="2">
        <v>1685</v>
      </c>
      <c r="B1386" s="2">
        <v>1</v>
      </c>
      <c r="C1386" s="4">
        <v>44975</v>
      </c>
      <c r="D1386" s="2">
        <v>491</v>
      </c>
      <c r="E1386" s="2">
        <v>89</v>
      </c>
      <c r="F1386" s="2" t="str">
        <f>VLOOKUP(E1386,PRODUCTS!A:B,2,FALSE)</f>
        <v>Ghirardelli Square Gift Box</v>
      </c>
      <c r="G1386" s="2">
        <v>2</v>
      </c>
      <c r="H1386" s="10">
        <f>VLOOKUP(E1386,PRODUCTS!A:E,3,FALSE)</f>
        <v>58</v>
      </c>
      <c r="I1386" s="10">
        <f>VLOOKUP(E1386,PRODUCTS!A:E,4,FALSE)</f>
        <v>32</v>
      </c>
      <c r="J1386" s="10">
        <f t="shared" si="63"/>
        <v>116</v>
      </c>
      <c r="K1386" s="10">
        <f t="shared" si="64"/>
        <v>64</v>
      </c>
      <c r="L1386" s="10">
        <f t="shared" si="65"/>
        <v>52</v>
      </c>
      <c r="M1386" s="2">
        <f>VLOOKUP(D1386,CUSTOMERS!A:E,5,FALSE)</f>
        <v>3</v>
      </c>
      <c r="N1386" s="2">
        <f>VLOOKUP(E1386,PRODUCTS!A:E,5,FALSE)</f>
        <v>11</v>
      </c>
      <c r="O1386" s="2" t="str">
        <f>VLOOKUP(N1386,CATEGORIES!A:C,3,FALSE)</f>
        <v>Gifts</v>
      </c>
      <c r="P1386" s="2" t="str">
        <f ca="1">VLOOKUP(D1386,CUSTOMERS!A:J,10,FALSE)</f>
        <v>40 - 50</v>
      </c>
      <c r="Q1386" s="2" t="str">
        <f>VLOOKUP(D1386,CUSTOMERS!A:I,9,FALSE)</f>
        <v>North-West</v>
      </c>
      <c r="R1386" s="2" t="str">
        <f>VLOOKUP(D1386,CUSTOMERS!A:K,11,FALSE)</f>
        <v>USA</v>
      </c>
    </row>
    <row r="1387" spans="1:18" x14ac:dyDescent="0.2">
      <c r="A1387" s="2">
        <v>1685</v>
      </c>
      <c r="B1387" s="2">
        <v>2</v>
      </c>
      <c r="C1387" s="4">
        <v>44975</v>
      </c>
      <c r="D1387" s="2">
        <v>491</v>
      </c>
      <c r="E1387" s="2">
        <v>124</v>
      </c>
      <c r="F1387" s="2" t="str">
        <f>VLOOKUP(E1387,PRODUCTS!A:B,2,FALSE)</f>
        <v>Love Potion Amulet</v>
      </c>
      <c r="G1387" s="2">
        <v>1</v>
      </c>
      <c r="H1387" s="10">
        <f>VLOOKUP(E1387,PRODUCTS!A:E,3,FALSE)</f>
        <v>23</v>
      </c>
      <c r="I1387" s="10">
        <f>VLOOKUP(E1387,PRODUCTS!A:E,4,FALSE)</f>
        <v>14.5</v>
      </c>
      <c r="J1387" s="10">
        <f t="shared" si="63"/>
        <v>23</v>
      </c>
      <c r="K1387" s="10">
        <f t="shared" si="64"/>
        <v>14.5</v>
      </c>
      <c r="L1387" s="10">
        <f t="shared" si="65"/>
        <v>8.5</v>
      </c>
      <c r="M1387" s="2">
        <f>VLOOKUP(D1387,CUSTOMERS!A:E,5,FALSE)</f>
        <v>3</v>
      </c>
      <c r="N1387" s="2">
        <f>VLOOKUP(E1387,PRODUCTS!A:E,5,FALSE)</f>
        <v>14</v>
      </c>
      <c r="O1387" s="2" t="str">
        <f>VLOOKUP(N1387,CATEGORIES!A:C,3,FALSE)</f>
        <v>Health &amp; Beauty</v>
      </c>
      <c r="P1387" s="2" t="str">
        <f ca="1">VLOOKUP(D1387,CUSTOMERS!A:J,10,FALSE)</f>
        <v>40 - 50</v>
      </c>
      <c r="Q1387" s="2" t="str">
        <f>VLOOKUP(D1387,CUSTOMERS!A:I,9,FALSE)</f>
        <v>North-West</v>
      </c>
      <c r="R1387" s="2" t="str">
        <f>VLOOKUP(D1387,CUSTOMERS!A:K,11,FALSE)</f>
        <v>USA</v>
      </c>
    </row>
    <row r="1388" spans="1:18" x14ac:dyDescent="0.2">
      <c r="A1388" s="2">
        <v>1685</v>
      </c>
      <c r="B1388" s="2">
        <v>3</v>
      </c>
      <c r="C1388" s="4">
        <v>44975</v>
      </c>
      <c r="D1388" s="2">
        <v>491</v>
      </c>
      <c r="E1388" s="2">
        <v>166</v>
      </c>
      <c r="F1388" s="2" t="str">
        <f>VLOOKUP(E1388,PRODUCTS!A:B,2,FALSE)</f>
        <v>Pocket Rocket Racer</v>
      </c>
      <c r="G1388" s="2">
        <v>1</v>
      </c>
      <c r="H1388" s="10">
        <f>VLOOKUP(E1388,PRODUCTS!A:E,3,FALSE)</f>
        <v>15</v>
      </c>
      <c r="I1388" s="10">
        <f>VLOOKUP(E1388,PRODUCTS!A:E,4,FALSE)</f>
        <v>10.5</v>
      </c>
      <c r="J1388" s="10">
        <f t="shared" si="63"/>
        <v>15</v>
      </c>
      <c r="K1388" s="10">
        <f t="shared" si="64"/>
        <v>10.5</v>
      </c>
      <c r="L1388" s="10">
        <f t="shared" si="65"/>
        <v>4.5</v>
      </c>
      <c r="M1388" s="2">
        <f>VLOOKUP(D1388,CUSTOMERS!A:E,5,FALSE)</f>
        <v>3</v>
      </c>
      <c r="N1388" s="2">
        <f>VLOOKUP(E1388,PRODUCTS!A:E,5,FALSE)</f>
        <v>5</v>
      </c>
      <c r="O1388" s="2" t="str">
        <f>VLOOKUP(N1388,CATEGORIES!A:C,3,FALSE)</f>
        <v>Children</v>
      </c>
      <c r="P1388" s="2" t="str">
        <f ca="1">VLOOKUP(D1388,CUSTOMERS!A:J,10,FALSE)</f>
        <v>40 - 50</v>
      </c>
      <c r="Q1388" s="2" t="str">
        <f>VLOOKUP(D1388,CUSTOMERS!A:I,9,FALSE)</f>
        <v>North-West</v>
      </c>
      <c r="R1388" s="2" t="str">
        <f>VLOOKUP(D1388,CUSTOMERS!A:K,11,FALSE)</f>
        <v>USA</v>
      </c>
    </row>
    <row r="1389" spans="1:18" x14ac:dyDescent="0.2">
      <c r="A1389" s="2">
        <v>1686</v>
      </c>
      <c r="B1389" s="2">
        <v>1</v>
      </c>
      <c r="C1389" s="4">
        <v>44975</v>
      </c>
      <c r="D1389" s="2">
        <v>570</v>
      </c>
      <c r="E1389" s="2">
        <v>91</v>
      </c>
      <c r="F1389" s="2" t="str">
        <f>VLOOKUP(E1389,PRODUCTS!A:B,2,FALSE)</f>
        <v>Godiva Christmas Ballotin</v>
      </c>
      <c r="G1389" s="2">
        <v>1</v>
      </c>
      <c r="H1389" s="10">
        <f>VLOOKUP(E1389,PRODUCTS!A:E,3,FALSE)</f>
        <v>40</v>
      </c>
      <c r="I1389" s="10">
        <f>VLOOKUP(E1389,PRODUCTS!A:E,4,FALSE)</f>
        <v>21</v>
      </c>
      <c r="J1389" s="10">
        <f t="shared" si="63"/>
        <v>40</v>
      </c>
      <c r="K1389" s="10">
        <f t="shared" si="64"/>
        <v>21</v>
      </c>
      <c r="L1389" s="10">
        <f t="shared" si="65"/>
        <v>19</v>
      </c>
      <c r="M1389" s="2">
        <f>VLOOKUP(D1389,CUSTOMERS!A:E,5,FALSE)</f>
        <v>8</v>
      </c>
      <c r="N1389" s="2">
        <f>VLOOKUP(E1389,PRODUCTS!A:E,5,FALSE)</f>
        <v>3</v>
      </c>
      <c r="O1389" s="2" t="str">
        <f>VLOOKUP(N1389,CATEGORIES!A:C,3,FALSE)</f>
        <v>Food</v>
      </c>
      <c r="P1389" s="2" t="str">
        <f ca="1">VLOOKUP(D1389,CUSTOMERS!A:J,10,FALSE)</f>
        <v>30 - 40</v>
      </c>
      <c r="Q1389" s="2" t="str">
        <f>VLOOKUP(D1389,CUSTOMERS!A:I,9,FALSE)</f>
        <v>Mid-Atlantic</v>
      </c>
      <c r="R1389" s="2" t="str">
        <f>VLOOKUP(D1389,CUSTOMERS!A:K,11,FALSE)</f>
        <v>USA</v>
      </c>
    </row>
    <row r="1390" spans="1:18" x14ac:dyDescent="0.2">
      <c r="A1390" s="2">
        <v>1686</v>
      </c>
      <c r="B1390" s="2">
        <v>2</v>
      </c>
      <c r="C1390" s="4">
        <v>44975</v>
      </c>
      <c r="D1390" s="2">
        <v>570</v>
      </c>
      <c r="E1390" s="2">
        <v>131</v>
      </c>
      <c r="F1390" s="2" t="str">
        <f>VLOOKUP(E1390,PRODUCTS!A:B,2,FALSE)</f>
        <v>Mancala</v>
      </c>
      <c r="G1390" s="2">
        <v>1</v>
      </c>
      <c r="H1390" s="10">
        <f>VLOOKUP(E1390,PRODUCTS!A:E,3,FALSE)</f>
        <v>22</v>
      </c>
      <c r="I1390" s="10">
        <f>VLOOKUP(E1390,PRODUCTS!A:E,4,FALSE)</f>
        <v>13</v>
      </c>
      <c r="J1390" s="10">
        <f t="shared" si="63"/>
        <v>22</v>
      </c>
      <c r="K1390" s="10">
        <f t="shared" si="64"/>
        <v>13</v>
      </c>
      <c r="L1390" s="10">
        <f t="shared" si="65"/>
        <v>9</v>
      </c>
      <c r="M1390" s="2">
        <f>VLOOKUP(D1390,CUSTOMERS!A:E,5,FALSE)</f>
        <v>8</v>
      </c>
      <c r="N1390" s="2">
        <f>VLOOKUP(E1390,PRODUCTS!A:E,5,FALSE)</f>
        <v>10</v>
      </c>
      <c r="O1390" s="2" t="str">
        <f>VLOOKUP(N1390,CATEGORIES!A:C,3,FALSE)</f>
        <v>Children</v>
      </c>
      <c r="P1390" s="2" t="str">
        <f ca="1">VLOOKUP(D1390,CUSTOMERS!A:J,10,FALSE)</f>
        <v>30 - 40</v>
      </c>
      <c r="Q1390" s="2" t="str">
        <f>VLOOKUP(D1390,CUSTOMERS!A:I,9,FALSE)</f>
        <v>Mid-Atlantic</v>
      </c>
      <c r="R1390" s="2" t="str">
        <f>VLOOKUP(D1390,CUSTOMERS!A:K,11,FALSE)</f>
        <v>USA</v>
      </c>
    </row>
    <row r="1391" spans="1:18" x14ac:dyDescent="0.2">
      <c r="A1391" s="2">
        <v>1686</v>
      </c>
      <c r="B1391" s="2">
        <v>3</v>
      </c>
      <c r="C1391" s="4">
        <v>44975</v>
      </c>
      <c r="D1391" s="2">
        <v>570</v>
      </c>
      <c r="E1391" s="2">
        <v>172</v>
      </c>
      <c r="F1391" s="2" t="str">
        <f>VLOOKUP(E1391,PRODUCTS!A:B,2,FALSE)</f>
        <v>Shiitake Mushroom Kit</v>
      </c>
      <c r="G1391" s="2">
        <v>1</v>
      </c>
      <c r="H1391" s="10">
        <f>VLOOKUP(E1391,PRODUCTS!A:E,3,FALSE)</f>
        <v>32</v>
      </c>
      <c r="I1391" s="10">
        <f>VLOOKUP(E1391,PRODUCTS!A:E,4,FALSE)</f>
        <v>17</v>
      </c>
      <c r="J1391" s="10">
        <f t="shared" si="63"/>
        <v>32</v>
      </c>
      <c r="K1391" s="10">
        <f t="shared" si="64"/>
        <v>17</v>
      </c>
      <c r="L1391" s="10">
        <f t="shared" si="65"/>
        <v>15</v>
      </c>
      <c r="M1391" s="2">
        <f>VLOOKUP(D1391,CUSTOMERS!A:E,5,FALSE)</f>
        <v>8</v>
      </c>
      <c r="N1391" s="2">
        <f>VLOOKUP(E1391,PRODUCTS!A:E,5,FALSE)</f>
        <v>15</v>
      </c>
      <c r="O1391" s="2" t="str">
        <f>VLOOKUP(N1391,CATEGORIES!A:C,3,FALSE)</f>
        <v>Household</v>
      </c>
      <c r="P1391" s="2" t="str">
        <f ca="1">VLOOKUP(D1391,CUSTOMERS!A:J,10,FALSE)</f>
        <v>30 - 40</v>
      </c>
      <c r="Q1391" s="2" t="str">
        <f>VLOOKUP(D1391,CUSTOMERS!A:I,9,FALSE)</f>
        <v>Mid-Atlantic</v>
      </c>
      <c r="R1391" s="2" t="str">
        <f>VLOOKUP(D1391,CUSTOMERS!A:K,11,FALSE)</f>
        <v>USA</v>
      </c>
    </row>
    <row r="1392" spans="1:18" x14ac:dyDescent="0.2">
      <c r="A1392" s="2">
        <v>1687</v>
      </c>
      <c r="B1392" s="2">
        <v>1</v>
      </c>
      <c r="C1392" s="4">
        <v>44976</v>
      </c>
      <c r="D1392" s="2">
        <v>15</v>
      </c>
      <c r="E1392" s="2">
        <v>199</v>
      </c>
      <c r="F1392" s="2" t="str">
        <f>VLOOKUP(E1392,PRODUCTS!A:B,2,FALSE)</f>
        <v>Truth Seeker</v>
      </c>
      <c r="G1392" s="2">
        <v>1</v>
      </c>
      <c r="H1392" s="10">
        <f>VLOOKUP(E1392,PRODUCTS!A:E,3,FALSE)</f>
        <v>154</v>
      </c>
      <c r="I1392" s="10">
        <f>VLOOKUP(E1392,PRODUCTS!A:E,4,FALSE)</f>
        <v>79</v>
      </c>
      <c r="J1392" s="10">
        <f t="shared" si="63"/>
        <v>154</v>
      </c>
      <c r="K1392" s="10">
        <f t="shared" si="64"/>
        <v>79</v>
      </c>
      <c r="L1392" s="10">
        <f t="shared" si="65"/>
        <v>75</v>
      </c>
      <c r="M1392" s="2">
        <f>VLOOKUP(D1392,CUSTOMERS!A:E,5,FALSE)</f>
        <v>5</v>
      </c>
      <c r="N1392" s="2">
        <f>VLOOKUP(E1392,PRODUCTS!A:E,5,FALSE)</f>
        <v>9</v>
      </c>
      <c r="O1392" s="2" t="str">
        <f>VLOOKUP(N1392,CATEGORIES!A:C,3,FALSE)</f>
        <v>Electronics</v>
      </c>
      <c r="P1392" s="2" t="str">
        <f ca="1">VLOOKUP(D1392,CUSTOMERS!A:J,10,FALSE)</f>
        <v>30 - 40</v>
      </c>
      <c r="Q1392" s="2" t="str">
        <f>VLOOKUP(D1392,CUSTOMERS!A:I,9,FALSE)</f>
        <v>Central</v>
      </c>
      <c r="R1392" s="2" t="str">
        <f>VLOOKUP(D1392,CUSTOMERS!A:K,11,FALSE)</f>
        <v>USA</v>
      </c>
    </row>
    <row r="1393" spans="1:18" x14ac:dyDescent="0.2">
      <c r="A1393" s="2">
        <v>1688</v>
      </c>
      <c r="B1393" s="2">
        <v>1</v>
      </c>
      <c r="C1393" s="4">
        <v>44976</v>
      </c>
      <c r="D1393" s="2">
        <v>338</v>
      </c>
      <c r="E1393" s="2">
        <v>7</v>
      </c>
      <c r="F1393" s="2" t="str">
        <f>VLOOKUP(E1393,PRODUCTS!A:B,2,FALSE)</f>
        <v>Amish Horse Pull-toy</v>
      </c>
      <c r="G1393" s="2">
        <v>1</v>
      </c>
      <c r="H1393" s="10">
        <f>VLOOKUP(E1393,PRODUCTS!A:E,3,FALSE)</f>
        <v>35</v>
      </c>
      <c r="I1393" s="10">
        <f>VLOOKUP(E1393,PRODUCTS!A:E,4,FALSE)</f>
        <v>20.5</v>
      </c>
      <c r="J1393" s="10">
        <f t="shared" si="63"/>
        <v>35</v>
      </c>
      <c r="K1393" s="10">
        <f t="shared" si="64"/>
        <v>20.5</v>
      </c>
      <c r="L1393" s="10">
        <f t="shared" si="65"/>
        <v>14.5</v>
      </c>
      <c r="M1393" s="2">
        <f>VLOOKUP(D1393,CUSTOMERS!A:E,5,FALSE)</f>
        <v>3</v>
      </c>
      <c r="N1393" s="2">
        <f>VLOOKUP(E1393,PRODUCTS!A:E,5,FALSE)</f>
        <v>5</v>
      </c>
      <c r="O1393" s="2" t="str">
        <f>VLOOKUP(N1393,CATEGORIES!A:C,3,FALSE)</f>
        <v>Children</v>
      </c>
      <c r="P1393" s="2" t="str">
        <f ca="1">VLOOKUP(D1393,CUSTOMERS!A:J,10,FALSE)</f>
        <v>50 - 60</v>
      </c>
      <c r="Q1393" s="2" t="str">
        <f>VLOOKUP(D1393,CUSTOMERS!A:I,9,FALSE)</f>
        <v>South-West</v>
      </c>
      <c r="R1393" s="2" t="str">
        <f>VLOOKUP(D1393,CUSTOMERS!A:K,11,FALSE)</f>
        <v>USA</v>
      </c>
    </row>
    <row r="1394" spans="1:18" x14ac:dyDescent="0.2">
      <c r="A1394" s="2">
        <v>1688</v>
      </c>
      <c r="B1394" s="2">
        <v>2</v>
      </c>
      <c r="C1394" s="4">
        <v>44976</v>
      </c>
      <c r="D1394" s="2">
        <v>338</v>
      </c>
      <c r="E1394" s="2">
        <v>12</v>
      </c>
      <c r="F1394" s="2" t="str">
        <f>VLOOKUP(E1394,PRODUCTS!A:B,2,FALSE)</f>
        <v>Australia Sampler</v>
      </c>
      <c r="G1394" s="2">
        <v>1</v>
      </c>
      <c r="H1394" s="10">
        <f>VLOOKUP(E1394,PRODUCTS!A:E,3,FALSE)</f>
        <v>100</v>
      </c>
      <c r="I1394" s="10">
        <f>VLOOKUP(E1394,PRODUCTS!A:E,4,FALSE)</f>
        <v>51</v>
      </c>
      <c r="J1394" s="10">
        <f t="shared" si="63"/>
        <v>100</v>
      </c>
      <c r="K1394" s="10">
        <f t="shared" si="64"/>
        <v>51</v>
      </c>
      <c r="L1394" s="10">
        <f t="shared" si="65"/>
        <v>49</v>
      </c>
      <c r="M1394" s="2">
        <f>VLOOKUP(D1394,CUSTOMERS!A:E,5,FALSE)</f>
        <v>3</v>
      </c>
      <c r="N1394" s="2">
        <f>VLOOKUP(E1394,PRODUCTS!A:E,5,FALSE)</f>
        <v>18</v>
      </c>
      <c r="O1394" s="2" t="str">
        <f>VLOOKUP(N1394,CATEGORIES!A:C,3,FALSE)</f>
        <v>Food</v>
      </c>
      <c r="P1394" s="2" t="str">
        <f ca="1">VLOOKUP(D1394,CUSTOMERS!A:J,10,FALSE)</f>
        <v>50 - 60</v>
      </c>
      <c r="Q1394" s="2" t="str">
        <f>VLOOKUP(D1394,CUSTOMERS!A:I,9,FALSE)</f>
        <v>South-West</v>
      </c>
      <c r="R1394" s="2" t="str">
        <f>VLOOKUP(D1394,CUSTOMERS!A:K,11,FALSE)</f>
        <v>USA</v>
      </c>
    </row>
    <row r="1395" spans="1:18" x14ac:dyDescent="0.2">
      <c r="A1395" s="2">
        <v>1688</v>
      </c>
      <c r="B1395" s="2">
        <v>3</v>
      </c>
      <c r="C1395" s="4">
        <v>44976</v>
      </c>
      <c r="D1395" s="2">
        <v>338</v>
      </c>
      <c r="E1395" s="2">
        <v>97</v>
      </c>
      <c r="F1395" s="2" t="str">
        <f>VLOOKUP(E1395,PRODUCTS!A:B,2,FALSE)</f>
        <v>Guardian Plus Purifier</v>
      </c>
      <c r="G1395" s="2">
        <v>1</v>
      </c>
      <c r="H1395" s="10">
        <f>VLOOKUP(E1395,PRODUCTS!A:E,3,FALSE)</f>
        <v>95</v>
      </c>
      <c r="I1395" s="10">
        <f>VLOOKUP(E1395,PRODUCTS!A:E,4,FALSE)</f>
        <v>49.5</v>
      </c>
      <c r="J1395" s="10">
        <f t="shared" si="63"/>
        <v>95</v>
      </c>
      <c r="K1395" s="10">
        <f t="shared" si="64"/>
        <v>49.5</v>
      </c>
      <c r="L1395" s="10">
        <f t="shared" si="65"/>
        <v>45.5</v>
      </c>
      <c r="M1395" s="2">
        <f>VLOOKUP(D1395,CUSTOMERS!A:E,5,FALSE)</f>
        <v>3</v>
      </c>
      <c r="N1395" s="2">
        <f>VLOOKUP(E1395,PRODUCTS!A:E,5,FALSE)</f>
        <v>23</v>
      </c>
      <c r="O1395" s="2" t="str">
        <f>VLOOKUP(N1395,CATEGORIES!A:C,3,FALSE)</f>
        <v>Travel</v>
      </c>
      <c r="P1395" s="2" t="str">
        <f ca="1">VLOOKUP(D1395,CUSTOMERS!A:J,10,FALSE)</f>
        <v>50 - 60</v>
      </c>
      <c r="Q1395" s="2" t="str">
        <f>VLOOKUP(D1395,CUSTOMERS!A:I,9,FALSE)</f>
        <v>South-West</v>
      </c>
      <c r="R1395" s="2" t="str">
        <f>VLOOKUP(D1395,CUSTOMERS!A:K,11,FALSE)</f>
        <v>USA</v>
      </c>
    </row>
    <row r="1396" spans="1:18" x14ac:dyDescent="0.2">
      <c r="A1396" s="2">
        <v>1688</v>
      </c>
      <c r="B1396" s="2">
        <v>4</v>
      </c>
      <c r="C1396" s="4">
        <v>44976</v>
      </c>
      <c r="D1396" s="2">
        <v>338</v>
      </c>
      <c r="E1396" s="2">
        <v>164</v>
      </c>
      <c r="F1396" s="2" t="str">
        <f>VLOOKUP(E1396,PRODUCTS!A:B,2,FALSE)</f>
        <v>Reading Light</v>
      </c>
      <c r="G1396" s="2">
        <v>1</v>
      </c>
      <c r="H1396" s="10">
        <f>VLOOKUP(E1396,PRODUCTS!A:E,3,FALSE)</f>
        <v>35</v>
      </c>
      <c r="I1396" s="10">
        <f>VLOOKUP(E1396,PRODUCTS!A:E,4,FALSE)</f>
        <v>20.5</v>
      </c>
      <c r="J1396" s="10">
        <f t="shared" si="63"/>
        <v>35</v>
      </c>
      <c r="K1396" s="10">
        <f t="shared" si="64"/>
        <v>20.5</v>
      </c>
      <c r="L1396" s="10">
        <f t="shared" si="65"/>
        <v>14.5</v>
      </c>
      <c r="M1396" s="2">
        <f>VLOOKUP(D1396,CUSTOMERS!A:E,5,FALSE)</f>
        <v>3</v>
      </c>
      <c r="N1396" s="2">
        <f>VLOOKUP(E1396,PRODUCTS!A:E,5,FALSE)</f>
        <v>2</v>
      </c>
      <c r="O1396" s="2" t="str">
        <f>VLOOKUP(N1396,CATEGORIES!A:C,3,FALSE)</f>
        <v>Travel</v>
      </c>
      <c r="P1396" s="2" t="str">
        <f ca="1">VLOOKUP(D1396,CUSTOMERS!A:J,10,FALSE)</f>
        <v>50 - 60</v>
      </c>
      <c r="Q1396" s="2" t="str">
        <f>VLOOKUP(D1396,CUSTOMERS!A:I,9,FALSE)</f>
        <v>South-West</v>
      </c>
      <c r="R1396" s="2" t="str">
        <f>VLOOKUP(D1396,CUSTOMERS!A:K,11,FALSE)</f>
        <v>USA</v>
      </c>
    </row>
    <row r="1397" spans="1:18" x14ac:dyDescent="0.2">
      <c r="A1397" s="2">
        <v>1688</v>
      </c>
      <c r="B1397" s="2">
        <v>5</v>
      </c>
      <c r="C1397" s="4">
        <v>44976</v>
      </c>
      <c r="D1397" s="2">
        <v>338</v>
      </c>
      <c r="E1397" s="2">
        <v>171</v>
      </c>
      <c r="F1397" s="2" t="str">
        <f>VLOOKUP(E1397,PRODUCTS!A:B,2,FALSE)</f>
        <v>Seal Pack Refill Kit</v>
      </c>
      <c r="G1397" s="2">
        <v>1</v>
      </c>
      <c r="H1397" s="10">
        <f>VLOOKUP(E1397,PRODUCTS!A:E,3,FALSE)</f>
        <v>27</v>
      </c>
      <c r="I1397" s="10">
        <f>VLOOKUP(E1397,PRODUCTS!A:E,4,FALSE)</f>
        <v>16.5</v>
      </c>
      <c r="J1397" s="10">
        <f t="shared" si="63"/>
        <v>27</v>
      </c>
      <c r="K1397" s="10">
        <f t="shared" si="64"/>
        <v>16.5</v>
      </c>
      <c r="L1397" s="10">
        <f t="shared" si="65"/>
        <v>10.5</v>
      </c>
      <c r="M1397" s="2">
        <f>VLOOKUP(D1397,CUSTOMERS!A:E,5,FALSE)</f>
        <v>3</v>
      </c>
      <c r="N1397" s="2">
        <f>VLOOKUP(E1397,PRODUCTS!A:E,5,FALSE)</f>
        <v>23</v>
      </c>
      <c r="O1397" s="2" t="str">
        <f>VLOOKUP(N1397,CATEGORIES!A:C,3,FALSE)</f>
        <v>Travel</v>
      </c>
      <c r="P1397" s="2" t="str">
        <f ca="1">VLOOKUP(D1397,CUSTOMERS!A:J,10,FALSE)</f>
        <v>50 - 60</v>
      </c>
      <c r="Q1397" s="2" t="str">
        <f>VLOOKUP(D1397,CUSTOMERS!A:I,9,FALSE)</f>
        <v>South-West</v>
      </c>
      <c r="R1397" s="2" t="str">
        <f>VLOOKUP(D1397,CUSTOMERS!A:K,11,FALSE)</f>
        <v>USA</v>
      </c>
    </row>
    <row r="1398" spans="1:18" x14ac:dyDescent="0.2">
      <c r="A1398" s="2">
        <v>1688</v>
      </c>
      <c r="B1398" s="2">
        <v>6</v>
      </c>
      <c r="C1398" s="4">
        <v>44976</v>
      </c>
      <c r="D1398" s="2">
        <v>338</v>
      </c>
      <c r="E1398" s="2">
        <v>203</v>
      </c>
      <c r="F1398" s="2" t="str">
        <f>VLOOKUP(E1398,PRODUCTS!A:B,2,FALSE)</f>
        <v>Virtual Reality Vest</v>
      </c>
      <c r="G1398" s="2">
        <v>1</v>
      </c>
      <c r="H1398" s="10">
        <f>VLOOKUP(E1398,PRODUCTS!A:E,3,FALSE)</f>
        <v>105</v>
      </c>
      <c r="I1398" s="10">
        <f>VLOOKUP(E1398,PRODUCTS!A:E,4,FALSE)</f>
        <v>54.5</v>
      </c>
      <c r="J1398" s="10">
        <f t="shared" si="63"/>
        <v>105</v>
      </c>
      <c r="K1398" s="10">
        <f t="shared" si="64"/>
        <v>54.5</v>
      </c>
      <c r="L1398" s="10">
        <f t="shared" si="65"/>
        <v>50.5</v>
      </c>
      <c r="M1398" s="2">
        <f>VLOOKUP(D1398,CUSTOMERS!A:E,5,FALSE)</f>
        <v>3</v>
      </c>
      <c r="N1398" s="2">
        <f>VLOOKUP(E1398,PRODUCTS!A:E,5,FALSE)</f>
        <v>9</v>
      </c>
      <c r="O1398" s="2" t="str">
        <f>VLOOKUP(N1398,CATEGORIES!A:C,3,FALSE)</f>
        <v>Electronics</v>
      </c>
      <c r="P1398" s="2" t="str">
        <f ca="1">VLOOKUP(D1398,CUSTOMERS!A:J,10,FALSE)</f>
        <v>50 - 60</v>
      </c>
      <c r="Q1398" s="2" t="str">
        <f>VLOOKUP(D1398,CUSTOMERS!A:I,9,FALSE)</f>
        <v>South-West</v>
      </c>
      <c r="R1398" s="2" t="str">
        <f>VLOOKUP(D1398,CUSTOMERS!A:K,11,FALSE)</f>
        <v>USA</v>
      </c>
    </row>
    <row r="1399" spans="1:18" x14ac:dyDescent="0.2">
      <c r="A1399" s="2">
        <v>1689</v>
      </c>
      <c r="B1399" s="2">
        <v>1</v>
      </c>
      <c r="C1399" s="4">
        <v>44976</v>
      </c>
      <c r="D1399" s="2">
        <v>509</v>
      </c>
      <c r="E1399" s="2">
        <v>8</v>
      </c>
      <c r="F1399" s="2" t="str">
        <f>VLOOKUP(E1399,PRODUCTS!A:B,2,FALSE)</f>
        <v>Amish Pine Napkin Holder</v>
      </c>
      <c r="G1399" s="2">
        <v>2</v>
      </c>
      <c r="H1399" s="10">
        <f>VLOOKUP(E1399,PRODUCTS!A:E,3,FALSE)</f>
        <v>30</v>
      </c>
      <c r="I1399" s="10">
        <f>VLOOKUP(E1399,PRODUCTS!A:E,4,FALSE)</f>
        <v>17</v>
      </c>
      <c r="J1399" s="10">
        <f t="shared" si="63"/>
        <v>60</v>
      </c>
      <c r="K1399" s="10">
        <f t="shared" si="64"/>
        <v>34</v>
      </c>
      <c r="L1399" s="10">
        <f t="shared" si="65"/>
        <v>26</v>
      </c>
      <c r="M1399" s="2">
        <f>VLOOKUP(D1399,CUSTOMERS!A:E,5,FALSE)</f>
        <v>4</v>
      </c>
      <c r="N1399" s="2">
        <f>VLOOKUP(E1399,PRODUCTS!A:E,5,FALSE)</f>
        <v>15</v>
      </c>
      <c r="O1399" s="2" t="str">
        <f>VLOOKUP(N1399,CATEGORIES!A:C,3,FALSE)</f>
        <v>Household</v>
      </c>
      <c r="P1399" s="2" t="str">
        <f ca="1">VLOOKUP(D1399,CUSTOMERS!A:J,10,FALSE)</f>
        <v>60 - 70</v>
      </c>
      <c r="Q1399" s="2" t="str">
        <f>VLOOKUP(D1399,CUSTOMERS!A:I,9,FALSE)</f>
        <v>South-East</v>
      </c>
      <c r="R1399" s="2" t="str">
        <f>VLOOKUP(D1399,CUSTOMERS!A:K,11,FALSE)</f>
        <v>USA</v>
      </c>
    </row>
    <row r="1400" spans="1:18" x14ac:dyDescent="0.2">
      <c r="A1400" s="2">
        <v>1689</v>
      </c>
      <c r="B1400" s="2">
        <v>2</v>
      </c>
      <c r="C1400" s="4">
        <v>44976</v>
      </c>
      <c r="D1400" s="2">
        <v>509</v>
      </c>
      <c r="E1400" s="2">
        <v>44</v>
      </c>
      <c r="F1400" s="2" t="str">
        <f>VLOOKUP(E1400,PRODUCTS!A:B,2,FALSE)</f>
        <v>Champagne Opener</v>
      </c>
      <c r="G1400" s="2">
        <v>1</v>
      </c>
      <c r="H1400" s="10">
        <f>VLOOKUP(E1400,PRODUCTS!A:E,3,FALSE)</f>
        <v>19</v>
      </c>
      <c r="I1400" s="10">
        <f>VLOOKUP(E1400,PRODUCTS!A:E,4,FALSE)</f>
        <v>12.5</v>
      </c>
      <c r="J1400" s="10">
        <f t="shared" si="63"/>
        <v>19</v>
      </c>
      <c r="K1400" s="10">
        <f t="shared" si="64"/>
        <v>12.5</v>
      </c>
      <c r="L1400" s="10">
        <f t="shared" si="65"/>
        <v>6.5</v>
      </c>
      <c r="M1400" s="2">
        <f>VLOOKUP(D1400,CUSTOMERS!A:E,5,FALSE)</f>
        <v>4</v>
      </c>
      <c r="N1400" s="2">
        <f>VLOOKUP(E1400,PRODUCTS!A:E,5,FALSE)</f>
        <v>15</v>
      </c>
      <c r="O1400" s="2" t="str">
        <f>VLOOKUP(N1400,CATEGORIES!A:C,3,FALSE)</f>
        <v>Household</v>
      </c>
      <c r="P1400" s="2" t="str">
        <f ca="1">VLOOKUP(D1400,CUSTOMERS!A:J,10,FALSE)</f>
        <v>60 - 70</v>
      </c>
      <c r="Q1400" s="2" t="str">
        <f>VLOOKUP(D1400,CUSTOMERS!A:I,9,FALSE)</f>
        <v>South-East</v>
      </c>
      <c r="R1400" s="2" t="str">
        <f>VLOOKUP(D1400,CUSTOMERS!A:K,11,FALSE)</f>
        <v>USA</v>
      </c>
    </row>
    <row r="1401" spans="1:18" x14ac:dyDescent="0.2">
      <c r="A1401" s="2">
        <v>1689</v>
      </c>
      <c r="B1401" s="2">
        <v>3</v>
      </c>
      <c r="C1401" s="4">
        <v>44976</v>
      </c>
      <c r="D1401" s="2">
        <v>509</v>
      </c>
      <c r="E1401" s="2">
        <v>91</v>
      </c>
      <c r="F1401" s="2" t="str">
        <f>VLOOKUP(E1401,PRODUCTS!A:B,2,FALSE)</f>
        <v>Godiva Christmas Ballotin</v>
      </c>
      <c r="G1401" s="2">
        <v>1</v>
      </c>
      <c r="H1401" s="10">
        <f>VLOOKUP(E1401,PRODUCTS!A:E,3,FALSE)</f>
        <v>40</v>
      </c>
      <c r="I1401" s="10">
        <f>VLOOKUP(E1401,PRODUCTS!A:E,4,FALSE)</f>
        <v>21</v>
      </c>
      <c r="J1401" s="10">
        <f t="shared" si="63"/>
        <v>40</v>
      </c>
      <c r="K1401" s="10">
        <f t="shared" si="64"/>
        <v>21</v>
      </c>
      <c r="L1401" s="10">
        <f t="shared" si="65"/>
        <v>19</v>
      </c>
      <c r="M1401" s="2">
        <f>VLOOKUP(D1401,CUSTOMERS!A:E,5,FALSE)</f>
        <v>4</v>
      </c>
      <c r="N1401" s="2">
        <f>VLOOKUP(E1401,PRODUCTS!A:E,5,FALSE)</f>
        <v>3</v>
      </c>
      <c r="O1401" s="2" t="str">
        <f>VLOOKUP(N1401,CATEGORIES!A:C,3,FALSE)</f>
        <v>Food</v>
      </c>
      <c r="P1401" s="2" t="str">
        <f ca="1">VLOOKUP(D1401,CUSTOMERS!A:J,10,FALSE)</f>
        <v>60 - 70</v>
      </c>
      <c r="Q1401" s="2" t="str">
        <f>VLOOKUP(D1401,CUSTOMERS!A:I,9,FALSE)</f>
        <v>South-East</v>
      </c>
      <c r="R1401" s="2" t="str">
        <f>VLOOKUP(D1401,CUSTOMERS!A:K,11,FALSE)</f>
        <v>USA</v>
      </c>
    </row>
    <row r="1402" spans="1:18" x14ac:dyDescent="0.2">
      <c r="A1402" s="2">
        <v>1689</v>
      </c>
      <c r="B1402" s="2">
        <v>4</v>
      </c>
      <c r="C1402" s="4">
        <v>44976</v>
      </c>
      <c r="D1402" s="2">
        <v>509</v>
      </c>
      <c r="E1402" s="2">
        <v>110</v>
      </c>
      <c r="F1402" s="2" t="str">
        <f>VLOOKUP(E1402,PRODUCTS!A:B,2,FALSE)</f>
        <v>Italian Trattoria</v>
      </c>
      <c r="G1402" s="2">
        <v>1</v>
      </c>
      <c r="H1402" s="10">
        <f>VLOOKUP(E1402,PRODUCTS!A:E,3,FALSE)</f>
        <v>65</v>
      </c>
      <c r="I1402" s="10">
        <f>VLOOKUP(E1402,PRODUCTS!A:E,4,FALSE)</f>
        <v>35.5</v>
      </c>
      <c r="J1402" s="10">
        <f t="shared" si="63"/>
        <v>65</v>
      </c>
      <c r="K1402" s="10">
        <f t="shared" si="64"/>
        <v>35.5</v>
      </c>
      <c r="L1402" s="10">
        <f t="shared" si="65"/>
        <v>29.5</v>
      </c>
      <c r="M1402" s="2">
        <f>VLOOKUP(D1402,CUSTOMERS!A:E,5,FALSE)</f>
        <v>4</v>
      </c>
      <c r="N1402" s="2">
        <f>VLOOKUP(E1402,PRODUCTS!A:E,5,FALSE)</f>
        <v>11</v>
      </c>
      <c r="O1402" s="2" t="str">
        <f>VLOOKUP(N1402,CATEGORIES!A:C,3,FALSE)</f>
        <v>Gifts</v>
      </c>
      <c r="P1402" s="2" t="str">
        <f ca="1">VLOOKUP(D1402,CUSTOMERS!A:J,10,FALSE)</f>
        <v>60 - 70</v>
      </c>
      <c r="Q1402" s="2" t="str">
        <f>VLOOKUP(D1402,CUSTOMERS!A:I,9,FALSE)</f>
        <v>South-East</v>
      </c>
      <c r="R1402" s="2" t="str">
        <f>VLOOKUP(D1402,CUSTOMERS!A:K,11,FALSE)</f>
        <v>USA</v>
      </c>
    </row>
    <row r="1403" spans="1:18" x14ac:dyDescent="0.2">
      <c r="A1403" s="2">
        <v>1690</v>
      </c>
      <c r="B1403" s="2">
        <v>1</v>
      </c>
      <c r="C1403" s="4">
        <v>44976</v>
      </c>
      <c r="D1403" s="2">
        <v>609</v>
      </c>
      <c r="E1403" s="2">
        <v>109</v>
      </c>
      <c r="F1403" s="2" t="str">
        <f>VLOOKUP(E1403,PRODUCTS!A:B,2,FALSE)</f>
        <v>Italian Herb Garden</v>
      </c>
      <c r="G1403" s="2">
        <v>1</v>
      </c>
      <c r="H1403" s="10">
        <f>VLOOKUP(E1403,PRODUCTS!A:E,3,FALSE)</f>
        <v>29</v>
      </c>
      <c r="I1403" s="10">
        <f>VLOOKUP(E1403,PRODUCTS!A:E,4,FALSE)</f>
        <v>15.5</v>
      </c>
      <c r="J1403" s="10">
        <f t="shared" si="63"/>
        <v>29</v>
      </c>
      <c r="K1403" s="10">
        <f t="shared" si="64"/>
        <v>15.5</v>
      </c>
      <c r="L1403" s="10">
        <f t="shared" si="65"/>
        <v>13.5</v>
      </c>
      <c r="M1403" s="2">
        <f>VLOOKUP(D1403,CUSTOMERS!A:E,5,FALSE)</f>
        <v>3</v>
      </c>
      <c r="N1403" s="2">
        <f>VLOOKUP(E1403,PRODUCTS!A:E,5,FALSE)</f>
        <v>15</v>
      </c>
      <c r="O1403" s="2" t="str">
        <f>VLOOKUP(N1403,CATEGORIES!A:C,3,FALSE)</f>
        <v>Household</v>
      </c>
      <c r="P1403" s="2" t="str">
        <f ca="1">VLOOKUP(D1403,CUSTOMERS!A:J,10,FALSE)</f>
        <v>50 - 60</v>
      </c>
      <c r="Q1403" s="2" t="str">
        <f>VLOOKUP(D1403,CUSTOMERS!A:I,9,FALSE)</f>
        <v>South-East</v>
      </c>
      <c r="R1403" s="2" t="str">
        <f>VLOOKUP(D1403,CUSTOMERS!A:K,11,FALSE)</f>
        <v>USA</v>
      </c>
    </row>
    <row r="1404" spans="1:18" x14ac:dyDescent="0.2">
      <c r="A1404" s="2">
        <v>1690</v>
      </c>
      <c r="B1404" s="2">
        <v>2</v>
      </c>
      <c r="C1404" s="4">
        <v>44976</v>
      </c>
      <c r="D1404" s="2">
        <v>609</v>
      </c>
      <c r="E1404" s="2">
        <v>214</v>
      </c>
      <c r="F1404" s="2" t="str">
        <f>VLOOKUP(E1404,PRODUCTS!A:B,2,FALSE)</f>
        <v>Ant Zoom Farm</v>
      </c>
      <c r="G1404" s="2">
        <v>1</v>
      </c>
      <c r="H1404" s="10">
        <f>VLOOKUP(E1404,PRODUCTS!A:E,3,FALSE)</f>
        <v>55</v>
      </c>
      <c r="I1404" s="10">
        <f>VLOOKUP(E1404,PRODUCTS!A:E,4,FALSE)</f>
        <v>30.5</v>
      </c>
      <c r="J1404" s="10">
        <f t="shared" si="63"/>
        <v>55</v>
      </c>
      <c r="K1404" s="10">
        <f t="shared" si="64"/>
        <v>30.5</v>
      </c>
      <c r="L1404" s="10">
        <f t="shared" si="65"/>
        <v>24.5</v>
      </c>
      <c r="M1404" s="2">
        <f>VLOOKUP(D1404,CUSTOMERS!A:E,5,FALSE)</f>
        <v>3</v>
      </c>
      <c r="N1404" s="2">
        <f>VLOOKUP(E1404,PRODUCTS!A:E,5,FALSE)</f>
        <v>21</v>
      </c>
      <c r="O1404" s="2" t="str">
        <f>VLOOKUP(N1404,CATEGORIES!A:C,3,FALSE)</f>
        <v>Household</v>
      </c>
      <c r="P1404" s="2" t="str">
        <f ca="1">VLOOKUP(D1404,CUSTOMERS!A:J,10,FALSE)</f>
        <v>50 - 60</v>
      </c>
      <c r="Q1404" s="2" t="str">
        <f>VLOOKUP(D1404,CUSTOMERS!A:I,9,FALSE)</f>
        <v>South-East</v>
      </c>
      <c r="R1404" s="2" t="str">
        <f>VLOOKUP(D1404,CUSTOMERS!A:K,11,FALSE)</f>
        <v>USA</v>
      </c>
    </row>
    <row r="1405" spans="1:18" x14ac:dyDescent="0.2">
      <c r="A1405" s="2">
        <v>1690</v>
      </c>
      <c r="B1405" s="2">
        <v>3</v>
      </c>
      <c r="C1405" s="4">
        <v>44976</v>
      </c>
      <c r="D1405" s="2">
        <v>609</v>
      </c>
      <c r="E1405" s="2">
        <v>133</v>
      </c>
      <c r="F1405" s="2" t="str">
        <f>VLOOKUP(E1405,PRODUCTS!A:B,2,FALSE)</f>
        <v>Microbrew Gift Basket</v>
      </c>
      <c r="G1405" s="2">
        <v>1</v>
      </c>
      <c r="H1405" s="10">
        <f>VLOOKUP(E1405,PRODUCTS!A:E,3,FALSE)</f>
        <v>64</v>
      </c>
      <c r="I1405" s="10">
        <f>VLOOKUP(E1405,PRODUCTS!A:E,4,FALSE)</f>
        <v>35</v>
      </c>
      <c r="J1405" s="10">
        <f t="shared" si="63"/>
        <v>64</v>
      </c>
      <c r="K1405" s="10">
        <f t="shared" si="64"/>
        <v>35</v>
      </c>
      <c r="L1405" s="10">
        <f t="shared" si="65"/>
        <v>29</v>
      </c>
      <c r="M1405" s="2">
        <f>VLOOKUP(D1405,CUSTOMERS!A:E,5,FALSE)</f>
        <v>3</v>
      </c>
      <c r="N1405" s="2">
        <f>VLOOKUP(E1405,PRODUCTS!A:E,5,FALSE)</f>
        <v>11</v>
      </c>
      <c r="O1405" s="2" t="str">
        <f>VLOOKUP(N1405,CATEGORIES!A:C,3,FALSE)</f>
        <v>Gifts</v>
      </c>
      <c r="P1405" s="2" t="str">
        <f ca="1">VLOOKUP(D1405,CUSTOMERS!A:J,10,FALSE)</f>
        <v>50 - 60</v>
      </c>
      <c r="Q1405" s="2" t="str">
        <f>VLOOKUP(D1405,CUSTOMERS!A:I,9,FALSE)</f>
        <v>South-East</v>
      </c>
      <c r="R1405" s="2" t="str">
        <f>VLOOKUP(D1405,CUSTOMERS!A:K,11,FALSE)</f>
        <v>USA</v>
      </c>
    </row>
    <row r="1406" spans="1:18" x14ac:dyDescent="0.2">
      <c r="A1406" s="2">
        <v>1690</v>
      </c>
      <c r="B1406" s="2">
        <v>4</v>
      </c>
      <c r="C1406" s="4">
        <v>44976</v>
      </c>
      <c r="D1406" s="2">
        <v>609</v>
      </c>
      <c r="E1406" s="2">
        <v>191</v>
      </c>
      <c r="F1406" s="2" t="str">
        <f>VLOOKUP(E1406,PRODUCTS!A:B,2,FALSE)</f>
        <v>Terra Cotta Garlic Roaster</v>
      </c>
      <c r="G1406" s="2">
        <v>1</v>
      </c>
      <c r="H1406" s="10">
        <f>VLOOKUP(E1406,PRODUCTS!A:E,3,FALSE)</f>
        <v>26</v>
      </c>
      <c r="I1406" s="10">
        <f>VLOOKUP(E1406,PRODUCTS!A:E,4,FALSE)</f>
        <v>15</v>
      </c>
      <c r="J1406" s="10">
        <f t="shared" si="63"/>
        <v>26</v>
      </c>
      <c r="K1406" s="10">
        <f t="shared" si="64"/>
        <v>15</v>
      </c>
      <c r="L1406" s="10">
        <f t="shared" si="65"/>
        <v>11</v>
      </c>
      <c r="M1406" s="2">
        <f>VLOOKUP(D1406,CUSTOMERS!A:E,5,FALSE)</f>
        <v>3</v>
      </c>
      <c r="N1406" s="2">
        <f>VLOOKUP(E1406,PRODUCTS!A:E,5,FALSE)</f>
        <v>15</v>
      </c>
      <c r="O1406" s="2" t="str">
        <f>VLOOKUP(N1406,CATEGORIES!A:C,3,FALSE)</f>
        <v>Household</v>
      </c>
      <c r="P1406" s="2" t="str">
        <f ca="1">VLOOKUP(D1406,CUSTOMERS!A:J,10,FALSE)</f>
        <v>50 - 60</v>
      </c>
      <c r="Q1406" s="2" t="str">
        <f>VLOOKUP(D1406,CUSTOMERS!A:I,9,FALSE)</f>
        <v>South-East</v>
      </c>
      <c r="R1406" s="2" t="str">
        <f>VLOOKUP(D1406,CUSTOMERS!A:K,11,FALSE)</f>
        <v>USA</v>
      </c>
    </row>
    <row r="1407" spans="1:18" x14ac:dyDescent="0.2">
      <c r="A1407" s="2">
        <v>1691</v>
      </c>
      <c r="B1407" s="2">
        <v>1</v>
      </c>
      <c r="C1407" s="4">
        <v>44977</v>
      </c>
      <c r="D1407" s="2">
        <v>201</v>
      </c>
      <c r="E1407" s="2">
        <v>11</v>
      </c>
      <c r="F1407" s="2" t="str">
        <f>VLOOKUP(E1407,PRODUCTS!A:B,2,FALSE)</f>
        <v>Aromatherapy Clove Candle</v>
      </c>
      <c r="G1407" s="2">
        <v>1</v>
      </c>
      <c r="H1407" s="10">
        <f>VLOOKUP(E1407,PRODUCTS!A:E,3,FALSE)</f>
        <v>25</v>
      </c>
      <c r="I1407" s="10">
        <f>VLOOKUP(E1407,PRODUCTS!A:E,4,FALSE)</f>
        <v>13.5</v>
      </c>
      <c r="J1407" s="10">
        <f t="shared" si="63"/>
        <v>25</v>
      </c>
      <c r="K1407" s="10">
        <f t="shared" si="64"/>
        <v>13.5</v>
      </c>
      <c r="L1407" s="10">
        <f t="shared" si="65"/>
        <v>11.5</v>
      </c>
      <c r="M1407" s="2">
        <f>VLOOKUP(D1407,CUSTOMERS!A:E,5,FALSE)</f>
        <v>6</v>
      </c>
      <c r="N1407" s="2">
        <f>VLOOKUP(E1407,PRODUCTS!A:E,5,FALSE)</f>
        <v>20</v>
      </c>
      <c r="O1407" s="2" t="str">
        <f>VLOOKUP(N1407,CATEGORIES!A:C,3,FALSE)</f>
        <v>Health &amp; Beauty</v>
      </c>
      <c r="P1407" s="2" t="str">
        <f ca="1">VLOOKUP(D1407,CUSTOMERS!A:J,10,FALSE)</f>
        <v>20 - 30</v>
      </c>
      <c r="Q1407" s="2" t="str">
        <f>VLOOKUP(D1407,CUSTOMERS!A:I,9,FALSE)</f>
        <v>Germany</v>
      </c>
      <c r="R1407" s="2" t="str">
        <f>VLOOKUP(D1407,CUSTOMERS!A:K,11,FALSE)</f>
        <v>Europe</v>
      </c>
    </row>
    <row r="1408" spans="1:18" x14ac:dyDescent="0.2">
      <c r="A1408" s="2">
        <v>1691</v>
      </c>
      <c r="B1408" s="2">
        <v>2</v>
      </c>
      <c r="C1408" s="4">
        <v>44977</v>
      </c>
      <c r="D1408" s="2">
        <v>201</v>
      </c>
      <c r="E1408" s="2">
        <v>16</v>
      </c>
      <c r="F1408" s="2" t="str">
        <f>VLOOKUP(E1408,PRODUCTS!A:B,2,FALSE)</f>
        <v>Beer-Making Kit</v>
      </c>
      <c r="G1408" s="2">
        <v>5</v>
      </c>
      <c r="H1408" s="10">
        <f>VLOOKUP(E1408,PRODUCTS!A:E,3,FALSE)</f>
        <v>50</v>
      </c>
      <c r="I1408" s="10">
        <f>VLOOKUP(E1408,PRODUCTS!A:E,4,FALSE)</f>
        <v>27</v>
      </c>
      <c r="J1408" s="10">
        <f t="shared" si="63"/>
        <v>250</v>
      </c>
      <c r="K1408" s="10">
        <f t="shared" si="64"/>
        <v>135</v>
      </c>
      <c r="L1408" s="10">
        <f t="shared" si="65"/>
        <v>115</v>
      </c>
      <c r="M1408" s="2">
        <f>VLOOKUP(D1408,CUSTOMERS!A:E,5,FALSE)</f>
        <v>6</v>
      </c>
      <c r="N1408" s="2">
        <f>VLOOKUP(E1408,PRODUCTS!A:E,5,FALSE)</f>
        <v>15</v>
      </c>
      <c r="O1408" s="2" t="str">
        <f>VLOOKUP(N1408,CATEGORIES!A:C,3,FALSE)</f>
        <v>Household</v>
      </c>
      <c r="P1408" s="2" t="str">
        <f ca="1">VLOOKUP(D1408,CUSTOMERS!A:J,10,FALSE)</f>
        <v>20 - 30</v>
      </c>
      <c r="Q1408" s="2" t="str">
        <f>VLOOKUP(D1408,CUSTOMERS!A:I,9,FALSE)</f>
        <v>Germany</v>
      </c>
      <c r="R1408" s="2" t="str">
        <f>VLOOKUP(D1408,CUSTOMERS!A:K,11,FALSE)</f>
        <v>Europe</v>
      </c>
    </row>
    <row r="1409" spans="1:18" x14ac:dyDescent="0.2">
      <c r="A1409" s="2">
        <v>1692</v>
      </c>
      <c r="B1409" s="2">
        <v>1</v>
      </c>
      <c r="C1409" s="4">
        <v>44977</v>
      </c>
      <c r="D1409" s="2">
        <v>422</v>
      </c>
      <c r="E1409" s="2">
        <v>7</v>
      </c>
      <c r="F1409" s="2" t="str">
        <f>VLOOKUP(E1409,PRODUCTS!A:B,2,FALSE)</f>
        <v>Amish Horse Pull-toy</v>
      </c>
      <c r="G1409" s="2">
        <v>1</v>
      </c>
      <c r="H1409" s="10">
        <f>VLOOKUP(E1409,PRODUCTS!A:E,3,FALSE)</f>
        <v>35</v>
      </c>
      <c r="I1409" s="10">
        <f>VLOOKUP(E1409,PRODUCTS!A:E,4,FALSE)</f>
        <v>20.5</v>
      </c>
      <c r="J1409" s="10">
        <f t="shared" si="63"/>
        <v>35</v>
      </c>
      <c r="K1409" s="10">
        <f t="shared" si="64"/>
        <v>20.5</v>
      </c>
      <c r="L1409" s="10">
        <f t="shared" si="65"/>
        <v>14.5</v>
      </c>
      <c r="M1409" s="2">
        <f>VLOOKUP(D1409,CUSTOMERS!A:E,5,FALSE)</f>
        <v>4</v>
      </c>
      <c r="N1409" s="2">
        <f>VLOOKUP(E1409,PRODUCTS!A:E,5,FALSE)</f>
        <v>5</v>
      </c>
      <c r="O1409" s="2" t="str">
        <f>VLOOKUP(N1409,CATEGORIES!A:C,3,FALSE)</f>
        <v>Children</v>
      </c>
      <c r="P1409" s="2" t="str">
        <f ca="1">VLOOKUP(D1409,CUSTOMERS!A:J,10,FALSE)</f>
        <v>60 - 70</v>
      </c>
      <c r="Q1409" s="2" t="str">
        <f>VLOOKUP(D1409,CUSTOMERS!A:I,9,FALSE)</f>
        <v>South-West</v>
      </c>
      <c r="R1409" s="2" t="str">
        <f>VLOOKUP(D1409,CUSTOMERS!A:K,11,FALSE)</f>
        <v>USA</v>
      </c>
    </row>
    <row r="1410" spans="1:18" x14ac:dyDescent="0.2">
      <c r="A1410" s="2">
        <v>1692</v>
      </c>
      <c r="B1410" s="2">
        <v>2</v>
      </c>
      <c r="C1410" s="4">
        <v>44977</v>
      </c>
      <c r="D1410" s="2">
        <v>422</v>
      </c>
      <c r="E1410" s="2">
        <v>183</v>
      </c>
      <c r="F1410" s="2" t="str">
        <f>VLOOKUP(E1410,PRODUCTS!A:B,2,FALSE)</f>
        <v>Solar Power Kit</v>
      </c>
      <c r="G1410" s="2">
        <v>1</v>
      </c>
      <c r="H1410" s="10">
        <f>VLOOKUP(E1410,PRODUCTS!A:E,3,FALSE)</f>
        <v>17</v>
      </c>
      <c r="I1410" s="10">
        <f>VLOOKUP(E1410,PRODUCTS!A:E,4,FALSE)</f>
        <v>9.5</v>
      </c>
      <c r="J1410" s="10">
        <f t="shared" ref="J1410:J1473" si="66">H1410*G1410</f>
        <v>17</v>
      </c>
      <c r="K1410" s="10">
        <f t="shared" ref="K1410:K1473" si="67">I1410*G1410</f>
        <v>9.5</v>
      </c>
      <c r="L1410" s="10">
        <f t="shared" ref="L1410:L1473" si="68">J1410-K1410</f>
        <v>7.5</v>
      </c>
      <c r="M1410" s="2">
        <f>VLOOKUP(D1410,CUSTOMERS!A:E,5,FALSE)</f>
        <v>4</v>
      </c>
      <c r="N1410" s="2">
        <f>VLOOKUP(E1410,PRODUCTS!A:E,5,FALSE)</f>
        <v>17</v>
      </c>
      <c r="O1410" s="2" t="str">
        <f>VLOOKUP(N1410,CATEGORIES!A:C,3,FALSE)</f>
        <v>Children</v>
      </c>
      <c r="P1410" s="2" t="str">
        <f ca="1">VLOOKUP(D1410,CUSTOMERS!A:J,10,FALSE)</f>
        <v>60 - 70</v>
      </c>
      <c r="Q1410" s="2" t="str">
        <f>VLOOKUP(D1410,CUSTOMERS!A:I,9,FALSE)</f>
        <v>South-West</v>
      </c>
      <c r="R1410" s="2" t="str">
        <f>VLOOKUP(D1410,CUSTOMERS!A:K,11,FALSE)</f>
        <v>USA</v>
      </c>
    </row>
    <row r="1411" spans="1:18" x14ac:dyDescent="0.2">
      <c r="A1411" s="2">
        <v>1693</v>
      </c>
      <c r="B1411" s="2">
        <v>1</v>
      </c>
      <c r="C1411" s="4">
        <v>44977</v>
      </c>
      <c r="D1411" s="2">
        <v>449</v>
      </c>
      <c r="E1411" s="2">
        <v>38</v>
      </c>
      <c r="F1411" s="2" t="str">
        <f>VLOOKUP(E1411,PRODUCTS!A:B,2,FALSE)</f>
        <v>Cat's Palace</v>
      </c>
      <c r="G1411" s="2">
        <v>1</v>
      </c>
      <c r="H1411" s="10">
        <f>VLOOKUP(E1411,PRODUCTS!A:E,3,FALSE)</f>
        <v>73</v>
      </c>
      <c r="I1411" s="10">
        <f>VLOOKUP(E1411,PRODUCTS!A:E,4,FALSE)</f>
        <v>37.5</v>
      </c>
      <c r="J1411" s="10">
        <f t="shared" si="66"/>
        <v>73</v>
      </c>
      <c r="K1411" s="10">
        <f t="shared" si="67"/>
        <v>37.5</v>
      </c>
      <c r="L1411" s="10">
        <f t="shared" si="68"/>
        <v>35.5</v>
      </c>
      <c r="M1411" s="2">
        <f>VLOOKUP(D1411,CUSTOMERS!A:E,5,FALSE)</f>
        <v>2</v>
      </c>
      <c r="N1411" s="2">
        <f>VLOOKUP(E1411,PRODUCTS!A:E,5,FALSE)</f>
        <v>21</v>
      </c>
      <c r="O1411" s="2" t="str">
        <f>VLOOKUP(N1411,CATEGORIES!A:C,3,FALSE)</f>
        <v>Household</v>
      </c>
      <c r="P1411" s="2" t="str">
        <f ca="1">VLOOKUP(D1411,CUSTOMERS!A:J,10,FALSE)</f>
        <v>40 - 50</v>
      </c>
      <c r="Q1411" s="2" t="str">
        <f>VLOOKUP(D1411,CUSTOMERS!A:I,9,FALSE)</f>
        <v>South</v>
      </c>
      <c r="R1411" s="2" t="str">
        <f>VLOOKUP(D1411,CUSTOMERS!A:K,11,FALSE)</f>
        <v>USA</v>
      </c>
    </row>
    <row r="1412" spans="1:18" x14ac:dyDescent="0.2">
      <c r="A1412" s="2">
        <v>1694</v>
      </c>
      <c r="B1412" s="2">
        <v>1</v>
      </c>
      <c r="C1412" s="4">
        <v>44977</v>
      </c>
      <c r="D1412" s="2">
        <v>569</v>
      </c>
      <c r="E1412" s="2">
        <v>83</v>
      </c>
      <c r="F1412" s="2" t="str">
        <f>VLOOKUP(E1412,PRODUCTS!A:B,2,FALSE)</f>
        <v>Tapestry 100% Wool Carpet</v>
      </c>
      <c r="G1412" s="2">
        <v>1</v>
      </c>
      <c r="H1412" s="10">
        <f>VLOOKUP(E1412,PRODUCTS!A:E,3,FALSE)</f>
        <v>590</v>
      </c>
      <c r="I1412" s="10">
        <f>VLOOKUP(E1412,PRODUCTS!A:E,4,FALSE)</f>
        <v>298</v>
      </c>
      <c r="J1412" s="10">
        <f t="shared" si="66"/>
        <v>590</v>
      </c>
      <c r="K1412" s="10">
        <f t="shared" si="67"/>
        <v>298</v>
      </c>
      <c r="L1412" s="10">
        <f t="shared" si="68"/>
        <v>292</v>
      </c>
      <c r="M1412" s="2">
        <f>VLOOKUP(D1412,CUSTOMERS!A:E,5,FALSE)</f>
        <v>6</v>
      </c>
      <c r="N1412" s="2">
        <f>VLOOKUP(E1412,PRODUCTS!A:E,5,FALSE)</f>
        <v>19</v>
      </c>
      <c r="O1412" s="2" t="str">
        <f>VLOOKUP(N1412,CATEGORIES!A:C,3,FALSE)</f>
        <v>Household</v>
      </c>
      <c r="P1412" s="2" t="str">
        <f ca="1">VLOOKUP(D1412,CUSTOMERS!A:J,10,FALSE)</f>
        <v>30 - 40</v>
      </c>
      <c r="Q1412" s="2" t="str">
        <f>VLOOKUP(D1412,CUSTOMERS!A:I,9,FALSE)</f>
        <v>South</v>
      </c>
      <c r="R1412" s="2" t="str">
        <f>VLOOKUP(D1412,CUSTOMERS!A:K,11,FALSE)</f>
        <v>USA</v>
      </c>
    </row>
    <row r="1413" spans="1:18" x14ac:dyDescent="0.2">
      <c r="A1413" s="2">
        <v>1694</v>
      </c>
      <c r="B1413" s="2">
        <v>2</v>
      </c>
      <c r="C1413" s="4">
        <v>44977</v>
      </c>
      <c r="D1413" s="2">
        <v>569</v>
      </c>
      <c r="E1413" s="2">
        <v>197</v>
      </c>
      <c r="F1413" s="2" t="str">
        <f>VLOOKUP(E1413,PRODUCTS!A:B,2,FALSE)</f>
        <v>Travelling Cigar Humidor</v>
      </c>
      <c r="G1413" s="2">
        <v>1</v>
      </c>
      <c r="H1413" s="10">
        <f>VLOOKUP(E1413,PRODUCTS!A:E,3,FALSE)</f>
        <v>230</v>
      </c>
      <c r="I1413" s="10">
        <f>VLOOKUP(E1413,PRODUCTS!A:E,4,FALSE)</f>
        <v>118</v>
      </c>
      <c r="J1413" s="10">
        <f t="shared" si="66"/>
        <v>230</v>
      </c>
      <c r="K1413" s="10">
        <f t="shared" si="67"/>
        <v>118</v>
      </c>
      <c r="L1413" s="10">
        <f t="shared" si="68"/>
        <v>112</v>
      </c>
      <c r="M1413" s="2">
        <f>VLOOKUP(D1413,CUSTOMERS!A:E,5,FALSE)</f>
        <v>6</v>
      </c>
      <c r="N1413" s="2">
        <f>VLOOKUP(E1413,PRODUCTS!A:E,5,FALSE)</f>
        <v>26</v>
      </c>
      <c r="O1413" s="2" t="str">
        <f>VLOOKUP(N1413,CATEGORIES!A:C,3,FALSE)</f>
        <v>Gifts</v>
      </c>
      <c r="P1413" s="2" t="str">
        <f ca="1">VLOOKUP(D1413,CUSTOMERS!A:J,10,FALSE)</f>
        <v>30 - 40</v>
      </c>
      <c r="Q1413" s="2" t="str">
        <f>VLOOKUP(D1413,CUSTOMERS!A:I,9,FALSE)</f>
        <v>South</v>
      </c>
      <c r="R1413" s="2" t="str">
        <f>VLOOKUP(D1413,CUSTOMERS!A:K,11,FALSE)</f>
        <v>USA</v>
      </c>
    </row>
    <row r="1414" spans="1:18" x14ac:dyDescent="0.2">
      <c r="A1414" s="2">
        <v>1695</v>
      </c>
      <c r="B1414" s="2">
        <v>1</v>
      </c>
      <c r="C1414" s="4">
        <v>44980</v>
      </c>
      <c r="D1414" s="2">
        <v>52</v>
      </c>
      <c r="E1414" s="2">
        <v>16</v>
      </c>
      <c r="F1414" s="2" t="str">
        <f>VLOOKUP(E1414,PRODUCTS!A:B,2,FALSE)</f>
        <v>Beer-Making Kit</v>
      </c>
      <c r="G1414" s="2">
        <v>2</v>
      </c>
      <c r="H1414" s="10">
        <f>VLOOKUP(E1414,PRODUCTS!A:E,3,FALSE)</f>
        <v>50</v>
      </c>
      <c r="I1414" s="10">
        <f>VLOOKUP(E1414,PRODUCTS!A:E,4,FALSE)</f>
        <v>27</v>
      </c>
      <c r="J1414" s="10">
        <f t="shared" si="66"/>
        <v>100</v>
      </c>
      <c r="K1414" s="10">
        <f t="shared" si="67"/>
        <v>54</v>
      </c>
      <c r="L1414" s="10">
        <f t="shared" si="68"/>
        <v>46</v>
      </c>
      <c r="M1414" s="2">
        <f>VLOOKUP(D1414,CUSTOMERS!A:E,5,FALSE)</f>
        <v>2</v>
      </c>
      <c r="N1414" s="2">
        <f>VLOOKUP(E1414,PRODUCTS!A:E,5,FALSE)</f>
        <v>15</v>
      </c>
      <c r="O1414" s="2" t="str">
        <f>VLOOKUP(N1414,CATEGORIES!A:C,3,FALSE)</f>
        <v>Household</v>
      </c>
      <c r="P1414" s="2" t="str">
        <f ca="1">VLOOKUP(D1414,CUSTOMERS!A:J,10,FALSE)</f>
        <v>40 - 50</v>
      </c>
      <c r="Q1414" s="2" t="str">
        <f>VLOOKUP(D1414,CUSTOMERS!A:I,9,FALSE)</f>
        <v>North-West</v>
      </c>
      <c r="R1414" s="2" t="str">
        <f>VLOOKUP(D1414,CUSTOMERS!A:K,11,FALSE)</f>
        <v>USA</v>
      </c>
    </row>
    <row r="1415" spans="1:18" x14ac:dyDescent="0.2">
      <c r="A1415" s="2">
        <v>1695</v>
      </c>
      <c r="B1415" s="2">
        <v>2</v>
      </c>
      <c r="C1415" s="4">
        <v>44980</v>
      </c>
      <c r="D1415" s="2">
        <v>52</v>
      </c>
      <c r="E1415" s="2">
        <v>106</v>
      </c>
      <c r="F1415" s="2" t="str">
        <f>VLOOKUP(E1415,PRODUCTS!A:B,2,FALSE)</f>
        <v>Incredible Chiller</v>
      </c>
      <c r="G1415" s="2">
        <v>1</v>
      </c>
      <c r="H1415" s="10">
        <f>VLOOKUP(E1415,PRODUCTS!A:E,3,FALSE)</f>
        <v>72</v>
      </c>
      <c r="I1415" s="10">
        <f>VLOOKUP(E1415,PRODUCTS!A:E,4,FALSE)</f>
        <v>38</v>
      </c>
      <c r="J1415" s="10">
        <f t="shared" si="66"/>
        <v>72</v>
      </c>
      <c r="K1415" s="10">
        <f t="shared" si="67"/>
        <v>38</v>
      </c>
      <c r="L1415" s="10">
        <f t="shared" si="68"/>
        <v>34</v>
      </c>
      <c r="M1415" s="2">
        <f>VLOOKUP(D1415,CUSTOMERS!A:E,5,FALSE)</f>
        <v>2</v>
      </c>
      <c r="N1415" s="2">
        <f>VLOOKUP(E1415,PRODUCTS!A:E,5,FALSE)</f>
        <v>15</v>
      </c>
      <c r="O1415" s="2" t="str">
        <f>VLOOKUP(N1415,CATEGORIES!A:C,3,FALSE)</f>
        <v>Household</v>
      </c>
      <c r="P1415" s="2" t="str">
        <f ca="1">VLOOKUP(D1415,CUSTOMERS!A:J,10,FALSE)</f>
        <v>40 - 50</v>
      </c>
      <c r="Q1415" s="2" t="str">
        <f>VLOOKUP(D1415,CUSTOMERS!A:I,9,FALSE)</f>
        <v>North-West</v>
      </c>
      <c r="R1415" s="2" t="str">
        <f>VLOOKUP(D1415,CUSTOMERS!A:K,11,FALSE)</f>
        <v>USA</v>
      </c>
    </row>
    <row r="1416" spans="1:18" x14ac:dyDescent="0.2">
      <c r="A1416" s="2">
        <v>1695</v>
      </c>
      <c r="B1416" s="2">
        <v>3</v>
      </c>
      <c r="C1416" s="4">
        <v>44980</v>
      </c>
      <c r="D1416" s="2">
        <v>52</v>
      </c>
      <c r="E1416" s="2">
        <v>164</v>
      </c>
      <c r="F1416" s="2" t="str">
        <f>VLOOKUP(E1416,PRODUCTS!A:B,2,FALSE)</f>
        <v>Reading Light</v>
      </c>
      <c r="G1416" s="2">
        <v>1</v>
      </c>
      <c r="H1416" s="10">
        <f>VLOOKUP(E1416,PRODUCTS!A:E,3,FALSE)</f>
        <v>35</v>
      </c>
      <c r="I1416" s="10">
        <f>VLOOKUP(E1416,PRODUCTS!A:E,4,FALSE)</f>
        <v>20.5</v>
      </c>
      <c r="J1416" s="10">
        <f t="shared" si="66"/>
        <v>35</v>
      </c>
      <c r="K1416" s="10">
        <f t="shared" si="67"/>
        <v>20.5</v>
      </c>
      <c r="L1416" s="10">
        <f t="shared" si="68"/>
        <v>14.5</v>
      </c>
      <c r="M1416" s="2">
        <f>VLOOKUP(D1416,CUSTOMERS!A:E,5,FALSE)</f>
        <v>2</v>
      </c>
      <c r="N1416" s="2">
        <f>VLOOKUP(E1416,PRODUCTS!A:E,5,FALSE)</f>
        <v>2</v>
      </c>
      <c r="O1416" s="2" t="str">
        <f>VLOOKUP(N1416,CATEGORIES!A:C,3,FALSE)</f>
        <v>Travel</v>
      </c>
      <c r="P1416" s="2" t="str">
        <f ca="1">VLOOKUP(D1416,CUSTOMERS!A:J,10,FALSE)</f>
        <v>40 - 50</v>
      </c>
      <c r="Q1416" s="2" t="str">
        <f>VLOOKUP(D1416,CUSTOMERS!A:I,9,FALSE)</f>
        <v>North-West</v>
      </c>
      <c r="R1416" s="2" t="str">
        <f>VLOOKUP(D1416,CUSTOMERS!A:K,11,FALSE)</f>
        <v>USA</v>
      </c>
    </row>
    <row r="1417" spans="1:18" x14ac:dyDescent="0.2">
      <c r="A1417" s="2">
        <v>1696</v>
      </c>
      <c r="B1417" s="2">
        <v>1</v>
      </c>
      <c r="C1417" s="4">
        <v>44980</v>
      </c>
      <c r="D1417" s="2">
        <v>240</v>
      </c>
      <c r="E1417" s="2">
        <v>88</v>
      </c>
      <c r="F1417" s="2" t="str">
        <f>VLOOKUP(E1417,PRODUCTS!A:B,2,FALSE)</f>
        <v>Garden Gnome Set</v>
      </c>
      <c r="G1417" s="2">
        <v>1</v>
      </c>
      <c r="H1417" s="10">
        <f>VLOOKUP(E1417,PRODUCTS!A:E,3,FALSE)</f>
        <v>95</v>
      </c>
      <c r="I1417" s="10">
        <f>VLOOKUP(E1417,PRODUCTS!A:E,4,FALSE)</f>
        <v>48.5</v>
      </c>
      <c r="J1417" s="10">
        <f t="shared" si="66"/>
        <v>95</v>
      </c>
      <c r="K1417" s="10">
        <f t="shared" si="67"/>
        <v>48.5</v>
      </c>
      <c r="L1417" s="10">
        <f t="shared" si="68"/>
        <v>46.5</v>
      </c>
      <c r="M1417" s="2">
        <f>VLOOKUP(D1417,CUSTOMERS!A:E,5,FALSE)</f>
        <v>6</v>
      </c>
      <c r="N1417" s="2">
        <f>VLOOKUP(E1417,PRODUCTS!A:E,5,FALSE)</f>
        <v>16</v>
      </c>
      <c r="O1417" s="2" t="str">
        <f>VLOOKUP(N1417,CATEGORIES!A:C,3,FALSE)</f>
        <v>Household</v>
      </c>
      <c r="P1417" s="2" t="str">
        <f ca="1">VLOOKUP(D1417,CUSTOMERS!A:J,10,FALSE)</f>
        <v>30 - 40</v>
      </c>
      <c r="Q1417" s="2" t="str">
        <f>VLOOKUP(D1417,CUSTOMERS!A:I,9,FALSE)</f>
        <v>Mid-Atlantic</v>
      </c>
      <c r="R1417" s="2" t="str">
        <f>VLOOKUP(D1417,CUSTOMERS!A:K,11,FALSE)</f>
        <v>USA</v>
      </c>
    </row>
    <row r="1418" spans="1:18" x14ac:dyDescent="0.2">
      <c r="A1418" s="2">
        <v>1696</v>
      </c>
      <c r="B1418" s="2">
        <v>2</v>
      </c>
      <c r="C1418" s="4">
        <v>44980</v>
      </c>
      <c r="D1418" s="2">
        <v>240</v>
      </c>
      <c r="E1418" s="2">
        <v>102</v>
      </c>
      <c r="F1418" s="2" t="str">
        <f>VLOOKUP(E1418,PRODUCTS!A:B,2,FALSE)</f>
        <v>Hoberman Sphere</v>
      </c>
      <c r="G1418" s="2">
        <v>1</v>
      </c>
      <c r="H1418" s="10">
        <f>VLOOKUP(E1418,PRODUCTS!A:E,3,FALSE)</f>
        <v>45</v>
      </c>
      <c r="I1418" s="10">
        <f>VLOOKUP(E1418,PRODUCTS!A:E,4,FALSE)</f>
        <v>23.5</v>
      </c>
      <c r="J1418" s="10">
        <f t="shared" si="66"/>
        <v>45</v>
      </c>
      <c r="K1418" s="10">
        <f t="shared" si="67"/>
        <v>23.5</v>
      </c>
      <c r="L1418" s="10">
        <f t="shared" si="68"/>
        <v>21.5</v>
      </c>
      <c r="M1418" s="2">
        <f>VLOOKUP(D1418,CUSTOMERS!A:E,5,FALSE)</f>
        <v>6</v>
      </c>
      <c r="N1418" s="2">
        <f>VLOOKUP(E1418,PRODUCTS!A:E,5,FALSE)</f>
        <v>17</v>
      </c>
      <c r="O1418" s="2" t="str">
        <f>VLOOKUP(N1418,CATEGORIES!A:C,3,FALSE)</f>
        <v>Children</v>
      </c>
      <c r="P1418" s="2" t="str">
        <f ca="1">VLOOKUP(D1418,CUSTOMERS!A:J,10,FALSE)</f>
        <v>30 - 40</v>
      </c>
      <c r="Q1418" s="2" t="str">
        <f>VLOOKUP(D1418,CUSTOMERS!A:I,9,FALSE)</f>
        <v>Mid-Atlantic</v>
      </c>
      <c r="R1418" s="2" t="str">
        <f>VLOOKUP(D1418,CUSTOMERS!A:K,11,FALSE)</f>
        <v>USA</v>
      </c>
    </row>
    <row r="1419" spans="1:18" x14ac:dyDescent="0.2">
      <c r="A1419" s="2">
        <v>1696</v>
      </c>
      <c r="B1419" s="2">
        <v>3</v>
      </c>
      <c r="C1419" s="4">
        <v>44980</v>
      </c>
      <c r="D1419" s="2">
        <v>240</v>
      </c>
      <c r="E1419" s="2">
        <v>156</v>
      </c>
      <c r="F1419" s="2" t="str">
        <f>VLOOKUP(E1419,PRODUCTS!A:B,2,FALSE)</f>
        <v>Portable 12 volt cooler/warmer</v>
      </c>
      <c r="G1419" s="2">
        <v>1</v>
      </c>
      <c r="H1419" s="10">
        <f>VLOOKUP(E1419,PRODUCTS!A:E,3,FALSE)</f>
        <v>135</v>
      </c>
      <c r="I1419" s="10">
        <f>VLOOKUP(E1419,PRODUCTS!A:E,4,FALSE)</f>
        <v>69.5</v>
      </c>
      <c r="J1419" s="10">
        <f t="shared" si="66"/>
        <v>135</v>
      </c>
      <c r="K1419" s="10">
        <f t="shared" si="67"/>
        <v>69.5</v>
      </c>
      <c r="L1419" s="10">
        <f t="shared" si="68"/>
        <v>65.5</v>
      </c>
      <c r="M1419" s="2">
        <f>VLOOKUP(D1419,CUSTOMERS!A:E,5,FALSE)</f>
        <v>6</v>
      </c>
      <c r="N1419" s="2">
        <f>VLOOKUP(E1419,PRODUCTS!A:E,5,FALSE)</f>
        <v>2</v>
      </c>
      <c r="O1419" s="2" t="str">
        <f>VLOOKUP(N1419,CATEGORIES!A:C,3,FALSE)</f>
        <v>Travel</v>
      </c>
      <c r="P1419" s="2" t="str">
        <f ca="1">VLOOKUP(D1419,CUSTOMERS!A:J,10,FALSE)</f>
        <v>30 - 40</v>
      </c>
      <c r="Q1419" s="2" t="str">
        <f>VLOOKUP(D1419,CUSTOMERS!A:I,9,FALSE)</f>
        <v>Mid-Atlantic</v>
      </c>
      <c r="R1419" s="2" t="str">
        <f>VLOOKUP(D1419,CUSTOMERS!A:K,11,FALSE)</f>
        <v>USA</v>
      </c>
    </row>
    <row r="1420" spans="1:18" x14ac:dyDescent="0.2">
      <c r="A1420" s="2">
        <v>1697</v>
      </c>
      <c r="B1420" s="2">
        <v>1</v>
      </c>
      <c r="C1420" s="4">
        <v>44980</v>
      </c>
      <c r="D1420" s="2">
        <v>267</v>
      </c>
      <c r="E1420" s="2">
        <v>44</v>
      </c>
      <c r="F1420" s="2" t="str">
        <f>VLOOKUP(E1420,PRODUCTS!A:B,2,FALSE)</f>
        <v>Champagne Opener</v>
      </c>
      <c r="G1420" s="2">
        <v>1</v>
      </c>
      <c r="H1420" s="10">
        <f>VLOOKUP(E1420,PRODUCTS!A:E,3,FALSE)</f>
        <v>19</v>
      </c>
      <c r="I1420" s="10">
        <f>VLOOKUP(E1420,PRODUCTS!A:E,4,FALSE)</f>
        <v>12.5</v>
      </c>
      <c r="J1420" s="10">
        <f t="shared" si="66"/>
        <v>19</v>
      </c>
      <c r="K1420" s="10">
        <f t="shared" si="67"/>
        <v>12.5</v>
      </c>
      <c r="L1420" s="10">
        <f t="shared" si="68"/>
        <v>6.5</v>
      </c>
      <c r="M1420" s="2">
        <f>VLOOKUP(D1420,CUSTOMERS!A:E,5,FALSE)</f>
        <v>5</v>
      </c>
      <c r="N1420" s="2">
        <f>VLOOKUP(E1420,PRODUCTS!A:E,5,FALSE)</f>
        <v>15</v>
      </c>
      <c r="O1420" s="2" t="str">
        <f>VLOOKUP(N1420,CATEGORIES!A:C,3,FALSE)</f>
        <v>Household</v>
      </c>
      <c r="P1420" s="2" t="str">
        <f ca="1">VLOOKUP(D1420,CUSTOMERS!A:J,10,FALSE)</f>
        <v>70+</v>
      </c>
      <c r="Q1420" s="2" t="str">
        <f>VLOOKUP(D1420,CUSTOMERS!A:I,9,FALSE)</f>
        <v>South-West</v>
      </c>
      <c r="R1420" s="2" t="str">
        <f>VLOOKUP(D1420,CUSTOMERS!A:K,11,FALSE)</f>
        <v>USA</v>
      </c>
    </row>
    <row r="1421" spans="1:18" x14ac:dyDescent="0.2">
      <c r="A1421" s="2">
        <v>1698</v>
      </c>
      <c r="B1421" s="2">
        <v>1</v>
      </c>
      <c r="C1421" s="4">
        <v>44980</v>
      </c>
      <c r="D1421" s="2">
        <v>291</v>
      </c>
      <c r="E1421" s="2">
        <v>68</v>
      </c>
      <c r="F1421" s="2" t="str">
        <f>VLOOKUP(E1421,PRODUCTS!A:B,2,FALSE)</f>
        <v>Dragonfly Pin</v>
      </c>
      <c r="G1421" s="2">
        <v>1</v>
      </c>
      <c r="H1421" s="10">
        <f>VLOOKUP(E1421,PRODUCTS!A:E,3,FALSE)</f>
        <v>13</v>
      </c>
      <c r="I1421" s="10">
        <f>VLOOKUP(E1421,PRODUCTS!A:E,4,FALSE)</f>
        <v>7.5</v>
      </c>
      <c r="J1421" s="10">
        <f t="shared" si="66"/>
        <v>13</v>
      </c>
      <c r="K1421" s="10">
        <f t="shared" si="67"/>
        <v>7.5</v>
      </c>
      <c r="L1421" s="10">
        <f t="shared" si="68"/>
        <v>5.5</v>
      </c>
      <c r="M1421" s="2">
        <f>VLOOKUP(D1421,CUSTOMERS!A:E,5,FALSE)</f>
        <v>3</v>
      </c>
      <c r="N1421" s="2">
        <f>VLOOKUP(E1421,PRODUCTS!A:E,5,FALSE)</f>
        <v>14</v>
      </c>
      <c r="O1421" s="2" t="str">
        <f>VLOOKUP(N1421,CATEGORIES!A:C,3,FALSE)</f>
        <v>Health &amp; Beauty</v>
      </c>
      <c r="P1421" s="2" t="str">
        <f ca="1">VLOOKUP(D1421,CUSTOMERS!A:J,10,FALSE)</f>
        <v>40 - 50</v>
      </c>
      <c r="Q1421" s="2" t="str">
        <f>VLOOKUP(D1421,CUSTOMERS!A:I,9,FALSE)</f>
        <v>South</v>
      </c>
      <c r="R1421" s="2" t="str">
        <f>VLOOKUP(D1421,CUSTOMERS!A:K,11,FALSE)</f>
        <v>USA</v>
      </c>
    </row>
    <row r="1422" spans="1:18" x14ac:dyDescent="0.2">
      <c r="A1422" s="2">
        <v>1698</v>
      </c>
      <c r="B1422" s="2">
        <v>2</v>
      </c>
      <c r="C1422" s="4">
        <v>44980</v>
      </c>
      <c r="D1422" s="2">
        <v>291</v>
      </c>
      <c r="E1422" s="2">
        <v>129</v>
      </c>
      <c r="F1422" s="2" t="str">
        <f>VLOOKUP(E1422,PRODUCTS!A:B,2,FALSE)</f>
        <v>Mahogany Steamer Trunk</v>
      </c>
      <c r="G1422" s="2">
        <v>1</v>
      </c>
      <c r="H1422" s="10">
        <f>VLOOKUP(E1422,PRODUCTS!A:E,3,FALSE)</f>
        <v>630</v>
      </c>
      <c r="I1422" s="10">
        <f>VLOOKUP(E1422,PRODUCTS!A:E,4,FALSE)</f>
        <v>316</v>
      </c>
      <c r="J1422" s="10">
        <f t="shared" si="66"/>
        <v>630</v>
      </c>
      <c r="K1422" s="10">
        <f t="shared" si="67"/>
        <v>316</v>
      </c>
      <c r="L1422" s="10">
        <f t="shared" si="68"/>
        <v>314</v>
      </c>
      <c r="M1422" s="2">
        <f>VLOOKUP(D1422,CUSTOMERS!A:E,5,FALSE)</f>
        <v>3</v>
      </c>
      <c r="N1422" s="2">
        <f>VLOOKUP(E1422,PRODUCTS!A:E,5,FALSE)</f>
        <v>8</v>
      </c>
      <c r="O1422" s="2" t="str">
        <f>VLOOKUP(N1422,CATEGORIES!A:C,3,FALSE)</f>
        <v>Household</v>
      </c>
      <c r="P1422" s="2" t="str">
        <f ca="1">VLOOKUP(D1422,CUSTOMERS!A:J,10,FALSE)</f>
        <v>40 - 50</v>
      </c>
      <c r="Q1422" s="2" t="str">
        <f>VLOOKUP(D1422,CUSTOMERS!A:I,9,FALSE)</f>
        <v>South</v>
      </c>
      <c r="R1422" s="2" t="str">
        <f>VLOOKUP(D1422,CUSTOMERS!A:K,11,FALSE)</f>
        <v>USA</v>
      </c>
    </row>
    <row r="1423" spans="1:18" x14ac:dyDescent="0.2">
      <c r="A1423" s="2">
        <v>1699</v>
      </c>
      <c r="B1423" s="2">
        <v>1</v>
      </c>
      <c r="C1423" s="4">
        <v>44980</v>
      </c>
      <c r="D1423" s="2">
        <v>330</v>
      </c>
      <c r="E1423" s="2">
        <v>57</v>
      </c>
      <c r="F1423" s="2" t="str">
        <f>VLOOKUP(E1423,PRODUCTS!A:B,2,FALSE)</f>
        <v>RFID Credit Card Wallet</v>
      </c>
      <c r="G1423" s="2">
        <v>1</v>
      </c>
      <c r="H1423" s="10">
        <f>VLOOKUP(E1423,PRODUCTS!A:E,3,FALSE)</f>
        <v>30</v>
      </c>
      <c r="I1423" s="10">
        <f>VLOOKUP(E1423,PRODUCTS!A:E,4,FALSE)</f>
        <v>16</v>
      </c>
      <c r="J1423" s="10">
        <f t="shared" si="66"/>
        <v>30</v>
      </c>
      <c r="K1423" s="10">
        <f t="shared" si="67"/>
        <v>16</v>
      </c>
      <c r="L1423" s="10">
        <f t="shared" si="68"/>
        <v>14</v>
      </c>
      <c r="M1423" s="2">
        <f>VLOOKUP(D1423,CUSTOMERS!A:E,5,FALSE)</f>
        <v>5</v>
      </c>
      <c r="N1423" s="2">
        <f>VLOOKUP(E1423,PRODUCTS!A:E,5,FALSE)</f>
        <v>23</v>
      </c>
      <c r="O1423" s="2" t="str">
        <f>VLOOKUP(N1423,CATEGORIES!A:C,3,FALSE)</f>
        <v>Travel</v>
      </c>
      <c r="P1423" s="2" t="str">
        <f ca="1">VLOOKUP(D1423,CUSTOMERS!A:J,10,FALSE)</f>
        <v>40 - 50</v>
      </c>
      <c r="Q1423" s="2" t="str">
        <f>VLOOKUP(D1423,CUSTOMERS!A:I,9,FALSE)</f>
        <v>South</v>
      </c>
      <c r="R1423" s="2" t="str">
        <f>VLOOKUP(D1423,CUSTOMERS!A:K,11,FALSE)</f>
        <v>USA</v>
      </c>
    </row>
    <row r="1424" spans="1:18" x14ac:dyDescent="0.2">
      <c r="A1424" s="2">
        <v>1699</v>
      </c>
      <c r="B1424" s="2">
        <v>2</v>
      </c>
      <c r="C1424" s="4">
        <v>44980</v>
      </c>
      <c r="D1424" s="2">
        <v>330</v>
      </c>
      <c r="E1424" s="2">
        <v>94</v>
      </c>
      <c r="F1424" s="2" t="str">
        <f>VLOOKUP(E1424,PRODUCTS!A:B,2,FALSE)</f>
        <v>Golf Club Cleaner</v>
      </c>
      <c r="G1424" s="2">
        <v>1</v>
      </c>
      <c r="H1424" s="10">
        <f>VLOOKUP(E1424,PRODUCTS!A:E,3,FALSE)</f>
        <v>25</v>
      </c>
      <c r="I1424" s="10">
        <f>VLOOKUP(E1424,PRODUCTS!A:E,4,FALSE)</f>
        <v>14.5</v>
      </c>
      <c r="J1424" s="10">
        <f t="shared" si="66"/>
        <v>25</v>
      </c>
      <c r="K1424" s="10">
        <f t="shared" si="67"/>
        <v>14.5</v>
      </c>
      <c r="L1424" s="10">
        <f t="shared" si="68"/>
        <v>10.5</v>
      </c>
      <c r="M1424" s="2">
        <f>VLOOKUP(D1424,CUSTOMERS!A:E,5,FALSE)</f>
        <v>5</v>
      </c>
      <c r="N1424" s="2">
        <f>VLOOKUP(E1424,PRODUCTS!A:E,5,FALSE)</f>
        <v>12</v>
      </c>
      <c r="O1424" s="2" t="str">
        <f>VLOOKUP(N1424,CATEGORIES!A:C,3,FALSE)</f>
        <v>Gifts</v>
      </c>
      <c r="P1424" s="2" t="str">
        <f ca="1">VLOOKUP(D1424,CUSTOMERS!A:J,10,FALSE)</f>
        <v>40 - 50</v>
      </c>
      <c r="Q1424" s="2" t="str">
        <f>VLOOKUP(D1424,CUSTOMERS!A:I,9,FALSE)</f>
        <v>South</v>
      </c>
      <c r="R1424" s="2" t="str">
        <f>VLOOKUP(D1424,CUSTOMERS!A:K,11,FALSE)</f>
        <v>USA</v>
      </c>
    </row>
    <row r="1425" spans="1:18" x14ac:dyDescent="0.2">
      <c r="A1425" s="2">
        <v>1699</v>
      </c>
      <c r="B1425" s="2">
        <v>3</v>
      </c>
      <c r="C1425" s="4">
        <v>44980</v>
      </c>
      <c r="D1425" s="2">
        <v>330</v>
      </c>
      <c r="E1425" s="2">
        <v>95</v>
      </c>
      <c r="F1425" s="2" t="str">
        <f>VLOOKUP(E1425,PRODUCTS!A:B,2,FALSE)</f>
        <v>Golfer's Mousepad</v>
      </c>
      <c r="G1425" s="2">
        <v>1</v>
      </c>
      <c r="H1425" s="10">
        <f>VLOOKUP(E1425,PRODUCTS!A:E,3,FALSE)</f>
        <v>19</v>
      </c>
      <c r="I1425" s="10">
        <f>VLOOKUP(E1425,PRODUCTS!A:E,4,FALSE)</f>
        <v>11.5</v>
      </c>
      <c r="J1425" s="10">
        <f t="shared" si="66"/>
        <v>19</v>
      </c>
      <c r="K1425" s="10">
        <f t="shared" si="67"/>
        <v>11.5</v>
      </c>
      <c r="L1425" s="10">
        <f t="shared" si="68"/>
        <v>7.5</v>
      </c>
      <c r="M1425" s="2">
        <f>VLOOKUP(D1425,CUSTOMERS!A:E,5,FALSE)</f>
        <v>5</v>
      </c>
      <c r="N1425" s="2">
        <f>VLOOKUP(E1425,PRODUCTS!A:E,5,FALSE)</f>
        <v>12</v>
      </c>
      <c r="O1425" s="2" t="str">
        <f>VLOOKUP(N1425,CATEGORIES!A:C,3,FALSE)</f>
        <v>Gifts</v>
      </c>
      <c r="P1425" s="2" t="str">
        <f ca="1">VLOOKUP(D1425,CUSTOMERS!A:J,10,FALSE)</f>
        <v>40 - 50</v>
      </c>
      <c r="Q1425" s="2" t="str">
        <f>VLOOKUP(D1425,CUSTOMERS!A:I,9,FALSE)</f>
        <v>South</v>
      </c>
      <c r="R1425" s="2" t="str">
        <f>VLOOKUP(D1425,CUSTOMERS!A:K,11,FALSE)</f>
        <v>USA</v>
      </c>
    </row>
    <row r="1426" spans="1:18" x14ac:dyDescent="0.2">
      <c r="A1426" s="2">
        <v>1699</v>
      </c>
      <c r="B1426" s="2">
        <v>4</v>
      </c>
      <c r="C1426" s="4">
        <v>44980</v>
      </c>
      <c r="D1426" s="2">
        <v>330</v>
      </c>
      <c r="E1426" s="2">
        <v>191</v>
      </c>
      <c r="F1426" s="2" t="str">
        <f>VLOOKUP(E1426,PRODUCTS!A:B,2,FALSE)</f>
        <v>Terra Cotta Garlic Roaster</v>
      </c>
      <c r="G1426" s="2">
        <v>2</v>
      </c>
      <c r="H1426" s="10">
        <f>VLOOKUP(E1426,PRODUCTS!A:E,3,FALSE)</f>
        <v>26</v>
      </c>
      <c r="I1426" s="10">
        <f>VLOOKUP(E1426,PRODUCTS!A:E,4,FALSE)</f>
        <v>15</v>
      </c>
      <c r="J1426" s="10">
        <f t="shared" si="66"/>
        <v>52</v>
      </c>
      <c r="K1426" s="10">
        <f t="shared" si="67"/>
        <v>30</v>
      </c>
      <c r="L1426" s="10">
        <f t="shared" si="68"/>
        <v>22</v>
      </c>
      <c r="M1426" s="2">
        <f>VLOOKUP(D1426,CUSTOMERS!A:E,5,FALSE)</f>
        <v>5</v>
      </c>
      <c r="N1426" s="2">
        <f>VLOOKUP(E1426,PRODUCTS!A:E,5,FALSE)</f>
        <v>15</v>
      </c>
      <c r="O1426" s="2" t="str">
        <f>VLOOKUP(N1426,CATEGORIES!A:C,3,FALSE)</f>
        <v>Household</v>
      </c>
      <c r="P1426" s="2" t="str">
        <f ca="1">VLOOKUP(D1426,CUSTOMERS!A:J,10,FALSE)</f>
        <v>40 - 50</v>
      </c>
      <c r="Q1426" s="2" t="str">
        <f>VLOOKUP(D1426,CUSTOMERS!A:I,9,FALSE)</f>
        <v>South</v>
      </c>
      <c r="R1426" s="2" t="str">
        <f>VLOOKUP(D1426,CUSTOMERS!A:K,11,FALSE)</f>
        <v>USA</v>
      </c>
    </row>
    <row r="1427" spans="1:18" x14ac:dyDescent="0.2">
      <c r="A1427" s="2">
        <v>1700</v>
      </c>
      <c r="B1427" s="2">
        <v>1</v>
      </c>
      <c r="C1427" s="4">
        <v>44980</v>
      </c>
      <c r="D1427" s="2">
        <v>672</v>
      </c>
      <c r="E1427" s="2">
        <v>81</v>
      </c>
      <c r="F1427" s="2" t="str">
        <f>VLOOKUP(E1427,PRODUCTS!A:B,2,FALSE)</f>
        <v>Fisherman's Reel Clock</v>
      </c>
      <c r="G1427" s="2">
        <v>1</v>
      </c>
      <c r="H1427" s="10">
        <f>VLOOKUP(E1427,PRODUCTS!A:E,3,FALSE)</f>
        <v>190</v>
      </c>
      <c r="I1427" s="10">
        <f>VLOOKUP(E1427,PRODUCTS!A:E,4,FALSE)</f>
        <v>98</v>
      </c>
      <c r="J1427" s="10">
        <f t="shared" si="66"/>
        <v>190</v>
      </c>
      <c r="K1427" s="10">
        <f t="shared" si="67"/>
        <v>98</v>
      </c>
      <c r="L1427" s="10">
        <f t="shared" si="68"/>
        <v>92</v>
      </c>
      <c r="M1427" s="2">
        <f>VLOOKUP(D1427,CUSTOMERS!A:E,5,FALSE)</f>
        <v>4</v>
      </c>
      <c r="N1427" s="2">
        <f>VLOOKUP(E1427,PRODUCTS!A:E,5,FALSE)</f>
        <v>26</v>
      </c>
      <c r="O1427" s="2" t="str">
        <f>VLOOKUP(N1427,CATEGORIES!A:C,3,FALSE)</f>
        <v>Gifts</v>
      </c>
      <c r="P1427" s="2" t="str">
        <f ca="1">VLOOKUP(D1427,CUSTOMERS!A:J,10,FALSE)</f>
        <v>40 - 50</v>
      </c>
      <c r="Q1427" s="2" t="str">
        <f>VLOOKUP(D1427,CUSTOMERS!A:I,9,FALSE)</f>
        <v>South-West</v>
      </c>
      <c r="R1427" s="2" t="str">
        <f>VLOOKUP(D1427,CUSTOMERS!A:K,11,FALSE)</f>
        <v>USA</v>
      </c>
    </row>
    <row r="1428" spans="1:18" x14ac:dyDescent="0.2">
      <c r="A1428" s="2">
        <v>1700</v>
      </c>
      <c r="B1428" s="2">
        <v>2</v>
      </c>
      <c r="C1428" s="4">
        <v>44980</v>
      </c>
      <c r="D1428" s="2">
        <v>672</v>
      </c>
      <c r="E1428" s="2">
        <v>90</v>
      </c>
      <c r="F1428" s="2" t="str">
        <f>VLOOKUP(E1428,PRODUCTS!A:B,2,FALSE)</f>
        <v>Exotic Chocolates Collection</v>
      </c>
      <c r="G1428" s="2">
        <v>1</v>
      </c>
      <c r="H1428" s="10">
        <f>VLOOKUP(E1428,PRODUCTS!A:E,3,FALSE)</f>
        <v>35</v>
      </c>
      <c r="I1428" s="10">
        <f>VLOOKUP(E1428,PRODUCTS!A:E,4,FALSE)</f>
        <v>20.5</v>
      </c>
      <c r="J1428" s="10">
        <f t="shared" si="66"/>
        <v>35</v>
      </c>
      <c r="K1428" s="10">
        <f t="shared" si="67"/>
        <v>20.5</v>
      </c>
      <c r="L1428" s="10">
        <f t="shared" si="68"/>
        <v>14.5</v>
      </c>
      <c r="M1428" s="2">
        <f>VLOOKUP(D1428,CUSTOMERS!A:E,5,FALSE)</f>
        <v>4</v>
      </c>
      <c r="N1428" s="2">
        <f>VLOOKUP(E1428,PRODUCTS!A:E,5,FALSE)</f>
        <v>4</v>
      </c>
      <c r="O1428" s="2" t="str">
        <f>VLOOKUP(N1428,CATEGORIES!A:C,3,FALSE)</f>
        <v>Gifts</v>
      </c>
      <c r="P1428" s="2" t="str">
        <f ca="1">VLOOKUP(D1428,CUSTOMERS!A:J,10,FALSE)</f>
        <v>40 - 50</v>
      </c>
      <c r="Q1428" s="2" t="str">
        <f>VLOOKUP(D1428,CUSTOMERS!A:I,9,FALSE)</f>
        <v>South-West</v>
      </c>
      <c r="R1428" s="2" t="str">
        <f>VLOOKUP(D1428,CUSTOMERS!A:K,11,FALSE)</f>
        <v>USA</v>
      </c>
    </row>
    <row r="1429" spans="1:18" x14ac:dyDescent="0.2">
      <c r="A1429" s="2">
        <v>1701</v>
      </c>
      <c r="B1429" s="2">
        <v>1</v>
      </c>
      <c r="C1429" s="4">
        <v>44981</v>
      </c>
      <c r="D1429" s="2">
        <v>228</v>
      </c>
      <c r="E1429" s="2">
        <v>11</v>
      </c>
      <c r="F1429" s="2" t="str">
        <f>VLOOKUP(E1429,PRODUCTS!A:B,2,FALSE)</f>
        <v>Aromatherapy Clove Candle</v>
      </c>
      <c r="G1429" s="2">
        <v>1</v>
      </c>
      <c r="H1429" s="10">
        <f>VLOOKUP(E1429,PRODUCTS!A:E,3,FALSE)</f>
        <v>25</v>
      </c>
      <c r="I1429" s="10">
        <f>VLOOKUP(E1429,PRODUCTS!A:E,4,FALSE)</f>
        <v>13.5</v>
      </c>
      <c r="J1429" s="10">
        <f t="shared" si="66"/>
        <v>25</v>
      </c>
      <c r="K1429" s="10">
        <f t="shared" si="67"/>
        <v>13.5</v>
      </c>
      <c r="L1429" s="10">
        <f t="shared" si="68"/>
        <v>11.5</v>
      </c>
      <c r="M1429" s="2">
        <f>VLOOKUP(D1429,CUSTOMERS!A:E,5,FALSE)</f>
        <v>2</v>
      </c>
      <c r="N1429" s="2">
        <f>VLOOKUP(E1429,PRODUCTS!A:E,5,FALSE)</f>
        <v>20</v>
      </c>
      <c r="O1429" s="2" t="str">
        <f>VLOOKUP(N1429,CATEGORIES!A:C,3,FALSE)</f>
        <v>Health &amp; Beauty</v>
      </c>
      <c r="P1429" s="2" t="str">
        <f ca="1">VLOOKUP(D1429,CUSTOMERS!A:J,10,FALSE)</f>
        <v>40 - 50</v>
      </c>
      <c r="Q1429" s="2" t="str">
        <f>VLOOKUP(D1429,CUSTOMERS!A:I,9,FALSE)</f>
        <v>South-East</v>
      </c>
      <c r="R1429" s="2" t="str">
        <f>VLOOKUP(D1429,CUSTOMERS!A:K,11,FALSE)</f>
        <v>USA</v>
      </c>
    </row>
    <row r="1430" spans="1:18" x14ac:dyDescent="0.2">
      <c r="A1430" s="2">
        <v>1701</v>
      </c>
      <c r="B1430" s="2">
        <v>2</v>
      </c>
      <c r="C1430" s="4">
        <v>44981</v>
      </c>
      <c r="D1430" s="2">
        <v>228</v>
      </c>
      <c r="E1430" s="2">
        <v>111</v>
      </c>
      <c r="F1430" s="2" t="str">
        <f>VLOOKUP(E1430,PRODUCTS!A:B,2,FALSE)</f>
        <v>Jolly Ball Horse Toy</v>
      </c>
      <c r="G1430" s="2">
        <v>1</v>
      </c>
      <c r="H1430" s="10">
        <f>VLOOKUP(E1430,PRODUCTS!A:E,3,FALSE)</f>
        <v>18</v>
      </c>
      <c r="I1430" s="10">
        <f>VLOOKUP(E1430,PRODUCTS!A:E,4,FALSE)</f>
        <v>12</v>
      </c>
      <c r="J1430" s="10">
        <f t="shared" si="66"/>
        <v>18</v>
      </c>
      <c r="K1430" s="10">
        <f t="shared" si="67"/>
        <v>12</v>
      </c>
      <c r="L1430" s="10">
        <f t="shared" si="68"/>
        <v>6</v>
      </c>
      <c r="M1430" s="2">
        <f>VLOOKUP(D1430,CUSTOMERS!A:E,5,FALSE)</f>
        <v>2</v>
      </c>
      <c r="N1430" s="2">
        <f>VLOOKUP(E1430,PRODUCTS!A:E,5,FALSE)</f>
        <v>21</v>
      </c>
      <c r="O1430" s="2" t="str">
        <f>VLOOKUP(N1430,CATEGORIES!A:C,3,FALSE)</f>
        <v>Household</v>
      </c>
      <c r="P1430" s="2" t="str">
        <f ca="1">VLOOKUP(D1430,CUSTOMERS!A:J,10,FALSE)</f>
        <v>40 - 50</v>
      </c>
      <c r="Q1430" s="2" t="str">
        <f>VLOOKUP(D1430,CUSTOMERS!A:I,9,FALSE)</f>
        <v>South-East</v>
      </c>
      <c r="R1430" s="2" t="str">
        <f>VLOOKUP(D1430,CUSTOMERS!A:K,11,FALSE)</f>
        <v>USA</v>
      </c>
    </row>
    <row r="1431" spans="1:18" x14ac:dyDescent="0.2">
      <c r="A1431" s="2">
        <v>1701</v>
      </c>
      <c r="B1431" s="2">
        <v>3</v>
      </c>
      <c r="C1431" s="4">
        <v>44981</v>
      </c>
      <c r="D1431" s="2">
        <v>228</v>
      </c>
      <c r="E1431" s="2">
        <v>146</v>
      </c>
      <c r="F1431" s="2" t="str">
        <f>VLOOKUP(E1431,PRODUCTS!A:B,2,FALSE)</f>
        <v>Pedaling Pachyderm</v>
      </c>
      <c r="G1431" s="2">
        <v>1</v>
      </c>
      <c r="H1431" s="10">
        <f>VLOOKUP(E1431,PRODUCTS!A:E,3,FALSE)</f>
        <v>18</v>
      </c>
      <c r="I1431" s="10">
        <f>VLOOKUP(E1431,PRODUCTS!A:E,4,FALSE)</f>
        <v>12</v>
      </c>
      <c r="J1431" s="10">
        <f t="shared" si="66"/>
        <v>18</v>
      </c>
      <c r="K1431" s="10">
        <f t="shared" si="67"/>
        <v>12</v>
      </c>
      <c r="L1431" s="10">
        <f t="shared" si="68"/>
        <v>6</v>
      </c>
      <c r="M1431" s="2">
        <f>VLOOKUP(D1431,CUSTOMERS!A:E,5,FALSE)</f>
        <v>2</v>
      </c>
      <c r="N1431" s="2">
        <f>VLOOKUP(E1431,PRODUCTS!A:E,5,FALSE)</f>
        <v>5</v>
      </c>
      <c r="O1431" s="2" t="str">
        <f>VLOOKUP(N1431,CATEGORIES!A:C,3,FALSE)</f>
        <v>Children</v>
      </c>
      <c r="P1431" s="2" t="str">
        <f ca="1">VLOOKUP(D1431,CUSTOMERS!A:J,10,FALSE)</f>
        <v>40 - 50</v>
      </c>
      <c r="Q1431" s="2" t="str">
        <f>VLOOKUP(D1431,CUSTOMERS!A:I,9,FALSE)</f>
        <v>South-East</v>
      </c>
      <c r="R1431" s="2" t="str">
        <f>VLOOKUP(D1431,CUSTOMERS!A:K,11,FALSE)</f>
        <v>USA</v>
      </c>
    </row>
    <row r="1432" spans="1:18" x14ac:dyDescent="0.2">
      <c r="A1432" s="2">
        <v>1702</v>
      </c>
      <c r="B1432" s="2">
        <v>1</v>
      </c>
      <c r="C1432" s="4">
        <v>44981</v>
      </c>
      <c r="D1432" s="2">
        <v>271</v>
      </c>
      <c r="E1432" s="2">
        <v>43</v>
      </c>
      <c r="F1432" s="2" t="str">
        <f>VLOOKUP(E1432,PRODUCTS!A:B,2,FALSE)</f>
        <v>Champagne and Truffles</v>
      </c>
      <c r="G1432" s="2">
        <v>2</v>
      </c>
      <c r="H1432" s="10">
        <f>VLOOKUP(E1432,PRODUCTS!A:E,3,FALSE)</f>
        <v>57</v>
      </c>
      <c r="I1432" s="10">
        <f>VLOOKUP(E1432,PRODUCTS!A:E,4,FALSE)</f>
        <v>30.5</v>
      </c>
      <c r="J1432" s="10">
        <f t="shared" si="66"/>
        <v>114</v>
      </c>
      <c r="K1432" s="10">
        <f t="shared" si="67"/>
        <v>61</v>
      </c>
      <c r="L1432" s="10">
        <f t="shared" si="68"/>
        <v>53</v>
      </c>
      <c r="M1432" s="2">
        <f>VLOOKUP(D1432,CUSTOMERS!A:E,5,FALSE)</f>
        <v>3</v>
      </c>
      <c r="N1432" s="2">
        <f>VLOOKUP(E1432,PRODUCTS!A:E,5,FALSE)</f>
        <v>11</v>
      </c>
      <c r="O1432" s="2" t="str">
        <f>VLOOKUP(N1432,CATEGORIES!A:C,3,FALSE)</f>
        <v>Gifts</v>
      </c>
      <c r="P1432" s="2" t="str">
        <f ca="1">VLOOKUP(D1432,CUSTOMERS!A:J,10,FALSE)</f>
        <v>60 - 70</v>
      </c>
      <c r="Q1432" s="2" t="str">
        <f>VLOOKUP(D1432,CUSTOMERS!A:I,9,FALSE)</f>
        <v>Central</v>
      </c>
      <c r="R1432" s="2" t="str">
        <f>VLOOKUP(D1432,CUSTOMERS!A:K,11,FALSE)</f>
        <v>USA</v>
      </c>
    </row>
    <row r="1433" spans="1:18" x14ac:dyDescent="0.2">
      <c r="A1433" s="2">
        <v>1702</v>
      </c>
      <c r="B1433" s="2">
        <v>2</v>
      </c>
      <c r="C1433" s="4">
        <v>44981</v>
      </c>
      <c r="D1433" s="2">
        <v>271</v>
      </c>
      <c r="E1433" s="2">
        <v>147</v>
      </c>
      <c r="F1433" s="2" t="str">
        <f>VLOOKUP(E1433,PRODUCTS!A:B,2,FALSE)</f>
        <v>Peppermint Foot Lotion</v>
      </c>
      <c r="G1433" s="2">
        <v>1</v>
      </c>
      <c r="H1433" s="10">
        <f>VLOOKUP(E1433,PRODUCTS!A:E,3,FALSE)</f>
        <v>17</v>
      </c>
      <c r="I1433" s="10">
        <f>VLOOKUP(E1433,PRODUCTS!A:E,4,FALSE)</f>
        <v>10.5</v>
      </c>
      <c r="J1433" s="10">
        <f t="shared" si="66"/>
        <v>17</v>
      </c>
      <c r="K1433" s="10">
        <f t="shared" si="67"/>
        <v>10.5</v>
      </c>
      <c r="L1433" s="10">
        <f t="shared" si="68"/>
        <v>6.5</v>
      </c>
      <c r="M1433" s="2">
        <f>VLOOKUP(D1433,CUSTOMERS!A:E,5,FALSE)</f>
        <v>3</v>
      </c>
      <c r="N1433" s="2">
        <f>VLOOKUP(E1433,PRODUCTS!A:E,5,FALSE)</f>
        <v>24</v>
      </c>
      <c r="O1433" s="2" t="str">
        <f>VLOOKUP(N1433,CATEGORIES!A:C,3,FALSE)</f>
        <v>Health &amp; Beauty</v>
      </c>
      <c r="P1433" s="2" t="str">
        <f ca="1">VLOOKUP(D1433,CUSTOMERS!A:J,10,FALSE)</f>
        <v>60 - 70</v>
      </c>
      <c r="Q1433" s="2" t="str">
        <f>VLOOKUP(D1433,CUSTOMERS!A:I,9,FALSE)</f>
        <v>Central</v>
      </c>
      <c r="R1433" s="2" t="str">
        <f>VLOOKUP(D1433,CUSTOMERS!A:K,11,FALSE)</f>
        <v>USA</v>
      </c>
    </row>
    <row r="1434" spans="1:18" x14ac:dyDescent="0.2">
      <c r="A1434" s="2">
        <v>1703</v>
      </c>
      <c r="B1434" s="2">
        <v>1</v>
      </c>
      <c r="C1434" s="4">
        <v>44981</v>
      </c>
      <c r="D1434" s="2">
        <v>318</v>
      </c>
      <c r="E1434" s="2">
        <v>77</v>
      </c>
      <c r="F1434" s="2" t="str">
        <f>VLOOKUP(E1434,PRODUCTS!A:B,2,FALSE)</f>
        <v>Fiber Optics Kit</v>
      </c>
      <c r="G1434" s="2">
        <v>1</v>
      </c>
      <c r="H1434" s="10">
        <f>VLOOKUP(E1434,PRODUCTS!A:E,3,FALSE)</f>
        <v>13</v>
      </c>
      <c r="I1434" s="10">
        <f>VLOOKUP(E1434,PRODUCTS!A:E,4,FALSE)</f>
        <v>7.5</v>
      </c>
      <c r="J1434" s="10">
        <f t="shared" si="66"/>
        <v>13</v>
      </c>
      <c r="K1434" s="10">
        <f t="shared" si="67"/>
        <v>7.5</v>
      </c>
      <c r="L1434" s="10">
        <f t="shared" si="68"/>
        <v>5.5</v>
      </c>
      <c r="M1434" s="2">
        <f>VLOOKUP(D1434,CUSTOMERS!A:E,5,FALSE)</f>
        <v>2</v>
      </c>
      <c r="N1434" s="2">
        <f>VLOOKUP(E1434,PRODUCTS!A:E,5,FALSE)</f>
        <v>17</v>
      </c>
      <c r="O1434" s="2" t="str">
        <f>VLOOKUP(N1434,CATEGORIES!A:C,3,FALSE)</f>
        <v>Children</v>
      </c>
      <c r="P1434" s="2" t="str">
        <f ca="1">VLOOKUP(D1434,CUSTOMERS!A:J,10,FALSE)</f>
        <v>40 - 50</v>
      </c>
      <c r="Q1434" s="2" t="str">
        <f>VLOOKUP(D1434,CUSTOMERS!A:I,9,FALSE)</f>
        <v>South-East</v>
      </c>
      <c r="R1434" s="2" t="str">
        <f>VLOOKUP(D1434,CUSTOMERS!A:K,11,FALSE)</f>
        <v>USA</v>
      </c>
    </row>
    <row r="1435" spans="1:18" x14ac:dyDescent="0.2">
      <c r="A1435" s="2">
        <v>1703</v>
      </c>
      <c r="B1435" s="2">
        <v>2</v>
      </c>
      <c r="C1435" s="4">
        <v>44981</v>
      </c>
      <c r="D1435" s="2">
        <v>318</v>
      </c>
      <c r="E1435" s="2">
        <v>202</v>
      </c>
      <c r="F1435" s="2" t="str">
        <f>VLOOKUP(E1435,PRODUCTS!A:B,2,FALSE)</f>
        <v>100% Wool Victorian Carpet</v>
      </c>
      <c r="G1435" s="2">
        <v>1</v>
      </c>
      <c r="H1435" s="10">
        <f>VLOOKUP(E1435,PRODUCTS!A:E,3,FALSE)</f>
        <v>998</v>
      </c>
      <c r="I1435" s="10">
        <f>VLOOKUP(E1435,PRODUCTS!A:E,4,FALSE)</f>
        <v>502</v>
      </c>
      <c r="J1435" s="10">
        <f t="shared" si="66"/>
        <v>998</v>
      </c>
      <c r="K1435" s="10">
        <f t="shared" si="67"/>
        <v>502</v>
      </c>
      <c r="L1435" s="10">
        <f t="shared" si="68"/>
        <v>496</v>
      </c>
      <c r="M1435" s="2">
        <f>VLOOKUP(D1435,CUSTOMERS!A:E,5,FALSE)</f>
        <v>2</v>
      </c>
      <c r="N1435" s="2">
        <f>VLOOKUP(E1435,PRODUCTS!A:E,5,FALSE)</f>
        <v>19</v>
      </c>
      <c r="O1435" s="2" t="str">
        <f>VLOOKUP(N1435,CATEGORIES!A:C,3,FALSE)</f>
        <v>Household</v>
      </c>
      <c r="P1435" s="2" t="str">
        <f ca="1">VLOOKUP(D1435,CUSTOMERS!A:J,10,FALSE)</f>
        <v>40 - 50</v>
      </c>
      <c r="Q1435" s="2" t="str">
        <f>VLOOKUP(D1435,CUSTOMERS!A:I,9,FALSE)</f>
        <v>South-East</v>
      </c>
      <c r="R1435" s="2" t="str">
        <f>VLOOKUP(D1435,CUSTOMERS!A:K,11,FALSE)</f>
        <v>USA</v>
      </c>
    </row>
    <row r="1436" spans="1:18" x14ac:dyDescent="0.2">
      <c r="A1436" s="2">
        <v>1704</v>
      </c>
      <c r="B1436" s="2">
        <v>1</v>
      </c>
      <c r="C1436" s="4">
        <v>44981</v>
      </c>
      <c r="D1436" s="2">
        <v>402</v>
      </c>
      <c r="E1436" s="2">
        <v>25</v>
      </c>
      <c r="F1436" s="2" t="str">
        <f>VLOOKUP(E1436,PRODUCTS!A:B,2,FALSE)</f>
        <v>Brass Match Holder</v>
      </c>
      <c r="G1436" s="2">
        <v>1</v>
      </c>
      <c r="H1436" s="10">
        <f>VLOOKUP(E1436,PRODUCTS!A:E,3,FALSE)</f>
        <v>20</v>
      </c>
      <c r="I1436" s="10">
        <f>VLOOKUP(E1436,PRODUCTS!A:E,4,FALSE)</f>
        <v>12</v>
      </c>
      <c r="J1436" s="10">
        <f t="shared" si="66"/>
        <v>20</v>
      </c>
      <c r="K1436" s="10">
        <f t="shared" si="67"/>
        <v>12</v>
      </c>
      <c r="L1436" s="10">
        <f t="shared" si="68"/>
        <v>8</v>
      </c>
      <c r="M1436" s="2">
        <f>VLOOKUP(D1436,CUSTOMERS!A:E,5,FALSE)</f>
        <v>6</v>
      </c>
      <c r="N1436" s="2">
        <f>VLOOKUP(E1436,PRODUCTS!A:E,5,FALSE)</f>
        <v>13</v>
      </c>
      <c r="O1436" s="2" t="str">
        <f>VLOOKUP(N1436,CATEGORIES!A:C,3,FALSE)</f>
        <v>Household</v>
      </c>
      <c r="P1436" s="2" t="str">
        <f ca="1">VLOOKUP(D1436,CUSTOMERS!A:J,10,FALSE)</f>
        <v>50 - 60</v>
      </c>
      <c r="Q1436" s="2" t="str">
        <f>VLOOKUP(D1436,CUSTOMERS!A:I,9,FALSE)</f>
        <v>North-East</v>
      </c>
      <c r="R1436" s="2" t="str">
        <f>VLOOKUP(D1436,CUSTOMERS!A:K,11,FALSE)</f>
        <v>USA</v>
      </c>
    </row>
    <row r="1437" spans="1:18" x14ac:dyDescent="0.2">
      <c r="A1437" s="2">
        <v>1704</v>
      </c>
      <c r="B1437" s="2">
        <v>2</v>
      </c>
      <c r="C1437" s="4">
        <v>44981</v>
      </c>
      <c r="D1437" s="2">
        <v>402</v>
      </c>
      <c r="E1437" s="2">
        <v>42</v>
      </c>
      <c r="F1437" s="2" t="str">
        <f>VLOOKUP(E1437,PRODUCTS!A:B,2,FALSE)</f>
        <v>Ceramic Mixing Bowls</v>
      </c>
      <c r="G1437" s="2">
        <v>1</v>
      </c>
      <c r="H1437" s="10">
        <f>VLOOKUP(E1437,PRODUCTS!A:E,3,FALSE)</f>
        <v>45</v>
      </c>
      <c r="I1437" s="10">
        <f>VLOOKUP(E1437,PRODUCTS!A:E,4,FALSE)</f>
        <v>25.5</v>
      </c>
      <c r="J1437" s="10">
        <f t="shared" si="66"/>
        <v>45</v>
      </c>
      <c r="K1437" s="10">
        <f t="shared" si="67"/>
        <v>25.5</v>
      </c>
      <c r="L1437" s="10">
        <f t="shared" si="68"/>
        <v>19.5</v>
      </c>
      <c r="M1437" s="2">
        <f>VLOOKUP(D1437,CUSTOMERS!A:E,5,FALSE)</f>
        <v>6</v>
      </c>
      <c r="N1437" s="2">
        <f>VLOOKUP(E1437,PRODUCTS!A:E,5,FALSE)</f>
        <v>15</v>
      </c>
      <c r="O1437" s="2" t="str">
        <f>VLOOKUP(N1437,CATEGORIES!A:C,3,FALSE)</f>
        <v>Household</v>
      </c>
      <c r="P1437" s="2" t="str">
        <f ca="1">VLOOKUP(D1437,CUSTOMERS!A:J,10,FALSE)</f>
        <v>50 - 60</v>
      </c>
      <c r="Q1437" s="2" t="str">
        <f>VLOOKUP(D1437,CUSTOMERS!A:I,9,FALSE)</f>
        <v>North-East</v>
      </c>
      <c r="R1437" s="2" t="str">
        <f>VLOOKUP(D1437,CUSTOMERS!A:K,11,FALSE)</f>
        <v>USA</v>
      </c>
    </row>
    <row r="1438" spans="1:18" x14ac:dyDescent="0.2">
      <c r="A1438" s="2">
        <v>1705</v>
      </c>
      <c r="B1438" s="2">
        <v>1</v>
      </c>
      <c r="C1438" s="4">
        <v>44982</v>
      </c>
      <c r="D1438" s="2">
        <v>81</v>
      </c>
      <c r="E1438" s="2">
        <v>70</v>
      </c>
      <c r="F1438" s="2" t="str">
        <f>VLOOKUP(E1438,PRODUCTS!A:B,2,FALSE)</f>
        <v>Eatable Delights Flower Basket</v>
      </c>
      <c r="G1438" s="2">
        <v>1</v>
      </c>
      <c r="H1438" s="10">
        <f>VLOOKUP(E1438,PRODUCTS!A:E,3,FALSE)</f>
        <v>55</v>
      </c>
      <c r="I1438" s="10">
        <f>VLOOKUP(E1438,PRODUCTS!A:E,4,FALSE)</f>
        <v>28.5</v>
      </c>
      <c r="J1438" s="10">
        <f t="shared" si="66"/>
        <v>55</v>
      </c>
      <c r="K1438" s="10">
        <f t="shared" si="67"/>
        <v>28.5</v>
      </c>
      <c r="L1438" s="10">
        <f t="shared" si="68"/>
        <v>26.5</v>
      </c>
      <c r="M1438" s="2">
        <f>VLOOKUP(D1438,CUSTOMERS!A:E,5,FALSE)</f>
        <v>6</v>
      </c>
      <c r="N1438" s="2">
        <f>VLOOKUP(E1438,PRODUCTS!A:E,5,FALSE)</f>
        <v>22</v>
      </c>
      <c r="O1438" s="2" t="str">
        <f>VLOOKUP(N1438,CATEGORIES!A:C,3,FALSE)</f>
        <v>Gifts</v>
      </c>
      <c r="P1438" s="2" t="str">
        <f ca="1">VLOOKUP(D1438,CUSTOMERS!A:J,10,FALSE)</f>
        <v>30 - 40</v>
      </c>
      <c r="Q1438" s="2" t="str">
        <f>VLOOKUP(D1438,CUSTOMERS!A:I,9,FALSE)</f>
        <v>Mid-Atlantic</v>
      </c>
      <c r="R1438" s="2" t="str">
        <f>VLOOKUP(D1438,CUSTOMERS!A:K,11,FALSE)</f>
        <v>USA</v>
      </c>
    </row>
    <row r="1439" spans="1:18" x14ac:dyDescent="0.2">
      <c r="A1439" s="2">
        <v>1705</v>
      </c>
      <c r="B1439" s="2">
        <v>2</v>
      </c>
      <c r="C1439" s="4">
        <v>44982</v>
      </c>
      <c r="D1439" s="2">
        <v>81</v>
      </c>
      <c r="E1439" s="2">
        <v>142</v>
      </c>
      <c r="F1439" s="2" t="str">
        <f>VLOOKUP(E1439,PRODUCTS!A:B,2,FALSE)</f>
        <v>Notre Dame 3-D Puzzle</v>
      </c>
      <c r="G1439" s="2">
        <v>1</v>
      </c>
      <c r="H1439" s="10">
        <f>VLOOKUP(E1439,PRODUCTS!A:E,3,FALSE)</f>
        <v>50</v>
      </c>
      <c r="I1439" s="10">
        <f>VLOOKUP(E1439,PRODUCTS!A:E,4,FALSE)</f>
        <v>27</v>
      </c>
      <c r="J1439" s="10">
        <f t="shared" si="66"/>
        <v>50</v>
      </c>
      <c r="K1439" s="10">
        <f t="shared" si="67"/>
        <v>27</v>
      </c>
      <c r="L1439" s="10">
        <f t="shared" si="68"/>
        <v>23</v>
      </c>
      <c r="M1439" s="2">
        <f>VLOOKUP(D1439,CUSTOMERS!A:E,5,FALSE)</f>
        <v>6</v>
      </c>
      <c r="N1439" s="2">
        <f>VLOOKUP(E1439,PRODUCTS!A:E,5,FALSE)</f>
        <v>10</v>
      </c>
      <c r="O1439" s="2" t="str">
        <f>VLOOKUP(N1439,CATEGORIES!A:C,3,FALSE)</f>
        <v>Children</v>
      </c>
      <c r="P1439" s="2" t="str">
        <f ca="1">VLOOKUP(D1439,CUSTOMERS!A:J,10,FALSE)</f>
        <v>30 - 40</v>
      </c>
      <c r="Q1439" s="2" t="str">
        <f>VLOOKUP(D1439,CUSTOMERS!A:I,9,FALSE)</f>
        <v>Mid-Atlantic</v>
      </c>
      <c r="R1439" s="2" t="str">
        <f>VLOOKUP(D1439,CUSTOMERS!A:K,11,FALSE)</f>
        <v>USA</v>
      </c>
    </row>
    <row r="1440" spans="1:18" x14ac:dyDescent="0.2">
      <c r="A1440" s="2">
        <v>1706</v>
      </c>
      <c r="B1440" s="2">
        <v>1</v>
      </c>
      <c r="C1440" s="4">
        <v>44982</v>
      </c>
      <c r="D1440" s="2">
        <v>303</v>
      </c>
      <c r="E1440" s="2">
        <v>69</v>
      </c>
      <c r="F1440" s="2" t="str">
        <f>VLOOKUP(E1440,PRODUCTS!A:B,2,FALSE)</f>
        <v>Earth Orbiter with Stack</v>
      </c>
      <c r="G1440" s="2">
        <v>1</v>
      </c>
      <c r="H1440" s="10">
        <f>VLOOKUP(E1440,PRODUCTS!A:E,3,FALSE)</f>
        <v>85</v>
      </c>
      <c r="I1440" s="10">
        <f>VLOOKUP(E1440,PRODUCTS!A:E,4,FALSE)</f>
        <v>43.5</v>
      </c>
      <c r="J1440" s="10">
        <f t="shared" si="66"/>
        <v>85</v>
      </c>
      <c r="K1440" s="10">
        <f t="shared" si="67"/>
        <v>43.5</v>
      </c>
      <c r="L1440" s="10">
        <f t="shared" si="68"/>
        <v>41.5</v>
      </c>
      <c r="M1440" s="2">
        <f>VLOOKUP(D1440,CUSTOMERS!A:E,5,FALSE)</f>
        <v>3</v>
      </c>
      <c r="N1440" s="2">
        <f>VLOOKUP(E1440,PRODUCTS!A:E,5,FALSE)</f>
        <v>26</v>
      </c>
      <c r="O1440" s="2" t="str">
        <f>VLOOKUP(N1440,CATEGORIES!A:C,3,FALSE)</f>
        <v>Gifts</v>
      </c>
      <c r="P1440" s="2" t="str">
        <f ca="1">VLOOKUP(D1440,CUSTOMERS!A:J,10,FALSE)</f>
        <v>40 - 50</v>
      </c>
      <c r="Q1440" s="2" t="str">
        <f>VLOOKUP(D1440,CUSTOMERS!A:I,9,FALSE)</f>
        <v>Canada</v>
      </c>
      <c r="R1440" s="2" t="str">
        <f>VLOOKUP(D1440,CUSTOMERS!A:K,11,FALSE)</f>
        <v>Canada</v>
      </c>
    </row>
    <row r="1441" spans="1:18" x14ac:dyDescent="0.2">
      <c r="A1441" s="2">
        <v>1706</v>
      </c>
      <c r="B1441" s="2">
        <v>2</v>
      </c>
      <c r="C1441" s="4">
        <v>44982</v>
      </c>
      <c r="D1441" s="2">
        <v>303</v>
      </c>
      <c r="E1441" s="2">
        <v>135</v>
      </c>
      <c r="F1441" s="2" t="str">
        <f>VLOOKUP(E1441,PRODUCTS!A:B,2,FALSE)</f>
        <v>Model of Atlantis</v>
      </c>
      <c r="G1441" s="2">
        <v>1</v>
      </c>
      <c r="H1441" s="10">
        <f>VLOOKUP(E1441,PRODUCTS!A:E,3,FALSE)</f>
        <v>60</v>
      </c>
      <c r="I1441" s="10">
        <f>VLOOKUP(E1441,PRODUCTS!A:E,4,FALSE)</f>
        <v>31</v>
      </c>
      <c r="J1441" s="10">
        <f t="shared" si="66"/>
        <v>60</v>
      </c>
      <c r="K1441" s="10">
        <f t="shared" si="67"/>
        <v>31</v>
      </c>
      <c r="L1441" s="10">
        <f t="shared" si="68"/>
        <v>29</v>
      </c>
      <c r="M1441" s="2">
        <f>VLOOKUP(D1441,CUSTOMERS!A:E,5,FALSE)</f>
        <v>3</v>
      </c>
      <c r="N1441" s="2">
        <f>VLOOKUP(E1441,PRODUCTS!A:E,5,FALSE)</f>
        <v>26</v>
      </c>
      <c r="O1441" s="2" t="str">
        <f>VLOOKUP(N1441,CATEGORIES!A:C,3,FALSE)</f>
        <v>Gifts</v>
      </c>
      <c r="P1441" s="2" t="str">
        <f ca="1">VLOOKUP(D1441,CUSTOMERS!A:J,10,FALSE)</f>
        <v>40 - 50</v>
      </c>
      <c r="Q1441" s="2" t="str">
        <f>VLOOKUP(D1441,CUSTOMERS!A:I,9,FALSE)</f>
        <v>Canada</v>
      </c>
      <c r="R1441" s="2" t="str">
        <f>VLOOKUP(D1441,CUSTOMERS!A:K,11,FALSE)</f>
        <v>Canada</v>
      </c>
    </row>
    <row r="1442" spans="1:18" x14ac:dyDescent="0.2">
      <c r="A1442" s="2">
        <v>1706</v>
      </c>
      <c r="B1442" s="2">
        <v>3</v>
      </c>
      <c r="C1442" s="4">
        <v>44982</v>
      </c>
      <c r="D1442" s="2">
        <v>303</v>
      </c>
      <c r="E1442" s="2">
        <v>136</v>
      </c>
      <c r="F1442" s="2" t="str">
        <f>VLOOKUP(E1442,PRODUCTS!A:B,2,FALSE)</f>
        <v>Moisturizing Lip Balms (12 Flavor set)</v>
      </c>
      <c r="G1442" s="2">
        <v>1</v>
      </c>
      <c r="H1442" s="10">
        <f>VLOOKUP(E1442,PRODUCTS!A:E,3,FALSE)</f>
        <v>17</v>
      </c>
      <c r="I1442" s="10">
        <f>VLOOKUP(E1442,PRODUCTS!A:E,4,FALSE)</f>
        <v>10.5</v>
      </c>
      <c r="J1442" s="10">
        <f t="shared" si="66"/>
        <v>17</v>
      </c>
      <c r="K1442" s="10">
        <f t="shared" si="67"/>
        <v>10.5</v>
      </c>
      <c r="L1442" s="10">
        <f t="shared" si="68"/>
        <v>6.5</v>
      </c>
      <c r="M1442" s="2">
        <f>VLOOKUP(D1442,CUSTOMERS!A:E,5,FALSE)</f>
        <v>3</v>
      </c>
      <c r="N1442" s="2">
        <f>VLOOKUP(E1442,PRODUCTS!A:E,5,FALSE)</f>
        <v>20</v>
      </c>
      <c r="O1442" s="2" t="str">
        <f>VLOOKUP(N1442,CATEGORIES!A:C,3,FALSE)</f>
        <v>Health &amp; Beauty</v>
      </c>
      <c r="P1442" s="2" t="str">
        <f ca="1">VLOOKUP(D1442,CUSTOMERS!A:J,10,FALSE)</f>
        <v>40 - 50</v>
      </c>
      <c r="Q1442" s="2" t="str">
        <f>VLOOKUP(D1442,CUSTOMERS!A:I,9,FALSE)</f>
        <v>Canada</v>
      </c>
      <c r="R1442" s="2" t="str">
        <f>VLOOKUP(D1442,CUSTOMERS!A:K,11,FALSE)</f>
        <v>Canada</v>
      </c>
    </row>
    <row r="1443" spans="1:18" x14ac:dyDescent="0.2">
      <c r="A1443" s="2">
        <v>1707</v>
      </c>
      <c r="B1443" s="2">
        <v>1</v>
      </c>
      <c r="C1443" s="4">
        <v>44982</v>
      </c>
      <c r="D1443" s="2">
        <v>313</v>
      </c>
      <c r="E1443" s="2">
        <v>126</v>
      </c>
      <c r="F1443" s="2" t="str">
        <f>VLOOKUP(E1443,PRODUCTS!A:B,2,FALSE)</f>
        <v>Lucky Golden Clover</v>
      </c>
      <c r="G1443" s="2">
        <v>1</v>
      </c>
      <c r="H1443" s="10">
        <f>VLOOKUP(E1443,PRODUCTS!A:E,3,FALSE)</f>
        <v>20</v>
      </c>
      <c r="I1443" s="10">
        <f>VLOOKUP(E1443,PRODUCTS!A:E,4,FALSE)</f>
        <v>13</v>
      </c>
      <c r="J1443" s="10">
        <f t="shared" si="66"/>
        <v>20</v>
      </c>
      <c r="K1443" s="10">
        <f t="shared" si="67"/>
        <v>13</v>
      </c>
      <c r="L1443" s="10">
        <f t="shared" si="68"/>
        <v>7</v>
      </c>
      <c r="M1443" s="2">
        <f>VLOOKUP(D1443,CUSTOMERS!A:E,5,FALSE)</f>
        <v>5</v>
      </c>
      <c r="N1443" s="2">
        <f>VLOOKUP(E1443,PRODUCTS!A:E,5,FALSE)</f>
        <v>14</v>
      </c>
      <c r="O1443" s="2" t="str">
        <f>VLOOKUP(N1443,CATEGORIES!A:C,3,FALSE)</f>
        <v>Health &amp; Beauty</v>
      </c>
      <c r="P1443" s="2" t="str">
        <f ca="1">VLOOKUP(D1443,CUSTOMERS!A:J,10,FALSE)</f>
        <v>30 - 40</v>
      </c>
      <c r="Q1443" s="2" t="str">
        <f>VLOOKUP(D1443,CUSTOMERS!A:I,9,FALSE)</f>
        <v>South-West</v>
      </c>
      <c r="R1443" s="2" t="str">
        <f>VLOOKUP(D1443,CUSTOMERS!A:K,11,FALSE)</f>
        <v>USA</v>
      </c>
    </row>
    <row r="1444" spans="1:18" x14ac:dyDescent="0.2">
      <c r="A1444" s="2">
        <v>1708</v>
      </c>
      <c r="B1444" s="2">
        <v>1</v>
      </c>
      <c r="C1444" s="4">
        <v>44982</v>
      </c>
      <c r="D1444" s="2">
        <v>396</v>
      </c>
      <c r="E1444" s="2">
        <v>29</v>
      </c>
      <c r="F1444" s="2" t="str">
        <f>VLOOKUP(E1444,PRODUCTS!A:B,2,FALSE)</f>
        <v>Candle-powered Boat</v>
      </c>
      <c r="G1444" s="2">
        <v>3</v>
      </c>
      <c r="H1444" s="10">
        <f>VLOOKUP(E1444,PRODUCTS!A:E,3,FALSE)</f>
        <v>18</v>
      </c>
      <c r="I1444" s="10">
        <f>VLOOKUP(E1444,PRODUCTS!A:E,4,FALSE)</f>
        <v>12</v>
      </c>
      <c r="J1444" s="10">
        <f t="shared" si="66"/>
        <v>54</v>
      </c>
      <c r="K1444" s="10">
        <f t="shared" si="67"/>
        <v>36</v>
      </c>
      <c r="L1444" s="10">
        <f t="shared" si="68"/>
        <v>18</v>
      </c>
      <c r="M1444" s="2">
        <f>VLOOKUP(D1444,CUSTOMERS!A:E,5,FALSE)</f>
        <v>5</v>
      </c>
      <c r="N1444" s="2">
        <f>VLOOKUP(E1444,PRODUCTS!A:E,5,FALSE)</f>
        <v>5</v>
      </c>
      <c r="O1444" s="2" t="str">
        <f>VLOOKUP(N1444,CATEGORIES!A:C,3,FALSE)</f>
        <v>Children</v>
      </c>
      <c r="P1444" s="2" t="str">
        <f ca="1">VLOOKUP(D1444,CUSTOMERS!A:J,10,FALSE)</f>
        <v>50 - 60</v>
      </c>
      <c r="Q1444" s="2" t="str">
        <f>VLOOKUP(D1444,CUSTOMERS!A:I,9,FALSE)</f>
        <v>South-East</v>
      </c>
      <c r="R1444" s="2" t="str">
        <f>VLOOKUP(D1444,CUSTOMERS!A:K,11,FALSE)</f>
        <v>USA</v>
      </c>
    </row>
    <row r="1445" spans="1:18" x14ac:dyDescent="0.2">
      <c r="A1445" s="2">
        <v>1708</v>
      </c>
      <c r="B1445" s="2">
        <v>2</v>
      </c>
      <c r="C1445" s="4">
        <v>44982</v>
      </c>
      <c r="D1445" s="2">
        <v>396</v>
      </c>
      <c r="E1445" s="2">
        <v>111</v>
      </c>
      <c r="F1445" s="2" t="str">
        <f>VLOOKUP(E1445,PRODUCTS!A:B,2,FALSE)</f>
        <v>Jolly Ball Horse Toy</v>
      </c>
      <c r="G1445" s="2">
        <v>1</v>
      </c>
      <c r="H1445" s="10">
        <f>VLOOKUP(E1445,PRODUCTS!A:E,3,FALSE)</f>
        <v>18</v>
      </c>
      <c r="I1445" s="10">
        <f>VLOOKUP(E1445,PRODUCTS!A:E,4,FALSE)</f>
        <v>12</v>
      </c>
      <c r="J1445" s="10">
        <f t="shared" si="66"/>
        <v>18</v>
      </c>
      <c r="K1445" s="10">
        <f t="shared" si="67"/>
        <v>12</v>
      </c>
      <c r="L1445" s="10">
        <f t="shared" si="68"/>
        <v>6</v>
      </c>
      <c r="M1445" s="2">
        <f>VLOOKUP(D1445,CUSTOMERS!A:E,5,FALSE)</f>
        <v>5</v>
      </c>
      <c r="N1445" s="2">
        <f>VLOOKUP(E1445,PRODUCTS!A:E,5,FALSE)</f>
        <v>21</v>
      </c>
      <c r="O1445" s="2" t="str">
        <f>VLOOKUP(N1445,CATEGORIES!A:C,3,FALSE)</f>
        <v>Household</v>
      </c>
      <c r="P1445" s="2" t="str">
        <f ca="1">VLOOKUP(D1445,CUSTOMERS!A:J,10,FALSE)</f>
        <v>50 - 60</v>
      </c>
      <c r="Q1445" s="2" t="str">
        <f>VLOOKUP(D1445,CUSTOMERS!A:I,9,FALSE)</f>
        <v>South-East</v>
      </c>
      <c r="R1445" s="2" t="str">
        <f>VLOOKUP(D1445,CUSTOMERS!A:K,11,FALSE)</f>
        <v>USA</v>
      </c>
    </row>
    <row r="1446" spans="1:18" x14ac:dyDescent="0.2">
      <c r="A1446" s="2">
        <v>1709</v>
      </c>
      <c r="B1446" s="2">
        <v>1</v>
      </c>
      <c r="C1446" s="4">
        <v>44982</v>
      </c>
      <c r="D1446" s="2">
        <v>417</v>
      </c>
      <c r="E1446" s="2">
        <v>55</v>
      </c>
      <c r="F1446" s="2" t="str">
        <f>VLOOKUP(E1446,PRODUCTS!A:B,2,FALSE)</f>
        <v>Copper Snow Gauge</v>
      </c>
      <c r="G1446" s="2">
        <v>1</v>
      </c>
      <c r="H1446" s="10">
        <f>VLOOKUP(E1446,PRODUCTS!A:E,3,FALSE)</f>
        <v>65</v>
      </c>
      <c r="I1446" s="10">
        <f>VLOOKUP(E1446,PRODUCTS!A:E,4,FALSE)</f>
        <v>35.5</v>
      </c>
      <c r="J1446" s="10">
        <f t="shared" si="66"/>
        <v>65</v>
      </c>
      <c r="K1446" s="10">
        <f t="shared" si="67"/>
        <v>35.5</v>
      </c>
      <c r="L1446" s="10">
        <f t="shared" si="68"/>
        <v>29.5</v>
      </c>
      <c r="M1446" s="2">
        <f>VLOOKUP(D1446,CUSTOMERS!A:E,5,FALSE)</f>
        <v>9</v>
      </c>
      <c r="N1446" s="2">
        <f>VLOOKUP(E1446,PRODUCTS!A:E,5,FALSE)</f>
        <v>16</v>
      </c>
      <c r="O1446" s="2" t="str">
        <f>VLOOKUP(N1446,CATEGORIES!A:C,3,FALSE)</f>
        <v>Household</v>
      </c>
      <c r="P1446" s="2" t="str">
        <f ca="1">VLOOKUP(D1446,CUSTOMERS!A:J,10,FALSE)</f>
        <v>40 - 50</v>
      </c>
      <c r="Q1446" s="2" t="str">
        <f>VLOOKUP(D1446,CUSTOMERS!A:I,9,FALSE)</f>
        <v>South-West</v>
      </c>
      <c r="R1446" s="2" t="str">
        <f>VLOOKUP(D1446,CUSTOMERS!A:K,11,FALSE)</f>
        <v>USA</v>
      </c>
    </row>
    <row r="1447" spans="1:18" x14ac:dyDescent="0.2">
      <c r="A1447" s="2">
        <v>1709</v>
      </c>
      <c r="B1447" s="2">
        <v>2</v>
      </c>
      <c r="C1447" s="4">
        <v>44982</v>
      </c>
      <c r="D1447" s="2">
        <v>417</v>
      </c>
      <c r="E1447" s="2">
        <v>91</v>
      </c>
      <c r="F1447" s="2" t="str">
        <f>VLOOKUP(E1447,PRODUCTS!A:B,2,FALSE)</f>
        <v>Godiva Christmas Ballotin</v>
      </c>
      <c r="G1447" s="2">
        <v>1</v>
      </c>
      <c r="H1447" s="10">
        <f>VLOOKUP(E1447,PRODUCTS!A:E,3,FALSE)</f>
        <v>40</v>
      </c>
      <c r="I1447" s="10">
        <f>VLOOKUP(E1447,PRODUCTS!A:E,4,FALSE)</f>
        <v>21</v>
      </c>
      <c r="J1447" s="10">
        <f t="shared" si="66"/>
        <v>40</v>
      </c>
      <c r="K1447" s="10">
        <f t="shared" si="67"/>
        <v>21</v>
      </c>
      <c r="L1447" s="10">
        <f t="shared" si="68"/>
        <v>19</v>
      </c>
      <c r="M1447" s="2">
        <f>VLOOKUP(D1447,CUSTOMERS!A:E,5,FALSE)</f>
        <v>9</v>
      </c>
      <c r="N1447" s="2">
        <f>VLOOKUP(E1447,PRODUCTS!A:E,5,FALSE)</f>
        <v>3</v>
      </c>
      <c r="O1447" s="2" t="str">
        <f>VLOOKUP(N1447,CATEGORIES!A:C,3,FALSE)</f>
        <v>Food</v>
      </c>
      <c r="P1447" s="2" t="str">
        <f ca="1">VLOOKUP(D1447,CUSTOMERS!A:J,10,FALSE)</f>
        <v>40 - 50</v>
      </c>
      <c r="Q1447" s="2" t="str">
        <f>VLOOKUP(D1447,CUSTOMERS!A:I,9,FALSE)</f>
        <v>South-West</v>
      </c>
      <c r="R1447" s="2" t="str">
        <f>VLOOKUP(D1447,CUSTOMERS!A:K,11,FALSE)</f>
        <v>USA</v>
      </c>
    </row>
    <row r="1448" spans="1:18" x14ac:dyDescent="0.2">
      <c r="A1448" s="2">
        <v>1709</v>
      </c>
      <c r="B1448" s="2">
        <v>3</v>
      </c>
      <c r="C1448" s="4">
        <v>44982</v>
      </c>
      <c r="D1448" s="2">
        <v>417</v>
      </c>
      <c r="E1448" s="2">
        <v>104</v>
      </c>
      <c r="F1448" s="2" t="str">
        <f>VLOOKUP(E1448,PRODUCTS!A:B,2,FALSE)</f>
        <v>Ice Cream Parlor Bowl Set</v>
      </c>
      <c r="G1448" s="2">
        <v>1</v>
      </c>
      <c r="H1448" s="10">
        <f>VLOOKUP(E1448,PRODUCTS!A:E,3,FALSE)</f>
        <v>43</v>
      </c>
      <c r="I1448" s="10">
        <f>VLOOKUP(E1448,PRODUCTS!A:E,4,FALSE)</f>
        <v>23.5</v>
      </c>
      <c r="J1448" s="10">
        <f t="shared" si="66"/>
        <v>43</v>
      </c>
      <c r="K1448" s="10">
        <f t="shared" si="67"/>
        <v>23.5</v>
      </c>
      <c r="L1448" s="10">
        <f t="shared" si="68"/>
        <v>19.5</v>
      </c>
      <c r="M1448" s="2">
        <f>VLOOKUP(D1448,CUSTOMERS!A:E,5,FALSE)</f>
        <v>9</v>
      </c>
      <c r="N1448" s="2">
        <f>VLOOKUP(E1448,PRODUCTS!A:E,5,FALSE)</f>
        <v>11</v>
      </c>
      <c r="O1448" s="2" t="str">
        <f>VLOOKUP(N1448,CATEGORIES!A:C,3,FALSE)</f>
        <v>Gifts</v>
      </c>
      <c r="P1448" s="2" t="str">
        <f ca="1">VLOOKUP(D1448,CUSTOMERS!A:J,10,FALSE)</f>
        <v>40 - 50</v>
      </c>
      <c r="Q1448" s="2" t="str">
        <f>VLOOKUP(D1448,CUSTOMERS!A:I,9,FALSE)</f>
        <v>South-West</v>
      </c>
      <c r="R1448" s="2" t="str">
        <f>VLOOKUP(D1448,CUSTOMERS!A:K,11,FALSE)</f>
        <v>USA</v>
      </c>
    </row>
    <row r="1449" spans="1:18" x14ac:dyDescent="0.2">
      <c r="A1449" s="2">
        <v>1709</v>
      </c>
      <c r="B1449" s="2">
        <v>4</v>
      </c>
      <c r="C1449" s="4">
        <v>44982</v>
      </c>
      <c r="D1449" s="2">
        <v>417</v>
      </c>
      <c r="E1449" s="2">
        <v>201</v>
      </c>
      <c r="F1449" s="2" t="str">
        <f>VLOOKUP(E1449,PRODUCTS!A:B,2,FALSE)</f>
        <v>Vermont Breakfast Gift Basket</v>
      </c>
      <c r="G1449" s="2">
        <v>1</v>
      </c>
      <c r="H1449" s="10">
        <f>VLOOKUP(E1449,PRODUCTS!A:E,3,FALSE)</f>
        <v>33</v>
      </c>
      <c r="I1449" s="10">
        <f>VLOOKUP(E1449,PRODUCTS!A:E,4,FALSE)</f>
        <v>17.5</v>
      </c>
      <c r="J1449" s="10">
        <f t="shared" si="66"/>
        <v>33</v>
      </c>
      <c r="K1449" s="10">
        <f t="shared" si="67"/>
        <v>17.5</v>
      </c>
      <c r="L1449" s="10">
        <f t="shared" si="68"/>
        <v>15.5</v>
      </c>
      <c r="M1449" s="2">
        <f>VLOOKUP(D1449,CUSTOMERS!A:E,5,FALSE)</f>
        <v>9</v>
      </c>
      <c r="N1449" s="2">
        <f>VLOOKUP(E1449,PRODUCTS!A:E,5,FALSE)</f>
        <v>11</v>
      </c>
      <c r="O1449" s="2" t="str">
        <f>VLOOKUP(N1449,CATEGORIES!A:C,3,FALSE)</f>
        <v>Gifts</v>
      </c>
      <c r="P1449" s="2" t="str">
        <f ca="1">VLOOKUP(D1449,CUSTOMERS!A:J,10,FALSE)</f>
        <v>40 - 50</v>
      </c>
      <c r="Q1449" s="2" t="str">
        <f>VLOOKUP(D1449,CUSTOMERS!A:I,9,FALSE)</f>
        <v>South-West</v>
      </c>
      <c r="R1449" s="2" t="str">
        <f>VLOOKUP(D1449,CUSTOMERS!A:K,11,FALSE)</f>
        <v>USA</v>
      </c>
    </row>
    <row r="1450" spans="1:18" x14ac:dyDescent="0.2">
      <c r="A1450" s="2">
        <v>1710</v>
      </c>
      <c r="B1450" s="2">
        <v>1</v>
      </c>
      <c r="C1450" s="4">
        <v>44982</v>
      </c>
      <c r="D1450" s="2">
        <v>614</v>
      </c>
      <c r="E1450" s="2">
        <v>40</v>
      </c>
      <c r="F1450" s="2" t="str">
        <f>VLOOKUP(E1450,PRODUCTS!A:B,2,FALSE)</f>
        <v>Cedar Hope Chest</v>
      </c>
      <c r="G1450" s="2">
        <v>1</v>
      </c>
      <c r="H1450" s="10">
        <f>VLOOKUP(E1450,PRODUCTS!A:E,3,FALSE)</f>
        <v>430</v>
      </c>
      <c r="I1450" s="10">
        <f>VLOOKUP(E1450,PRODUCTS!A:E,4,FALSE)</f>
        <v>217</v>
      </c>
      <c r="J1450" s="10">
        <f t="shared" si="66"/>
        <v>430</v>
      </c>
      <c r="K1450" s="10">
        <f t="shared" si="67"/>
        <v>217</v>
      </c>
      <c r="L1450" s="10">
        <f t="shared" si="68"/>
        <v>213</v>
      </c>
      <c r="M1450" s="2">
        <f>VLOOKUP(D1450,CUSTOMERS!A:E,5,FALSE)</f>
        <v>5</v>
      </c>
      <c r="N1450" s="2">
        <f>VLOOKUP(E1450,PRODUCTS!A:E,5,FALSE)</f>
        <v>8</v>
      </c>
      <c r="O1450" s="2" t="str">
        <f>VLOOKUP(N1450,CATEGORIES!A:C,3,FALSE)</f>
        <v>Household</v>
      </c>
      <c r="P1450" s="2" t="str">
        <f ca="1">VLOOKUP(D1450,CUSTOMERS!A:J,10,FALSE)</f>
        <v>20 - 30</v>
      </c>
      <c r="Q1450" s="2" t="str">
        <f>VLOOKUP(D1450,CUSTOMERS!A:I,9,FALSE)</f>
        <v>North-East</v>
      </c>
      <c r="R1450" s="2" t="str">
        <f>VLOOKUP(D1450,CUSTOMERS!A:K,11,FALSE)</f>
        <v>USA</v>
      </c>
    </row>
    <row r="1451" spans="1:18" x14ac:dyDescent="0.2">
      <c r="A1451" s="2">
        <v>1710</v>
      </c>
      <c r="B1451" s="2">
        <v>2</v>
      </c>
      <c r="C1451" s="4">
        <v>44982</v>
      </c>
      <c r="D1451" s="2">
        <v>614</v>
      </c>
      <c r="E1451" s="2">
        <v>111</v>
      </c>
      <c r="F1451" s="2" t="str">
        <f>VLOOKUP(E1451,PRODUCTS!A:B,2,FALSE)</f>
        <v>Jolly Ball Horse Toy</v>
      </c>
      <c r="G1451" s="2">
        <v>1</v>
      </c>
      <c r="H1451" s="10">
        <f>VLOOKUP(E1451,PRODUCTS!A:E,3,FALSE)</f>
        <v>18</v>
      </c>
      <c r="I1451" s="10">
        <f>VLOOKUP(E1451,PRODUCTS!A:E,4,FALSE)</f>
        <v>12</v>
      </c>
      <c r="J1451" s="10">
        <f t="shared" si="66"/>
        <v>18</v>
      </c>
      <c r="K1451" s="10">
        <f t="shared" si="67"/>
        <v>12</v>
      </c>
      <c r="L1451" s="10">
        <f t="shared" si="68"/>
        <v>6</v>
      </c>
      <c r="M1451" s="2">
        <f>VLOOKUP(D1451,CUSTOMERS!A:E,5,FALSE)</f>
        <v>5</v>
      </c>
      <c r="N1451" s="2">
        <f>VLOOKUP(E1451,PRODUCTS!A:E,5,FALSE)</f>
        <v>21</v>
      </c>
      <c r="O1451" s="2" t="str">
        <f>VLOOKUP(N1451,CATEGORIES!A:C,3,FALSE)</f>
        <v>Household</v>
      </c>
      <c r="P1451" s="2" t="str">
        <f ca="1">VLOOKUP(D1451,CUSTOMERS!A:J,10,FALSE)</f>
        <v>20 - 30</v>
      </c>
      <c r="Q1451" s="2" t="str">
        <f>VLOOKUP(D1451,CUSTOMERS!A:I,9,FALSE)</f>
        <v>North-East</v>
      </c>
      <c r="R1451" s="2" t="str">
        <f>VLOOKUP(D1451,CUSTOMERS!A:K,11,FALSE)</f>
        <v>USA</v>
      </c>
    </row>
    <row r="1452" spans="1:18" x14ac:dyDescent="0.2">
      <c r="A1452" s="2">
        <v>1710</v>
      </c>
      <c r="B1452" s="2">
        <v>3</v>
      </c>
      <c r="C1452" s="4">
        <v>44982</v>
      </c>
      <c r="D1452" s="2">
        <v>614</v>
      </c>
      <c r="E1452" s="2">
        <v>174</v>
      </c>
      <c r="F1452" s="2" t="str">
        <f>VLOOKUP(E1452,PRODUCTS!A:B,2,FALSE)</f>
        <v>Silver Locket and Chain</v>
      </c>
      <c r="G1452" s="2">
        <v>1</v>
      </c>
      <c r="H1452" s="10">
        <f>VLOOKUP(E1452,PRODUCTS!A:E,3,FALSE)</f>
        <v>41</v>
      </c>
      <c r="I1452" s="10">
        <f>VLOOKUP(E1452,PRODUCTS!A:E,4,FALSE)</f>
        <v>21.5</v>
      </c>
      <c r="J1452" s="10">
        <f t="shared" si="66"/>
        <v>41</v>
      </c>
      <c r="K1452" s="10">
        <f t="shared" si="67"/>
        <v>21.5</v>
      </c>
      <c r="L1452" s="10">
        <f t="shared" si="68"/>
        <v>19.5</v>
      </c>
      <c r="M1452" s="2">
        <f>VLOOKUP(D1452,CUSTOMERS!A:E,5,FALSE)</f>
        <v>5</v>
      </c>
      <c r="N1452" s="2">
        <f>VLOOKUP(E1452,PRODUCTS!A:E,5,FALSE)</f>
        <v>14</v>
      </c>
      <c r="O1452" s="2" t="str">
        <f>VLOOKUP(N1452,CATEGORIES!A:C,3,FALSE)</f>
        <v>Health &amp; Beauty</v>
      </c>
      <c r="P1452" s="2" t="str">
        <f ca="1">VLOOKUP(D1452,CUSTOMERS!A:J,10,FALSE)</f>
        <v>20 - 30</v>
      </c>
      <c r="Q1452" s="2" t="str">
        <f>VLOOKUP(D1452,CUSTOMERS!A:I,9,FALSE)</f>
        <v>North-East</v>
      </c>
      <c r="R1452" s="2" t="str">
        <f>VLOOKUP(D1452,CUSTOMERS!A:K,11,FALSE)</f>
        <v>USA</v>
      </c>
    </row>
    <row r="1453" spans="1:18" x14ac:dyDescent="0.2">
      <c r="A1453" s="2">
        <v>1711</v>
      </c>
      <c r="B1453" s="2">
        <v>1</v>
      </c>
      <c r="C1453" s="4">
        <v>44983</v>
      </c>
      <c r="D1453" s="2">
        <v>54</v>
      </c>
      <c r="E1453" s="2">
        <v>199</v>
      </c>
      <c r="F1453" s="2" t="str">
        <f>VLOOKUP(E1453,PRODUCTS!A:B,2,FALSE)</f>
        <v>Truth Seeker</v>
      </c>
      <c r="G1453" s="2">
        <v>1</v>
      </c>
      <c r="H1453" s="10">
        <f>VLOOKUP(E1453,PRODUCTS!A:E,3,FALSE)</f>
        <v>154</v>
      </c>
      <c r="I1453" s="10">
        <f>VLOOKUP(E1453,PRODUCTS!A:E,4,FALSE)</f>
        <v>79</v>
      </c>
      <c r="J1453" s="10">
        <f t="shared" si="66"/>
        <v>154</v>
      </c>
      <c r="K1453" s="10">
        <f t="shared" si="67"/>
        <v>79</v>
      </c>
      <c r="L1453" s="10">
        <f t="shared" si="68"/>
        <v>75</v>
      </c>
      <c r="M1453" s="2">
        <f>VLOOKUP(D1453,CUSTOMERS!A:E,5,FALSE)</f>
        <v>6</v>
      </c>
      <c r="N1453" s="2">
        <f>VLOOKUP(E1453,PRODUCTS!A:E,5,FALSE)</f>
        <v>9</v>
      </c>
      <c r="O1453" s="2" t="str">
        <f>VLOOKUP(N1453,CATEGORIES!A:C,3,FALSE)</f>
        <v>Electronics</v>
      </c>
      <c r="P1453" s="2" t="str">
        <f ca="1">VLOOKUP(D1453,CUSTOMERS!A:J,10,FALSE)</f>
        <v>20 - 30</v>
      </c>
      <c r="Q1453" s="2" t="str">
        <f>VLOOKUP(D1453,CUSTOMERS!A:I,9,FALSE)</f>
        <v>North-West</v>
      </c>
      <c r="R1453" s="2" t="str">
        <f>VLOOKUP(D1453,CUSTOMERS!A:K,11,FALSE)</f>
        <v>USA</v>
      </c>
    </row>
    <row r="1454" spans="1:18" x14ac:dyDescent="0.2">
      <c r="A1454" s="2">
        <v>1712</v>
      </c>
      <c r="B1454" s="2">
        <v>1</v>
      </c>
      <c r="C1454" s="4">
        <v>44983</v>
      </c>
      <c r="D1454" s="2">
        <v>164</v>
      </c>
      <c r="E1454" s="2">
        <v>163</v>
      </c>
      <c r="F1454" s="2" t="str">
        <f>VLOOKUP(E1454,PRODUCTS!A:B,2,FALSE)</f>
        <v>Queen Log Cabin Quilt</v>
      </c>
      <c r="G1454" s="2">
        <v>1</v>
      </c>
      <c r="H1454" s="10">
        <f>VLOOKUP(E1454,PRODUCTS!A:E,3,FALSE)</f>
        <v>180</v>
      </c>
      <c r="I1454" s="10">
        <f>VLOOKUP(E1454,PRODUCTS!A:E,4,FALSE)</f>
        <v>93</v>
      </c>
      <c r="J1454" s="10">
        <f t="shared" si="66"/>
        <v>180</v>
      </c>
      <c r="K1454" s="10">
        <f t="shared" si="67"/>
        <v>93</v>
      </c>
      <c r="L1454" s="10">
        <f t="shared" si="68"/>
        <v>87</v>
      </c>
      <c r="M1454" s="2">
        <f>VLOOKUP(D1454,CUSTOMERS!A:E,5,FALSE)</f>
        <v>4</v>
      </c>
      <c r="N1454" s="2">
        <f>VLOOKUP(E1454,PRODUCTS!A:E,5,FALSE)</f>
        <v>19</v>
      </c>
      <c r="O1454" s="2" t="str">
        <f>VLOOKUP(N1454,CATEGORIES!A:C,3,FALSE)</f>
        <v>Household</v>
      </c>
      <c r="P1454" s="2" t="str">
        <f ca="1">VLOOKUP(D1454,CUSTOMERS!A:J,10,FALSE)</f>
        <v>40 - 50</v>
      </c>
      <c r="Q1454" s="2" t="str">
        <f>VLOOKUP(D1454,CUSTOMERS!A:I,9,FALSE)</f>
        <v>South-East</v>
      </c>
      <c r="R1454" s="2" t="str">
        <f>VLOOKUP(D1454,CUSTOMERS!A:K,11,FALSE)</f>
        <v>USA</v>
      </c>
    </row>
    <row r="1455" spans="1:18" x14ac:dyDescent="0.2">
      <c r="A1455" s="2">
        <v>1712</v>
      </c>
      <c r="B1455" s="2">
        <v>2</v>
      </c>
      <c r="C1455" s="4">
        <v>44983</v>
      </c>
      <c r="D1455" s="2">
        <v>164</v>
      </c>
      <c r="E1455" s="2">
        <v>181</v>
      </c>
      <c r="F1455" s="2" t="str">
        <f>VLOOKUP(E1455,PRODUCTS!A:B,2,FALSE)</f>
        <v>Slinky</v>
      </c>
      <c r="G1455" s="2">
        <v>2</v>
      </c>
      <c r="H1455" s="10">
        <f>VLOOKUP(E1455,PRODUCTS!A:E,3,FALSE)</f>
        <v>12</v>
      </c>
      <c r="I1455" s="10">
        <f>VLOOKUP(E1455,PRODUCTS!A:E,4,FALSE)</f>
        <v>7</v>
      </c>
      <c r="J1455" s="10">
        <f t="shared" si="66"/>
        <v>24</v>
      </c>
      <c r="K1455" s="10">
        <f t="shared" si="67"/>
        <v>14</v>
      </c>
      <c r="L1455" s="10">
        <f t="shared" si="68"/>
        <v>10</v>
      </c>
      <c r="M1455" s="2">
        <f>VLOOKUP(D1455,CUSTOMERS!A:E,5,FALSE)</f>
        <v>4</v>
      </c>
      <c r="N1455" s="2">
        <f>VLOOKUP(E1455,PRODUCTS!A:E,5,FALSE)</f>
        <v>5</v>
      </c>
      <c r="O1455" s="2" t="str">
        <f>VLOOKUP(N1455,CATEGORIES!A:C,3,FALSE)</f>
        <v>Children</v>
      </c>
      <c r="P1455" s="2" t="str">
        <f ca="1">VLOOKUP(D1455,CUSTOMERS!A:J,10,FALSE)</f>
        <v>40 - 50</v>
      </c>
      <c r="Q1455" s="2" t="str">
        <f>VLOOKUP(D1455,CUSTOMERS!A:I,9,FALSE)</f>
        <v>South-East</v>
      </c>
      <c r="R1455" s="2" t="str">
        <f>VLOOKUP(D1455,CUSTOMERS!A:K,11,FALSE)</f>
        <v>USA</v>
      </c>
    </row>
    <row r="1456" spans="1:18" x14ac:dyDescent="0.2">
      <c r="A1456" s="2">
        <v>1713</v>
      </c>
      <c r="B1456" s="2">
        <v>1</v>
      </c>
      <c r="C1456" s="4">
        <v>44983</v>
      </c>
      <c r="D1456" s="2">
        <v>256</v>
      </c>
      <c r="E1456" s="2">
        <v>112</v>
      </c>
      <c r="F1456" s="2" t="str">
        <f>VLOOKUP(E1456,PRODUCTS!A:B,2,FALSE)</f>
        <v>Schmidt Truffles</v>
      </c>
      <c r="G1456" s="2">
        <v>1</v>
      </c>
      <c r="H1456" s="10">
        <f>VLOOKUP(E1456,PRODUCTS!A:E,3,FALSE)</f>
        <v>25</v>
      </c>
      <c r="I1456" s="10">
        <f>VLOOKUP(E1456,PRODUCTS!A:E,4,FALSE)</f>
        <v>14.5</v>
      </c>
      <c r="J1456" s="10">
        <f t="shared" si="66"/>
        <v>25</v>
      </c>
      <c r="K1456" s="10">
        <f t="shared" si="67"/>
        <v>14.5</v>
      </c>
      <c r="L1456" s="10">
        <f t="shared" si="68"/>
        <v>10.5</v>
      </c>
      <c r="M1456" s="2">
        <f>VLOOKUP(D1456,CUSTOMERS!A:E,5,FALSE)</f>
        <v>6</v>
      </c>
      <c r="N1456" s="2">
        <f>VLOOKUP(E1456,PRODUCTS!A:E,5,FALSE)</f>
        <v>3</v>
      </c>
      <c r="O1456" s="2" t="str">
        <f>VLOOKUP(N1456,CATEGORIES!A:C,3,FALSE)</f>
        <v>Food</v>
      </c>
      <c r="P1456" s="2" t="str">
        <f ca="1">VLOOKUP(D1456,CUSTOMERS!A:J,10,FALSE)</f>
        <v>70+</v>
      </c>
      <c r="Q1456" s="2" t="str">
        <f>VLOOKUP(D1456,CUSTOMERS!A:I,9,FALSE)</f>
        <v>Mid-Atlantic</v>
      </c>
      <c r="R1456" s="2" t="str">
        <f>VLOOKUP(D1456,CUSTOMERS!A:K,11,FALSE)</f>
        <v>USA</v>
      </c>
    </row>
    <row r="1457" spans="1:18" x14ac:dyDescent="0.2">
      <c r="A1457" s="2">
        <v>1714</v>
      </c>
      <c r="B1457" s="2">
        <v>1</v>
      </c>
      <c r="C1457" s="4">
        <v>44983</v>
      </c>
      <c r="D1457" s="2">
        <v>531</v>
      </c>
      <c r="E1457" s="2">
        <v>60</v>
      </c>
      <c r="F1457" s="2" t="str">
        <f>VLOOKUP(E1457,PRODUCTS!A:B,2,FALSE)</f>
        <v>Custom Cellar Plaque</v>
      </c>
      <c r="G1457" s="2">
        <v>1</v>
      </c>
      <c r="H1457" s="10">
        <f>VLOOKUP(E1457,PRODUCTS!A:E,3,FALSE)</f>
        <v>60</v>
      </c>
      <c r="I1457" s="10">
        <f>VLOOKUP(E1457,PRODUCTS!A:E,4,FALSE)</f>
        <v>33</v>
      </c>
      <c r="J1457" s="10">
        <f t="shared" si="66"/>
        <v>60</v>
      </c>
      <c r="K1457" s="10">
        <f t="shared" si="67"/>
        <v>33</v>
      </c>
      <c r="L1457" s="10">
        <f t="shared" si="68"/>
        <v>27</v>
      </c>
      <c r="M1457" s="2">
        <f>VLOOKUP(D1457,CUSTOMERS!A:E,5,FALSE)</f>
        <v>8</v>
      </c>
      <c r="N1457" s="2">
        <f>VLOOKUP(E1457,PRODUCTS!A:E,5,FALSE)</f>
        <v>15</v>
      </c>
      <c r="O1457" s="2" t="str">
        <f>VLOOKUP(N1457,CATEGORIES!A:C,3,FALSE)</f>
        <v>Household</v>
      </c>
      <c r="P1457" s="2" t="str">
        <f ca="1">VLOOKUP(D1457,CUSTOMERS!A:J,10,FALSE)</f>
        <v>30 - 40</v>
      </c>
      <c r="Q1457" s="2" t="str">
        <f>VLOOKUP(D1457,CUSTOMERS!A:I,9,FALSE)</f>
        <v>North-East</v>
      </c>
      <c r="R1457" s="2" t="str">
        <f>VLOOKUP(D1457,CUSTOMERS!A:K,11,FALSE)</f>
        <v>USA</v>
      </c>
    </row>
    <row r="1458" spans="1:18" x14ac:dyDescent="0.2">
      <c r="A1458" s="2">
        <v>1714</v>
      </c>
      <c r="B1458" s="2">
        <v>2</v>
      </c>
      <c r="C1458" s="4">
        <v>44983</v>
      </c>
      <c r="D1458" s="2">
        <v>531</v>
      </c>
      <c r="E1458" s="2">
        <v>121</v>
      </c>
      <c r="F1458" s="2" t="str">
        <f>VLOOKUP(E1458,PRODUCTS!A:B,2,FALSE)</f>
        <v>Electric Litter Maid</v>
      </c>
      <c r="G1458" s="2">
        <v>1</v>
      </c>
      <c r="H1458" s="10">
        <f>VLOOKUP(E1458,PRODUCTS!A:E,3,FALSE)</f>
        <v>184</v>
      </c>
      <c r="I1458" s="10">
        <f>VLOOKUP(E1458,PRODUCTS!A:E,4,FALSE)</f>
        <v>93</v>
      </c>
      <c r="J1458" s="10">
        <f t="shared" si="66"/>
        <v>184</v>
      </c>
      <c r="K1458" s="10">
        <f t="shared" si="67"/>
        <v>93</v>
      </c>
      <c r="L1458" s="10">
        <f t="shared" si="68"/>
        <v>91</v>
      </c>
      <c r="M1458" s="2">
        <f>VLOOKUP(D1458,CUSTOMERS!A:E,5,FALSE)</f>
        <v>8</v>
      </c>
      <c r="N1458" s="2">
        <f>VLOOKUP(E1458,PRODUCTS!A:E,5,FALSE)</f>
        <v>21</v>
      </c>
      <c r="O1458" s="2" t="str">
        <f>VLOOKUP(N1458,CATEGORIES!A:C,3,FALSE)</f>
        <v>Household</v>
      </c>
      <c r="P1458" s="2" t="str">
        <f ca="1">VLOOKUP(D1458,CUSTOMERS!A:J,10,FALSE)</f>
        <v>30 - 40</v>
      </c>
      <c r="Q1458" s="2" t="str">
        <f>VLOOKUP(D1458,CUSTOMERS!A:I,9,FALSE)</f>
        <v>North-East</v>
      </c>
      <c r="R1458" s="2" t="str">
        <f>VLOOKUP(D1458,CUSTOMERS!A:K,11,FALSE)</f>
        <v>USA</v>
      </c>
    </row>
    <row r="1459" spans="1:18" x14ac:dyDescent="0.2">
      <c r="A1459" s="2">
        <v>1715</v>
      </c>
      <c r="B1459" s="2">
        <v>1</v>
      </c>
      <c r="C1459" s="4">
        <v>44984</v>
      </c>
      <c r="D1459" s="2">
        <v>351</v>
      </c>
      <c r="E1459" s="2">
        <v>109</v>
      </c>
      <c r="F1459" s="2" t="str">
        <f>VLOOKUP(E1459,PRODUCTS!A:B,2,FALSE)</f>
        <v>Italian Herb Garden</v>
      </c>
      <c r="G1459" s="2">
        <v>1</v>
      </c>
      <c r="H1459" s="10">
        <f>VLOOKUP(E1459,PRODUCTS!A:E,3,FALSE)</f>
        <v>29</v>
      </c>
      <c r="I1459" s="10">
        <f>VLOOKUP(E1459,PRODUCTS!A:E,4,FALSE)</f>
        <v>15.5</v>
      </c>
      <c r="J1459" s="10">
        <f t="shared" si="66"/>
        <v>29</v>
      </c>
      <c r="K1459" s="10">
        <f t="shared" si="67"/>
        <v>15.5</v>
      </c>
      <c r="L1459" s="10">
        <f t="shared" si="68"/>
        <v>13.5</v>
      </c>
      <c r="M1459" s="2">
        <f>VLOOKUP(D1459,CUSTOMERS!A:E,5,FALSE)</f>
        <v>3</v>
      </c>
      <c r="N1459" s="2">
        <f>VLOOKUP(E1459,PRODUCTS!A:E,5,FALSE)</f>
        <v>15</v>
      </c>
      <c r="O1459" s="2" t="str">
        <f>VLOOKUP(N1459,CATEGORIES!A:C,3,FALSE)</f>
        <v>Household</v>
      </c>
      <c r="P1459" s="2" t="str">
        <f ca="1">VLOOKUP(D1459,CUSTOMERS!A:J,10,FALSE)</f>
        <v>40 - 50</v>
      </c>
      <c r="Q1459" s="2" t="str">
        <f>VLOOKUP(D1459,CUSTOMERS!A:I,9,FALSE)</f>
        <v>South</v>
      </c>
      <c r="R1459" s="2" t="str">
        <f>VLOOKUP(D1459,CUSTOMERS!A:K,11,FALSE)</f>
        <v>USA</v>
      </c>
    </row>
    <row r="1460" spans="1:18" x14ac:dyDescent="0.2">
      <c r="A1460" s="2">
        <v>1716</v>
      </c>
      <c r="B1460" s="2">
        <v>1</v>
      </c>
      <c r="C1460" s="4">
        <v>44984</v>
      </c>
      <c r="D1460" s="2">
        <v>358</v>
      </c>
      <c r="E1460" s="2">
        <v>46</v>
      </c>
      <c r="F1460" s="2" t="str">
        <f>VLOOKUP(E1460,PRODUCTS!A:B,2,FALSE)</f>
        <v>Cherry Linen Chest</v>
      </c>
      <c r="G1460" s="2">
        <v>1</v>
      </c>
      <c r="H1460" s="10">
        <f>VLOOKUP(E1460,PRODUCTS!A:E,3,FALSE)</f>
        <v>490</v>
      </c>
      <c r="I1460" s="10">
        <f>VLOOKUP(E1460,PRODUCTS!A:E,4,FALSE)</f>
        <v>247</v>
      </c>
      <c r="J1460" s="10">
        <f t="shared" si="66"/>
        <v>490</v>
      </c>
      <c r="K1460" s="10">
        <f t="shared" si="67"/>
        <v>247</v>
      </c>
      <c r="L1460" s="10">
        <f t="shared" si="68"/>
        <v>243</v>
      </c>
      <c r="M1460" s="2">
        <f>VLOOKUP(D1460,CUSTOMERS!A:E,5,FALSE)</f>
        <v>4</v>
      </c>
      <c r="N1460" s="2">
        <f>VLOOKUP(E1460,PRODUCTS!A:E,5,FALSE)</f>
        <v>8</v>
      </c>
      <c r="O1460" s="2" t="str">
        <f>VLOOKUP(N1460,CATEGORIES!A:C,3,FALSE)</f>
        <v>Household</v>
      </c>
      <c r="P1460" s="2" t="str">
        <f ca="1">VLOOKUP(D1460,CUSTOMERS!A:J,10,FALSE)</f>
        <v>40 - 50</v>
      </c>
      <c r="Q1460" s="2" t="str">
        <f>VLOOKUP(D1460,CUSTOMERS!A:I,9,FALSE)</f>
        <v>Germany</v>
      </c>
      <c r="R1460" s="2" t="str">
        <f>VLOOKUP(D1460,CUSTOMERS!A:K,11,FALSE)</f>
        <v>Europe</v>
      </c>
    </row>
    <row r="1461" spans="1:18" x14ac:dyDescent="0.2">
      <c r="A1461" s="2">
        <v>1716</v>
      </c>
      <c r="B1461" s="2">
        <v>2</v>
      </c>
      <c r="C1461" s="4">
        <v>44984</v>
      </c>
      <c r="D1461" s="2">
        <v>358</v>
      </c>
      <c r="E1461" s="2">
        <v>52</v>
      </c>
      <c r="F1461" s="2" t="str">
        <f>VLOOKUP(E1461,PRODUCTS!A:B,2,FALSE)</f>
        <v>Classic Pink Flamingos</v>
      </c>
      <c r="G1461" s="2">
        <v>1</v>
      </c>
      <c r="H1461" s="10">
        <f>VLOOKUP(E1461,PRODUCTS!A:E,3,FALSE)</f>
        <v>20</v>
      </c>
      <c r="I1461" s="10">
        <f>VLOOKUP(E1461,PRODUCTS!A:E,4,FALSE)</f>
        <v>11</v>
      </c>
      <c r="J1461" s="10">
        <f t="shared" si="66"/>
        <v>20</v>
      </c>
      <c r="K1461" s="10">
        <f t="shared" si="67"/>
        <v>11</v>
      </c>
      <c r="L1461" s="10">
        <f t="shared" si="68"/>
        <v>9</v>
      </c>
      <c r="M1461" s="2">
        <f>VLOOKUP(D1461,CUSTOMERS!A:E,5,FALSE)</f>
        <v>4</v>
      </c>
      <c r="N1461" s="2">
        <f>VLOOKUP(E1461,PRODUCTS!A:E,5,FALSE)</f>
        <v>16</v>
      </c>
      <c r="O1461" s="2" t="str">
        <f>VLOOKUP(N1461,CATEGORIES!A:C,3,FALSE)</f>
        <v>Household</v>
      </c>
      <c r="P1461" s="2" t="str">
        <f ca="1">VLOOKUP(D1461,CUSTOMERS!A:J,10,FALSE)</f>
        <v>40 - 50</v>
      </c>
      <c r="Q1461" s="2" t="str">
        <f>VLOOKUP(D1461,CUSTOMERS!A:I,9,FALSE)</f>
        <v>Germany</v>
      </c>
      <c r="R1461" s="2" t="str">
        <f>VLOOKUP(D1461,CUSTOMERS!A:K,11,FALSE)</f>
        <v>Europe</v>
      </c>
    </row>
    <row r="1462" spans="1:18" x14ac:dyDescent="0.2">
      <c r="A1462" s="2">
        <v>1716</v>
      </c>
      <c r="B1462" s="2">
        <v>3</v>
      </c>
      <c r="C1462" s="4">
        <v>44984</v>
      </c>
      <c r="D1462" s="2">
        <v>358</v>
      </c>
      <c r="E1462" s="2">
        <v>172</v>
      </c>
      <c r="F1462" s="2" t="str">
        <f>VLOOKUP(E1462,PRODUCTS!A:B,2,FALSE)</f>
        <v>Shiitake Mushroom Kit</v>
      </c>
      <c r="G1462" s="2">
        <v>1</v>
      </c>
      <c r="H1462" s="10">
        <f>VLOOKUP(E1462,PRODUCTS!A:E,3,FALSE)</f>
        <v>32</v>
      </c>
      <c r="I1462" s="10">
        <f>VLOOKUP(E1462,PRODUCTS!A:E,4,FALSE)</f>
        <v>17</v>
      </c>
      <c r="J1462" s="10">
        <f t="shared" si="66"/>
        <v>32</v>
      </c>
      <c r="K1462" s="10">
        <f t="shared" si="67"/>
        <v>17</v>
      </c>
      <c r="L1462" s="10">
        <f t="shared" si="68"/>
        <v>15</v>
      </c>
      <c r="M1462" s="2">
        <f>VLOOKUP(D1462,CUSTOMERS!A:E,5,FALSE)</f>
        <v>4</v>
      </c>
      <c r="N1462" s="2">
        <f>VLOOKUP(E1462,PRODUCTS!A:E,5,FALSE)</f>
        <v>15</v>
      </c>
      <c r="O1462" s="2" t="str">
        <f>VLOOKUP(N1462,CATEGORIES!A:C,3,FALSE)</f>
        <v>Household</v>
      </c>
      <c r="P1462" s="2" t="str">
        <f ca="1">VLOOKUP(D1462,CUSTOMERS!A:J,10,FALSE)</f>
        <v>40 - 50</v>
      </c>
      <c r="Q1462" s="2" t="str">
        <f>VLOOKUP(D1462,CUSTOMERS!A:I,9,FALSE)</f>
        <v>Germany</v>
      </c>
      <c r="R1462" s="2" t="str">
        <f>VLOOKUP(D1462,CUSTOMERS!A:K,11,FALSE)</f>
        <v>Europe</v>
      </c>
    </row>
    <row r="1463" spans="1:18" x14ac:dyDescent="0.2">
      <c r="A1463" s="2">
        <v>1717</v>
      </c>
      <c r="B1463" s="2">
        <v>1</v>
      </c>
      <c r="C1463" s="4">
        <v>44984</v>
      </c>
      <c r="D1463" s="2">
        <v>630</v>
      </c>
      <c r="E1463" s="2">
        <v>111</v>
      </c>
      <c r="F1463" s="2" t="str">
        <f>VLOOKUP(E1463,PRODUCTS!A:B,2,FALSE)</f>
        <v>Jolly Ball Horse Toy</v>
      </c>
      <c r="G1463" s="2">
        <v>1</v>
      </c>
      <c r="H1463" s="10">
        <f>VLOOKUP(E1463,PRODUCTS!A:E,3,FALSE)</f>
        <v>18</v>
      </c>
      <c r="I1463" s="10">
        <f>VLOOKUP(E1463,PRODUCTS!A:E,4,FALSE)</f>
        <v>12</v>
      </c>
      <c r="J1463" s="10">
        <f t="shared" si="66"/>
        <v>18</v>
      </c>
      <c r="K1463" s="10">
        <f t="shared" si="67"/>
        <v>12</v>
      </c>
      <c r="L1463" s="10">
        <f t="shared" si="68"/>
        <v>6</v>
      </c>
      <c r="M1463" s="2">
        <f>VLOOKUP(D1463,CUSTOMERS!A:E,5,FALSE)</f>
        <v>9</v>
      </c>
      <c r="N1463" s="2">
        <f>VLOOKUP(E1463,PRODUCTS!A:E,5,FALSE)</f>
        <v>21</v>
      </c>
      <c r="O1463" s="2" t="str">
        <f>VLOOKUP(N1463,CATEGORIES!A:C,3,FALSE)</f>
        <v>Household</v>
      </c>
      <c r="P1463" s="2" t="str">
        <f ca="1">VLOOKUP(D1463,CUSTOMERS!A:J,10,FALSE)</f>
        <v>50 - 60</v>
      </c>
      <c r="Q1463" s="2" t="str">
        <f>VLOOKUP(D1463,CUSTOMERS!A:I,9,FALSE)</f>
        <v>North-East</v>
      </c>
      <c r="R1463" s="2" t="str">
        <f>VLOOKUP(D1463,CUSTOMERS!A:K,11,FALSE)</f>
        <v>USA</v>
      </c>
    </row>
    <row r="1464" spans="1:18" x14ac:dyDescent="0.2">
      <c r="A1464" s="2">
        <v>1717</v>
      </c>
      <c r="B1464" s="2">
        <v>2</v>
      </c>
      <c r="C1464" s="4">
        <v>44984</v>
      </c>
      <c r="D1464" s="2">
        <v>630</v>
      </c>
      <c r="E1464" s="2">
        <v>121</v>
      </c>
      <c r="F1464" s="2" t="str">
        <f>VLOOKUP(E1464,PRODUCTS!A:B,2,FALSE)</f>
        <v>Electric Litter Maid</v>
      </c>
      <c r="G1464" s="2">
        <v>1</v>
      </c>
      <c r="H1464" s="10">
        <f>VLOOKUP(E1464,PRODUCTS!A:E,3,FALSE)</f>
        <v>184</v>
      </c>
      <c r="I1464" s="10">
        <f>VLOOKUP(E1464,PRODUCTS!A:E,4,FALSE)</f>
        <v>93</v>
      </c>
      <c r="J1464" s="10">
        <f t="shared" si="66"/>
        <v>184</v>
      </c>
      <c r="K1464" s="10">
        <f t="shared" si="67"/>
        <v>93</v>
      </c>
      <c r="L1464" s="10">
        <f t="shared" si="68"/>
        <v>91</v>
      </c>
      <c r="M1464" s="2">
        <f>VLOOKUP(D1464,CUSTOMERS!A:E,5,FALSE)</f>
        <v>9</v>
      </c>
      <c r="N1464" s="2">
        <f>VLOOKUP(E1464,PRODUCTS!A:E,5,FALSE)</f>
        <v>21</v>
      </c>
      <c r="O1464" s="2" t="str">
        <f>VLOOKUP(N1464,CATEGORIES!A:C,3,FALSE)</f>
        <v>Household</v>
      </c>
      <c r="P1464" s="2" t="str">
        <f ca="1">VLOOKUP(D1464,CUSTOMERS!A:J,10,FALSE)</f>
        <v>50 - 60</v>
      </c>
      <c r="Q1464" s="2" t="str">
        <f>VLOOKUP(D1464,CUSTOMERS!A:I,9,FALSE)</f>
        <v>North-East</v>
      </c>
      <c r="R1464" s="2" t="str">
        <f>VLOOKUP(D1464,CUSTOMERS!A:K,11,FALSE)</f>
        <v>USA</v>
      </c>
    </row>
    <row r="1465" spans="1:18" x14ac:dyDescent="0.2">
      <c r="A1465" s="2">
        <v>1718</v>
      </c>
      <c r="B1465" s="2">
        <v>1</v>
      </c>
      <c r="C1465" s="4">
        <v>44984</v>
      </c>
      <c r="D1465" s="2">
        <v>673</v>
      </c>
      <c r="E1465" s="2">
        <v>131</v>
      </c>
      <c r="F1465" s="2" t="str">
        <f>VLOOKUP(E1465,PRODUCTS!A:B,2,FALSE)</f>
        <v>Mancala</v>
      </c>
      <c r="G1465" s="2">
        <v>1</v>
      </c>
      <c r="H1465" s="10">
        <f>VLOOKUP(E1465,PRODUCTS!A:E,3,FALSE)</f>
        <v>22</v>
      </c>
      <c r="I1465" s="10">
        <f>VLOOKUP(E1465,PRODUCTS!A:E,4,FALSE)</f>
        <v>13</v>
      </c>
      <c r="J1465" s="10">
        <f t="shared" si="66"/>
        <v>22</v>
      </c>
      <c r="K1465" s="10">
        <f t="shared" si="67"/>
        <v>13</v>
      </c>
      <c r="L1465" s="10">
        <f t="shared" si="68"/>
        <v>9</v>
      </c>
      <c r="M1465" s="2">
        <f>VLOOKUP(D1465,CUSTOMERS!A:E,5,FALSE)</f>
        <v>5</v>
      </c>
      <c r="N1465" s="2">
        <f>VLOOKUP(E1465,PRODUCTS!A:E,5,FALSE)</f>
        <v>10</v>
      </c>
      <c r="O1465" s="2" t="str">
        <f>VLOOKUP(N1465,CATEGORIES!A:C,3,FALSE)</f>
        <v>Children</v>
      </c>
      <c r="P1465" s="2" t="str">
        <f ca="1">VLOOKUP(D1465,CUSTOMERS!A:J,10,FALSE)</f>
        <v>30 - 40</v>
      </c>
      <c r="Q1465" s="2" t="str">
        <f>VLOOKUP(D1465,CUSTOMERS!A:I,9,FALSE)</f>
        <v>North-West</v>
      </c>
      <c r="R1465" s="2" t="str">
        <f>VLOOKUP(D1465,CUSTOMERS!A:K,11,FALSE)</f>
        <v>USA</v>
      </c>
    </row>
    <row r="1466" spans="1:18" x14ac:dyDescent="0.2">
      <c r="A1466" s="2">
        <v>1718</v>
      </c>
      <c r="B1466" s="2">
        <v>2</v>
      </c>
      <c r="C1466" s="4">
        <v>44984</v>
      </c>
      <c r="D1466" s="2">
        <v>673</v>
      </c>
      <c r="E1466" s="2">
        <v>164</v>
      </c>
      <c r="F1466" s="2" t="str">
        <f>VLOOKUP(E1466,PRODUCTS!A:B,2,FALSE)</f>
        <v>Reading Light</v>
      </c>
      <c r="G1466" s="2">
        <v>1</v>
      </c>
      <c r="H1466" s="10">
        <f>VLOOKUP(E1466,PRODUCTS!A:E,3,FALSE)</f>
        <v>35</v>
      </c>
      <c r="I1466" s="10">
        <f>VLOOKUP(E1466,PRODUCTS!A:E,4,FALSE)</f>
        <v>20.5</v>
      </c>
      <c r="J1466" s="10">
        <f t="shared" si="66"/>
        <v>35</v>
      </c>
      <c r="K1466" s="10">
        <f t="shared" si="67"/>
        <v>20.5</v>
      </c>
      <c r="L1466" s="10">
        <f t="shared" si="68"/>
        <v>14.5</v>
      </c>
      <c r="M1466" s="2">
        <f>VLOOKUP(D1466,CUSTOMERS!A:E,5,FALSE)</f>
        <v>5</v>
      </c>
      <c r="N1466" s="2">
        <f>VLOOKUP(E1466,PRODUCTS!A:E,5,FALSE)</f>
        <v>2</v>
      </c>
      <c r="O1466" s="2" t="str">
        <f>VLOOKUP(N1466,CATEGORIES!A:C,3,FALSE)</f>
        <v>Travel</v>
      </c>
      <c r="P1466" s="2" t="str">
        <f ca="1">VLOOKUP(D1466,CUSTOMERS!A:J,10,FALSE)</f>
        <v>30 - 40</v>
      </c>
      <c r="Q1466" s="2" t="str">
        <f>VLOOKUP(D1466,CUSTOMERS!A:I,9,FALSE)</f>
        <v>North-West</v>
      </c>
      <c r="R1466" s="2" t="str">
        <f>VLOOKUP(D1466,CUSTOMERS!A:K,11,FALSE)</f>
        <v>USA</v>
      </c>
    </row>
    <row r="1467" spans="1:18" x14ac:dyDescent="0.2">
      <c r="A1467" s="2">
        <v>1719</v>
      </c>
      <c r="B1467" s="2">
        <v>1</v>
      </c>
      <c r="C1467" s="4">
        <v>44985</v>
      </c>
      <c r="D1467" s="2">
        <v>257</v>
      </c>
      <c r="E1467" s="2">
        <v>31</v>
      </c>
      <c r="F1467" s="2" t="str">
        <f>VLOOKUP(E1467,PRODUCTS!A:B,2,FALSE)</f>
        <v>Carnivorous Plant Collection</v>
      </c>
      <c r="G1467" s="2">
        <v>1</v>
      </c>
      <c r="H1467" s="10">
        <f>VLOOKUP(E1467,PRODUCTS!A:E,3,FALSE)</f>
        <v>25</v>
      </c>
      <c r="I1467" s="10">
        <f>VLOOKUP(E1467,PRODUCTS!A:E,4,FALSE)</f>
        <v>14.5</v>
      </c>
      <c r="J1467" s="10">
        <f t="shared" si="66"/>
        <v>25</v>
      </c>
      <c r="K1467" s="10">
        <f t="shared" si="67"/>
        <v>14.5</v>
      </c>
      <c r="L1467" s="10">
        <f t="shared" si="68"/>
        <v>10.5</v>
      </c>
      <c r="M1467" s="2">
        <f>VLOOKUP(D1467,CUSTOMERS!A:E,5,FALSE)</f>
        <v>9</v>
      </c>
      <c r="N1467" s="2">
        <f>VLOOKUP(E1467,PRODUCTS!A:E,5,FALSE)</f>
        <v>17</v>
      </c>
      <c r="O1467" s="2" t="str">
        <f>VLOOKUP(N1467,CATEGORIES!A:C,3,FALSE)</f>
        <v>Children</v>
      </c>
      <c r="P1467" s="2" t="str">
        <f ca="1">VLOOKUP(D1467,CUSTOMERS!A:J,10,FALSE)</f>
        <v>30 - 40</v>
      </c>
      <c r="Q1467" s="2" t="str">
        <f>VLOOKUP(D1467,CUSTOMERS!A:I,9,FALSE)</f>
        <v>North-West</v>
      </c>
      <c r="R1467" s="2" t="str">
        <f>VLOOKUP(D1467,CUSTOMERS!A:K,11,FALSE)</f>
        <v>USA</v>
      </c>
    </row>
    <row r="1468" spans="1:18" x14ac:dyDescent="0.2">
      <c r="A1468" s="2">
        <v>1720</v>
      </c>
      <c r="B1468" s="2">
        <v>1</v>
      </c>
      <c r="C1468" s="4">
        <v>44985</v>
      </c>
      <c r="D1468" s="2">
        <v>269</v>
      </c>
      <c r="E1468" s="2">
        <v>56</v>
      </c>
      <c r="F1468" s="2" t="str">
        <f>VLOOKUP(E1468,PRODUCTS!A:B,2,FALSE)</f>
        <v>Cork Board</v>
      </c>
      <c r="G1468" s="2">
        <v>1</v>
      </c>
      <c r="H1468" s="10">
        <f>VLOOKUP(E1468,PRODUCTS!A:E,3,FALSE)</f>
        <v>30</v>
      </c>
      <c r="I1468" s="10">
        <f>VLOOKUP(E1468,PRODUCTS!A:E,4,FALSE)</f>
        <v>18</v>
      </c>
      <c r="J1468" s="10">
        <f t="shared" si="66"/>
        <v>30</v>
      </c>
      <c r="K1468" s="10">
        <f t="shared" si="67"/>
        <v>18</v>
      </c>
      <c r="L1468" s="10">
        <f t="shared" si="68"/>
        <v>12</v>
      </c>
      <c r="M1468" s="2">
        <f>VLOOKUP(D1468,CUSTOMERS!A:E,5,FALSE)</f>
        <v>5</v>
      </c>
      <c r="N1468" s="2">
        <f>VLOOKUP(E1468,PRODUCTS!A:E,5,FALSE)</f>
        <v>15</v>
      </c>
      <c r="O1468" s="2" t="str">
        <f>VLOOKUP(N1468,CATEGORIES!A:C,3,FALSE)</f>
        <v>Household</v>
      </c>
      <c r="P1468" s="2" t="str">
        <f ca="1">VLOOKUP(D1468,CUSTOMERS!A:J,10,FALSE)</f>
        <v>60 - 70</v>
      </c>
      <c r="Q1468" s="2" t="str">
        <f>VLOOKUP(D1468,CUSTOMERS!A:I,9,FALSE)</f>
        <v>North-East</v>
      </c>
      <c r="R1468" s="2" t="str">
        <f>VLOOKUP(D1468,CUSTOMERS!A:K,11,FALSE)</f>
        <v>USA</v>
      </c>
    </row>
    <row r="1469" spans="1:18" x14ac:dyDescent="0.2">
      <c r="A1469" s="2">
        <v>1721</v>
      </c>
      <c r="B1469" s="2">
        <v>1</v>
      </c>
      <c r="C1469" s="4">
        <v>44987</v>
      </c>
      <c r="D1469" s="2">
        <v>55</v>
      </c>
      <c r="E1469" s="2">
        <v>1</v>
      </c>
      <c r="F1469" s="2" t="str">
        <f>VLOOKUP(E1469,PRODUCTS!A:B,2,FALSE)</f>
        <v>Sharp Vermont Cheddar (3Lb)</v>
      </c>
      <c r="G1469" s="2">
        <v>1</v>
      </c>
      <c r="H1469" s="10">
        <f>VLOOKUP(E1469,PRODUCTS!A:E,3,FALSE)</f>
        <v>25</v>
      </c>
      <c r="I1469" s="10">
        <f>VLOOKUP(E1469,PRODUCTS!A:E,4,FALSE)</f>
        <v>14.5</v>
      </c>
      <c r="J1469" s="10">
        <f t="shared" si="66"/>
        <v>25</v>
      </c>
      <c r="K1469" s="10">
        <f t="shared" si="67"/>
        <v>14.5</v>
      </c>
      <c r="L1469" s="10">
        <f t="shared" si="68"/>
        <v>10.5</v>
      </c>
      <c r="M1469" s="2">
        <f>VLOOKUP(D1469,CUSTOMERS!A:E,5,FALSE)</f>
        <v>4</v>
      </c>
      <c r="N1469" s="2">
        <f>VLOOKUP(E1469,PRODUCTS!A:E,5,FALSE)</f>
        <v>18</v>
      </c>
      <c r="O1469" s="2" t="str">
        <f>VLOOKUP(N1469,CATEGORIES!A:C,3,FALSE)</f>
        <v>Food</v>
      </c>
      <c r="P1469" s="2" t="str">
        <f ca="1">VLOOKUP(D1469,CUSTOMERS!A:J,10,FALSE)</f>
        <v>40 - 50</v>
      </c>
      <c r="Q1469" s="2" t="str">
        <f>VLOOKUP(D1469,CUSTOMERS!A:I,9,FALSE)</f>
        <v>Mid-Atlantic</v>
      </c>
      <c r="R1469" s="2" t="str">
        <f>VLOOKUP(D1469,CUSTOMERS!A:K,11,FALSE)</f>
        <v>USA</v>
      </c>
    </row>
    <row r="1470" spans="1:18" x14ac:dyDescent="0.2">
      <c r="A1470" s="2">
        <v>1721</v>
      </c>
      <c r="B1470" s="2">
        <v>2</v>
      </c>
      <c r="C1470" s="4">
        <v>44987</v>
      </c>
      <c r="D1470" s="2">
        <v>55</v>
      </c>
      <c r="E1470" s="2">
        <v>169</v>
      </c>
      <c r="F1470" s="2" t="str">
        <f>VLOOKUP(E1470,PRODUCTS!A:B,2,FALSE)</f>
        <v>Safari Helmet</v>
      </c>
      <c r="G1470" s="2">
        <v>1</v>
      </c>
      <c r="H1470" s="10">
        <f>VLOOKUP(E1470,PRODUCTS!A:E,3,FALSE)</f>
        <v>20</v>
      </c>
      <c r="I1470" s="10">
        <f>VLOOKUP(E1470,PRODUCTS!A:E,4,FALSE)</f>
        <v>11</v>
      </c>
      <c r="J1470" s="10">
        <f t="shared" si="66"/>
        <v>20</v>
      </c>
      <c r="K1470" s="10">
        <f t="shared" si="67"/>
        <v>11</v>
      </c>
      <c r="L1470" s="10">
        <f t="shared" si="68"/>
        <v>9</v>
      </c>
      <c r="M1470" s="2">
        <f>VLOOKUP(D1470,CUSTOMERS!A:E,5,FALSE)</f>
        <v>4</v>
      </c>
      <c r="N1470" s="2">
        <f>VLOOKUP(E1470,PRODUCTS!A:E,5,FALSE)</f>
        <v>16</v>
      </c>
      <c r="O1470" s="2" t="str">
        <f>VLOOKUP(N1470,CATEGORIES!A:C,3,FALSE)</f>
        <v>Household</v>
      </c>
      <c r="P1470" s="2" t="str">
        <f ca="1">VLOOKUP(D1470,CUSTOMERS!A:J,10,FALSE)</f>
        <v>40 - 50</v>
      </c>
      <c r="Q1470" s="2" t="str">
        <f>VLOOKUP(D1470,CUSTOMERS!A:I,9,FALSE)</f>
        <v>Mid-Atlantic</v>
      </c>
      <c r="R1470" s="2" t="str">
        <f>VLOOKUP(D1470,CUSTOMERS!A:K,11,FALSE)</f>
        <v>USA</v>
      </c>
    </row>
    <row r="1471" spans="1:18" x14ac:dyDescent="0.2">
      <c r="A1471" s="2">
        <v>1722</v>
      </c>
      <c r="B1471" s="2">
        <v>1</v>
      </c>
      <c r="C1471" s="4">
        <v>44987</v>
      </c>
      <c r="D1471" s="2">
        <v>113</v>
      </c>
      <c r="E1471" s="2">
        <v>141</v>
      </c>
      <c r="F1471" s="2" t="str">
        <f>VLOOKUP(E1471,PRODUCTS!A:B,2,FALSE)</f>
        <v>Nothing But Roses</v>
      </c>
      <c r="G1471" s="2">
        <v>1</v>
      </c>
      <c r="H1471" s="10">
        <f>VLOOKUP(E1471,PRODUCTS!A:E,3,FALSE)</f>
        <v>70</v>
      </c>
      <c r="I1471" s="10">
        <f>VLOOKUP(E1471,PRODUCTS!A:E,4,FALSE)</f>
        <v>36</v>
      </c>
      <c r="J1471" s="10">
        <f t="shared" si="66"/>
        <v>70</v>
      </c>
      <c r="K1471" s="10">
        <f t="shared" si="67"/>
        <v>36</v>
      </c>
      <c r="L1471" s="10">
        <f t="shared" si="68"/>
        <v>34</v>
      </c>
      <c r="M1471" s="2">
        <f>VLOOKUP(D1471,CUSTOMERS!A:E,5,FALSE)</f>
        <v>6</v>
      </c>
      <c r="N1471" s="2">
        <f>VLOOKUP(E1471,PRODUCTS!A:E,5,FALSE)</f>
        <v>22</v>
      </c>
      <c r="O1471" s="2" t="str">
        <f>VLOOKUP(N1471,CATEGORIES!A:C,3,FALSE)</f>
        <v>Gifts</v>
      </c>
      <c r="P1471" s="2" t="str">
        <f ca="1">VLOOKUP(D1471,CUSTOMERS!A:J,10,FALSE)</f>
        <v>40 - 50</v>
      </c>
      <c r="Q1471" s="2" t="str">
        <f>VLOOKUP(D1471,CUSTOMERS!A:I,9,FALSE)</f>
        <v>North-East</v>
      </c>
      <c r="R1471" s="2" t="str">
        <f>VLOOKUP(D1471,CUSTOMERS!A:K,11,FALSE)</f>
        <v>USA</v>
      </c>
    </row>
    <row r="1472" spans="1:18" x14ac:dyDescent="0.2">
      <c r="A1472" s="2">
        <v>1722</v>
      </c>
      <c r="B1472" s="2">
        <v>2</v>
      </c>
      <c r="C1472" s="4">
        <v>44987</v>
      </c>
      <c r="D1472" s="2">
        <v>113</v>
      </c>
      <c r="E1472" s="2">
        <v>199</v>
      </c>
      <c r="F1472" s="2" t="str">
        <f>VLOOKUP(E1472,PRODUCTS!A:B,2,FALSE)</f>
        <v>Truth Seeker</v>
      </c>
      <c r="G1472" s="2">
        <v>4</v>
      </c>
      <c r="H1472" s="10">
        <f>VLOOKUP(E1472,PRODUCTS!A:E,3,FALSE)</f>
        <v>154</v>
      </c>
      <c r="I1472" s="10">
        <f>VLOOKUP(E1472,PRODUCTS!A:E,4,FALSE)</f>
        <v>79</v>
      </c>
      <c r="J1472" s="10">
        <f t="shared" si="66"/>
        <v>616</v>
      </c>
      <c r="K1472" s="10">
        <f t="shared" si="67"/>
        <v>316</v>
      </c>
      <c r="L1472" s="10">
        <f t="shared" si="68"/>
        <v>300</v>
      </c>
      <c r="M1472" s="2">
        <f>VLOOKUP(D1472,CUSTOMERS!A:E,5,FALSE)</f>
        <v>6</v>
      </c>
      <c r="N1472" s="2">
        <f>VLOOKUP(E1472,PRODUCTS!A:E,5,FALSE)</f>
        <v>9</v>
      </c>
      <c r="O1472" s="2" t="str">
        <f>VLOOKUP(N1472,CATEGORIES!A:C,3,FALSE)</f>
        <v>Electronics</v>
      </c>
      <c r="P1472" s="2" t="str">
        <f ca="1">VLOOKUP(D1472,CUSTOMERS!A:J,10,FALSE)</f>
        <v>40 - 50</v>
      </c>
      <c r="Q1472" s="2" t="str">
        <f>VLOOKUP(D1472,CUSTOMERS!A:I,9,FALSE)</f>
        <v>North-East</v>
      </c>
      <c r="R1472" s="2" t="str">
        <f>VLOOKUP(D1472,CUSTOMERS!A:K,11,FALSE)</f>
        <v>USA</v>
      </c>
    </row>
    <row r="1473" spans="1:18" x14ac:dyDescent="0.2">
      <c r="A1473" s="2">
        <v>1723</v>
      </c>
      <c r="B1473" s="2">
        <v>1</v>
      </c>
      <c r="C1473" s="4">
        <v>44987</v>
      </c>
      <c r="D1473" s="2">
        <v>148</v>
      </c>
      <c r="E1473" s="2">
        <v>71</v>
      </c>
      <c r="F1473" s="2" t="str">
        <f>VLOOKUP(E1473,PRODUCTS!A:B,2,FALSE)</f>
        <v>Executive Writing Set</v>
      </c>
      <c r="G1473" s="2">
        <v>1</v>
      </c>
      <c r="H1473" s="10">
        <f>VLOOKUP(E1473,PRODUCTS!A:E,3,FALSE)</f>
        <v>33</v>
      </c>
      <c r="I1473" s="10">
        <f>VLOOKUP(E1473,PRODUCTS!A:E,4,FALSE)</f>
        <v>17.5</v>
      </c>
      <c r="J1473" s="10">
        <f t="shared" si="66"/>
        <v>33</v>
      </c>
      <c r="K1473" s="10">
        <f t="shared" si="67"/>
        <v>17.5</v>
      </c>
      <c r="L1473" s="10">
        <f t="shared" si="68"/>
        <v>15.5</v>
      </c>
      <c r="M1473" s="2">
        <f>VLOOKUP(D1473,CUSTOMERS!A:E,5,FALSE)</f>
        <v>2</v>
      </c>
      <c r="N1473" s="2">
        <f>VLOOKUP(E1473,PRODUCTS!A:E,5,FALSE)</f>
        <v>26</v>
      </c>
      <c r="O1473" s="2" t="str">
        <f>VLOOKUP(N1473,CATEGORIES!A:C,3,FALSE)</f>
        <v>Gifts</v>
      </c>
      <c r="P1473" s="2" t="str">
        <f ca="1">VLOOKUP(D1473,CUSTOMERS!A:J,10,FALSE)</f>
        <v>70+</v>
      </c>
      <c r="Q1473" s="2" t="str">
        <f>VLOOKUP(D1473,CUSTOMERS!A:I,9,FALSE)</f>
        <v>North-West</v>
      </c>
      <c r="R1473" s="2" t="str">
        <f>VLOOKUP(D1473,CUSTOMERS!A:K,11,FALSE)</f>
        <v>USA</v>
      </c>
    </row>
    <row r="1474" spans="1:18" x14ac:dyDescent="0.2">
      <c r="A1474" s="2">
        <v>1723</v>
      </c>
      <c r="B1474" s="2">
        <v>2</v>
      </c>
      <c r="C1474" s="4">
        <v>44987</v>
      </c>
      <c r="D1474" s="2">
        <v>148</v>
      </c>
      <c r="E1474" s="2">
        <v>110</v>
      </c>
      <c r="F1474" s="2" t="str">
        <f>VLOOKUP(E1474,PRODUCTS!A:B,2,FALSE)</f>
        <v>Italian Trattoria</v>
      </c>
      <c r="G1474" s="2">
        <v>1</v>
      </c>
      <c r="H1474" s="10">
        <f>VLOOKUP(E1474,PRODUCTS!A:E,3,FALSE)</f>
        <v>65</v>
      </c>
      <c r="I1474" s="10">
        <f>VLOOKUP(E1474,PRODUCTS!A:E,4,FALSE)</f>
        <v>35.5</v>
      </c>
      <c r="J1474" s="10">
        <f t="shared" ref="J1474:J1537" si="69">H1474*G1474</f>
        <v>65</v>
      </c>
      <c r="K1474" s="10">
        <f t="shared" ref="K1474:K1537" si="70">I1474*G1474</f>
        <v>35.5</v>
      </c>
      <c r="L1474" s="10">
        <f t="shared" ref="L1474:L1537" si="71">J1474-K1474</f>
        <v>29.5</v>
      </c>
      <c r="M1474" s="2">
        <f>VLOOKUP(D1474,CUSTOMERS!A:E,5,FALSE)</f>
        <v>2</v>
      </c>
      <c r="N1474" s="2">
        <f>VLOOKUP(E1474,PRODUCTS!A:E,5,FALSE)</f>
        <v>11</v>
      </c>
      <c r="O1474" s="2" t="str">
        <f>VLOOKUP(N1474,CATEGORIES!A:C,3,FALSE)</f>
        <v>Gifts</v>
      </c>
      <c r="P1474" s="2" t="str">
        <f ca="1">VLOOKUP(D1474,CUSTOMERS!A:J,10,FALSE)</f>
        <v>70+</v>
      </c>
      <c r="Q1474" s="2" t="str">
        <f>VLOOKUP(D1474,CUSTOMERS!A:I,9,FALSE)</f>
        <v>North-West</v>
      </c>
      <c r="R1474" s="2" t="str">
        <f>VLOOKUP(D1474,CUSTOMERS!A:K,11,FALSE)</f>
        <v>USA</v>
      </c>
    </row>
    <row r="1475" spans="1:18" x14ac:dyDescent="0.2">
      <c r="A1475" s="2">
        <v>1723</v>
      </c>
      <c r="B1475" s="2">
        <v>3</v>
      </c>
      <c r="C1475" s="4">
        <v>44987</v>
      </c>
      <c r="D1475" s="2">
        <v>148</v>
      </c>
      <c r="E1475" s="2">
        <v>192</v>
      </c>
      <c r="F1475" s="2" t="str">
        <f>VLOOKUP(E1475,PRODUCTS!A:B,2,FALSE)</f>
        <v>Superb Bacon (3 Lb.)</v>
      </c>
      <c r="G1475" s="2">
        <v>1</v>
      </c>
      <c r="H1475" s="10">
        <f>VLOOKUP(E1475,PRODUCTS!A:E,3,FALSE)</f>
        <v>20</v>
      </c>
      <c r="I1475" s="10">
        <f>VLOOKUP(E1475,PRODUCTS!A:E,4,FALSE)</f>
        <v>11</v>
      </c>
      <c r="J1475" s="10">
        <f t="shared" si="69"/>
        <v>20</v>
      </c>
      <c r="K1475" s="10">
        <f t="shared" si="70"/>
        <v>11</v>
      </c>
      <c r="L1475" s="10">
        <f t="shared" si="71"/>
        <v>9</v>
      </c>
      <c r="M1475" s="2">
        <f>VLOOKUP(D1475,CUSTOMERS!A:E,5,FALSE)</f>
        <v>2</v>
      </c>
      <c r="N1475" s="2">
        <f>VLOOKUP(E1475,PRODUCTS!A:E,5,FALSE)</f>
        <v>18</v>
      </c>
      <c r="O1475" s="2" t="str">
        <f>VLOOKUP(N1475,CATEGORIES!A:C,3,FALSE)</f>
        <v>Food</v>
      </c>
      <c r="P1475" s="2" t="str">
        <f ca="1">VLOOKUP(D1475,CUSTOMERS!A:J,10,FALSE)</f>
        <v>70+</v>
      </c>
      <c r="Q1475" s="2" t="str">
        <f>VLOOKUP(D1475,CUSTOMERS!A:I,9,FALSE)</f>
        <v>North-West</v>
      </c>
      <c r="R1475" s="2" t="str">
        <f>VLOOKUP(D1475,CUSTOMERS!A:K,11,FALSE)</f>
        <v>USA</v>
      </c>
    </row>
    <row r="1476" spans="1:18" x14ac:dyDescent="0.2">
      <c r="A1476" s="2">
        <v>1724</v>
      </c>
      <c r="B1476" s="2">
        <v>1</v>
      </c>
      <c r="C1476" s="4">
        <v>44987</v>
      </c>
      <c r="D1476" s="2">
        <v>272</v>
      </c>
      <c r="E1476" s="2">
        <v>46</v>
      </c>
      <c r="F1476" s="2" t="str">
        <f>VLOOKUP(E1476,PRODUCTS!A:B,2,FALSE)</f>
        <v>Cherry Linen Chest</v>
      </c>
      <c r="G1476" s="2">
        <v>1</v>
      </c>
      <c r="H1476" s="10">
        <f>VLOOKUP(E1476,PRODUCTS!A:E,3,FALSE)</f>
        <v>490</v>
      </c>
      <c r="I1476" s="10">
        <f>VLOOKUP(E1476,PRODUCTS!A:E,4,FALSE)</f>
        <v>247</v>
      </c>
      <c r="J1476" s="10">
        <f t="shared" si="69"/>
        <v>490</v>
      </c>
      <c r="K1476" s="10">
        <f t="shared" si="70"/>
        <v>247</v>
      </c>
      <c r="L1476" s="10">
        <f t="shared" si="71"/>
        <v>243</v>
      </c>
      <c r="M1476" s="2">
        <f>VLOOKUP(D1476,CUSTOMERS!A:E,5,FALSE)</f>
        <v>2</v>
      </c>
      <c r="N1476" s="2">
        <f>VLOOKUP(E1476,PRODUCTS!A:E,5,FALSE)</f>
        <v>8</v>
      </c>
      <c r="O1476" s="2" t="str">
        <f>VLOOKUP(N1476,CATEGORIES!A:C,3,FALSE)</f>
        <v>Household</v>
      </c>
      <c r="P1476" s="2" t="str">
        <f ca="1">VLOOKUP(D1476,CUSTOMERS!A:J,10,FALSE)</f>
        <v>60 - 70</v>
      </c>
      <c r="Q1476" s="2" t="str">
        <f>VLOOKUP(D1476,CUSTOMERS!A:I,9,FALSE)</f>
        <v>South</v>
      </c>
      <c r="R1476" s="2" t="str">
        <f>VLOOKUP(D1476,CUSTOMERS!A:K,11,FALSE)</f>
        <v>USA</v>
      </c>
    </row>
    <row r="1477" spans="1:18" x14ac:dyDescent="0.2">
      <c r="A1477" s="2">
        <v>1724</v>
      </c>
      <c r="B1477" s="2">
        <v>2</v>
      </c>
      <c r="C1477" s="4">
        <v>44987</v>
      </c>
      <c r="D1477" s="2">
        <v>272</v>
      </c>
      <c r="E1477" s="2">
        <v>77</v>
      </c>
      <c r="F1477" s="2" t="str">
        <f>VLOOKUP(E1477,PRODUCTS!A:B,2,FALSE)</f>
        <v>Fiber Optics Kit</v>
      </c>
      <c r="G1477" s="2">
        <v>1</v>
      </c>
      <c r="H1477" s="10">
        <f>VLOOKUP(E1477,PRODUCTS!A:E,3,FALSE)</f>
        <v>13</v>
      </c>
      <c r="I1477" s="10">
        <f>VLOOKUP(E1477,PRODUCTS!A:E,4,FALSE)</f>
        <v>7.5</v>
      </c>
      <c r="J1477" s="10">
        <f t="shared" si="69"/>
        <v>13</v>
      </c>
      <c r="K1477" s="10">
        <f t="shared" si="70"/>
        <v>7.5</v>
      </c>
      <c r="L1477" s="10">
        <f t="shared" si="71"/>
        <v>5.5</v>
      </c>
      <c r="M1477" s="2">
        <f>VLOOKUP(D1477,CUSTOMERS!A:E,5,FALSE)</f>
        <v>2</v>
      </c>
      <c r="N1477" s="2">
        <f>VLOOKUP(E1477,PRODUCTS!A:E,5,FALSE)</f>
        <v>17</v>
      </c>
      <c r="O1477" s="2" t="str">
        <f>VLOOKUP(N1477,CATEGORIES!A:C,3,FALSE)</f>
        <v>Children</v>
      </c>
      <c r="P1477" s="2" t="str">
        <f ca="1">VLOOKUP(D1477,CUSTOMERS!A:J,10,FALSE)</f>
        <v>60 - 70</v>
      </c>
      <c r="Q1477" s="2" t="str">
        <f>VLOOKUP(D1477,CUSTOMERS!A:I,9,FALSE)</f>
        <v>South</v>
      </c>
      <c r="R1477" s="2" t="str">
        <f>VLOOKUP(D1477,CUSTOMERS!A:K,11,FALSE)</f>
        <v>USA</v>
      </c>
    </row>
    <row r="1478" spans="1:18" x14ac:dyDescent="0.2">
      <c r="A1478" s="2">
        <v>1724</v>
      </c>
      <c r="B1478" s="2">
        <v>3</v>
      </c>
      <c r="C1478" s="4">
        <v>44987</v>
      </c>
      <c r="D1478" s="2">
        <v>272</v>
      </c>
      <c r="E1478" s="2">
        <v>92</v>
      </c>
      <c r="F1478" s="2" t="str">
        <f>VLOOKUP(E1478,PRODUCTS!A:B,2,FALSE)</f>
        <v>Godiva Halloween Ballotin</v>
      </c>
      <c r="G1478" s="2">
        <v>1</v>
      </c>
      <c r="H1478" s="10">
        <f>VLOOKUP(E1478,PRODUCTS!A:E,3,FALSE)</f>
        <v>40</v>
      </c>
      <c r="I1478" s="10">
        <f>VLOOKUP(E1478,PRODUCTS!A:E,4,FALSE)</f>
        <v>22</v>
      </c>
      <c r="J1478" s="10">
        <f t="shared" si="69"/>
        <v>40</v>
      </c>
      <c r="K1478" s="10">
        <f t="shared" si="70"/>
        <v>22</v>
      </c>
      <c r="L1478" s="10">
        <f t="shared" si="71"/>
        <v>18</v>
      </c>
      <c r="M1478" s="2">
        <f>VLOOKUP(D1478,CUSTOMERS!A:E,5,FALSE)</f>
        <v>2</v>
      </c>
      <c r="N1478" s="2">
        <f>VLOOKUP(E1478,PRODUCTS!A:E,5,FALSE)</f>
        <v>3</v>
      </c>
      <c r="O1478" s="2" t="str">
        <f>VLOOKUP(N1478,CATEGORIES!A:C,3,FALSE)</f>
        <v>Food</v>
      </c>
      <c r="P1478" s="2" t="str">
        <f ca="1">VLOOKUP(D1478,CUSTOMERS!A:J,10,FALSE)</f>
        <v>60 - 70</v>
      </c>
      <c r="Q1478" s="2" t="str">
        <f>VLOOKUP(D1478,CUSTOMERS!A:I,9,FALSE)</f>
        <v>South</v>
      </c>
      <c r="R1478" s="2" t="str">
        <f>VLOOKUP(D1478,CUSTOMERS!A:K,11,FALSE)</f>
        <v>USA</v>
      </c>
    </row>
    <row r="1479" spans="1:18" x14ac:dyDescent="0.2">
      <c r="A1479" s="2">
        <v>1724</v>
      </c>
      <c r="B1479" s="2">
        <v>4</v>
      </c>
      <c r="C1479" s="4">
        <v>44987</v>
      </c>
      <c r="D1479" s="2">
        <v>272</v>
      </c>
      <c r="E1479" s="2">
        <v>195</v>
      </c>
      <c r="F1479" s="2" t="str">
        <f>VLOOKUP(E1479,PRODUCTS!A:B,2,FALSE)</f>
        <v>Tiverton Wren House</v>
      </c>
      <c r="G1479" s="2">
        <v>1</v>
      </c>
      <c r="H1479" s="10">
        <f>VLOOKUP(E1479,PRODUCTS!A:E,3,FALSE)</f>
        <v>46</v>
      </c>
      <c r="I1479" s="10">
        <f>VLOOKUP(E1479,PRODUCTS!A:E,4,FALSE)</f>
        <v>24</v>
      </c>
      <c r="J1479" s="10">
        <f t="shared" si="69"/>
        <v>46</v>
      </c>
      <c r="K1479" s="10">
        <f t="shared" si="70"/>
        <v>24</v>
      </c>
      <c r="L1479" s="10">
        <f t="shared" si="71"/>
        <v>22</v>
      </c>
      <c r="M1479" s="2">
        <f>VLOOKUP(D1479,CUSTOMERS!A:E,5,FALSE)</f>
        <v>2</v>
      </c>
      <c r="N1479" s="2">
        <f>VLOOKUP(E1479,PRODUCTS!A:E,5,FALSE)</f>
        <v>16</v>
      </c>
      <c r="O1479" s="2" t="str">
        <f>VLOOKUP(N1479,CATEGORIES!A:C,3,FALSE)</f>
        <v>Household</v>
      </c>
      <c r="P1479" s="2" t="str">
        <f ca="1">VLOOKUP(D1479,CUSTOMERS!A:J,10,FALSE)</f>
        <v>60 - 70</v>
      </c>
      <c r="Q1479" s="2" t="str">
        <f>VLOOKUP(D1479,CUSTOMERS!A:I,9,FALSE)</f>
        <v>South</v>
      </c>
      <c r="R1479" s="2" t="str">
        <f>VLOOKUP(D1479,CUSTOMERS!A:K,11,FALSE)</f>
        <v>USA</v>
      </c>
    </row>
    <row r="1480" spans="1:18" x14ac:dyDescent="0.2">
      <c r="A1480" s="2">
        <v>1725</v>
      </c>
      <c r="B1480" s="2">
        <v>1</v>
      </c>
      <c r="C1480" s="4">
        <v>44987</v>
      </c>
      <c r="D1480" s="2">
        <v>427</v>
      </c>
      <c r="E1480" s="2">
        <v>13</v>
      </c>
      <c r="F1480" s="2" t="str">
        <f>VLOOKUP(E1480,PRODUCTS!A:B,2,FALSE)</f>
        <v>Barking Treat Jar</v>
      </c>
      <c r="G1480" s="2">
        <v>1</v>
      </c>
      <c r="H1480" s="10">
        <f>VLOOKUP(E1480,PRODUCTS!A:E,3,FALSE)</f>
        <v>35</v>
      </c>
      <c r="I1480" s="10">
        <f>VLOOKUP(E1480,PRODUCTS!A:E,4,FALSE)</f>
        <v>19.5</v>
      </c>
      <c r="J1480" s="10">
        <f t="shared" si="69"/>
        <v>35</v>
      </c>
      <c r="K1480" s="10">
        <f t="shared" si="70"/>
        <v>19.5</v>
      </c>
      <c r="L1480" s="10">
        <f t="shared" si="71"/>
        <v>15.5</v>
      </c>
      <c r="M1480" s="2">
        <f>VLOOKUP(D1480,CUSTOMERS!A:E,5,FALSE)</f>
        <v>5</v>
      </c>
      <c r="N1480" s="2">
        <f>VLOOKUP(E1480,PRODUCTS!A:E,5,FALSE)</f>
        <v>21</v>
      </c>
      <c r="O1480" s="2" t="str">
        <f>VLOOKUP(N1480,CATEGORIES!A:C,3,FALSE)</f>
        <v>Household</v>
      </c>
      <c r="P1480" s="2" t="str">
        <f ca="1">VLOOKUP(D1480,CUSTOMERS!A:J,10,FALSE)</f>
        <v>60 - 70</v>
      </c>
      <c r="Q1480" s="2" t="str">
        <f>VLOOKUP(D1480,CUSTOMERS!A:I,9,FALSE)</f>
        <v>North-East</v>
      </c>
      <c r="R1480" s="2" t="str">
        <f>VLOOKUP(D1480,CUSTOMERS!A:K,11,FALSE)</f>
        <v>USA</v>
      </c>
    </row>
    <row r="1481" spans="1:18" x14ac:dyDescent="0.2">
      <c r="A1481" s="2">
        <v>1725</v>
      </c>
      <c r="B1481" s="2">
        <v>2</v>
      </c>
      <c r="C1481" s="4">
        <v>44987</v>
      </c>
      <c r="D1481" s="2">
        <v>427</v>
      </c>
      <c r="E1481" s="2">
        <v>42</v>
      </c>
      <c r="F1481" s="2" t="str">
        <f>VLOOKUP(E1481,PRODUCTS!A:B,2,FALSE)</f>
        <v>Ceramic Mixing Bowls</v>
      </c>
      <c r="G1481" s="2">
        <v>1</v>
      </c>
      <c r="H1481" s="10">
        <f>VLOOKUP(E1481,PRODUCTS!A:E,3,FALSE)</f>
        <v>45</v>
      </c>
      <c r="I1481" s="10">
        <f>VLOOKUP(E1481,PRODUCTS!A:E,4,FALSE)</f>
        <v>25.5</v>
      </c>
      <c r="J1481" s="10">
        <f t="shared" si="69"/>
        <v>45</v>
      </c>
      <c r="K1481" s="10">
        <f t="shared" si="70"/>
        <v>25.5</v>
      </c>
      <c r="L1481" s="10">
        <f t="shared" si="71"/>
        <v>19.5</v>
      </c>
      <c r="M1481" s="2">
        <f>VLOOKUP(D1481,CUSTOMERS!A:E,5,FALSE)</f>
        <v>5</v>
      </c>
      <c r="N1481" s="2">
        <f>VLOOKUP(E1481,PRODUCTS!A:E,5,FALSE)</f>
        <v>15</v>
      </c>
      <c r="O1481" s="2" t="str">
        <f>VLOOKUP(N1481,CATEGORIES!A:C,3,FALSE)</f>
        <v>Household</v>
      </c>
      <c r="P1481" s="2" t="str">
        <f ca="1">VLOOKUP(D1481,CUSTOMERS!A:J,10,FALSE)</f>
        <v>60 - 70</v>
      </c>
      <c r="Q1481" s="2" t="str">
        <f>VLOOKUP(D1481,CUSTOMERS!A:I,9,FALSE)</f>
        <v>North-East</v>
      </c>
      <c r="R1481" s="2" t="str">
        <f>VLOOKUP(D1481,CUSTOMERS!A:K,11,FALSE)</f>
        <v>USA</v>
      </c>
    </row>
    <row r="1482" spans="1:18" x14ac:dyDescent="0.2">
      <c r="A1482" s="2">
        <v>1725</v>
      </c>
      <c r="B1482" s="2">
        <v>3</v>
      </c>
      <c r="C1482" s="4">
        <v>44987</v>
      </c>
      <c r="D1482" s="2">
        <v>427</v>
      </c>
      <c r="E1482" s="2">
        <v>55</v>
      </c>
      <c r="F1482" s="2" t="str">
        <f>VLOOKUP(E1482,PRODUCTS!A:B,2,FALSE)</f>
        <v>Copper Snow Gauge</v>
      </c>
      <c r="G1482" s="2">
        <v>1</v>
      </c>
      <c r="H1482" s="10">
        <f>VLOOKUP(E1482,PRODUCTS!A:E,3,FALSE)</f>
        <v>65</v>
      </c>
      <c r="I1482" s="10">
        <f>VLOOKUP(E1482,PRODUCTS!A:E,4,FALSE)</f>
        <v>35.5</v>
      </c>
      <c r="J1482" s="10">
        <f t="shared" si="69"/>
        <v>65</v>
      </c>
      <c r="K1482" s="10">
        <f t="shared" si="70"/>
        <v>35.5</v>
      </c>
      <c r="L1482" s="10">
        <f t="shared" si="71"/>
        <v>29.5</v>
      </c>
      <c r="M1482" s="2">
        <f>VLOOKUP(D1482,CUSTOMERS!A:E,5,FALSE)</f>
        <v>5</v>
      </c>
      <c r="N1482" s="2">
        <f>VLOOKUP(E1482,PRODUCTS!A:E,5,FALSE)</f>
        <v>16</v>
      </c>
      <c r="O1482" s="2" t="str">
        <f>VLOOKUP(N1482,CATEGORIES!A:C,3,FALSE)</f>
        <v>Household</v>
      </c>
      <c r="P1482" s="2" t="str">
        <f ca="1">VLOOKUP(D1482,CUSTOMERS!A:J,10,FALSE)</f>
        <v>60 - 70</v>
      </c>
      <c r="Q1482" s="2" t="str">
        <f>VLOOKUP(D1482,CUSTOMERS!A:I,9,FALSE)</f>
        <v>North-East</v>
      </c>
      <c r="R1482" s="2" t="str">
        <f>VLOOKUP(D1482,CUSTOMERS!A:K,11,FALSE)</f>
        <v>USA</v>
      </c>
    </row>
    <row r="1483" spans="1:18" x14ac:dyDescent="0.2">
      <c r="A1483" s="2">
        <v>1725</v>
      </c>
      <c r="B1483" s="2">
        <v>4</v>
      </c>
      <c r="C1483" s="4">
        <v>44987</v>
      </c>
      <c r="D1483" s="2">
        <v>427</v>
      </c>
      <c r="E1483" s="2">
        <v>105</v>
      </c>
      <c r="F1483" s="2" t="str">
        <f>VLOOKUP(E1483,PRODUCTS!A:B,2,FALSE)</f>
        <v>Exotic Flower Arrangement</v>
      </c>
      <c r="G1483" s="2">
        <v>1</v>
      </c>
      <c r="H1483" s="10">
        <f>VLOOKUP(E1483,PRODUCTS!A:E,3,FALSE)</f>
        <v>65</v>
      </c>
      <c r="I1483" s="10">
        <f>VLOOKUP(E1483,PRODUCTS!A:E,4,FALSE)</f>
        <v>33.5</v>
      </c>
      <c r="J1483" s="10">
        <f t="shared" si="69"/>
        <v>65</v>
      </c>
      <c r="K1483" s="10">
        <f t="shared" si="70"/>
        <v>33.5</v>
      </c>
      <c r="L1483" s="10">
        <f t="shared" si="71"/>
        <v>31.5</v>
      </c>
      <c r="M1483" s="2">
        <f>VLOOKUP(D1483,CUSTOMERS!A:E,5,FALSE)</f>
        <v>5</v>
      </c>
      <c r="N1483" s="2">
        <f>VLOOKUP(E1483,PRODUCTS!A:E,5,FALSE)</f>
        <v>22</v>
      </c>
      <c r="O1483" s="2" t="str">
        <f>VLOOKUP(N1483,CATEGORIES!A:C,3,FALSE)</f>
        <v>Gifts</v>
      </c>
      <c r="P1483" s="2" t="str">
        <f ca="1">VLOOKUP(D1483,CUSTOMERS!A:J,10,FALSE)</f>
        <v>60 - 70</v>
      </c>
      <c r="Q1483" s="2" t="str">
        <f>VLOOKUP(D1483,CUSTOMERS!A:I,9,FALSE)</f>
        <v>North-East</v>
      </c>
      <c r="R1483" s="2" t="str">
        <f>VLOOKUP(D1483,CUSTOMERS!A:K,11,FALSE)</f>
        <v>USA</v>
      </c>
    </row>
    <row r="1484" spans="1:18" x14ac:dyDescent="0.2">
      <c r="A1484" s="2">
        <v>1726</v>
      </c>
      <c r="B1484" s="2">
        <v>1</v>
      </c>
      <c r="C1484" s="4">
        <v>44987</v>
      </c>
      <c r="D1484" s="2">
        <v>541</v>
      </c>
      <c r="E1484" s="2">
        <v>26</v>
      </c>
      <c r="F1484" s="2" t="str">
        <f>VLOOKUP(E1484,PRODUCTS!A:B,2,FALSE)</f>
        <v>Bubble Gum Kit</v>
      </c>
      <c r="G1484" s="2">
        <v>6</v>
      </c>
      <c r="H1484" s="10">
        <f>VLOOKUP(E1484,PRODUCTS!A:E,3,FALSE)</f>
        <v>17</v>
      </c>
      <c r="I1484" s="10">
        <f>VLOOKUP(E1484,PRODUCTS!A:E,4,FALSE)</f>
        <v>9.5</v>
      </c>
      <c r="J1484" s="10">
        <f t="shared" si="69"/>
        <v>102</v>
      </c>
      <c r="K1484" s="10">
        <f t="shared" si="70"/>
        <v>57</v>
      </c>
      <c r="L1484" s="10">
        <f t="shared" si="71"/>
        <v>45</v>
      </c>
      <c r="M1484" s="2">
        <f>VLOOKUP(D1484,CUSTOMERS!A:E,5,FALSE)</f>
        <v>9</v>
      </c>
      <c r="N1484" s="2">
        <f>VLOOKUP(E1484,PRODUCTS!A:E,5,FALSE)</f>
        <v>17</v>
      </c>
      <c r="O1484" s="2" t="str">
        <f>VLOOKUP(N1484,CATEGORIES!A:C,3,FALSE)</f>
        <v>Children</v>
      </c>
      <c r="P1484" s="2" t="str">
        <f ca="1">VLOOKUP(D1484,CUSTOMERS!A:J,10,FALSE)</f>
        <v>40 - 50</v>
      </c>
      <c r="Q1484" s="2" t="str">
        <f>VLOOKUP(D1484,CUSTOMERS!A:I,9,FALSE)</f>
        <v>North-West</v>
      </c>
      <c r="R1484" s="2" t="str">
        <f>VLOOKUP(D1484,CUSTOMERS!A:K,11,FALSE)</f>
        <v>USA</v>
      </c>
    </row>
    <row r="1485" spans="1:18" x14ac:dyDescent="0.2">
      <c r="A1485" s="2">
        <v>1727</v>
      </c>
      <c r="B1485" s="2">
        <v>1</v>
      </c>
      <c r="C1485" s="4">
        <v>44988</v>
      </c>
      <c r="D1485" s="2">
        <v>136</v>
      </c>
      <c r="E1485" s="2">
        <v>24</v>
      </c>
      <c r="F1485" s="2" t="str">
        <f>VLOOKUP(E1485,PRODUCTS!A:B,2,FALSE)</f>
        <v>Brass Cigar Cutter</v>
      </c>
      <c r="G1485" s="2">
        <v>4</v>
      </c>
      <c r="H1485" s="10">
        <f>VLOOKUP(E1485,PRODUCTS!A:E,3,FALSE)</f>
        <v>34</v>
      </c>
      <c r="I1485" s="10">
        <f>VLOOKUP(E1485,PRODUCTS!A:E,4,FALSE)</f>
        <v>18</v>
      </c>
      <c r="J1485" s="10">
        <f t="shared" si="69"/>
        <v>136</v>
      </c>
      <c r="K1485" s="10">
        <f t="shared" si="70"/>
        <v>72</v>
      </c>
      <c r="L1485" s="10">
        <f t="shared" si="71"/>
        <v>64</v>
      </c>
      <c r="M1485" s="2">
        <f>VLOOKUP(D1485,CUSTOMERS!A:E,5,FALSE)</f>
        <v>1</v>
      </c>
      <c r="N1485" s="2">
        <f>VLOOKUP(E1485,PRODUCTS!A:E,5,FALSE)</f>
        <v>26</v>
      </c>
      <c r="O1485" s="2" t="str">
        <f>VLOOKUP(N1485,CATEGORIES!A:C,3,FALSE)</f>
        <v>Gifts</v>
      </c>
      <c r="P1485" s="2" t="str">
        <f ca="1">VLOOKUP(D1485,CUSTOMERS!A:J,10,FALSE)</f>
        <v>40 - 50</v>
      </c>
      <c r="Q1485" s="2" t="str">
        <f>VLOOKUP(D1485,CUSTOMERS!A:I,9,FALSE)</f>
        <v>South-West</v>
      </c>
      <c r="R1485" s="2" t="str">
        <f>VLOOKUP(D1485,CUSTOMERS!A:K,11,FALSE)</f>
        <v>USA</v>
      </c>
    </row>
    <row r="1486" spans="1:18" x14ac:dyDescent="0.2">
      <c r="A1486" s="2">
        <v>1727</v>
      </c>
      <c r="B1486" s="2">
        <v>2</v>
      </c>
      <c r="C1486" s="4">
        <v>44988</v>
      </c>
      <c r="D1486" s="2">
        <v>136</v>
      </c>
      <c r="E1486" s="2">
        <v>110</v>
      </c>
      <c r="F1486" s="2" t="str">
        <f>VLOOKUP(E1486,PRODUCTS!A:B,2,FALSE)</f>
        <v>Italian Trattoria</v>
      </c>
      <c r="G1486" s="2">
        <v>1</v>
      </c>
      <c r="H1486" s="10">
        <f>VLOOKUP(E1486,PRODUCTS!A:E,3,FALSE)</f>
        <v>65</v>
      </c>
      <c r="I1486" s="10">
        <f>VLOOKUP(E1486,PRODUCTS!A:E,4,FALSE)</f>
        <v>35.5</v>
      </c>
      <c r="J1486" s="10">
        <f t="shared" si="69"/>
        <v>65</v>
      </c>
      <c r="K1486" s="10">
        <f t="shared" si="70"/>
        <v>35.5</v>
      </c>
      <c r="L1486" s="10">
        <f t="shared" si="71"/>
        <v>29.5</v>
      </c>
      <c r="M1486" s="2">
        <f>VLOOKUP(D1486,CUSTOMERS!A:E,5,FALSE)</f>
        <v>1</v>
      </c>
      <c r="N1486" s="2">
        <f>VLOOKUP(E1486,PRODUCTS!A:E,5,FALSE)</f>
        <v>11</v>
      </c>
      <c r="O1486" s="2" t="str">
        <f>VLOOKUP(N1486,CATEGORIES!A:C,3,FALSE)</f>
        <v>Gifts</v>
      </c>
      <c r="P1486" s="2" t="str">
        <f ca="1">VLOOKUP(D1486,CUSTOMERS!A:J,10,FALSE)</f>
        <v>40 - 50</v>
      </c>
      <c r="Q1486" s="2" t="str">
        <f>VLOOKUP(D1486,CUSTOMERS!A:I,9,FALSE)</f>
        <v>South-West</v>
      </c>
      <c r="R1486" s="2" t="str">
        <f>VLOOKUP(D1486,CUSTOMERS!A:K,11,FALSE)</f>
        <v>USA</v>
      </c>
    </row>
    <row r="1487" spans="1:18" x14ac:dyDescent="0.2">
      <c r="A1487" s="2">
        <v>1727</v>
      </c>
      <c r="B1487" s="2">
        <v>3</v>
      </c>
      <c r="C1487" s="4">
        <v>44988</v>
      </c>
      <c r="D1487" s="2">
        <v>136</v>
      </c>
      <c r="E1487" s="2">
        <v>182</v>
      </c>
      <c r="F1487" s="2" t="str">
        <f>VLOOKUP(E1487,PRODUCTS!A:B,2,FALSE)</f>
        <v>Smoked Vermont Turkey Breast</v>
      </c>
      <c r="G1487" s="2">
        <v>1</v>
      </c>
      <c r="H1487" s="10">
        <f>VLOOKUP(E1487,PRODUCTS!A:E,3,FALSE)</f>
        <v>30</v>
      </c>
      <c r="I1487" s="10">
        <f>VLOOKUP(E1487,PRODUCTS!A:E,4,FALSE)</f>
        <v>18</v>
      </c>
      <c r="J1487" s="10">
        <f t="shared" si="69"/>
        <v>30</v>
      </c>
      <c r="K1487" s="10">
        <f t="shared" si="70"/>
        <v>18</v>
      </c>
      <c r="L1487" s="10">
        <f t="shared" si="71"/>
        <v>12</v>
      </c>
      <c r="M1487" s="2">
        <f>VLOOKUP(D1487,CUSTOMERS!A:E,5,FALSE)</f>
        <v>1</v>
      </c>
      <c r="N1487" s="2">
        <f>VLOOKUP(E1487,PRODUCTS!A:E,5,FALSE)</f>
        <v>18</v>
      </c>
      <c r="O1487" s="2" t="str">
        <f>VLOOKUP(N1487,CATEGORIES!A:C,3,FALSE)</f>
        <v>Food</v>
      </c>
      <c r="P1487" s="2" t="str">
        <f ca="1">VLOOKUP(D1487,CUSTOMERS!A:J,10,FALSE)</f>
        <v>40 - 50</v>
      </c>
      <c r="Q1487" s="2" t="str">
        <f>VLOOKUP(D1487,CUSTOMERS!A:I,9,FALSE)</f>
        <v>South-West</v>
      </c>
      <c r="R1487" s="2" t="str">
        <f>VLOOKUP(D1487,CUSTOMERS!A:K,11,FALSE)</f>
        <v>USA</v>
      </c>
    </row>
    <row r="1488" spans="1:18" x14ac:dyDescent="0.2">
      <c r="A1488" s="2">
        <v>1728</v>
      </c>
      <c r="B1488" s="2">
        <v>1</v>
      </c>
      <c r="C1488" s="4">
        <v>44988</v>
      </c>
      <c r="D1488" s="2">
        <v>282</v>
      </c>
      <c r="E1488" s="2">
        <v>24</v>
      </c>
      <c r="F1488" s="2" t="str">
        <f>VLOOKUP(E1488,PRODUCTS!A:B,2,FALSE)</f>
        <v>Brass Cigar Cutter</v>
      </c>
      <c r="G1488" s="2">
        <v>1</v>
      </c>
      <c r="H1488" s="10">
        <f>VLOOKUP(E1488,PRODUCTS!A:E,3,FALSE)</f>
        <v>34</v>
      </c>
      <c r="I1488" s="10">
        <f>VLOOKUP(E1488,PRODUCTS!A:E,4,FALSE)</f>
        <v>18</v>
      </c>
      <c r="J1488" s="10">
        <f t="shared" si="69"/>
        <v>34</v>
      </c>
      <c r="K1488" s="10">
        <f t="shared" si="70"/>
        <v>18</v>
      </c>
      <c r="L1488" s="10">
        <f t="shared" si="71"/>
        <v>16</v>
      </c>
      <c r="M1488" s="2">
        <f>VLOOKUP(D1488,CUSTOMERS!A:E,5,FALSE)</f>
        <v>8</v>
      </c>
      <c r="N1488" s="2">
        <f>VLOOKUP(E1488,PRODUCTS!A:E,5,FALSE)</f>
        <v>26</v>
      </c>
      <c r="O1488" s="2" t="str">
        <f>VLOOKUP(N1488,CATEGORIES!A:C,3,FALSE)</f>
        <v>Gifts</v>
      </c>
      <c r="P1488" s="2" t="str">
        <f ca="1">VLOOKUP(D1488,CUSTOMERS!A:J,10,FALSE)</f>
        <v>60 - 70</v>
      </c>
      <c r="Q1488" s="2" t="str">
        <f>VLOOKUP(D1488,CUSTOMERS!A:I,9,FALSE)</f>
        <v>North-West</v>
      </c>
      <c r="R1488" s="2" t="str">
        <f>VLOOKUP(D1488,CUSTOMERS!A:K,11,FALSE)</f>
        <v>USA</v>
      </c>
    </row>
    <row r="1489" spans="1:18" x14ac:dyDescent="0.2">
      <c r="A1489" s="2">
        <v>1728</v>
      </c>
      <c r="B1489" s="2">
        <v>2</v>
      </c>
      <c r="C1489" s="4">
        <v>44988</v>
      </c>
      <c r="D1489" s="2">
        <v>282</v>
      </c>
      <c r="E1489" s="2">
        <v>36</v>
      </c>
      <c r="F1489" s="2" t="str">
        <f>VLOOKUP(E1489,PRODUCTS!A:B,2,FALSE)</f>
        <v>Cashmere Blend Espresso</v>
      </c>
      <c r="G1489" s="2">
        <v>3</v>
      </c>
      <c r="H1489" s="10">
        <f>VLOOKUP(E1489,PRODUCTS!A:E,3,FALSE)</f>
        <v>14</v>
      </c>
      <c r="I1489" s="10">
        <f>VLOOKUP(E1489,PRODUCTS!A:E,4,FALSE)</f>
        <v>8</v>
      </c>
      <c r="J1489" s="10">
        <f t="shared" si="69"/>
        <v>42</v>
      </c>
      <c r="K1489" s="10">
        <f t="shared" si="70"/>
        <v>24</v>
      </c>
      <c r="L1489" s="10">
        <f t="shared" si="71"/>
        <v>18</v>
      </c>
      <c r="M1489" s="2">
        <f>VLOOKUP(D1489,CUSTOMERS!A:E,5,FALSE)</f>
        <v>8</v>
      </c>
      <c r="N1489" s="2">
        <f>VLOOKUP(E1489,PRODUCTS!A:E,5,FALSE)</f>
        <v>6</v>
      </c>
      <c r="O1489" s="2" t="str">
        <f>VLOOKUP(N1489,CATEGORIES!A:C,3,FALSE)</f>
        <v>Food</v>
      </c>
      <c r="P1489" s="2" t="str">
        <f ca="1">VLOOKUP(D1489,CUSTOMERS!A:J,10,FALSE)</f>
        <v>60 - 70</v>
      </c>
      <c r="Q1489" s="2" t="str">
        <f>VLOOKUP(D1489,CUSTOMERS!A:I,9,FALSE)</f>
        <v>North-West</v>
      </c>
      <c r="R1489" s="2" t="str">
        <f>VLOOKUP(D1489,CUSTOMERS!A:K,11,FALSE)</f>
        <v>USA</v>
      </c>
    </row>
    <row r="1490" spans="1:18" x14ac:dyDescent="0.2">
      <c r="A1490" s="2">
        <v>1728</v>
      </c>
      <c r="B1490" s="2">
        <v>3</v>
      </c>
      <c r="C1490" s="4">
        <v>44988</v>
      </c>
      <c r="D1490" s="2">
        <v>282</v>
      </c>
      <c r="E1490" s="2">
        <v>200</v>
      </c>
      <c r="F1490" s="2" t="str">
        <f>VLOOKUP(E1490,PRODUCTS!A:B,2,FALSE)</f>
        <v>Cat Condo - Two-level</v>
      </c>
      <c r="G1490" s="2">
        <v>1</v>
      </c>
      <c r="H1490" s="10">
        <f>VLOOKUP(E1490,PRODUCTS!A:E,3,FALSE)</f>
        <v>37</v>
      </c>
      <c r="I1490" s="10">
        <f>VLOOKUP(E1490,PRODUCTS!A:E,4,FALSE)</f>
        <v>19.5</v>
      </c>
      <c r="J1490" s="10">
        <f t="shared" si="69"/>
        <v>37</v>
      </c>
      <c r="K1490" s="10">
        <f t="shared" si="70"/>
        <v>19.5</v>
      </c>
      <c r="L1490" s="10">
        <f t="shared" si="71"/>
        <v>17.5</v>
      </c>
      <c r="M1490" s="2">
        <f>VLOOKUP(D1490,CUSTOMERS!A:E,5,FALSE)</f>
        <v>8</v>
      </c>
      <c r="N1490" s="2">
        <f>VLOOKUP(E1490,PRODUCTS!A:E,5,FALSE)</f>
        <v>21</v>
      </c>
      <c r="O1490" s="2" t="str">
        <f>VLOOKUP(N1490,CATEGORIES!A:C,3,FALSE)</f>
        <v>Household</v>
      </c>
      <c r="P1490" s="2" t="str">
        <f ca="1">VLOOKUP(D1490,CUSTOMERS!A:J,10,FALSE)</f>
        <v>60 - 70</v>
      </c>
      <c r="Q1490" s="2" t="str">
        <f>VLOOKUP(D1490,CUSTOMERS!A:I,9,FALSE)</f>
        <v>North-West</v>
      </c>
      <c r="R1490" s="2" t="str">
        <f>VLOOKUP(D1490,CUSTOMERS!A:K,11,FALSE)</f>
        <v>USA</v>
      </c>
    </row>
    <row r="1491" spans="1:18" x14ac:dyDescent="0.2">
      <c r="A1491" s="2">
        <v>1729</v>
      </c>
      <c r="B1491" s="2">
        <v>1</v>
      </c>
      <c r="C1491" s="4">
        <v>44988</v>
      </c>
      <c r="D1491" s="2">
        <v>288</v>
      </c>
      <c r="E1491" s="2">
        <v>28</v>
      </c>
      <c r="F1491" s="2" t="str">
        <f>VLOOKUP(E1491,PRODUCTS!A:B,2,FALSE)</f>
        <v>Candlelit Forest Screen</v>
      </c>
      <c r="G1491" s="2">
        <v>1</v>
      </c>
      <c r="H1491" s="10">
        <f>VLOOKUP(E1491,PRODUCTS!A:E,3,FALSE)</f>
        <v>30</v>
      </c>
      <c r="I1491" s="10">
        <f>VLOOKUP(E1491,PRODUCTS!A:E,4,FALSE)</f>
        <v>18</v>
      </c>
      <c r="J1491" s="10">
        <f t="shared" si="69"/>
        <v>30</v>
      </c>
      <c r="K1491" s="10">
        <f t="shared" si="70"/>
        <v>18</v>
      </c>
      <c r="L1491" s="10">
        <f t="shared" si="71"/>
        <v>12</v>
      </c>
      <c r="M1491" s="2">
        <f>VLOOKUP(D1491,CUSTOMERS!A:E,5,FALSE)</f>
        <v>9</v>
      </c>
      <c r="N1491" s="2">
        <f>VLOOKUP(E1491,PRODUCTS!A:E,5,FALSE)</f>
        <v>4</v>
      </c>
      <c r="O1491" s="2" t="str">
        <f>VLOOKUP(N1491,CATEGORIES!A:C,3,FALSE)</f>
        <v>Gifts</v>
      </c>
      <c r="P1491" s="2" t="str">
        <f ca="1">VLOOKUP(D1491,CUSTOMERS!A:J,10,FALSE)</f>
        <v>60 - 70</v>
      </c>
      <c r="Q1491" s="2" t="str">
        <f>VLOOKUP(D1491,CUSTOMERS!A:I,9,FALSE)</f>
        <v>Germany</v>
      </c>
      <c r="R1491" s="2" t="str">
        <f>VLOOKUP(D1491,CUSTOMERS!A:K,11,FALSE)</f>
        <v>Europe</v>
      </c>
    </row>
    <row r="1492" spans="1:18" x14ac:dyDescent="0.2">
      <c r="A1492" s="2">
        <v>1729</v>
      </c>
      <c r="B1492" s="2">
        <v>2</v>
      </c>
      <c r="C1492" s="4">
        <v>44988</v>
      </c>
      <c r="D1492" s="2">
        <v>288</v>
      </c>
      <c r="E1492" s="2">
        <v>104</v>
      </c>
      <c r="F1492" s="2" t="str">
        <f>VLOOKUP(E1492,PRODUCTS!A:B,2,FALSE)</f>
        <v>Ice Cream Parlor Bowl Set</v>
      </c>
      <c r="G1492" s="2">
        <v>1</v>
      </c>
      <c r="H1492" s="10">
        <f>VLOOKUP(E1492,PRODUCTS!A:E,3,FALSE)</f>
        <v>43</v>
      </c>
      <c r="I1492" s="10">
        <f>VLOOKUP(E1492,PRODUCTS!A:E,4,FALSE)</f>
        <v>23.5</v>
      </c>
      <c r="J1492" s="10">
        <f t="shared" si="69"/>
        <v>43</v>
      </c>
      <c r="K1492" s="10">
        <f t="shared" si="70"/>
        <v>23.5</v>
      </c>
      <c r="L1492" s="10">
        <f t="shared" si="71"/>
        <v>19.5</v>
      </c>
      <c r="M1492" s="2">
        <f>VLOOKUP(D1492,CUSTOMERS!A:E,5,FALSE)</f>
        <v>9</v>
      </c>
      <c r="N1492" s="2">
        <f>VLOOKUP(E1492,PRODUCTS!A:E,5,FALSE)</f>
        <v>11</v>
      </c>
      <c r="O1492" s="2" t="str">
        <f>VLOOKUP(N1492,CATEGORIES!A:C,3,FALSE)</f>
        <v>Gifts</v>
      </c>
      <c r="P1492" s="2" t="str">
        <f ca="1">VLOOKUP(D1492,CUSTOMERS!A:J,10,FALSE)</f>
        <v>60 - 70</v>
      </c>
      <c r="Q1492" s="2" t="str">
        <f>VLOOKUP(D1492,CUSTOMERS!A:I,9,FALSE)</f>
        <v>Germany</v>
      </c>
      <c r="R1492" s="2" t="str">
        <f>VLOOKUP(D1492,CUSTOMERS!A:K,11,FALSE)</f>
        <v>Europe</v>
      </c>
    </row>
    <row r="1493" spans="1:18" x14ac:dyDescent="0.2">
      <c r="A1493" s="2">
        <v>1730</v>
      </c>
      <c r="B1493" s="2">
        <v>1</v>
      </c>
      <c r="C1493" s="4">
        <v>44988</v>
      </c>
      <c r="D1493" s="2">
        <v>510</v>
      </c>
      <c r="E1493" s="2">
        <v>8</v>
      </c>
      <c r="F1493" s="2" t="str">
        <f>VLOOKUP(E1493,PRODUCTS!A:B,2,FALSE)</f>
        <v>Amish Pine Napkin Holder</v>
      </c>
      <c r="G1493" s="2">
        <v>1</v>
      </c>
      <c r="H1493" s="10">
        <f>VLOOKUP(E1493,PRODUCTS!A:E,3,FALSE)</f>
        <v>30</v>
      </c>
      <c r="I1493" s="10">
        <f>VLOOKUP(E1493,PRODUCTS!A:E,4,FALSE)</f>
        <v>17</v>
      </c>
      <c r="J1493" s="10">
        <f t="shared" si="69"/>
        <v>30</v>
      </c>
      <c r="K1493" s="10">
        <f t="shared" si="70"/>
        <v>17</v>
      </c>
      <c r="L1493" s="10">
        <f t="shared" si="71"/>
        <v>13</v>
      </c>
      <c r="M1493" s="2">
        <f>VLOOKUP(D1493,CUSTOMERS!A:E,5,FALSE)</f>
        <v>4</v>
      </c>
      <c r="N1493" s="2">
        <f>VLOOKUP(E1493,PRODUCTS!A:E,5,FALSE)</f>
        <v>15</v>
      </c>
      <c r="O1493" s="2" t="str">
        <f>VLOOKUP(N1493,CATEGORIES!A:C,3,FALSE)</f>
        <v>Household</v>
      </c>
      <c r="P1493" s="2" t="str">
        <f ca="1">VLOOKUP(D1493,CUSTOMERS!A:J,10,FALSE)</f>
        <v>40 - 50</v>
      </c>
      <c r="Q1493" s="2" t="str">
        <f>VLOOKUP(D1493,CUSTOMERS!A:I,9,FALSE)</f>
        <v>South-West</v>
      </c>
      <c r="R1493" s="2" t="str">
        <f>VLOOKUP(D1493,CUSTOMERS!A:K,11,FALSE)</f>
        <v>USA</v>
      </c>
    </row>
    <row r="1494" spans="1:18" x14ac:dyDescent="0.2">
      <c r="A1494" s="2">
        <v>1730</v>
      </c>
      <c r="B1494" s="2">
        <v>2</v>
      </c>
      <c r="C1494" s="4">
        <v>44988</v>
      </c>
      <c r="D1494" s="2">
        <v>510</v>
      </c>
      <c r="E1494" s="2">
        <v>29</v>
      </c>
      <c r="F1494" s="2" t="str">
        <f>VLOOKUP(E1494,PRODUCTS!A:B,2,FALSE)</f>
        <v>Candle-powered Boat</v>
      </c>
      <c r="G1494" s="2">
        <v>1</v>
      </c>
      <c r="H1494" s="10">
        <f>VLOOKUP(E1494,PRODUCTS!A:E,3,FALSE)</f>
        <v>18</v>
      </c>
      <c r="I1494" s="10">
        <f>VLOOKUP(E1494,PRODUCTS!A:E,4,FALSE)</f>
        <v>12</v>
      </c>
      <c r="J1494" s="10">
        <f t="shared" si="69"/>
        <v>18</v>
      </c>
      <c r="K1494" s="10">
        <f t="shared" si="70"/>
        <v>12</v>
      </c>
      <c r="L1494" s="10">
        <f t="shared" si="71"/>
        <v>6</v>
      </c>
      <c r="M1494" s="2">
        <f>VLOOKUP(D1494,CUSTOMERS!A:E,5,FALSE)</f>
        <v>4</v>
      </c>
      <c r="N1494" s="2">
        <f>VLOOKUP(E1494,PRODUCTS!A:E,5,FALSE)</f>
        <v>5</v>
      </c>
      <c r="O1494" s="2" t="str">
        <f>VLOOKUP(N1494,CATEGORIES!A:C,3,FALSE)</f>
        <v>Children</v>
      </c>
      <c r="P1494" s="2" t="str">
        <f ca="1">VLOOKUP(D1494,CUSTOMERS!A:J,10,FALSE)</f>
        <v>40 - 50</v>
      </c>
      <c r="Q1494" s="2" t="str">
        <f>VLOOKUP(D1494,CUSTOMERS!A:I,9,FALSE)</f>
        <v>South-West</v>
      </c>
      <c r="R1494" s="2" t="str">
        <f>VLOOKUP(D1494,CUSTOMERS!A:K,11,FALSE)</f>
        <v>USA</v>
      </c>
    </row>
    <row r="1495" spans="1:18" x14ac:dyDescent="0.2">
      <c r="A1495" s="2">
        <v>1730</v>
      </c>
      <c r="B1495" s="2">
        <v>3</v>
      </c>
      <c r="C1495" s="4">
        <v>44988</v>
      </c>
      <c r="D1495" s="2">
        <v>510</v>
      </c>
      <c r="E1495" s="2">
        <v>42</v>
      </c>
      <c r="F1495" s="2" t="str">
        <f>VLOOKUP(E1495,PRODUCTS!A:B,2,FALSE)</f>
        <v>Ceramic Mixing Bowls</v>
      </c>
      <c r="G1495" s="2">
        <v>1</v>
      </c>
      <c r="H1495" s="10">
        <f>VLOOKUP(E1495,PRODUCTS!A:E,3,FALSE)</f>
        <v>45</v>
      </c>
      <c r="I1495" s="10">
        <f>VLOOKUP(E1495,PRODUCTS!A:E,4,FALSE)</f>
        <v>25.5</v>
      </c>
      <c r="J1495" s="10">
        <f t="shared" si="69"/>
        <v>45</v>
      </c>
      <c r="K1495" s="10">
        <f t="shared" si="70"/>
        <v>25.5</v>
      </c>
      <c r="L1495" s="10">
        <f t="shared" si="71"/>
        <v>19.5</v>
      </c>
      <c r="M1495" s="2">
        <f>VLOOKUP(D1495,CUSTOMERS!A:E,5,FALSE)</f>
        <v>4</v>
      </c>
      <c r="N1495" s="2">
        <f>VLOOKUP(E1495,PRODUCTS!A:E,5,FALSE)</f>
        <v>15</v>
      </c>
      <c r="O1495" s="2" t="str">
        <f>VLOOKUP(N1495,CATEGORIES!A:C,3,FALSE)</f>
        <v>Household</v>
      </c>
      <c r="P1495" s="2" t="str">
        <f ca="1">VLOOKUP(D1495,CUSTOMERS!A:J,10,FALSE)</f>
        <v>40 - 50</v>
      </c>
      <c r="Q1495" s="2" t="str">
        <f>VLOOKUP(D1495,CUSTOMERS!A:I,9,FALSE)</f>
        <v>South-West</v>
      </c>
      <c r="R1495" s="2" t="str">
        <f>VLOOKUP(D1495,CUSTOMERS!A:K,11,FALSE)</f>
        <v>USA</v>
      </c>
    </row>
    <row r="1496" spans="1:18" x14ac:dyDescent="0.2">
      <c r="A1496" s="2">
        <v>1731</v>
      </c>
      <c r="B1496" s="2">
        <v>1</v>
      </c>
      <c r="C1496" s="4">
        <v>44989</v>
      </c>
      <c r="D1496" s="2">
        <v>208</v>
      </c>
      <c r="E1496" s="2">
        <v>28</v>
      </c>
      <c r="F1496" s="2" t="str">
        <f>VLOOKUP(E1496,PRODUCTS!A:B,2,FALSE)</f>
        <v>Candlelit Forest Screen</v>
      </c>
      <c r="G1496" s="2">
        <v>1</v>
      </c>
      <c r="H1496" s="10">
        <f>VLOOKUP(E1496,PRODUCTS!A:E,3,FALSE)</f>
        <v>30</v>
      </c>
      <c r="I1496" s="10">
        <f>VLOOKUP(E1496,PRODUCTS!A:E,4,FALSE)</f>
        <v>18</v>
      </c>
      <c r="J1496" s="10">
        <f t="shared" si="69"/>
        <v>30</v>
      </c>
      <c r="K1496" s="10">
        <f t="shared" si="70"/>
        <v>18</v>
      </c>
      <c r="L1496" s="10">
        <f t="shared" si="71"/>
        <v>12</v>
      </c>
      <c r="M1496" s="2">
        <f>VLOOKUP(D1496,CUSTOMERS!A:E,5,FALSE)</f>
        <v>4</v>
      </c>
      <c r="N1496" s="2">
        <f>VLOOKUP(E1496,PRODUCTS!A:E,5,FALSE)</f>
        <v>4</v>
      </c>
      <c r="O1496" s="2" t="str">
        <f>VLOOKUP(N1496,CATEGORIES!A:C,3,FALSE)</f>
        <v>Gifts</v>
      </c>
      <c r="P1496" s="2" t="str">
        <f ca="1">VLOOKUP(D1496,CUSTOMERS!A:J,10,FALSE)</f>
        <v>60 - 70</v>
      </c>
      <c r="Q1496" s="2" t="str">
        <f>VLOOKUP(D1496,CUSTOMERS!A:I,9,FALSE)</f>
        <v>Canada</v>
      </c>
      <c r="R1496" s="2" t="str">
        <f>VLOOKUP(D1496,CUSTOMERS!A:K,11,FALSE)</f>
        <v>Canada</v>
      </c>
    </row>
    <row r="1497" spans="1:18" x14ac:dyDescent="0.2">
      <c r="A1497" s="2">
        <v>1731</v>
      </c>
      <c r="B1497" s="2">
        <v>2</v>
      </c>
      <c r="C1497" s="4">
        <v>44989</v>
      </c>
      <c r="D1497" s="2">
        <v>208</v>
      </c>
      <c r="E1497" s="2">
        <v>119</v>
      </c>
      <c r="F1497" s="2" t="str">
        <f>VLOOKUP(E1497,PRODUCTS!A:B,2,FALSE)</f>
        <v>Leaning Man Silhouette</v>
      </c>
      <c r="G1497" s="2">
        <v>1</v>
      </c>
      <c r="H1497" s="10">
        <f>VLOOKUP(E1497,PRODUCTS!A:E,3,FALSE)</f>
        <v>65</v>
      </c>
      <c r="I1497" s="10">
        <f>VLOOKUP(E1497,PRODUCTS!A:E,4,FALSE)</f>
        <v>33.5</v>
      </c>
      <c r="J1497" s="10">
        <f t="shared" si="69"/>
        <v>65</v>
      </c>
      <c r="K1497" s="10">
        <f t="shared" si="70"/>
        <v>33.5</v>
      </c>
      <c r="L1497" s="10">
        <f t="shared" si="71"/>
        <v>31.5</v>
      </c>
      <c r="M1497" s="2">
        <f>VLOOKUP(D1497,CUSTOMERS!A:E,5,FALSE)</f>
        <v>4</v>
      </c>
      <c r="N1497" s="2">
        <f>VLOOKUP(E1497,PRODUCTS!A:E,5,FALSE)</f>
        <v>16</v>
      </c>
      <c r="O1497" s="2" t="str">
        <f>VLOOKUP(N1497,CATEGORIES!A:C,3,FALSE)</f>
        <v>Household</v>
      </c>
      <c r="P1497" s="2" t="str">
        <f ca="1">VLOOKUP(D1497,CUSTOMERS!A:J,10,FALSE)</f>
        <v>60 - 70</v>
      </c>
      <c r="Q1497" s="2" t="str">
        <f>VLOOKUP(D1497,CUSTOMERS!A:I,9,FALSE)</f>
        <v>Canada</v>
      </c>
      <c r="R1497" s="2" t="str">
        <f>VLOOKUP(D1497,CUSTOMERS!A:K,11,FALSE)</f>
        <v>Canada</v>
      </c>
    </row>
    <row r="1498" spans="1:18" x14ac:dyDescent="0.2">
      <c r="A1498" s="2">
        <v>1732</v>
      </c>
      <c r="B1498" s="2">
        <v>1</v>
      </c>
      <c r="C1498" s="4">
        <v>44989</v>
      </c>
      <c r="D1498" s="2">
        <v>319</v>
      </c>
      <c r="E1498" s="2">
        <v>130</v>
      </c>
      <c r="F1498" s="2" t="str">
        <f>VLOOKUP(E1498,PRODUCTS!A:B,2,FALSE)</f>
        <v>Majestic Truffle Collection</v>
      </c>
      <c r="G1498" s="2">
        <v>1</v>
      </c>
      <c r="H1498" s="10">
        <f>VLOOKUP(E1498,PRODUCTS!A:E,3,FALSE)</f>
        <v>25</v>
      </c>
      <c r="I1498" s="10">
        <f>VLOOKUP(E1498,PRODUCTS!A:E,4,FALSE)</f>
        <v>15.5</v>
      </c>
      <c r="J1498" s="10">
        <f t="shared" si="69"/>
        <v>25</v>
      </c>
      <c r="K1498" s="10">
        <f t="shared" si="70"/>
        <v>15.5</v>
      </c>
      <c r="L1498" s="10">
        <f t="shared" si="71"/>
        <v>9.5</v>
      </c>
      <c r="M1498" s="2">
        <f>VLOOKUP(D1498,CUSTOMERS!A:E,5,FALSE)</f>
        <v>4</v>
      </c>
      <c r="N1498" s="2">
        <f>VLOOKUP(E1498,PRODUCTS!A:E,5,FALSE)</f>
        <v>3</v>
      </c>
      <c r="O1498" s="2" t="str">
        <f>VLOOKUP(N1498,CATEGORIES!A:C,3,FALSE)</f>
        <v>Food</v>
      </c>
      <c r="P1498" s="2" t="str">
        <f ca="1">VLOOKUP(D1498,CUSTOMERS!A:J,10,FALSE)</f>
        <v>60 - 70</v>
      </c>
      <c r="Q1498" s="2" t="str">
        <f>VLOOKUP(D1498,CUSTOMERS!A:I,9,FALSE)</f>
        <v>North-East</v>
      </c>
      <c r="R1498" s="2" t="str">
        <f>VLOOKUP(D1498,CUSTOMERS!A:K,11,FALSE)</f>
        <v>USA</v>
      </c>
    </row>
    <row r="1499" spans="1:18" x14ac:dyDescent="0.2">
      <c r="A1499" s="2">
        <v>1732</v>
      </c>
      <c r="B1499" s="2">
        <v>2</v>
      </c>
      <c r="C1499" s="4">
        <v>44989</v>
      </c>
      <c r="D1499" s="2">
        <v>319</v>
      </c>
      <c r="E1499" s="2">
        <v>159</v>
      </c>
      <c r="F1499" s="2" t="str">
        <f>VLOOKUP(E1499,PRODUCTS!A:B,2,FALSE)</f>
        <v>Planter Pot Feet</v>
      </c>
      <c r="G1499" s="2">
        <v>5</v>
      </c>
      <c r="H1499" s="10">
        <f>VLOOKUP(E1499,PRODUCTS!A:E,3,FALSE)</f>
        <v>12</v>
      </c>
      <c r="I1499" s="10">
        <f>VLOOKUP(E1499,PRODUCTS!A:E,4,FALSE)</f>
        <v>7</v>
      </c>
      <c r="J1499" s="10">
        <f t="shared" si="69"/>
        <v>60</v>
      </c>
      <c r="K1499" s="10">
        <f t="shared" si="70"/>
        <v>35</v>
      </c>
      <c r="L1499" s="10">
        <f t="shared" si="71"/>
        <v>25</v>
      </c>
      <c r="M1499" s="2">
        <f>VLOOKUP(D1499,CUSTOMERS!A:E,5,FALSE)</f>
        <v>4</v>
      </c>
      <c r="N1499" s="2">
        <f>VLOOKUP(E1499,PRODUCTS!A:E,5,FALSE)</f>
        <v>16</v>
      </c>
      <c r="O1499" s="2" t="str">
        <f>VLOOKUP(N1499,CATEGORIES!A:C,3,FALSE)</f>
        <v>Household</v>
      </c>
      <c r="P1499" s="2" t="str">
        <f ca="1">VLOOKUP(D1499,CUSTOMERS!A:J,10,FALSE)</f>
        <v>60 - 70</v>
      </c>
      <c r="Q1499" s="2" t="str">
        <f>VLOOKUP(D1499,CUSTOMERS!A:I,9,FALSE)</f>
        <v>North-East</v>
      </c>
      <c r="R1499" s="2" t="str">
        <f>VLOOKUP(D1499,CUSTOMERS!A:K,11,FALSE)</f>
        <v>USA</v>
      </c>
    </row>
    <row r="1500" spans="1:18" x14ac:dyDescent="0.2">
      <c r="A1500" s="2">
        <v>1733</v>
      </c>
      <c r="B1500" s="2">
        <v>1</v>
      </c>
      <c r="C1500" s="4">
        <v>44989</v>
      </c>
      <c r="D1500" s="2">
        <v>322</v>
      </c>
      <c r="E1500" s="2">
        <v>23</v>
      </c>
      <c r="F1500" s="2" t="str">
        <f>VLOOKUP(E1500,PRODUCTS!A:B,2,FALSE)</f>
        <v>Bougainvillea Bonsai</v>
      </c>
      <c r="G1500" s="2">
        <v>1</v>
      </c>
      <c r="H1500" s="10">
        <f>VLOOKUP(E1500,PRODUCTS!A:E,3,FALSE)</f>
        <v>39</v>
      </c>
      <c r="I1500" s="10">
        <f>VLOOKUP(E1500,PRODUCTS!A:E,4,FALSE)</f>
        <v>21.5</v>
      </c>
      <c r="J1500" s="10">
        <f t="shared" si="69"/>
        <v>39</v>
      </c>
      <c r="K1500" s="10">
        <f t="shared" si="70"/>
        <v>21.5</v>
      </c>
      <c r="L1500" s="10">
        <f t="shared" si="71"/>
        <v>17.5</v>
      </c>
      <c r="M1500" s="2">
        <f>VLOOKUP(D1500,CUSTOMERS!A:E,5,FALSE)</f>
        <v>2</v>
      </c>
      <c r="N1500" s="2">
        <f>VLOOKUP(E1500,PRODUCTS!A:E,5,FALSE)</f>
        <v>16</v>
      </c>
      <c r="O1500" s="2" t="str">
        <f>VLOOKUP(N1500,CATEGORIES!A:C,3,FALSE)</f>
        <v>Household</v>
      </c>
      <c r="P1500" s="2" t="str">
        <f ca="1">VLOOKUP(D1500,CUSTOMERS!A:J,10,FALSE)</f>
        <v>30 - 40</v>
      </c>
      <c r="Q1500" s="2" t="str">
        <f>VLOOKUP(D1500,CUSTOMERS!A:I,9,FALSE)</f>
        <v>Central</v>
      </c>
      <c r="R1500" s="2" t="str">
        <f>VLOOKUP(D1500,CUSTOMERS!A:K,11,FALSE)</f>
        <v>USA</v>
      </c>
    </row>
    <row r="1501" spans="1:18" x14ac:dyDescent="0.2">
      <c r="A1501" s="2">
        <v>1733</v>
      </c>
      <c r="B1501" s="2">
        <v>2</v>
      </c>
      <c r="C1501" s="4">
        <v>44989</v>
      </c>
      <c r="D1501" s="2">
        <v>322</v>
      </c>
      <c r="E1501" s="2">
        <v>42</v>
      </c>
      <c r="F1501" s="2" t="str">
        <f>VLOOKUP(E1501,PRODUCTS!A:B,2,FALSE)</f>
        <v>Ceramic Mixing Bowls</v>
      </c>
      <c r="G1501" s="2">
        <v>1</v>
      </c>
      <c r="H1501" s="10">
        <f>VLOOKUP(E1501,PRODUCTS!A:E,3,FALSE)</f>
        <v>45</v>
      </c>
      <c r="I1501" s="10">
        <f>VLOOKUP(E1501,PRODUCTS!A:E,4,FALSE)</f>
        <v>25.5</v>
      </c>
      <c r="J1501" s="10">
        <f t="shared" si="69"/>
        <v>45</v>
      </c>
      <c r="K1501" s="10">
        <f t="shared" si="70"/>
        <v>25.5</v>
      </c>
      <c r="L1501" s="10">
        <f t="shared" si="71"/>
        <v>19.5</v>
      </c>
      <c r="M1501" s="2">
        <f>VLOOKUP(D1501,CUSTOMERS!A:E,5,FALSE)</f>
        <v>2</v>
      </c>
      <c r="N1501" s="2">
        <f>VLOOKUP(E1501,PRODUCTS!A:E,5,FALSE)</f>
        <v>15</v>
      </c>
      <c r="O1501" s="2" t="str">
        <f>VLOOKUP(N1501,CATEGORIES!A:C,3,FALSE)</f>
        <v>Household</v>
      </c>
      <c r="P1501" s="2" t="str">
        <f ca="1">VLOOKUP(D1501,CUSTOMERS!A:J,10,FALSE)</f>
        <v>30 - 40</v>
      </c>
      <c r="Q1501" s="2" t="str">
        <f>VLOOKUP(D1501,CUSTOMERS!A:I,9,FALSE)</f>
        <v>Central</v>
      </c>
      <c r="R1501" s="2" t="str">
        <f>VLOOKUP(D1501,CUSTOMERS!A:K,11,FALSE)</f>
        <v>USA</v>
      </c>
    </row>
    <row r="1502" spans="1:18" x14ac:dyDescent="0.2">
      <c r="A1502" s="2">
        <v>1733</v>
      </c>
      <c r="B1502" s="2">
        <v>3</v>
      </c>
      <c r="C1502" s="4">
        <v>44989</v>
      </c>
      <c r="D1502" s="2">
        <v>322</v>
      </c>
      <c r="E1502" s="2">
        <v>68</v>
      </c>
      <c r="F1502" s="2" t="str">
        <f>VLOOKUP(E1502,PRODUCTS!A:B,2,FALSE)</f>
        <v>Dragonfly Pin</v>
      </c>
      <c r="G1502" s="2">
        <v>1</v>
      </c>
      <c r="H1502" s="10">
        <f>VLOOKUP(E1502,PRODUCTS!A:E,3,FALSE)</f>
        <v>13</v>
      </c>
      <c r="I1502" s="10">
        <f>VLOOKUP(E1502,PRODUCTS!A:E,4,FALSE)</f>
        <v>7.5</v>
      </c>
      <c r="J1502" s="10">
        <f t="shared" si="69"/>
        <v>13</v>
      </c>
      <c r="K1502" s="10">
        <f t="shared" si="70"/>
        <v>7.5</v>
      </c>
      <c r="L1502" s="10">
        <f t="shared" si="71"/>
        <v>5.5</v>
      </c>
      <c r="M1502" s="2">
        <f>VLOOKUP(D1502,CUSTOMERS!A:E,5,FALSE)</f>
        <v>2</v>
      </c>
      <c r="N1502" s="2">
        <f>VLOOKUP(E1502,PRODUCTS!A:E,5,FALSE)</f>
        <v>14</v>
      </c>
      <c r="O1502" s="2" t="str">
        <f>VLOOKUP(N1502,CATEGORIES!A:C,3,FALSE)</f>
        <v>Health &amp; Beauty</v>
      </c>
      <c r="P1502" s="2" t="str">
        <f ca="1">VLOOKUP(D1502,CUSTOMERS!A:J,10,FALSE)</f>
        <v>30 - 40</v>
      </c>
      <c r="Q1502" s="2" t="str">
        <f>VLOOKUP(D1502,CUSTOMERS!A:I,9,FALSE)</f>
        <v>Central</v>
      </c>
      <c r="R1502" s="2" t="str">
        <f>VLOOKUP(D1502,CUSTOMERS!A:K,11,FALSE)</f>
        <v>USA</v>
      </c>
    </row>
    <row r="1503" spans="1:18" x14ac:dyDescent="0.2">
      <c r="A1503" s="2">
        <v>1733</v>
      </c>
      <c r="B1503" s="2">
        <v>4</v>
      </c>
      <c r="C1503" s="4">
        <v>44989</v>
      </c>
      <c r="D1503" s="2">
        <v>322</v>
      </c>
      <c r="E1503" s="2">
        <v>115</v>
      </c>
      <c r="F1503" s="2" t="str">
        <f>VLOOKUP(E1503,PRODUCTS!A:B,2,FALSE)</f>
        <v>Kissing Ball</v>
      </c>
      <c r="G1503" s="2">
        <v>1</v>
      </c>
      <c r="H1503" s="10">
        <f>VLOOKUP(E1503,PRODUCTS!A:E,3,FALSE)</f>
        <v>38</v>
      </c>
      <c r="I1503" s="10">
        <f>VLOOKUP(E1503,PRODUCTS!A:E,4,FALSE)</f>
        <v>22</v>
      </c>
      <c r="J1503" s="10">
        <f t="shared" si="69"/>
        <v>38</v>
      </c>
      <c r="K1503" s="10">
        <f t="shared" si="70"/>
        <v>22</v>
      </c>
      <c r="L1503" s="10">
        <f t="shared" si="71"/>
        <v>16</v>
      </c>
      <c r="M1503" s="2">
        <f>VLOOKUP(D1503,CUSTOMERS!A:E,5,FALSE)</f>
        <v>2</v>
      </c>
      <c r="N1503" s="2">
        <f>VLOOKUP(E1503,PRODUCTS!A:E,5,FALSE)</f>
        <v>4</v>
      </c>
      <c r="O1503" s="2" t="str">
        <f>VLOOKUP(N1503,CATEGORIES!A:C,3,FALSE)</f>
        <v>Gifts</v>
      </c>
      <c r="P1503" s="2" t="str">
        <f ca="1">VLOOKUP(D1503,CUSTOMERS!A:J,10,FALSE)</f>
        <v>30 - 40</v>
      </c>
      <c r="Q1503" s="2" t="str">
        <f>VLOOKUP(D1503,CUSTOMERS!A:I,9,FALSE)</f>
        <v>Central</v>
      </c>
      <c r="R1503" s="2" t="str">
        <f>VLOOKUP(D1503,CUSTOMERS!A:K,11,FALSE)</f>
        <v>USA</v>
      </c>
    </row>
    <row r="1504" spans="1:18" x14ac:dyDescent="0.2">
      <c r="A1504" s="2">
        <v>1734</v>
      </c>
      <c r="B1504" s="2">
        <v>1</v>
      </c>
      <c r="C1504" s="4">
        <v>44989</v>
      </c>
      <c r="D1504" s="2">
        <v>377</v>
      </c>
      <c r="E1504" s="2">
        <v>147</v>
      </c>
      <c r="F1504" s="2" t="str">
        <f>VLOOKUP(E1504,PRODUCTS!A:B,2,FALSE)</f>
        <v>Peppermint Foot Lotion</v>
      </c>
      <c r="G1504" s="2">
        <v>1</v>
      </c>
      <c r="H1504" s="10">
        <f>VLOOKUP(E1504,PRODUCTS!A:E,3,FALSE)</f>
        <v>17</v>
      </c>
      <c r="I1504" s="10">
        <f>VLOOKUP(E1504,PRODUCTS!A:E,4,FALSE)</f>
        <v>10.5</v>
      </c>
      <c r="J1504" s="10">
        <f t="shared" si="69"/>
        <v>17</v>
      </c>
      <c r="K1504" s="10">
        <f t="shared" si="70"/>
        <v>10.5</v>
      </c>
      <c r="L1504" s="10">
        <f t="shared" si="71"/>
        <v>6.5</v>
      </c>
      <c r="M1504" s="2">
        <f>VLOOKUP(D1504,CUSTOMERS!A:E,5,FALSE)</f>
        <v>5</v>
      </c>
      <c r="N1504" s="2">
        <f>VLOOKUP(E1504,PRODUCTS!A:E,5,FALSE)</f>
        <v>24</v>
      </c>
      <c r="O1504" s="2" t="str">
        <f>VLOOKUP(N1504,CATEGORIES!A:C,3,FALSE)</f>
        <v>Health &amp; Beauty</v>
      </c>
      <c r="P1504" s="2" t="str">
        <f ca="1">VLOOKUP(D1504,CUSTOMERS!A:J,10,FALSE)</f>
        <v>40 - 50</v>
      </c>
      <c r="Q1504" s="2" t="str">
        <f>VLOOKUP(D1504,CUSTOMERS!A:I,9,FALSE)</f>
        <v>South-West</v>
      </c>
      <c r="R1504" s="2" t="str">
        <f>VLOOKUP(D1504,CUSTOMERS!A:K,11,FALSE)</f>
        <v>USA</v>
      </c>
    </row>
    <row r="1505" spans="1:18" x14ac:dyDescent="0.2">
      <c r="A1505" s="2">
        <v>1734</v>
      </c>
      <c r="B1505" s="2">
        <v>2</v>
      </c>
      <c r="C1505" s="4">
        <v>44989</v>
      </c>
      <c r="D1505" s="2">
        <v>377</v>
      </c>
      <c r="E1505" s="2">
        <v>164</v>
      </c>
      <c r="F1505" s="2" t="str">
        <f>VLOOKUP(E1505,PRODUCTS!A:B,2,FALSE)</f>
        <v>Reading Light</v>
      </c>
      <c r="G1505" s="2">
        <v>1</v>
      </c>
      <c r="H1505" s="10">
        <f>VLOOKUP(E1505,PRODUCTS!A:E,3,FALSE)</f>
        <v>35</v>
      </c>
      <c r="I1505" s="10">
        <f>VLOOKUP(E1505,PRODUCTS!A:E,4,FALSE)</f>
        <v>20.5</v>
      </c>
      <c r="J1505" s="10">
        <f t="shared" si="69"/>
        <v>35</v>
      </c>
      <c r="K1505" s="10">
        <f t="shared" si="70"/>
        <v>20.5</v>
      </c>
      <c r="L1505" s="10">
        <f t="shared" si="71"/>
        <v>14.5</v>
      </c>
      <c r="M1505" s="2">
        <f>VLOOKUP(D1505,CUSTOMERS!A:E,5,FALSE)</f>
        <v>5</v>
      </c>
      <c r="N1505" s="2">
        <f>VLOOKUP(E1505,PRODUCTS!A:E,5,FALSE)</f>
        <v>2</v>
      </c>
      <c r="O1505" s="2" t="str">
        <f>VLOOKUP(N1505,CATEGORIES!A:C,3,FALSE)</f>
        <v>Travel</v>
      </c>
      <c r="P1505" s="2" t="str">
        <f ca="1">VLOOKUP(D1505,CUSTOMERS!A:J,10,FALSE)</f>
        <v>40 - 50</v>
      </c>
      <c r="Q1505" s="2" t="str">
        <f>VLOOKUP(D1505,CUSTOMERS!A:I,9,FALSE)</f>
        <v>South-West</v>
      </c>
      <c r="R1505" s="2" t="str">
        <f>VLOOKUP(D1505,CUSTOMERS!A:K,11,FALSE)</f>
        <v>USA</v>
      </c>
    </row>
    <row r="1506" spans="1:18" x14ac:dyDescent="0.2">
      <c r="A1506" s="2">
        <v>1735</v>
      </c>
      <c r="B1506" s="2">
        <v>1</v>
      </c>
      <c r="C1506" s="4">
        <v>44989</v>
      </c>
      <c r="D1506" s="2">
        <v>565</v>
      </c>
      <c r="E1506" s="2">
        <v>58</v>
      </c>
      <c r="F1506" s="2" t="str">
        <f>VLOOKUP(E1506,PRODUCTS!A:B,2,FALSE)</f>
        <v>Crema Rica Blend Espresso</v>
      </c>
      <c r="G1506" s="2">
        <v>5</v>
      </c>
      <c r="H1506" s="10">
        <f>VLOOKUP(E1506,PRODUCTS!A:E,3,FALSE)</f>
        <v>14</v>
      </c>
      <c r="I1506" s="10">
        <f>VLOOKUP(E1506,PRODUCTS!A:E,4,FALSE)</f>
        <v>9</v>
      </c>
      <c r="J1506" s="10">
        <f t="shared" si="69"/>
        <v>70</v>
      </c>
      <c r="K1506" s="10">
        <f t="shared" si="70"/>
        <v>45</v>
      </c>
      <c r="L1506" s="10">
        <f t="shared" si="71"/>
        <v>25</v>
      </c>
      <c r="M1506" s="2">
        <f>VLOOKUP(D1506,CUSTOMERS!A:E,5,FALSE)</f>
        <v>3</v>
      </c>
      <c r="N1506" s="2">
        <f>VLOOKUP(E1506,PRODUCTS!A:E,5,FALSE)</f>
        <v>6</v>
      </c>
      <c r="O1506" s="2" t="str">
        <f>VLOOKUP(N1506,CATEGORIES!A:C,3,FALSE)</f>
        <v>Food</v>
      </c>
      <c r="P1506" s="2" t="str">
        <f ca="1">VLOOKUP(D1506,CUSTOMERS!A:J,10,FALSE)</f>
        <v>30 - 40</v>
      </c>
      <c r="Q1506" s="2" t="str">
        <f>VLOOKUP(D1506,CUSTOMERS!A:I,9,FALSE)</f>
        <v>Central</v>
      </c>
      <c r="R1506" s="2" t="str">
        <f>VLOOKUP(D1506,CUSTOMERS!A:K,11,FALSE)</f>
        <v>USA</v>
      </c>
    </row>
    <row r="1507" spans="1:18" x14ac:dyDescent="0.2">
      <c r="A1507" s="2">
        <v>1736</v>
      </c>
      <c r="B1507" s="2">
        <v>1</v>
      </c>
      <c r="C1507" s="4">
        <v>44990</v>
      </c>
      <c r="D1507" s="2">
        <v>43</v>
      </c>
      <c r="E1507" s="2">
        <v>100</v>
      </c>
      <c r="F1507" s="2" t="str">
        <f>VLOOKUP(E1507,PRODUCTS!A:B,2,FALSE)</f>
        <v>Handsfree Head Massage</v>
      </c>
      <c r="G1507" s="2">
        <v>1</v>
      </c>
      <c r="H1507" s="10">
        <f>VLOOKUP(E1507,PRODUCTS!A:E,3,FALSE)</f>
        <v>64</v>
      </c>
      <c r="I1507" s="10">
        <f>VLOOKUP(E1507,PRODUCTS!A:E,4,FALSE)</f>
        <v>35</v>
      </c>
      <c r="J1507" s="10">
        <f t="shared" si="69"/>
        <v>64</v>
      </c>
      <c r="K1507" s="10">
        <f t="shared" si="70"/>
        <v>35</v>
      </c>
      <c r="L1507" s="10">
        <f t="shared" si="71"/>
        <v>29</v>
      </c>
      <c r="M1507" s="2">
        <f>VLOOKUP(D1507,CUSTOMERS!A:E,5,FALSE)</f>
        <v>6</v>
      </c>
      <c r="N1507" s="2">
        <f>VLOOKUP(E1507,PRODUCTS!A:E,5,FALSE)</f>
        <v>7</v>
      </c>
      <c r="O1507" s="2" t="str">
        <f>VLOOKUP(N1507,CATEGORIES!A:C,3,FALSE)</f>
        <v>Electronics</v>
      </c>
      <c r="P1507" s="2" t="str">
        <f ca="1">VLOOKUP(D1507,CUSTOMERS!A:J,10,FALSE)</f>
        <v>40 - 50</v>
      </c>
      <c r="Q1507" s="2" t="str">
        <f>VLOOKUP(D1507,CUSTOMERS!A:I,9,FALSE)</f>
        <v>Central</v>
      </c>
      <c r="R1507" s="2" t="str">
        <f>VLOOKUP(D1507,CUSTOMERS!A:K,11,FALSE)</f>
        <v>USA</v>
      </c>
    </row>
    <row r="1508" spans="1:18" x14ac:dyDescent="0.2">
      <c r="A1508" s="2">
        <v>1737</v>
      </c>
      <c r="B1508" s="2">
        <v>1</v>
      </c>
      <c r="C1508" s="4">
        <v>44990</v>
      </c>
      <c r="D1508" s="2">
        <v>98</v>
      </c>
      <c r="E1508" s="2">
        <v>15</v>
      </c>
      <c r="F1508" s="2" t="str">
        <f>VLOOKUP(E1508,PRODUCTS!A:B,2,FALSE)</f>
        <v>Bed Lounger</v>
      </c>
      <c r="G1508" s="2">
        <v>1</v>
      </c>
      <c r="H1508" s="10">
        <f>VLOOKUP(E1508,PRODUCTS!A:E,3,FALSE)</f>
        <v>135</v>
      </c>
      <c r="I1508" s="10">
        <f>VLOOKUP(E1508,PRODUCTS!A:E,4,FALSE)</f>
        <v>70.5</v>
      </c>
      <c r="J1508" s="10">
        <f t="shared" si="69"/>
        <v>135</v>
      </c>
      <c r="K1508" s="10">
        <f t="shared" si="70"/>
        <v>70.5</v>
      </c>
      <c r="L1508" s="10">
        <f t="shared" si="71"/>
        <v>64.5</v>
      </c>
      <c r="M1508" s="2">
        <f>VLOOKUP(D1508,CUSTOMERS!A:E,5,FALSE)</f>
        <v>9</v>
      </c>
      <c r="N1508" s="2">
        <f>VLOOKUP(E1508,PRODUCTS!A:E,5,FALSE)</f>
        <v>19</v>
      </c>
      <c r="O1508" s="2" t="str">
        <f>VLOOKUP(N1508,CATEGORIES!A:C,3,FALSE)</f>
        <v>Household</v>
      </c>
      <c r="P1508" s="2" t="str">
        <f ca="1">VLOOKUP(D1508,CUSTOMERS!A:J,10,FALSE)</f>
        <v>20 - 30</v>
      </c>
      <c r="Q1508" s="2" t="str">
        <f>VLOOKUP(D1508,CUSTOMERS!A:I,9,FALSE)</f>
        <v>South</v>
      </c>
      <c r="R1508" s="2" t="str">
        <f>VLOOKUP(D1508,CUSTOMERS!A:K,11,FALSE)</f>
        <v>USA</v>
      </c>
    </row>
    <row r="1509" spans="1:18" x14ac:dyDescent="0.2">
      <c r="A1509" s="2">
        <v>1737</v>
      </c>
      <c r="B1509" s="2">
        <v>2</v>
      </c>
      <c r="C1509" s="4">
        <v>44990</v>
      </c>
      <c r="D1509" s="2">
        <v>98</v>
      </c>
      <c r="E1509" s="2">
        <v>168</v>
      </c>
      <c r="F1509" s="2" t="str">
        <f>VLOOKUP(E1509,PRODUCTS!A:B,2,FALSE)</f>
        <v>Root Beer Lovers Basket</v>
      </c>
      <c r="G1509" s="2">
        <v>1</v>
      </c>
      <c r="H1509" s="10">
        <f>VLOOKUP(E1509,PRODUCTS!A:E,3,FALSE)</f>
        <v>51</v>
      </c>
      <c r="I1509" s="10">
        <f>VLOOKUP(E1509,PRODUCTS!A:E,4,FALSE)</f>
        <v>26.5</v>
      </c>
      <c r="J1509" s="10">
        <f t="shared" si="69"/>
        <v>51</v>
      </c>
      <c r="K1509" s="10">
        <f t="shared" si="70"/>
        <v>26.5</v>
      </c>
      <c r="L1509" s="10">
        <f t="shared" si="71"/>
        <v>24.5</v>
      </c>
      <c r="M1509" s="2">
        <f>VLOOKUP(D1509,CUSTOMERS!A:E,5,FALSE)</f>
        <v>9</v>
      </c>
      <c r="N1509" s="2">
        <f>VLOOKUP(E1509,PRODUCTS!A:E,5,FALSE)</f>
        <v>11</v>
      </c>
      <c r="O1509" s="2" t="str">
        <f>VLOOKUP(N1509,CATEGORIES!A:C,3,FALSE)</f>
        <v>Gifts</v>
      </c>
      <c r="P1509" s="2" t="str">
        <f ca="1">VLOOKUP(D1509,CUSTOMERS!A:J,10,FALSE)</f>
        <v>20 - 30</v>
      </c>
      <c r="Q1509" s="2" t="str">
        <f>VLOOKUP(D1509,CUSTOMERS!A:I,9,FALSE)</f>
        <v>South</v>
      </c>
      <c r="R1509" s="2" t="str">
        <f>VLOOKUP(D1509,CUSTOMERS!A:K,11,FALSE)</f>
        <v>USA</v>
      </c>
    </row>
    <row r="1510" spans="1:18" x14ac:dyDescent="0.2">
      <c r="A1510" s="2">
        <v>1738</v>
      </c>
      <c r="B1510" s="2">
        <v>1</v>
      </c>
      <c r="C1510" s="4">
        <v>44990</v>
      </c>
      <c r="D1510" s="2">
        <v>217</v>
      </c>
      <c r="E1510" s="2">
        <v>54</v>
      </c>
      <c r="F1510" s="2" t="str">
        <f>VLOOKUP(E1510,PRODUCTS!A:B,2,FALSE)</f>
        <v>Birthday Flower Basket</v>
      </c>
      <c r="G1510" s="2">
        <v>1</v>
      </c>
      <c r="H1510" s="10">
        <f>VLOOKUP(E1510,PRODUCTS!A:E,3,FALSE)</f>
        <v>70</v>
      </c>
      <c r="I1510" s="10">
        <f>VLOOKUP(E1510,PRODUCTS!A:E,4,FALSE)</f>
        <v>38</v>
      </c>
      <c r="J1510" s="10">
        <f t="shared" si="69"/>
        <v>70</v>
      </c>
      <c r="K1510" s="10">
        <f t="shared" si="70"/>
        <v>38</v>
      </c>
      <c r="L1510" s="10">
        <f t="shared" si="71"/>
        <v>32</v>
      </c>
      <c r="M1510" s="2">
        <f>VLOOKUP(D1510,CUSTOMERS!A:E,5,FALSE)</f>
        <v>2</v>
      </c>
      <c r="N1510" s="2">
        <f>VLOOKUP(E1510,PRODUCTS!A:E,5,FALSE)</f>
        <v>22</v>
      </c>
      <c r="O1510" s="2" t="str">
        <f>VLOOKUP(N1510,CATEGORIES!A:C,3,FALSE)</f>
        <v>Gifts</v>
      </c>
      <c r="P1510" s="2" t="str">
        <f ca="1">VLOOKUP(D1510,CUSTOMERS!A:J,10,FALSE)</f>
        <v>30 - 40</v>
      </c>
      <c r="Q1510" s="2" t="str">
        <f>VLOOKUP(D1510,CUSTOMERS!A:I,9,FALSE)</f>
        <v>Mid-Atlantic</v>
      </c>
      <c r="R1510" s="2" t="str">
        <f>VLOOKUP(D1510,CUSTOMERS!A:K,11,FALSE)</f>
        <v>USA</v>
      </c>
    </row>
    <row r="1511" spans="1:18" x14ac:dyDescent="0.2">
      <c r="A1511" s="2">
        <v>1739</v>
      </c>
      <c r="B1511" s="2">
        <v>1</v>
      </c>
      <c r="C1511" s="4">
        <v>44990</v>
      </c>
      <c r="D1511" s="2">
        <v>405</v>
      </c>
      <c r="E1511" s="2">
        <v>171</v>
      </c>
      <c r="F1511" s="2" t="str">
        <f>VLOOKUP(E1511,PRODUCTS!A:B,2,FALSE)</f>
        <v>Seal Pack Refill Kit</v>
      </c>
      <c r="G1511" s="2">
        <v>1</v>
      </c>
      <c r="H1511" s="10">
        <f>VLOOKUP(E1511,PRODUCTS!A:E,3,FALSE)</f>
        <v>27</v>
      </c>
      <c r="I1511" s="10">
        <f>VLOOKUP(E1511,PRODUCTS!A:E,4,FALSE)</f>
        <v>16.5</v>
      </c>
      <c r="J1511" s="10">
        <f t="shared" si="69"/>
        <v>27</v>
      </c>
      <c r="K1511" s="10">
        <f t="shared" si="70"/>
        <v>16.5</v>
      </c>
      <c r="L1511" s="10">
        <f t="shared" si="71"/>
        <v>10.5</v>
      </c>
      <c r="M1511" s="2">
        <f>VLOOKUP(D1511,CUSTOMERS!A:E,5,FALSE)</f>
        <v>8</v>
      </c>
      <c r="N1511" s="2">
        <f>VLOOKUP(E1511,PRODUCTS!A:E,5,FALSE)</f>
        <v>23</v>
      </c>
      <c r="O1511" s="2" t="str">
        <f>VLOOKUP(N1511,CATEGORIES!A:C,3,FALSE)</f>
        <v>Travel</v>
      </c>
      <c r="P1511" s="2" t="str">
        <f ca="1">VLOOKUP(D1511,CUSTOMERS!A:J,10,FALSE)</f>
        <v>60 - 70</v>
      </c>
      <c r="Q1511" s="2" t="str">
        <f>VLOOKUP(D1511,CUSTOMERS!A:I,9,FALSE)</f>
        <v>South</v>
      </c>
      <c r="R1511" s="2" t="str">
        <f>VLOOKUP(D1511,CUSTOMERS!A:K,11,FALSE)</f>
        <v>USA</v>
      </c>
    </row>
    <row r="1512" spans="1:18" x14ac:dyDescent="0.2">
      <c r="A1512" s="2">
        <v>1739</v>
      </c>
      <c r="B1512" s="2">
        <v>2</v>
      </c>
      <c r="C1512" s="4">
        <v>44990</v>
      </c>
      <c r="D1512" s="2">
        <v>405</v>
      </c>
      <c r="E1512" s="2">
        <v>176</v>
      </c>
      <c r="F1512" s="2" t="str">
        <f>VLOOKUP(E1512,PRODUCTS!A:B,2,FALSE)</f>
        <v>Silk Flower Arrangement</v>
      </c>
      <c r="G1512" s="2">
        <v>1</v>
      </c>
      <c r="H1512" s="10">
        <f>VLOOKUP(E1512,PRODUCTS!A:E,3,FALSE)</f>
        <v>70</v>
      </c>
      <c r="I1512" s="10">
        <f>VLOOKUP(E1512,PRODUCTS!A:E,4,FALSE)</f>
        <v>37</v>
      </c>
      <c r="J1512" s="10">
        <f t="shared" si="69"/>
        <v>70</v>
      </c>
      <c r="K1512" s="10">
        <f t="shared" si="70"/>
        <v>37</v>
      </c>
      <c r="L1512" s="10">
        <f t="shared" si="71"/>
        <v>33</v>
      </c>
      <c r="M1512" s="2">
        <f>VLOOKUP(D1512,CUSTOMERS!A:E,5,FALSE)</f>
        <v>8</v>
      </c>
      <c r="N1512" s="2">
        <f>VLOOKUP(E1512,PRODUCTS!A:E,5,FALSE)</f>
        <v>22</v>
      </c>
      <c r="O1512" s="2" t="str">
        <f>VLOOKUP(N1512,CATEGORIES!A:C,3,FALSE)</f>
        <v>Gifts</v>
      </c>
      <c r="P1512" s="2" t="str">
        <f ca="1">VLOOKUP(D1512,CUSTOMERS!A:J,10,FALSE)</f>
        <v>60 - 70</v>
      </c>
      <c r="Q1512" s="2" t="str">
        <f>VLOOKUP(D1512,CUSTOMERS!A:I,9,FALSE)</f>
        <v>South</v>
      </c>
      <c r="R1512" s="2" t="str">
        <f>VLOOKUP(D1512,CUSTOMERS!A:K,11,FALSE)</f>
        <v>USA</v>
      </c>
    </row>
    <row r="1513" spans="1:18" x14ac:dyDescent="0.2">
      <c r="A1513" s="2">
        <v>1740</v>
      </c>
      <c r="B1513" s="2">
        <v>1</v>
      </c>
      <c r="C1513" s="4">
        <v>44990</v>
      </c>
      <c r="D1513" s="2">
        <v>551</v>
      </c>
      <c r="E1513" s="2">
        <v>111</v>
      </c>
      <c r="F1513" s="2" t="str">
        <f>VLOOKUP(E1513,PRODUCTS!A:B,2,FALSE)</f>
        <v>Jolly Ball Horse Toy</v>
      </c>
      <c r="G1513" s="2">
        <v>1</v>
      </c>
      <c r="H1513" s="10">
        <f>VLOOKUP(E1513,PRODUCTS!A:E,3,FALSE)</f>
        <v>18</v>
      </c>
      <c r="I1513" s="10">
        <f>VLOOKUP(E1513,PRODUCTS!A:E,4,FALSE)</f>
        <v>12</v>
      </c>
      <c r="J1513" s="10">
        <f t="shared" si="69"/>
        <v>18</v>
      </c>
      <c r="K1513" s="10">
        <f t="shared" si="70"/>
        <v>12</v>
      </c>
      <c r="L1513" s="10">
        <f t="shared" si="71"/>
        <v>6</v>
      </c>
      <c r="M1513" s="2">
        <f>VLOOKUP(D1513,CUSTOMERS!A:E,5,FALSE)</f>
        <v>4</v>
      </c>
      <c r="N1513" s="2">
        <f>VLOOKUP(E1513,PRODUCTS!A:E,5,FALSE)</f>
        <v>21</v>
      </c>
      <c r="O1513" s="2" t="str">
        <f>VLOOKUP(N1513,CATEGORIES!A:C,3,FALSE)</f>
        <v>Household</v>
      </c>
      <c r="P1513" s="2" t="str">
        <f ca="1">VLOOKUP(D1513,CUSTOMERS!A:J,10,FALSE)</f>
        <v>60 - 70</v>
      </c>
      <c r="Q1513" s="2" t="str">
        <f>VLOOKUP(D1513,CUSTOMERS!A:I,9,FALSE)</f>
        <v>Central</v>
      </c>
      <c r="R1513" s="2" t="str">
        <f>VLOOKUP(D1513,CUSTOMERS!A:K,11,FALSE)</f>
        <v>USA</v>
      </c>
    </row>
    <row r="1514" spans="1:18" x14ac:dyDescent="0.2">
      <c r="A1514" s="2">
        <v>1741</v>
      </c>
      <c r="B1514" s="2">
        <v>1</v>
      </c>
      <c r="C1514" s="4">
        <v>44991</v>
      </c>
      <c r="D1514" s="2">
        <v>186</v>
      </c>
      <c r="E1514" s="2">
        <v>45</v>
      </c>
      <c r="F1514" s="2" t="str">
        <f>VLOOKUP(E1514,PRODUCTS!A:B,2,FALSE)</f>
        <v>Cheese Board</v>
      </c>
      <c r="G1514" s="2">
        <v>1</v>
      </c>
      <c r="H1514" s="10">
        <f>VLOOKUP(E1514,PRODUCTS!A:E,3,FALSE)</f>
        <v>53</v>
      </c>
      <c r="I1514" s="10">
        <f>VLOOKUP(E1514,PRODUCTS!A:E,4,FALSE)</f>
        <v>28.5</v>
      </c>
      <c r="J1514" s="10">
        <f t="shared" si="69"/>
        <v>53</v>
      </c>
      <c r="K1514" s="10">
        <f t="shared" si="70"/>
        <v>28.5</v>
      </c>
      <c r="L1514" s="10">
        <f t="shared" si="71"/>
        <v>24.5</v>
      </c>
      <c r="M1514" s="2">
        <f>VLOOKUP(D1514,CUSTOMERS!A:E,5,FALSE)</f>
        <v>6</v>
      </c>
      <c r="N1514" s="2">
        <f>VLOOKUP(E1514,PRODUCTS!A:E,5,FALSE)</f>
        <v>11</v>
      </c>
      <c r="O1514" s="2" t="str">
        <f>VLOOKUP(N1514,CATEGORIES!A:C,3,FALSE)</f>
        <v>Gifts</v>
      </c>
      <c r="P1514" s="2" t="str">
        <f ca="1">VLOOKUP(D1514,CUSTOMERS!A:J,10,FALSE)</f>
        <v>30 - 40</v>
      </c>
      <c r="Q1514" s="2" t="str">
        <f>VLOOKUP(D1514,CUSTOMERS!A:I,9,FALSE)</f>
        <v>Germany</v>
      </c>
      <c r="R1514" s="2" t="str">
        <f>VLOOKUP(D1514,CUSTOMERS!A:K,11,FALSE)</f>
        <v>Europe</v>
      </c>
    </row>
    <row r="1515" spans="1:18" x14ac:dyDescent="0.2">
      <c r="A1515" s="2">
        <v>1741</v>
      </c>
      <c r="B1515" s="2">
        <v>2</v>
      </c>
      <c r="C1515" s="4">
        <v>44991</v>
      </c>
      <c r="D1515" s="2">
        <v>186</v>
      </c>
      <c r="E1515" s="2">
        <v>193</v>
      </c>
      <c r="F1515" s="2" t="str">
        <f>VLOOKUP(E1515,PRODUCTS!A:B,2,FALSE)</f>
        <v>Swiss Army Watch</v>
      </c>
      <c r="G1515" s="2">
        <v>1</v>
      </c>
      <c r="H1515" s="10">
        <f>VLOOKUP(E1515,PRODUCTS!A:E,3,FALSE)</f>
        <v>155</v>
      </c>
      <c r="I1515" s="10">
        <f>VLOOKUP(E1515,PRODUCTS!A:E,4,FALSE)</f>
        <v>78.5</v>
      </c>
      <c r="J1515" s="10">
        <f t="shared" si="69"/>
        <v>155</v>
      </c>
      <c r="K1515" s="10">
        <f t="shared" si="70"/>
        <v>78.5</v>
      </c>
      <c r="L1515" s="10">
        <f t="shared" si="71"/>
        <v>76.5</v>
      </c>
      <c r="M1515" s="2">
        <f>VLOOKUP(D1515,CUSTOMERS!A:E,5,FALSE)</f>
        <v>6</v>
      </c>
      <c r="N1515" s="2">
        <f>VLOOKUP(E1515,PRODUCTS!A:E,5,FALSE)</f>
        <v>14</v>
      </c>
      <c r="O1515" s="2" t="str">
        <f>VLOOKUP(N1515,CATEGORIES!A:C,3,FALSE)</f>
        <v>Health &amp; Beauty</v>
      </c>
      <c r="P1515" s="2" t="str">
        <f ca="1">VLOOKUP(D1515,CUSTOMERS!A:J,10,FALSE)</f>
        <v>30 - 40</v>
      </c>
      <c r="Q1515" s="2" t="str">
        <f>VLOOKUP(D1515,CUSTOMERS!A:I,9,FALSE)</f>
        <v>Germany</v>
      </c>
      <c r="R1515" s="2" t="str">
        <f>VLOOKUP(D1515,CUSTOMERS!A:K,11,FALSE)</f>
        <v>Europe</v>
      </c>
    </row>
    <row r="1516" spans="1:18" x14ac:dyDescent="0.2">
      <c r="A1516" s="2">
        <v>1741</v>
      </c>
      <c r="B1516" s="2">
        <v>3</v>
      </c>
      <c r="C1516" s="4">
        <v>44991</v>
      </c>
      <c r="D1516" s="2">
        <v>186</v>
      </c>
      <c r="E1516" s="2">
        <v>207</v>
      </c>
      <c r="F1516" s="2" t="str">
        <f>VLOOKUP(E1516,PRODUCTS!A:B,2,FALSE)</f>
        <v>Wine Country Sampler Set</v>
      </c>
      <c r="G1516" s="2">
        <v>1</v>
      </c>
      <c r="H1516" s="10">
        <f>VLOOKUP(E1516,PRODUCTS!A:E,3,FALSE)</f>
        <v>48</v>
      </c>
      <c r="I1516" s="10">
        <f>VLOOKUP(E1516,PRODUCTS!A:E,4,FALSE)</f>
        <v>26</v>
      </c>
      <c r="J1516" s="10">
        <f t="shared" si="69"/>
        <v>48</v>
      </c>
      <c r="K1516" s="10">
        <f t="shared" si="70"/>
        <v>26</v>
      </c>
      <c r="L1516" s="10">
        <f t="shared" si="71"/>
        <v>22</v>
      </c>
      <c r="M1516" s="2">
        <f>VLOOKUP(D1516,CUSTOMERS!A:E,5,FALSE)</f>
        <v>6</v>
      </c>
      <c r="N1516" s="2">
        <f>VLOOKUP(E1516,PRODUCTS!A:E,5,FALSE)</f>
        <v>11</v>
      </c>
      <c r="O1516" s="2" t="str">
        <f>VLOOKUP(N1516,CATEGORIES!A:C,3,FALSE)</f>
        <v>Gifts</v>
      </c>
      <c r="P1516" s="2" t="str">
        <f ca="1">VLOOKUP(D1516,CUSTOMERS!A:J,10,FALSE)</f>
        <v>30 - 40</v>
      </c>
      <c r="Q1516" s="2" t="str">
        <f>VLOOKUP(D1516,CUSTOMERS!A:I,9,FALSE)</f>
        <v>Germany</v>
      </c>
      <c r="R1516" s="2" t="str">
        <f>VLOOKUP(D1516,CUSTOMERS!A:K,11,FALSE)</f>
        <v>Europe</v>
      </c>
    </row>
    <row r="1517" spans="1:18" x14ac:dyDescent="0.2">
      <c r="A1517" s="2">
        <v>1742</v>
      </c>
      <c r="B1517" s="2">
        <v>1</v>
      </c>
      <c r="C1517" s="4">
        <v>44992</v>
      </c>
      <c r="D1517" s="2">
        <v>11</v>
      </c>
      <c r="E1517" s="2">
        <v>154</v>
      </c>
      <c r="F1517" s="2" t="str">
        <f>VLOOKUP(E1517,PRODUCTS!A:B,2,FALSE)</f>
        <v>Plant Sitter</v>
      </c>
      <c r="G1517" s="2">
        <v>1</v>
      </c>
      <c r="H1517" s="10">
        <f>VLOOKUP(E1517,PRODUCTS!A:E,3,FALSE)</f>
        <v>74</v>
      </c>
      <c r="I1517" s="10">
        <f>VLOOKUP(E1517,PRODUCTS!A:E,4,FALSE)</f>
        <v>40</v>
      </c>
      <c r="J1517" s="10">
        <f t="shared" si="69"/>
        <v>74</v>
      </c>
      <c r="K1517" s="10">
        <f t="shared" si="70"/>
        <v>40</v>
      </c>
      <c r="L1517" s="10">
        <f t="shared" si="71"/>
        <v>34</v>
      </c>
      <c r="M1517" s="2">
        <f>VLOOKUP(D1517,CUSTOMERS!A:E,5,FALSE)</f>
        <v>7</v>
      </c>
      <c r="N1517" s="2">
        <f>VLOOKUP(E1517,PRODUCTS!A:E,5,FALSE)</f>
        <v>16</v>
      </c>
      <c r="O1517" s="2" t="str">
        <f>VLOOKUP(N1517,CATEGORIES!A:C,3,FALSE)</f>
        <v>Household</v>
      </c>
      <c r="P1517" s="2" t="str">
        <f ca="1">VLOOKUP(D1517,CUSTOMERS!A:J,10,FALSE)</f>
        <v>50 - 60</v>
      </c>
      <c r="Q1517" s="2" t="str">
        <f>VLOOKUP(D1517,CUSTOMERS!A:I,9,FALSE)</f>
        <v>South</v>
      </c>
      <c r="R1517" s="2" t="str">
        <f>VLOOKUP(D1517,CUSTOMERS!A:K,11,FALSE)</f>
        <v>USA</v>
      </c>
    </row>
    <row r="1518" spans="1:18" x14ac:dyDescent="0.2">
      <c r="A1518" s="2">
        <v>1742</v>
      </c>
      <c r="B1518" s="2">
        <v>2</v>
      </c>
      <c r="C1518" s="4">
        <v>44992</v>
      </c>
      <c r="D1518" s="2">
        <v>11</v>
      </c>
      <c r="E1518" s="2">
        <v>205</v>
      </c>
      <c r="F1518" s="2" t="str">
        <f>VLOOKUP(E1518,PRODUCTS!A:B,2,FALSE)</f>
        <v>Weather Alert Radio</v>
      </c>
      <c r="G1518" s="2">
        <v>1</v>
      </c>
      <c r="H1518" s="10">
        <f>VLOOKUP(E1518,PRODUCTS!A:E,3,FALSE)</f>
        <v>60</v>
      </c>
      <c r="I1518" s="10">
        <f>VLOOKUP(E1518,PRODUCTS!A:E,4,FALSE)</f>
        <v>32</v>
      </c>
      <c r="J1518" s="10">
        <f t="shared" si="69"/>
        <v>60</v>
      </c>
      <c r="K1518" s="10">
        <f t="shared" si="70"/>
        <v>32</v>
      </c>
      <c r="L1518" s="10">
        <f t="shared" si="71"/>
        <v>28</v>
      </c>
      <c r="M1518" s="2">
        <f>VLOOKUP(D1518,CUSTOMERS!A:E,5,FALSE)</f>
        <v>7</v>
      </c>
      <c r="N1518" s="2">
        <f>VLOOKUP(E1518,PRODUCTS!A:E,5,FALSE)</f>
        <v>9</v>
      </c>
      <c r="O1518" s="2" t="str">
        <f>VLOOKUP(N1518,CATEGORIES!A:C,3,FALSE)</f>
        <v>Electronics</v>
      </c>
      <c r="P1518" s="2" t="str">
        <f ca="1">VLOOKUP(D1518,CUSTOMERS!A:J,10,FALSE)</f>
        <v>50 - 60</v>
      </c>
      <c r="Q1518" s="2" t="str">
        <f>VLOOKUP(D1518,CUSTOMERS!A:I,9,FALSE)</f>
        <v>South</v>
      </c>
      <c r="R1518" s="2" t="str">
        <f>VLOOKUP(D1518,CUSTOMERS!A:K,11,FALSE)</f>
        <v>USA</v>
      </c>
    </row>
    <row r="1519" spans="1:18" x14ac:dyDescent="0.2">
      <c r="A1519" s="2">
        <v>1743</v>
      </c>
      <c r="B1519" s="2">
        <v>1</v>
      </c>
      <c r="C1519" s="4">
        <v>44992</v>
      </c>
      <c r="D1519" s="2">
        <v>58</v>
      </c>
      <c r="E1519" s="2">
        <v>168</v>
      </c>
      <c r="F1519" s="2" t="str">
        <f>VLOOKUP(E1519,PRODUCTS!A:B,2,FALSE)</f>
        <v>Root Beer Lovers Basket</v>
      </c>
      <c r="G1519" s="2">
        <v>4</v>
      </c>
      <c r="H1519" s="10">
        <f>VLOOKUP(E1519,PRODUCTS!A:E,3,FALSE)</f>
        <v>51</v>
      </c>
      <c r="I1519" s="10">
        <f>VLOOKUP(E1519,PRODUCTS!A:E,4,FALSE)</f>
        <v>26.5</v>
      </c>
      <c r="J1519" s="10">
        <f t="shared" si="69"/>
        <v>204</v>
      </c>
      <c r="K1519" s="10">
        <f t="shared" si="70"/>
        <v>106</v>
      </c>
      <c r="L1519" s="10">
        <f t="shared" si="71"/>
        <v>98</v>
      </c>
      <c r="M1519" s="2">
        <f>VLOOKUP(D1519,CUSTOMERS!A:E,5,FALSE)</f>
        <v>3</v>
      </c>
      <c r="N1519" s="2">
        <f>VLOOKUP(E1519,PRODUCTS!A:E,5,FALSE)</f>
        <v>11</v>
      </c>
      <c r="O1519" s="2" t="str">
        <f>VLOOKUP(N1519,CATEGORIES!A:C,3,FALSE)</f>
        <v>Gifts</v>
      </c>
      <c r="P1519" s="2" t="str">
        <f ca="1">VLOOKUP(D1519,CUSTOMERS!A:J,10,FALSE)</f>
        <v>50 - 60</v>
      </c>
      <c r="Q1519" s="2" t="str">
        <f>VLOOKUP(D1519,CUSTOMERS!A:I,9,FALSE)</f>
        <v>Central</v>
      </c>
      <c r="R1519" s="2" t="str">
        <f>VLOOKUP(D1519,CUSTOMERS!A:K,11,FALSE)</f>
        <v>USA</v>
      </c>
    </row>
    <row r="1520" spans="1:18" x14ac:dyDescent="0.2">
      <c r="A1520" s="2">
        <v>1743</v>
      </c>
      <c r="B1520" s="2">
        <v>2</v>
      </c>
      <c r="C1520" s="4">
        <v>44992</v>
      </c>
      <c r="D1520" s="2">
        <v>58</v>
      </c>
      <c r="E1520" s="2">
        <v>183</v>
      </c>
      <c r="F1520" s="2" t="str">
        <f>VLOOKUP(E1520,PRODUCTS!A:B,2,FALSE)</f>
        <v>Solar Power Kit</v>
      </c>
      <c r="G1520" s="2">
        <v>1</v>
      </c>
      <c r="H1520" s="10">
        <f>VLOOKUP(E1520,PRODUCTS!A:E,3,FALSE)</f>
        <v>17</v>
      </c>
      <c r="I1520" s="10">
        <f>VLOOKUP(E1520,PRODUCTS!A:E,4,FALSE)</f>
        <v>9.5</v>
      </c>
      <c r="J1520" s="10">
        <f t="shared" si="69"/>
        <v>17</v>
      </c>
      <c r="K1520" s="10">
        <f t="shared" si="70"/>
        <v>9.5</v>
      </c>
      <c r="L1520" s="10">
        <f t="shared" si="71"/>
        <v>7.5</v>
      </c>
      <c r="M1520" s="2">
        <f>VLOOKUP(D1520,CUSTOMERS!A:E,5,FALSE)</f>
        <v>3</v>
      </c>
      <c r="N1520" s="2">
        <f>VLOOKUP(E1520,PRODUCTS!A:E,5,FALSE)</f>
        <v>17</v>
      </c>
      <c r="O1520" s="2" t="str">
        <f>VLOOKUP(N1520,CATEGORIES!A:C,3,FALSE)</f>
        <v>Children</v>
      </c>
      <c r="P1520" s="2" t="str">
        <f ca="1">VLOOKUP(D1520,CUSTOMERS!A:J,10,FALSE)</f>
        <v>50 - 60</v>
      </c>
      <c r="Q1520" s="2" t="str">
        <f>VLOOKUP(D1520,CUSTOMERS!A:I,9,FALSE)</f>
        <v>Central</v>
      </c>
      <c r="R1520" s="2" t="str">
        <f>VLOOKUP(D1520,CUSTOMERS!A:K,11,FALSE)</f>
        <v>USA</v>
      </c>
    </row>
    <row r="1521" spans="1:18" x14ac:dyDescent="0.2">
      <c r="A1521" s="2">
        <v>1744</v>
      </c>
      <c r="B1521" s="2">
        <v>1</v>
      </c>
      <c r="C1521" s="4">
        <v>44992</v>
      </c>
      <c r="D1521" s="2">
        <v>576</v>
      </c>
      <c r="E1521" s="2">
        <v>2</v>
      </c>
      <c r="F1521" s="2" t="str">
        <f>VLOOKUP(E1521,PRODUCTS!A:B,2,FALSE)</f>
        <v>Gardener's Journal</v>
      </c>
      <c r="G1521" s="2">
        <v>1</v>
      </c>
      <c r="H1521" s="10">
        <f>VLOOKUP(E1521,PRODUCTS!A:E,3,FALSE)</f>
        <v>25</v>
      </c>
      <c r="I1521" s="10">
        <f>VLOOKUP(E1521,PRODUCTS!A:E,4,FALSE)</f>
        <v>15.5</v>
      </c>
      <c r="J1521" s="10">
        <f t="shared" si="69"/>
        <v>25</v>
      </c>
      <c r="K1521" s="10">
        <f t="shared" si="70"/>
        <v>15.5</v>
      </c>
      <c r="L1521" s="10">
        <f t="shared" si="71"/>
        <v>9.5</v>
      </c>
      <c r="M1521" s="2">
        <f>VLOOKUP(D1521,CUSTOMERS!A:E,5,FALSE)</f>
        <v>4</v>
      </c>
      <c r="N1521" s="2">
        <f>VLOOKUP(E1521,PRODUCTS!A:E,5,FALSE)</f>
        <v>16</v>
      </c>
      <c r="O1521" s="2" t="str">
        <f>VLOOKUP(N1521,CATEGORIES!A:C,3,FALSE)</f>
        <v>Household</v>
      </c>
      <c r="P1521" s="2" t="str">
        <f ca="1">VLOOKUP(D1521,CUSTOMERS!A:J,10,FALSE)</f>
        <v>30 - 40</v>
      </c>
      <c r="Q1521" s="2" t="str">
        <f>VLOOKUP(D1521,CUSTOMERS!A:I,9,FALSE)</f>
        <v>South-West</v>
      </c>
      <c r="R1521" s="2" t="str">
        <f>VLOOKUP(D1521,CUSTOMERS!A:K,11,FALSE)</f>
        <v>USA</v>
      </c>
    </row>
    <row r="1522" spans="1:18" x14ac:dyDescent="0.2">
      <c r="A1522" s="2">
        <v>1744</v>
      </c>
      <c r="B1522" s="2">
        <v>2</v>
      </c>
      <c r="C1522" s="4">
        <v>44992</v>
      </c>
      <c r="D1522" s="2">
        <v>576</v>
      </c>
      <c r="E1522" s="2">
        <v>123</v>
      </c>
      <c r="F1522" s="2" t="str">
        <f>VLOOKUP(E1522,PRODUCTS!A:B,2,FALSE)</f>
        <v>Lone Star Fiesta</v>
      </c>
      <c r="G1522" s="2">
        <v>1</v>
      </c>
      <c r="H1522" s="10">
        <f>VLOOKUP(E1522,PRODUCTS!A:E,3,FALSE)</f>
        <v>75</v>
      </c>
      <c r="I1522" s="10">
        <f>VLOOKUP(E1522,PRODUCTS!A:E,4,FALSE)</f>
        <v>40.5</v>
      </c>
      <c r="J1522" s="10">
        <f t="shared" si="69"/>
        <v>75</v>
      </c>
      <c r="K1522" s="10">
        <f t="shared" si="70"/>
        <v>40.5</v>
      </c>
      <c r="L1522" s="10">
        <f t="shared" si="71"/>
        <v>34.5</v>
      </c>
      <c r="M1522" s="2">
        <f>VLOOKUP(D1522,CUSTOMERS!A:E,5,FALSE)</f>
        <v>4</v>
      </c>
      <c r="N1522" s="2">
        <f>VLOOKUP(E1522,PRODUCTS!A:E,5,FALSE)</f>
        <v>11</v>
      </c>
      <c r="O1522" s="2" t="str">
        <f>VLOOKUP(N1522,CATEGORIES!A:C,3,FALSE)</f>
        <v>Gifts</v>
      </c>
      <c r="P1522" s="2" t="str">
        <f ca="1">VLOOKUP(D1522,CUSTOMERS!A:J,10,FALSE)</f>
        <v>30 - 40</v>
      </c>
      <c r="Q1522" s="2" t="str">
        <f>VLOOKUP(D1522,CUSTOMERS!A:I,9,FALSE)</f>
        <v>South-West</v>
      </c>
      <c r="R1522" s="2" t="str">
        <f>VLOOKUP(D1522,CUSTOMERS!A:K,11,FALSE)</f>
        <v>USA</v>
      </c>
    </row>
    <row r="1523" spans="1:18" x14ac:dyDescent="0.2">
      <c r="A1523" s="2">
        <v>1744</v>
      </c>
      <c r="B1523" s="2">
        <v>3</v>
      </c>
      <c r="C1523" s="4">
        <v>44992</v>
      </c>
      <c r="D1523" s="2">
        <v>576</v>
      </c>
      <c r="E1523" s="2">
        <v>131</v>
      </c>
      <c r="F1523" s="2" t="str">
        <f>VLOOKUP(E1523,PRODUCTS!A:B,2,FALSE)</f>
        <v>Mancala</v>
      </c>
      <c r="G1523" s="2">
        <v>3</v>
      </c>
      <c r="H1523" s="10">
        <f>VLOOKUP(E1523,PRODUCTS!A:E,3,FALSE)</f>
        <v>22</v>
      </c>
      <c r="I1523" s="10">
        <f>VLOOKUP(E1523,PRODUCTS!A:E,4,FALSE)</f>
        <v>13</v>
      </c>
      <c r="J1523" s="10">
        <f t="shared" si="69"/>
        <v>66</v>
      </c>
      <c r="K1523" s="10">
        <f t="shared" si="70"/>
        <v>39</v>
      </c>
      <c r="L1523" s="10">
        <f t="shared" si="71"/>
        <v>27</v>
      </c>
      <c r="M1523" s="2">
        <f>VLOOKUP(D1523,CUSTOMERS!A:E,5,FALSE)</f>
        <v>4</v>
      </c>
      <c r="N1523" s="2">
        <f>VLOOKUP(E1523,PRODUCTS!A:E,5,FALSE)</f>
        <v>10</v>
      </c>
      <c r="O1523" s="2" t="str">
        <f>VLOOKUP(N1523,CATEGORIES!A:C,3,FALSE)</f>
        <v>Children</v>
      </c>
      <c r="P1523" s="2" t="str">
        <f ca="1">VLOOKUP(D1523,CUSTOMERS!A:J,10,FALSE)</f>
        <v>30 - 40</v>
      </c>
      <c r="Q1523" s="2" t="str">
        <f>VLOOKUP(D1523,CUSTOMERS!A:I,9,FALSE)</f>
        <v>South-West</v>
      </c>
      <c r="R1523" s="2" t="str">
        <f>VLOOKUP(D1523,CUSTOMERS!A:K,11,FALSE)</f>
        <v>USA</v>
      </c>
    </row>
    <row r="1524" spans="1:18" x14ac:dyDescent="0.2">
      <c r="A1524" s="2">
        <v>1744</v>
      </c>
      <c r="B1524" s="2">
        <v>4</v>
      </c>
      <c r="C1524" s="4">
        <v>44992</v>
      </c>
      <c r="D1524" s="2">
        <v>576</v>
      </c>
      <c r="E1524" s="2">
        <v>161</v>
      </c>
      <c r="F1524" s="2" t="str">
        <f>VLOOKUP(E1524,PRODUCTS!A:B,2,FALSE)</f>
        <v>Queen Double Irish Chain Quilt</v>
      </c>
      <c r="G1524" s="2">
        <v>1</v>
      </c>
      <c r="H1524" s="10">
        <f>VLOOKUP(E1524,PRODUCTS!A:E,3,FALSE)</f>
        <v>315</v>
      </c>
      <c r="I1524" s="10">
        <f>VLOOKUP(E1524,PRODUCTS!A:E,4,FALSE)</f>
        <v>160.5</v>
      </c>
      <c r="J1524" s="10">
        <f t="shared" si="69"/>
        <v>315</v>
      </c>
      <c r="K1524" s="10">
        <f t="shared" si="70"/>
        <v>160.5</v>
      </c>
      <c r="L1524" s="10">
        <f t="shared" si="71"/>
        <v>154.5</v>
      </c>
      <c r="M1524" s="2">
        <f>VLOOKUP(D1524,CUSTOMERS!A:E,5,FALSE)</f>
        <v>4</v>
      </c>
      <c r="N1524" s="2">
        <f>VLOOKUP(E1524,PRODUCTS!A:E,5,FALSE)</f>
        <v>19</v>
      </c>
      <c r="O1524" s="2" t="str">
        <f>VLOOKUP(N1524,CATEGORIES!A:C,3,FALSE)</f>
        <v>Household</v>
      </c>
      <c r="P1524" s="2" t="str">
        <f ca="1">VLOOKUP(D1524,CUSTOMERS!A:J,10,FALSE)</f>
        <v>30 - 40</v>
      </c>
      <c r="Q1524" s="2" t="str">
        <f>VLOOKUP(D1524,CUSTOMERS!A:I,9,FALSE)</f>
        <v>South-West</v>
      </c>
      <c r="R1524" s="2" t="str">
        <f>VLOOKUP(D1524,CUSTOMERS!A:K,11,FALSE)</f>
        <v>USA</v>
      </c>
    </row>
    <row r="1525" spans="1:18" x14ac:dyDescent="0.2">
      <c r="A1525" s="2">
        <v>1745</v>
      </c>
      <c r="B1525" s="2">
        <v>1</v>
      </c>
      <c r="C1525" s="4">
        <v>44993</v>
      </c>
      <c r="D1525" s="2">
        <v>253</v>
      </c>
      <c r="E1525" s="2">
        <v>12</v>
      </c>
      <c r="F1525" s="2" t="str">
        <f>VLOOKUP(E1525,PRODUCTS!A:B,2,FALSE)</f>
        <v>Australia Sampler</v>
      </c>
      <c r="G1525" s="2">
        <v>4</v>
      </c>
      <c r="H1525" s="10">
        <f>VLOOKUP(E1525,PRODUCTS!A:E,3,FALSE)</f>
        <v>100</v>
      </c>
      <c r="I1525" s="10">
        <f>VLOOKUP(E1525,PRODUCTS!A:E,4,FALSE)</f>
        <v>51</v>
      </c>
      <c r="J1525" s="10">
        <f t="shared" si="69"/>
        <v>400</v>
      </c>
      <c r="K1525" s="10">
        <f t="shared" si="70"/>
        <v>204</v>
      </c>
      <c r="L1525" s="10">
        <f t="shared" si="71"/>
        <v>196</v>
      </c>
      <c r="M1525" s="2">
        <f>VLOOKUP(D1525,CUSTOMERS!A:E,5,FALSE)</f>
        <v>6</v>
      </c>
      <c r="N1525" s="2">
        <f>VLOOKUP(E1525,PRODUCTS!A:E,5,FALSE)</f>
        <v>18</v>
      </c>
      <c r="O1525" s="2" t="str">
        <f>VLOOKUP(N1525,CATEGORIES!A:C,3,FALSE)</f>
        <v>Food</v>
      </c>
      <c r="P1525" s="2" t="str">
        <f ca="1">VLOOKUP(D1525,CUSTOMERS!A:J,10,FALSE)</f>
        <v>60 - 70</v>
      </c>
      <c r="Q1525" s="2" t="str">
        <f>VLOOKUP(D1525,CUSTOMERS!A:I,9,FALSE)</f>
        <v>Central</v>
      </c>
      <c r="R1525" s="2" t="str">
        <f>VLOOKUP(D1525,CUSTOMERS!A:K,11,FALSE)</f>
        <v>USA</v>
      </c>
    </row>
    <row r="1526" spans="1:18" x14ac:dyDescent="0.2">
      <c r="A1526" s="2">
        <v>1745</v>
      </c>
      <c r="B1526" s="2">
        <v>2</v>
      </c>
      <c r="C1526" s="4">
        <v>44993</v>
      </c>
      <c r="D1526" s="2">
        <v>253</v>
      </c>
      <c r="E1526" s="2">
        <v>88</v>
      </c>
      <c r="F1526" s="2" t="str">
        <f>VLOOKUP(E1526,PRODUCTS!A:B,2,FALSE)</f>
        <v>Garden Gnome Set</v>
      </c>
      <c r="G1526" s="2">
        <v>1</v>
      </c>
      <c r="H1526" s="10">
        <f>VLOOKUP(E1526,PRODUCTS!A:E,3,FALSE)</f>
        <v>95</v>
      </c>
      <c r="I1526" s="10">
        <f>VLOOKUP(E1526,PRODUCTS!A:E,4,FALSE)</f>
        <v>48.5</v>
      </c>
      <c r="J1526" s="10">
        <f t="shared" si="69"/>
        <v>95</v>
      </c>
      <c r="K1526" s="10">
        <f t="shared" si="70"/>
        <v>48.5</v>
      </c>
      <c r="L1526" s="10">
        <f t="shared" si="71"/>
        <v>46.5</v>
      </c>
      <c r="M1526" s="2">
        <f>VLOOKUP(D1526,CUSTOMERS!A:E,5,FALSE)</f>
        <v>6</v>
      </c>
      <c r="N1526" s="2">
        <f>VLOOKUP(E1526,PRODUCTS!A:E,5,FALSE)</f>
        <v>16</v>
      </c>
      <c r="O1526" s="2" t="str">
        <f>VLOOKUP(N1526,CATEGORIES!A:C,3,FALSE)</f>
        <v>Household</v>
      </c>
      <c r="P1526" s="2" t="str">
        <f ca="1">VLOOKUP(D1526,CUSTOMERS!A:J,10,FALSE)</f>
        <v>60 - 70</v>
      </c>
      <c r="Q1526" s="2" t="str">
        <f>VLOOKUP(D1526,CUSTOMERS!A:I,9,FALSE)</f>
        <v>Central</v>
      </c>
      <c r="R1526" s="2" t="str">
        <f>VLOOKUP(D1526,CUSTOMERS!A:K,11,FALSE)</f>
        <v>USA</v>
      </c>
    </row>
    <row r="1527" spans="1:18" x14ac:dyDescent="0.2">
      <c r="A1527" s="2">
        <v>1745</v>
      </c>
      <c r="B1527" s="2">
        <v>3</v>
      </c>
      <c r="C1527" s="4">
        <v>44993</v>
      </c>
      <c r="D1527" s="2">
        <v>253</v>
      </c>
      <c r="E1527" s="2">
        <v>126</v>
      </c>
      <c r="F1527" s="2" t="str">
        <f>VLOOKUP(E1527,PRODUCTS!A:B,2,FALSE)</f>
        <v>Lucky Golden Clover</v>
      </c>
      <c r="G1527" s="2">
        <v>1</v>
      </c>
      <c r="H1527" s="10">
        <f>VLOOKUP(E1527,PRODUCTS!A:E,3,FALSE)</f>
        <v>20</v>
      </c>
      <c r="I1527" s="10">
        <f>VLOOKUP(E1527,PRODUCTS!A:E,4,FALSE)</f>
        <v>13</v>
      </c>
      <c r="J1527" s="10">
        <f t="shared" si="69"/>
        <v>20</v>
      </c>
      <c r="K1527" s="10">
        <f t="shared" si="70"/>
        <v>13</v>
      </c>
      <c r="L1527" s="10">
        <f t="shared" si="71"/>
        <v>7</v>
      </c>
      <c r="M1527" s="2">
        <f>VLOOKUP(D1527,CUSTOMERS!A:E,5,FALSE)</f>
        <v>6</v>
      </c>
      <c r="N1527" s="2">
        <f>VLOOKUP(E1527,PRODUCTS!A:E,5,FALSE)</f>
        <v>14</v>
      </c>
      <c r="O1527" s="2" t="str">
        <f>VLOOKUP(N1527,CATEGORIES!A:C,3,FALSE)</f>
        <v>Health &amp; Beauty</v>
      </c>
      <c r="P1527" s="2" t="str">
        <f ca="1">VLOOKUP(D1527,CUSTOMERS!A:J,10,FALSE)</f>
        <v>60 - 70</v>
      </c>
      <c r="Q1527" s="2" t="str">
        <f>VLOOKUP(D1527,CUSTOMERS!A:I,9,FALSE)</f>
        <v>Central</v>
      </c>
      <c r="R1527" s="2" t="str">
        <f>VLOOKUP(D1527,CUSTOMERS!A:K,11,FALSE)</f>
        <v>USA</v>
      </c>
    </row>
    <row r="1528" spans="1:18" x14ac:dyDescent="0.2">
      <c r="A1528" s="2">
        <v>1746</v>
      </c>
      <c r="B1528" s="2">
        <v>1</v>
      </c>
      <c r="C1528" s="4">
        <v>44993</v>
      </c>
      <c r="D1528" s="2">
        <v>296</v>
      </c>
      <c r="E1528" s="2">
        <v>3</v>
      </c>
      <c r="F1528" s="2" t="str">
        <f>VLOOKUP(E1528,PRODUCTS!A:B,2,FALSE)</f>
        <v>Moveable Feast</v>
      </c>
      <c r="G1528" s="2">
        <v>1</v>
      </c>
      <c r="H1528" s="10">
        <f>VLOOKUP(E1528,PRODUCTS!A:E,3,FALSE)</f>
        <v>125</v>
      </c>
      <c r="I1528" s="10">
        <f>VLOOKUP(E1528,PRODUCTS!A:E,4,FALSE)</f>
        <v>63.5</v>
      </c>
      <c r="J1528" s="10">
        <f t="shared" si="69"/>
        <v>125</v>
      </c>
      <c r="K1528" s="10">
        <f t="shared" si="70"/>
        <v>63.5</v>
      </c>
      <c r="L1528" s="10">
        <f t="shared" si="71"/>
        <v>61.5</v>
      </c>
      <c r="M1528" s="2">
        <f>VLOOKUP(D1528,CUSTOMERS!A:E,5,FALSE)</f>
        <v>4</v>
      </c>
      <c r="N1528" s="2">
        <f>VLOOKUP(E1528,PRODUCTS!A:E,5,FALSE)</f>
        <v>11</v>
      </c>
      <c r="O1528" s="2" t="str">
        <f>VLOOKUP(N1528,CATEGORIES!A:C,3,FALSE)</f>
        <v>Gifts</v>
      </c>
      <c r="P1528" s="2" t="str">
        <f ca="1">VLOOKUP(D1528,CUSTOMERS!A:J,10,FALSE)</f>
        <v>40 - 50</v>
      </c>
      <c r="Q1528" s="2" t="str">
        <f>VLOOKUP(D1528,CUSTOMERS!A:I,9,FALSE)</f>
        <v>Central</v>
      </c>
      <c r="R1528" s="2" t="str">
        <f>VLOOKUP(D1528,CUSTOMERS!A:K,11,FALSE)</f>
        <v>USA</v>
      </c>
    </row>
    <row r="1529" spans="1:18" x14ac:dyDescent="0.2">
      <c r="A1529" s="2">
        <v>1746</v>
      </c>
      <c r="B1529" s="2">
        <v>2</v>
      </c>
      <c r="C1529" s="4">
        <v>44993</v>
      </c>
      <c r="D1529" s="2">
        <v>296</v>
      </c>
      <c r="E1529" s="2">
        <v>118</v>
      </c>
      <c r="F1529" s="2" t="str">
        <f>VLOOKUP(E1529,PRODUCTS!A:B,2,FALSE)</f>
        <v>Pocket Talk Voice Translator</v>
      </c>
      <c r="G1529" s="2">
        <v>1</v>
      </c>
      <c r="H1529" s="10">
        <f>VLOOKUP(E1529,PRODUCTS!A:E,3,FALSE)</f>
        <v>204</v>
      </c>
      <c r="I1529" s="10">
        <f>VLOOKUP(E1529,PRODUCTS!A:E,4,FALSE)</f>
        <v>105</v>
      </c>
      <c r="J1529" s="10">
        <f t="shared" si="69"/>
        <v>204</v>
      </c>
      <c r="K1529" s="10">
        <f t="shared" si="70"/>
        <v>105</v>
      </c>
      <c r="L1529" s="10">
        <f t="shared" si="71"/>
        <v>99</v>
      </c>
      <c r="M1529" s="2">
        <f>VLOOKUP(D1529,CUSTOMERS!A:E,5,FALSE)</f>
        <v>4</v>
      </c>
      <c r="N1529" s="2">
        <f>VLOOKUP(E1529,PRODUCTS!A:E,5,FALSE)</f>
        <v>9</v>
      </c>
      <c r="O1529" s="2" t="str">
        <f>VLOOKUP(N1529,CATEGORIES!A:C,3,FALSE)</f>
        <v>Electronics</v>
      </c>
      <c r="P1529" s="2" t="str">
        <f ca="1">VLOOKUP(D1529,CUSTOMERS!A:J,10,FALSE)</f>
        <v>40 - 50</v>
      </c>
      <c r="Q1529" s="2" t="str">
        <f>VLOOKUP(D1529,CUSTOMERS!A:I,9,FALSE)</f>
        <v>Central</v>
      </c>
      <c r="R1529" s="2" t="str">
        <f>VLOOKUP(D1529,CUSTOMERS!A:K,11,FALSE)</f>
        <v>USA</v>
      </c>
    </row>
    <row r="1530" spans="1:18" x14ac:dyDescent="0.2">
      <c r="A1530" s="2">
        <v>1746</v>
      </c>
      <c r="B1530" s="2">
        <v>3</v>
      </c>
      <c r="C1530" s="4">
        <v>44993</v>
      </c>
      <c r="D1530" s="2">
        <v>296</v>
      </c>
      <c r="E1530" s="2">
        <v>129</v>
      </c>
      <c r="F1530" s="2" t="str">
        <f>VLOOKUP(E1530,PRODUCTS!A:B,2,FALSE)</f>
        <v>Mahogany Steamer Trunk</v>
      </c>
      <c r="G1530" s="2">
        <v>1</v>
      </c>
      <c r="H1530" s="10">
        <f>VLOOKUP(E1530,PRODUCTS!A:E,3,FALSE)</f>
        <v>630</v>
      </c>
      <c r="I1530" s="10">
        <f>VLOOKUP(E1530,PRODUCTS!A:E,4,FALSE)</f>
        <v>316</v>
      </c>
      <c r="J1530" s="10">
        <f t="shared" si="69"/>
        <v>630</v>
      </c>
      <c r="K1530" s="10">
        <f t="shared" si="70"/>
        <v>316</v>
      </c>
      <c r="L1530" s="10">
        <f t="shared" si="71"/>
        <v>314</v>
      </c>
      <c r="M1530" s="2">
        <f>VLOOKUP(D1530,CUSTOMERS!A:E,5,FALSE)</f>
        <v>4</v>
      </c>
      <c r="N1530" s="2">
        <f>VLOOKUP(E1530,PRODUCTS!A:E,5,FALSE)</f>
        <v>8</v>
      </c>
      <c r="O1530" s="2" t="str">
        <f>VLOOKUP(N1530,CATEGORIES!A:C,3,FALSE)</f>
        <v>Household</v>
      </c>
      <c r="P1530" s="2" t="str">
        <f ca="1">VLOOKUP(D1530,CUSTOMERS!A:J,10,FALSE)</f>
        <v>40 - 50</v>
      </c>
      <c r="Q1530" s="2" t="str">
        <f>VLOOKUP(D1530,CUSTOMERS!A:I,9,FALSE)</f>
        <v>Central</v>
      </c>
      <c r="R1530" s="2" t="str">
        <f>VLOOKUP(D1530,CUSTOMERS!A:K,11,FALSE)</f>
        <v>USA</v>
      </c>
    </row>
    <row r="1531" spans="1:18" x14ac:dyDescent="0.2">
      <c r="A1531" s="2">
        <v>1747</v>
      </c>
      <c r="B1531" s="2">
        <v>1</v>
      </c>
      <c r="C1531" s="4">
        <v>44993</v>
      </c>
      <c r="D1531" s="2">
        <v>498</v>
      </c>
      <c r="E1531" s="2">
        <v>49</v>
      </c>
      <c r="F1531" s="2" t="str">
        <f>VLOOKUP(E1531,PRODUCTS!A:B,2,FALSE)</f>
        <v>Chocolate Roses</v>
      </c>
      <c r="G1531" s="2">
        <v>1</v>
      </c>
      <c r="H1531" s="10">
        <f>VLOOKUP(E1531,PRODUCTS!A:E,3,FALSE)</f>
        <v>41</v>
      </c>
      <c r="I1531" s="10">
        <f>VLOOKUP(E1531,PRODUCTS!A:E,4,FALSE)</f>
        <v>23.5</v>
      </c>
      <c r="J1531" s="10">
        <f t="shared" si="69"/>
        <v>41</v>
      </c>
      <c r="K1531" s="10">
        <f t="shared" si="70"/>
        <v>23.5</v>
      </c>
      <c r="L1531" s="10">
        <f t="shared" si="71"/>
        <v>17.5</v>
      </c>
      <c r="M1531" s="2">
        <f>VLOOKUP(D1531,CUSTOMERS!A:E,5,FALSE)</f>
        <v>1</v>
      </c>
      <c r="N1531" s="2">
        <f>VLOOKUP(E1531,PRODUCTS!A:E,5,FALSE)</f>
        <v>3</v>
      </c>
      <c r="O1531" s="2" t="str">
        <f>VLOOKUP(N1531,CATEGORIES!A:C,3,FALSE)</f>
        <v>Food</v>
      </c>
      <c r="P1531" s="2" t="str">
        <f ca="1">VLOOKUP(D1531,CUSTOMERS!A:J,10,FALSE)</f>
        <v>20 - 30</v>
      </c>
      <c r="Q1531" s="2" t="str">
        <f>VLOOKUP(D1531,CUSTOMERS!A:I,9,FALSE)</f>
        <v>France</v>
      </c>
      <c r="R1531" s="2" t="str">
        <f>VLOOKUP(D1531,CUSTOMERS!A:K,11,FALSE)</f>
        <v>Europe</v>
      </c>
    </row>
    <row r="1532" spans="1:18" x14ac:dyDescent="0.2">
      <c r="A1532" s="2">
        <v>1747</v>
      </c>
      <c r="B1532" s="2">
        <v>2</v>
      </c>
      <c r="C1532" s="4">
        <v>44993</v>
      </c>
      <c r="D1532" s="2">
        <v>498</v>
      </c>
      <c r="E1532" s="2">
        <v>186</v>
      </c>
      <c r="F1532" s="2" t="str">
        <f>VLOOKUP(E1532,PRODUCTS!A:B,2,FALSE)</f>
        <v>Spicy Delights</v>
      </c>
      <c r="G1532" s="2">
        <v>1</v>
      </c>
      <c r="H1532" s="10">
        <f>VLOOKUP(E1532,PRODUCTS!A:E,3,FALSE)</f>
        <v>51</v>
      </c>
      <c r="I1532" s="10">
        <f>VLOOKUP(E1532,PRODUCTS!A:E,4,FALSE)</f>
        <v>26.5</v>
      </c>
      <c r="J1532" s="10">
        <f t="shared" si="69"/>
        <v>51</v>
      </c>
      <c r="K1532" s="10">
        <f t="shared" si="70"/>
        <v>26.5</v>
      </c>
      <c r="L1532" s="10">
        <f t="shared" si="71"/>
        <v>24.5</v>
      </c>
      <c r="M1532" s="2">
        <f>VLOOKUP(D1532,CUSTOMERS!A:E,5,FALSE)</f>
        <v>1</v>
      </c>
      <c r="N1532" s="2">
        <f>VLOOKUP(E1532,PRODUCTS!A:E,5,FALSE)</f>
        <v>11</v>
      </c>
      <c r="O1532" s="2" t="str">
        <f>VLOOKUP(N1532,CATEGORIES!A:C,3,FALSE)</f>
        <v>Gifts</v>
      </c>
      <c r="P1532" s="2" t="str">
        <f ca="1">VLOOKUP(D1532,CUSTOMERS!A:J,10,FALSE)</f>
        <v>20 - 30</v>
      </c>
      <c r="Q1532" s="2" t="str">
        <f>VLOOKUP(D1532,CUSTOMERS!A:I,9,FALSE)</f>
        <v>France</v>
      </c>
      <c r="R1532" s="2" t="str">
        <f>VLOOKUP(D1532,CUSTOMERS!A:K,11,FALSE)</f>
        <v>Europe</v>
      </c>
    </row>
    <row r="1533" spans="1:18" x14ac:dyDescent="0.2">
      <c r="A1533" s="2">
        <v>1748</v>
      </c>
      <c r="B1533" s="2">
        <v>1</v>
      </c>
      <c r="C1533" s="4">
        <v>44994</v>
      </c>
      <c r="D1533" s="2">
        <v>219</v>
      </c>
      <c r="E1533" s="2">
        <v>90</v>
      </c>
      <c r="F1533" s="2" t="str">
        <f>VLOOKUP(E1533,PRODUCTS!A:B,2,FALSE)</f>
        <v>Exotic Chocolates Collection</v>
      </c>
      <c r="G1533" s="2">
        <v>2</v>
      </c>
      <c r="H1533" s="10">
        <f>VLOOKUP(E1533,PRODUCTS!A:E,3,FALSE)</f>
        <v>35</v>
      </c>
      <c r="I1533" s="10">
        <f>VLOOKUP(E1533,PRODUCTS!A:E,4,FALSE)</f>
        <v>20.5</v>
      </c>
      <c r="J1533" s="10">
        <f t="shared" si="69"/>
        <v>70</v>
      </c>
      <c r="K1533" s="10">
        <f t="shared" si="70"/>
        <v>41</v>
      </c>
      <c r="L1533" s="10">
        <f t="shared" si="71"/>
        <v>29</v>
      </c>
      <c r="M1533" s="2">
        <f>VLOOKUP(D1533,CUSTOMERS!A:E,5,FALSE)</f>
        <v>1</v>
      </c>
      <c r="N1533" s="2">
        <f>VLOOKUP(E1533,PRODUCTS!A:E,5,FALSE)</f>
        <v>4</v>
      </c>
      <c r="O1533" s="2" t="str">
        <f>VLOOKUP(N1533,CATEGORIES!A:C,3,FALSE)</f>
        <v>Gifts</v>
      </c>
      <c r="P1533" s="2" t="str">
        <f ca="1">VLOOKUP(D1533,CUSTOMERS!A:J,10,FALSE)</f>
        <v>30 - 40</v>
      </c>
      <c r="Q1533" s="2" t="str">
        <f>VLOOKUP(D1533,CUSTOMERS!A:I,9,FALSE)</f>
        <v>South</v>
      </c>
      <c r="R1533" s="2" t="str">
        <f>VLOOKUP(D1533,CUSTOMERS!A:K,11,FALSE)</f>
        <v>USA</v>
      </c>
    </row>
    <row r="1534" spans="1:18" x14ac:dyDescent="0.2">
      <c r="A1534" s="2">
        <v>1748</v>
      </c>
      <c r="B1534" s="2">
        <v>2</v>
      </c>
      <c r="C1534" s="4">
        <v>44994</v>
      </c>
      <c r="D1534" s="2">
        <v>219</v>
      </c>
      <c r="E1534" s="2">
        <v>96</v>
      </c>
      <c r="F1534" s="2" t="str">
        <f>VLOOKUP(E1534,PRODUCTS!A:B,2,FALSE)</f>
        <v>Great Skin Pack</v>
      </c>
      <c r="G1534" s="2">
        <v>1</v>
      </c>
      <c r="H1534" s="10">
        <f>VLOOKUP(E1534,PRODUCTS!A:E,3,FALSE)</f>
        <v>39</v>
      </c>
      <c r="I1534" s="10">
        <f>VLOOKUP(E1534,PRODUCTS!A:E,4,FALSE)</f>
        <v>22.5</v>
      </c>
      <c r="J1534" s="10">
        <f t="shared" si="69"/>
        <v>39</v>
      </c>
      <c r="K1534" s="10">
        <f t="shared" si="70"/>
        <v>22.5</v>
      </c>
      <c r="L1534" s="10">
        <f t="shared" si="71"/>
        <v>16.5</v>
      </c>
      <c r="M1534" s="2">
        <f>VLOOKUP(D1534,CUSTOMERS!A:E,5,FALSE)</f>
        <v>1</v>
      </c>
      <c r="N1534" s="2">
        <f>VLOOKUP(E1534,PRODUCTS!A:E,5,FALSE)</f>
        <v>24</v>
      </c>
      <c r="O1534" s="2" t="str">
        <f>VLOOKUP(N1534,CATEGORIES!A:C,3,FALSE)</f>
        <v>Health &amp; Beauty</v>
      </c>
      <c r="P1534" s="2" t="str">
        <f ca="1">VLOOKUP(D1534,CUSTOMERS!A:J,10,FALSE)</f>
        <v>30 - 40</v>
      </c>
      <c r="Q1534" s="2" t="str">
        <f>VLOOKUP(D1534,CUSTOMERS!A:I,9,FALSE)</f>
        <v>South</v>
      </c>
      <c r="R1534" s="2" t="str">
        <f>VLOOKUP(D1534,CUSTOMERS!A:K,11,FALSE)</f>
        <v>USA</v>
      </c>
    </row>
    <row r="1535" spans="1:18" x14ac:dyDescent="0.2">
      <c r="A1535" s="2">
        <v>1748</v>
      </c>
      <c r="B1535" s="2">
        <v>3</v>
      </c>
      <c r="C1535" s="4">
        <v>44994</v>
      </c>
      <c r="D1535" s="2">
        <v>219</v>
      </c>
      <c r="E1535" s="2">
        <v>121</v>
      </c>
      <c r="F1535" s="2" t="str">
        <f>VLOOKUP(E1535,PRODUCTS!A:B,2,FALSE)</f>
        <v>Electric Litter Maid</v>
      </c>
      <c r="G1535" s="2">
        <v>1</v>
      </c>
      <c r="H1535" s="10">
        <f>VLOOKUP(E1535,PRODUCTS!A:E,3,FALSE)</f>
        <v>184</v>
      </c>
      <c r="I1535" s="10">
        <f>VLOOKUP(E1535,PRODUCTS!A:E,4,FALSE)</f>
        <v>93</v>
      </c>
      <c r="J1535" s="10">
        <f t="shared" si="69"/>
        <v>184</v>
      </c>
      <c r="K1535" s="10">
        <f t="shared" si="70"/>
        <v>93</v>
      </c>
      <c r="L1535" s="10">
        <f t="shared" si="71"/>
        <v>91</v>
      </c>
      <c r="M1535" s="2">
        <f>VLOOKUP(D1535,CUSTOMERS!A:E,5,FALSE)</f>
        <v>1</v>
      </c>
      <c r="N1535" s="2">
        <f>VLOOKUP(E1535,PRODUCTS!A:E,5,FALSE)</f>
        <v>21</v>
      </c>
      <c r="O1535" s="2" t="str">
        <f>VLOOKUP(N1535,CATEGORIES!A:C,3,FALSE)</f>
        <v>Household</v>
      </c>
      <c r="P1535" s="2" t="str">
        <f ca="1">VLOOKUP(D1535,CUSTOMERS!A:J,10,FALSE)</f>
        <v>30 - 40</v>
      </c>
      <c r="Q1535" s="2" t="str">
        <f>VLOOKUP(D1535,CUSTOMERS!A:I,9,FALSE)</f>
        <v>South</v>
      </c>
      <c r="R1535" s="2" t="str">
        <f>VLOOKUP(D1535,CUSTOMERS!A:K,11,FALSE)</f>
        <v>USA</v>
      </c>
    </row>
    <row r="1536" spans="1:18" x14ac:dyDescent="0.2">
      <c r="A1536" s="2">
        <v>1748</v>
      </c>
      <c r="B1536" s="2">
        <v>4</v>
      </c>
      <c r="C1536" s="4">
        <v>44994</v>
      </c>
      <c r="D1536" s="2">
        <v>219</v>
      </c>
      <c r="E1536" s="2">
        <v>142</v>
      </c>
      <c r="F1536" s="2" t="str">
        <f>VLOOKUP(E1536,PRODUCTS!A:B,2,FALSE)</f>
        <v>Notre Dame 3-D Puzzle</v>
      </c>
      <c r="G1536" s="2">
        <v>1</v>
      </c>
      <c r="H1536" s="10">
        <f>VLOOKUP(E1536,PRODUCTS!A:E,3,FALSE)</f>
        <v>50</v>
      </c>
      <c r="I1536" s="10">
        <f>VLOOKUP(E1536,PRODUCTS!A:E,4,FALSE)</f>
        <v>27</v>
      </c>
      <c r="J1536" s="10">
        <f t="shared" si="69"/>
        <v>50</v>
      </c>
      <c r="K1536" s="10">
        <f t="shared" si="70"/>
        <v>27</v>
      </c>
      <c r="L1536" s="10">
        <f t="shared" si="71"/>
        <v>23</v>
      </c>
      <c r="M1536" s="2">
        <f>VLOOKUP(D1536,CUSTOMERS!A:E,5,FALSE)</f>
        <v>1</v>
      </c>
      <c r="N1536" s="2">
        <f>VLOOKUP(E1536,PRODUCTS!A:E,5,FALSE)</f>
        <v>10</v>
      </c>
      <c r="O1536" s="2" t="str">
        <f>VLOOKUP(N1536,CATEGORIES!A:C,3,FALSE)</f>
        <v>Children</v>
      </c>
      <c r="P1536" s="2" t="str">
        <f ca="1">VLOOKUP(D1536,CUSTOMERS!A:J,10,FALSE)</f>
        <v>30 - 40</v>
      </c>
      <c r="Q1536" s="2" t="str">
        <f>VLOOKUP(D1536,CUSTOMERS!A:I,9,FALSE)</f>
        <v>South</v>
      </c>
      <c r="R1536" s="2" t="str">
        <f>VLOOKUP(D1536,CUSTOMERS!A:K,11,FALSE)</f>
        <v>USA</v>
      </c>
    </row>
    <row r="1537" spans="1:18" x14ac:dyDescent="0.2">
      <c r="A1537" s="2">
        <v>1749</v>
      </c>
      <c r="B1537" s="2">
        <v>1</v>
      </c>
      <c r="C1537" s="4">
        <v>44994</v>
      </c>
      <c r="D1537" s="2">
        <v>528</v>
      </c>
      <c r="E1537" s="2">
        <v>7</v>
      </c>
      <c r="F1537" s="2" t="str">
        <f>VLOOKUP(E1537,PRODUCTS!A:B,2,FALSE)</f>
        <v>Amish Horse Pull-toy</v>
      </c>
      <c r="G1537" s="2">
        <v>3</v>
      </c>
      <c r="H1537" s="10">
        <f>VLOOKUP(E1537,PRODUCTS!A:E,3,FALSE)</f>
        <v>35</v>
      </c>
      <c r="I1537" s="10">
        <f>VLOOKUP(E1537,PRODUCTS!A:E,4,FALSE)</f>
        <v>20.5</v>
      </c>
      <c r="J1537" s="10">
        <f t="shared" si="69"/>
        <v>105</v>
      </c>
      <c r="K1537" s="10">
        <f t="shared" si="70"/>
        <v>61.5</v>
      </c>
      <c r="L1537" s="10">
        <f t="shared" si="71"/>
        <v>43.5</v>
      </c>
      <c r="M1537" s="2">
        <f>VLOOKUP(D1537,CUSTOMERS!A:E,5,FALSE)</f>
        <v>5</v>
      </c>
      <c r="N1537" s="2">
        <f>VLOOKUP(E1537,PRODUCTS!A:E,5,FALSE)</f>
        <v>5</v>
      </c>
      <c r="O1537" s="2" t="str">
        <f>VLOOKUP(N1537,CATEGORIES!A:C,3,FALSE)</f>
        <v>Children</v>
      </c>
      <c r="P1537" s="2" t="str">
        <f ca="1">VLOOKUP(D1537,CUSTOMERS!A:J,10,FALSE)</f>
        <v>30 - 40</v>
      </c>
      <c r="Q1537" s="2" t="str">
        <f>VLOOKUP(D1537,CUSTOMERS!A:I,9,FALSE)</f>
        <v>North-West</v>
      </c>
      <c r="R1537" s="2" t="str">
        <f>VLOOKUP(D1537,CUSTOMERS!A:K,11,FALSE)</f>
        <v>USA</v>
      </c>
    </row>
    <row r="1538" spans="1:18" x14ac:dyDescent="0.2">
      <c r="A1538" s="2">
        <v>1749</v>
      </c>
      <c r="B1538" s="2">
        <v>2</v>
      </c>
      <c r="C1538" s="4">
        <v>44994</v>
      </c>
      <c r="D1538" s="2">
        <v>528</v>
      </c>
      <c r="E1538" s="2">
        <v>43</v>
      </c>
      <c r="F1538" s="2" t="str">
        <f>VLOOKUP(E1538,PRODUCTS!A:B,2,FALSE)</f>
        <v>Champagne and Truffles</v>
      </c>
      <c r="G1538" s="2">
        <v>1</v>
      </c>
      <c r="H1538" s="10">
        <f>VLOOKUP(E1538,PRODUCTS!A:E,3,FALSE)</f>
        <v>57</v>
      </c>
      <c r="I1538" s="10">
        <f>VLOOKUP(E1538,PRODUCTS!A:E,4,FALSE)</f>
        <v>30.5</v>
      </c>
      <c r="J1538" s="10">
        <f t="shared" ref="J1538:J1601" si="72">H1538*G1538</f>
        <v>57</v>
      </c>
      <c r="K1538" s="10">
        <f t="shared" ref="K1538:K1601" si="73">I1538*G1538</f>
        <v>30.5</v>
      </c>
      <c r="L1538" s="10">
        <f t="shared" ref="L1538:L1601" si="74">J1538-K1538</f>
        <v>26.5</v>
      </c>
      <c r="M1538" s="2">
        <f>VLOOKUP(D1538,CUSTOMERS!A:E,5,FALSE)</f>
        <v>5</v>
      </c>
      <c r="N1538" s="2">
        <f>VLOOKUP(E1538,PRODUCTS!A:E,5,FALSE)</f>
        <v>11</v>
      </c>
      <c r="O1538" s="2" t="str">
        <f>VLOOKUP(N1538,CATEGORIES!A:C,3,FALSE)</f>
        <v>Gifts</v>
      </c>
      <c r="P1538" s="2" t="str">
        <f ca="1">VLOOKUP(D1538,CUSTOMERS!A:J,10,FALSE)</f>
        <v>30 - 40</v>
      </c>
      <c r="Q1538" s="2" t="str">
        <f>VLOOKUP(D1538,CUSTOMERS!A:I,9,FALSE)</f>
        <v>North-West</v>
      </c>
      <c r="R1538" s="2" t="str">
        <f>VLOOKUP(D1538,CUSTOMERS!A:K,11,FALSE)</f>
        <v>USA</v>
      </c>
    </row>
    <row r="1539" spans="1:18" x14ac:dyDescent="0.2">
      <c r="A1539" s="2">
        <v>1750</v>
      </c>
      <c r="B1539" s="2">
        <v>1</v>
      </c>
      <c r="C1539" s="4">
        <v>44994</v>
      </c>
      <c r="D1539" s="2">
        <v>595</v>
      </c>
      <c r="E1539" s="2">
        <v>10</v>
      </c>
      <c r="F1539" s="2" t="str">
        <f>VLOOKUP(E1539,PRODUCTS!A:B,2,FALSE)</f>
        <v>Aroma Wrap</v>
      </c>
      <c r="G1539" s="2">
        <v>1</v>
      </c>
      <c r="H1539" s="10">
        <f>VLOOKUP(E1539,PRODUCTS!A:E,3,FALSE)</f>
        <v>22</v>
      </c>
      <c r="I1539" s="10">
        <f>VLOOKUP(E1539,PRODUCTS!A:E,4,FALSE)</f>
        <v>12</v>
      </c>
      <c r="J1539" s="10">
        <f t="shared" si="72"/>
        <v>22</v>
      </c>
      <c r="K1539" s="10">
        <f t="shared" si="73"/>
        <v>12</v>
      </c>
      <c r="L1539" s="10">
        <f t="shared" si="74"/>
        <v>10</v>
      </c>
      <c r="M1539" s="2">
        <f>VLOOKUP(D1539,CUSTOMERS!A:E,5,FALSE)</f>
        <v>4</v>
      </c>
      <c r="N1539" s="2">
        <f>VLOOKUP(E1539,PRODUCTS!A:E,5,FALSE)</f>
        <v>20</v>
      </c>
      <c r="O1539" s="2" t="str">
        <f>VLOOKUP(N1539,CATEGORIES!A:C,3,FALSE)</f>
        <v>Health &amp; Beauty</v>
      </c>
      <c r="P1539" s="2" t="str">
        <f ca="1">VLOOKUP(D1539,CUSTOMERS!A:J,10,FALSE)</f>
        <v>60 - 70</v>
      </c>
      <c r="Q1539" s="2" t="str">
        <f>VLOOKUP(D1539,CUSTOMERS!A:I,9,FALSE)</f>
        <v>North-West</v>
      </c>
      <c r="R1539" s="2" t="str">
        <f>VLOOKUP(D1539,CUSTOMERS!A:K,11,FALSE)</f>
        <v>USA</v>
      </c>
    </row>
    <row r="1540" spans="1:18" x14ac:dyDescent="0.2">
      <c r="A1540" s="2">
        <v>1751</v>
      </c>
      <c r="B1540" s="2">
        <v>1</v>
      </c>
      <c r="C1540" s="4">
        <v>44994</v>
      </c>
      <c r="D1540" s="2">
        <v>615</v>
      </c>
      <c r="E1540" s="2">
        <v>69</v>
      </c>
      <c r="F1540" s="2" t="str">
        <f>VLOOKUP(E1540,PRODUCTS!A:B,2,FALSE)</f>
        <v>Earth Orbiter with Stack</v>
      </c>
      <c r="G1540" s="2">
        <v>1</v>
      </c>
      <c r="H1540" s="10">
        <f>VLOOKUP(E1540,PRODUCTS!A:E,3,FALSE)</f>
        <v>85</v>
      </c>
      <c r="I1540" s="10">
        <f>VLOOKUP(E1540,PRODUCTS!A:E,4,FALSE)</f>
        <v>43.5</v>
      </c>
      <c r="J1540" s="10">
        <f t="shared" si="72"/>
        <v>85</v>
      </c>
      <c r="K1540" s="10">
        <f t="shared" si="73"/>
        <v>43.5</v>
      </c>
      <c r="L1540" s="10">
        <f t="shared" si="74"/>
        <v>41.5</v>
      </c>
      <c r="M1540" s="2">
        <f>VLOOKUP(D1540,CUSTOMERS!A:E,5,FALSE)</f>
        <v>8</v>
      </c>
      <c r="N1540" s="2">
        <f>VLOOKUP(E1540,PRODUCTS!A:E,5,FALSE)</f>
        <v>26</v>
      </c>
      <c r="O1540" s="2" t="str">
        <f>VLOOKUP(N1540,CATEGORIES!A:C,3,FALSE)</f>
        <v>Gifts</v>
      </c>
      <c r="P1540" s="2" t="str">
        <f ca="1">VLOOKUP(D1540,CUSTOMERS!A:J,10,FALSE)</f>
        <v>50 - 60</v>
      </c>
      <c r="Q1540" s="2" t="str">
        <f>VLOOKUP(D1540,CUSTOMERS!A:I,9,FALSE)</f>
        <v>Mid-Atlantic</v>
      </c>
      <c r="R1540" s="2" t="str">
        <f>VLOOKUP(D1540,CUSTOMERS!A:K,11,FALSE)</f>
        <v>USA</v>
      </c>
    </row>
    <row r="1541" spans="1:18" x14ac:dyDescent="0.2">
      <c r="A1541" s="2">
        <v>1751</v>
      </c>
      <c r="B1541" s="2">
        <v>2</v>
      </c>
      <c r="C1541" s="4">
        <v>44994</v>
      </c>
      <c r="D1541" s="2">
        <v>615</v>
      </c>
      <c r="E1541" s="2">
        <v>89</v>
      </c>
      <c r="F1541" s="2" t="str">
        <f>VLOOKUP(E1541,PRODUCTS!A:B,2,FALSE)</f>
        <v>Ghirardelli Square Gift Box</v>
      </c>
      <c r="G1541" s="2">
        <v>4</v>
      </c>
      <c r="H1541" s="10">
        <f>VLOOKUP(E1541,PRODUCTS!A:E,3,FALSE)</f>
        <v>58</v>
      </c>
      <c r="I1541" s="10">
        <f>VLOOKUP(E1541,PRODUCTS!A:E,4,FALSE)</f>
        <v>32</v>
      </c>
      <c r="J1541" s="10">
        <f t="shared" si="72"/>
        <v>232</v>
      </c>
      <c r="K1541" s="10">
        <f t="shared" si="73"/>
        <v>128</v>
      </c>
      <c r="L1541" s="10">
        <f t="shared" si="74"/>
        <v>104</v>
      </c>
      <c r="M1541" s="2">
        <f>VLOOKUP(D1541,CUSTOMERS!A:E,5,FALSE)</f>
        <v>8</v>
      </c>
      <c r="N1541" s="2">
        <f>VLOOKUP(E1541,PRODUCTS!A:E,5,FALSE)</f>
        <v>11</v>
      </c>
      <c r="O1541" s="2" t="str">
        <f>VLOOKUP(N1541,CATEGORIES!A:C,3,FALSE)</f>
        <v>Gifts</v>
      </c>
      <c r="P1541" s="2" t="str">
        <f ca="1">VLOOKUP(D1541,CUSTOMERS!A:J,10,FALSE)</f>
        <v>50 - 60</v>
      </c>
      <c r="Q1541" s="2" t="str">
        <f>VLOOKUP(D1541,CUSTOMERS!A:I,9,FALSE)</f>
        <v>Mid-Atlantic</v>
      </c>
      <c r="R1541" s="2" t="str">
        <f>VLOOKUP(D1541,CUSTOMERS!A:K,11,FALSE)</f>
        <v>USA</v>
      </c>
    </row>
    <row r="1542" spans="1:18" x14ac:dyDescent="0.2">
      <c r="A1542" s="2">
        <v>1752</v>
      </c>
      <c r="B1542" s="2">
        <v>1</v>
      </c>
      <c r="C1542" s="4">
        <v>44995</v>
      </c>
      <c r="D1542" s="2">
        <v>391</v>
      </c>
      <c r="E1542" s="2">
        <v>62</v>
      </c>
      <c r="F1542" s="2" t="str">
        <f>VLOOKUP(E1542,PRODUCTS!A:B,2,FALSE)</f>
        <v>Decadent Chocolate Torte</v>
      </c>
      <c r="G1542" s="2">
        <v>1</v>
      </c>
      <c r="H1542" s="10">
        <f>VLOOKUP(E1542,PRODUCTS!A:E,3,FALSE)</f>
        <v>37</v>
      </c>
      <c r="I1542" s="10">
        <f>VLOOKUP(E1542,PRODUCTS!A:E,4,FALSE)</f>
        <v>19.5</v>
      </c>
      <c r="J1542" s="10">
        <f t="shared" si="72"/>
        <v>37</v>
      </c>
      <c r="K1542" s="10">
        <f t="shared" si="73"/>
        <v>19.5</v>
      </c>
      <c r="L1542" s="10">
        <f t="shared" si="74"/>
        <v>17.5</v>
      </c>
      <c r="M1542" s="2">
        <f>VLOOKUP(D1542,CUSTOMERS!A:E,5,FALSE)</f>
        <v>3</v>
      </c>
      <c r="N1542" s="2">
        <f>VLOOKUP(E1542,PRODUCTS!A:E,5,FALSE)</f>
        <v>3</v>
      </c>
      <c r="O1542" s="2" t="str">
        <f>VLOOKUP(N1542,CATEGORIES!A:C,3,FALSE)</f>
        <v>Food</v>
      </c>
      <c r="P1542" s="2" t="str">
        <f ca="1">VLOOKUP(D1542,CUSTOMERS!A:J,10,FALSE)</f>
        <v>40 - 50</v>
      </c>
      <c r="Q1542" s="2" t="str">
        <f>VLOOKUP(D1542,CUSTOMERS!A:I,9,FALSE)</f>
        <v>France</v>
      </c>
      <c r="R1542" s="2" t="str">
        <f>VLOOKUP(D1542,CUSTOMERS!A:K,11,FALSE)</f>
        <v>Europe</v>
      </c>
    </row>
    <row r="1543" spans="1:18" x14ac:dyDescent="0.2">
      <c r="A1543" s="2">
        <v>1753</v>
      </c>
      <c r="B1543" s="2">
        <v>1</v>
      </c>
      <c r="C1543" s="4">
        <v>44995</v>
      </c>
      <c r="D1543" s="2">
        <v>451</v>
      </c>
      <c r="E1543" s="2">
        <v>65</v>
      </c>
      <c r="F1543" s="2" t="str">
        <f>VLOOKUP(E1543,PRODUCTS!A:B,2,FALSE)</f>
        <v>Dog Bomber Jacket</v>
      </c>
      <c r="G1543" s="2">
        <v>1</v>
      </c>
      <c r="H1543" s="10">
        <f>VLOOKUP(E1543,PRODUCTS!A:E,3,FALSE)</f>
        <v>60</v>
      </c>
      <c r="I1543" s="10">
        <f>VLOOKUP(E1543,PRODUCTS!A:E,4,FALSE)</f>
        <v>33</v>
      </c>
      <c r="J1543" s="10">
        <f t="shared" si="72"/>
        <v>60</v>
      </c>
      <c r="K1543" s="10">
        <f t="shared" si="73"/>
        <v>33</v>
      </c>
      <c r="L1543" s="10">
        <f t="shared" si="74"/>
        <v>27</v>
      </c>
      <c r="M1543" s="2">
        <f>VLOOKUP(D1543,CUSTOMERS!A:E,5,FALSE)</f>
        <v>4</v>
      </c>
      <c r="N1543" s="2">
        <f>VLOOKUP(E1543,PRODUCTS!A:E,5,FALSE)</f>
        <v>21</v>
      </c>
      <c r="O1543" s="2" t="str">
        <f>VLOOKUP(N1543,CATEGORIES!A:C,3,FALSE)</f>
        <v>Household</v>
      </c>
      <c r="P1543" s="2" t="str">
        <f ca="1">VLOOKUP(D1543,CUSTOMERS!A:J,10,FALSE)</f>
        <v>50 - 60</v>
      </c>
      <c r="Q1543" s="2" t="str">
        <f>VLOOKUP(D1543,CUSTOMERS!A:I,9,FALSE)</f>
        <v>South</v>
      </c>
      <c r="R1543" s="2" t="str">
        <f>VLOOKUP(D1543,CUSTOMERS!A:K,11,FALSE)</f>
        <v>USA</v>
      </c>
    </row>
    <row r="1544" spans="1:18" x14ac:dyDescent="0.2">
      <c r="A1544" s="2">
        <v>1753</v>
      </c>
      <c r="B1544" s="2">
        <v>2</v>
      </c>
      <c r="C1544" s="4">
        <v>44995</v>
      </c>
      <c r="D1544" s="2">
        <v>451</v>
      </c>
      <c r="E1544" s="2">
        <v>103</v>
      </c>
      <c r="F1544" s="2" t="str">
        <f>VLOOKUP(E1544,PRODUCTS!A:B,2,FALSE)</f>
        <v>House Blend Coffee</v>
      </c>
      <c r="G1544" s="2">
        <v>3</v>
      </c>
      <c r="H1544" s="10">
        <f>VLOOKUP(E1544,PRODUCTS!A:E,3,FALSE)</f>
        <v>14</v>
      </c>
      <c r="I1544" s="10">
        <f>VLOOKUP(E1544,PRODUCTS!A:E,4,FALSE)</f>
        <v>10</v>
      </c>
      <c r="J1544" s="10">
        <f t="shared" si="72"/>
        <v>42</v>
      </c>
      <c r="K1544" s="10">
        <f t="shared" si="73"/>
        <v>30</v>
      </c>
      <c r="L1544" s="10">
        <f t="shared" si="74"/>
        <v>12</v>
      </c>
      <c r="M1544" s="2">
        <f>VLOOKUP(D1544,CUSTOMERS!A:E,5,FALSE)</f>
        <v>4</v>
      </c>
      <c r="N1544" s="2">
        <f>VLOOKUP(E1544,PRODUCTS!A:E,5,FALSE)</f>
        <v>6</v>
      </c>
      <c r="O1544" s="2" t="str">
        <f>VLOOKUP(N1544,CATEGORIES!A:C,3,FALSE)</f>
        <v>Food</v>
      </c>
      <c r="P1544" s="2" t="str">
        <f ca="1">VLOOKUP(D1544,CUSTOMERS!A:J,10,FALSE)</f>
        <v>50 - 60</v>
      </c>
      <c r="Q1544" s="2" t="str">
        <f>VLOOKUP(D1544,CUSTOMERS!A:I,9,FALSE)</f>
        <v>South</v>
      </c>
      <c r="R1544" s="2" t="str">
        <f>VLOOKUP(D1544,CUSTOMERS!A:K,11,FALSE)</f>
        <v>USA</v>
      </c>
    </row>
    <row r="1545" spans="1:18" x14ac:dyDescent="0.2">
      <c r="A1545" s="2">
        <v>1753</v>
      </c>
      <c r="B1545" s="2">
        <v>3</v>
      </c>
      <c r="C1545" s="4">
        <v>44995</v>
      </c>
      <c r="D1545" s="2">
        <v>451</v>
      </c>
      <c r="E1545" s="2">
        <v>166</v>
      </c>
      <c r="F1545" s="2" t="str">
        <f>VLOOKUP(E1545,PRODUCTS!A:B,2,FALSE)</f>
        <v>Pocket Rocket Racer</v>
      </c>
      <c r="G1545" s="2">
        <v>1</v>
      </c>
      <c r="H1545" s="10">
        <f>VLOOKUP(E1545,PRODUCTS!A:E,3,FALSE)</f>
        <v>15</v>
      </c>
      <c r="I1545" s="10">
        <f>VLOOKUP(E1545,PRODUCTS!A:E,4,FALSE)</f>
        <v>10.5</v>
      </c>
      <c r="J1545" s="10">
        <f t="shared" si="72"/>
        <v>15</v>
      </c>
      <c r="K1545" s="10">
        <f t="shared" si="73"/>
        <v>10.5</v>
      </c>
      <c r="L1545" s="10">
        <f t="shared" si="74"/>
        <v>4.5</v>
      </c>
      <c r="M1545" s="2">
        <f>VLOOKUP(D1545,CUSTOMERS!A:E,5,FALSE)</f>
        <v>4</v>
      </c>
      <c r="N1545" s="2">
        <f>VLOOKUP(E1545,PRODUCTS!A:E,5,FALSE)</f>
        <v>5</v>
      </c>
      <c r="O1545" s="2" t="str">
        <f>VLOOKUP(N1545,CATEGORIES!A:C,3,FALSE)</f>
        <v>Children</v>
      </c>
      <c r="P1545" s="2" t="str">
        <f ca="1">VLOOKUP(D1545,CUSTOMERS!A:J,10,FALSE)</f>
        <v>50 - 60</v>
      </c>
      <c r="Q1545" s="2" t="str">
        <f>VLOOKUP(D1545,CUSTOMERS!A:I,9,FALSE)</f>
        <v>South</v>
      </c>
      <c r="R1545" s="2" t="str">
        <f>VLOOKUP(D1545,CUSTOMERS!A:K,11,FALSE)</f>
        <v>USA</v>
      </c>
    </row>
    <row r="1546" spans="1:18" x14ac:dyDescent="0.2">
      <c r="A1546" s="2">
        <v>1754</v>
      </c>
      <c r="B1546" s="2">
        <v>1</v>
      </c>
      <c r="C1546" s="4">
        <v>44995</v>
      </c>
      <c r="D1546" s="2">
        <v>640</v>
      </c>
      <c r="E1546" s="2">
        <v>88</v>
      </c>
      <c r="F1546" s="2" t="str">
        <f>VLOOKUP(E1546,PRODUCTS!A:B,2,FALSE)</f>
        <v>Garden Gnome Set</v>
      </c>
      <c r="G1546" s="2">
        <v>1</v>
      </c>
      <c r="H1546" s="10">
        <f>VLOOKUP(E1546,PRODUCTS!A:E,3,FALSE)</f>
        <v>95</v>
      </c>
      <c r="I1546" s="10">
        <f>VLOOKUP(E1546,PRODUCTS!A:E,4,FALSE)</f>
        <v>48.5</v>
      </c>
      <c r="J1546" s="10">
        <f t="shared" si="72"/>
        <v>95</v>
      </c>
      <c r="K1546" s="10">
        <f t="shared" si="73"/>
        <v>48.5</v>
      </c>
      <c r="L1546" s="10">
        <f t="shared" si="74"/>
        <v>46.5</v>
      </c>
      <c r="M1546" s="2">
        <f>VLOOKUP(D1546,CUSTOMERS!A:E,5,FALSE)</f>
        <v>9</v>
      </c>
      <c r="N1546" s="2">
        <f>VLOOKUP(E1546,PRODUCTS!A:E,5,FALSE)</f>
        <v>16</v>
      </c>
      <c r="O1546" s="2" t="str">
        <f>VLOOKUP(N1546,CATEGORIES!A:C,3,FALSE)</f>
        <v>Household</v>
      </c>
      <c r="P1546" s="2" t="str">
        <f ca="1">VLOOKUP(D1546,CUSTOMERS!A:J,10,FALSE)</f>
        <v>40 - 50</v>
      </c>
      <c r="Q1546" s="2" t="str">
        <f>VLOOKUP(D1546,CUSTOMERS!A:I,9,FALSE)</f>
        <v>North-East</v>
      </c>
      <c r="R1546" s="2" t="str">
        <f>VLOOKUP(D1546,CUSTOMERS!A:K,11,FALSE)</f>
        <v>USA</v>
      </c>
    </row>
    <row r="1547" spans="1:18" x14ac:dyDescent="0.2">
      <c r="A1547" s="2">
        <v>1754</v>
      </c>
      <c r="B1547" s="2">
        <v>2</v>
      </c>
      <c r="C1547" s="4">
        <v>44995</v>
      </c>
      <c r="D1547" s="2">
        <v>640</v>
      </c>
      <c r="E1547" s="2">
        <v>191</v>
      </c>
      <c r="F1547" s="2" t="str">
        <f>VLOOKUP(E1547,PRODUCTS!A:B,2,FALSE)</f>
        <v>Terra Cotta Garlic Roaster</v>
      </c>
      <c r="G1547" s="2">
        <v>1</v>
      </c>
      <c r="H1547" s="10">
        <f>VLOOKUP(E1547,PRODUCTS!A:E,3,FALSE)</f>
        <v>26</v>
      </c>
      <c r="I1547" s="10">
        <f>VLOOKUP(E1547,PRODUCTS!A:E,4,FALSE)</f>
        <v>15</v>
      </c>
      <c r="J1547" s="10">
        <f t="shared" si="72"/>
        <v>26</v>
      </c>
      <c r="K1547" s="10">
        <f t="shared" si="73"/>
        <v>15</v>
      </c>
      <c r="L1547" s="10">
        <f t="shared" si="74"/>
        <v>11</v>
      </c>
      <c r="M1547" s="2">
        <f>VLOOKUP(D1547,CUSTOMERS!A:E,5,FALSE)</f>
        <v>9</v>
      </c>
      <c r="N1547" s="2">
        <f>VLOOKUP(E1547,PRODUCTS!A:E,5,FALSE)</f>
        <v>15</v>
      </c>
      <c r="O1547" s="2" t="str">
        <f>VLOOKUP(N1547,CATEGORIES!A:C,3,FALSE)</f>
        <v>Household</v>
      </c>
      <c r="P1547" s="2" t="str">
        <f ca="1">VLOOKUP(D1547,CUSTOMERS!A:J,10,FALSE)</f>
        <v>40 - 50</v>
      </c>
      <c r="Q1547" s="2" t="str">
        <f>VLOOKUP(D1547,CUSTOMERS!A:I,9,FALSE)</f>
        <v>North-East</v>
      </c>
      <c r="R1547" s="2" t="str">
        <f>VLOOKUP(D1547,CUSTOMERS!A:K,11,FALSE)</f>
        <v>USA</v>
      </c>
    </row>
    <row r="1548" spans="1:18" x14ac:dyDescent="0.2">
      <c r="A1548" s="2">
        <v>1755</v>
      </c>
      <c r="B1548" s="2">
        <v>1</v>
      </c>
      <c r="C1548" s="4">
        <v>44996</v>
      </c>
      <c r="D1548" s="2">
        <v>23</v>
      </c>
      <c r="E1548" s="2">
        <v>183</v>
      </c>
      <c r="F1548" s="2" t="str">
        <f>VLOOKUP(E1548,PRODUCTS!A:B,2,FALSE)</f>
        <v>Solar Power Kit</v>
      </c>
      <c r="G1548" s="2">
        <v>1</v>
      </c>
      <c r="H1548" s="10">
        <f>VLOOKUP(E1548,PRODUCTS!A:E,3,FALSE)</f>
        <v>17</v>
      </c>
      <c r="I1548" s="10">
        <f>VLOOKUP(E1548,PRODUCTS!A:E,4,FALSE)</f>
        <v>9.5</v>
      </c>
      <c r="J1548" s="10">
        <f t="shared" si="72"/>
        <v>17</v>
      </c>
      <c r="K1548" s="10">
        <f t="shared" si="73"/>
        <v>9.5</v>
      </c>
      <c r="L1548" s="10">
        <f t="shared" si="74"/>
        <v>7.5</v>
      </c>
      <c r="M1548" s="2">
        <f>VLOOKUP(D1548,CUSTOMERS!A:E,5,FALSE)</f>
        <v>9</v>
      </c>
      <c r="N1548" s="2">
        <f>VLOOKUP(E1548,PRODUCTS!A:E,5,FALSE)</f>
        <v>17</v>
      </c>
      <c r="O1548" s="2" t="str">
        <f>VLOOKUP(N1548,CATEGORIES!A:C,3,FALSE)</f>
        <v>Children</v>
      </c>
      <c r="P1548" s="2" t="str">
        <f ca="1">VLOOKUP(D1548,CUSTOMERS!A:J,10,FALSE)</f>
        <v>30 - 40</v>
      </c>
      <c r="Q1548" s="2" t="str">
        <f>VLOOKUP(D1548,CUSTOMERS!A:I,9,FALSE)</f>
        <v>Mid-Atlantic</v>
      </c>
      <c r="R1548" s="2" t="str">
        <f>VLOOKUP(D1548,CUSTOMERS!A:K,11,FALSE)</f>
        <v>USA</v>
      </c>
    </row>
    <row r="1549" spans="1:18" x14ac:dyDescent="0.2">
      <c r="A1549" s="2">
        <v>1755</v>
      </c>
      <c r="B1549" s="2">
        <v>2</v>
      </c>
      <c r="C1549" s="4">
        <v>44996</v>
      </c>
      <c r="D1549" s="2">
        <v>23</v>
      </c>
      <c r="E1549" s="2">
        <v>188</v>
      </c>
      <c r="F1549" s="2" t="str">
        <f>VLOOKUP(E1549,PRODUCTS!A:B,2,FALSE)</f>
        <v>St. Basil's 3-D Puzzle</v>
      </c>
      <c r="G1549" s="2">
        <v>1</v>
      </c>
      <c r="H1549" s="10">
        <f>VLOOKUP(E1549,PRODUCTS!A:E,3,FALSE)</f>
        <v>50</v>
      </c>
      <c r="I1549" s="10">
        <f>VLOOKUP(E1549,PRODUCTS!A:E,4,FALSE)</f>
        <v>27</v>
      </c>
      <c r="J1549" s="10">
        <f t="shared" si="72"/>
        <v>50</v>
      </c>
      <c r="K1549" s="10">
        <f t="shared" si="73"/>
        <v>27</v>
      </c>
      <c r="L1549" s="10">
        <f t="shared" si="74"/>
        <v>23</v>
      </c>
      <c r="M1549" s="2">
        <f>VLOOKUP(D1549,CUSTOMERS!A:E,5,FALSE)</f>
        <v>9</v>
      </c>
      <c r="N1549" s="2">
        <f>VLOOKUP(E1549,PRODUCTS!A:E,5,FALSE)</f>
        <v>10</v>
      </c>
      <c r="O1549" s="2" t="str">
        <f>VLOOKUP(N1549,CATEGORIES!A:C,3,FALSE)</f>
        <v>Children</v>
      </c>
      <c r="P1549" s="2" t="str">
        <f ca="1">VLOOKUP(D1549,CUSTOMERS!A:J,10,FALSE)</f>
        <v>30 - 40</v>
      </c>
      <c r="Q1549" s="2" t="str">
        <f>VLOOKUP(D1549,CUSTOMERS!A:I,9,FALSE)</f>
        <v>Mid-Atlantic</v>
      </c>
      <c r="R1549" s="2" t="str">
        <f>VLOOKUP(D1549,CUSTOMERS!A:K,11,FALSE)</f>
        <v>USA</v>
      </c>
    </row>
    <row r="1550" spans="1:18" x14ac:dyDescent="0.2">
      <c r="A1550" s="2">
        <v>1756</v>
      </c>
      <c r="B1550" s="2">
        <v>1</v>
      </c>
      <c r="C1550" s="4">
        <v>44996</v>
      </c>
      <c r="D1550" s="2">
        <v>385</v>
      </c>
      <c r="E1550" s="2">
        <v>195</v>
      </c>
      <c r="F1550" s="2" t="str">
        <f>VLOOKUP(E1550,PRODUCTS!A:B,2,FALSE)</f>
        <v>Tiverton Wren House</v>
      </c>
      <c r="G1550" s="2">
        <v>1</v>
      </c>
      <c r="H1550" s="10">
        <f>VLOOKUP(E1550,PRODUCTS!A:E,3,FALSE)</f>
        <v>46</v>
      </c>
      <c r="I1550" s="10">
        <f>VLOOKUP(E1550,PRODUCTS!A:E,4,FALSE)</f>
        <v>24</v>
      </c>
      <c r="J1550" s="10">
        <f t="shared" si="72"/>
        <v>46</v>
      </c>
      <c r="K1550" s="10">
        <f t="shared" si="73"/>
        <v>24</v>
      </c>
      <c r="L1550" s="10">
        <f t="shared" si="74"/>
        <v>22</v>
      </c>
      <c r="M1550" s="2">
        <f>VLOOKUP(D1550,CUSTOMERS!A:E,5,FALSE)</f>
        <v>4</v>
      </c>
      <c r="N1550" s="2">
        <f>VLOOKUP(E1550,PRODUCTS!A:E,5,FALSE)</f>
        <v>16</v>
      </c>
      <c r="O1550" s="2" t="str">
        <f>VLOOKUP(N1550,CATEGORIES!A:C,3,FALSE)</f>
        <v>Household</v>
      </c>
      <c r="P1550" s="2" t="str">
        <f ca="1">VLOOKUP(D1550,CUSTOMERS!A:J,10,FALSE)</f>
        <v>40 - 50</v>
      </c>
      <c r="Q1550" s="2" t="str">
        <f>VLOOKUP(D1550,CUSTOMERS!A:I,9,FALSE)</f>
        <v>South</v>
      </c>
      <c r="R1550" s="2" t="str">
        <f>VLOOKUP(D1550,CUSTOMERS!A:K,11,FALSE)</f>
        <v>USA</v>
      </c>
    </row>
    <row r="1551" spans="1:18" x14ac:dyDescent="0.2">
      <c r="A1551" s="2">
        <v>1756</v>
      </c>
      <c r="B1551" s="2">
        <v>2</v>
      </c>
      <c r="C1551" s="4">
        <v>44996</v>
      </c>
      <c r="D1551" s="2">
        <v>385</v>
      </c>
      <c r="E1551" s="2">
        <v>199</v>
      </c>
      <c r="F1551" s="2" t="str">
        <f>VLOOKUP(E1551,PRODUCTS!A:B,2,FALSE)</f>
        <v>Truth Seeker</v>
      </c>
      <c r="G1551" s="2">
        <v>1</v>
      </c>
      <c r="H1551" s="10">
        <f>VLOOKUP(E1551,PRODUCTS!A:E,3,FALSE)</f>
        <v>154</v>
      </c>
      <c r="I1551" s="10">
        <f>VLOOKUP(E1551,PRODUCTS!A:E,4,FALSE)</f>
        <v>79</v>
      </c>
      <c r="J1551" s="10">
        <f t="shared" si="72"/>
        <v>154</v>
      </c>
      <c r="K1551" s="10">
        <f t="shared" si="73"/>
        <v>79</v>
      </c>
      <c r="L1551" s="10">
        <f t="shared" si="74"/>
        <v>75</v>
      </c>
      <c r="M1551" s="2">
        <f>VLOOKUP(D1551,CUSTOMERS!A:E,5,FALSE)</f>
        <v>4</v>
      </c>
      <c r="N1551" s="2">
        <f>VLOOKUP(E1551,PRODUCTS!A:E,5,FALSE)</f>
        <v>9</v>
      </c>
      <c r="O1551" s="2" t="str">
        <f>VLOOKUP(N1551,CATEGORIES!A:C,3,FALSE)</f>
        <v>Electronics</v>
      </c>
      <c r="P1551" s="2" t="str">
        <f ca="1">VLOOKUP(D1551,CUSTOMERS!A:J,10,FALSE)</f>
        <v>40 - 50</v>
      </c>
      <c r="Q1551" s="2" t="str">
        <f>VLOOKUP(D1551,CUSTOMERS!A:I,9,FALSE)</f>
        <v>South</v>
      </c>
      <c r="R1551" s="2" t="str">
        <f>VLOOKUP(D1551,CUSTOMERS!A:K,11,FALSE)</f>
        <v>USA</v>
      </c>
    </row>
    <row r="1552" spans="1:18" x14ac:dyDescent="0.2">
      <c r="A1552" s="2">
        <v>1757</v>
      </c>
      <c r="B1552" s="2">
        <v>1</v>
      </c>
      <c r="C1552" s="4">
        <v>44996</v>
      </c>
      <c r="D1552" s="2">
        <v>605</v>
      </c>
      <c r="E1552" s="2">
        <v>196</v>
      </c>
      <c r="F1552" s="2" t="str">
        <f>VLOOKUP(E1552,PRODUCTS!A:B,2,FALSE)</f>
        <v>Travel Companion</v>
      </c>
      <c r="G1552" s="2">
        <v>1</v>
      </c>
      <c r="H1552" s="10">
        <f>VLOOKUP(E1552,PRODUCTS!A:E,3,FALSE)</f>
        <v>74</v>
      </c>
      <c r="I1552" s="10">
        <f>VLOOKUP(E1552,PRODUCTS!A:E,4,FALSE)</f>
        <v>40</v>
      </c>
      <c r="J1552" s="10">
        <f t="shared" si="72"/>
        <v>74</v>
      </c>
      <c r="K1552" s="10">
        <f t="shared" si="73"/>
        <v>40</v>
      </c>
      <c r="L1552" s="10">
        <f t="shared" si="74"/>
        <v>34</v>
      </c>
      <c r="M1552" s="2">
        <f>VLOOKUP(D1552,CUSTOMERS!A:E,5,FALSE)</f>
        <v>8</v>
      </c>
      <c r="N1552" s="2">
        <f>VLOOKUP(E1552,PRODUCTS!A:E,5,FALSE)</f>
        <v>23</v>
      </c>
      <c r="O1552" s="2" t="str">
        <f>VLOOKUP(N1552,CATEGORIES!A:C,3,FALSE)</f>
        <v>Travel</v>
      </c>
      <c r="P1552" s="2" t="str">
        <f ca="1">VLOOKUP(D1552,CUSTOMERS!A:J,10,FALSE)</f>
        <v>30 - 40</v>
      </c>
      <c r="Q1552" s="2" t="str">
        <f>VLOOKUP(D1552,CUSTOMERS!A:I,9,FALSE)</f>
        <v>Mid-Atlantic</v>
      </c>
      <c r="R1552" s="2" t="str">
        <f>VLOOKUP(D1552,CUSTOMERS!A:K,11,FALSE)</f>
        <v>USA</v>
      </c>
    </row>
    <row r="1553" spans="1:18" x14ac:dyDescent="0.2">
      <c r="A1553" s="2">
        <v>1757</v>
      </c>
      <c r="B1553" s="2">
        <v>2</v>
      </c>
      <c r="C1553" s="4">
        <v>44996</v>
      </c>
      <c r="D1553" s="2">
        <v>605</v>
      </c>
      <c r="E1553" s="2">
        <v>203</v>
      </c>
      <c r="F1553" s="2" t="str">
        <f>VLOOKUP(E1553,PRODUCTS!A:B,2,FALSE)</f>
        <v>Virtual Reality Vest</v>
      </c>
      <c r="G1553" s="2">
        <v>1</v>
      </c>
      <c r="H1553" s="10">
        <f>VLOOKUP(E1553,PRODUCTS!A:E,3,FALSE)</f>
        <v>105</v>
      </c>
      <c r="I1553" s="10">
        <f>VLOOKUP(E1553,PRODUCTS!A:E,4,FALSE)</f>
        <v>54.5</v>
      </c>
      <c r="J1553" s="10">
        <f t="shared" si="72"/>
        <v>105</v>
      </c>
      <c r="K1553" s="10">
        <f t="shared" si="73"/>
        <v>54.5</v>
      </c>
      <c r="L1553" s="10">
        <f t="shared" si="74"/>
        <v>50.5</v>
      </c>
      <c r="M1553" s="2">
        <f>VLOOKUP(D1553,CUSTOMERS!A:E,5,FALSE)</f>
        <v>8</v>
      </c>
      <c r="N1553" s="2">
        <f>VLOOKUP(E1553,PRODUCTS!A:E,5,FALSE)</f>
        <v>9</v>
      </c>
      <c r="O1553" s="2" t="str">
        <f>VLOOKUP(N1553,CATEGORIES!A:C,3,FALSE)</f>
        <v>Electronics</v>
      </c>
      <c r="P1553" s="2" t="str">
        <f ca="1">VLOOKUP(D1553,CUSTOMERS!A:J,10,FALSE)</f>
        <v>30 - 40</v>
      </c>
      <c r="Q1553" s="2" t="str">
        <f>VLOOKUP(D1553,CUSTOMERS!A:I,9,FALSE)</f>
        <v>Mid-Atlantic</v>
      </c>
      <c r="R1553" s="2" t="str">
        <f>VLOOKUP(D1553,CUSTOMERS!A:K,11,FALSE)</f>
        <v>USA</v>
      </c>
    </row>
    <row r="1554" spans="1:18" x14ac:dyDescent="0.2">
      <c r="A1554" s="2">
        <v>1758</v>
      </c>
      <c r="B1554" s="2">
        <v>1</v>
      </c>
      <c r="C1554" s="4">
        <v>44996</v>
      </c>
      <c r="D1554" s="2">
        <v>644</v>
      </c>
      <c r="E1554" s="2">
        <v>94</v>
      </c>
      <c r="F1554" s="2" t="str">
        <f>VLOOKUP(E1554,PRODUCTS!A:B,2,FALSE)</f>
        <v>Golf Club Cleaner</v>
      </c>
      <c r="G1554" s="2">
        <v>1</v>
      </c>
      <c r="H1554" s="10">
        <f>VLOOKUP(E1554,PRODUCTS!A:E,3,FALSE)</f>
        <v>25</v>
      </c>
      <c r="I1554" s="10">
        <f>VLOOKUP(E1554,PRODUCTS!A:E,4,FALSE)</f>
        <v>14.5</v>
      </c>
      <c r="J1554" s="10">
        <f t="shared" si="72"/>
        <v>25</v>
      </c>
      <c r="K1554" s="10">
        <f t="shared" si="73"/>
        <v>14.5</v>
      </c>
      <c r="L1554" s="10">
        <f t="shared" si="74"/>
        <v>10.5</v>
      </c>
      <c r="M1554" s="2">
        <f>VLOOKUP(D1554,CUSTOMERS!A:E,5,FALSE)</f>
        <v>6</v>
      </c>
      <c r="N1554" s="2">
        <f>VLOOKUP(E1554,PRODUCTS!A:E,5,FALSE)</f>
        <v>12</v>
      </c>
      <c r="O1554" s="2" t="str">
        <f>VLOOKUP(N1554,CATEGORIES!A:C,3,FALSE)</f>
        <v>Gifts</v>
      </c>
      <c r="P1554" s="2" t="str">
        <f ca="1">VLOOKUP(D1554,CUSTOMERS!A:J,10,FALSE)</f>
        <v>40 - 50</v>
      </c>
      <c r="Q1554" s="2" t="str">
        <f>VLOOKUP(D1554,CUSTOMERS!A:I,9,FALSE)</f>
        <v>Central</v>
      </c>
      <c r="R1554" s="2" t="str">
        <f>VLOOKUP(D1554,CUSTOMERS!A:K,11,FALSE)</f>
        <v>USA</v>
      </c>
    </row>
    <row r="1555" spans="1:18" x14ac:dyDescent="0.2">
      <c r="A1555" s="2">
        <v>1758</v>
      </c>
      <c r="B1555" s="2">
        <v>2</v>
      </c>
      <c r="C1555" s="4">
        <v>44996</v>
      </c>
      <c r="D1555" s="2">
        <v>644</v>
      </c>
      <c r="E1555" s="2">
        <v>202</v>
      </c>
      <c r="F1555" s="2" t="str">
        <f>VLOOKUP(E1555,PRODUCTS!A:B,2,FALSE)</f>
        <v>100% Wool Victorian Carpet</v>
      </c>
      <c r="G1555" s="2">
        <v>1</v>
      </c>
      <c r="H1555" s="10">
        <f>VLOOKUP(E1555,PRODUCTS!A:E,3,FALSE)</f>
        <v>998</v>
      </c>
      <c r="I1555" s="10">
        <f>VLOOKUP(E1555,PRODUCTS!A:E,4,FALSE)</f>
        <v>502</v>
      </c>
      <c r="J1555" s="10">
        <f t="shared" si="72"/>
        <v>998</v>
      </c>
      <c r="K1555" s="10">
        <f t="shared" si="73"/>
        <v>502</v>
      </c>
      <c r="L1555" s="10">
        <f t="shared" si="74"/>
        <v>496</v>
      </c>
      <c r="M1555" s="2">
        <f>VLOOKUP(D1555,CUSTOMERS!A:E,5,FALSE)</f>
        <v>6</v>
      </c>
      <c r="N1555" s="2">
        <f>VLOOKUP(E1555,PRODUCTS!A:E,5,FALSE)</f>
        <v>19</v>
      </c>
      <c r="O1555" s="2" t="str">
        <f>VLOOKUP(N1555,CATEGORIES!A:C,3,FALSE)</f>
        <v>Household</v>
      </c>
      <c r="P1555" s="2" t="str">
        <f ca="1">VLOOKUP(D1555,CUSTOMERS!A:J,10,FALSE)</f>
        <v>40 - 50</v>
      </c>
      <c r="Q1555" s="2" t="str">
        <f>VLOOKUP(D1555,CUSTOMERS!A:I,9,FALSE)</f>
        <v>Central</v>
      </c>
      <c r="R1555" s="2" t="str">
        <f>VLOOKUP(D1555,CUSTOMERS!A:K,11,FALSE)</f>
        <v>USA</v>
      </c>
    </row>
    <row r="1556" spans="1:18" x14ac:dyDescent="0.2">
      <c r="A1556" s="2">
        <v>1759</v>
      </c>
      <c r="B1556" s="2">
        <v>1</v>
      </c>
      <c r="C1556" s="4">
        <v>44996</v>
      </c>
      <c r="D1556" s="2">
        <v>657</v>
      </c>
      <c r="E1556" s="2">
        <v>25</v>
      </c>
      <c r="F1556" s="2" t="str">
        <f>VLOOKUP(E1556,PRODUCTS!A:B,2,FALSE)</f>
        <v>Brass Match Holder</v>
      </c>
      <c r="G1556" s="2">
        <v>1</v>
      </c>
      <c r="H1556" s="10">
        <f>VLOOKUP(E1556,PRODUCTS!A:E,3,FALSE)</f>
        <v>20</v>
      </c>
      <c r="I1556" s="10">
        <f>VLOOKUP(E1556,PRODUCTS!A:E,4,FALSE)</f>
        <v>12</v>
      </c>
      <c r="J1556" s="10">
        <f t="shared" si="72"/>
        <v>20</v>
      </c>
      <c r="K1556" s="10">
        <f t="shared" si="73"/>
        <v>12</v>
      </c>
      <c r="L1556" s="10">
        <f t="shared" si="74"/>
        <v>8</v>
      </c>
      <c r="M1556" s="2">
        <f>VLOOKUP(D1556,CUSTOMERS!A:E,5,FALSE)</f>
        <v>5</v>
      </c>
      <c r="N1556" s="2">
        <f>VLOOKUP(E1556,PRODUCTS!A:E,5,FALSE)</f>
        <v>13</v>
      </c>
      <c r="O1556" s="2" t="str">
        <f>VLOOKUP(N1556,CATEGORIES!A:C,3,FALSE)</f>
        <v>Household</v>
      </c>
      <c r="P1556" s="2" t="str">
        <f ca="1">VLOOKUP(D1556,CUSTOMERS!A:J,10,FALSE)</f>
        <v>30 - 40</v>
      </c>
      <c r="Q1556" s="2" t="str">
        <f>VLOOKUP(D1556,CUSTOMERS!A:I,9,FALSE)</f>
        <v>Mid-Atlantic</v>
      </c>
      <c r="R1556" s="2" t="str">
        <f>VLOOKUP(D1556,CUSTOMERS!A:K,11,FALSE)</f>
        <v>USA</v>
      </c>
    </row>
    <row r="1557" spans="1:18" x14ac:dyDescent="0.2">
      <c r="A1557" s="2">
        <v>1759</v>
      </c>
      <c r="B1557" s="2">
        <v>2</v>
      </c>
      <c r="C1557" s="4">
        <v>44996</v>
      </c>
      <c r="D1557" s="2">
        <v>657</v>
      </c>
      <c r="E1557" s="2">
        <v>70</v>
      </c>
      <c r="F1557" s="2" t="str">
        <f>VLOOKUP(E1557,PRODUCTS!A:B,2,FALSE)</f>
        <v>Eatable Delights Flower Basket</v>
      </c>
      <c r="G1557" s="2">
        <v>1</v>
      </c>
      <c r="H1557" s="10">
        <f>VLOOKUP(E1557,PRODUCTS!A:E,3,FALSE)</f>
        <v>55</v>
      </c>
      <c r="I1557" s="10">
        <f>VLOOKUP(E1557,PRODUCTS!A:E,4,FALSE)</f>
        <v>28.5</v>
      </c>
      <c r="J1557" s="10">
        <f t="shared" si="72"/>
        <v>55</v>
      </c>
      <c r="K1557" s="10">
        <f t="shared" si="73"/>
        <v>28.5</v>
      </c>
      <c r="L1557" s="10">
        <f t="shared" si="74"/>
        <v>26.5</v>
      </c>
      <c r="M1557" s="2">
        <f>VLOOKUP(D1557,CUSTOMERS!A:E,5,FALSE)</f>
        <v>5</v>
      </c>
      <c r="N1557" s="2">
        <f>VLOOKUP(E1557,PRODUCTS!A:E,5,FALSE)</f>
        <v>22</v>
      </c>
      <c r="O1557" s="2" t="str">
        <f>VLOOKUP(N1557,CATEGORIES!A:C,3,FALSE)</f>
        <v>Gifts</v>
      </c>
      <c r="P1557" s="2" t="str">
        <f ca="1">VLOOKUP(D1557,CUSTOMERS!A:J,10,FALSE)</f>
        <v>30 - 40</v>
      </c>
      <c r="Q1557" s="2" t="str">
        <f>VLOOKUP(D1557,CUSTOMERS!A:I,9,FALSE)</f>
        <v>Mid-Atlantic</v>
      </c>
      <c r="R1557" s="2" t="str">
        <f>VLOOKUP(D1557,CUSTOMERS!A:K,11,FALSE)</f>
        <v>USA</v>
      </c>
    </row>
    <row r="1558" spans="1:18" x14ac:dyDescent="0.2">
      <c r="A1558" s="2">
        <v>1760</v>
      </c>
      <c r="B1558" s="2">
        <v>1</v>
      </c>
      <c r="C1558" s="4">
        <v>44997</v>
      </c>
      <c r="D1558" s="2">
        <v>184</v>
      </c>
      <c r="E1558" s="2">
        <v>1</v>
      </c>
      <c r="F1558" s="2" t="str">
        <f>VLOOKUP(E1558,PRODUCTS!A:B,2,FALSE)</f>
        <v>Sharp Vermont Cheddar (3Lb)</v>
      </c>
      <c r="G1558" s="2">
        <v>1</v>
      </c>
      <c r="H1558" s="10">
        <f>VLOOKUP(E1558,PRODUCTS!A:E,3,FALSE)</f>
        <v>25</v>
      </c>
      <c r="I1558" s="10">
        <f>VLOOKUP(E1558,PRODUCTS!A:E,4,FALSE)</f>
        <v>14.5</v>
      </c>
      <c r="J1558" s="10">
        <f t="shared" si="72"/>
        <v>25</v>
      </c>
      <c r="K1558" s="10">
        <f t="shared" si="73"/>
        <v>14.5</v>
      </c>
      <c r="L1558" s="10">
        <f t="shared" si="74"/>
        <v>10.5</v>
      </c>
      <c r="M1558" s="2">
        <f>VLOOKUP(D1558,CUSTOMERS!A:E,5,FALSE)</f>
        <v>5</v>
      </c>
      <c r="N1558" s="2">
        <f>VLOOKUP(E1558,PRODUCTS!A:E,5,FALSE)</f>
        <v>18</v>
      </c>
      <c r="O1558" s="2" t="str">
        <f>VLOOKUP(N1558,CATEGORIES!A:C,3,FALSE)</f>
        <v>Food</v>
      </c>
      <c r="P1558" s="2" t="str">
        <f ca="1">VLOOKUP(D1558,CUSTOMERS!A:J,10,FALSE)</f>
        <v>40 - 50</v>
      </c>
      <c r="Q1558" s="2" t="str">
        <f>VLOOKUP(D1558,CUSTOMERS!A:I,9,FALSE)</f>
        <v>North-West</v>
      </c>
      <c r="R1558" s="2" t="str">
        <f>VLOOKUP(D1558,CUSTOMERS!A:K,11,FALSE)</f>
        <v>USA</v>
      </c>
    </row>
    <row r="1559" spans="1:18" x14ac:dyDescent="0.2">
      <c r="A1559" s="2">
        <v>1760</v>
      </c>
      <c r="B1559" s="2">
        <v>2</v>
      </c>
      <c r="C1559" s="4">
        <v>44997</v>
      </c>
      <c r="D1559" s="2">
        <v>184</v>
      </c>
      <c r="E1559" s="2">
        <v>153</v>
      </c>
      <c r="F1559" s="2" t="str">
        <f>VLOOKUP(E1559,PRODUCTS!A:B,2,FALSE)</f>
        <v>Pewter Cat Frame</v>
      </c>
      <c r="G1559" s="2">
        <v>1</v>
      </c>
      <c r="H1559" s="10">
        <f>VLOOKUP(E1559,PRODUCTS!A:E,3,FALSE)</f>
        <v>29</v>
      </c>
      <c r="I1559" s="10">
        <f>VLOOKUP(E1559,PRODUCTS!A:E,4,FALSE)</f>
        <v>15.5</v>
      </c>
      <c r="J1559" s="10">
        <f t="shared" si="72"/>
        <v>29</v>
      </c>
      <c r="K1559" s="10">
        <f t="shared" si="73"/>
        <v>15.5</v>
      </c>
      <c r="L1559" s="10">
        <f t="shared" si="74"/>
        <v>13.5</v>
      </c>
      <c r="M1559" s="2">
        <f>VLOOKUP(D1559,CUSTOMERS!A:E,5,FALSE)</f>
        <v>5</v>
      </c>
      <c r="N1559" s="2">
        <f>VLOOKUP(E1559,PRODUCTS!A:E,5,FALSE)</f>
        <v>26</v>
      </c>
      <c r="O1559" s="2" t="str">
        <f>VLOOKUP(N1559,CATEGORIES!A:C,3,FALSE)</f>
        <v>Gifts</v>
      </c>
      <c r="P1559" s="2" t="str">
        <f ca="1">VLOOKUP(D1559,CUSTOMERS!A:J,10,FALSE)</f>
        <v>40 - 50</v>
      </c>
      <c r="Q1559" s="2" t="str">
        <f>VLOOKUP(D1559,CUSTOMERS!A:I,9,FALSE)</f>
        <v>North-West</v>
      </c>
      <c r="R1559" s="2" t="str">
        <f>VLOOKUP(D1559,CUSTOMERS!A:K,11,FALSE)</f>
        <v>USA</v>
      </c>
    </row>
    <row r="1560" spans="1:18" x14ac:dyDescent="0.2">
      <c r="A1560" s="2">
        <v>1760</v>
      </c>
      <c r="B1560" s="2">
        <v>3</v>
      </c>
      <c r="C1560" s="4">
        <v>44997</v>
      </c>
      <c r="D1560" s="2">
        <v>184</v>
      </c>
      <c r="E1560" s="2">
        <v>164</v>
      </c>
      <c r="F1560" s="2" t="str">
        <f>VLOOKUP(E1560,PRODUCTS!A:B,2,FALSE)</f>
        <v>Reading Light</v>
      </c>
      <c r="G1560" s="2">
        <v>1</v>
      </c>
      <c r="H1560" s="10">
        <f>VLOOKUP(E1560,PRODUCTS!A:E,3,FALSE)</f>
        <v>35</v>
      </c>
      <c r="I1560" s="10">
        <f>VLOOKUP(E1560,PRODUCTS!A:E,4,FALSE)</f>
        <v>20.5</v>
      </c>
      <c r="J1560" s="10">
        <f t="shared" si="72"/>
        <v>35</v>
      </c>
      <c r="K1560" s="10">
        <f t="shared" si="73"/>
        <v>20.5</v>
      </c>
      <c r="L1560" s="10">
        <f t="shared" si="74"/>
        <v>14.5</v>
      </c>
      <c r="M1560" s="2">
        <f>VLOOKUP(D1560,CUSTOMERS!A:E,5,FALSE)</f>
        <v>5</v>
      </c>
      <c r="N1560" s="2">
        <f>VLOOKUP(E1560,PRODUCTS!A:E,5,FALSE)</f>
        <v>2</v>
      </c>
      <c r="O1560" s="2" t="str">
        <f>VLOOKUP(N1560,CATEGORIES!A:C,3,FALSE)</f>
        <v>Travel</v>
      </c>
      <c r="P1560" s="2" t="str">
        <f ca="1">VLOOKUP(D1560,CUSTOMERS!A:J,10,FALSE)</f>
        <v>40 - 50</v>
      </c>
      <c r="Q1560" s="2" t="str">
        <f>VLOOKUP(D1560,CUSTOMERS!A:I,9,FALSE)</f>
        <v>North-West</v>
      </c>
      <c r="R1560" s="2" t="str">
        <f>VLOOKUP(D1560,CUSTOMERS!A:K,11,FALSE)</f>
        <v>USA</v>
      </c>
    </row>
    <row r="1561" spans="1:18" x14ac:dyDescent="0.2">
      <c r="A1561" s="2">
        <v>1760</v>
      </c>
      <c r="B1561" s="2">
        <v>4</v>
      </c>
      <c r="C1561" s="4">
        <v>44997</v>
      </c>
      <c r="D1561" s="2">
        <v>184</v>
      </c>
      <c r="E1561" s="2">
        <v>204</v>
      </c>
      <c r="F1561" s="2" t="str">
        <f>VLOOKUP(E1561,PRODUCTS!A:B,2,FALSE)</f>
        <v>Volcano Kit</v>
      </c>
      <c r="G1561" s="2">
        <v>1</v>
      </c>
      <c r="H1561" s="10">
        <f>VLOOKUP(E1561,PRODUCTS!A:E,3,FALSE)</f>
        <v>15</v>
      </c>
      <c r="I1561" s="10">
        <f>VLOOKUP(E1561,PRODUCTS!A:E,4,FALSE)</f>
        <v>9.5</v>
      </c>
      <c r="J1561" s="10">
        <f t="shared" si="72"/>
        <v>15</v>
      </c>
      <c r="K1561" s="10">
        <f t="shared" si="73"/>
        <v>9.5</v>
      </c>
      <c r="L1561" s="10">
        <f t="shared" si="74"/>
        <v>5.5</v>
      </c>
      <c r="M1561" s="2">
        <f>VLOOKUP(D1561,CUSTOMERS!A:E,5,FALSE)</f>
        <v>5</v>
      </c>
      <c r="N1561" s="2">
        <f>VLOOKUP(E1561,PRODUCTS!A:E,5,FALSE)</f>
        <v>17</v>
      </c>
      <c r="O1561" s="2" t="str">
        <f>VLOOKUP(N1561,CATEGORIES!A:C,3,FALSE)</f>
        <v>Children</v>
      </c>
      <c r="P1561" s="2" t="str">
        <f ca="1">VLOOKUP(D1561,CUSTOMERS!A:J,10,FALSE)</f>
        <v>40 - 50</v>
      </c>
      <c r="Q1561" s="2" t="str">
        <f>VLOOKUP(D1561,CUSTOMERS!A:I,9,FALSE)</f>
        <v>North-West</v>
      </c>
      <c r="R1561" s="2" t="str">
        <f>VLOOKUP(D1561,CUSTOMERS!A:K,11,FALSE)</f>
        <v>USA</v>
      </c>
    </row>
    <row r="1562" spans="1:18" x14ac:dyDescent="0.2">
      <c r="A1562" s="2">
        <v>1761</v>
      </c>
      <c r="B1562" s="2">
        <v>1</v>
      </c>
      <c r="C1562" s="4">
        <v>44997</v>
      </c>
      <c r="D1562" s="2">
        <v>247</v>
      </c>
      <c r="E1562" s="2">
        <v>53</v>
      </c>
      <c r="F1562" s="2" t="str">
        <f>VLOOKUP(E1562,PRODUCTS!A:B,2,FALSE)</f>
        <v>Cocoa Mug</v>
      </c>
      <c r="G1562" s="2">
        <v>1</v>
      </c>
      <c r="H1562" s="10">
        <f>VLOOKUP(E1562,PRODUCTS!A:E,3,FALSE)</f>
        <v>25</v>
      </c>
      <c r="I1562" s="10">
        <f>VLOOKUP(E1562,PRODUCTS!A:E,4,FALSE)</f>
        <v>13.5</v>
      </c>
      <c r="J1562" s="10">
        <f t="shared" si="72"/>
        <v>25</v>
      </c>
      <c r="K1562" s="10">
        <f t="shared" si="73"/>
        <v>13.5</v>
      </c>
      <c r="L1562" s="10">
        <f t="shared" si="74"/>
        <v>11.5</v>
      </c>
      <c r="M1562" s="2">
        <f>VLOOKUP(D1562,CUSTOMERS!A:E,5,FALSE)</f>
        <v>6</v>
      </c>
      <c r="N1562" s="2">
        <f>VLOOKUP(E1562,PRODUCTS!A:E,5,FALSE)</f>
        <v>11</v>
      </c>
      <c r="O1562" s="2" t="str">
        <f>VLOOKUP(N1562,CATEGORIES!A:C,3,FALSE)</f>
        <v>Gifts</v>
      </c>
      <c r="P1562" s="2" t="str">
        <f ca="1">VLOOKUP(D1562,CUSTOMERS!A:J,10,FALSE)</f>
        <v>70+</v>
      </c>
      <c r="Q1562" s="2" t="str">
        <f>VLOOKUP(D1562,CUSTOMERS!A:I,9,FALSE)</f>
        <v>Central</v>
      </c>
      <c r="R1562" s="2" t="str">
        <f>VLOOKUP(D1562,CUSTOMERS!A:K,11,FALSE)</f>
        <v>USA</v>
      </c>
    </row>
    <row r="1563" spans="1:18" x14ac:dyDescent="0.2">
      <c r="A1563" s="2">
        <v>1761</v>
      </c>
      <c r="B1563" s="2">
        <v>2</v>
      </c>
      <c r="C1563" s="4">
        <v>44997</v>
      </c>
      <c r="D1563" s="2">
        <v>247</v>
      </c>
      <c r="E1563" s="2">
        <v>209</v>
      </c>
      <c r="F1563" s="2" t="str">
        <f>VLOOKUP(E1563,PRODUCTS!A:B,2,FALSE)</f>
        <v>Freezable Ice Relief Pack</v>
      </c>
      <c r="G1563" s="2">
        <v>2</v>
      </c>
      <c r="H1563" s="10">
        <f>VLOOKUP(E1563,PRODUCTS!A:E,3,FALSE)</f>
        <v>25</v>
      </c>
      <c r="I1563" s="10">
        <f>VLOOKUP(E1563,PRODUCTS!A:E,4,FALSE)</f>
        <v>13.5</v>
      </c>
      <c r="J1563" s="10">
        <f t="shared" si="72"/>
        <v>50</v>
      </c>
      <c r="K1563" s="10">
        <f t="shared" si="73"/>
        <v>27</v>
      </c>
      <c r="L1563" s="10">
        <f t="shared" si="74"/>
        <v>23</v>
      </c>
      <c r="M1563" s="2">
        <f>VLOOKUP(D1563,CUSTOMERS!A:E,5,FALSE)</f>
        <v>6</v>
      </c>
      <c r="N1563" s="2">
        <f>VLOOKUP(E1563,PRODUCTS!A:E,5,FALSE)</f>
        <v>24</v>
      </c>
      <c r="O1563" s="2" t="str">
        <f>VLOOKUP(N1563,CATEGORIES!A:C,3,FALSE)</f>
        <v>Health &amp; Beauty</v>
      </c>
      <c r="P1563" s="2" t="str">
        <f ca="1">VLOOKUP(D1563,CUSTOMERS!A:J,10,FALSE)</f>
        <v>70+</v>
      </c>
      <c r="Q1563" s="2" t="str">
        <f>VLOOKUP(D1563,CUSTOMERS!A:I,9,FALSE)</f>
        <v>Central</v>
      </c>
      <c r="R1563" s="2" t="str">
        <f>VLOOKUP(D1563,CUSTOMERS!A:K,11,FALSE)</f>
        <v>USA</v>
      </c>
    </row>
    <row r="1564" spans="1:18" x14ac:dyDescent="0.2">
      <c r="A1564" s="2">
        <v>1762</v>
      </c>
      <c r="B1564" s="2">
        <v>1</v>
      </c>
      <c r="C1564" s="4">
        <v>44997</v>
      </c>
      <c r="D1564" s="2">
        <v>534</v>
      </c>
      <c r="E1564" s="2">
        <v>106</v>
      </c>
      <c r="F1564" s="2" t="str">
        <f>VLOOKUP(E1564,PRODUCTS!A:B,2,FALSE)</f>
        <v>Incredible Chiller</v>
      </c>
      <c r="G1564" s="2">
        <v>1</v>
      </c>
      <c r="H1564" s="10">
        <f>VLOOKUP(E1564,PRODUCTS!A:E,3,FALSE)</f>
        <v>72</v>
      </c>
      <c r="I1564" s="10">
        <f>VLOOKUP(E1564,PRODUCTS!A:E,4,FALSE)</f>
        <v>38</v>
      </c>
      <c r="J1564" s="10">
        <f t="shared" si="72"/>
        <v>72</v>
      </c>
      <c r="K1564" s="10">
        <f t="shared" si="73"/>
        <v>38</v>
      </c>
      <c r="L1564" s="10">
        <f t="shared" si="74"/>
        <v>34</v>
      </c>
      <c r="M1564" s="2">
        <f>VLOOKUP(D1564,CUSTOMERS!A:E,5,FALSE)</f>
        <v>1</v>
      </c>
      <c r="N1564" s="2">
        <f>VLOOKUP(E1564,PRODUCTS!A:E,5,FALSE)</f>
        <v>15</v>
      </c>
      <c r="O1564" s="2" t="str">
        <f>VLOOKUP(N1564,CATEGORIES!A:C,3,FALSE)</f>
        <v>Household</v>
      </c>
      <c r="P1564" s="2" t="str">
        <f ca="1">VLOOKUP(D1564,CUSTOMERS!A:J,10,FALSE)</f>
        <v>30 - 40</v>
      </c>
      <c r="Q1564" s="2" t="str">
        <f>VLOOKUP(D1564,CUSTOMERS!A:I,9,FALSE)</f>
        <v>North-East</v>
      </c>
      <c r="R1564" s="2" t="str">
        <f>VLOOKUP(D1564,CUSTOMERS!A:K,11,FALSE)</f>
        <v>USA</v>
      </c>
    </row>
    <row r="1565" spans="1:18" x14ac:dyDescent="0.2">
      <c r="A1565" s="2">
        <v>1762</v>
      </c>
      <c r="B1565" s="2">
        <v>2</v>
      </c>
      <c r="C1565" s="4">
        <v>44997</v>
      </c>
      <c r="D1565" s="2">
        <v>534</v>
      </c>
      <c r="E1565" s="2">
        <v>178</v>
      </c>
      <c r="F1565" s="2" t="str">
        <f>VLOOKUP(E1565,PRODUCTS!A:B,2,FALSE)</f>
        <v>Slate Tranquility Fountain</v>
      </c>
      <c r="G1565" s="2">
        <v>1</v>
      </c>
      <c r="H1565" s="10">
        <f>VLOOKUP(E1565,PRODUCTS!A:E,3,FALSE)</f>
        <v>120</v>
      </c>
      <c r="I1565" s="10">
        <f>VLOOKUP(E1565,PRODUCTS!A:E,4,FALSE)</f>
        <v>62</v>
      </c>
      <c r="J1565" s="10">
        <f t="shared" si="72"/>
        <v>120</v>
      </c>
      <c r="K1565" s="10">
        <f t="shared" si="73"/>
        <v>62</v>
      </c>
      <c r="L1565" s="10">
        <f t="shared" si="74"/>
        <v>58</v>
      </c>
      <c r="M1565" s="2">
        <f>VLOOKUP(D1565,CUSTOMERS!A:E,5,FALSE)</f>
        <v>1</v>
      </c>
      <c r="N1565" s="2">
        <f>VLOOKUP(E1565,PRODUCTS!A:E,5,FALSE)</f>
        <v>19</v>
      </c>
      <c r="O1565" s="2" t="str">
        <f>VLOOKUP(N1565,CATEGORIES!A:C,3,FALSE)</f>
        <v>Household</v>
      </c>
      <c r="P1565" s="2" t="str">
        <f ca="1">VLOOKUP(D1565,CUSTOMERS!A:J,10,FALSE)</f>
        <v>30 - 40</v>
      </c>
      <c r="Q1565" s="2" t="str">
        <f>VLOOKUP(D1565,CUSTOMERS!A:I,9,FALSE)</f>
        <v>North-East</v>
      </c>
      <c r="R1565" s="2" t="str">
        <f>VLOOKUP(D1565,CUSTOMERS!A:K,11,FALSE)</f>
        <v>USA</v>
      </c>
    </row>
    <row r="1566" spans="1:18" x14ac:dyDescent="0.2">
      <c r="A1566" s="2">
        <v>1762</v>
      </c>
      <c r="B1566" s="2">
        <v>3</v>
      </c>
      <c r="C1566" s="4">
        <v>44997</v>
      </c>
      <c r="D1566" s="2">
        <v>534</v>
      </c>
      <c r="E1566" s="2">
        <v>199</v>
      </c>
      <c r="F1566" s="2" t="str">
        <f>VLOOKUP(E1566,PRODUCTS!A:B,2,FALSE)</f>
        <v>Truth Seeker</v>
      </c>
      <c r="G1566" s="2">
        <v>1</v>
      </c>
      <c r="H1566" s="10">
        <f>VLOOKUP(E1566,PRODUCTS!A:E,3,FALSE)</f>
        <v>154</v>
      </c>
      <c r="I1566" s="10">
        <f>VLOOKUP(E1566,PRODUCTS!A:E,4,FALSE)</f>
        <v>79</v>
      </c>
      <c r="J1566" s="10">
        <f t="shared" si="72"/>
        <v>154</v>
      </c>
      <c r="K1566" s="10">
        <f t="shared" si="73"/>
        <v>79</v>
      </c>
      <c r="L1566" s="10">
        <f t="shared" si="74"/>
        <v>75</v>
      </c>
      <c r="M1566" s="2">
        <f>VLOOKUP(D1566,CUSTOMERS!A:E,5,FALSE)</f>
        <v>1</v>
      </c>
      <c r="N1566" s="2">
        <f>VLOOKUP(E1566,PRODUCTS!A:E,5,FALSE)</f>
        <v>9</v>
      </c>
      <c r="O1566" s="2" t="str">
        <f>VLOOKUP(N1566,CATEGORIES!A:C,3,FALSE)</f>
        <v>Electronics</v>
      </c>
      <c r="P1566" s="2" t="str">
        <f ca="1">VLOOKUP(D1566,CUSTOMERS!A:J,10,FALSE)</f>
        <v>30 - 40</v>
      </c>
      <c r="Q1566" s="2" t="str">
        <f>VLOOKUP(D1566,CUSTOMERS!A:I,9,FALSE)</f>
        <v>North-East</v>
      </c>
      <c r="R1566" s="2" t="str">
        <f>VLOOKUP(D1566,CUSTOMERS!A:K,11,FALSE)</f>
        <v>USA</v>
      </c>
    </row>
    <row r="1567" spans="1:18" x14ac:dyDescent="0.2">
      <c r="A1567" s="2">
        <v>1763</v>
      </c>
      <c r="B1567" s="2">
        <v>1</v>
      </c>
      <c r="C1567" s="4">
        <v>44997</v>
      </c>
      <c r="D1567" s="2">
        <v>658</v>
      </c>
      <c r="E1567" s="2">
        <v>5</v>
      </c>
      <c r="F1567" s="2" t="str">
        <f>VLOOKUP(E1567,PRODUCTS!A:B,2,FALSE)</f>
        <v>Amish Children Silhouettes</v>
      </c>
      <c r="G1567" s="2">
        <v>2</v>
      </c>
      <c r="H1567" s="10">
        <f>VLOOKUP(E1567,PRODUCTS!A:E,3,FALSE)</f>
        <v>80</v>
      </c>
      <c r="I1567" s="10">
        <f>VLOOKUP(E1567,PRODUCTS!A:E,4,FALSE)</f>
        <v>41</v>
      </c>
      <c r="J1567" s="10">
        <f t="shared" si="72"/>
        <v>160</v>
      </c>
      <c r="K1567" s="10">
        <f t="shared" si="73"/>
        <v>82</v>
      </c>
      <c r="L1567" s="10">
        <f t="shared" si="74"/>
        <v>78</v>
      </c>
      <c r="M1567" s="2">
        <f>VLOOKUP(D1567,CUSTOMERS!A:E,5,FALSE)</f>
        <v>4</v>
      </c>
      <c r="N1567" s="2">
        <f>VLOOKUP(E1567,PRODUCTS!A:E,5,FALSE)</f>
        <v>16</v>
      </c>
      <c r="O1567" s="2" t="str">
        <f>VLOOKUP(N1567,CATEGORIES!A:C,3,FALSE)</f>
        <v>Household</v>
      </c>
      <c r="P1567" s="2" t="str">
        <f ca="1">VLOOKUP(D1567,CUSTOMERS!A:J,10,FALSE)</f>
        <v>50 - 60</v>
      </c>
      <c r="Q1567" s="2" t="str">
        <f>VLOOKUP(D1567,CUSTOMERS!A:I,9,FALSE)</f>
        <v>South-West</v>
      </c>
      <c r="R1567" s="2" t="str">
        <f>VLOOKUP(D1567,CUSTOMERS!A:K,11,FALSE)</f>
        <v>USA</v>
      </c>
    </row>
    <row r="1568" spans="1:18" x14ac:dyDescent="0.2">
      <c r="A1568" s="2">
        <v>1763</v>
      </c>
      <c r="B1568" s="2">
        <v>2</v>
      </c>
      <c r="C1568" s="4">
        <v>44997</v>
      </c>
      <c r="D1568" s="2">
        <v>658</v>
      </c>
      <c r="E1568" s="2">
        <v>129</v>
      </c>
      <c r="F1568" s="2" t="str">
        <f>VLOOKUP(E1568,PRODUCTS!A:B,2,FALSE)</f>
        <v>Mahogany Steamer Trunk</v>
      </c>
      <c r="G1568" s="2">
        <v>1</v>
      </c>
      <c r="H1568" s="10">
        <f>VLOOKUP(E1568,PRODUCTS!A:E,3,FALSE)</f>
        <v>630</v>
      </c>
      <c r="I1568" s="10">
        <f>VLOOKUP(E1568,PRODUCTS!A:E,4,FALSE)</f>
        <v>316</v>
      </c>
      <c r="J1568" s="10">
        <f t="shared" si="72"/>
        <v>630</v>
      </c>
      <c r="K1568" s="10">
        <f t="shared" si="73"/>
        <v>316</v>
      </c>
      <c r="L1568" s="10">
        <f t="shared" si="74"/>
        <v>314</v>
      </c>
      <c r="M1568" s="2">
        <f>VLOOKUP(D1568,CUSTOMERS!A:E,5,FALSE)</f>
        <v>4</v>
      </c>
      <c r="N1568" s="2">
        <f>VLOOKUP(E1568,PRODUCTS!A:E,5,FALSE)</f>
        <v>8</v>
      </c>
      <c r="O1568" s="2" t="str">
        <f>VLOOKUP(N1568,CATEGORIES!A:C,3,FALSE)</f>
        <v>Household</v>
      </c>
      <c r="P1568" s="2" t="str">
        <f ca="1">VLOOKUP(D1568,CUSTOMERS!A:J,10,FALSE)</f>
        <v>50 - 60</v>
      </c>
      <c r="Q1568" s="2" t="str">
        <f>VLOOKUP(D1568,CUSTOMERS!A:I,9,FALSE)</f>
        <v>South-West</v>
      </c>
      <c r="R1568" s="2" t="str">
        <f>VLOOKUP(D1568,CUSTOMERS!A:K,11,FALSE)</f>
        <v>USA</v>
      </c>
    </row>
    <row r="1569" spans="1:18" x14ac:dyDescent="0.2">
      <c r="A1569" s="2">
        <v>1763</v>
      </c>
      <c r="B1569" s="2">
        <v>3</v>
      </c>
      <c r="C1569" s="4">
        <v>44997</v>
      </c>
      <c r="D1569" s="2">
        <v>658</v>
      </c>
      <c r="E1569" s="2">
        <v>142</v>
      </c>
      <c r="F1569" s="2" t="str">
        <f>VLOOKUP(E1569,PRODUCTS!A:B,2,FALSE)</f>
        <v>Notre Dame 3-D Puzzle</v>
      </c>
      <c r="G1569" s="2">
        <v>1</v>
      </c>
      <c r="H1569" s="10">
        <f>VLOOKUP(E1569,PRODUCTS!A:E,3,FALSE)</f>
        <v>50</v>
      </c>
      <c r="I1569" s="10">
        <f>VLOOKUP(E1569,PRODUCTS!A:E,4,FALSE)</f>
        <v>27</v>
      </c>
      <c r="J1569" s="10">
        <f t="shared" si="72"/>
        <v>50</v>
      </c>
      <c r="K1569" s="10">
        <f t="shared" si="73"/>
        <v>27</v>
      </c>
      <c r="L1569" s="10">
        <f t="shared" si="74"/>
        <v>23</v>
      </c>
      <c r="M1569" s="2">
        <f>VLOOKUP(D1569,CUSTOMERS!A:E,5,FALSE)</f>
        <v>4</v>
      </c>
      <c r="N1569" s="2">
        <f>VLOOKUP(E1569,PRODUCTS!A:E,5,FALSE)</f>
        <v>10</v>
      </c>
      <c r="O1569" s="2" t="str">
        <f>VLOOKUP(N1569,CATEGORIES!A:C,3,FALSE)</f>
        <v>Children</v>
      </c>
      <c r="P1569" s="2" t="str">
        <f ca="1">VLOOKUP(D1569,CUSTOMERS!A:J,10,FALSE)</f>
        <v>50 - 60</v>
      </c>
      <c r="Q1569" s="2" t="str">
        <f>VLOOKUP(D1569,CUSTOMERS!A:I,9,FALSE)</f>
        <v>South-West</v>
      </c>
      <c r="R1569" s="2" t="str">
        <f>VLOOKUP(D1569,CUSTOMERS!A:K,11,FALSE)</f>
        <v>USA</v>
      </c>
    </row>
    <row r="1570" spans="1:18" x14ac:dyDescent="0.2">
      <c r="A1570" s="2">
        <v>1763</v>
      </c>
      <c r="B1570" s="2">
        <v>4</v>
      </c>
      <c r="C1570" s="4">
        <v>44997</v>
      </c>
      <c r="D1570" s="2">
        <v>658</v>
      </c>
      <c r="E1570" s="2">
        <v>169</v>
      </c>
      <c r="F1570" s="2" t="str">
        <f>VLOOKUP(E1570,PRODUCTS!A:B,2,FALSE)</f>
        <v>Safari Helmet</v>
      </c>
      <c r="G1570" s="2">
        <v>1</v>
      </c>
      <c r="H1570" s="10">
        <f>VLOOKUP(E1570,PRODUCTS!A:E,3,FALSE)</f>
        <v>20</v>
      </c>
      <c r="I1570" s="10">
        <f>VLOOKUP(E1570,PRODUCTS!A:E,4,FALSE)</f>
        <v>11</v>
      </c>
      <c r="J1570" s="10">
        <f t="shared" si="72"/>
        <v>20</v>
      </c>
      <c r="K1570" s="10">
        <f t="shared" si="73"/>
        <v>11</v>
      </c>
      <c r="L1570" s="10">
        <f t="shared" si="74"/>
        <v>9</v>
      </c>
      <c r="M1570" s="2">
        <f>VLOOKUP(D1570,CUSTOMERS!A:E,5,FALSE)</f>
        <v>4</v>
      </c>
      <c r="N1570" s="2">
        <f>VLOOKUP(E1570,PRODUCTS!A:E,5,FALSE)</f>
        <v>16</v>
      </c>
      <c r="O1570" s="2" t="str">
        <f>VLOOKUP(N1570,CATEGORIES!A:C,3,FALSE)</f>
        <v>Household</v>
      </c>
      <c r="P1570" s="2" t="str">
        <f ca="1">VLOOKUP(D1570,CUSTOMERS!A:J,10,FALSE)</f>
        <v>50 - 60</v>
      </c>
      <c r="Q1570" s="2" t="str">
        <f>VLOOKUP(D1570,CUSTOMERS!A:I,9,FALSE)</f>
        <v>South-West</v>
      </c>
      <c r="R1570" s="2" t="str">
        <f>VLOOKUP(D1570,CUSTOMERS!A:K,11,FALSE)</f>
        <v>USA</v>
      </c>
    </row>
    <row r="1571" spans="1:18" x14ac:dyDescent="0.2">
      <c r="A1571" s="2">
        <v>1764</v>
      </c>
      <c r="B1571" s="2">
        <v>1</v>
      </c>
      <c r="C1571" s="4">
        <v>44998</v>
      </c>
      <c r="D1571" s="2">
        <v>382</v>
      </c>
      <c r="E1571" s="2">
        <v>98</v>
      </c>
      <c r="F1571" s="2" t="str">
        <f>VLOOKUP(E1571,PRODUCTS!A:B,2,FALSE)</f>
        <v>Hadley's Blend Coffee</v>
      </c>
      <c r="G1571" s="2">
        <v>1</v>
      </c>
      <c r="H1571" s="10">
        <f>VLOOKUP(E1571,PRODUCTS!A:E,3,FALSE)</f>
        <v>14</v>
      </c>
      <c r="I1571" s="10">
        <f>VLOOKUP(E1571,PRODUCTS!A:E,4,FALSE)</f>
        <v>9</v>
      </c>
      <c r="J1571" s="10">
        <f t="shared" si="72"/>
        <v>14</v>
      </c>
      <c r="K1571" s="10">
        <f t="shared" si="73"/>
        <v>9</v>
      </c>
      <c r="L1571" s="10">
        <f t="shared" si="74"/>
        <v>5</v>
      </c>
      <c r="M1571" s="2">
        <f>VLOOKUP(D1571,CUSTOMERS!A:E,5,FALSE)</f>
        <v>6</v>
      </c>
      <c r="N1571" s="2">
        <f>VLOOKUP(E1571,PRODUCTS!A:E,5,FALSE)</f>
        <v>6</v>
      </c>
      <c r="O1571" s="2" t="str">
        <f>VLOOKUP(N1571,CATEGORIES!A:C,3,FALSE)</f>
        <v>Food</v>
      </c>
      <c r="P1571" s="2" t="str">
        <f ca="1">VLOOKUP(D1571,CUSTOMERS!A:J,10,FALSE)</f>
        <v>60 - 70</v>
      </c>
      <c r="Q1571" s="2" t="str">
        <f>VLOOKUP(D1571,CUSTOMERS!A:I,9,FALSE)</f>
        <v>Canada</v>
      </c>
      <c r="R1571" s="2" t="str">
        <f>VLOOKUP(D1571,CUSTOMERS!A:K,11,FALSE)</f>
        <v>Canada</v>
      </c>
    </row>
    <row r="1572" spans="1:18" x14ac:dyDescent="0.2">
      <c r="A1572" s="2">
        <v>1765</v>
      </c>
      <c r="B1572" s="2">
        <v>1</v>
      </c>
      <c r="C1572" s="4">
        <v>44999</v>
      </c>
      <c r="D1572" s="2">
        <v>384</v>
      </c>
      <c r="E1572" s="2">
        <v>29</v>
      </c>
      <c r="F1572" s="2" t="str">
        <f>VLOOKUP(E1572,PRODUCTS!A:B,2,FALSE)</f>
        <v>Candle-powered Boat</v>
      </c>
      <c r="G1572" s="2">
        <v>1</v>
      </c>
      <c r="H1572" s="10">
        <f>VLOOKUP(E1572,PRODUCTS!A:E,3,FALSE)</f>
        <v>18</v>
      </c>
      <c r="I1572" s="10">
        <f>VLOOKUP(E1572,PRODUCTS!A:E,4,FALSE)</f>
        <v>12</v>
      </c>
      <c r="J1572" s="10">
        <f t="shared" si="72"/>
        <v>18</v>
      </c>
      <c r="K1572" s="10">
        <f t="shared" si="73"/>
        <v>12</v>
      </c>
      <c r="L1572" s="10">
        <f t="shared" si="74"/>
        <v>6</v>
      </c>
      <c r="M1572" s="2">
        <f>VLOOKUP(D1572,CUSTOMERS!A:E,5,FALSE)</f>
        <v>5</v>
      </c>
      <c r="N1572" s="2">
        <f>VLOOKUP(E1572,PRODUCTS!A:E,5,FALSE)</f>
        <v>5</v>
      </c>
      <c r="O1572" s="2" t="str">
        <f>VLOOKUP(N1572,CATEGORIES!A:C,3,FALSE)</f>
        <v>Children</v>
      </c>
      <c r="P1572" s="2" t="str">
        <f ca="1">VLOOKUP(D1572,CUSTOMERS!A:J,10,FALSE)</f>
        <v>30 - 40</v>
      </c>
      <c r="Q1572" s="2" t="str">
        <f>VLOOKUP(D1572,CUSTOMERS!A:I,9,FALSE)</f>
        <v>South</v>
      </c>
      <c r="R1572" s="2" t="str">
        <f>VLOOKUP(D1572,CUSTOMERS!A:K,11,FALSE)</f>
        <v>USA</v>
      </c>
    </row>
    <row r="1573" spans="1:18" x14ac:dyDescent="0.2">
      <c r="A1573" s="2">
        <v>1766</v>
      </c>
      <c r="B1573" s="2">
        <v>1</v>
      </c>
      <c r="C1573" s="4">
        <v>44999</v>
      </c>
      <c r="D1573" s="2">
        <v>406</v>
      </c>
      <c r="E1573" s="2">
        <v>4</v>
      </c>
      <c r="F1573" s="2" t="str">
        <f>VLOOKUP(E1573,PRODUCTS!A:B,2,FALSE)</f>
        <v>Air Fryer</v>
      </c>
      <c r="G1573" s="2">
        <v>1</v>
      </c>
      <c r="H1573" s="10">
        <f>VLOOKUP(E1573,PRODUCTS!A:E,3,FALSE)</f>
        <v>125</v>
      </c>
      <c r="I1573" s="10">
        <f>VLOOKUP(E1573,PRODUCTS!A:E,4,FALSE)</f>
        <v>65.5</v>
      </c>
      <c r="J1573" s="10">
        <f t="shared" si="72"/>
        <v>125</v>
      </c>
      <c r="K1573" s="10">
        <f t="shared" si="73"/>
        <v>65.5</v>
      </c>
      <c r="L1573" s="10">
        <f t="shared" si="74"/>
        <v>59.5</v>
      </c>
      <c r="M1573" s="2">
        <f>VLOOKUP(D1573,CUSTOMERS!A:E,5,FALSE)</f>
        <v>3</v>
      </c>
      <c r="N1573" s="2">
        <f>VLOOKUP(E1573,PRODUCTS!A:E,5,FALSE)</f>
        <v>15</v>
      </c>
      <c r="O1573" s="2" t="str">
        <f>VLOOKUP(N1573,CATEGORIES!A:C,3,FALSE)</f>
        <v>Household</v>
      </c>
      <c r="P1573" s="2" t="str">
        <f ca="1">VLOOKUP(D1573,CUSTOMERS!A:J,10,FALSE)</f>
        <v>30 - 40</v>
      </c>
      <c r="Q1573" s="2" t="str">
        <f>VLOOKUP(D1573,CUSTOMERS!A:I,9,FALSE)</f>
        <v>Mid-Atlantic</v>
      </c>
      <c r="R1573" s="2" t="str">
        <f>VLOOKUP(D1573,CUSTOMERS!A:K,11,FALSE)</f>
        <v>USA</v>
      </c>
    </row>
    <row r="1574" spans="1:18" x14ac:dyDescent="0.2">
      <c r="A1574" s="2">
        <v>1766</v>
      </c>
      <c r="B1574" s="2">
        <v>2</v>
      </c>
      <c r="C1574" s="4">
        <v>44999</v>
      </c>
      <c r="D1574" s="2">
        <v>406</v>
      </c>
      <c r="E1574" s="2">
        <v>8</v>
      </c>
      <c r="F1574" s="2" t="str">
        <f>VLOOKUP(E1574,PRODUCTS!A:B,2,FALSE)</f>
        <v>Amish Pine Napkin Holder</v>
      </c>
      <c r="G1574" s="2">
        <v>1</v>
      </c>
      <c r="H1574" s="10">
        <f>VLOOKUP(E1574,PRODUCTS!A:E,3,FALSE)</f>
        <v>30</v>
      </c>
      <c r="I1574" s="10">
        <f>VLOOKUP(E1574,PRODUCTS!A:E,4,FALSE)</f>
        <v>17</v>
      </c>
      <c r="J1574" s="10">
        <f t="shared" si="72"/>
        <v>30</v>
      </c>
      <c r="K1574" s="10">
        <f t="shared" si="73"/>
        <v>17</v>
      </c>
      <c r="L1574" s="10">
        <f t="shared" si="74"/>
        <v>13</v>
      </c>
      <c r="M1574" s="2">
        <f>VLOOKUP(D1574,CUSTOMERS!A:E,5,FALSE)</f>
        <v>3</v>
      </c>
      <c r="N1574" s="2">
        <f>VLOOKUP(E1574,PRODUCTS!A:E,5,FALSE)</f>
        <v>15</v>
      </c>
      <c r="O1574" s="2" t="str">
        <f>VLOOKUP(N1574,CATEGORIES!A:C,3,FALSE)</f>
        <v>Household</v>
      </c>
      <c r="P1574" s="2" t="str">
        <f ca="1">VLOOKUP(D1574,CUSTOMERS!A:J,10,FALSE)</f>
        <v>30 - 40</v>
      </c>
      <c r="Q1574" s="2" t="str">
        <f>VLOOKUP(D1574,CUSTOMERS!A:I,9,FALSE)</f>
        <v>Mid-Atlantic</v>
      </c>
      <c r="R1574" s="2" t="str">
        <f>VLOOKUP(D1574,CUSTOMERS!A:K,11,FALSE)</f>
        <v>USA</v>
      </c>
    </row>
    <row r="1575" spans="1:18" x14ac:dyDescent="0.2">
      <c r="A1575" s="2">
        <v>1766</v>
      </c>
      <c r="B1575" s="2">
        <v>3</v>
      </c>
      <c r="C1575" s="4">
        <v>44999</v>
      </c>
      <c r="D1575" s="2">
        <v>406</v>
      </c>
      <c r="E1575" s="2">
        <v>77</v>
      </c>
      <c r="F1575" s="2" t="str">
        <f>VLOOKUP(E1575,PRODUCTS!A:B,2,FALSE)</f>
        <v>Fiber Optics Kit</v>
      </c>
      <c r="G1575" s="2">
        <v>1</v>
      </c>
      <c r="H1575" s="10">
        <f>VLOOKUP(E1575,PRODUCTS!A:E,3,FALSE)</f>
        <v>13</v>
      </c>
      <c r="I1575" s="10">
        <f>VLOOKUP(E1575,PRODUCTS!A:E,4,FALSE)</f>
        <v>7.5</v>
      </c>
      <c r="J1575" s="10">
        <f t="shared" si="72"/>
        <v>13</v>
      </c>
      <c r="K1575" s="10">
        <f t="shared" si="73"/>
        <v>7.5</v>
      </c>
      <c r="L1575" s="10">
        <f t="shared" si="74"/>
        <v>5.5</v>
      </c>
      <c r="M1575" s="2">
        <f>VLOOKUP(D1575,CUSTOMERS!A:E,5,FALSE)</f>
        <v>3</v>
      </c>
      <c r="N1575" s="2">
        <f>VLOOKUP(E1575,PRODUCTS!A:E,5,FALSE)</f>
        <v>17</v>
      </c>
      <c r="O1575" s="2" t="str">
        <f>VLOOKUP(N1575,CATEGORIES!A:C,3,FALSE)</f>
        <v>Children</v>
      </c>
      <c r="P1575" s="2" t="str">
        <f ca="1">VLOOKUP(D1575,CUSTOMERS!A:J,10,FALSE)</f>
        <v>30 - 40</v>
      </c>
      <c r="Q1575" s="2" t="str">
        <f>VLOOKUP(D1575,CUSTOMERS!A:I,9,FALSE)</f>
        <v>Mid-Atlantic</v>
      </c>
      <c r="R1575" s="2" t="str">
        <f>VLOOKUP(D1575,CUSTOMERS!A:K,11,FALSE)</f>
        <v>USA</v>
      </c>
    </row>
    <row r="1576" spans="1:18" x14ac:dyDescent="0.2">
      <c r="A1576" s="2">
        <v>1767</v>
      </c>
      <c r="B1576" s="2">
        <v>1</v>
      </c>
      <c r="C1576" s="4">
        <v>45000</v>
      </c>
      <c r="D1576" s="2">
        <v>300</v>
      </c>
      <c r="E1576" s="2">
        <v>1</v>
      </c>
      <c r="F1576" s="2" t="str">
        <f>VLOOKUP(E1576,PRODUCTS!A:B,2,FALSE)</f>
        <v>Sharp Vermont Cheddar (3Lb)</v>
      </c>
      <c r="G1576" s="2">
        <v>1</v>
      </c>
      <c r="H1576" s="10">
        <f>VLOOKUP(E1576,PRODUCTS!A:E,3,FALSE)</f>
        <v>25</v>
      </c>
      <c r="I1576" s="10">
        <f>VLOOKUP(E1576,PRODUCTS!A:E,4,FALSE)</f>
        <v>14.5</v>
      </c>
      <c r="J1576" s="10">
        <f t="shared" si="72"/>
        <v>25</v>
      </c>
      <c r="K1576" s="10">
        <f t="shared" si="73"/>
        <v>14.5</v>
      </c>
      <c r="L1576" s="10">
        <f t="shared" si="74"/>
        <v>10.5</v>
      </c>
      <c r="M1576" s="2">
        <f>VLOOKUP(D1576,CUSTOMERS!A:E,5,FALSE)</f>
        <v>4</v>
      </c>
      <c r="N1576" s="2">
        <f>VLOOKUP(E1576,PRODUCTS!A:E,5,FALSE)</f>
        <v>18</v>
      </c>
      <c r="O1576" s="2" t="str">
        <f>VLOOKUP(N1576,CATEGORIES!A:C,3,FALSE)</f>
        <v>Food</v>
      </c>
      <c r="P1576" s="2" t="str">
        <f ca="1">VLOOKUP(D1576,CUSTOMERS!A:J,10,FALSE)</f>
        <v>20 - 30</v>
      </c>
      <c r="Q1576" s="2" t="str">
        <f>VLOOKUP(D1576,CUSTOMERS!A:I,9,FALSE)</f>
        <v>North-West</v>
      </c>
      <c r="R1576" s="2" t="str">
        <f>VLOOKUP(D1576,CUSTOMERS!A:K,11,FALSE)</f>
        <v>USA</v>
      </c>
    </row>
    <row r="1577" spans="1:18" x14ac:dyDescent="0.2">
      <c r="A1577" s="2">
        <v>1767</v>
      </c>
      <c r="B1577" s="2">
        <v>2</v>
      </c>
      <c r="C1577" s="4">
        <v>45000</v>
      </c>
      <c r="D1577" s="2">
        <v>300</v>
      </c>
      <c r="E1577" s="2">
        <v>35</v>
      </c>
      <c r="F1577" s="2" t="str">
        <f>VLOOKUP(E1577,PRODUCTS!A:B,2,FALSE)</f>
        <v>Cascade Travel Pillow</v>
      </c>
      <c r="G1577" s="2">
        <v>1</v>
      </c>
      <c r="H1577" s="10">
        <f>VLOOKUP(E1577,PRODUCTS!A:E,3,FALSE)</f>
        <v>23</v>
      </c>
      <c r="I1577" s="10">
        <f>VLOOKUP(E1577,PRODUCTS!A:E,4,FALSE)</f>
        <v>13.5</v>
      </c>
      <c r="J1577" s="10">
        <f t="shared" si="72"/>
        <v>23</v>
      </c>
      <c r="K1577" s="10">
        <f t="shared" si="73"/>
        <v>13.5</v>
      </c>
      <c r="L1577" s="10">
        <f t="shared" si="74"/>
        <v>9.5</v>
      </c>
      <c r="M1577" s="2">
        <f>VLOOKUP(D1577,CUSTOMERS!A:E,5,FALSE)</f>
        <v>4</v>
      </c>
      <c r="N1577" s="2">
        <f>VLOOKUP(E1577,PRODUCTS!A:E,5,FALSE)</f>
        <v>25</v>
      </c>
      <c r="O1577" s="2" t="str">
        <f>VLOOKUP(N1577,CATEGORIES!A:C,3,FALSE)</f>
        <v>Travel</v>
      </c>
      <c r="P1577" s="2" t="str">
        <f ca="1">VLOOKUP(D1577,CUSTOMERS!A:J,10,FALSE)</f>
        <v>20 - 30</v>
      </c>
      <c r="Q1577" s="2" t="str">
        <f>VLOOKUP(D1577,CUSTOMERS!A:I,9,FALSE)</f>
        <v>North-West</v>
      </c>
      <c r="R1577" s="2" t="str">
        <f>VLOOKUP(D1577,CUSTOMERS!A:K,11,FALSE)</f>
        <v>USA</v>
      </c>
    </row>
    <row r="1578" spans="1:18" x14ac:dyDescent="0.2">
      <c r="A1578" s="2">
        <v>1767</v>
      </c>
      <c r="B1578" s="2">
        <v>3</v>
      </c>
      <c r="C1578" s="4">
        <v>45000</v>
      </c>
      <c r="D1578" s="2">
        <v>300</v>
      </c>
      <c r="E1578" s="2">
        <v>124</v>
      </c>
      <c r="F1578" s="2" t="str">
        <f>VLOOKUP(E1578,PRODUCTS!A:B,2,FALSE)</f>
        <v>Love Potion Amulet</v>
      </c>
      <c r="G1578" s="2">
        <v>1</v>
      </c>
      <c r="H1578" s="10">
        <f>VLOOKUP(E1578,PRODUCTS!A:E,3,FALSE)</f>
        <v>23</v>
      </c>
      <c r="I1578" s="10">
        <f>VLOOKUP(E1578,PRODUCTS!A:E,4,FALSE)</f>
        <v>14.5</v>
      </c>
      <c r="J1578" s="10">
        <f t="shared" si="72"/>
        <v>23</v>
      </c>
      <c r="K1578" s="10">
        <f t="shared" si="73"/>
        <v>14.5</v>
      </c>
      <c r="L1578" s="10">
        <f t="shared" si="74"/>
        <v>8.5</v>
      </c>
      <c r="M1578" s="2">
        <f>VLOOKUP(D1578,CUSTOMERS!A:E,5,FALSE)</f>
        <v>4</v>
      </c>
      <c r="N1578" s="2">
        <f>VLOOKUP(E1578,PRODUCTS!A:E,5,FALSE)</f>
        <v>14</v>
      </c>
      <c r="O1578" s="2" t="str">
        <f>VLOOKUP(N1578,CATEGORIES!A:C,3,FALSE)</f>
        <v>Health &amp; Beauty</v>
      </c>
      <c r="P1578" s="2" t="str">
        <f ca="1">VLOOKUP(D1578,CUSTOMERS!A:J,10,FALSE)</f>
        <v>20 - 30</v>
      </c>
      <c r="Q1578" s="2" t="str">
        <f>VLOOKUP(D1578,CUSTOMERS!A:I,9,FALSE)</f>
        <v>North-West</v>
      </c>
      <c r="R1578" s="2" t="str">
        <f>VLOOKUP(D1578,CUSTOMERS!A:K,11,FALSE)</f>
        <v>USA</v>
      </c>
    </row>
    <row r="1579" spans="1:18" x14ac:dyDescent="0.2">
      <c r="A1579" s="2">
        <v>1767</v>
      </c>
      <c r="B1579" s="2">
        <v>4</v>
      </c>
      <c r="C1579" s="4">
        <v>45000</v>
      </c>
      <c r="D1579" s="2">
        <v>300</v>
      </c>
      <c r="E1579" s="2">
        <v>182</v>
      </c>
      <c r="F1579" s="2" t="str">
        <f>VLOOKUP(E1579,PRODUCTS!A:B,2,FALSE)</f>
        <v>Smoked Vermont Turkey Breast</v>
      </c>
      <c r="G1579" s="2">
        <v>1</v>
      </c>
      <c r="H1579" s="10">
        <f>VLOOKUP(E1579,PRODUCTS!A:E,3,FALSE)</f>
        <v>30</v>
      </c>
      <c r="I1579" s="10">
        <f>VLOOKUP(E1579,PRODUCTS!A:E,4,FALSE)</f>
        <v>18</v>
      </c>
      <c r="J1579" s="10">
        <f t="shared" si="72"/>
        <v>30</v>
      </c>
      <c r="K1579" s="10">
        <f t="shared" si="73"/>
        <v>18</v>
      </c>
      <c r="L1579" s="10">
        <f t="shared" si="74"/>
        <v>12</v>
      </c>
      <c r="M1579" s="2">
        <f>VLOOKUP(D1579,CUSTOMERS!A:E,5,FALSE)</f>
        <v>4</v>
      </c>
      <c r="N1579" s="2">
        <f>VLOOKUP(E1579,PRODUCTS!A:E,5,FALSE)</f>
        <v>18</v>
      </c>
      <c r="O1579" s="2" t="str">
        <f>VLOOKUP(N1579,CATEGORIES!A:C,3,FALSE)</f>
        <v>Food</v>
      </c>
      <c r="P1579" s="2" t="str">
        <f ca="1">VLOOKUP(D1579,CUSTOMERS!A:J,10,FALSE)</f>
        <v>20 - 30</v>
      </c>
      <c r="Q1579" s="2" t="str">
        <f>VLOOKUP(D1579,CUSTOMERS!A:I,9,FALSE)</f>
        <v>North-West</v>
      </c>
      <c r="R1579" s="2" t="str">
        <f>VLOOKUP(D1579,CUSTOMERS!A:K,11,FALSE)</f>
        <v>USA</v>
      </c>
    </row>
    <row r="1580" spans="1:18" x14ac:dyDescent="0.2">
      <c r="A1580" s="2">
        <v>1768</v>
      </c>
      <c r="B1580" s="2">
        <v>1</v>
      </c>
      <c r="C1580" s="4">
        <v>45000</v>
      </c>
      <c r="D1580" s="2">
        <v>481</v>
      </c>
      <c r="E1580" s="2">
        <v>61</v>
      </c>
      <c r="F1580" s="2" t="str">
        <f>VLOOKUP(E1580,PRODUCTS!A:B,2,FALSE)</f>
        <v>Perky-Pet Copper Bird Feeder</v>
      </c>
      <c r="G1580" s="2">
        <v>1</v>
      </c>
      <c r="H1580" s="10">
        <f>VLOOKUP(E1580,PRODUCTS!A:E,3,FALSE)</f>
        <v>105</v>
      </c>
      <c r="I1580" s="10">
        <f>VLOOKUP(E1580,PRODUCTS!A:E,4,FALSE)</f>
        <v>53.5</v>
      </c>
      <c r="J1580" s="10">
        <f t="shared" si="72"/>
        <v>105</v>
      </c>
      <c r="K1580" s="10">
        <f t="shared" si="73"/>
        <v>53.5</v>
      </c>
      <c r="L1580" s="10">
        <f t="shared" si="74"/>
        <v>51.5</v>
      </c>
      <c r="M1580" s="2">
        <f>VLOOKUP(D1580,CUSTOMERS!A:E,5,FALSE)</f>
        <v>3</v>
      </c>
      <c r="N1580" s="2">
        <f>VLOOKUP(E1580,PRODUCTS!A:E,5,FALSE)</f>
        <v>16</v>
      </c>
      <c r="O1580" s="2" t="str">
        <f>VLOOKUP(N1580,CATEGORIES!A:C,3,FALSE)</f>
        <v>Household</v>
      </c>
      <c r="P1580" s="2" t="str">
        <f ca="1">VLOOKUP(D1580,CUSTOMERS!A:J,10,FALSE)</f>
        <v>50 - 60</v>
      </c>
      <c r="Q1580" s="2" t="str">
        <f>VLOOKUP(D1580,CUSTOMERS!A:I,9,FALSE)</f>
        <v>North-East</v>
      </c>
      <c r="R1580" s="2" t="str">
        <f>VLOOKUP(D1580,CUSTOMERS!A:K,11,FALSE)</f>
        <v>USA</v>
      </c>
    </row>
    <row r="1581" spans="1:18" x14ac:dyDescent="0.2">
      <c r="A1581" s="2">
        <v>1768</v>
      </c>
      <c r="B1581" s="2">
        <v>2</v>
      </c>
      <c r="C1581" s="4">
        <v>45000</v>
      </c>
      <c r="D1581" s="2">
        <v>481</v>
      </c>
      <c r="E1581" s="2">
        <v>161</v>
      </c>
      <c r="F1581" s="2" t="str">
        <f>VLOOKUP(E1581,PRODUCTS!A:B,2,FALSE)</f>
        <v>Queen Double Irish Chain Quilt</v>
      </c>
      <c r="G1581" s="2">
        <v>1</v>
      </c>
      <c r="H1581" s="10">
        <f>VLOOKUP(E1581,PRODUCTS!A:E,3,FALSE)</f>
        <v>315</v>
      </c>
      <c r="I1581" s="10">
        <f>VLOOKUP(E1581,PRODUCTS!A:E,4,FALSE)</f>
        <v>160.5</v>
      </c>
      <c r="J1581" s="10">
        <f t="shared" si="72"/>
        <v>315</v>
      </c>
      <c r="K1581" s="10">
        <f t="shared" si="73"/>
        <v>160.5</v>
      </c>
      <c r="L1581" s="10">
        <f t="shared" si="74"/>
        <v>154.5</v>
      </c>
      <c r="M1581" s="2">
        <f>VLOOKUP(D1581,CUSTOMERS!A:E,5,FALSE)</f>
        <v>3</v>
      </c>
      <c r="N1581" s="2">
        <f>VLOOKUP(E1581,PRODUCTS!A:E,5,FALSE)</f>
        <v>19</v>
      </c>
      <c r="O1581" s="2" t="str">
        <f>VLOOKUP(N1581,CATEGORIES!A:C,3,FALSE)</f>
        <v>Household</v>
      </c>
      <c r="P1581" s="2" t="str">
        <f ca="1">VLOOKUP(D1581,CUSTOMERS!A:J,10,FALSE)</f>
        <v>50 - 60</v>
      </c>
      <c r="Q1581" s="2" t="str">
        <f>VLOOKUP(D1581,CUSTOMERS!A:I,9,FALSE)</f>
        <v>North-East</v>
      </c>
      <c r="R1581" s="2" t="str">
        <f>VLOOKUP(D1581,CUSTOMERS!A:K,11,FALSE)</f>
        <v>USA</v>
      </c>
    </row>
    <row r="1582" spans="1:18" x14ac:dyDescent="0.2">
      <c r="A1582" s="2">
        <v>1768</v>
      </c>
      <c r="B1582" s="2">
        <v>3</v>
      </c>
      <c r="C1582" s="4">
        <v>45000</v>
      </c>
      <c r="D1582" s="2">
        <v>481</v>
      </c>
      <c r="E1582" s="2">
        <v>184</v>
      </c>
      <c r="F1582" s="2" t="str">
        <f>VLOOKUP(E1582,PRODUCTS!A:B,2,FALSE)</f>
        <v>Sonic Molechaser</v>
      </c>
      <c r="G1582" s="2">
        <v>1</v>
      </c>
      <c r="H1582" s="10">
        <f>VLOOKUP(E1582,PRODUCTS!A:E,3,FALSE)</f>
        <v>45</v>
      </c>
      <c r="I1582" s="10">
        <f>VLOOKUP(E1582,PRODUCTS!A:E,4,FALSE)</f>
        <v>23.5</v>
      </c>
      <c r="J1582" s="10">
        <f t="shared" si="72"/>
        <v>45</v>
      </c>
      <c r="K1582" s="10">
        <f t="shared" si="73"/>
        <v>23.5</v>
      </c>
      <c r="L1582" s="10">
        <f t="shared" si="74"/>
        <v>21.5</v>
      </c>
      <c r="M1582" s="2">
        <f>VLOOKUP(D1582,CUSTOMERS!A:E,5,FALSE)</f>
        <v>3</v>
      </c>
      <c r="N1582" s="2">
        <f>VLOOKUP(E1582,PRODUCTS!A:E,5,FALSE)</f>
        <v>16</v>
      </c>
      <c r="O1582" s="2" t="str">
        <f>VLOOKUP(N1582,CATEGORIES!A:C,3,FALSE)</f>
        <v>Household</v>
      </c>
      <c r="P1582" s="2" t="str">
        <f ca="1">VLOOKUP(D1582,CUSTOMERS!A:J,10,FALSE)</f>
        <v>50 - 60</v>
      </c>
      <c r="Q1582" s="2" t="str">
        <f>VLOOKUP(D1582,CUSTOMERS!A:I,9,FALSE)</f>
        <v>North-East</v>
      </c>
      <c r="R1582" s="2" t="str">
        <f>VLOOKUP(D1582,CUSTOMERS!A:K,11,FALSE)</f>
        <v>USA</v>
      </c>
    </row>
    <row r="1583" spans="1:18" x14ac:dyDescent="0.2">
      <c r="A1583" s="2">
        <v>1769</v>
      </c>
      <c r="B1583" s="2">
        <v>1</v>
      </c>
      <c r="C1583" s="4">
        <v>45000</v>
      </c>
      <c r="D1583" s="2">
        <v>522</v>
      </c>
      <c r="E1583" s="2">
        <v>83</v>
      </c>
      <c r="F1583" s="2" t="str">
        <f>VLOOKUP(E1583,PRODUCTS!A:B,2,FALSE)</f>
        <v>Tapestry 100% Wool Carpet</v>
      </c>
      <c r="G1583" s="2">
        <v>1</v>
      </c>
      <c r="H1583" s="10">
        <f>VLOOKUP(E1583,PRODUCTS!A:E,3,FALSE)</f>
        <v>590</v>
      </c>
      <c r="I1583" s="10">
        <f>VLOOKUP(E1583,PRODUCTS!A:E,4,FALSE)</f>
        <v>298</v>
      </c>
      <c r="J1583" s="10">
        <f t="shared" si="72"/>
        <v>590</v>
      </c>
      <c r="K1583" s="10">
        <f t="shared" si="73"/>
        <v>298</v>
      </c>
      <c r="L1583" s="10">
        <f t="shared" si="74"/>
        <v>292</v>
      </c>
      <c r="M1583" s="2">
        <f>VLOOKUP(D1583,CUSTOMERS!A:E,5,FALSE)</f>
        <v>2</v>
      </c>
      <c r="N1583" s="2">
        <f>VLOOKUP(E1583,PRODUCTS!A:E,5,FALSE)</f>
        <v>19</v>
      </c>
      <c r="O1583" s="2" t="str">
        <f>VLOOKUP(N1583,CATEGORIES!A:C,3,FALSE)</f>
        <v>Household</v>
      </c>
      <c r="P1583" s="2" t="str">
        <f ca="1">VLOOKUP(D1583,CUSTOMERS!A:J,10,FALSE)</f>
        <v>30 - 40</v>
      </c>
      <c r="Q1583" s="2" t="str">
        <f>VLOOKUP(D1583,CUSTOMERS!A:I,9,FALSE)</f>
        <v>North-East</v>
      </c>
      <c r="R1583" s="2" t="str">
        <f>VLOOKUP(D1583,CUSTOMERS!A:K,11,FALSE)</f>
        <v>USA</v>
      </c>
    </row>
    <row r="1584" spans="1:18" x14ac:dyDescent="0.2">
      <c r="A1584" s="2">
        <v>1769</v>
      </c>
      <c r="B1584" s="2">
        <v>2</v>
      </c>
      <c r="C1584" s="4">
        <v>45000</v>
      </c>
      <c r="D1584" s="2">
        <v>522</v>
      </c>
      <c r="E1584" s="2">
        <v>129</v>
      </c>
      <c r="F1584" s="2" t="str">
        <f>VLOOKUP(E1584,PRODUCTS!A:B,2,FALSE)</f>
        <v>Mahogany Steamer Trunk</v>
      </c>
      <c r="G1584" s="2">
        <v>1</v>
      </c>
      <c r="H1584" s="10">
        <f>VLOOKUP(E1584,PRODUCTS!A:E,3,FALSE)</f>
        <v>630</v>
      </c>
      <c r="I1584" s="10">
        <f>VLOOKUP(E1584,PRODUCTS!A:E,4,FALSE)</f>
        <v>316</v>
      </c>
      <c r="J1584" s="10">
        <f t="shared" si="72"/>
        <v>630</v>
      </c>
      <c r="K1584" s="10">
        <f t="shared" si="73"/>
        <v>316</v>
      </c>
      <c r="L1584" s="10">
        <f t="shared" si="74"/>
        <v>314</v>
      </c>
      <c r="M1584" s="2">
        <f>VLOOKUP(D1584,CUSTOMERS!A:E,5,FALSE)</f>
        <v>2</v>
      </c>
      <c r="N1584" s="2">
        <f>VLOOKUP(E1584,PRODUCTS!A:E,5,FALSE)</f>
        <v>8</v>
      </c>
      <c r="O1584" s="2" t="str">
        <f>VLOOKUP(N1584,CATEGORIES!A:C,3,FALSE)</f>
        <v>Household</v>
      </c>
      <c r="P1584" s="2" t="str">
        <f ca="1">VLOOKUP(D1584,CUSTOMERS!A:J,10,FALSE)</f>
        <v>30 - 40</v>
      </c>
      <c r="Q1584" s="2" t="str">
        <f>VLOOKUP(D1584,CUSTOMERS!A:I,9,FALSE)</f>
        <v>North-East</v>
      </c>
      <c r="R1584" s="2" t="str">
        <f>VLOOKUP(D1584,CUSTOMERS!A:K,11,FALSE)</f>
        <v>USA</v>
      </c>
    </row>
    <row r="1585" spans="1:18" x14ac:dyDescent="0.2">
      <c r="A1585" s="2">
        <v>1770</v>
      </c>
      <c r="B1585" s="2">
        <v>1</v>
      </c>
      <c r="C1585" s="4">
        <v>45001</v>
      </c>
      <c r="D1585" s="2">
        <v>298</v>
      </c>
      <c r="E1585" s="2">
        <v>52</v>
      </c>
      <c r="F1585" s="2" t="str">
        <f>VLOOKUP(E1585,PRODUCTS!A:B,2,FALSE)</f>
        <v>Classic Pink Flamingos</v>
      </c>
      <c r="G1585" s="2">
        <v>1</v>
      </c>
      <c r="H1585" s="10">
        <f>VLOOKUP(E1585,PRODUCTS!A:E,3,FALSE)</f>
        <v>20</v>
      </c>
      <c r="I1585" s="10">
        <f>VLOOKUP(E1585,PRODUCTS!A:E,4,FALSE)</f>
        <v>11</v>
      </c>
      <c r="J1585" s="10">
        <f t="shared" si="72"/>
        <v>20</v>
      </c>
      <c r="K1585" s="10">
        <f t="shared" si="73"/>
        <v>11</v>
      </c>
      <c r="L1585" s="10">
        <f t="shared" si="74"/>
        <v>9</v>
      </c>
      <c r="M1585" s="2">
        <f>VLOOKUP(D1585,CUSTOMERS!A:E,5,FALSE)</f>
        <v>6</v>
      </c>
      <c r="N1585" s="2">
        <f>VLOOKUP(E1585,PRODUCTS!A:E,5,FALSE)</f>
        <v>16</v>
      </c>
      <c r="O1585" s="2" t="str">
        <f>VLOOKUP(N1585,CATEGORIES!A:C,3,FALSE)</f>
        <v>Household</v>
      </c>
      <c r="P1585" s="2" t="str">
        <f ca="1">VLOOKUP(D1585,CUSTOMERS!A:J,10,FALSE)</f>
        <v>50 - 60</v>
      </c>
      <c r="Q1585" s="2" t="str">
        <f>VLOOKUP(D1585,CUSTOMERS!A:I,9,FALSE)</f>
        <v>South-East</v>
      </c>
      <c r="R1585" s="2" t="str">
        <f>VLOOKUP(D1585,CUSTOMERS!A:K,11,FALSE)</f>
        <v>USA</v>
      </c>
    </row>
    <row r="1586" spans="1:18" x14ac:dyDescent="0.2">
      <c r="A1586" s="2">
        <v>1770</v>
      </c>
      <c r="B1586" s="2">
        <v>2</v>
      </c>
      <c r="C1586" s="4">
        <v>45001</v>
      </c>
      <c r="D1586" s="2">
        <v>298</v>
      </c>
      <c r="E1586" s="2">
        <v>180</v>
      </c>
      <c r="F1586" s="2" t="str">
        <f>VLOOKUP(E1586,PRODUCTS!A:B,2,FALSE)</f>
        <v>Slimline Laser Pointer</v>
      </c>
      <c r="G1586" s="2">
        <v>1</v>
      </c>
      <c r="H1586" s="10">
        <f>VLOOKUP(E1586,PRODUCTS!A:E,3,FALSE)</f>
        <v>204</v>
      </c>
      <c r="I1586" s="10">
        <f>VLOOKUP(E1586,PRODUCTS!A:E,4,FALSE)</f>
        <v>105</v>
      </c>
      <c r="J1586" s="10">
        <f t="shared" si="72"/>
        <v>204</v>
      </c>
      <c r="K1586" s="10">
        <f t="shared" si="73"/>
        <v>105</v>
      </c>
      <c r="L1586" s="10">
        <f t="shared" si="74"/>
        <v>99</v>
      </c>
      <c r="M1586" s="2">
        <f>VLOOKUP(D1586,CUSTOMERS!A:E,5,FALSE)</f>
        <v>6</v>
      </c>
      <c r="N1586" s="2">
        <f>VLOOKUP(E1586,PRODUCTS!A:E,5,FALSE)</f>
        <v>9</v>
      </c>
      <c r="O1586" s="2" t="str">
        <f>VLOOKUP(N1586,CATEGORIES!A:C,3,FALSE)</f>
        <v>Electronics</v>
      </c>
      <c r="P1586" s="2" t="str">
        <f ca="1">VLOOKUP(D1586,CUSTOMERS!A:J,10,FALSE)</f>
        <v>50 - 60</v>
      </c>
      <c r="Q1586" s="2" t="str">
        <f>VLOOKUP(D1586,CUSTOMERS!A:I,9,FALSE)</f>
        <v>South-East</v>
      </c>
      <c r="R1586" s="2" t="str">
        <f>VLOOKUP(D1586,CUSTOMERS!A:K,11,FALSE)</f>
        <v>USA</v>
      </c>
    </row>
    <row r="1587" spans="1:18" x14ac:dyDescent="0.2">
      <c r="A1587" s="2">
        <v>1771</v>
      </c>
      <c r="B1587" s="2">
        <v>1</v>
      </c>
      <c r="C1587" s="4">
        <v>45001</v>
      </c>
      <c r="D1587" s="2">
        <v>398</v>
      </c>
      <c r="E1587" s="2">
        <v>70</v>
      </c>
      <c r="F1587" s="2" t="str">
        <f>VLOOKUP(E1587,PRODUCTS!A:B,2,FALSE)</f>
        <v>Eatable Delights Flower Basket</v>
      </c>
      <c r="G1587" s="2">
        <v>1</v>
      </c>
      <c r="H1587" s="10">
        <f>VLOOKUP(E1587,PRODUCTS!A:E,3,FALSE)</f>
        <v>55</v>
      </c>
      <c r="I1587" s="10">
        <f>VLOOKUP(E1587,PRODUCTS!A:E,4,FALSE)</f>
        <v>28.5</v>
      </c>
      <c r="J1587" s="10">
        <f t="shared" si="72"/>
        <v>55</v>
      </c>
      <c r="K1587" s="10">
        <f t="shared" si="73"/>
        <v>28.5</v>
      </c>
      <c r="L1587" s="10">
        <f t="shared" si="74"/>
        <v>26.5</v>
      </c>
      <c r="M1587" s="2">
        <f>VLOOKUP(D1587,CUSTOMERS!A:E,5,FALSE)</f>
        <v>8</v>
      </c>
      <c r="N1587" s="2">
        <f>VLOOKUP(E1587,PRODUCTS!A:E,5,FALSE)</f>
        <v>22</v>
      </c>
      <c r="O1587" s="2" t="str">
        <f>VLOOKUP(N1587,CATEGORIES!A:C,3,FALSE)</f>
        <v>Gifts</v>
      </c>
      <c r="P1587" s="2" t="str">
        <f ca="1">VLOOKUP(D1587,CUSTOMERS!A:J,10,FALSE)</f>
        <v>50 - 60</v>
      </c>
      <c r="Q1587" s="2" t="str">
        <f>VLOOKUP(D1587,CUSTOMERS!A:I,9,FALSE)</f>
        <v>South-East</v>
      </c>
      <c r="R1587" s="2" t="str">
        <f>VLOOKUP(D1587,CUSTOMERS!A:K,11,FALSE)</f>
        <v>USA</v>
      </c>
    </row>
    <row r="1588" spans="1:18" x14ac:dyDescent="0.2">
      <c r="A1588" s="2">
        <v>1772</v>
      </c>
      <c r="B1588" s="2">
        <v>1</v>
      </c>
      <c r="C1588" s="4">
        <v>45001</v>
      </c>
      <c r="D1588" s="2">
        <v>550</v>
      </c>
      <c r="E1588" s="2">
        <v>127</v>
      </c>
      <c r="F1588" s="2" t="str">
        <f>VLOOKUP(E1588,PRODUCTS!A:B,2,FALSE)</f>
        <v>Luxurious Bath Pack</v>
      </c>
      <c r="G1588" s="2">
        <v>2</v>
      </c>
      <c r="H1588" s="10">
        <f>VLOOKUP(E1588,PRODUCTS!A:E,3,FALSE)</f>
        <v>27</v>
      </c>
      <c r="I1588" s="10">
        <f>VLOOKUP(E1588,PRODUCTS!A:E,4,FALSE)</f>
        <v>15.5</v>
      </c>
      <c r="J1588" s="10">
        <f t="shared" si="72"/>
        <v>54</v>
      </c>
      <c r="K1588" s="10">
        <f t="shared" si="73"/>
        <v>31</v>
      </c>
      <c r="L1588" s="10">
        <f t="shared" si="74"/>
        <v>23</v>
      </c>
      <c r="M1588" s="2">
        <f>VLOOKUP(D1588,CUSTOMERS!A:E,5,FALSE)</f>
        <v>8</v>
      </c>
      <c r="N1588" s="2">
        <f>VLOOKUP(E1588,PRODUCTS!A:E,5,FALSE)</f>
        <v>24</v>
      </c>
      <c r="O1588" s="2" t="str">
        <f>VLOOKUP(N1588,CATEGORIES!A:C,3,FALSE)</f>
        <v>Health &amp; Beauty</v>
      </c>
      <c r="P1588" s="2" t="str">
        <f ca="1">VLOOKUP(D1588,CUSTOMERS!A:J,10,FALSE)</f>
        <v>30 - 40</v>
      </c>
      <c r="Q1588" s="2" t="str">
        <f>VLOOKUP(D1588,CUSTOMERS!A:I,9,FALSE)</f>
        <v>South</v>
      </c>
      <c r="R1588" s="2" t="str">
        <f>VLOOKUP(D1588,CUSTOMERS!A:K,11,FALSE)</f>
        <v>USA</v>
      </c>
    </row>
    <row r="1589" spans="1:18" x14ac:dyDescent="0.2">
      <c r="A1589" s="2">
        <v>1772</v>
      </c>
      <c r="B1589" s="2">
        <v>2</v>
      </c>
      <c r="C1589" s="4">
        <v>45001</v>
      </c>
      <c r="D1589" s="2">
        <v>550</v>
      </c>
      <c r="E1589" s="2">
        <v>168</v>
      </c>
      <c r="F1589" s="2" t="str">
        <f>VLOOKUP(E1589,PRODUCTS!A:B,2,FALSE)</f>
        <v>Root Beer Lovers Basket</v>
      </c>
      <c r="G1589" s="2">
        <v>1</v>
      </c>
      <c r="H1589" s="10">
        <f>VLOOKUP(E1589,PRODUCTS!A:E,3,FALSE)</f>
        <v>51</v>
      </c>
      <c r="I1589" s="10">
        <f>VLOOKUP(E1589,PRODUCTS!A:E,4,FALSE)</f>
        <v>26.5</v>
      </c>
      <c r="J1589" s="10">
        <f t="shared" si="72"/>
        <v>51</v>
      </c>
      <c r="K1589" s="10">
        <f t="shared" si="73"/>
        <v>26.5</v>
      </c>
      <c r="L1589" s="10">
        <f t="shared" si="74"/>
        <v>24.5</v>
      </c>
      <c r="M1589" s="2">
        <f>VLOOKUP(D1589,CUSTOMERS!A:E,5,FALSE)</f>
        <v>8</v>
      </c>
      <c r="N1589" s="2">
        <f>VLOOKUP(E1589,PRODUCTS!A:E,5,FALSE)</f>
        <v>11</v>
      </c>
      <c r="O1589" s="2" t="str">
        <f>VLOOKUP(N1589,CATEGORIES!A:C,3,FALSE)</f>
        <v>Gifts</v>
      </c>
      <c r="P1589" s="2" t="str">
        <f ca="1">VLOOKUP(D1589,CUSTOMERS!A:J,10,FALSE)</f>
        <v>30 - 40</v>
      </c>
      <c r="Q1589" s="2" t="str">
        <f>VLOOKUP(D1589,CUSTOMERS!A:I,9,FALSE)</f>
        <v>South</v>
      </c>
      <c r="R1589" s="2" t="str">
        <f>VLOOKUP(D1589,CUSTOMERS!A:K,11,FALSE)</f>
        <v>USA</v>
      </c>
    </row>
    <row r="1590" spans="1:18" x14ac:dyDescent="0.2">
      <c r="A1590" s="2">
        <v>1772</v>
      </c>
      <c r="B1590" s="2">
        <v>3</v>
      </c>
      <c r="C1590" s="4">
        <v>45001</v>
      </c>
      <c r="D1590" s="2">
        <v>550</v>
      </c>
      <c r="E1590" s="2">
        <v>175</v>
      </c>
      <c r="F1590" s="2" t="str">
        <f>VLOOKUP(E1590,PRODUCTS!A:B,2,FALSE)</f>
        <v>Silverplated Hip Flask</v>
      </c>
      <c r="G1590" s="2">
        <v>1</v>
      </c>
      <c r="H1590" s="10">
        <f>VLOOKUP(E1590,PRODUCTS!A:E,3,FALSE)</f>
        <v>29</v>
      </c>
      <c r="I1590" s="10">
        <f>VLOOKUP(E1590,PRODUCTS!A:E,4,FALSE)</f>
        <v>16.5</v>
      </c>
      <c r="J1590" s="10">
        <f t="shared" si="72"/>
        <v>29</v>
      </c>
      <c r="K1590" s="10">
        <f t="shared" si="73"/>
        <v>16.5</v>
      </c>
      <c r="L1590" s="10">
        <f t="shared" si="74"/>
        <v>12.5</v>
      </c>
      <c r="M1590" s="2">
        <f>VLOOKUP(D1590,CUSTOMERS!A:E,5,FALSE)</f>
        <v>8</v>
      </c>
      <c r="N1590" s="2">
        <f>VLOOKUP(E1590,PRODUCTS!A:E,5,FALSE)</f>
        <v>26</v>
      </c>
      <c r="O1590" s="2" t="str">
        <f>VLOOKUP(N1590,CATEGORIES!A:C,3,FALSE)</f>
        <v>Gifts</v>
      </c>
      <c r="P1590" s="2" t="str">
        <f ca="1">VLOOKUP(D1590,CUSTOMERS!A:J,10,FALSE)</f>
        <v>30 - 40</v>
      </c>
      <c r="Q1590" s="2" t="str">
        <f>VLOOKUP(D1590,CUSTOMERS!A:I,9,FALSE)</f>
        <v>South</v>
      </c>
      <c r="R1590" s="2" t="str">
        <f>VLOOKUP(D1590,CUSTOMERS!A:K,11,FALSE)</f>
        <v>USA</v>
      </c>
    </row>
    <row r="1591" spans="1:18" x14ac:dyDescent="0.2">
      <c r="A1591" s="2">
        <v>1772</v>
      </c>
      <c r="B1591" s="2">
        <v>4</v>
      </c>
      <c r="C1591" s="4">
        <v>45001</v>
      </c>
      <c r="D1591" s="2">
        <v>550</v>
      </c>
      <c r="E1591" s="2">
        <v>189</v>
      </c>
      <c r="F1591" s="2" t="str">
        <f>VLOOKUP(E1591,PRODUCTS!A:B,2,FALSE)</f>
        <v>Stagg EKG Electric Kettle</v>
      </c>
      <c r="G1591" s="2">
        <v>1</v>
      </c>
      <c r="H1591" s="10">
        <f>VLOOKUP(E1591,PRODUCTS!A:E,3,FALSE)</f>
        <v>165</v>
      </c>
      <c r="I1591" s="10">
        <f>VLOOKUP(E1591,PRODUCTS!A:E,4,FALSE)</f>
        <v>85.5</v>
      </c>
      <c r="J1591" s="10">
        <f t="shared" si="72"/>
        <v>165</v>
      </c>
      <c r="K1591" s="10">
        <f t="shared" si="73"/>
        <v>85.5</v>
      </c>
      <c r="L1591" s="10">
        <f t="shared" si="74"/>
        <v>79.5</v>
      </c>
      <c r="M1591" s="2">
        <f>VLOOKUP(D1591,CUSTOMERS!A:E,5,FALSE)</f>
        <v>8</v>
      </c>
      <c r="N1591" s="2">
        <f>VLOOKUP(E1591,PRODUCTS!A:E,5,FALSE)</f>
        <v>15</v>
      </c>
      <c r="O1591" s="2" t="str">
        <f>VLOOKUP(N1591,CATEGORIES!A:C,3,FALSE)</f>
        <v>Household</v>
      </c>
      <c r="P1591" s="2" t="str">
        <f ca="1">VLOOKUP(D1591,CUSTOMERS!A:J,10,FALSE)</f>
        <v>30 - 40</v>
      </c>
      <c r="Q1591" s="2" t="str">
        <f>VLOOKUP(D1591,CUSTOMERS!A:I,9,FALSE)</f>
        <v>South</v>
      </c>
      <c r="R1591" s="2" t="str">
        <f>VLOOKUP(D1591,CUSTOMERS!A:K,11,FALSE)</f>
        <v>USA</v>
      </c>
    </row>
    <row r="1592" spans="1:18" x14ac:dyDescent="0.2">
      <c r="A1592" s="2">
        <v>1773</v>
      </c>
      <c r="B1592" s="2">
        <v>1</v>
      </c>
      <c r="C1592" s="4">
        <v>45002</v>
      </c>
      <c r="D1592" s="2">
        <v>680</v>
      </c>
      <c r="E1592" s="2">
        <v>161</v>
      </c>
      <c r="F1592" s="2" t="str">
        <f>VLOOKUP(E1592,PRODUCTS!A:B,2,FALSE)</f>
        <v>Queen Double Irish Chain Quilt</v>
      </c>
      <c r="G1592" s="2">
        <v>1</v>
      </c>
      <c r="H1592" s="10">
        <f>VLOOKUP(E1592,PRODUCTS!A:E,3,FALSE)</f>
        <v>315</v>
      </c>
      <c r="I1592" s="10">
        <f>VLOOKUP(E1592,PRODUCTS!A:E,4,FALSE)</f>
        <v>160.5</v>
      </c>
      <c r="J1592" s="10">
        <f t="shared" si="72"/>
        <v>315</v>
      </c>
      <c r="K1592" s="10">
        <f t="shared" si="73"/>
        <v>160.5</v>
      </c>
      <c r="L1592" s="10">
        <f t="shared" si="74"/>
        <v>154.5</v>
      </c>
      <c r="M1592" s="2">
        <f>VLOOKUP(D1592,CUSTOMERS!A:E,5,FALSE)</f>
        <v>2</v>
      </c>
      <c r="N1592" s="2">
        <f>VLOOKUP(E1592,PRODUCTS!A:E,5,FALSE)</f>
        <v>19</v>
      </c>
      <c r="O1592" s="2" t="str">
        <f>VLOOKUP(N1592,CATEGORIES!A:C,3,FALSE)</f>
        <v>Household</v>
      </c>
      <c r="P1592" s="2" t="str">
        <f ca="1">VLOOKUP(D1592,CUSTOMERS!A:J,10,FALSE)</f>
        <v>40 - 50</v>
      </c>
      <c r="Q1592" s="2" t="str">
        <f>VLOOKUP(D1592,CUSTOMERS!A:I,9,FALSE)</f>
        <v>Central</v>
      </c>
      <c r="R1592" s="2" t="str">
        <f>VLOOKUP(D1592,CUSTOMERS!A:K,11,FALSE)</f>
        <v>USA</v>
      </c>
    </row>
    <row r="1593" spans="1:18" x14ac:dyDescent="0.2">
      <c r="A1593" s="2">
        <v>1774</v>
      </c>
      <c r="B1593" s="2">
        <v>1</v>
      </c>
      <c r="C1593" s="4">
        <v>45002</v>
      </c>
      <c r="D1593" s="2">
        <v>74</v>
      </c>
      <c r="E1593" s="2">
        <v>63</v>
      </c>
      <c r="F1593" s="2" t="str">
        <f>VLOOKUP(E1593,PRODUCTS!A:B,2,FALSE)</f>
        <v>Digital Golf Score Card</v>
      </c>
      <c r="G1593" s="2">
        <v>1</v>
      </c>
      <c r="H1593" s="10">
        <f>VLOOKUP(E1593,PRODUCTS!A:E,3,FALSE)</f>
        <v>30</v>
      </c>
      <c r="I1593" s="10">
        <f>VLOOKUP(E1593,PRODUCTS!A:E,4,FALSE)</f>
        <v>16</v>
      </c>
      <c r="J1593" s="10">
        <f t="shared" si="72"/>
        <v>30</v>
      </c>
      <c r="K1593" s="10">
        <f t="shared" si="73"/>
        <v>16</v>
      </c>
      <c r="L1593" s="10">
        <f t="shared" si="74"/>
        <v>14</v>
      </c>
      <c r="M1593" s="2">
        <f>VLOOKUP(D1593,CUSTOMERS!A:E,5,FALSE)</f>
        <v>3</v>
      </c>
      <c r="N1593" s="2">
        <f>VLOOKUP(E1593,PRODUCTS!A:E,5,FALSE)</f>
        <v>12</v>
      </c>
      <c r="O1593" s="2" t="str">
        <f>VLOOKUP(N1593,CATEGORIES!A:C,3,FALSE)</f>
        <v>Gifts</v>
      </c>
      <c r="P1593" s="2" t="str">
        <f ca="1">VLOOKUP(D1593,CUSTOMERS!A:J,10,FALSE)</f>
        <v>50 - 60</v>
      </c>
      <c r="Q1593" s="2" t="str">
        <f>VLOOKUP(D1593,CUSTOMERS!A:I,9,FALSE)</f>
        <v>North-East</v>
      </c>
      <c r="R1593" s="2" t="str">
        <f>VLOOKUP(D1593,CUSTOMERS!A:K,11,FALSE)</f>
        <v>USA</v>
      </c>
    </row>
    <row r="1594" spans="1:18" x14ac:dyDescent="0.2">
      <c r="A1594" s="2">
        <v>1774</v>
      </c>
      <c r="B1594" s="2">
        <v>2</v>
      </c>
      <c r="C1594" s="4">
        <v>45002</v>
      </c>
      <c r="D1594" s="2">
        <v>74</v>
      </c>
      <c r="E1594" s="2">
        <v>72</v>
      </c>
      <c r="F1594" s="2" t="str">
        <f>VLOOKUP(E1594,PRODUCTS!A:B,2,FALSE)</f>
        <v>Elmo Market Basket</v>
      </c>
      <c r="G1594" s="2">
        <v>1</v>
      </c>
      <c r="H1594" s="10">
        <f>VLOOKUP(E1594,PRODUCTS!A:E,3,FALSE)</f>
        <v>30</v>
      </c>
      <c r="I1594" s="10">
        <f>VLOOKUP(E1594,PRODUCTS!A:E,4,FALSE)</f>
        <v>18</v>
      </c>
      <c r="J1594" s="10">
        <f t="shared" si="72"/>
        <v>30</v>
      </c>
      <c r="K1594" s="10">
        <f t="shared" si="73"/>
        <v>18</v>
      </c>
      <c r="L1594" s="10">
        <f t="shared" si="74"/>
        <v>12</v>
      </c>
      <c r="M1594" s="2">
        <f>VLOOKUP(D1594,CUSTOMERS!A:E,5,FALSE)</f>
        <v>3</v>
      </c>
      <c r="N1594" s="2">
        <f>VLOOKUP(E1594,PRODUCTS!A:E,5,FALSE)</f>
        <v>17</v>
      </c>
      <c r="O1594" s="2" t="str">
        <f>VLOOKUP(N1594,CATEGORIES!A:C,3,FALSE)</f>
        <v>Children</v>
      </c>
      <c r="P1594" s="2" t="str">
        <f ca="1">VLOOKUP(D1594,CUSTOMERS!A:J,10,FALSE)</f>
        <v>50 - 60</v>
      </c>
      <c r="Q1594" s="2" t="str">
        <f>VLOOKUP(D1594,CUSTOMERS!A:I,9,FALSE)</f>
        <v>North-East</v>
      </c>
      <c r="R1594" s="2" t="str">
        <f>VLOOKUP(D1594,CUSTOMERS!A:K,11,FALSE)</f>
        <v>USA</v>
      </c>
    </row>
    <row r="1595" spans="1:18" x14ac:dyDescent="0.2">
      <c r="A1595" s="2">
        <v>1775</v>
      </c>
      <c r="B1595" s="2">
        <v>1</v>
      </c>
      <c r="C1595" s="4">
        <v>45002</v>
      </c>
      <c r="D1595" s="2">
        <v>152</v>
      </c>
      <c r="E1595" s="2">
        <v>24</v>
      </c>
      <c r="F1595" s="2" t="str">
        <f>VLOOKUP(E1595,PRODUCTS!A:B,2,FALSE)</f>
        <v>Brass Cigar Cutter</v>
      </c>
      <c r="G1595" s="2">
        <v>1</v>
      </c>
      <c r="H1595" s="10">
        <f>VLOOKUP(E1595,PRODUCTS!A:E,3,FALSE)</f>
        <v>34</v>
      </c>
      <c r="I1595" s="10">
        <f>VLOOKUP(E1595,PRODUCTS!A:E,4,FALSE)</f>
        <v>18</v>
      </c>
      <c r="J1595" s="10">
        <f t="shared" si="72"/>
        <v>34</v>
      </c>
      <c r="K1595" s="10">
        <f t="shared" si="73"/>
        <v>18</v>
      </c>
      <c r="L1595" s="10">
        <f t="shared" si="74"/>
        <v>16</v>
      </c>
      <c r="M1595" s="2">
        <f>VLOOKUP(D1595,CUSTOMERS!A:E,5,FALSE)</f>
        <v>3</v>
      </c>
      <c r="N1595" s="2">
        <f>VLOOKUP(E1595,PRODUCTS!A:E,5,FALSE)</f>
        <v>26</v>
      </c>
      <c r="O1595" s="2" t="str">
        <f>VLOOKUP(N1595,CATEGORIES!A:C,3,FALSE)</f>
        <v>Gifts</v>
      </c>
      <c r="P1595" s="2" t="str">
        <f ca="1">VLOOKUP(D1595,CUSTOMERS!A:J,10,FALSE)</f>
        <v>40 - 50</v>
      </c>
      <c r="Q1595" s="2" t="str">
        <f>VLOOKUP(D1595,CUSTOMERS!A:I,9,FALSE)</f>
        <v>Canada</v>
      </c>
      <c r="R1595" s="2" t="str">
        <f>VLOOKUP(D1595,CUSTOMERS!A:K,11,FALSE)</f>
        <v>Canada</v>
      </c>
    </row>
    <row r="1596" spans="1:18" x14ac:dyDescent="0.2">
      <c r="A1596" s="2">
        <v>1775</v>
      </c>
      <c r="B1596" s="2">
        <v>2</v>
      </c>
      <c r="C1596" s="4">
        <v>45002</v>
      </c>
      <c r="D1596" s="2">
        <v>152</v>
      </c>
      <c r="E1596" s="2">
        <v>46</v>
      </c>
      <c r="F1596" s="2" t="str">
        <f>VLOOKUP(E1596,PRODUCTS!A:B,2,FALSE)</f>
        <v>Cherry Linen Chest</v>
      </c>
      <c r="G1596" s="2">
        <v>1</v>
      </c>
      <c r="H1596" s="10">
        <f>VLOOKUP(E1596,PRODUCTS!A:E,3,FALSE)</f>
        <v>490</v>
      </c>
      <c r="I1596" s="10">
        <f>VLOOKUP(E1596,PRODUCTS!A:E,4,FALSE)</f>
        <v>247</v>
      </c>
      <c r="J1596" s="10">
        <f t="shared" si="72"/>
        <v>490</v>
      </c>
      <c r="K1596" s="10">
        <f t="shared" si="73"/>
        <v>247</v>
      </c>
      <c r="L1596" s="10">
        <f t="shared" si="74"/>
        <v>243</v>
      </c>
      <c r="M1596" s="2">
        <f>VLOOKUP(D1596,CUSTOMERS!A:E,5,FALSE)</f>
        <v>3</v>
      </c>
      <c r="N1596" s="2">
        <f>VLOOKUP(E1596,PRODUCTS!A:E,5,FALSE)</f>
        <v>8</v>
      </c>
      <c r="O1596" s="2" t="str">
        <f>VLOOKUP(N1596,CATEGORIES!A:C,3,FALSE)</f>
        <v>Household</v>
      </c>
      <c r="P1596" s="2" t="str">
        <f ca="1">VLOOKUP(D1596,CUSTOMERS!A:J,10,FALSE)</f>
        <v>40 - 50</v>
      </c>
      <c r="Q1596" s="2" t="str">
        <f>VLOOKUP(D1596,CUSTOMERS!A:I,9,FALSE)</f>
        <v>Canada</v>
      </c>
      <c r="R1596" s="2" t="str">
        <f>VLOOKUP(D1596,CUSTOMERS!A:K,11,FALSE)</f>
        <v>Canada</v>
      </c>
    </row>
    <row r="1597" spans="1:18" x14ac:dyDescent="0.2">
      <c r="A1597" s="2">
        <v>1775</v>
      </c>
      <c r="B1597" s="2">
        <v>3</v>
      </c>
      <c r="C1597" s="4">
        <v>45002</v>
      </c>
      <c r="D1597" s="2">
        <v>152</v>
      </c>
      <c r="E1597" s="2">
        <v>117</v>
      </c>
      <c r="F1597" s="2" t="str">
        <f>VLOOKUP(E1597,PRODUCTS!A:B,2,FALSE)</f>
        <v xml:space="preserve">Ladybug Saver Hutch </v>
      </c>
      <c r="G1597" s="2">
        <v>1</v>
      </c>
      <c r="H1597" s="10">
        <f>VLOOKUP(E1597,PRODUCTS!A:E,3,FALSE)</f>
        <v>43</v>
      </c>
      <c r="I1597" s="10">
        <f>VLOOKUP(E1597,PRODUCTS!A:E,4,FALSE)</f>
        <v>23.5</v>
      </c>
      <c r="J1597" s="10">
        <f t="shared" si="72"/>
        <v>43</v>
      </c>
      <c r="K1597" s="10">
        <f t="shared" si="73"/>
        <v>23.5</v>
      </c>
      <c r="L1597" s="10">
        <f t="shared" si="74"/>
        <v>19.5</v>
      </c>
      <c r="M1597" s="2">
        <f>VLOOKUP(D1597,CUSTOMERS!A:E,5,FALSE)</f>
        <v>3</v>
      </c>
      <c r="N1597" s="2">
        <f>VLOOKUP(E1597,PRODUCTS!A:E,5,FALSE)</f>
        <v>16</v>
      </c>
      <c r="O1597" s="2" t="str">
        <f>VLOOKUP(N1597,CATEGORIES!A:C,3,FALSE)</f>
        <v>Household</v>
      </c>
      <c r="P1597" s="2" t="str">
        <f ca="1">VLOOKUP(D1597,CUSTOMERS!A:J,10,FALSE)</f>
        <v>40 - 50</v>
      </c>
      <c r="Q1597" s="2" t="str">
        <f>VLOOKUP(D1597,CUSTOMERS!A:I,9,FALSE)</f>
        <v>Canada</v>
      </c>
      <c r="R1597" s="2" t="str">
        <f>VLOOKUP(D1597,CUSTOMERS!A:K,11,FALSE)</f>
        <v>Canada</v>
      </c>
    </row>
    <row r="1598" spans="1:18" x14ac:dyDescent="0.2">
      <c r="A1598" s="2">
        <v>1775</v>
      </c>
      <c r="B1598" s="2">
        <v>4</v>
      </c>
      <c r="C1598" s="4">
        <v>45002</v>
      </c>
      <c r="D1598" s="2">
        <v>152</v>
      </c>
      <c r="E1598" s="2">
        <v>200</v>
      </c>
      <c r="F1598" s="2" t="str">
        <f>VLOOKUP(E1598,PRODUCTS!A:B,2,FALSE)</f>
        <v>Cat Condo - Two-level</v>
      </c>
      <c r="G1598" s="2">
        <v>1</v>
      </c>
      <c r="H1598" s="10">
        <f>VLOOKUP(E1598,PRODUCTS!A:E,3,FALSE)</f>
        <v>37</v>
      </c>
      <c r="I1598" s="10">
        <f>VLOOKUP(E1598,PRODUCTS!A:E,4,FALSE)</f>
        <v>19.5</v>
      </c>
      <c r="J1598" s="10">
        <f t="shared" si="72"/>
        <v>37</v>
      </c>
      <c r="K1598" s="10">
        <f t="shared" si="73"/>
        <v>19.5</v>
      </c>
      <c r="L1598" s="10">
        <f t="shared" si="74"/>
        <v>17.5</v>
      </c>
      <c r="M1598" s="2">
        <f>VLOOKUP(D1598,CUSTOMERS!A:E,5,FALSE)</f>
        <v>3</v>
      </c>
      <c r="N1598" s="2">
        <f>VLOOKUP(E1598,PRODUCTS!A:E,5,FALSE)</f>
        <v>21</v>
      </c>
      <c r="O1598" s="2" t="str">
        <f>VLOOKUP(N1598,CATEGORIES!A:C,3,FALSE)</f>
        <v>Household</v>
      </c>
      <c r="P1598" s="2" t="str">
        <f ca="1">VLOOKUP(D1598,CUSTOMERS!A:J,10,FALSE)</f>
        <v>40 - 50</v>
      </c>
      <c r="Q1598" s="2" t="str">
        <f>VLOOKUP(D1598,CUSTOMERS!A:I,9,FALSE)</f>
        <v>Canada</v>
      </c>
      <c r="R1598" s="2" t="str">
        <f>VLOOKUP(D1598,CUSTOMERS!A:K,11,FALSE)</f>
        <v>Canada</v>
      </c>
    </row>
    <row r="1599" spans="1:18" x14ac:dyDescent="0.2">
      <c r="A1599" s="2">
        <v>1776</v>
      </c>
      <c r="B1599" s="2">
        <v>1</v>
      </c>
      <c r="C1599" s="4">
        <v>45002</v>
      </c>
      <c r="D1599" s="2">
        <v>308</v>
      </c>
      <c r="E1599" s="2">
        <v>61</v>
      </c>
      <c r="F1599" s="2" t="str">
        <f>VLOOKUP(E1599,PRODUCTS!A:B,2,FALSE)</f>
        <v>Perky-Pet Copper Bird Feeder</v>
      </c>
      <c r="G1599" s="2">
        <v>1</v>
      </c>
      <c r="H1599" s="10">
        <f>VLOOKUP(E1599,PRODUCTS!A:E,3,FALSE)</f>
        <v>105</v>
      </c>
      <c r="I1599" s="10">
        <f>VLOOKUP(E1599,PRODUCTS!A:E,4,FALSE)</f>
        <v>53.5</v>
      </c>
      <c r="J1599" s="10">
        <f t="shared" si="72"/>
        <v>105</v>
      </c>
      <c r="K1599" s="10">
        <f t="shared" si="73"/>
        <v>53.5</v>
      </c>
      <c r="L1599" s="10">
        <f t="shared" si="74"/>
        <v>51.5</v>
      </c>
      <c r="M1599" s="2">
        <f>VLOOKUP(D1599,CUSTOMERS!A:E,5,FALSE)</f>
        <v>2</v>
      </c>
      <c r="N1599" s="2">
        <f>VLOOKUP(E1599,PRODUCTS!A:E,5,FALSE)</f>
        <v>16</v>
      </c>
      <c r="O1599" s="2" t="str">
        <f>VLOOKUP(N1599,CATEGORIES!A:C,3,FALSE)</f>
        <v>Household</v>
      </c>
      <c r="P1599" s="2" t="str">
        <f ca="1">VLOOKUP(D1599,CUSTOMERS!A:J,10,FALSE)</f>
        <v>40 - 50</v>
      </c>
      <c r="Q1599" s="2" t="str">
        <f>VLOOKUP(D1599,CUSTOMERS!A:I,9,FALSE)</f>
        <v>South</v>
      </c>
      <c r="R1599" s="2" t="str">
        <f>VLOOKUP(D1599,CUSTOMERS!A:K,11,FALSE)</f>
        <v>USA</v>
      </c>
    </row>
    <row r="1600" spans="1:18" x14ac:dyDescent="0.2">
      <c r="A1600" s="2">
        <v>1776</v>
      </c>
      <c r="B1600" s="2">
        <v>2</v>
      </c>
      <c r="C1600" s="4">
        <v>45002</v>
      </c>
      <c r="D1600" s="2">
        <v>308</v>
      </c>
      <c r="E1600" s="2">
        <v>114</v>
      </c>
      <c r="F1600" s="2" t="str">
        <f>VLOOKUP(E1600,PRODUCTS!A:B,2,FALSE)</f>
        <v>Keytog Laser Pointer</v>
      </c>
      <c r="G1600" s="2">
        <v>1</v>
      </c>
      <c r="H1600" s="10">
        <f>VLOOKUP(E1600,PRODUCTS!A:E,3,FALSE)</f>
        <v>84</v>
      </c>
      <c r="I1600" s="10">
        <f>VLOOKUP(E1600,PRODUCTS!A:E,4,FALSE)</f>
        <v>44</v>
      </c>
      <c r="J1600" s="10">
        <f t="shared" si="72"/>
        <v>84</v>
      </c>
      <c r="K1600" s="10">
        <f t="shared" si="73"/>
        <v>44</v>
      </c>
      <c r="L1600" s="10">
        <f t="shared" si="74"/>
        <v>40</v>
      </c>
      <c r="M1600" s="2">
        <f>VLOOKUP(D1600,CUSTOMERS!A:E,5,FALSE)</f>
        <v>2</v>
      </c>
      <c r="N1600" s="2">
        <f>VLOOKUP(E1600,PRODUCTS!A:E,5,FALSE)</f>
        <v>9</v>
      </c>
      <c r="O1600" s="2" t="str">
        <f>VLOOKUP(N1600,CATEGORIES!A:C,3,FALSE)</f>
        <v>Electronics</v>
      </c>
      <c r="P1600" s="2" t="str">
        <f ca="1">VLOOKUP(D1600,CUSTOMERS!A:J,10,FALSE)</f>
        <v>40 - 50</v>
      </c>
      <c r="Q1600" s="2" t="str">
        <f>VLOOKUP(D1600,CUSTOMERS!A:I,9,FALSE)</f>
        <v>South</v>
      </c>
      <c r="R1600" s="2" t="str">
        <f>VLOOKUP(D1600,CUSTOMERS!A:K,11,FALSE)</f>
        <v>USA</v>
      </c>
    </row>
    <row r="1601" spans="1:18" x14ac:dyDescent="0.2">
      <c r="A1601" s="2">
        <v>1777</v>
      </c>
      <c r="B1601" s="2">
        <v>1</v>
      </c>
      <c r="C1601" s="4">
        <v>45002</v>
      </c>
      <c r="D1601" s="2">
        <v>663</v>
      </c>
      <c r="E1601" s="2">
        <v>151</v>
      </c>
      <c r="F1601" s="2" t="str">
        <f>VLOOKUP(E1601,PRODUCTS!A:B,2,FALSE)</f>
        <v>Personalized Sundial</v>
      </c>
      <c r="G1601" s="2">
        <v>1</v>
      </c>
      <c r="H1601" s="10">
        <f>VLOOKUP(E1601,PRODUCTS!A:E,3,FALSE)</f>
        <v>80</v>
      </c>
      <c r="I1601" s="10">
        <f>VLOOKUP(E1601,PRODUCTS!A:E,4,FALSE)</f>
        <v>42</v>
      </c>
      <c r="J1601" s="10">
        <f t="shared" si="72"/>
        <v>80</v>
      </c>
      <c r="K1601" s="10">
        <f t="shared" si="73"/>
        <v>42</v>
      </c>
      <c r="L1601" s="10">
        <f t="shared" si="74"/>
        <v>38</v>
      </c>
      <c r="M1601" s="2">
        <f>VLOOKUP(D1601,CUSTOMERS!A:E,5,FALSE)</f>
        <v>3</v>
      </c>
      <c r="N1601" s="2">
        <f>VLOOKUP(E1601,PRODUCTS!A:E,5,FALSE)</f>
        <v>16</v>
      </c>
      <c r="O1601" s="2" t="str">
        <f>VLOOKUP(N1601,CATEGORIES!A:C,3,FALSE)</f>
        <v>Household</v>
      </c>
      <c r="P1601" s="2" t="str">
        <f ca="1">VLOOKUP(D1601,CUSTOMERS!A:J,10,FALSE)</f>
        <v>40 - 50</v>
      </c>
      <c r="Q1601" s="2" t="str">
        <f>VLOOKUP(D1601,CUSTOMERS!A:I,9,FALSE)</f>
        <v>South-West</v>
      </c>
      <c r="R1601" s="2" t="str">
        <f>VLOOKUP(D1601,CUSTOMERS!A:K,11,FALSE)</f>
        <v>USA</v>
      </c>
    </row>
    <row r="1602" spans="1:18" x14ac:dyDescent="0.2">
      <c r="A1602" s="2">
        <v>1778</v>
      </c>
      <c r="B1602" s="2">
        <v>1</v>
      </c>
      <c r="C1602" s="4">
        <v>45003</v>
      </c>
      <c r="D1602" s="2">
        <v>132</v>
      </c>
      <c r="E1602" s="2">
        <v>202</v>
      </c>
      <c r="F1602" s="2" t="str">
        <f>VLOOKUP(E1602,PRODUCTS!A:B,2,FALSE)</f>
        <v>100% Wool Victorian Carpet</v>
      </c>
      <c r="G1602" s="2">
        <v>1</v>
      </c>
      <c r="H1602" s="10">
        <f>VLOOKUP(E1602,PRODUCTS!A:E,3,FALSE)</f>
        <v>998</v>
      </c>
      <c r="I1602" s="10">
        <f>VLOOKUP(E1602,PRODUCTS!A:E,4,FALSE)</f>
        <v>502</v>
      </c>
      <c r="J1602" s="10">
        <f t="shared" ref="J1602:J1665" si="75">H1602*G1602</f>
        <v>998</v>
      </c>
      <c r="K1602" s="10">
        <f t="shared" ref="K1602:K1665" si="76">I1602*G1602</f>
        <v>502</v>
      </c>
      <c r="L1602" s="10">
        <f t="shared" ref="L1602:L1665" si="77">J1602-K1602</f>
        <v>496</v>
      </c>
      <c r="M1602" s="2">
        <f>VLOOKUP(D1602,CUSTOMERS!A:E,5,FALSE)</f>
        <v>3</v>
      </c>
      <c r="N1602" s="2">
        <f>VLOOKUP(E1602,PRODUCTS!A:E,5,FALSE)</f>
        <v>19</v>
      </c>
      <c r="O1602" s="2" t="str">
        <f>VLOOKUP(N1602,CATEGORIES!A:C,3,FALSE)</f>
        <v>Household</v>
      </c>
      <c r="P1602" s="2" t="str">
        <f ca="1">VLOOKUP(D1602,CUSTOMERS!A:J,10,FALSE)</f>
        <v>40 - 50</v>
      </c>
      <c r="Q1602" s="2" t="str">
        <f>VLOOKUP(D1602,CUSTOMERS!A:I,9,FALSE)</f>
        <v>Mid-Atlantic</v>
      </c>
      <c r="R1602" s="2" t="str">
        <f>VLOOKUP(D1602,CUSTOMERS!A:K,11,FALSE)</f>
        <v>USA</v>
      </c>
    </row>
    <row r="1603" spans="1:18" x14ac:dyDescent="0.2">
      <c r="A1603" s="2">
        <v>1779</v>
      </c>
      <c r="B1603" s="2">
        <v>1</v>
      </c>
      <c r="C1603" s="4">
        <v>45003</v>
      </c>
      <c r="D1603" s="2">
        <v>392</v>
      </c>
      <c r="E1603" s="2">
        <v>90</v>
      </c>
      <c r="F1603" s="2" t="str">
        <f>VLOOKUP(E1603,PRODUCTS!A:B,2,FALSE)</f>
        <v>Exotic Chocolates Collection</v>
      </c>
      <c r="G1603" s="2">
        <v>3</v>
      </c>
      <c r="H1603" s="10">
        <f>VLOOKUP(E1603,PRODUCTS!A:E,3,FALSE)</f>
        <v>35</v>
      </c>
      <c r="I1603" s="10">
        <f>VLOOKUP(E1603,PRODUCTS!A:E,4,FALSE)</f>
        <v>20.5</v>
      </c>
      <c r="J1603" s="10">
        <f t="shared" si="75"/>
        <v>105</v>
      </c>
      <c r="K1603" s="10">
        <f t="shared" si="76"/>
        <v>61.5</v>
      </c>
      <c r="L1603" s="10">
        <f t="shared" si="77"/>
        <v>43.5</v>
      </c>
      <c r="M1603" s="2">
        <f>VLOOKUP(D1603,CUSTOMERS!A:E,5,FALSE)</f>
        <v>2</v>
      </c>
      <c r="N1603" s="2">
        <f>VLOOKUP(E1603,PRODUCTS!A:E,5,FALSE)</f>
        <v>4</v>
      </c>
      <c r="O1603" s="2" t="str">
        <f>VLOOKUP(N1603,CATEGORIES!A:C,3,FALSE)</f>
        <v>Gifts</v>
      </c>
      <c r="P1603" s="2" t="str">
        <f ca="1">VLOOKUP(D1603,CUSTOMERS!A:J,10,FALSE)</f>
        <v>40 - 50</v>
      </c>
      <c r="Q1603" s="2" t="str">
        <f>VLOOKUP(D1603,CUSTOMERS!A:I,9,FALSE)</f>
        <v>North-East</v>
      </c>
      <c r="R1603" s="2" t="str">
        <f>VLOOKUP(D1603,CUSTOMERS!A:K,11,FALSE)</f>
        <v>USA</v>
      </c>
    </row>
    <row r="1604" spans="1:18" x14ac:dyDescent="0.2">
      <c r="A1604" s="2">
        <v>1779</v>
      </c>
      <c r="B1604" s="2">
        <v>2</v>
      </c>
      <c r="C1604" s="4">
        <v>45003</v>
      </c>
      <c r="D1604" s="2">
        <v>392</v>
      </c>
      <c r="E1604" s="2">
        <v>126</v>
      </c>
      <c r="F1604" s="2" t="str">
        <f>VLOOKUP(E1604,PRODUCTS!A:B,2,FALSE)</f>
        <v>Lucky Golden Clover</v>
      </c>
      <c r="G1604" s="2">
        <v>1</v>
      </c>
      <c r="H1604" s="10">
        <f>VLOOKUP(E1604,PRODUCTS!A:E,3,FALSE)</f>
        <v>20</v>
      </c>
      <c r="I1604" s="10">
        <f>VLOOKUP(E1604,PRODUCTS!A:E,4,FALSE)</f>
        <v>13</v>
      </c>
      <c r="J1604" s="10">
        <f t="shared" si="75"/>
        <v>20</v>
      </c>
      <c r="K1604" s="10">
        <f t="shared" si="76"/>
        <v>13</v>
      </c>
      <c r="L1604" s="10">
        <f t="shared" si="77"/>
        <v>7</v>
      </c>
      <c r="M1604" s="2">
        <f>VLOOKUP(D1604,CUSTOMERS!A:E,5,FALSE)</f>
        <v>2</v>
      </c>
      <c r="N1604" s="2">
        <f>VLOOKUP(E1604,PRODUCTS!A:E,5,FALSE)</f>
        <v>14</v>
      </c>
      <c r="O1604" s="2" t="str">
        <f>VLOOKUP(N1604,CATEGORIES!A:C,3,FALSE)</f>
        <v>Health &amp; Beauty</v>
      </c>
      <c r="P1604" s="2" t="str">
        <f ca="1">VLOOKUP(D1604,CUSTOMERS!A:J,10,FALSE)</f>
        <v>40 - 50</v>
      </c>
      <c r="Q1604" s="2" t="str">
        <f>VLOOKUP(D1604,CUSTOMERS!A:I,9,FALSE)</f>
        <v>North-East</v>
      </c>
      <c r="R1604" s="2" t="str">
        <f>VLOOKUP(D1604,CUSTOMERS!A:K,11,FALSE)</f>
        <v>USA</v>
      </c>
    </row>
    <row r="1605" spans="1:18" x14ac:dyDescent="0.2">
      <c r="A1605" s="2">
        <v>1779</v>
      </c>
      <c r="B1605" s="2">
        <v>3</v>
      </c>
      <c r="C1605" s="4">
        <v>45003</v>
      </c>
      <c r="D1605" s="2">
        <v>392</v>
      </c>
      <c r="E1605" s="2">
        <v>168</v>
      </c>
      <c r="F1605" s="2" t="str">
        <f>VLOOKUP(E1605,PRODUCTS!A:B,2,FALSE)</f>
        <v>Root Beer Lovers Basket</v>
      </c>
      <c r="G1605" s="2">
        <v>1</v>
      </c>
      <c r="H1605" s="10">
        <f>VLOOKUP(E1605,PRODUCTS!A:E,3,FALSE)</f>
        <v>51</v>
      </c>
      <c r="I1605" s="10">
        <f>VLOOKUP(E1605,PRODUCTS!A:E,4,FALSE)</f>
        <v>26.5</v>
      </c>
      <c r="J1605" s="10">
        <f t="shared" si="75"/>
        <v>51</v>
      </c>
      <c r="K1605" s="10">
        <f t="shared" si="76"/>
        <v>26.5</v>
      </c>
      <c r="L1605" s="10">
        <f t="shared" si="77"/>
        <v>24.5</v>
      </c>
      <c r="M1605" s="2">
        <f>VLOOKUP(D1605,CUSTOMERS!A:E,5,FALSE)</f>
        <v>2</v>
      </c>
      <c r="N1605" s="2">
        <f>VLOOKUP(E1605,PRODUCTS!A:E,5,FALSE)</f>
        <v>11</v>
      </c>
      <c r="O1605" s="2" t="str">
        <f>VLOOKUP(N1605,CATEGORIES!A:C,3,FALSE)</f>
        <v>Gifts</v>
      </c>
      <c r="P1605" s="2" t="str">
        <f ca="1">VLOOKUP(D1605,CUSTOMERS!A:J,10,FALSE)</f>
        <v>40 - 50</v>
      </c>
      <c r="Q1605" s="2" t="str">
        <f>VLOOKUP(D1605,CUSTOMERS!A:I,9,FALSE)</f>
        <v>North-East</v>
      </c>
      <c r="R1605" s="2" t="str">
        <f>VLOOKUP(D1605,CUSTOMERS!A:K,11,FALSE)</f>
        <v>USA</v>
      </c>
    </row>
    <row r="1606" spans="1:18" x14ac:dyDescent="0.2">
      <c r="A1606" s="2">
        <v>1779</v>
      </c>
      <c r="B1606" s="2">
        <v>4</v>
      </c>
      <c r="C1606" s="4">
        <v>45003</v>
      </c>
      <c r="D1606" s="2">
        <v>392</v>
      </c>
      <c r="E1606" s="2">
        <v>205</v>
      </c>
      <c r="F1606" s="2" t="str">
        <f>VLOOKUP(E1606,PRODUCTS!A:B,2,FALSE)</f>
        <v>Weather Alert Radio</v>
      </c>
      <c r="G1606" s="2">
        <v>1</v>
      </c>
      <c r="H1606" s="10">
        <f>VLOOKUP(E1606,PRODUCTS!A:E,3,FALSE)</f>
        <v>60</v>
      </c>
      <c r="I1606" s="10">
        <f>VLOOKUP(E1606,PRODUCTS!A:E,4,FALSE)</f>
        <v>32</v>
      </c>
      <c r="J1606" s="10">
        <f t="shared" si="75"/>
        <v>60</v>
      </c>
      <c r="K1606" s="10">
        <f t="shared" si="76"/>
        <v>32</v>
      </c>
      <c r="L1606" s="10">
        <f t="shared" si="77"/>
        <v>28</v>
      </c>
      <c r="M1606" s="2">
        <f>VLOOKUP(D1606,CUSTOMERS!A:E,5,FALSE)</f>
        <v>2</v>
      </c>
      <c r="N1606" s="2">
        <f>VLOOKUP(E1606,PRODUCTS!A:E,5,FALSE)</f>
        <v>9</v>
      </c>
      <c r="O1606" s="2" t="str">
        <f>VLOOKUP(N1606,CATEGORIES!A:C,3,FALSE)</f>
        <v>Electronics</v>
      </c>
      <c r="P1606" s="2" t="str">
        <f ca="1">VLOOKUP(D1606,CUSTOMERS!A:J,10,FALSE)</f>
        <v>40 - 50</v>
      </c>
      <c r="Q1606" s="2" t="str">
        <f>VLOOKUP(D1606,CUSTOMERS!A:I,9,FALSE)</f>
        <v>North-East</v>
      </c>
      <c r="R1606" s="2" t="str">
        <f>VLOOKUP(D1606,CUSTOMERS!A:K,11,FALSE)</f>
        <v>USA</v>
      </c>
    </row>
    <row r="1607" spans="1:18" x14ac:dyDescent="0.2">
      <c r="A1607" s="2">
        <v>1780</v>
      </c>
      <c r="B1607" s="2">
        <v>1</v>
      </c>
      <c r="C1607" s="4">
        <v>45003</v>
      </c>
      <c r="D1607" s="2">
        <v>521</v>
      </c>
      <c r="E1607" s="2">
        <v>51</v>
      </c>
      <c r="F1607" s="2" t="str">
        <f>VLOOKUP(E1607,PRODUCTS!A:B,2,FALSE)</f>
        <v>Chocolate-covered Oreos</v>
      </c>
      <c r="G1607" s="2">
        <v>2</v>
      </c>
      <c r="H1607" s="10">
        <f>VLOOKUP(E1607,PRODUCTS!A:E,3,FALSE)</f>
        <v>25</v>
      </c>
      <c r="I1607" s="10">
        <f>VLOOKUP(E1607,PRODUCTS!A:E,4,FALSE)</f>
        <v>15.5</v>
      </c>
      <c r="J1607" s="10">
        <f t="shared" si="75"/>
        <v>50</v>
      </c>
      <c r="K1607" s="10">
        <f t="shared" si="76"/>
        <v>31</v>
      </c>
      <c r="L1607" s="10">
        <f t="shared" si="77"/>
        <v>19</v>
      </c>
      <c r="M1607" s="2">
        <f>VLOOKUP(D1607,CUSTOMERS!A:E,5,FALSE)</f>
        <v>2</v>
      </c>
      <c r="N1607" s="2">
        <f>VLOOKUP(E1607,PRODUCTS!A:E,5,FALSE)</f>
        <v>3</v>
      </c>
      <c r="O1607" s="2" t="str">
        <f>VLOOKUP(N1607,CATEGORIES!A:C,3,FALSE)</f>
        <v>Food</v>
      </c>
      <c r="P1607" s="2" t="str">
        <f ca="1">VLOOKUP(D1607,CUSTOMERS!A:J,10,FALSE)</f>
        <v>40 - 50</v>
      </c>
      <c r="Q1607" s="2" t="str">
        <f>VLOOKUP(D1607,CUSTOMERS!A:I,9,FALSE)</f>
        <v>France</v>
      </c>
      <c r="R1607" s="2" t="str">
        <f>VLOOKUP(D1607,CUSTOMERS!A:K,11,FALSE)</f>
        <v>Europe</v>
      </c>
    </row>
    <row r="1608" spans="1:18" x14ac:dyDescent="0.2">
      <c r="A1608" s="2">
        <v>1780</v>
      </c>
      <c r="B1608" s="2">
        <v>2</v>
      </c>
      <c r="C1608" s="4">
        <v>45003</v>
      </c>
      <c r="D1608" s="2">
        <v>521</v>
      </c>
      <c r="E1608" s="2">
        <v>103</v>
      </c>
      <c r="F1608" s="2" t="str">
        <f>VLOOKUP(E1608,PRODUCTS!A:B,2,FALSE)</f>
        <v>House Blend Coffee</v>
      </c>
      <c r="G1608" s="2">
        <v>1</v>
      </c>
      <c r="H1608" s="10">
        <f>VLOOKUP(E1608,PRODUCTS!A:E,3,FALSE)</f>
        <v>14</v>
      </c>
      <c r="I1608" s="10">
        <f>VLOOKUP(E1608,PRODUCTS!A:E,4,FALSE)</f>
        <v>10</v>
      </c>
      <c r="J1608" s="10">
        <f t="shared" si="75"/>
        <v>14</v>
      </c>
      <c r="K1608" s="10">
        <f t="shared" si="76"/>
        <v>10</v>
      </c>
      <c r="L1608" s="10">
        <f t="shared" si="77"/>
        <v>4</v>
      </c>
      <c r="M1608" s="2">
        <f>VLOOKUP(D1608,CUSTOMERS!A:E,5,FALSE)</f>
        <v>2</v>
      </c>
      <c r="N1608" s="2">
        <f>VLOOKUP(E1608,PRODUCTS!A:E,5,FALSE)</f>
        <v>6</v>
      </c>
      <c r="O1608" s="2" t="str">
        <f>VLOOKUP(N1608,CATEGORIES!A:C,3,FALSE)</f>
        <v>Food</v>
      </c>
      <c r="P1608" s="2" t="str">
        <f ca="1">VLOOKUP(D1608,CUSTOMERS!A:J,10,FALSE)</f>
        <v>40 - 50</v>
      </c>
      <c r="Q1608" s="2" t="str">
        <f>VLOOKUP(D1608,CUSTOMERS!A:I,9,FALSE)</f>
        <v>France</v>
      </c>
      <c r="R1608" s="2" t="str">
        <f>VLOOKUP(D1608,CUSTOMERS!A:K,11,FALSE)</f>
        <v>Europe</v>
      </c>
    </row>
    <row r="1609" spans="1:18" x14ac:dyDescent="0.2">
      <c r="A1609" s="2">
        <v>1781</v>
      </c>
      <c r="B1609" s="2">
        <v>1</v>
      </c>
      <c r="C1609" s="4">
        <v>45003</v>
      </c>
      <c r="D1609" s="2">
        <v>582</v>
      </c>
      <c r="E1609" s="2">
        <v>32</v>
      </c>
      <c r="F1609" s="2" t="str">
        <f>VLOOKUP(E1609,PRODUCTS!A:B,2,FALSE)</f>
        <v>Car-Shaped Glasses Case</v>
      </c>
      <c r="G1609" s="2">
        <v>1</v>
      </c>
      <c r="H1609" s="10">
        <f>VLOOKUP(E1609,PRODUCTS!A:E,3,FALSE)</f>
        <v>17</v>
      </c>
      <c r="I1609" s="10">
        <f>VLOOKUP(E1609,PRODUCTS!A:E,4,FALSE)</f>
        <v>11.5</v>
      </c>
      <c r="J1609" s="10">
        <f t="shared" si="75"/>
        <v>17</v>
      </c>
      <c r="K1609" s="10">
        <f t="shared" si="76"/>
        <v>11.5</v>
      </c>
      <c r="L1609" s="10">
        <f t="shared" si="77"/>
        <v>5.5</v>
      </c>
      <c r="M1609" s="2">
        <f>VLOOKUP(D1609,CUSTOMERS!A:E,5,FALSE)</f>
        <v>4</v>
      </c>
      <c r="N1609" s="2">
        <f>VLOOKUP(E1609,PRODUCTS!A:E,5,FALSE)</f>
        <v>26</v>
      </c>
      <c r="O1609" s="2" t="str">
        <f>VLOOKUP(N1609,CATEGORIES!A:C,3,FALSE)</f>
        <v>Gifts</v>
      </c>
      <c r="P1609" s="2" t="str">
        <f ca="1">VLOOKUP(D1609,CUSTOMERS!A:J,10,FALSE)</f>
        <v>30 - 40</v>
      </c>
      <c r="Q1609" s="2" t="str">
        <f>VLOOKUP(D1609,CUSTOMERS!A:I,9,FALSE)</f>
        <v>South-East</v>
      </c>
      <c r="R1609" s="2" t="str">
        <f>VLOOKUP(D1609,CUSTOMERS!A:K,11,FALSE)</f>
        <v>USA</v>
      </c>
    </row>
    <row r="1610" spans="1:18" x14ac:dyDescent="0.2">
      <c r="A1610" s="2">
        <v>1781</v>
      </c>
      <c r="B1610" s="2">
        <v>2</v>
      </c>
      <c r="C1610" s="4">
        <v>45003</v>
      </c>
      <c r="D1610" s="2">
        <v>582</v>
      </c>
      <c r="E1610" s="2">
        <v>35</v>
      </c>
      <c r="F1610" s="2" t="str">
        <f>VLOOKUP(E1610,PRODUCTS!A:B,2,FALSE)</f>
        <v>Cascade Travel Pillow</v>
      </c>
      <c r="G1610" s="2">
        <v>1</v>
      </c>
      <c r="H1610" s="10">
        <f>VLOOKUP(E1610,PRODUCTS!A:E,3,FALSE)</f>
        <v>23</v>
      </c>
      <c r="I1610" s="10">
        <f>VLOOKUP(E1610,PRODUCTS!A:E,4,FALSE)</f>
        <v>13.5</v>
      </c>
      <c r="J1610" s="10">
        <f t="shared" si="75"/>
        <v>23</v>
      </c>
      <c r="K1610" s="10">
        <f t="shared" si="76"/>
        <v>13.5</v>
      </c>
      <c r="L1610" s="10">
        <f t="shared" si="77"/>
        <v>9.5</v>
      </c>
      <c r="M1610" s="2">
        <f>VLOOKUP(D1610,CUSTOMERS!A:E,5,FALSE)</f>
        <v>4</v>
      </c>
      <c r="N1610" s="2">
        <f>VLOOKUP(E1610,PRODUCTS!A:E,5,FALSE)</f>
        <v>25</v>
      </c>
      <c r="O1610" s="2" t="str">
        <f>VLOOKUP(N1610,CATEGORIES!A:C,3,FALSE)</f>
        <v>Travel</v>
      </c>
      <c r="P1610" s="2" t="str">
        <f ca="1">VLOOKUP(D1610,CUSTOMERS!A:J,10,FALSE)</f>
        <v>30 - 40</v>
      </c>
      <c r="Q1610" s="2" t="str">
        <f>VLOOKUP(D1610,CUSTOMERS!A:I,9,FALSE)</f>
        <v>South-East</v>
      </c>
      <c r="R1610" s="2" t="str">
        <f>VLOOKUP(D1610,CUSTOMERS!A:K,11,FALSE)</f>
        <v>USA</v>
      </c>
    </row>
    <row r="1611" spans="1:18" x14ac:dyDescent="0.2">
      <c r="A1611" s="2">
        <v>1781</v>
      </c>
      <c r="B1611" s="2">
        <v>3</v>
      </c>
      <c r="C1611" s="4">
        <v>45003</v>
      </c>
      <c r="D1611" s="2">
        <v>582</v>
      </c>
      <c r="E1611" s="2">
        <v>82</v>
      </c>
      <c r="F1611" s="2" t="str">
        <f>VLOOKUP(E1611,PRODUCTS!A:B,2,FALSE)</f>
        <v>Flex-neck Halogen Floor Lamp</v>
      </c>
      <c r="G1611" s="2">
        <v>2</v>
      </c>
      <c r="H1611" s="10">
        <f>VLOOKUP(E1611,PRODUCTS!A:E,3,FALSE)</f>
        <v>205</v>
      </c>
      <c r="I1611" s="10">
        <f>VLOOKUP(E1611,PRODUCTS!A:E,4,FALSE)</f>
        <v>105.5</v>
      </c>
      <c r="J1611" s="10">
        <f t="shared" si="75"/>
        <v>410</v>
      </c>
      <c r="K1611" s="10">
        <f t="shared" si="76"/>
        <v>211</v>
      </c>
      <c r="L1611" s="10">
        <f t="shared" si="77"/>
        <v>199</v>
      </c>
      <c r="M1611" s="2">
        <f>VLOOKUP(D1611,CUSTOMERS!A:E,5,FALSE)</f>
        <v>4</v>
      </c>
      <c r="N1611" s="2">
        <f>VLOOKUP(E1611,PRODUCTS!A:E,5,FALSE)</f>
        <v>19</v>
      </c>
      <c r="O1611" s="2" t="str">
        <f>VLOOKUP(N1611,CATEGORIES!A:C,3,FALSE)</f>
        <v>Household</v>
      </c>
      <c r="P1611" s="2" t="str">
        <f ca="1">VLOOKUP(D1611,CUSTOMERS!A:J,10,FALSE)</f>
        <v>30 - 40</v>
      </c>
      <c r="Q1611" s="2" t="str">
        <f>VLOOKUP(D1611,CUSTOMERS!A:I,9,FALSE)</f>
        <v>South-East</v>
      </c>
      <c r="R1611" s="2" t="str">
        <f>VLOOKUP(D1611,CUSTOMERS!A:K,11,FALSE)</f>
        <v>USA</v>
      </c>
    </row>
    <row r="1612" spans="1:18" x14ac:dyDescent="0.2">
      <c r="A1612" s="2">
        <v>1782</v>
      </c>
      <c r="B1612" s="2">
        <v>1</v>
      </c>
      <c r="C1612" s="4">
        <v>45004</v>
      </c>
      <c r="D1612" s="2">
        <v>137</v>
      </c>
      <c r="E1612" s="2">
        <v>9</v>
      </c>
      <c r="F1612" s="2" t="str">
        <f>VLOOKUP(E1612,PRODUCTS!A:B,2,FALSE)</f>
        <v>Annie's Zoo Doo</v>
      </c>
      <c r="G1612" s="2">
        <v>1</v>
      </c>
      <c r="H1612" s="10">
        <f>VLOOKUP(E1612,PRODUCTS!A:E,3,FALSE)</f>
        <v>11</v>
      </c>
      <c r="I1612" s="10">
        <f>VLOOKUP(E1612,PRODUCTS!A:E,4,FALSE)</f>
        <v>7.5</v>
      </c>
      <c r="J1612" s="10">
        <f t="shared" si="75"/>
        <v>11</v>
      </c>
      <c r="K1612" s="10">
        <f t="shared" si="76"/>
        <v>7.5</v>
      </c>
      <c r="L1612" s="10">
        <f t="shared" si="77"/>
        <v>3.5</v>
      </c>
      <c r="M1612" s="2">
        <f>VLOOKUP(D1612,CUSTOMERS!A:E,5,FALSE)</f>
        <v>9</v>
      </c>
      <c r="N1612" s="2">
        <f>VLOOKUP(E1612,PRODUCTS!A:E,5,FALSE)</f>
        <v>16</v>
      </c>
      <c r="O1612" s="2" t="str">
        <f>VLOOKUP(N1612,CATEGORIES!A:C,3,FALSE)</f>
        <v>Household</v>
      </c>
      <c r="P1612" s="2" t="str">
        <f ca="1">VLOOKUP(D1612,CUSTOMERS!A:J,10,FALSE)</f>
        <v>40 - 50</v>
      </c>
      <c r="Q1612" s="2" t="str">
        <f>VLOOKUP(D1612,CUSTOMERS!A:I,9,FALSE)</f>
        <v>North-East</v>
      </c>
      <c r="R1612" s="2" t="str">
        <f>VLOOKUP(D1612,CUSTOMERS!A:K,11,FALSE)</f>
        <v>USA</v>
      </c>
    </row>
    <row r="1613" spans="1:18" x14ac:dyDescent="0.2">
      <c r="A1613" s="2">
        <v>1782</v>
      </c>
      <c r="B1613" s="2">
        <v>2</v>
      </c>
      <c r="C1613" s="4">
        <v>45004</v>
      </c>
      <c r="D1613" s="2">
        <v>137</v>
      </c>
      <c r="E1613" s="2">
        <v>60</v>
      </c>
      <c r="F1613" s="2" t="str">
        <f>VLOOKUP(E1613,PRODUCTS!A:B,2,FALSE)</f>
        <v>Custom Cellar Plaque</v>
      </c>
      <c r="G1613" s="2">
        <v>1</v>
      </c>
      <c r="H1613" s="10">
        <f>VLOOKUP(E1613,PRODUCTS!A:E,3,FALSE)</f>
        <v>60</v>
      </c>
      <c r="I1613" s="10">
        <f>VLOOKUP(E1613,PRODUCTS!A:E,4,FALSE)</f>
        <v>33</v>
      </c>
      <c r="J1613" s="10">
        <f t="shared" si="75"/>
        <v>60</v>
      </c>
      <c r="K1613" s="10">
        <f t="shared" si="76"/>
        <v>33</v>
      </c>
      <c r="L1613" s="10">
        <f t="shared" si="77"/>
        <v>27</v>
      </c>
      <c r="M1613" s="2">
        <f>VLOOKUP(D1613,CUSTOMERS!A:E,5,FALSE)</f>
        <v>9</v>
      </c>
      <c r="N1613" s="2">
        <f>VLOOKUP(E1613,PRODUCTS!A:E,5,FALSE)</f>
        <v>15</v>
      </c>
      <c r="O1613" s="2" t="str">
        <f>VLOOKUP(N1613,CATEGORIES!A:C,3,FALSE)</f>
        <v>Household</v>
      </c>
      <c r="P1613" s="2" t="str">
        <f ca="1">VLOOKUP(D1613,CUSTOMERS!A:J,10,FALSE)</f>
        <v>40 - 50</v>
      </c>
      <c r="Q1613" s="2" t="str">
        <f>VLOOKUP(D1613,CUSTOMERS!A:I,9,FALSE)</f>
        <v>North-East</v>
      </c>
      <c r="R1613" s="2" t="str">
        <f>VLOOKUP(D1613,CUSTOMERS!A:K,11,FALSE)</f>
        <v>USA</v>
      </c>
    </row>
    <row r="1614" spans="1:18" x14ac:dyDescent="0.2">
      <c r="A1614" s="2">
        <v>1782</v>
      </c>
      <c r="B1614" s="2">
        <v>3</v>
      </c>
      <c r="C1614" s="4">
        <v>45004</v>
      </c>
      <c r="D1614" s="2">
        <v>137</v>
      </c>
      <c r="E1614" s="2">
        <v>86</v>
      </c>
      <c r="F1614" s="2" t="str">
        <f>VLOOKUP(E1614,PRODUCTS!A:B,2,FALSE)</f>
        <v>Fragrant Flower Arrangement</v>
      </c>
      <c r="G1614" s="2">
        <v>1</v>
      </c>
      <c r="H1614" s="10">
        <f>VLOOKUP(E1614,PRODUCTS!A:E,3,FALSE)</f>
        <v>60</v>
      </c>
      <c r="I1614" s="10">
        <f>VLOOKUP(E1614,PRODUCTS!A:E,4,FALSE)</f>
        <v>31</v>
      </c>
      <c r="J1614" s="10">
        <f t="shared" si="75"/>
        <v>60</v>
      </c>
      <c r="K1614" s="10">
        <f t="shared" si="76"/>
        <v>31</v>
      </c>
      <c r="L1614" s="10">
        <f t="shared" si="77"/>
        <v>29</v>
      </c>
      <c r="M1614" s="2">
        <f>VLOOKUP(D1614,CUSTOMERS!A:E,5,FALSE)</f>
        <v>9</v>
      </c>
      <c r="N1614" s="2">
        <f>VLOOKUP(E1614,PRODUCTS!A:E,5,FALSE)</f>
        <v>22</v>
      </c>
      <c r="O1614" s="2" t="str">
        <f>VLOOKUP(N1614,CATEGORIES!A:C,3,FALSE)</f>
        <v>Gifts</v>
      </c>
      <c r="P1614" s="2" t="str">
        <f ca="1">VLOOKUP(D1614,CUSTOMERS!A:J,10,FALSE)</f>
        <v>40 - 50</v>
      </c>
      <c r="Q1614" s="2" t="str">
        <f>VLOOKUP(D1614,CUSTOMERS!A:I,9,FALSE)</f>
        <v>North-East</v>
      </c>
      <c r="R1614" s="2" t="str">
        <f>VLOOKUP(D1614,CUSTOMERS!A:K,11,FALSE)</f>
        <v>USA</v>
      </c>
    </row>
    <row r="1615" spans="1:18" x14ac:dyDescent="0.2">
      <c r="A1615" s="2">
        <v>1782</v>
      </c>
      <c r="B1615" s="2">
        <v>4</v>
      </c>
      <c r="C1615" s="4">
        <v>45004</v>
      </c>
      <c r="D1615" s="2">
        <v>137</v>
      </c>
      <c r="E1615" s="2">
        <v>97</v>
      </c>
      <c r="F1615" s="2" t="str">
        <f>VLOOKUP(E1615,PRODUCTS!A:B,2,FALSE)</f>
        <v>Guardian Plus Purifier</v>
      </c>
      <c r="G1615" s="2">
        <v>1</v>
      </c>
      <c r="H1615" s="10">
        <f>VLOOKUP(E1615,PRODUCTS!A:E,3,FALSE)</f>
        <v>95</v>
      </c>
      <c r="I1615" s="10">
        <f>VLOOKUP(E1615,PRODUCTS!A:E,4,FALSE)</f>
        <v>49.5</v>
      </c>
      <c r="J1615" s="10">
        <f t="shared" si="75"/>
        <v>95</v>
      </c>
      <c r="K1615" s="10">
        <f t="shared" si="76"/>
        <v>49.5</v>
      </c>
      <c r="L1615" s="10">
        <f t="shared" si="77"/>
        <v>45.5</v>
      </c>
      <c r="M1615" s="2">
        <f>VLOOKUP(D1615,CUSTOMERS!A:E,5,FALSE)</f>
        <v>9</v>
      </c>
      <c r="N1615" s="2">
        <f>VLOOKUP(E1615,PRODUCTS!A:E,5,FALSE)</f>
        <v>23</v>
      </c>
      <c r="O1615" s="2" t="str">
        <f>VLOOKUP(N1615,CATEGORIES!A:C,3,FALSE)</f>
        <v>Travel</v>
      </c>
      <c r="P1615" s="2" t="str">
        <f ca="1">VLOOKUP(D1615,CUSTOMERS!A:J,10,FALSE)</f>
        <v>40 - 50</v>
      </c>
      <c r="Q1615" s="2" t="str">
        <f>VLOOKUP(D1615,CUSTOMERS!A:I,9,FALSE)</f>
        <v>North-East</v>
      </c>
      <c r="R1615" s="2" t="str">
        <f>VLOOKUP(D1615,CUSTOMERS!A:K,11,FALSE)</f>
        <v>USA</v>
      </c>
    </row>
    <row r="1616" spans="1:18" x14ac:dyDescent="0.2">
      <c r="A1616" s="2">
        <v>1782</v>
      </c>
      <c r="B1616" s="2">
        <v>5</v>
      </c>
      <c r="C1616" s="4">
        <v>45004</v>
      </c>
      <c r="D1616" s="2">
        <v>137</v>
      </c>
      <c r="E1616" s="2">
        <v>103</v>
      </c>
      <c r="F1616" s="2" t="str">
        <f>VLOOKUP(E1616,PRODUCTS!A:B,2,FALSE)</f>
        <v>House Blend Coffee</v>
      </c>
      <c r="G1616" s="2">
        <v>2</v>
      </c>
      <c r="H1616" s="10">
        <f>VLOOKUP(E1616,PRODUCTS!A:E,3,FALSE)</f>
        <v>14</v>
      </c>
      <c r="I1616" s="10">
        <f>VLOOKUP(E1616,PRODUCTS!A:E,4,FALSE)</f>
        <v>10</v>
      </c>
      <c r="J1616" s="10">
        <f t="shared" si="75"/>
        <v>28</v>
      </c>
      <c r="K1616" s="10">
        <f t="shared" si="76"/>
        <v>20</v>
      </c>
      <c r="L1616" s="10">
        <f t="shared" si="77"/>
        <v>8</v>
      </c>
      <c r="M1616" s="2">
        <f>VLOOKUP(D1616,CUSTOMERS!A:E,5,FALSE)</f>
        <v>9</v>
      </c>
      <c r="N1616" s="2">
        <f>VLOOKUP(E1616,PRODUCTS!A:E,5,FALSE)</f>
        <v>6</v>
      </c>
      <c r="O1616" s="2" t="str">
        <f>VLOOKUP(N1616,CATEGORIES!A:C,3,FALSE)</f>
        <v>Food</v>
      </c>
      <c r="P1616" s="2" t="str">
        <f ca="1">VLOOKUP(D1616,CUSTOMERS!A:J,10,FALSE)</f>
        <v>40 - 50</v>
      </c>
      <c r="Q1616" s="2" t="str">
        <f>VLOOKUP(D1616,CUSTOMERS!A:I,9,FALSE)</f>
        <v>North-East</v>
      </c>
      <c r="R1616" s="2" t="str">
        <f>VLOOKUP(D1616,CUSTOMERS!A:K,11,FALSE)</f>
        <v>USA</v>
      </c>
    </row>
    <row r="1617" spans="1:18" x14ac:dyDescent="0.2">
      <c r="A1617" s="2">
        <v>1783</v>
      </c>
      <c r="B1617" s="2">
        <v>1</v>
      </c>
      <c r="C1617" s="4">
        <v>45004</v>
      </c>
      <c r="D1617" s="2">
        <v>245</v>
      </c>
      <c r="E1617" s="2">
        <v>208</v>
      </c>
      <c r="F1617" s="2" t="str">
        <f>VLOOKUP(E1617,PRODUCTS!A:B,2,FALSE)</f>
        <v>Winged Fairy</v>
      </c>
      <c r="G1617" s="2">
        <v>2</v>
      </c>
      <c r="H1617" s="10">
        <f>VLOOKUP(E1617,PRODUCTS!A:E,3,FALSE)</f>
        <v>45</v>
      </c>
      <c r="I1617" s="10">
        <f>VLOOKUP(E1617,PRODUCTS!A:E,4,FALSE)</f>
        <v>25.5</v>
      </c>
      <c r="J1617" s="10">
        <f t="shared" si="75"/>
        <v>90</v>
      </c>
      <c r="K1617" s="10">
        <f t="shared" si="76"/>
        <v>51</v>
      </c>
      <c r="L1617" s="10">
        <f t="shared" si="77"/>
        <v>39</v>
      </c>
      <c r="M1617" s="2">
        <f>VLOOKUP(D1617,CUSTOMERS!A:E,5,FALSE)</f>
        <v>2</v>
      </c>
      <c r="N1617" s="2">
        <f>VLOOKUP(E1617,PRODUCTS!A:E,5,FALSE)</f>
        <v>16</v>
      </c>
      <c r="O1617" s="2" t="str">
        <f>VLOOKUP(N1617,CATEGORIES!A:C,3,FALSE)</f>
        <v>Household</v>
      </c>
      <c r="P1617" s="2" t="str">
        <f ca="1">VLOOKUP(D1617,CUSTOMERS!A:J,10,FALSE)</f>
        <v>50 - 60</v>
      </c>
      <c r="Q1617" s="2" t="str">
        <f>VLOOKUP(D1617,CUSTOMERS!A:I,9,FALSE)</f>
        <v>North-East</v>
      </c>
      <c r="R1617" s="2" t="str">
        <f>VLOOKUP(D1617,CUSTOMERS!A:K,11,FALSE)</f>
        <v>USA</v>
      </c>
    </row>
    <row r="1618" spans="1:18" x14ac:dyDescent="0.2">
      <c r="A1618" s="2">
        <v>1784</v>
      </c>
      <c r="B1618" s="2">
        <v>1</v>
      </c>
      <c r="C1618" s="4">
        <v>45004</v>
      </c>
      <c r="D1618" s="2">
        <v>376</v>
      </c>
      <c r="E1618" s="2">
        <v>141</v>
      </c>
      <c r="F1618" s="2" t="str">
        <f>VLOOKUP(E1618,PRODUCTS!A:B,2,FALSE)</f>
        <v>Nothing But Roses</v>
      </c>
      <c r="G1618" s="2">
        <v>1</v>
      </c>
      <c r="H1618" s="10">
        <f>VLOOKUP(E1618,PRODUCTS!A:E,3,FALSE)</f>
        <v>70</v>
      </c>
      <c r="I1618" s="10">
        <f>VLOOKUP(E1618,PRODUCTS!A:E,4,FALSE)</f>
        <v>36</v>
      </c>
      <c r="J1618" s="10">
        <f t="shared" si="75"/>
        <v>70</v>
      </c>
      <c r="K1618" s="10">
        <f t="shared" si="76"/>
        <v>36</v>
      </c>
      <c r="L1618" s="10">
        <f t="shared" si="77"/>
        <v>34</v>
      </c>
      <c r="M1618" s="2">
        <f>VLOOKUP(D1618,CUSTOMERS!A:E,5,FALSE)</f>
        <v>4</v>
      </c>
      <c r="N1618" s="2">
        <f>VLOOKUP(E1618,PRODUCTS!A:E,5,FALSE)</f>
        <v>22</v>
      </c>
      <c r="O1618" s="2" t="str">
        <f>VLOOKUP(N1618,CATEGORIES!A:C,3,FALSE)</f>
        <v>Gifts</v>
      </c>
      <c r="P1618" s="2" t="str">
        <f ca="1">VLOOKUP(D1618,CUSTOMERS!A:J,10,FALSE)</f>
        <v>40 - 50</v>
      </c>
      <c r="Q1618" s="2" t="str">
        <f>VLOOKUP(D1618,CUSTOMERS!A:I,9,FALSE)</f>
        <v>Mid-Atlantic</v>
      </c>
      <c r="R1618" s="2" t="str">
        <f>VLOOKUP(D1618,CUSTOMERS!A:K,11,FALSE)</f>
        <v>USA</v>
      </c>
    </row>
    <row r="1619" spans="1:18" x14ac:dyDescent="0.2">
      <c r="A1619" s="2">
        <v>1784</v>
      </c>
      <c r="B1619" s="2">
        <v>2</v>
      </c>
      <c r="C1619" s="4">
        <v>45004</v>
      </c>
      <c r="D1619" s="2">
        <v>376</v>
      </c>
      <c r="E1619" s="2">
        <v>145</v>
      </c>
      <c r="F1619" s="2" t="str">
        <f>VLOOKUP(E1619,PRODUCTS!A:B,2,FALSE)</f>
        <v>Office Party Pack</v>
      </c>
      <c r="G1619" s="2">
        <v>25</v>
      </c>
      <c r="H1619" s="10">
        <f>VLOOKUP(E1619,PRODUCTS!A:E,3,FALSE)</f>
        <v>89</v>
      </c>
      <c r="I1619" s="10">
        <f>VLOOKUP(E1619,PRODUCTS!A:E,4,FALSE)</f>
        <v>46.5</v>
      </c>
      <c r="J1619" s="10">
        <f t="shared" si="75"/>
        <v>2225</v>
      </c>
      <c r="K1619" s="10">
        <f t="shared" si="76"/>
        <v>1162.5</v>
      </c>
      <c r="L1619" s="10">
        <f t="shared" si="77"/>
        <v>1062.5</v>
      </c>
      <c r="M1619" s="2">
        <f>VLOOKUP(D1619,CUSTOMERS!A:E,5,FALSE)</f>
        <v>4</v>
      </c>
      <c r="N1619" s="2">
        <f>VLOOKUP(E1619,PRODUCTS!A:E,5,FALSE)</f>
        <v>11</v>
      </c>
      <c r="O1619" s="2" t="str">
        <f>VLOOKUP(N1619,CATEGORIES!A:C,3,FALSE)</f>
        <v>Gifts</v>
      </c>
      <c r="P1619" s="2" t="str">
        <f ca="1">VLOOKUP(D1619,CUSTOMERS!A:J,10,FALSE)</f>
        <v>40 - 50</v>
      </c>
      <c r="Q1619" s="2" t="str">
        <f>VLOOKUP(D1619,CUSTOMERS!A:I,9,FALSE)</f>
        <v>Mid-Atlantic</v>
      </c>
      <c r="R1619" s="2" t="str">
        <f>VLOOKUP(D1619,CUSTOMERS!A:K,11,FALSE)</f>
        <v>USA</v>
      </c>
    </row>
    <row r="1620" spans="1:18" x14ac:dyDescent="0.2">
      <c r="A1620" s="2">
        <v>1785</v>
      </c>
      <c r="B1620" s="2">
        <v>1</v>
      </c>
      <c r="C1620" s="4">
        <v>45004</v>
      </c>
      <c r="D1620" s="2">
        <v>682</v>
      </c>
      <c r="E1620" s="2">
        <v>72</v>
      </c>
      <c r="F1620" s="2" t="str">
        <f>VLOOKUP(E1620,PRODUCTS!A:B,2,FALSE)</f>
        <v>Elmo Market Basket</v>
      </c>
      <c r="G1620" s="2">
        <v>1</v>
      </c>
      <c r="H1620" s="10">
        <f>VLOOKUP(E1620,PRODUCTS!A:E,3,FALSE)</f>
        <v>30</v>
      </c>
      <c r="I1620" s="10">
        <f>VLOOKUP(E1620,PRODUCTS!A:E,4,FALSE)</f>
        <v>18</v>
      </c>
      <c r="J1620" s="10">
        <f t="shared" si="75"/>
        <v>30</v>
      </c>
      <c r="K1620" s="10">
        <f t="shared" si="76"/>
        <v>18</v>
      </c>
      <c r="L1620" s="10">
        <f t="shared" si="77"/>
        <v>12</v>
      </c>
      <c r="M1620" s="2">
        <f>VLOOKUP(D1620,CUSTOMERS!A:E,5,FALSE)</f>
        <v>4</v>
      </c>
      <c r="N1620" s="2">
        <f>VLOOKUP(E1620,PRODUCTS!A:E,5,FALSE)</f>
        <v>17</v>
      </c>
      <c r="O1620" s="2" t="str">
        <f>VLOOKUP(N1620,CATEGORIES!A:C,3,FALSE)</f>
        <v>Children</v>
      </c>
      <c r="P1620" s="2" t="str">
        <f ca="1">VLOOKUP(D1620,CUSTOMERS!A:J,10,FALSE)</f>
        <v>40 - 50</v>
      </c>
      <c r="Q1620" s="2" t="str">
        <f>VLOOKUP(D1620,CUSTOMERS!A:I,9,FALSE)</f>
        <v>Mid-Atlantic</v>
      </c>
      <c r="R1620" s="2" t="str">
        <f>VLOOKUP(D1620,CUSTOMERS!A:K,11,FALSE)</f>
        <v>USA</v>
      </c>
    </row>
    <row r="1621" spans="1:18" x14ac:dyDescent="0.2">
      <c r="A1621" s="2">
        <v>1785</v>
      </c>
      <c r="B1621" s="2">
        <v>2</v>
      </c>
      <c r="C1621" s="4">
        <v>45004</v>
      </c>
      <c r="D1621" s="2">
        <v>682</v>
      </c>
      <c r="E1621" s="2">
        <v>152</v>
      </c>
      <c r="F1621" s="2" t="str">
        <f>VLOOKUP(E1621,PRODUCTS!A:B,2,FALSE)</f>
        <v>Pet Portrait</v>
      </c>
      <c r="G1621" s="2">
        <v>1</v>
      </c>
      <c r="H1621" s="10">
        <f>VLOOKUP(E1621,PRODUCTS!A:E,3,FALSE)</f>
        <v>105</v>
      </c>
      <c r="I1621" s="10">
        <f>VLOOKUP(E1621,PRODUCTS!A:E,4,FALSE)</f>
        <v>53.5</v>
      </c>
      <c r="J1621" s="10">
        <f t="shared" si="75"/>
        <v>105</v>
      </c>
      <c r="K1621" s="10">
        <f t="shared" si="76"/>
        <v>53.5</v>
      </c>
      <c r="L1621" s="10">
        <f t="shared" si="77"/>
        <v>51.5</v>
      </c>
      <c r="M1621" s="2">
        <f>VLOOKUP(D1621,CUSTOMERS!A:E,5,FALSE)</f>
        <v>4</v>
      </c>
      <c r="N1621" s="2">
        <f>VLOOKUP(E1621,PRODUCTS!A:E,5,FALSE)</f>
        <v>21</v>
      </c>
      <c r="O1621" s="2" t="str">
        <f>VLOOKUP(N1621,CATEGORIES!A:C,3,FALSE)</f>
        <v>Household</v>
      </c>
      <c r="P1621" s="2" t="str">
        <f ca="1">VLOOKUP(D1621,CUSTOMERS!A:J,10,FALSE)</f>
        <v>40 - 50</v>
      </c>
      <c r="Q1621" s="2" t="str">
        <f>VLOOKUP(D1621,CUSTOMERS!A:I,9,FALSE)</f>
        <v>Mid-Atlantic</v>
      </c>
      <c r="R1621" s="2" t="str">
        <f>VLOOKUP(D1621,CUSTOMERS!A:K,11,FALSE)</f>
        <v>USA</v>
      </c>
    </row>
    <row r="1622" spans="1:18" x14ac:dyDescent="0.2">
      <c r="A1622" s="2">
        <v>1786</v>
      </c>
      <c r="B1622" s="2">
        <v>1</v>
      </c>
      <c r="C1622" s="4">
        <v>45005</v>
      </c>
      <c r="D1622" s="2">
        <v>246</v>
      </c>
      <c r="E1622" s="2">
        <v>41</v>
      </c>
      <c r="F1622" s="2" t="str">
        <f>VLOOKUP(E1622,PRODUCTS!A:B,2,FALSE)</f>
        <v>Celebration</v>
      </c>
      <c r="G1622" s="2">
        <v>1</v>
      </c>
      <c r="H1622" s="10">
        <f>VLOOKUP(E1622,PRODUCTS!A:E,3,FALSE)</f>
        <v>79</v>
      </c>
      <c r="I1622" s="10">
        <f>VLOOKUP(E1622,PRODUCTS!A:E,4,FALSE)</f>
        <v>42.5</v>
      </c>
      <c r="J1622" s="10">
        <f t="shared" si="75"/>
        <v>79</v>
      </c>
      <c r="K1622" s="10">
        <f t="shared" si="76"/>
        <v>42.5</v>
      </c>
      <c r="L1622" s="10">
        <f t="shared" si="77"/>
        <v>36.5</v>
      </c>
      <c r="M1622" s="2">
        <f>VLOOKUP(D1622,CUSTOMERS!A:E,5,FALSE)</f>
        <v>3</v>
      </c>
      <c r="N1622" s="2">
        <f>VLOOKUP(E1622,PRODUCTS!A:E,5,FALSE)</f>
        <v>11</v>
      </c>
      <c r="O1622" s="2" t="str">
        <f>VLOOKUP(N1622,CATEGORIES!A:C,3,FALSE)</f>
        <v>Gifts</v>
      </c>
      <c r="P1622" s="2" t="str">
        <f ca="1">VLOOKUP(D1622,CUSTOMERS!A:J,10,FALSE)</f>
        <v>40 - 50</v>
      </c>
      <c r="Q1622" s="2" t="str">
        <f>VLOOKUP(D1622,CUSTOMERS!A:I,9,FALSE)</f>
        <v>South</v>
      </c>
      <c r="R1622" s="2" t="str">
        <f>VLOOKUP(D1622,CUSTOMERS!A:K,11,FALSE)</f>
        <v>USA</v>
      </c>
    </row>
    <row r="1623" spans="1:18" x14ac:dyDescent="0.2">
      <c r="A1623" s="2">
        <v>1786</v>
      </c>
      <c r="B1623" s="2">
        <v>2</v>
      </c>
      <c r="C1623" s="4">
        <v>45005</v>
      </c>
      <c r="D1623" s="2">
        <v>246</v>
      </c>
      <c r="E1623" s="2">
        <v>158</v>
      </c>
      <c r="F1623" s="2" t="str">
        <f>VLOOKUP(E1623,PRODUCTS!A:B,2,FALSE)</f>
        <v>Portable Light Box</v>
      </c>
      <c r="G1623" s="2">
        <v>1</v>
      </c>
      <c r="H1623" s="10">
        <f>VLOOKUP(E1623,PRODUCTS!A:E,3,FALSE)</f>
        <v>304</v>
      </c>
      <c r="I1623" s="10">
        <f>VLOOKUP(E1623,PRODUCTS!A:E,4,FALSE)</f>
        <v>154</v>
      </c>
      <c r="J1623" s="10">
        <f t="shared" si="75"/>
        <v>304</v>
      </c>
      <c r="K1623" s="10">
        <f t="shared" si="76"/>
        <v>154</v>
      </c>
      <c r="L1623" s="10">
        <f t="shared" si="77"/>
        <v>150</v>
      </c>
      <c r="M1623" s="2">
        <f>VLOOKUP(D1623,CUSTOMERS!A:E,5,FALSE)</f>
        <v>3</v>
      </c>
      <c r="N1623" s="2">
        <f>VLOOKUP(E1623,PRODUCTS!A:E,5,FALSE)</f>
        <v>7</v>
      </c>
      <c r="O1623" s="2" t="str">
        <f>VLOOKUP(N1623,CATEGORIES!A:C,3,FALSE)</f>
        <v>Electronics</v>
      </c>
      <c r="P1623" s="2" t="str">
        <f ca="1">VLOOKUP(D1623,CUSTOMERS!A:J,10,FALSE)</f>
        <v>40 - 50</v>
      </c>
      <c r="Q1623" s="2" t="str">
        <f>VLOOKUP(D1623,CUSTOMERS!A:I,9,FALSE)</f>
        <v>South</v>
      </c>
      <c r="R1623" s="2" t="str">
        <f>VLOOKUP(D1623,CUSTOMERS!A:K,11,FALSE)</f>
        <v>USA</v>
      </c>
    </row>
    <row r="1624" spans="1:18" x14ac:dyDescent="0.2">
      <c r="A1624" s="2">
        <v>1786</v>
      </c>
      <c r="B1624" s="2">
        <v>3</v>
      </c>
      <c r="C1624" s="4">
        <v>45005</v>
      </c>
      <c r="D1624" s="2">
        <v>246</v>
      </c>
      <c r="E1624" s="2">
        <v>182</v>
      </c>
      <c r="F1624" s="2" t="str">
        <f>VLOOKUP(E1624,PRODUCTS!A:B,2,FALSE)</f>
        <v>Smoked Vermont Turkey Breast</v>
      </c>
      <c r="G1624" s="2">
        <v>1</v>
      </c>
      <c r="H1624" s="10">
        <f>VLOOKUP(E1624,PRODUCTS!A:E,3,FALSE)</f>
        <v>30</v>
      </c>
      <c r="I1624" s="10">
        <f>VLOOKUP(E1624,PRODUCTS!A:E,4,FALSE)</f>
        <v>18</v>
      </c>
      <c r="J1624" s="10">
        <f t="shared" si="75"/>
        <v>30</v>
      </c>
      <c r="K1624" s="10">
        <f t="shared" si="76"/>
        <v>18</v>
      </c>
      <c r="L1624" s="10">
        <f t="shared" si="77"/>
        <v>12</v>
      </c>
      <c r="M1624" s="2">
        <f>VLOOKUP(D1624,CUSTOMERS!A:E,5,FALSE)</f>
        <v>3</v>
      </c>
      <c r="N1624" s="2">
        <f>VLOOKUP(E1624,PRODUCTS!A:E,5,FALSE)</f>
        <v>18</v>
      </c>
      <c r="O1624" s="2" t="str">
        <f>VLOOKUP(N1624,CATEGORIES!A:C,3,FALSE)</f>
        <v>Food</v>
      </c>
      <c r="P1624" s="2" t="str">
        <f ca="1">VLOOKUP(D1624,CUSTOMERS!A:J,10,FALSE)</f>
        <v>40 - 50</v>
      </c>
      <c r="Q1624" s="2" t="str">
        <f>VLOOKUP(D1624,CUSTOMERS!A:I,9,FALSE)</f>
        <v>South</v>
      </c>
      <c r="R1624" s="2" t="str">
        <f>VLOOKUP(D1624,CUSTOMERS!A:K,11,FALSE)</f>
        <v>USA</v>
      </c>
    </row>
    <row r="1625" spans="1:18" x14ac:dyDescent="0.2">
      <c r="A1625" s="2">
        <v>1787</v>
      </c>
      <c r="B1625" s="2">
        <v>1</v>
      </c>
      <c r="C1625" s="4">
        <v>45005</v>
      </c>
      <c r="D1625" s="2">
        <v>388</v>
      </c>
      <c r="E1625" s="2">
        <v>52</v>
      </c>
      <c r="F1625" s="2" t="str">
        <f>VLOOKUP(E1625,PRODUCTS!A:B,2,FALSE)</f>
        <v>Classic Pink Flamingos</v>
      </c>
      <c r="G1625" s="2">
        <v>1</v>
      </c>
      <c r="H1625" s="10">
        <f>VLOOKUP(E1625,PRODUCTS!A:E,3,FALSE)</f>
        <v>20</v>
      </c>
      <c r="I1625" s="10">
        <f>VLOOKUP(E1625,PRODUCTS!A:E,4,FALSE)</f>
        <v>11</v>
      </c>
      <c r="J1625" s="10">
        <f t="shared" si="75"/>
        <v>20</v>
      </c>
      <c r="K1625" s="10">
        <f t="shared" si="76"/>
        <v>11</v>
      </c>
      <c r="L1625" s="10">
        <f t="shared" si="77"/>
        <v>9</v>
      </c>
      <c r="M1625" s="2">
        <f>VLOOKUP(D1625,CUSTOMERS!A:E,5,FALSE)</f>
        <v>4</v>
      </c>
      <c r="N1625" s="2">
        <f>VLOOKUP(E1625,PRODUCTS!A:E,5,FALSE)</f>
        <v>16</v>
      </c>
      <c r="O1625" s="2" t="str">
        <f>VLOOKUP(N1625,CATEGORIES!A:C,3,FALSE)</f>
        <v>Household</v>
      </c>
      <c r="P1625" s="2" t="str">
        <f ca="1">VLOOKUP(D1625,CUSTOMERS!A:J,10,FALSE)</f>
        <v>40 - 50</v>
      </c>
      <c r="Q1625" s="2" t="str">
        <f>VLOOKUP(D1625,CUSTOMERS!A:I,9,FALSE)</f>
        <v>Central</v>
      </c>
      <c r="R1625" s="2" t="str">
        <f>VLOOKUP(D1625,CUSTOMERS!A:K,11,FALSE)</f>
        <v>USA</v>
      </c>
    </row>
    <row r="1626" spans="1:18" x14ac:dyDescent="0.2">
      <c r="A1626" s="2">
        <v>1787</v>
      </c>
      <c r="B1626" s="2">
        <v>2</v>
      </c>
      <c r="C1626" s="4">
        <v>45005</v>
      </c>
      <c r="D1626" s="2">
        <v>388</v>
      </c>
      <c r="E1626" s="2">
        <v>70</v>
      </c>
      <c r="F1626" s="2" t="str">
        <f>VLOOKUP(E1626,PRODUCTS!A:B,2,FALSE)</f>
        <v>Eatable Delights Flower Basket</v>
      </c>
      <c r="G1626" s="2">
        <v>1</v>
      </c>
      <c r="H1626" s="10">
        <f>VLOOKUP(E1626,PRODUCTS!A:E,3,FALSE)</f>
        <v>55</v>
      </c>
      <c r="I1626" s="10">
        <f>VLOOKUP(E1626,PRODUCTS!A:E,4,FALSE)</f>
        <v>28.5</v>
      </c>
      <c r="J1626" s="10">
        <f t="shared" si="75"/>
        <v>55</v>
      </c>
      <c r="K1626" s="10">
        <f t="shared" si="76"/>
        <v>28.5</v>
      </c>
      <c r="L1626" s="10">
        <f t="shared" si="77"/>
        <v>26.5</v>
      </c>
      <c r="M1626" s="2">
        <f>VLOOKUP(D1626,CUSTOMERS!A:E,5,FALSE)</f>
        <v>4</v>
      </c>
      <c r="N1626" s="2">
        <f>VLOOKUP(E1626,PRODUCTS!A:E,5,FALSE)</f>
        <v>22</v>
      </c>
      <c r="O1626" s="2" t="str">
        <f>VLOOKUP(N1626,CATEGORIES!A:C,3,FALSE)</f>
        <v>Gifts</v>
      </c>
      <c r="P1626" s="2" t="str">
        <f ca="1">VLOOKUP(D1626,CUSTOMERS!A:J,10,FALSE)</f>
        <v>40 - 50</v>
      </c>
      <c r="Q1626" s="2" t="str">
        <f>VLOOKUP(D1626,CUSTOMERS!A:I,9,FALSE)</f>
        <v>Central</v>
      </c>
      <c r="R1626" s="2" t="str">
        <f>VLOOKUP(D1626,CUSTOMERS!A:K,11,FALSE)</f>
        <v>USA</v>
      </c>
    </row>
    <row r="1627" spans="1:18" x14ac:dyDescent="0.2">
      <c r="A1627" s="2">
        <v>1787</v>
      </c>
      <c r="B1627" s="2">
        <v>3</v>
      </c>
      <c r="C1627" s="4">
        <v>45005</v>
      </c>
      <c r="D1627" s="2">
        <v>388</v>
      </c>
      <c r="E1627" s="2">
        <v>199</v>
      </c>
      <c r="F1627" s="2" t="str">
        <f>VLOOKUP(E1627,PRODUCTS!A:B,2,FALSE)</f>
        <v>Truth Seeker</v>
      </c>
      <c r="G1627" s="2">
        <v>1</v>
      </c>
      <c r="H1627" s="10">
        <f>VLOOKUP(E1627,PRODUCTS!A:E,3,FALSE)</f>
        <v>154</v>
      </c>
      <c r="I1627" s="10">
        <f>VLOOKUP(E1627,PRODUCTS!A:E,4,FALSE)</f>
        <v>79</v>
      </c>
      <c r="J1627" s="10">
        <f t="shared" si="75"/>
        <v>154</v>
      </c>
      <c r="K1627" s="10">
        <f t="shared" si="76"/>
        <v>79</v>
      </c>
      <c r="L1627" s="10">
        <f t="shared" si="77"/>
        <v>75</v>
      </c>
      <c r="M1627" s="2">
        <f>VLOOKUP(D1627,CUSTOMERS!A:E,5,FALSE)</f>
        <v>4</v>
      </c>
      <c r="N1627" s="2">
        <f>VLOOKUP(E1627,PRODUCTS!A:E,5,FALSE)</f>
        <v>9</v>
      </c>
      <c r="O1627" s="2" t="str">
        <f>VLOOKUP(N1627,CATEGORIES!A:C,3,FALSE)</f>
        <v>Electronics</v>
      </c>
      <c r="P1627" s="2" t="str">
        <f ca="1">VLOOKUP(D1627,CUSTOMERS!A:J,10,FALSE)</f>
        <v>40 - 50</v>
      </c>
      <c r="Q1627" s="2" t="str">
        <f>VLOOKUP(D1627,CUSTOMERS!A:I,9,FALSE)</f>
        <v>Central</v>
      </c>
      <c r="R1627" s="2" t="str">
        <f>VLOOKUP(D1627,CUSTOMERS!A:K,11,FALSE)</f>
        <v>USA</v>
      </c>
    </row>
    <row r="1628" spans="1:18" x14ac:dyDescent="0.2">
      <c r="A1628" s="2">
        <v>1788</v>
      </c>
      <c r="B1628" s="2">
        <v>1</v>
      </c>
      <c r="C1628" s="4">
        <v>45006</v>
      </c>
      <c r="D1628" s="2">
        <v>512</v>
      </c>
      <c r="E1628" s="2">
        <v>114</v>
      </c>
      <c r="F1628" s="2" t="str">
        <f>VLOOKUP(E1628,PRODUCTS!A:B,2,FALSE)</f>
        <v>Keytog Laser Pointer</v>
      </c>
      <c r="G1628" s="2">
        <v>1</v>
      </c>
      <c r="H1628" s="10">
        <f>VLOOKUP(E1628,PRODUCTS!A:E,3,FALSE)</f>
        <v>84</v>
      </c>
      <c r="I1628" s="10">
        <f>VLOOKUP(E1628,PRODUCTS!A:E,4,FALSE)</f>
        <v>44</v>
      </c>
      <c r="J1628" s="10">
        <f t="shared" si="75"/>
        <v>84</v>
      </c>
      <c r="K1628" s="10">
        <f t="shared" si="76"/>
        <v>44</v>
      </c>
      <c r="L1628" s="10">
        <f t="shared" si="77"/>
        <v>40</v>
      </c>
      <c r="M1628" s="2">
        <f>VLOOKUP(D1628,CUSTOMERS!A:E,5,FALSE)</f>
        <v>8</v>
      </c>
      <c r="N1628" s="2">
        <f>VLOOKUP(E1628,PRODUCTS!A:E,5,FALSE)</f>
        <v>9</v>
      </c>
      <c r="O1628" s="2" t="str">
        <f>VLOOKUP(N1628,CATEGORIES!A:C,3,FALSE)</f>
        <v>Electronics</v>
      </c>
      <c r="P1628" s="2" t="str">
        <f ca="1">VLOOKUP(D1628,CUSTOMERS!A:J,10,FALSE)</f>
        <v>40 - 50</v>
      </c>
      <c r="Q1628" s="2" t="str">
        <f>VLOOKUP(D1628,CUSTOMERS!A:I,9,FALSE)</f>
        <v>North-East</v>
      </c>
      <c r="R1628" s="2" t="str">
        <f>VLOOKUP(D1628,CUSTOMERS!A:K,11,FALSE)</f>
        <v>USA</v>
      </c>
    </row>
    <row r="1629" spans="1:18" x14ac:dyDescent="0.2">
      <c r="A1629" s="2">
        <v>1788</v>
      </c>
      <c r="B1629" s="2">
        <v>2</v>
      </c>
      <c r="C1629" s="4">
        <v>45006</v>
      </c>
      <c r="D1629" s="2">
        <v>512</v>
      </c>
      <c r="E1629" s="2">
        <v>164</v>
      </c>
      <c r="F1629" s="2" t="str">
        <f>VLOOKUP(E1629,PRODUCTS!A:B,2,FALSE)</f>
        <v>Reading Light</v>
      </c>
      <c r="G1629" s="2">
        <v>1</v>
      </c>
      <c r="H1629" s="10">
        <f>VLOOKUP(E1629,PRODUCTS!A:E,3,FALSE)</f>
        <v>35</v>
      </c>
      <c r="I1629" s="10">
        <f>VLOOKUP(E1629,PRODUCTS!A:E,4,FALSE)</f>
        <v>20.5</v>
      </c>
      <c r="J1629" s="10">
        <f t="shared" si="75"/>
        <v>35</v>
      </c>
      <c r="K1629" s="10">
        <f t="shared" si="76"/>
        <v>20.5</v>
      </c>
      <c r="L1629" s="10">
        <f t="shared" si="77"/>
        <v>14.5</v>
      </c>
      <c r="M1629" s="2">
        <f>VLOOKUP(D1629,CUSTOMERS!A:E,5,FALSE)</f>
        <v>8</v>
      </c>
      <c r="N1629" s="2">
        <f>VLOOKUP(E1629,PRODUCTS!A:E,5,FALSE)</f>
        <v>2</v>
      </c>
      <c r="O1629" s="2" t="str">
        <f>VLOOKUP(N1629,CATEGORIES!A:C,3,FALSE)</f>
        <v>Travel</v>
      </c>
      <c r="P1629" s="2" t="str">
        <f ca="1">VLOOKUP(D1629,CUSTOMERS!A:J,10,FALSE)</f>
        <v>40 - 50</v>
      </c>
      <c r="Q1629" s="2" t="str">
        <f>VLOOKUP(D1629,CUSTOMERS!A:I,9,FALSE)</f>
        <v>North-East</v>
      </c>
      <c r="R1629" s="2" t="str">
        <f>VLOOKUP(D1629,CUSTOMERS!A:K,11,FALSE)</f>
        <v>USA</v>
      </c>
    </row>
    <row r="1630" spans="1:18" x14ac:dyDescent="0.2">
      <c r="A1630" s="2">
        <v>1788</v>
      </c>
      <c r="B1630" s="2">
        <v>3</v>
      </c>
      <c r="C1630" s="4">
        <v>45006</v>
      </c>
      <c r="D1630" s="2">
        <v>512</v>
      </c>
      <c r="E1630" s="2">
        <v>178</v>
      </c>
      <c r="F1630" s="2" t="str">
        <f>VLOOKUP(E1630,PRODUCTS!A:B,2,FALSE)</f>
        <v>Slate Tranquility Fountain</v>
      </c>
      <c r="G1630" s="2">
        <v>1</v>
      </c>
      <c r="H1630" s="10">
        <f>VLOOKUP(E1630,PRODUCTS!A:E,3,FALSE)</f>
        <v>120</v>
      </c>
      <c r="I1630" s="10">
        <f>VLOOKUP(E1630,PRODUCTS!A:E,4,FALSE)</f>
        <v>62</v>
      </c>
      <c r="J1630" s="10">
        <f t="shared" si="75"/>
        <v>120</v>
      </c>
      <c r="K1630" s="10">
        <f t="shared" si="76"/>
        <v>62</v>
      </c>
      <c r="L1630" s="10">
        <f t="shared" si="77"/>
        <v>58</v>
      </c>
      <c r="M1630" s="2">
        <f>VLOOKUP(D1630,CUSTOMERS!A:E,5,FALSE)</f>
        <v>8</v>
      </c>
      <c r="N1630" s="2">
        <f>VLOOKUP(E1630,PRODUCTS!A:E,5,FALSE)</f>
        <v>19</v>
      </c>
      <c r="O1630" s="2" t="str">
        <f>VLOOKUP(N1630,CATEGORIES!A:C,3,FALSE)</f>
        <v>Household</v>
      </c>
      <c r="P1630" s="2" t="str">
        <f ca="1">VLOOKUP(D1630,CUSTOMERS!A:J,10,FALSE)</f>
        <v>40 - 50</v>
      </c>
      <c r="Q1630" s="2" t="str">
        <f>VLOOKUP(D1630,CUSTOMERS!A:I,9,FALSE)</f>
        <v>North-East</v>
      </c>
      <c r="R1630" s="2" t="str">
        <f>VLOOKUP(D1630,CUSTOMERS!A:K,11,FALSE)</f>
        <v>USA</v>
      </c>
    </row>
    <row r="1631" spans="1:18" x14ac:dyDescent="0.2">
      <c r="A1631" s="2">
        <v>1789</v>
      </c>
      <c r="B1631" s="2">
        <v>1</v>
      </c>
      <c r="C1631" s="4">
        <v>45007</v>
      </c>
      <c r="D1631" s="2">
        <v>389</v>
      </c>
      <c r="E1631" s="2">
        <v>24</v>
      </c>
      <c r="F1631" s="2" t="str">
        <f>VLOOKUP(E1631,PRODUCTS!A:B,2,FALSE)</f>
        <v>Brass Cigar Cutter</v>
      </c>
      <c r="G1631" s="2">
        <v>1</v>
      </c>
      <c r="H1631" s="10">
        <f>VLOOKUP(E1631,PRODUCTS!A:E,3,FALSE)</f>
        <v>34</v>
      </c>
      <c r="I1631" s="10">
        <f>VLOOKUP(E1631,PRODUCTS!A:E,4,FALSE)</f>
        <v>18</v>
      </c>
      <c r="J1631" s="10">
        <f t="shared" si="75"/>
        <v>34</v>
      </c>
      <c r="K1631" s="10">
        <f t="shared" si="76"/>
        <v>18</v>
      </c>
      <c r="L1631" s="10">
        <f t="shared" si="77"/>
        <v>16</v>
      </c>
      <c r="M1631" s="2">
        <f>VLOOKUP(D1631,CUSTOMERS!A:E,5,FALSE)</f>
        <v>6</v>
      </c>
      <c r="N1631" s="2">
        <f>VLOOKUP(E1631,PRODUCTS!A:E,5,FALSE)</f>
        <v>26</v>
      </c>
      <c r="O1631" s="2" t="str">
        <f>VLOOKUP(N1631,CATEGORIES!A:C,3,FALSE)</f>
        <v>Gifts</v>
      </c>
      <c r="P1631" s="2" t="str">
        <f ca="1">VLOOKUP(D1631,CUSTOMERS!A:J,10,FALSE)</f>
        <v>40 - 50</v>
      </c>
      <c r="Q1631" s="2" t="str">
        <f>VLOOKUP(D1631,CUSTOMERS!A:I,9,FALSE)</f>
        <v>Mid-Atlantic</v>
      </c>
      <c r="R1631" s="2" t="str">
        <f>VLOOKUP(D1631,CUSTOMERS!A:K,11,FALSE)</f>
        <v>USA</v>
      </c>
    </row>
    <row r="1632" spans="1:18" x14ac:dyDescent="0.2">
      <c r="A1632" s="2">
        <v>1790</v>
      </c>
      <c r="B1632" s="2">
        <v>1</v>
      </c>
      <c r="C1632" s="4">
        <v>45007</v>
      </c>
      <c r="D1632" s="2">
        <v>407</v>
      </c>
      <c r="E1632" s="2">
        <v>88</v>
      </c>
      <c r="F1632" s="2" t="str">
        <f>VLOOKUP(E1632,PRODUCTS!A:B,2,FALSE)</f>
        <v>Garden Gnome Set</v>
      </c>
      <c r="G1632" s="2">
        <v>2</v>
      </c>
      <c r="H1632" s="10">
        <f>VLOOKUP(E1632,PRODUCTS!A:E,3,FALSE)</f>
        <v>95</v>
      </c>
      <c r="I1632" s="10">
        <f>VLOOKUP(E1632,PRODUCTS!A:E,4,FALSE)</f>
        <v>48.5</v>
      </c>
      <c r="J1632" s="10">
        <f t="shared" si="75"/>
        <v>190</v>
      </c>
      <c r="K1632" s="10">
        <f t="shared" si="76"/>
        <v>97</v>
      </c>
      <c r="L1632" s="10">
        <f t="shared" si="77"/>
        <v>93</v>
      </c>
      <c r="M1632" s="2">
        <f>VLOOKUP(D1632,CUSTOMERS!A:E,5,FALSE)</f>
        <v>5</v>
      </c>
      <c r="N1632" s="2">
        <f>VLOOKUP(E1632,PRODUCTS!A:E,5,FALSE)</f>
        <v>16</v>
      </c>
      <c r="O1632" s="2" t="str">
        <f>VLOOKUP(N1632,CATEGORIES!A:C,3,FALSE)</f>
        <v>Household</v>
      </c>
      <c r="P1632" s="2" t="str">
        <f ca="1">VLOOKUP(D1632,CUSTOMERS!A:J,10,FALSE)</f>
        <v>50 - 60</v>
      </c>
      <c r="Q1632" s="2" t="str">
        <f>VLOOKUP(D1632,CUSTOMERS!A:I,9,FALSE)</f>
        <v>North-West</v>
      </c>
      <c r="R1632" s="2" t="str">
        <f>VLOOKUP(D1632,CUSTOMERS!A:K,11,FALSE)</f>
        <v>USA</v>
      </c>
    </row>
    <row r="1633" spans="1:18" x14ac:dyDescent="0.2">
      <c r="A1633" s="2">
        <v>1790</v>
      </c>
      <c r="B1633" s="2">
        <v>2</v>
      </c>
      <c r="C1633" s="4">
        <v>45007</v>
      </c>
      <c r="D1633" s="2">
        <v>407</v>
      </c>
      <c r="E1633" s="2">
        <v>172</v>
      </c>
      <c r="F1633" s="2" t="str">
        <f>VLOOKUP(E1633,PRODUCTS!A:B,2,FALSE)</f>
        <v>Shiitake Mushroom Kit</v>
      </c>
      <c r="G1633" s="2">
        <v>1</v>
      </c>
      <c r="H1633" s="10">
        <f>VLOOKUP(E1633,PRODUCTS!A:E,3,FALSE)</f>
        <v>32</v>
      </c>
      <c r="I1633" s="10">
        <f>VLOOKUP(E1633,PRODUCTS!A:E,4,FALSE)</f>
        <v>17</v>
      </c>
      <c r="J1633" s="10">
        <f t="shared" si="75"/>
        <v>32</v>
      </c>
      <c r="K1633" s="10">
        <f t="shared" si="76"/>
        <v>17</v>
      </c>
      <c r="L1633" s="10">
        <f t="shared" si="77"/>
        <v>15</v>
      </c>
      <c r="M1633" s="2">
        <f>VLOOKUP(D1633,CUSTOMERS!A:E,5,FALSE)</f>
        <v>5</v>
      </c>
      <c r="N1633" s="2">
        <f>VLOOKUP(E1633,PRODUCTS!A:E,5,FALSE)</f>
        <v>15</v>
      </c>
      <c r="O1633" s="2" t="str">
        <f>VLOOKUP(N1633,CATEGORIES!A:C,3,FALSE)</f>
        <v>Household</v>
      </c>
      <c r="P1633" s="2" t="str">
        <f ca="1">VLOOKUP(D1633,CUSTOMERS!A:J,10,FALSE)</f>
        <v>50 - 60</v>
      </c>
      <c r="Q1633" s="2" t="str">
        <f>VLOOKUP(D1633,CUSTOMERS!A:I,9,FALSE)</f>
        <v>North-West</v>
      </c>
      <c r="R1633" s="2" t="str">
        <f>VLOOKUP(D1633,CUSTOMERS!A:K,11,FALSE)</f>
        <v>USA</v>
      </c>
    </row>
    <row r="1634" spans="1:18" x14ac:dyDescent="0.2">
      <c r="A1634" s="2">
        <v>1790</v>
      </c>
      <c r="B1634" s="2">
        <v>3</v>
      </c>
      <c r="C1634" s="4">
        <v>45007</v>
      </c>
      <c r="D1634" s="2">
        <v>407</v>
      </c>
      <c r="E1634" s="2">
        <v>204</v>
      </c>
      <c r="F1634" s="2" t="str">
        <f>VLOOKUP(E1634,PRODUCTS!A:B,2,FALSE)</f>
        <v>Volcano Kit</v>
      </c>
      <c r="G1634" s="2">
        <v>1</v>
      </c>
      <c r="H1634" s="10">
        <f>VLOOKUP(E1634,PRODUCTS!A:E,3,FALSE)</f>
        <v>15</v>
      </c>
      <c r="I1634" s="10">
        <f>VLOOKUP(E1634,PRODUCTS!A:E,4,FALSE)</f>
        <v>9.5</v>
      </c>
      <c r="J1634" s="10">
        <f t="shared" si="75"/>
        <v>15</v>
      </c>
      <c r="K1634" s="10">
        <f t="shared" si="76"/>
        <v>9.5</v>
      </c>
      <c r="L1634" s="10">
        <f t="shared" si="77"/>
        <v>5.5</v>
      </c>
      <c r="M1634" s="2">
        <f>VLOOKUP(D1634,CUSTOMERS!A:E,5,FALSE)</f>
        <v>5</v>
      </c>
      <c r="N1634" s="2">
        <f>VLOOKUP(E1634,PRODUCTS!A:E,5,FALSE)</f>
        <v>17</v>
      </c>
      <c r="O1634" s="2" t="str">
        <f>VLOOKUP(N1634,CATEGORIES!A:C,3,FALSE)</f>
        <v>Children</v>
      </c>
      <c r="P1634" s="2" t="str">
        <f ca="1">VLOOKUP(D1634,CUSTOMERS!A:J,10,FALSE)</f>
        <v>50 - 60</v>
      </c>
      <c r="Q1634" s="2" t="str">
        <f>VLOOKUP(D1634,CUSTOMERS!A:I,9,FALSE)</f>
        <v>North-West</v>
      </c>
      <c r="R1634" s="2" t="str">
        <f>VLOOKUP(D1634,CUSTOMERS!A:K,11,FALSE)</f>
        <v>USA</v>
      </c>
    </row>
    <row r="1635" spans="1:18" x14ac:dyDescent="0.2">
      <c r="A1635" s="2">
        <v>1791</v>
      </c>
      <c r="B1635" s="2">
        <v>1</v>
      </c>
      <c r="C1635" s="4">
        <v>45007</v>
      </c>
      <c r="D1635" s="2">
        <v>569</v>
      </c>
      <c r="E1635" s="2">
        <v>131</v>
      </c>
      <c r="F1635" s="2" t="str">
        <f>VLOOKUP(E1635,PRODUCTS!A:B,2,FALSE)</f>
        <v>Mancala</v>
      </c>
      <c r="G1635" s="2">
        <v>1</v>
      </c>
      <c r="H1635" s="10">
        <f>VLOOKUP(E1635,PRODUCTS!A:E,3,FALSE)</f>
        <v>22</v>
      </c>
      <c r="I1635" s="10">
        <f>VLOOKUP(E1635,PRODUCTS!A:E,4,FALSE)</f>
        <v>13</v>
      </c>
      <c r="J1635" s="10">
        <f t="shared" si="75"/>
        <v>22</v>
      </c>
      <c r="K1635" s="10">
        <f t="shared" si="76"/>
        <v>13</v>
      </c>
      <c r="L1635" s="10">
        <f t="shared" si="77"/>
        <v>9</v>
      </c>
      <c r="M1635" s="2">
        <f>VLOOKUP(D1635,CUSTOMERS!A:E,5,FALSE)</f>
        <v>6</v>
      </c>
      <c r="N1635" s="2">
        <f>VLOOKUP(E1635,PRODUCTS!A:E,5,FALSE)</f>
        <v>10</v>
      </c>
      <c r="O1635" s="2" t="str">
        <f>VLOOKUP(N1635,CATEGORIES!A:C,3,FALSE)</f>
        <v>Children</v>
      </c>
      <c r="P1635" s="2" t="str">
        <f ca="1">VLOOKUP(D1635,CUSTOMERS!A:J,10,FALSE)</f>
        <v>30 - 40</v>
      </c>
      <c r="Q1635" s="2" t="str">
        <f>VLOOKUP(D1635,CUSTOMERS!A:I,9,FALSE)</f>
        <v>South</v>
      </c>
      <c r="R1635" s="2" t="str">
        <f>VLOOKUP(D1635,CUSTOMERS!A:K,11,FALSE)</f>
        <v>USA</v>
      </c>
    </row>
    <row r="1636" spans="1:18" x14ac:dyDescent="0.2">
      <c r="A1636" s="2">
        <v>1791</v>
      </c>
      <c r="B1636" s="2">
        <v>2</v>
      </c>
      <c r="C1636" s="4">
        <v>45007</v>
      </c>
      <c r="D1636" s="2">
        <v>569</v>
      </c>
      <c r="E1636" s="2">
        <v>183</v>
      </c>
      <c r="F1636" s="2" t="str">
        <f>VLOOKUP(E1636,PRODUCTS!A:B,2,FALSE)</f>
        <v>Solar Power Kit</v>
      </c>
      <c r="G1636" s="2">
        <v>1</v>
      </c>
      <c r="H1636" s="10">
        <f>VLOOKUP(E1636,PRODUCTS!A:E,3,FALSE)</f>
        <v>17</v>
      </c>
      <c r="I1636" s="10">
        <f>VLOOKUP(E1636,PRODUCTS!A:E,4,FALSE)</f>
        <v>9.5</v>
      </c>
      <c r="J1636" s="10">
        <f t="shared" si="75"/>
        <v>17</v>
      </c>
      <c r="K1636" s="10">
        <f t="shared" si="76"/>
        <v>9.5</v>
      </c>
      <c r="L1636" s="10">
        <f t="shared" si="77"/>
        <v>7.5</v>
      </c>
      <c r="M1636" s="2">
        <f>VLOOKUP(D1636,CUSTOMERS!A:E,5,FALSE)</f>
        <v>6</v>
      </c>
      <c r="N1636" s="2">
        <f>VLOOKUP(E1636,PRODUCTS!A:E,5,FALSE)</f>
        <v>17</v>
      </c>
      <c r="O1636" s="2" t="str">
        <f>VLOOKUP(N1636,CATEGORIES!A:C,3,FALSE)</f>
        <v>Children</v>
      </c>
      <c r="P1636" s="2" t="str">
        <f ca="1">VLOOKUP(D1636,CUSTOMERS!A:J,10,FALSE)</f>
        <v>30 - 40</v>
      </c>
      <c r="Q1636" s="2" t="str">
        <f>VLOOKUP(D1636,CUSTOMERS!A:I,9,FALSE)</f>
        <v>South</v>
      </c>
      <c r="R1636" s="2" t="str">
        <f>VLOOKUP(D1636,CUSTOMERS!A:K,11,FALSE)</f>
        <v>USA</v>
      </c>
    </row>
    <row r="1637" spans="1:18" x14ac:dyDescent="0.2">
      <c r="A1637" s="2">
        <v>1792</v>
      </c>
      <c r="B1637" s="2">
        <v>1</v>
      </c>
      <c r="C1637" s="4">
        <v>45008</v>
      </c>
      <c r="D1637" s="2">
        <v>143</v>
      </c>
      <c r="E1637" s="2">
        <v>77</v>
      </c>
      <c r="F1637" s="2" t="str">
        <f>VLOOKUP(E1637,PRODUCTS!A:B,2,FALSE)</f>
        <v>Fiber Optics Kit</v>
      </c>
      <c r="G1637" s="2">
        <v>1</v>
      </c>
      <c r="H1637" s="10">
        <f>VLOOKUP(E1637,PRODUCTS!A:E,3,FALSE)</f>
        <v>13</v>
      </c>
      <c r="I1637" s="10">
        <f>VLOOKUP(E1637,PRODUCTS!A:E,4,FALSE)</f>
        <v>7.5</v>
      </c>
      <c r="J1637" s="10">
        <f t="shared" si="75"/>
        <v>13</v>
      </c>
      <c r="K1637" s="10">
        <f t="shared" si="76"/>
        <v>7.5</v>
      </c>
      <c r="L1637" s="10">
        <f t="shared" si="77"/>
        <v>5.5</v>
      </c>
      <c r="M1637" s="2">
        <f>VLOOKUP(D1637,CUSTOMERS!A:E,5,FALSE)</f>
        <v>3</v>
      </c>
      <c r="N1637" s="2">
        <f>VLOOKUP(E1637,PRODUCTS!A:E,5,FALSE)</f>
        <v>17</v>
      </c>
      <c r="O1637" s="2" t="str">
        <f>VLOOKUP(N1637,CATEGORIES!A:C,3,FALSE)</f>
        <v>Children</v>
      </c>
      <c r="P1637" s="2" t="str">
        <f ca="1">VLOOKUP(D1637,CUSTOMERS!A:J,10,FALSE)</f>
        <v>40 - 50</v>
      </c>
      <c r="Q1637" s="2" t="str">
        <f>VLOOKUP(D1637,CUSTOMERS!A:I,9,FALSE)</f>
        <v>South-East</v>
      </c>
      <c r="R1637" s="2" t="str">
        <f>VLOOKUP(D1637,CUSTOMERS!A:K,11,FALSE)</f>
        <v>USA</v>
      </c>
    </row>
    <row r="1638" spans="1:18" x14ac:dyDescent="0.2">
      <c r="A1638" s="2">
        <v>1792</v>
      </c>
      <c r="B1638" s="2">
        <v>2</v>
      </c>
      <c r="C1638" s="4">
        <v>45008</v>
      </c>
      <c r="D1638" s="2">
        <v>143</v>
      </c>
      <c r="E1638" s="2">
        <v>195</v>
      </c>
      <c r="F1638" s="2" t="str">
        <f>VLOOKUP(E1638,PRODUCTS!A:B,2,FALSE)</f>
        <v>Tiverton Wren House</v>
      </c>
      <c r="G1638" s="2">
        <v>2</v>
      </c>
      <c r="H1638" s="10">
        <f>VLOOKUP(E1638,PRODUCTS!A:E,3,FALSE)</f>
        <v>46</v>
      </c>
      <c r="I1638" s="10">
        <f>VLOOKUP(E1638,PRODUCTS!A:E,4,FALSE)</f>
        <v>24</v>
      </c>
      <c r="J1638" s="10">
        <f t="shared" si="75"/>
        <v>92</v>
      </c>
      <c r="K1638" s="10">
        <f t="shared" si="76"/>
        <v>48</v>
      </c>
      <c r="L1638" s="10">
        <f t="shared" si="77"/>
        <v>44</v>
      </c>
      <c r="M1638" s="2">
        <f>VLOOKUP(D1638,CUSTOMERS!A:E,5,FALSE)</f>
        <v>3</v>
      </c>
      <c r="N1638" s="2">
        <f>VLOOKUP(E1638,PRODUCTS!A:E,5,FALSE)</f>
        <v>16</v>
      </c>
      <c r="O1638" s="2" t="str">
        <f>VLOOKUP(N1638,CATEGORIES!A:C,3,FALSE)</f>
        <v>Household</v>
      </c>
      <c r="P1638" s="2" t="str">
        <f ca="1">VLOOKUP(D1638,CUSTOMERS!A:J,10,FALSE)</f>
        <v>40 - 50</v>
      </c>
      <c r="Q1638" s="2" t="str">
        <f>VLOOKUP(D1638,CUSTOMERS!A:I,9,FALSE)</f>
        <v>South-East</v>
      </c>
      <c r="R1638" s="2" t="str">
        <f>VLOOKUP(D1638,CUSTOMERS!A:K,11,FALSE)</f>
        <v>USA</v>
      </c>
    </row>
    <row r="1639" spans="1:18" x14ac:dyDescent="0.2">
      <c r="A1639" s="2">
        <v>1792</v>
      </c>
      <c r="B1639" s="2">
        <v>3</v>
      </c>
      <c r="C1639" s="4">
        <v>45008</v>
      </c>
      <c r="D1639" s="2">
        <v>143</v>
      </c>
      <c r="E1639" s="2">
        <v>200</v>
      </c>
      <c r="F1639" s="2" t="str">
        <f>VLOOKUP(E1639,PRODUCTS!A:B,2,FALSE)</f>
        <v>Cat Condo - Two-level</v>
      </c>
      <c r="G1639" s="2">
        <v>1</v>
      </c>
      <c r="H1639" s="10">
        <f>VLOOKUP(E1639,PRODUCTS!A:E,3,FALSE)</f>
        <v>37</v>
      </c>
      <c r="I1639" s="10">
        <f>VLOOKUP(E1639,PRODUCTS!A:E,4,FALSE)</f>
        <v>19.5</v>
      </c>
      <c r="J1639" s="10">
        <f t="shared" si="75"/>
        <v>37</v>
      </c>
      <c r="K1639" s="10">
        <f t="shared" si="76"/>
        <v>19.5</v>
      </c>
      <c r="L1639" s="10">
        <f t="shared" si="77"/>
        <v>17.5</v>
      </c>
      <c r="M1639" s="2">
        <f>VLOOKUP(D1639,CUSTOMERS!A:E,5,FALSE)</f>
        <v>3</v>
      </c>
      <c r="N1639" s="2">
        <f>VLOOKUP(E1639,PRODUCTS!A:E,5,FALSE)</f>
        <v>21</v>
      </c>
      <c r="O1639" s="2" t="str">
        <f>VLOOKUP(N1639,CATEGORIES!A:C,3,FALSE)</f>
        <v>Household</v>
      </c>
      <c r="P1639" s="2" t="str">
        <f ca="1">VLOOKUP(D1639,CUSTOMERS!A:J,10,FALSE)</f>
        <v>40 - 50</v>
      </c>
      <c r="Q1639" s="2" t="str">
        <f>VLOOKUP(D1639,CUSTOMERS!A:I,9,FALSE)</f>
        <v>South-East</v>
      </c>
      <c r="R1639" s="2" t="str">
        <f>VLOOKUP(D1639,CUSTOMERS!A:K,11,FALSE)</f>
        <v>USA</v>
      </c>
    </row>
    <row r="1640" spans="1:18" x14ac:dyDescent="0.2">
      <c r="A1640" s="2">
        <v>1793</v>
      </c>
      <c r="B1640" s="2">
        <v>1</v>
      </c>
      <c r="C1640" s="4">
        <v>45008</v>
      </c>
      <c r="D1640" s="2">
        <v>637</v>
      </c>
      <c r="E1640" s="2">
        <v>137</v>
      </c>
      <c r="F1640" s="2" t="str">
        <f>VLOOKUP(E1640,PRODUCTS!A:B,2,FALSE)</f>
        <v>Mr. Snippet</v>
      </c>
      <c r="G1640" s="2">
        <v>2</v>
      </c>
      <c r="H1640" s="10">
        <f>VLOOKUP(E1640,PRODUCTS!A:E,3,FALSE)</f>
        <v>13</v>
      </c>
      <c r="I1640" s="10">
        <f>VLOOKUP(E1640,PRODUCTS!A:E,4,FALSE)</f>
        <v>7.5</v>
      </c>
      <c r="J1640" s="10">
        <f t="shared" si="75"/>
        <v>26</v>
      </c>
      <c r="K1640" s="10">
        <f t="shared" si="76"/>
        <v>15</v>
      </c>
      <c r="L1640" s="10">
        <f t="shared" si="77"/>
        <v>11</v>
      </c>
      <c r="M1640" s="2">
        <f>VLOOKUP(D1640,CUSTOMERS!A:E,5,FALSE)</f>
        <v>4</v>
      </c>
      <c r="N1640" s="2">
        <f>VLOOKUP(E1640,PRODUCTS!A:E,5,FALSE)</f>
        <v>17</v>
      </c>
      <c r="O1640" s="2" t="str">
        <f>VLOOKUP(N1640,CATEGORIES!A:C,3,FALSE)</f>
        <v>Children</v>
      </c>
      <c r="P1640" s="2" t="str">
        <f ca="1">VLOOKUP(D1640,CUSTOMERS!A:J,10,FALSE)</f>
        <v>50 - 60</v>
      </c>
      <c r="Q1640" s="2" t="str">
        <f>VLOOKUP(D1640,CUSTOMERS!A:I,9,FALSE)</f>
        <v>South</v>
      </c>
      <c r="R1640" s="2" t="str">
        <f>VLOOKUP(D1640,CUSTOMERS!A:K,11,FALSE)</f>
        <v>USA</v>
      </c>
    </row>
    <row r="1641" spans="1:18" x14ac:dyDescent="0.2">
      <c r="A1641" s="2">
        <v>1793</v>
      </c>
      <c r="B1641" s="2">
        <v>2</v>
      </c>
      <c r="C1641" s="4">
        <v>45008</v>
      </c>
      <c r="D1641" s="2">
        <v>637</v>
      </c>
      <c r="E1641" s="2">
        <v>173</v>
      </c>
      <c r="F1641" s="2" t="str">
        <f>VLOOKUP(E1641,PRODUCTS!A:B,2,FALSE)</f>
        <v>Shower Companion Organizer</v>
      </c>
      <c r="G1641" s="2">
        <v>1</v>
      </c>
      <c r="H1641" s="10">
        <f>VLOOKUP(E1641,PRODUCTS!A:E,3,FALSE)</f>
        <v>84</v>
      </c>
      <c r="I1641" s="10">
        <f>VLOOKUP(E1641,PRODUCTS!A:E,4,FALSE)</f>
        <v>44</v>
      </c>
      <c r="J1641" s="10">
        <f t="shared" si="75"/>
        <v>84</v>
      </c>
      <c r="K1641" s="10">
        <f t="shared" si="76"/>
        <v>44</v>
      </c>
      <c r="L1641" s="10">
        <f t="shared" si="77"/>
        <v>40</v>
      </c>
      <c r="M1641" s="2">
        <f>VLOOKUP(D1641,CUSTOMERS!A:E,5,FALSE)</f>
        <v>4</v>
      </c>
      <c r="N1641" s="2">
        <f>VLOOKUP(E1641,PRODUCTS!A:E,5,FALSE)</f>
        <v>1</v>
      </c>
      <c r="O1641" s="2" t="str">
        <f>VLOOKUP(N1641,CATEGORIES!A:C,3,FALSE)</f>
        <v>Electronics</v>
      </c>
      <c r="P1641" s="2" t="str">
        <f ca="1">VLOOKUP(D1641,CUSTOMERS!A:J,10,FALSE)</f>
        <v>50 - 60</v>
      </c>
      <c r="Q1641" s="2" t="str">
        <f>VLOOKUP(D1641,CUSTOMERS!A:I,9,FALSE)</f>
        <v>South</v>
      </c>
      <c r="R1641" s="2" t="str">
        <f>VLOOKUP(D1641,CUSTOMERS!A:K,11,FALSE)</f>
        <v>USA</v>
      </c>
    </row>
    <row r="1642" spans="1:18" x14ac:dyDescent="0.2">
      <c r="A1642" s="2">
        <v>1794</v>
      </c>
      <c r="B1642" s="2">
        <v>1</v>
      </c>
      <c r="C1642" s="4">
        <v>45009</v>
      </c>
      <c r="D1642" s="2">
        <v>7</v>
      </c>
      <c r="E1642" s="2">
        <v>80</v>
      </c>
      <c r="F1642" s="2" t="str">
        <f>VLOOKUP(E1642,PRODUCTS!A:B,2,FALSE)</f>
        <v>UT Bottle Opener</v>
      </c>
      <c r="G1642" s="2">
        <v>1</v>
      </c>
      <c r="H1642" s="10">
        <f>VLOOKUP(E1642,PRODUCTS!A:E,3,FALSE)</f>
        <v>22</v>
      </c>
      <c r="I1642" s="10">
        <f>VLOOKUP(E1642,PRODUCTS!A:E,4,FALSE)</f>
        <v>13</v>
      </c>
      <c r="J1642" s="10">
        <f t="shared" si="75"/>
        <v>22</v>
      </c>
      <c r="K1642" s="10">
        <f t="shared" si="76"/>
        <v>13</v>
      </c>
      <c r="L1642" s="10">
        <f t="shared" si="77"/>
        <v>9</v>
      </c>
      <c r="M1642" s="2">
        <f>VLOOKUP(D1642,CUSTOMERS!A:E,5,FALSE)</f>
        <v>2</v>
      </c>
      <c r="N1642" s="2">
        <f>VLOOKUP(E1642,PRODUCTS!A:E,5,FALSE)</f>
        <v>15</v>
      </c>
      <c r="O1642" s="2" t="str">
        <f>VLOOKUP(N1642,CATEGORIES!A:C,3,FALSE)</f>
        <v>Household</v>
      </c>
      <c r="P1642" s="2" t="str">
        <f ca="1">VLOOKUP(D1642,CUSTOMERS!A:J,10,FALSE)</f>
        <v>50 - 60</v>
      </c>
      <c r="Q1642" s="2" t="str">
        <f>VLOOKUP(D1642,CUSTOMERS!A:I,9,FALSE)</f>
        <v>Central</v>
      </c>
      <c r="R1642" s="2" t="str">
        <f>VLOOKUP(D1642,CUSTOMERS!A:K,11,FALSE)</f>
        <v>USA</v>
      </c>
    </row>
    <row r="1643" spans="1:18" x14ac:dyDescent="0.2">
      <c r="A1643" s="2">
        <v>1794</v>
      </c>
      <c r="B1643" s="2">
        <v>2</v>
      </c>
      <c r="C1643" s="4">
        <v>45009</v>
      </c>
      <c r="D1643" s="2">
        <v>7</v>
      </c>
      <c r="E1643" s="2">
        <v>126</v>
      </c>
      <c r="F1643" s="2" t="str">
        <f>VLOOKUP(E1643,PRODUCTS!A:B,2,FALSE)</f>
        <v>Lucky Golden Clover</v>
      </c>
      <c r="G1643" s="2">
        <v>1</v>
      </c>
      <c r="H1643" s="10">
        <f>VLOOKUP(E1643,PRODUCTS!A:E,3,FALSE)</f>
        <v>20</v>
      </c>
      <c r="I1643" s="10">
        <f>VLOOKUP(E1643,PRODUCTS!A:E,4,FALSE)</f>
        <v>13</v>
      </c>
      <c r="J1643" s="10">
        <f t="shared" si="75"/>
        <v>20</v>
      </c>
      <c r="K1643" s="10">
        <f t="shared" si="76"/>
        <v>13</v>
      </c>
      <c r="L1643" s="10">
        <f t="shared" si="77"/>
        <v>7</v>
      </c>
      <c r="M1643" s="2">
        <f>VLOOKUP(D1643,CUSTOMERS!A:E,5,FALSE)</f>
        <v>2</v>
      </c>
      <c r="N1643" s="2">
        <f>VLOOKUP(E1643,PRODUCTS!A:E,5,FALSE)</f>
        <v>14</v>
      </c>
      <c r="O1643" s="2" t="str">
        <f>VLOOKUP(N1643,CATEGORIES!A:C,3,FALSE)</f>
        <v>Health &amp; Beauty</v>
      </c>
      <c r="P1643" s="2" t="str">
        <f ca="1">VLOOKUP(D1643,CUSTOMERS!A:J,10,FALSE)</f>
        <v>50 - 60</v>
      </c>
      <c r="Q1643" s="2" t="str">
        <f>VLOOKUP(D1643,CUSTOMERS!A:I,9,FALSE)</f>
        <v>Central</v>
      </c>
      <c r="R1643" s="2" t="str">
        <f>VLOOKUP(D1643,CUSTOMERS!A:K,11,FALSE)</f>
        <v>USA</v>
      </c>
    </row>
    <row r="1644" spans="1:18" x14ac:dyDescent="0.2">
      <c r="A1644" s="2">
        <v>1794</v>
      </c>
      <c r="B1644" s="2">
        <v>3</v>
      </c>
      <c r="C1644" s="4">
        <v>45009</v>
      </c>
      <c r="D1644" s="2">
        <v>7</v>
      </c>
      <c r="E1644" s="2">
        <v>200</v>
      </c>
      <c r="F1644" s="2" t="str">
        <f>VLOOKUP(E1644,PRODUCTS!A:B,2,FALSE)</f>
        <v>Cat Condo - Two-level</v>
      </c>
      <c r="G1644" s="2">
        <v>3</v>
      </c>
      <c r="H1644" s="10">
        <f>VLOOKUP(E1644,PRODUCTS!A:E,3,FALSE)</f>
        <v>37</v>
      </c>
      <c r="I1644" s="10">
        <f>VLOOKUP(E1644,PRODUCTS!A:E,4,FALSE)</f>
        <v>19.5</v>
      </c>
      <c r="J1644" s="10">
        <f t="shared" si="75"/>
        <v>111</v>
      </c>
      <c r="K1644" s="10">
        <f t="shared" si="76"/>
        <v>58.5</v>
      </c>
      <c r="L1644" s="10">
        <f t="shared" si="77"/>
        <v>52.5</v>
      </c>
      <c r="M1644" s="2">
        <f>VLOOKUP(D1644,CUSTOMERS!A:E,5,FALSE)</f>
        <v>2</v>
      </c>
      <c r="N1644" s="2">
        <f>VLOOKUP(E1644,PRODUCTS!A:E,5,FALSE)</f>
        <v>21</v>
      </c>
      <c r="O1644" s="2" t="str">
        <f>VLOOKUP(N1644,CATEGORIES!A:C,3,FALSE)</f>
        <v>Household</v>
      </c>
      <c r="P1644" s="2" t="str">
        <f ca="1">VLOOKUP(D1644,CUSTOMERS!A:J,10,FALSE)</f>
        <v>50 - 60</v>
      </c>
      <c r="Q1644" s="2" t="str">
        <f>VLOOKUP(D1644,CUSTOMERS!A:I,9,FALSE)</f>
        <v>Central</v>
      </c>
      <c r="R1644" s="2" t="str">
        <f>VLOOKUP(D1644,CUSTOMERS!A:K,11,FALSE)</f>
        <v>USA</v>
      </c>
    </row>
    <row r="1645" spans="1:18" x14ac:dyDescent="0.2">
      <c r="A1645" s="2">
        <v>1795</v>
      </c>
      <c r="B1645" s="2">
        <v>1</v>
      </c>
      <c r="C1645" s="4">
        <v>45009</v>
      </c>
      <c r="D1645" s="2">
        <v>184</v>
      </c>
      <c r="E1645" s="2">
        <v>83</v>
      </c>
      <c r="F1645" s="2" t="str">
        <f>VLOOKUP(E1645,PRODUCTS!A:B,2,FALSE)</f>
        <v>Tapestry 100% Wool Carpet</v>
      </c>
      <c r="G1645" s="2">
        <v>1</v>
      </c>
      <c r="H1645" s="10">
        <f>VLOOKUP(E1645,PRODUCTS!A:E,3,FALSE)</f>
        <v>590</v>
      </c>
      <c r="I1645" s="10">
        <f>VLOOKUP(E1645,PRODUCTS!A:E,4,FALSE)</f>
        <v>298</v>
      </c>
      <c r="J1645" s="10">
        <f t="shared" si="75"/>
        <v>590</v>
      </c>
      <c r="K1645" s="10">
        <f t="shared" si="76"/>
        <v>298</v>
      </c>
      <c r="L1645" s="10">
        <f t="shared" si="77"/>
        <v>292</v>
      </c>
      <c r="M1645" s="2">
        <f>VLOOKUP(D1645,CUSTOMERS!A:E,5,FALSE)</f>
        <v>5</v>
      </c>
      <c r="N1645" s="2">
        <f>VLOOKUP(E1645,PRODUCTS!A:E,5,FALSE)</f>
        <v>19</v>
      </c>
      <c r="O1645" s="2" t="str">
        <f>VLOOKUP(N1645,CATEGORIES!A:C,3,FALSE)</f>
        <v>Household</v>
      </c>
      <c r="P1645" s="2" t="str">
        <f ca="1">VLOOKUP(D1645,CUSTOMERS!A:J,10,FALSE)</f>
        <v>40 - 50</v>
      </c>
      <c r="Q1645" s="2" t="str">
        <f>VLOOKUP(D1645,CUSTOMERS!A:I,9,FALSE)</f>
        <v>North-West</v>
      </c>
      <c r="R1645" s="2" t="str">
        <f>VLOOKUP(D1645,CUSTOMERS!A:K,11,FALSE)</f>
        <v>USA</v>
      </c>
    </row>
    <row r="1646" spans="1:18" x14ac:dyDescent="0.2">
      <c r="A1646" s="2">
        <v>1795</v>
      </c>
      <c r="B1646" s="2">
        <v>2</v>
      </c>
      <c r="C1646" s="4">
        <v>45009</v>
      </c>
      <c r="D1646" s="2">
        <v>184</v>
      </c>
      <c r="E1646" s="2">
        <v>87</v>
      </c>
      <c r="F1646" s="2" t="str">
        <f>VLOOKUP(E1646,PRODUCTS!A:B,2,FALSE)</f>
        <v>Fruit Collection Christmas Ornaments</v>
      </c>
      <c r="G1646" s="2">
        <v>2</v>
      </c>
      <c r="H1646" s="10">
        <f>VLOOKUP(E1646,PRODUCTS!A:E,3,FALSE)</f>
        <v>23</v>
      </c>
      <c r="I1646" s="10">
        <f>VLOOKUP(E1646,PRODUCTS!A:E,4,FALSE)</f>
        <v>12.5</v>
      </c>
      <c r="J1646" s="10">
        <f t="shared" si="75"/>
        <v>46</v>
      </c>
      <c r="K1646" s="10">
        <f t="shared" si="76"/>
        <v>25</v>
      </c>
      <c r="L1646" s="10">
        <f t="shared" si="77"/>
        <v>21</v>
      </c>
      <c r="M1646" s="2">
        <f>VLOOKUP(D1646,CUSTOMERS!A:E,5,FALSE)</f>
        <v>5</v>
      </c>
      <c r="N1646" s="2">
        <f>VLOOKUP(E1646,PRODUCTS!A:E,5,FALSE)</f>
        <v>4</v>
      </c>
      <c r="O1646" s="2" t="str">
        <f>VLOOKUP(N1646,CATEGORIES!A:C,3,FALSE)</f>
        <v>Gifts</v>
      </c>
      <c r="P1646" s="2" t="str">
        <f ca="1">VLOOKUP(D1646,CUSTOMERS!A:J,10,FALSE)</f>
        <v>40 - 50</v>
      </c>
      <c r="Q1646" s="2" t="str">
        <f>VLOOKUP(D1646,CUSTOMERS!A:I,9,FALSE)</f>
        <v>North-West</v>
      </c>
      <c r="R1646" s="2" t="str">
        <f>VLOOKUP(D1646,CUSTOMERS!A:K,11,FALSE)</f>
        <v>USA</v>
      </c>
    </row>
    <row r="1647" spans="1:18" x14ac:dyDescent="0.2">
      <c r="A1647" s="2">
        <v>1795</v>
      </c>
      <c r="B1647" s="2">
        <v>3</v>
      </c>
      <c r="C1647" s="4">
        <v>45009</v>
      </c>
      <c r="D1647" s="2">
        <v>184</v>
      </c>
      <c r="E1647" s="2">
        <v>200</v>
      </c>
      <c r="F1647" s="2" t="str">
        <f>VLOOKUP(E1647,PRODUCTS!A:B,2,FALSE)</f>
        <v>Cat Condo - Two-level</v>
      </c>
      <c r="G1647" s="2">
        <v>1</v>
      </c>
      <c r="H1647" s="10">
        <f>VLOOKUP(E1647,PRODUCTS!A:E,3,FALSE)</f>
        <v>37</v>
      </c>
      <c r="I1647" s="10">
        <f>VLOOKUP(E1647,PRODUCTS!A:E,4,FALSE)</f>
        <v>19.5</v>
      </c>
      <c r="J1647" s="10">
        <f t="shared" si="75"/>
        <v>37</v>
      </c>
      <c r="K1647" s="10">
        <f t="shared" si="76"/>
        <v>19.5</v>
      </c>
      <c r="L1647" s="10">
        <f t="shared" si="77"/>
        <v>17.5</v>
      </c>
      <c r="M1647" s="2">
        <f>VLOOKUP(D1647,CUSTOMERS!A:E,5,FALSE)</f>
        <v>5</v>
      </c>
      <c r="N1647" s="2">
        <f>VLOOKUP(E1647,PRODUCTS!A:E,5,FALSE)</f>
        <v>21</v>
      </c>
      <c r="O1647" s="2" t="str">
        <f>VLOOKUP(N1647,CATEGORIES!A:C,3,FALSE)</f>
        <v>Household</v>
      </c>
      <c r="P1647" s="2" t="str">
        <f ca="1">VLOOKUP(D1647,CUSTOMERS!A:J,10,FALSE)</f>
        <v>40 - 50</v>
      </c>
      <c r="Q1647" s="2" t="str">
        <f>VLOOKUP(D1647,CUSTOMERS!A:I,9,FALSE)</f>
        <v>North-West</v>
      </c>
      <c r="R1647" s="2" t="str">
        <f>VLOOKUP(D1647,CUSTOMERS!A:K,11,FALSE)</f>
        <v>USA</v>
      </c>
    </row>
    <row r="1648" spans="1:18" x14ac:dyDescent="0.2">
      <c r="A1648" s="2">
        <v>1796</v>
      </c>
      <c r="B1648" s="2">
        <v>1</v>
      </c>
      <c r="C1648" s="4">
        <v>45009</v>
      </c>
      <c r="D1648" s="2">
        <v>386</v>
      </c>
      <c r="E1648" s="2">
        <v>140</v>
      </c>
      <c r="F1648" s="2" t="str">
        <f>VLOOKUP(E1648,PRODUCTS!A:B,2,FALSE)</f>
        <v>Deer Repellent</v>
      </c>
      <c r="G1648" s="2">
        <v>1</v>
      </c>
      <c r="H1648" s="10">
        <f>VLOOKUP(E1648,PRODUCTS!A:E,3,FALSE)</f>
        <v>15</v>
      </c>
      <c r="I1648" s="10">
        <f>VLOOKUP(E1648,PRODUCTS!A:E,4,FALSE)</f>
        <v>9.5</v>
      </c>
      <c r="J1648" s="10">
        <f t="shared" si="75"/>
        <v>15</v>
      </c>
      <c r="K1648" s="10">
        <f t="shared" si="76"/>
        <v>9.5</v>
      </c>
      <c r="L1648" s="10">
        <f t="shared" si="77"/>
        <v>5.5</v>
      </c>
      <c r="M1648" s="2">
        <f>VLOOKUP(D1648,CUSTOMERS!A:E,5,FALSE)</f>
        <v>3</v>
      </c>
      <c r="N1648" s="2">
        <f>VLOOKUP(E1648,PRODUCTS!A:E,5,FALSE)</f>
        <v>16</v>
      </c>
      <c r="O1648" s="2" t="str">
        <f>VLOOKUP(N1648,CATEGORIES!A:C,3,FALSE)</f>
        <v>Household</v>
      </c>
      <c r="P1648" s="2" t="str">
        <f ca="1">VLOOKUP(D1648,CUSTOMERS!A:J,10,FALSE)</f>
        <v>30 - 40</v>
      </c>
      <c r="Q1648" s="2" t="str">
        <f>VLOOKUP(D1648,CUSTOMERS!A:I,9,FALSE)</f>
        <v>Central</v>
      </c>
      <c r="R1648" s="2" t="str">
        <f>VLOOKUP(D1648,CUSTOMERS!A:K,11,FALSE)</f>
        <v>USA</v>
      </c>
    </row>
    <row r="1649" spans="1:18" x14ac:dyDescent="0.2">
      <c r="A1649" s="2">
        <v>1797</v>
      </c>
      <c r="B1649" s="2">
        <v>1</v>
      </c>
      <c r="C1649" s="4">
        <v>45009</v>
      </c>
      <c r="D1649" s="2">
        <v>505</v>
      </c>
      <c r="E1649" s="2">
        <v>21</v>
      </c>
      <c r="F1649" s="2" t="str">
        <f>VLOOKUP(E1649,PRODUCTS!A:B,2,FALSE)</f>
        <v>Bonsai Gift Set</v>
      </c>
      <c r="G1649" s="2">
        <v>1</v>
      </c>
      <c r="H1649" s="10">
        <f>VLOOKUP(E1649,PRODUCTS!A:E,3,FALSE)</f>
        <v>53</v>
      </c>
      <c r="I1649" s="10">
        <f>VLOOKUP(E1649,PRODUCTS!A:E,4,FALSE)</f>
        <v>29.5</v>
      </c>
      <c r="J1649" s="10">
        <f t="shared" si="75"/>
        <v>53</v>
      </c>
      <c r="K1649" s="10">
        <f t="shared" si="76"/>
        <v>29.5</v>
      </c>
      <c r="L1649" s="10">
        <f t="shared" si="77"/>
        <v>23.5</v>
      </c>
      <c r="M1649" s="2">
        <f>VLOOKUP(D1649,CUSTOMERS!A:E,5,FALSE)</f>
        <v>6</v>
      </c>
      <c r="N1649" s="2">
        <f>VLOOKUP(E1649,PRODUCTS!A:E,5,FALSE)</f>
        <v>16</v>
      </c>
      <c r="O1649" s="2" t="str">
        <f>VLOOKUP(N1649,CATEGORIES!A:C,3,FALSE)</f>
        <v>Household</v>
      </c>
      <c r="P1649" s="2" t="str">
        <f ca="1">VLOOKUP(D1649,CUSTOMERS!A:J,10,FALSE)</f>
        <v>30 - 40</v>
      </c>
      <c r="Q1649" s="2" t="str">
        <f>VLOOKUP(D1649,CUSTOMERS!A:I,9,FALSE)</f>
        <v>Mid-Atlantic</v>
      </c>
      <c r="R1649" s="2" t="str">
        <f>VLOOKUP(D1649,CUSTOMERS!A:K,11,FALSE)</f>
        <v>USA</v>
      </c>
    </row>
    <row r="1650" spans="1:18" x14ac:dyDescent="0.2">
      <c r="A1650" s="2">
        <v>1797</v>
      </c>
      <c r="B1650" s="2">
        <v>2</v>
      </c>
      <c r="C1650" s="4">
        <v>45009</v>
      </c>
      <c r="D1650" s="2">
        <v>505</v>
      </c>
      <c r="E1650" s="2">
        <v>60</v>
      </c>
      <c r="F1650" s="2" t="str">
        <f>VLOOKUP(E1650,PRODUCTS!A:B,2,FALSE)</f>
        <v>Custom Cellar Plaque</v>
      </c>
      <c r="G1650" s="2">
        <v>1</v>
      </c>
      <c r="H1650" s="10">
        <f>VLOOKUP(E1650,PRODUCTS!A:E,3,FALSE)</f>
        <v>60</v>
      </c>
      <c r="I1650" s="10">
        <f>VLOOKUP(E1650,PRODUCTS!A:E,4,FALSE)</f>
        <v>33</v>
      </c>
      <c r="J1650" s="10">
        <f t="shared" si="75"/>
        <v>60</v>
      </c>
      <c r="K1650" s="10">
        <f t="shared" si="76"/>
        <v>33</v>
      </c>
      <c r="L1650" s="10">
        <f t="shared" si="77"/>
        <v>27</v>
      </c>
      <c r="M1650" s="2">
        <f>VLOOKUP(D1650,CUSTOMERS!A:E,5,FALSE)</f>
        <v>6</v>
      </c>
      <c r="N1650" s="2">
        <f>VLOOKUP(E1650,PRODUCTS!A:E,5,FALSE)</f>
        <v>15</v>
      </c>
      <c r="O1650" s="2" t="str">
        <f>VLOOKUP(N1650,CATEGORIES!A:C,3,FALSE)</f>
        <v>Household</v>
      </c>
      <c r="P1650" s="2" t="str">
        <f ca="1">VLOOKUP(D1650,CUSTOMERS!A:J,10,FALSE)</f>
        <v>30 - 40</v>
      </c>
      <c r="Q1650" s="2" t="str">
        <f>VLOOKUP(D1650,CUSTOMERS!A:I,9,FALSE)</f>
        <v>Mid-Atlantic</v>
      </c>
      <c r="R1650" s="2" t="str">
        <f>VLOOKUP(D1650,CUSTOMERS!A:K,11,FALSE)</f>
        <v>USA</v>
      </c>
    </row>
    <row r="1651" spans="1:18" x14ac:dyDescent="0.2">
      <c r="A1651" s="2">
        <v>1797</v>
      </c>
      <c r="B1651" s="2">
        <v>3</v>
      </c>
      <c r="C1651" s="4">
        <v>45009</v>
      </c>
      <c r="D1651" s="2">
        <v>505</v>
      </c>
      <c r="E1651" s="2">
        <v>131</v>
      </c>
      <c r="F1651" s="2" t="str">
        <f>VLOOKUP(E1651,PRODUCTS!A:B,2,FALSE)</f>
        <v>Mancala</v>
      </c>
      <c r="G1651" s="2">
        <v>1</v>
      </c>
      <c r="H1651" s="10">
        <f>VLOOKUP(E1651,PRODUCTS!A:E,3,FALSE)</f>
        <v>22</v>
      </c>
      <c r="I1651" s="10">
        <f>VLOOKUP(E1651,PRODUCTS!A:E,4,FALSE)</f>
        <v>13</v>
      </c>
      <c r="J1651" s="10">
        <f t="shared" si="75"/>
        <v>22</v>
      </c>
      <c r="K1651" s="10">
        <f t="shared" si="76"/>
        <v>13</v>
      </c>
      <c r="L1651" s="10">
        <f t="shared" si="77"/>
        <v>9</v>
      </c>
      <c r="M1651" s="2">
        <f>VLOOKUP(D1651,CUSTOMERS!A:E,5,FALSE)</f>
        <v>6</v>
      </c>
      <c r="N1651" s="2">
        <f>VLOOKUP(E1651,PRODUCTS!A:E,5,FALSE)</f>
        <v>10</v>
      </c>
      <c r="O1651" s="2" t="str">
        <f>VLOOKUP(N1651,CATEGORIES!A:C,3,FALSE)</f>
        <v>Children</v>
      </c>
      <c r="P1651" s="2" t="str">
        <f ca="1">VLOOKUP(D1651,CUSTOMERS!A:J,10,FALSE)</f>
        <v>30 - 40</v>
      </c>
      <c r="Q1651" s="2" t="str">
        <f>VLOOKUP(D1651,CUSTOMERS!A:I,9,FALSE)</f>
        <v>Mid-Atlantic</v>
      </c>
      <c r="R1651" s="2" t="str">
        <f>VLOOKUP(D1651,CUSTOMERS!A:K,11,FALSE)</f>
        <v>USA</v>
      </c>
    </row>
    <row r="1652" spans="1:18" x14ac:dyDescent="0.2">
      <c r="A1652" s="2">
        <v>1798</v>
      </c>
      <c r="B1652" s="2">
        <v>1</v>
      </c>
      <c r="C1652" s="4">
        <v>45010</v>
      </c>
      <c r="D1652" s="2">
        <v>381</v>
      </c>
      <c r="E1652" s="2">
        <v>24</v>
      </c>
      <c r="F1652" s="2" t="str">
        <f>VLOOKUP(E1652,PRODUCTS!A:B,2,FALSE)</f>
        <v>Brass Cigar Cutter</v>
      </c>
      <c r="G1652" s="2">
        <v>1</v>
      </c>
      <c r="H1652" s="10">
        <f>VLOOKUP(E1652,PRODUCTS!A:E,3,FALSE)</f>
        <v>34</v>
      </c>
      <c r="I1652" s="10">
        <f>VLOOKUP(E1652,PRODUCTS!A:E,4,FALSE)</f>
        <v>18</v>
      </c>
      <c r="J1652" s="10">
        <f t="shared" si="75"/>
        <v>34</v>
      </c>
      <c r="K1652" s="10">
        <f t="shared" si="76"/>
        <v>18</v>
      </c>
      <c r="L1652" s="10">
        <f t="shared" si="77"/>
        <v>16</v>
      </c>
      <c r="M1652" s="2">
        <f>VLOOKUP(D1652,CUSTOMERS!A:E,5,FALSE)</f>
        <v>3</v>
      </c>
      <c r="N1652" s="2">
        <f>VLOOKUP(E1652,PRODUCTS!A:E,5,FALSE)</f>
        <v>26</v>
      </c>
      <c r="O1652" s="2" t="str">
        <f>VLOOKUP(N1652,CATEGORIES!A:C,3,FALSE)</f>
        <v>Gifts</v>
      </c>
      <c r="P1652" s="2" t="str">
        <f ca="1">VLOOKUP(D1652,CUSTOMERS!A:J,10,FALSE)</f>
        <v>60 - 70</v>
      </c>
      <c r="Q1652" s="2" t="str">
        <f>VLOOKUP(D1652,CUSTOMERS!A:I,9,FALSE)</f>
        <v>South-East</v>
      </c>
      <c r="R1652" s="2" t="str">
        <f>VLOOKUP(D1652,CUSTOMERS!A:K,11,FALSE)</f>
        <v>USA</v>
      </c>
    </row>
    <row r="1653" spans="1:18" x14ac:dyDescent="0.2">
      <c r="A1653" s="2">
        <v>1798</v>
      </c>
      <c r="B1653" s="2">
        <v>2</v>
      </c>
      <c r="C1653" s="4">
        <v>45010</v>
      </c>
      <c r="D1653" s="2">
        <v>381</v>
      </c>
      <c r="E1653" s="2">
        <v>53</v>
      </c>
      <c r="F1653" s="2" t="str">
        <f>VLOOKUP(E1653,PRODUCTS!A:B,2,FALSE)</f>
        <v>Cocoa Mug</v>
      </c>
      <c r="G1653" s="2">
        <v>1</v>
      </c>
      <c r="H1653" s="10">
        <f>VLOOKUP(E1653,PRODUCTS!A:E,3,FALSE)</f>
        <v>25</v>
      </c>
      <c r="I1653" s="10">
        <f>VLOOKUP(E1653,PRODUCTS!A:E,4,FALSE)</f>
        <v>13.5</v>
      </c>
      <c r="J1653" s="10">
        <f t="shared" si="75"/>
        <v>25</v>
      </c>
      <c r="K1653" s="10">
        <f t="shared" si="76"/>
        <v>13.5</v>
      </c>
      <c r="L1653" s="10">
        <f t="shared" si="77"/>
        <v>11.5</v>
      </c>
      <c r="M1653" s="2">
        <f>VLOOKUP(D1653,CUSTOMERS!A:E,5,FALSE)</f>
        <v>3</v>
      </c>
      <c r="N1653" s="2">
        <f>VLOOKUP(E1653,PRODUCTS!A:E,5,FALSE)</f>
        <v>11</v>
      </c>
      <c r="O1653" s="2" t="str">
        <f>VLOOKUP(N1653,CATEGORIES!A:C,3,FALSE)</f>
        <v>Gifts</v>
      </c>
      <c r="P1653" s="2" t="str">
        <f ca="1">VLOOKUP(D1653,CUSTOMERS!A:J,10,FALSE)</f>
        <v>60 - 70</v>
      </c>
      <c r="Q1653" s="2" t="str">
        <f>VLOOKUP(D1653,CUSTOMERS!A:I,9,FALSE)</f>
        <v>South-East</v>
      </c>
      <c r="R1653" s="2" t="str">
        <f>VLOOKUP(D1653,CUSTOMERS!A:K,11,FALSE)</f>
        <v>USA</v>
      </c>
    </row>
    <row r="1654" spans="1:18" x14ac:dyDescent="0.2">
      <c r="A1654" s="2">
        <v>1799</v>
      </c>
      <c r="B1654" s="2">
        <v>1</v>
      </c>
      <c r="C1654" s="4">
        <v>45010</v>
      </c>
      <c r="D1654" s="2">
        <v>413</v>
      </c>
      <c r="E1654" s="2">
        <v>53</v>
      </c>
      <c r="F1654" s="2" t="str">
        <f>VLOOKUP(E1654,PRODUCTS!A:B,2,FALSE)</f>
        <v>Cocoa Mug</v>
      </c>
      <c r="G1654" s="2">
        <v>1</v>
      </c>
      <c r="H1654" s="10">
        <f>VLOOKUP(E1654,PRODUCTS!A:E,3,FALSE)</f>
        <v>25</v>
      </c>
      <c r="I1654" s="10">
        <f>VLOOKUP(E1654,PRODUCTS!A:E,4,FALSE)</f>
        <v>13.5</v>
      </c>
      <c r="J1654" s="10">
        <f t="shared" si="75"/>
        <v>25</v>
      </c>
      <c r="K1654" s="10">
        <f t="shared" si="76"/>
        <v>13.5</v>
      </c>
      <c r="L1654" s="10">
        <f t="shared" si="77"/>
        <v>11.5</v>
      </c>
      <c r="M1654" s="2">
        <f>VLOOKUP(D1654,CUSTOMERS!A:E,5,FALSE)</f>
        <v>5</v>
      </c>
      <c r="N1654" s="2">
        <f>VLOOKUP(E1654,PRODUCTS!A:E,5,FALSE)</f>
        <v>11</v>
      </c>
      <c r="O1654" s="2" t="str">
        <f>VLOOKUP(N1654,CATEGORIES!A:C,3,FALSE)</f>
        <v>Gifts</v>
      </c>
      <c r="P1654" s="2" t="str">
        <f ca="1">VLOOKUP(D1654,CUSTOMERS!A:J,10,FALSE)</f>
        <v>40 - 50</v>
      </c>
      <c r="Q1654" s="2" t="str">
        <f>VLOOKUP(D1654,CUSTOMERS!A:I,9,FALSE)</f>
        <v>Central</v>
      </c>
      <c r="R1654" s="2" t="str">
        <f>VLOOKUP(D1654,CUSTOMERS!A:K,11,FALSE)</f>
        <v>USA</v>
      </c>
    </row>
    <row r="1655" spans="1:18" x14ac:dyDescent="0.2">
      <c r="A1655" s="2">
        <v>1799</v>
      </c>
      <c r="B1655" s="2">
        <v>2</v>
      </c>
      <c r="C1655" s="4">
        <v>45010</v>
      </c>
      <c r="D1655" s="2">
        <v>413</v>
      </c>
      <c r="E1655" s="2">
        <v>70</v>
      </c>
      <c r="F1655" s="2" t="str">
        <f>VLOOKUP(E1655,PRODUCTS!A:B,2,FALSE)</f>
        <v>Eatable Delights Flower Basket</v>
      </c>
      <c r="G1655" s="2">
        <v>1</v>
      </c>
      <c r="H1655" s="10">
        <f>VLOOKUP(E1655,PRODUCTS!A:E,3,FALSE)</f>
        <v>55</v>
      </c>
      <c r="I1655" s="10">
        <f>VLOOKUP(E1655,PRODUCTS!A:E,4,FALSE)</f>
        <v>28.5</v>
      </c>
      <c r="J1655" s="10">
        <f t="shared" si="75"/>
        <v>55</v>
      </c>
      <c r="K1655" s="10">
        <f t="shared" si="76"/>
        <v>28.5</v>
      </c>
      <c r="L1655" s="10">
        <f t="shared" si="77"/>
        <v>26.5</v>
      </c>
      <c r="M1655" s="2">
        <f>VLOOKUP(D1655,CUSTOMERS!A:E,5,FALSE)</f>
        <v>5</v>
      </c>
      <c r="N1655" s="2">
        <f>VLOOKUP(E1655,PRODUCTS!A:E,5,FALSE)</f>
        <v>22</v>
      </c>
      <c r="O1655" s="2" t="str">
        <f>VLOOKUP(N1655,CATEGORIES!A:C,3,FALSE)</f>
        <v>Gifts</v>
      </c>
      <c r="P1655" s="2" t="str">
        <f ca="1">VLOOKUP(D1655,CUSTOMERS!A:J,10,FALSE)</f>
        <v>40 - 50</v>
      </c>
      <c r="Q1655" s="2" t="str">
        <f>VLOOKUP(D1655,CUSTOMERS!A:I,9,FALSE)</f>
        <v>Central</v>
      </c>
      <c r="R1655" s="2" t="str">
        <f>VLOOKUP(D1655,CUSTOMERS!A:K,11,FALSE)</f>
        <v>USA</v>
      </c>
    </row>
    <row r="1656" spans="1:18" x14ac:dyDescent="0.2">
      <c r="A1656" s="2">
        <v>1800</v>
      </c>
      <c r="B1656" s="2">
        <v>1</v>
      </c>
      <c r="C1656" s="4">
        <v>45010</v>
      </c>
      <c r="D1656" s="2">
        <v>531</v>
      </c>
      <c r="E1656" s="2">
        <v>60</v>
      </c>
      <c r="F1656" s="2" t="str">
        <f>VLOOKUP(E1656,PRODUCTS!A:B,2,FALSE)</f>
        <v>Custom Cellar Plaque</v>
      </c>
      <c r="G1656" s="2">
        <v>1</v>
      </c>
      <c r="H1656" s="10">
        <f>VLOOKUP(E1656,PRODUCTS!A:E,3,FALSE)</f>
        <v>60</v>
      </c>
      <c r="I1656" s="10">
        <f>VLOOKUP(E1656,PRODUCTS!A:E,4,FALSE)</f>
        <v>33</v>
      </c>
      <c r="J1656" s="10">
        <f t="shared" si="75"/>
        <v>60</v>
      </c>
      <c r="K1656" s="10">
        <f t="shared" si="76"/>
        <v>33</v>
      </c>
      <c r="L1656" s="10">
        <f t="shared" si="77"/>
        <v>27</v>
      </c>
      <c r="M1656" s="2">
        <f>VLOOKUP(D1656,CUSTOMERS!A:E,5,FALSE)</f>
        <v>8</v>
      </c>
      <c r="N1656" s="2">
        <f>VLOOKUP(E1656,PRODUCTS!A:E,5,FALSE)</f>
        <v>15</v>
      </c>
      <c r="O1656" s="2" t="str">
        <f>VLOOKUP(N1656,CATEGORIES!A:C,3,FALSE)</f>
        <v>Household</v>
      </c>
      <c r="P1656" s="2" t="str">
        <f ca="1">VLOOKUP(D1656,CUSTOMERS!A:J,10,FALSE)</f>
        <v>30 - 40</v>
      </c>
      <c r="Q1656" s="2" t="str">
        <f>VLOOKUP(D1656,CUSTOMERS!A:I,9,FALSE)</f>
        <v>North-East</v>
      </c>
      <c r="R1656" s="2" t="str">
        <f>VLOOKUP(D1656,CUSTOMERS!A:K,11,FALSE)</f>
        <v>USA</v>
      </c>
    </row>
    <row r="1657" spans="1:18" x14ac:dyDescent="0.2">
      <c r="A1657" s="2">
        <v>1801</v>
      </c>
      <c r="B1657" s="2">
        <v>1</v>
      </c>
      <c r="C1657" s="4">
        <v>45010</v>
      </c>
      <c r="D1657" s="2">
        <v>615</v>
      </c>
      <c r="E1657" s="2">
        <v>130</v>
      </c>
      <c r="F1657" s="2" t="str">
        <f>VLOOKUP(E1657,PRODUCTS!A:B,2,FALSE)</f>
        <v>Majestic Truffle Collection</v>
      </c>
      <c r="G1657" s="2">
        <v>1</v>
      </c>
      <c r="H1657" s="10">
        <f>VLOOKUP(E1657,PRODUCTS!A:E,3,FALSE)</f>
        <v>25</v>
      </c>
      <c r="I1657" s="10">
        <f>VLOOKUP(E1657,PRODUCTS!A:E,4,FALSE)</f>
        <v>15.5</v>
      </c>
      <c r="J1657" s="10">
        <f t="shared" si="75"/>
        <v>25</v>
      </c>
      <c r="K1657" s="10">
        <f t="shared" si="76"/>
        <v>15.5</v>
      </c>
      <c r="L1657" s="10">
        <f t="shared" si="77"/>
        <v>9.5</v>
      </c>
      <c r="M1657" s="2">
        <f>VLOOKUP(D1657,CUSTOMERS!A:E,5,FALSE)</f>
        <v>8</v>
      </c>
      <c r="N1657" s="2">
        <f>VLOOKUP(E1657,PRODUCTS!A:E,5,FALSE)</f>
        <v>3</v>
      </c>
      <c r="O1657" s="2" t="str">
        <f>VLOOKUP(N1657,CATEGORIES!A:C,3,FALSE)</f>
        <v>Food</v>
      </c>
      <c r="P1657" s="2" t="str">
        <f ca="1">VLOOKUP(D1657,CUSTOMERS!A:J,10,FALSE)</f>
        <v>50 - 60</v>
      </c>
      <c r="Q1657" s="2" t="str">
        <f>VLOOKUP(D1657,CUSTOMERS!A:I,9,FALSE)</f>
        <v>Mid-Atlantic</v>
      </c>
      <c r="R1657" s="2" t="str">
        <f>VLOOKUP(D1657,CUSTOMERS!A:K,11,FALSE)</f>
        <v>USA</v>
      </c>
    </row>
    <row r="1658" spans="1:18" x14ac:dyDescent="0.2">
      <c r="A1658" s="2">
        <v>1802</v>
      </c>
      <c r="B1658" s="2">
        <v>1</v>
      </c>
      <c r="C1658" s="4">
        <v>45010</v>
      </c>
      <c r="D1658" s="2">
        <v>679</v>
      </c>
      <c r="E1658" s="2">
        <v>105</v>
      </c>
      <c r="F1658" s="2" t="str">
        <f>VLOOKUP(E1658,PRODUCTS!A:B,2,FALSE)</f>
        <v>Exotic Flower Arrangement</v>
      </c>
      <c r="G1658" s="2">
        <v>1</v>
      </c>
      <c r="H1658" s="10">
        <f>VLOOKUP(E1658,PRODUCTS!A:E,3,FALSE)</f>
        <v>65</v>
      </c>
      <c r="I1658" s="10">
        <f>VLOOKUP(E1658,PRODUCTS!A:E,4,FALSE)</f>
        <v>33.5</v>
      </c>
      <c r="J1658" s="10">
        <f t="shared" si="75"/>
        <v>65</v>
      </c>
      <c r="K1658" s="10">
        <f t="shared" si="76"/>
        <v>33.5</v>
      </c>
      <c r="L1658" s="10">
        <f t="shared" si="77"/>
        <v>31.5</v>
      </c>
      <c r="M1658" s="2">
        <f>VLOOKUP(D1658,CUSTOMERS!A:E,5,FALSE)</f>
        <v>4</v>
      </c>
      <c r="N1658" s="2">
        <f>VLOOKUP(E1658,PRODUCTS!A:E,5,FALSE)</f>
        <v>22</v>
      </c>
      <c r="O1658" s="2" t="str">
        <f>VLOOKUP(N1658,CATEGORIES!A:C,3,FALSE)</f>
        <v>Gifts</v>
      </c>
      <c r="P1658" s="2" t="str">
        <f ca="1">VLOOKUP(D1658,CUSTOMERS!A:J,10,FALSE)</f>
        <v>40 - 50</v>
      </c>
      <c r="Q1658" s="2" t="str">
        <f>VLOOKUP(D1658,CUSTOMERS!A:I,9,FALSE)</f>
        <v>Central</v>
      </c>
      <c r="R1658" s="2" t="str">
        <f>VLOOKUP(D1658,CUSTOMERS!A:K,11,FALSE)</f>
        <v>USA</v>
      </c>
    </row>
    <row r="1659" spans="1:18" x14ac:dyDescent="0.2">
      <c r="A1659" s="2">
        <v>1802</v>
      </c>
      <c r="B1659" s="2">
        <v>2</v>
      </c>
      <c r="C1659" s="4">
        <v>45010</v>
      </c>
      <c r="D1659" s="2">
        <v>679</v>
      </c>
      <c r="E1659" s="2">
        <v>181</v>
      </c>
      <c r="F1659" s="2" t="str">
        <f>VLOOKUP(E1659,PRODUCTS!A:B,2,FALSE)</f>
        <v>Slinky</v>
      </c>
      <c r="G1659" s="2">
        <v>1</v>
      </c>
      <c r="H1659" s="10">
        <f>VLOOKUP(E1659,PRODUCTS!A:E,3,FALSE)</f>
        <v>12</v>
      </c>
      <c r="I1659" s="10">
        <f>VLOOKUP(E1659,PRODUCTS!A:E,4,FALSE)</f>
        <v>7</v>
      </c>
      <c r="J1659" s="10">
        <f t="shared" si="75"/>
        <v>12</v>
      </c>
      <c r="K1659" s="10">
        <f t="shared" si="76"/>
        <v>7</v>
      </c>
      <c r="L1659" s="10">
        <f t="shared" si="77"/>
        <v>5</v>
      </c>
      <c r="M1659" s="2">
        <f>VLOOKUP(D1659,CUSTOMERS!A:E,5,FALSE)</f>
        <v>4</v>
      </c>
      <c r="N1659" s="2">
        <f>VLOOKUP(E1659,PRODUCTS!A:E,5,FALSE)</f>
        <v>5</v>
      </c>
      <c r="O1659" s="2" t="str">
        <f>VLOOKUP(N1659,CATEGORIES!A:C,3,FALSE)</f>
        <v>Children</v>
      </c>
      <c r="P1659" s="2" t="str">
        <f ca="1">VLOOKUP(D1659,CUSTOMERS!A:J,10,FALSE)</f>
        <v>40 - 50</v>
      </c>
      <c r="Q1659" s="2" t="str">
        <f>VLOOKUP(D1659,CUSTOMERS!A:I,9,FALSE)</f>
        <v>Central</v>
      </c>
      <c r="R1659" s="2" t="str">
        <f>VLOOKUP(D1659,CUSTOMERS!A:K,11,FALSE)</f>
        <v>USA</v>
      </c>
    </row>
    <row r="1660" spans="1:18" x14ac:dyDescent="0.2">
      <c r="A1660" s="2">
        <v>1802</v>
      </c>
      <c r="B1660" s="2">
        <v>3</v>
      </c>
      <c r="C1660" s="4">
        <v>45010</v>
      </c>
      <c r="D1660" s="2">
        <v>679</v>
      </c>
      <c r="E1660" s="2">
        <v>208</v>
      </c>
      <c r="F1660" s="2" t="str">
        <f>VLOOKUP(E1660,PRODUCTS!A:B,2,FALSE)</f>
        <v>Winged Fairy</v>
      </c>
      <c r="G1660" s="2">
        <v>1</v>
      </c>
      <c r="H1660" s="10">
        <f>VLOOKUP(E1660,PRODUCTS!A:E,3,FALSE)</f>
        <v>45</v>
      </c>
      <c r="I1660" s="10">
        <f>VLOOKUP(E1660,PRODUCTS!A:E,4,FALSE)</f>
        <v>25.5</v>
      </c>
      <c r="J1660" s="10">
        <f t="shared" si="75"/>
        <v>45</v>
      </c>
      <c r="K1660" s="10">
        <f t="shared" si="76"/>
        <v>25.5</v>
      </c>
      <c r="L1660" s="10">
        <f t="shared" si="77"/>
        <v>19.5</v>
      </c>
      <c r="M1660" s="2">
        <f>VLOOKUP(D1660,CUSTOMERS!A:E,5,FALSE)</f>
        <v>4</v>
      </c>
      <c r="N1660" s="2">
        <f>VLOOKUP(E1660,PRODUCTS!A:E,5,FALSE)</f>
        <v>16</v>
      </c>
      <c r="O1660" s="2" t="str">
        <f>VLOOKUP(N1660,CATEGORIES!A:C,3,FALSE)</f>
        <v>Household</v>
      </c>
      <c r="P1660" s="2" t="str">
        <f ca="1">VLOOKUP(D1660,CUSTOMERS!A:J,10,FALSE)</f>
        <v>40 - 50</v>
      </c>
      <c r="Q1660" s="2" t="str">
        <f>VLOOKUP(D1660,CUSTOMERS!A:I,9,FALSE)</f>
        <v>Central</v>
      </c>
      <c r="R1660" s="2" t="str">
        <f>VLOOKUP(D1660,CUSTOMERS!A:K,11,FALSE)</f>
        <v>USA</v>
      </c>
    </row>
    <row r="1661" spans="1:18" x14ac:dyDescent="0.2">
      <c r="A1661" s="2">
        <v>1803</v>
      </c>
      <c r="B1661" s="2">
        <v>1</v>
      </c>
      <c r="C1661" s="4">
        <v>45011</v>
      </c>
      <c r="D1661" s="2">
        <v>263</v>
      </c>
      <c r="E1661" s="2">
        <v>19</v>
      </c>
      <c r="F1661" s="2" t="str">
        <f>VLOOKUP(E1661,PRODUCTS!A:B,2,FALSE)</f>
        <v>Bon Appetite</v>
      </c>
      <c r="G1661" s="2">
        <v>1</v>
      </c>
      <c r="H1661" s="10">
        <f>VLOOKUP(E1661,PRODUCTS!A:E,3,FALSE)</f>
        <v>62</v>
      </c>
      <c r="I1661" s="10">
        <f>VLOOKUP(E1661,PRODUCTS!A:E,4,FALSE)</f>
        <v>32</v>
      </c>
      <c r="J1661" s="10">
        <f t="shared" si="75"/>
        <v>62</v>
      </c>
      <c r="K1661" s="10">
        <f t="shared" si="76"/>
        <v>32</v>
      </c>
      <c r="L1661" s="10">
        <f t="shared" si="77"/>
        <v>30</v>
      </c>
      <c r="M1661" s="2">
        <f>VLOOKUP(D1661,CUSTOMERS!A:E,5,FALSE)</f>
        <v>2</v>
      </c>
      <c r="N1661" s="2">
        <f>VLOOKUP(E1661,PRODUCTS!A:E,5,FALSE)</f>
        <v>11</v>
      </c>
      <c r="O1661" s="2" t="str">
        <f>VLOOKUP(N1661,CATEGORIES!A:C,3,FALSE)</f>
        <v>Gifts</v>
      </c>
      <c r="P1661" s="2" t="str">
        <f ca="1">VLOOKUP(D1661,CUSTOMERS!A:J,10,FALSE)</f>
        <v>50 - 60</v>
      </c>
      <c r="Q1661" s="2" t="str">
        <f>VLOOKUP(D1661,CUSTOMERS!A:I,9,FALSE)</f>
        <v>South-East</v>
      </c>
      <c r="R1661" s="2" t="str">
        <f>VLOOKUP(D1661,CUSTOMERS!A:K,11,FALSE)</f>
        <v>USA</v>
      </c>
    </row>
    <row r="1662" spans="1:18" x14ac:dyDescent="0.2">
      <c r="A1662" s="2">
        <v>1803</v>
      </c>
      <c r="B1662" s="2">
        <v>2</v>
      </c>
      <c r="C1662" s="4">
        <v>45011</v>
      </c>
      <c r="D1662" s="2">
        <v>263</v>
      </c>
      <c r="E1662" s="2">
        <v>34</v>
      </c>
      <c r="F1662" s="2" t="str">
        <f>VLOOKUP(E1662,PRODUCTS!A:B,2,FALSE)</f>
        <v>Cascade Travel Mattress</v>
      </c>
      <c r="G1662" s="2">
        <v>1</v>
      </c>
      <c r="H1662" s="10">
        <f>VLOOKUP(E1662,PRODUCTS!A:E,3,FALSE)</f>
        <v>65</v>
      </c>
      <c r="I1662" s="10">
        <f>VLOOKUP(E1662,PRODUCTS!A:E,4,FALSE)</f>
        <v>33.5</v>
      </c>
      <c r="J1662" s="10">
        <f t="shared" si="75"/>
        <v>65</v>
      </c>
      <c r="K1662" s="10">
        <f t="shared" si="76"/>
        <v>33.5</v>
      </c>
      <c r="L1662" s="10">
        <f t="shared" si="77"/>
        <v>31.5</v>
      </c>
      <c r="M1662" s="2">
        <f>VLOOKUP(D1662,CUSTOMERS!A:E,5,FALSE)</f>
        <v>2</v>
      </c>
      <c r="N1662" s="2">
        <f>VLOOKUP(E1662,PRODUCTS!A:E,5,FALSE)</f>
        <v>25</v>
      </c>
      <c r="O1662" s="2" t="str">
        <f>VLOOKUP(N1662,CATEGORIES!A:C,3,FALSE)</f>
        <v>Travel</v>
      </c>
      <c r="P1662" s="2" t="str">
        <f ca="1">VLOOKUP(D1662,CUSTOMERS!A:J,10,FALSE)</f>
        <v>50 - 60</v>
      </c>
      <c r="Q1662" s="2" t="str">
        <f>VLOOKUP(D1662,CUSTOMERS!A:I,9,FALSE)</f>
        <v>South-East</v>
      </c>
      <c r="R1662" s="2" t="str">
        <f>VLOOKUP(D1662,CUSTOMERS!A:K,11,FALSE)</f>
        <v>USA</v>
      </c>
    </row>
    <row r="1663" spans="1:18" x14ac:dyDescent="0.2">
      <c r="A1663" s="2">
        <v>1803</v>
      </c>
      <c r="B1663" s="2">
        <v>3</v>
      </c>
      <c r="C1663" s="4">
        <v>45011</v>
      </c>
      <c r="D1663" s="2">
        <v>263</v>
      </c>
      <c r="E1663" s="2">
        <v>156</v>
      </c>
      <c r="F1663" s="2" t="str">
        <f>VLOOKUP(E1663,PRODUCTS!A:B,2,FALSE)</f>
        <v>Portable 12 volt cooler/warmer</v>
      </c>
      <c r="G1663" s="2">
        <v>1</v>
      </c>
      <c r="H1663" s="10">
        <f>VLOOKUP(E1663,PRODUCTS!A:E,3,FALSE)</f>
        <v>135</v>
      </c>
      <c r="I1663" s="10">
        <f>VLOOKUP(E1663,PRODUCTS!A:E,4,FALSE)</f>
        <v>69.5</v>
      </c>
      <c r="J1663" s="10">
        <f t="shared" si="75"/>
        <v>135</v>
      </c>
      <c r="K1663" s="10">
        <f t="shared" si="76"/>
        <v>69.5</v>
      </c>
      <c r="L1663" s="10">
        <f t="shared" si="77"/>
        <v>65.5</v>
      </c>
      <c r="M1663" s="2">
        <f>VLOOKUP(D1663,CUSTOMERS!A:E,5,FALSE)</f>
        <v>2</v>
      </c>
      <c r="N1663" s="2">
        <f>VLOOKUP(E1663,PRODUCTS!A:E,5,FALSE)</f>
        <v>2</v>
      </c>
      <c r="O1663" s="2" t="str">
        <f>VLOOKUP(N1663,CATEGORIES!A:C,3,FALSE)</f>
        <v>Travel</v>
      </c>
      <c r="P1663" s="2" t="str">
        <f ca="1">VLOOKUP(D1663,CUSTOMERS!A:J,10,FALSE)</f>
        <v>50 - 60</v>
      </c>
      <c r="Q1663" s="2" t="str">
        <f>VLOOKUP(D1663,CUSTOMERS!A:I,9,FALSE)</f>
        <v>South-East</v>
      </c>
      <c r="R1663" s="2" t="str">
        <f>VLOOKUP(D1663,CUSTOMERS!A:K,11,FALSE)</f>
        <v>USA</v>
      </c>
    </row>
    <row r="1664" spans="1:18" x14ac:dyDescent="0.2">
      <c r="A1664" s="2">
        <v>1804</v>
      </c>
      <c r="B1664" s="2">
        <v>1</v>
      </c>
      <c r="C1664" s="4">
        <v>45011</v>
      </c>
      <c r="D1664" s="2">
        <v>316</v>
      </c>
      <c r="E1664" s="2">
        <v>8</v>
      </c>
      <c r="F1664" s="2" t="str">
        <f>VLOOKUP(E1664,PRODUCTS!A:B,2,FALSE)</f>
        <v>Amish Pine Napkin Holder</v>
      </c>
      <c r="G1664" s="2">
        <v>1</v>
      </c>
      <c r="H1664" s="10">
        <f>VLOOKUP(E1664,PRODUCTS!A:E,3,FALSE)</f>
        <v>30</v>
      </c>
      <c r="I1664" s="10">
        <f>VLOOKUP(E1664,PRODUCTS!A:E,4,FALSE)</f>
        <v>17</v>
      </c>
      <c r="J1664" s="10">
        <f t="shared" si="75"/>
        <v>30</v>
      </c>
      <c r="K1664" s="10">
        <f t="shared" si="76"/>
        <v>17</v>
      </c>
      <c r="L1664" s="10">
        <f t="shared" si="77"/>
        <v>13</v>
      </c>
      <c r="M1664" s="2">
        <f>VLOOKUP(D1664,CUSTOMERS!A:E,5,FALSE)</f>
        <v>8</v>
      </c>
      <c r="N1664" s="2">
        <f>VLOOKUP(E1664,PRODUCTS!A:E,5,FALSE)</f>
        <v>15</v>
      </c>
      <c r="O1664" s="2" t="str">
        <f>VLOOKUP(N1664,CATEGORIES!A:C,3,FALSE)</f>
        <v>Household</v>
      </c>
      <c r="P1664" s="2" t="str">
        <f ca="1">VLOOKUP(D1664,CUSTOMERS!A:J,10,FALSE)</f>
        <v>60 - 70</v>
      </c>
      <c r="Q1664" s="2" t="str">
        <f>VLOOKUP(D1664,CUSTOMERS!A:I,9,FALSE)</f>
        <v>North-West</v>
      </c>
      <c r="R1664" s="2" t="str">
        <f>VLOOKUP(D1664,CUSTOMERS!A:K,11,FALSE)</f>
        <v>USA</v>
      </c>
    </row>
    <row r="1665" spans="1:18" x14ac:dyDescent="0.2">
      <c r="A1665" s="2">
        <v>1804</v>
      </c>
      <c r="B1665" s="2">
        <v>2</v>
      </c>
      <c r="C1665" s="4">
        <v>45011</v>
      </c>
      <c r="D1665" s="2">
        <v>316</v>
      </c>
      <c r="E1665" s="2">
        <v>71</v>
      </c>
      <c r="F1665" s="2" t="str">
        <f>VLOOKUP(E1665,PRODUCTS!A:B,2,FALSE)</f>
        <v>Executive Writing Set</v>
      </c>
      <c r="G1665" s="2">
        <v>1</v>
      </c>
      <c r="H1665" s="10">
        <f>VLOOKUP(E1665,PRODUCTS!A:E,3,FALSE)</f>
        <v>33</v>
      </c>
      <c r="I1665" s="10">
        <f>VLOOKUP(E1665,PRODUCTS!A:E,4,FALSE)</f>
        <v>17.5</v>
      </c>
      <c r="J1665" s="10">
        <f t="shared" si="75"/>
        <v>33</v>
      </c>
      <c r="K1665" s="10">
        <f t="shared" si="76"/>
        <v>17.5</v>
      </c>
      <c r="L1665" s="10">
        <f t="shared" si="77"/>
        <v>15.5</v>
      </c>
      <c r="M1665" s="2">
        <f>VLOOKUP(D1665,CUSTOMERS!A:E,5,FALSE)</f>
        <v>8</v>
      </c>
      <c r="N1665" s="2">
        <f>VLOOKUP(E1665,PRODUCTS!A:E,5,FALSE)</f>
        <v>26</v>
      </c>
      <c r="O1665" s="2" t="str">
        <f>VLOOKUP(N1665,CATEGORIES!A:C,3,FALSE)</f>
        <v>Gifts</v>
      </c>
      <c r="P1665" s="2" t="str">
        <f ca="1">VLOOKUP(D1665,CUSTOMERS!A:J,10,FALSE)</f>
        <v>60 - 70</v>
      </c>
      <c r="Q1665" s="2" t="str">
        <f>VLOOKUP(D1665,CUSTOMERS!A:I,9,FALSE)</f>
        <v>North-West</v>
      </c>
      <c r="R1665" s="2" t="str">
        <f>VLOOKUP(D1665,CUSTOMERS!A:K,11,FALSE)</f>
        <v>USA</v>
      </c>
    </row>
    <row r="1666" spans="1:18" x14ac:dyDescent="0.2">
      <c r="A1666" s="2">
        <v>1804</v>
      </c>
      <c r="B1666" s="2">
        <v>3</v>
      </c>
      <c r="C1666" s="4">
        <v>45011</v>
      </c>
      <c r="D1666" s="2">
        <v>316</v>
      </c>
      <c r="E1666" s="2">
        <v>170</v>
      </c>
      <c r="F1666" s="2" t="str">
        <f>VLOOKUP(E1666,PRODUCTS!A:B,2,FALSE)</f>
        <v>San Francisco Trolley 3-D Puzzle</v>
      </c>
      <c r="G1666" s="2">
        <v>1</v>
      </c>
      <c r="H1666" s="10">
        <f>VLOOKUP(E1666,PRODUCTS!A:E,3,FALSE)</f>
        <v>95</v>
      </c>
      <c r="I1666" s="10">
        <f>VLOOKUP(E1666,PRODUCTS!A:E,4,FALSE)</f>
        <v>49.5</v>
      </c>
      <c r="J1666" s="10">
        <f t="shared" ref="J1666:J1729" si="78">H1666*G1666</f>
        <v>95</v>
      </c>
      <c r="K1666" s="10">
        <f t="shared" ref="K1666:K1729" si="79">I1666*G1666</f>
        <v>49.5</v>
      </c>
      <c r="L1666" s="10">
        <f t="shared" ref="L1666:L1729" si="80">J1666-K1666</f>
        <v>45.5</v>
      </c>
      <c r="M1666" s="2">
        <f>VLOOKUP(D1666,CUSTOMERS!A:E,5,FALSE)</f>
        <v>8</v>
      </c>
      <c r="N1666" s="2">
        <f>VLOOKUP(E1666,PRODUCTS!A:E,5,FALSE)</f>
        <v>11</v>
      </c>
      <c r="O1666" s="2" t="str">
        <f>VLOOKUP(N1666,CATEGORIES!A:C,3,FALSE)</f>
        <v>Gifts</v>
      </c>
      <c r="P1666" s="2" t="str">
        <f ca="1">VLOOKUP(D1666,CUSTOMERS!A:J,10,FALSE)</f>
        <v>60 - 70</v>
      </c>
      <c r="Q1666" s="2" t="str">
        <f>VLOOKUP(D1666,CUSTOMERS!A:I,9,FALSE)</f>
        <v>North-West</v>
      </c>
      <c r="R1666" s="2" t="str">
        <f>VLOOKUP(D1666,CUSTOMERS!A:K,11,FALSE)</f>
        <v>USA</v>
      </c>
    </row>
    <row r="1667" spans="1:18" x14ac:dyDescent="0.2">
      <c r="A1667" s="2">
        <v>1804</v>
      </c>
      <c r="B1667" s="2">
        <v>4</v>
      </c>
      <c r="C1667" s="4">
        <v>45011</v>
      </c>
      <c r="D1667" s="2">
        <v>316</v>
      </c>
      <c r="E1667" s="2">
        <v>180</v>
      </c>
      <c r="F1667" s="2" t="str">
        <f>VLOOKUP(E1667,PRODUCTS!A:B,2,FALSE)</f>
        <v>Slimline Laser Pointer</v>
      </c>
      <c r="G1667" s="2">
        <v>1</v>
      </c>
      <c r="H1667" s="10">
        <f>VLOOKUP(E1667,PRODUCTS!A:E,3,FALSE)</f>
        <v>204</v>
      </c>
      <c r="I1667" s="10">
        <f>VLOOKUP(E1667,PRODUCTS!A:E,4,FALSE)</f>
        <v>105</v>
      </c>
      <c r="J1667" s="10">
        <f t="shared" si="78"/>
        <v>204</v>
      </c>
      <c r="K1667" s="10">
        <f t="shared" si="79"/>
        <v>105</v>
      </c>
      <c r="L1667" s="10">
        <f t="shared" si="80"/>
        <v>99</v>
      </c>
      <c r="M1667" s="2">
        <f>VLOOKUP(D1667,CUSTOMERS!A:E,5,FALSE)</f>
        <v>8</v>
      </c>
      <c r="N1667" s="2">
        <f>VLOOKUP(E1667,PRODUCTS!A:E,5,FALSE)</f>
        <v>9</v>
      </c>
      <c r="O1667" s="2" t="str">
        <f>VLOOKUP(N1667,CATEGORIES!A:C,3,FALSE)</f>
        <v>Electronics</v>
      </c>
      <c r="P1667" s="2" t="str">
        <f ca="1">VLOOKUP(D1667,CUSTOMERS!A:J,10,FALSE)</f>
        <v>60 - 70</v>
      </c>
      <c r="Q1667" s="2" t="str">
        <f>VLOOKUP(D1667,CUSTOMERS!A:I,9,FALSE)</f>
        <v>North-West</v>
      </c>
      <c r="R1667" s="2" t="str">
        <f>VLOOKUP(D1667,CUSTOMERS!A:K,11,FALSE)</f>
        <v>USA</v>
      </c>
    </row>
    <row r="1668" spans="1:18" x14ac:dyDescent="0.2">
      <c r="A1668" s="2">
        <v>1805</v>
      </c>
      <c r="B1668" s="2">
        <v>1</v>
      </c>
      <c r="C1668" s="4">
        <v>45011</v>
      </c>
      <c r="D1668" s="2">
        <v>493</v>
      </c>
      <c r="E1668" s="2">
        <v>41</v>
      </c>
      <c r="F1668" s="2" t="str">
        <f>VLOOKUP(E1668,PRODUCTS!A:B,2,FALSE)</f>
        <v>Celebration</v>
      </c>
      <c r="G1668" s="2">
        <v>1</v>
      </c>
      <c r="H1668" s="10">
        <f>VLOOKUP(E1668,PRODUCTS!A:E,3,FALSE)</f>
        <v>79</v>
      </c>
      <c r="I1668" s="10">
        <f>VLOOKUP(E1668,PRODUCTS!A:E,4,FALSE)</f>
        <v>42.5</v>
      </c>
      <c r="J1668" s="10">
        <f t="shared" si="78"/>
        <v>79</v>
      </c>
      <c r="K1668" s="10">
        <f t="shared" si="79"/>
        <v>42.5</v>
      </c>
      <c r="L1668" s="10">
        <f t="shared" si="80"/>
        <v>36.5</v>
      </c>
      <c r="M1668" s="2">
        <f>VLOOKUP(D1668,CUSTOMERS!A:E,5,FALSE)</f>
        <v>5</v>
      </c>
      <c r="N1668" s="2">
        <f>VLOOKUP(E1668,PRODUCTS!A:E,5,FALSE)</f>
        <v>11</v>
      </c>
      <c r="O1668" s="2" t="str">
        <f>VLOOKUP(N1668,CATEGORIES!A:C,3,FALSE)</f>
        <v>Gifts</v>
      </c>
      <c r="P1668" s="2" t="str">
        <f ca="1">VLOOKUP(D1668,CUSTOMERS!A:J,10,FALSE)</f>
        <v>30 - 40</v>
      </c>
      <c r="Q1668" s="2" t="str">
        <f>VLOOKUP(D1668,CUSTOMERS!A:I,9,FALSE)</f>
        <v>South-East</v>
      </c>
      <c r="R1668" s="2" t="str">
        <f>VLOOKUP(D1668,CUSTOMERS!A:K,11,FALSE)</f>
        <v>USA</v>
      </c>
    </row>
    <row r="1669" spans="1:18" x14ac:dyDescent="0.2">
      <c r="A1669" s="2">
        <v>1805</v>
      </c>
      <c r="B1669" s="2">
        <v>2</v>
      </c>
      <c r="C1669" s="4">
        <v>45011</v>
      </c>
      <c r="D1669" s="2">
        <v>493</v>
      </c>
      <c r="E1669" s="2">
        <v>53</v>
      </c>
      <c r="F1669" s="2" t="str">
        <f>VLOOKUP(E1669,PRODUCTS!A:B,2,FALSE)</f>
        <v>Cocoa Mug</v>
      </c>
      <c r="G1669" s="2">
        <v>2</v>
      </c>
      <c r="H1669" s="10">
        <f>VLOOKUP(E1669,PRODUCTS!A:E,3,FALSE)</f>
        <v>25</v>
      </c>
      <c r="I1669" s="10">
        <f>VLOOKUP(E1669,PRODUCTS!A:E,4,FALSE)</f>
        <v>13.5</v>
      </c>
      <c r="J1669" s="10">
        <f t="shared" si="78"/>
        <v>50</v>
      </c>
      <c r="K1669" s="10">
        <f t="shared" si="79"/>
        <v>27</v>
      </c>
      <c r="L1669" s="10">
        <f t="shared" si="80"/>
        <v>23</v>
      </c>
      <c r="M1669" s="2">
        <f>VLOOKUP(D1669,CUSTOMERS!A:E,5,FALSE)</f>
        <v>5</v>
      </c>
      <c r="N1669" s="2">
        <f>VLOOKUP(E1669,PRODUCTS!A:E,5,FALSE)</f>
        <v>11</v>
      </c>
      <c r="O1669" s="2" t="str">
        <f>VLOOKUP(N1669,CATEGORIES!A:C,3,FALSE)</f>
        <v>Gifts</v>
      </c>
      <c r="P1669" s="2" t="str">
        <f ca="1">VLOOKUP(D1669,CUSTOMERS!A:J,10,FALSE)</f>
        <v>30 - 40</v>
      </c>
      <c r="Q1669" s="2" t="str">
        <f>VLOOKUP(D1669,CUSTOMERS!A:I,9,FALSE)</f>
        <v>South-East</v>
      </c>
      <c r="R1669" s="2" t="str">
        <f>VLOOKUP(D1669,CUSTOMERS!A:K,11,FALSE)</f>
        <v>USA</v>
      </c>
    </row>
    <row r="1670" spans="1:18" x14ac:dyDescent="0.2">
      <c r="A1670" s="2">
        <v>1805</v>
      </c>
      <c r="B1670" s="2">
        <v>3</v>
      </c>
      <c r="C1670" s="4">
        <v>45011</v>
      </c>
      <c r="D1670" s="2">
        <v>493</v>
      </c>
      <c r="E1670" s="2">
        <v>68</v>
      </c>
      <c r="F1670" s="2" t="str">
        <f>VLOOKUP(E1670,PRODUCTS!A:B,2,FALSE)</f>
        <v>Dragonfly Pin</v>
      </c>
      <c r="G1670" s="2">
        <v>3</v>
      </c>
      <c r="H1670" s="10">
        <f>VLOOKUP(E1670,PRODUCTS!A:E,3,FALSE)</f>
        <v>13</v>
      </c>
      <c r="I1670" s="10">
        <f>VLOOKUP(E1670,PRODUCTS!A:E,4,FALSE)</f>
        <v>7.5</v>
      </c>
      <c r="J1670" s="10">
        <f t="shared" si="78"/>
        <v>39</v>
      </c>
      <c r="K1670" s="10">
        <f t="shared" si="79"/>
        <v>22.5</v>
      </c>
      <c r="L1670" s="10">
        <f t="shared" si="80"/>
        <v>16.5</v>
      </c>
      <c r="M1670" s="2">
        <f>VLOOKUP(D1670,CUSTOMERS!A:E,5,FALSE)</f>
        <v>5</v>
      </c>
      <c r="N1670" s="2">
        <f>VLOOKUP(E1670,PRODUCTS!A:E,5,FALSE)</f>
        <v>14</v>
      </c>
      <c r="O1670" s="2" t="str">
        <f>VLOOKUP(N1670,CATEGORIES!A:C,3,FALSE)</f>
        <v>Health &amp; Beauty</v>
      </c>
      <c r="P1670" s="2" t="str">
        <f ca="1">VLOOKUP(D1670,CUSTOMERS!A:J,10,FALSE)</f>
        <v>30 - 40</v>
      </c>
      <c r="Q1670" s="2" t="str">
        <f>VLOOKUP(D1670,CUSTOMERS!A:I,9,FALSE)</f>
        <v>South-East</v>
      </c>
      <c r="R1670" s="2" t="str">
        <f>VLOOKUP(D1670,CUSTOMERS!A:K,11,FALSE)</f>
        <v>USA</v>
      </c>
    </row>
    <row r="1671" spans="1:18" x14ac:dyDescent="0.2">
      <c r="A1671" s="2">
        <v>1805</v>
      </c>
      <c r="B1671" s="2">
        <v>4</v>
      </c>
      <c r="C1671" s="4">
        <v>45011</v>
      </c>
      <c r="D1671" s="2">
        <v>493</v>
      </c>
      <c r="E1671" s="2">
        <v>87</v>
      </c>
      <c r="F1671" s="2" t="str">
        <f>VLOOKUP(E1671,PRODUCTS!A:B,2,FALSE)</f>
        <v>Fruit Collection Christmas Ornaments</v>
      </c>
      <c r="G1671" s="2">
        <v>1</v>
      </c>
      <c r="H1671" s="10">
        <f>VLOOKUP(E1671,PRODUCTS!A:E,3,FALSE)</f>
        <v>23</v>
      </c>
      <c r="I1671" s="10">
        <f>VLOOKUP(E1671,PRODUCTS!A:E,4,FALSE)</f>
        <v>12.5</v>
      </c>
      <c r="J1671" s="10">
        <f t="shared" si="78"/>
        <v>23</v>
      </c>
      <c r="K1671" s="10">
        <f t="shared" si="79"/>
        <v>12.5</v>
      </c>
      <c r="L1671" s="10">
        <f t="shared" si="80"/>
        <v>10.5</v>
      </c>
      <c r="M1671" s="2">
        <f>VLOOKUP(D1671,CUSTOMERS!A:E,5,FALSE)</f>
        <v>5</v>
      </c>
      <c r="N1671" s="2">
        <f>VLOOKUP(E1671,PRODUCTS!A:E,5,FALSE)</f>
        <v>4</v>
      </c>
      <c r="O1671" s="2" t="str">
        <f>VLOOKUP(N1671,CATEGORIES!A:C,3,FALSE)</f>
        <v>Gifts</v>
      </c>
      <c r="P1671" s="2" t="str">
        <f ca="1">VLOOKUP(D1671,CUSTOMERS!A:J,10,FALSE)</f>
        <v>30 - 40</v>
      </c>
      <c r="Q1671" s="2" t="str">
        <f>VLOOKUP(D1671,CUSTOMERS!A:I,9,FALSE)</f>
        <v>South-East</v>
      </c>
      <c r="R1671" s="2" t="str">
        <f>VLOOKUP(D1671,CUSTOMERS!A:K,11,FALSE)</f>
        <v>USA</v>
      </c>
    </row>
    <row r="1672" spans="1:18" x14ac:dyDescent="0.2">
      <c r="A1672" s="2">
        <v>1805</v>
      </c>
      <c r="B1672" s="2">
        <v>5</v>
      </c>
      <c r="C1672" s="4">
        <v>45011</v>
      </c>
      <c r="D1672" s="2">
        <v>493</v>
      </c>
      <c r="E1672" s="2">
        <v>195</v>
      </c>
      <c r="F1672" s="2" t="str">
        <f>VLOOKUP(E1672,PRODUCTS!A:B,2,FALSE)</f>
        <v>Tiverton Wren House</v>
      </c>
      <c r="G1672" s="2">
        <v>1</v>
      </c>
      <c r="H1672" s="10">
        <f>VLOOKUP(E1672,PRODUCTS!A:E,3,FALSE)</f>
        <v>46</v>
      </c>
      <c r="I1672" s="10">
        <f>VLOOKUP(E1672,PRODUCTS!A:E,4,FALSE)</f>
        <v>24</v>
      </c>
      <c r="J1672" s="10">
        <f t="shared" si="78"/>
        <v>46</v>
      </c>
      <c r="K1672" s="10">
        <f t="shared" si="79"/>
        <v>24</v>
      </c>
      <c r="L1672" s="10">
        <f t="shared" si="80"/>
        <v>22</v>
      </c>
      <c r="M1672" s="2">
        <f>VLOOKUP(D1672,CUSTOMERS!A:E,5,FALSE)</f>
        <v>5</v>
      </c>
      <c r="N1672" s="2">
        <f>VLOOKUP(E1672,PRODUCTS!A:E,5,FALSE)</f>
        <v>16</v>
      </c>
      <c r="O1672" s="2" t="str">
        <f>VLOOKUP(N1672,CATEGORIES!A:C,3,FALSE)</f>
        <v>Household</v>
      </c>
      <c r="P1672" s="2" t="str">
        <f ca="1">VLOOKUP(D1672,CUSTOMERS!A:J,10,FALSE)</f>
        <v>30 - 40</v>
      </c>
      <c r="Q1672" s="2" t="str">
        <f>VLOOKUP(D1672,CUSTOMERS!A:I,9,FALSE)</f>
        <v>South-East</v>
      </c>
      <c r="R1672" s="2" t="str">
        <f>VLOOKUP(D1672,CUSTOMERS!A:K,11,FALSE)</f>
        <v>USA</v>
      </c>
    </row>
    <row r="1673" spans="1:18" x14ac:dyDescent="0.2">
      <c r="A1673" s="2">
        <v>1806</v>
      </c>
      <c r="B1673" s="2">
        <v>1</v>
      </c>
      <c r="C1673" s="4">
        <v>45011</v>
      </c>
      <c r="D1673" s="2">
        <v>515</v>
      </c>
      <c r="E1673" s="2">
        <v>30</v>
      </c>
      <c r="F1673" s="2" t="str">
        <f>VLOOKUP(E1673,PRODUCTS!A:B,2,FALSE)</f>
        <v>Car Diffuser</v>
      </c>
      <c r="G1673" s="2">
        <v>1</v>
      </c>
      <c r="H1673" s="10">
        <f>VLOOKUP(E1673,PRODUCTS!A:E,3,FALSE)</f>
        <v>20</v>
      </c>
      <c r="I1673" s="10">
        <f>VLOOKUP(E1673,PRODUCTS!A:E,4,FALSE)</f>
        <v>11</v>
      </c>
      <c r="J1673" s="10">
        <f t="shared" si="78"/>
        <v>20</v>
      </c>
      <c r="K1673" s="10">
        <f t="shared" si="79"/>
        <v>11</v>
      </c>
      <c r="L1673" s="10">
        <f t="shared" si="80"/>
        <v>9</v>
      </c>
      <c r="M1673" s="2">
        <f>VLOOKUP(D1673,CUSTOMERS!A:E,5,FALSE)</f>
        <v>7</v>
      </c>
      <c r="N1673" s="2">
        <f>VLOOKUP(E1673,PRODUCTS!A:E,5,FALSE)</f>
        <v>20</v>
      </c>
      <c r="O1673" s="2" t="str">
        <f>VLOOKUP(N1673,CATEGORIES!A:C,3,FALSE)</f>
        <v>Health &amp; Beauty</v>
      </c>
      <c r="P1673" s="2" t="str">
        <f ca="1">VLOOKUP(D1673,CUSTOMERS!A:J,10,FALSE)</f>
        <v>60 - 70</v>
      </c>
      <c r="Q1673" s="2" t="str">
        <f>VLOOKUP(D1673,CUSTOMERS!A:I,9,FALSE)</f>
        <v>North-West</v>
      </c>
      <c r="R1673" s="2" t="str">
        <f>VLOOKUP(D1673,CUSTOMERS!A:K,11,FALSE)</f>
        <v>USA</v>
      </c>
    </row>
    <row r="1674" spans="1:18" x14ac:dyDescent="0.2">
      <c r="A1674" s="2">
        <v>1806</v>
      </c>
      <c r="B1674" s="2">
        <v>2</v>
      </c>
      <c r="C1674" s="4">
        <v>45011</v>
      </c>
      <c r="D1674" s="2">
        <v>515</v>
      </c>
      <c r="E1674" s="2">
        <v>54</v>
      </c>
      <c r="F1674" s="2" t="str">
        <f>VLOOKUP(E1674,PRODUCTS!A:B,2,FALSE)</f>
        <v>Birthday Flower Basket</v>
      </c>
      <c r="G1674" s="2">
        <v>2</v>
      </c>
      <c r="H1674" s="10">
        <f>VLOOKUP(E1674,PRODUCTS!A:E,3,FALSE)</f>
        <v>70</v>
      </c>
      <c r="I1674" s="10">
        <f>VLOOKUP(E1674,PRODUCTS!A:E,4,FALSE)</f>
        <v>38</v>
      </c>
      <c r="J1674" s="10">
        <f t="shared" si="78"/>
        <v>140</v>
      </c>
      <c r="K1674" s="10">
        <f t="shared" si="79"/>
        <v>76</v>
      </c>
      <c r="L1674" s="10">
        <f t="shared" si="80"/>
        <v>64</v>
      </c>
      <c r="M1674" s="2">
        <f>VLOOKUP(D1674,CUSTOMERS!A:E,5,FALSE)</f>
        <v>7</v>
      </c>
      <c r="N1674" s="2">
        <f>VLOOKUP(E1674,PRODUCTS!A:E,5,FALSE)</f>
        <v>22</v>
      </c>
      <c r="O1674" s="2" t="str">
        <f>VLOOKUP(N1674,CATEGORIES!A:C,3,FALSE)</f>
        <v>Gifts</v>
      </c>
      <c r="P1674" s="2" t="str">
        <f ca="1">VLOOKUP(D1674,CUSTOMERS!A:J,10,FALSE)</f>
        <v>60 - 70</v>
      </c>
      <c r="Q1674" s="2" t="str">
        <f>VLOOKUP(D1674,CUSTOMERS!A:I,9,FALSE)</f>
        <v>North-West</v>
      </c>
      <c r="R1674" s="2" t="str">
        <f>VLOOKUP(D1674,CUSTOMERS!A:K,11,FALSE)</f>
        <v>USA</v>
      </c>
    </row>
    <row r="1675" spans="1:18" x14ac:dyDescent="0.2">
      <c r="A1675" s="2">
        <v>1807</v>
      </c>
      <c r="B1675" s="2">
        <v>1</v>
      </c>
      <c r="C1675" s="4">
        <v>45012</v>
      </c>
      <c r="D1675" s="2">
        <v>629</v>
      </c>
      <c r="E1675" s="2">
        <v>80</v>
      </c>
      <c r="F1675" s="2" t="str">
        <f>VLOOKUP(E1675,PRODUCTS!A:B,2,FALSE)</f>
        <v>UT Bottle Opener</v>
      </c>
      <c r="G1675" s="2">
        <v>1</v>
      </c>
      <c r="H1675" s="10">
        <f>VLOOKUP(E1675,PRODUCTS!A:E,3,FALSE)</f>
        <v>22</v>
      </c>
      <c r="I1675" s="10">
        <f>VLOOKUP(E1675,PRODUCTS!A:E,4,FALSE)</f>
        <v>13</v>
      </c>
      <c r="J1675" s="10">
        <f t="shared" si="78"/>
        <v>22</v>
      </c>
      <c r="K1675" s="10">
        <f t="shared" si="79"/>
        <v>13</v>
      </c>
      <c r="L1675" s="10">
        <f t="shared" si="80"/>
        <v>9</v>
      </c>
      <c r="M1675" s="2">
        <f>VLOOKUP(D1675,CUSTOMERS!A:E,5,FALSE)</f>
        <v>6</v>
      </c>
      <c r="N1675" s="2">
        <f>VLOOKUP(E1675,PRODUCTS!A:E,5,FALSE)</f>
        <v>15</v>
      </c>
      <c r="O1675" s="2" t="str">
        <f>VLOOKUP(N1675,CATEGORIES!A:C,3,FALSE)</f>
        <v>Household</v>
      </c>
      <c r="P1675" s="2" t="str">
        <f ca="1">VLOOKUP(D1675,CUSTOMERS!A:J,10,FALSE)</f>
        <v>30 - 40</v>
      </c>
      <c r="Q1675" s="2" t="str">
        <f>VLOOKUP(D1675,CUSTOMERS!A:I,9,FALSE)</f>
        <v>Mid-Atlantic</v>
      </c>
      <c r="R1675" s="2" t="str">
        <f>VLOOKUP(D1675,CUSTOMERS!A:K,11,FALSE)</f>
        <v>USA</v>
      </c>
    </row>
    <row r="1676" spans="1:18" x14ac:dyDescent="0.2">
      <c r="A1676" s="2">
        <v>1807</v>
      </c>
      <c r="B1676" s="2">
        <v>2</v>
      </c>
      <c r="C1676" s="4">
        <v>45012</v>
      </c>
      <c r="D1676" s="2">
        <v>629</v>
      </c>
      <c r="E1676" s="2">
        <v>124</v>
      </c>
      <c r="F1676" s="2" t="str">
        <f>VLOOKUP(E1676,PRODUCTS!A:B,2,FALSE)</f>
        <v>Love Potion Amulet</v>
      </c>
      <c r="G1676" s="2">
        <v>1</v>
      </c>
      <c r="H1676" s="10">
        <f>VLOOKUP(E1676,PRODUCTS!A:E,3,FALSE)</f>
        <v>23</v>
      </c>
      <c r="I1676" s="10">
        <f>VLOOKUP(E1676,PRODUCTS!A:E,4,FALSE)</f>
        <v>14.5</v>
      </c>
      <c r="J1676" s="10">
        <f t="shared" si="78"/>
        <v>23</v>
      </c>
      <c r="K1676" s="10">
        <f t="shared" si="79"/>
        <v>14.5</v>
      </c>
      <c r="L1676" s="10">
        <f t="shared" si="80"/>
        <v>8.5</v>
      </c>
      <c r="M1676" s="2">
        <f>VLOOKUP(D1676,CUSTOMERS!A:E,5,FALSE)</f>
        <v>6</v>
      </c>
      <c r="N1676" s="2">
        <f>VLOOKUP(E1676,PRODUCTS!A:E,5,FALSE)</f>
        <v>14</v>
      </c>
      <c r="O1676" s="2" t="str">
        <f>VLOOKUP(N1676,CATEGORIES!A:C,3,FALSE)</f>
        <v>Health &amp; Beauty</v>
      </c>
      <c r="P1676" s="2" t="str">
        <f ca="1">VLOOKUP(D1676,CUSTOMERS!A:J,10,FALSE)</f>
        <v>30 - 40</v>
      </c>
      <c r="Q1676" s="2" t="str">
        <f>VLOOKUP(D1676,CUSTOMERS!A:I,9,FALSE)</f>
        <v>Mid-Atlantic</v>
      </c>
      <c r="R1676" s="2" t="str">
        <f>VLOOKUP(D1676,CUSTOMERS!A:K,11,FALSE)</f>
        <v>USA</v>
      </c>
    </row>
    <row r="1677" spans="1:18" x14ac:dyDescent="0.2">
      <c r="A1677" s="2">
        <v>1807</v>
      </c>
      <c r="B1677" s="2">
        <v>3</v>
      </c>
      <c r="C1677" s="4">
        <v>45012</v>
      </c>
      <c r="D1677" s="2">
        <v>629</v>
      </c>
      <c r="E1677" s="2">
        <v>170</v>
      </c>
      <c r="F1677" s="2" t="str">
        <f>VLOOKUP(E1677,PRODUCTS!A:B,2,FALSE)</f>
        <v>San Francisco Trolley 3-D Puzzle</v>
      </c>
      <c r="G1677" s="2">
        <v>1</v>
      </c>
      <c r="H1677" s="10">
        <f>VLOOKUP(E1677,PRODUCTS!A:E,3,FALSE)</f>
        <v>95</v>
      </c>
      <c r="I1677" s="10">
        <f>VLOOKUP(E1677,PRODUCTS!A:E,4,FALSE)</f>
        <v>49.5</v>
      </c>
      <c r="J1677" s="10">
        <f t="shared" si="78"/>
        <v>95</v>
      </c>
      <c r="K1677" s="10">
        <f t="shared" si="79"/>
        <v>49.5</v>
      </c>
      <c r="L1677" s="10">
        <f t="shared" si="80"/>
        <v>45.5</v>
      </c>
      <c r="M1677" s="2">
        <f>VLOOKUP(D1677,CUSTOMERS!A:E,5,FALSE)</f>
        <v>6</v>
      </c>
      <c r="N1677" s="2">
        <f>VLOOKUP(E1677,PRODUCTS!A:E,5,FALSE)</f>
        <v>11</v>
      </c>
      <c r="O1677" s="2" t="str">
        <f>VLOOKUP(N1677,CATEGORIES!A:C,3,FALSE)</f>
        <v>Gifts</v>
      </c>
      <c r="P1677" s="2" t="str">
        <f ca="1">VLOOKUP(D1677,CUSTOMERS!A:J,10,FALSE)</f>
        <v>30 - 40</v>
      </c>
      <c r="Q1677" s="2" t="str">
        <f>VLOOKUP(D1677,CUSTOMERS!A:I,9,FALSE)</f>
        <v>Mid-Atlantic</v>
      </c>
      <c r="R1677" s="2" t="str">
        <f>VLOOKUP(D1677,CUSTOMERS!A:K,11,FALSE)</f>
        <v>USA</v>
      </c>
    </row>
    <row r="1678" spans="1:18" x14ac:dyDescent="0.2">
      <c r="A1678" s="2">
        <v>1807</v>
      </c>
      <c r="B1678" s="2">
        <v>4</v>
      </c>
      <c r="C1678" s="4">
        <v>45012</v>
      </c>
      <c r="D1678" s="2">
        <v>629</v>
      </c>
      <c r="E1678" s="2">
        <v>183</v>
      </c>
      <c r="F1678" s="2" t="str">
        <f>VLOOKUP(E1678,PRODUCTS!A:B,2,FALSE)</f>
        <v>Solar Power Kit</v>
      </c>
      <c r="G1678" s="2">
        <v>3</v>
      </c>
      <c r="H1678" s="10">
        <f>VLOOKUP(E1678,PRODUCTS!A:E,3,FALSE)</f>
        <v>17</v>
      </c>
      <c r="I1678" s="10">
        <f>VLOOKUP(E1678,PRODUCTS!A:E,4,FALSE)</f>
        <v>9.5</v>
      </c>
      <c r="J1678" s="10">
        <f t="shared" si="78"/>
        <v>51</v>
      </c>
      <c r="K1678" s="10">
        <f t="shared" si="79"/>
        <v>28.5</v>
      </c>
      <c r="L1678" s="10">
        <f t="shared" si="80"/>
        <v>22.5</v>
      </c>
      <c r="M1678" s="2">
        <f>VLOOKUP(D1678,CUSTOMERS!A:E,5,FALSE)</f>
        <v>6</v>
      </c>
      <c r="N1678" s="2">
        <f>VLOOKUP(E1678,PRODUCTS!A:E,5,FALSE)</f>
        <v>17</v>
      </c>
      <c r="O1678" s="2" t="str">
        <f>VLOOKUP(N1678,CATEGORIES!A:C,3,FALSE)</f>
        <v>Children</v>
      </c>
      <c r="P1678" s="2" t="str">
        <f ca="1">VLOOKUP(D1678,CUSTOMERS!A:J,10,FALSE)</f>
        <v>30 - 40</v>
      </c>
      <c r="Q1678" s="2" t="str">
        <f>VLOOKUP(D1678,CUSTOMERS!A:I,9,FALSE)</f>
        <v>Mid-Atlantic</v>
      </c>
      <c r="R1678" s="2" t="str">
        <f>VLOOKUP(D1678,CUSTOMERS!A:K,11,FALSE)</f>
        <v>USA</v>
      </c>
    </row>
    <row r="1679" spans="1:18" x14ac:dyDescent="0.2">
      <c r="A1679" s="2">
        <v>1808</v>
      </c>
      <c r="B1679" s="2">
        <v>1</v>
      </c>
      <c r="C1679" s="4">
        <v>45012</v>
      </c>
      <c r="D1679" s="2">
        <v>568</v>
      </c>
      <c r="E1679" s="2">
        <v>20</v>
      </c>
      <c r="F1679" s="2" t="str">
        <f>VLOOKUP(E1679,PRODUCTS!A:B,2,FALSE)</f>
        <v>Bone-In Vermont Ham</v>
      </c>
      <c r="G1679" s="2">
        <v>1</v>
      </c>
      <c r="H1679" s="10">
        <f>VLOOKUP(E1679,PRODUCTS!A:E,3,FALSE)</f>
        <v>45</v>
      </c>
      <c r="I1679" s="10">
        <f>VLOOKUP(E1679,PRODUCTS!A:E,4,FALSE)</f>
        <v>25.5</v>
      </c>
      <c r="J1679" s="10">
        <f t="shared" si="78"/>
        <v>45</v>
      </c>
      <c r="K1679" s="10">
        <f t="shared" si="79"/>
        <v>25.5</v>
      </c>
      <c r="L1679" s="10">
        <f t="shared" si="80"/>
        <v>19.5</v>
      </c>
      <c r="M1679" s="2">
        <f>VLOOKUP(D1679,CUSTOMERS!A:E,5,FALSE)</f>
        <v>6</v>
      </c>
      <c r="N1679" s="2">
        <f>VLOOKUP(E1679,PRODUCTS!A:E,5,FALSE)</f>
        <v>18</v>
      </c>
      <c r="O1679" s="2" t="str">
        <f>VLOOKUP(N1679,CATEGORIES!A:C,3,FALSE)</f>
        <v>Food</v>
      </c>
      <c r="P1679" s="2" t="str">
        <f ca="1">VLOOKUP(D1679,CUSTOMERS!A:J,10,FALSE)</f>
        <v>30 - 40</v>
      </c>
      <c r="Q1679" s="2" t="str">
        <f>VLOOKUP(D1679,CUSTOMERS!A:I,9,FALSE)</f>
        <v>South-West</v>
      </c>
      <c r="R1679" s="2" t="str">
        <f>VLOOKUP(D1679,CUSTOMERS!A:K,11,FALSE)</f>
        <v>USA</v>
      </c>
    </row>
    <row r="1680" spans="1:18" x14ac:dyDescent="0.2">
      <c r="A1680" s="2">
        <v>1808</v>
      </c>
      <c r="B1680" s="2">
        <v>2</v>
      </c>
      <c r="C1680" s="4">
        <v>45012</v>
      </c>
      <c r="D1680" s="2">
        <v>568</v>
      </c>
      <c r="E1680" s="2">
        <v>37</v>
      </c>
      <c r="F1680" s="2" t="str">
        <f>VLOOKUP(E1680,PRODUCTS!A:B,2,FALSE)</f>
        <v>Cat's Dream Kit</v>
      </c>
      <c r="G1680" s="2">
        <v>1</v>
      </c>
      <c r="H1680" s="10">
        <f>VLOOKUP(E1680,PRODUCTS!A:E,3,FALSE)</f>
        <v>39</v>
      </c>
      <c r="I1680" s="10">
        <f>VLOOKUP(E1680,PRODUCTS!A:E,4,FALSE)</f>
        <v>22.5</v>
      </c>
      <c r="J1680" s="10">
        <f t="shared" si="78"/>
        <v>39</v>
      </c>
      <c r="K1680" s="10">
        <f t="shared" si="79"/>
        <v>22.5</v>
      </c>
      <c r="L1680" s="10">
        <f t="shared" si="80"/>
        <v>16.5</v>
      </c>
      <c r="M1680" s="2">
        <f>VLOOKUP(D1680,CUSTOMERS!A:E,5,FALSE)</f>
        <v>6</v>
      </c>
      <c r="N1680" s="2">
        <f>VLOOKUP(E1680,PRODUCTS!A:E,5,FALSE)</f>
        <v>21</v>
      </c>
      <c r="O1680" s="2" t="str">
        <f>VLOOKUP(N1680,CATEGORIES!A:C,3,FALSE)</f>
        <v>Household</v>
      </c>
      <c r="P1680" s="2" t="str">
        <f ca="1">VLOOKUP(D1680,CUSTOMERS!A:J,10,FALSE)</f>
        <v>30 - 40</v>
      </c>
      <c r="Q1680" s="2" t="str">
        <f>VLOOKUP(D1680,CUSTOMERS!A:I,9,FALSE)</f>
        <v>South-West</v>
      </c>
      <c r="R1680" s="2" t="str">
        <f>VLOOKUP(D1680,CUSTOMERS!A:K,11,FALSE)</f>
        <v>USA</v>
      </c>
    </row>
    <row r="1681" spans="1:18" x14ac:dyDescent="0.2">
      <c r="A1681" s="2">
        <v>1808</v>
      </c>
      <c r="B1681" s="2">
        <v>3</v>
      </c>
      <c r="C1681" s="4">
        <v>45012</v>
      </c>
      <c r="D1681" s="2">
        <v>568</v>
      </c>
      <c r="E1681" s="2">
        <v>87</v>
      </c>
      <c r="F1681" s="2" t="str">
        <f>VLOOKUP(E1681,PRODUCTS!A:B,2,FALSE)</f>
        <v>Fruit Collection Christmas Ornaments</v>
      </c>
      <c r="G1681" s="2">
        <v>1</v>
      </c>
      <c r="H1681" s="10">
        <f>VLOOKUP(E1681,PRODUCTS!A:E,3,FALSE)</f>
        <v>23</v>
      </c>
      <c r="I1681" s="10">
        <f>VLOOKUP(E1681,PRODUCTS!A:E,4,FALSE)</f>
        <v>12.5</v>
      </c>
      <c r="J1681" s="10">
        <f t="shared" si="78"/>
        <v>23</v>
      </c>
      <c r="K1681" s="10">
        <f t="shared" si="79"/>
        <v>12.5</v>
      </c>
      <c r="L1681" s="10">
        <f t="shared" si="80"/>
        <v>10.5</v>
      </c>
      <c r="M1681" s="2">
        <f>VLOOKUP(D1681,CUSTOMERS!A:E,5,FALSE)</f>
        <v>6</v>
      </c>
      <c r="N1681" s="2">
        <f>VLOOKUP(E1681,PRODUCTS!A:E,5,FALSE)</f>
        <v>4</v>
      </c>
      <c r="O1681" s="2" t="str">
        <f>VLOOKUP(N1681,CATEGORIES!A:C,3,FALSE)</f>
        <v>Gifts</v>
      </c>
      <c r="P1681" s="2" t="str">
        <f ca="1">VLOOKUP(D1681,CUSTOMERS!A:J,10,FALSE)</f>
        <v>30 - 40</v>
      </c>
      <c r="Q1681" s="2" t="str">
        <f>VLOOKUP(D1681,CUSTOMERS!A:I,9,FALSE)</f>
        <v>South-West</v>
      </c>
      <c r="R1681" s="2" t="str">
        <f>VLOOKUP(D1681,CUSTOMERS!A:K,11,FALSE)</f>
        <v>USA</v>
      </c>
    </row>
    <row r="1682" spans="1:18" x14ac:dyDescent="0.2">
      <c r="A1682" s="2">
        <v>1808</v>
      </c>
      <c r="B1682" s="2">
        <v>4</v>
      </c>
      <c r="C1682" s="4">
        <v>45012</v>
      </c>
      <c r="D1682" s="2">
        <v>568</v>
      </c>
      <c r="E1682" s="2">
        <v>111</v>
      </c>
      <c r="F1682" s="2" t="str">
        <f>VLOOKUP(E1682,PRODUCTS!A:B,2,FALSE)</f>
        <v>Jolly Ball Horse Toy</v>
      </c>
      <c r="G1682" s="2">
        <v>1</v>
      </c>
      <c r="H1682" s="10">
        <f>VLOOKUP(E1682,PRODUCTS!A:E,3,FALSE)</f>
        <v>18</v>
      </c>
      <c r="I1682" s="10">
        <f>VLOOKUP(E1682,PRODUCTS!A:E,4,FALSE)</f>
        <v>12</v>
      </c>
      <c r="J1682" s="10">
        <f t="shared" si="78"/>
        <v>18</v>
      </c>
      <c r="K1682" s="10">
        <f t="shared" si="79"/>
        <v>12</v>
      </c>
      <c r="L1682" s="10">
        <f t="shared" si="80"/>
        <v>6</v>
      </c>
      <c r="M1682" s="2">
        <f>VLOOKUP(D1682,CUSTOMERS!A:E,5,FALSE)</f>
        <v>6</v>
      </c>
      <c r="N1682" s="2">
        <f>VLOOKUP(E1682,PRODUCTS!A:E,5,FALSE)</f>
        <v>21</v>
      </c>
      <c r="O1682" s="2" t="str">
        <f>VLOOKUP(N1682,CATEGORIES!A:C,3,FALSE)</f>
        <v>Household</v>
      </c>
      <c r="P1682" s="2" t="str">
        <f ca="1">VLOOKUP(D1682,CUSTOMERS!A:J,10,FALSE)</f>
        <v>30 - 40</v>
      </c>
      <c r="Q1682" s="2" t="str">
        <f>VLOOKUP(D1682,CUSTOMERS!A:I,9,FALSE)</f>
        <v>South-West</v>
      </c>
      <c r="R1682" s="2" t="str">
        <f>VLOOKUP(D1682,CUSTOMERS!A:K,11,FALSE)</f>
        <v>USA</v>
      </c>
    </row>
    <row r="1683" spans="1:18" x14ac:dyDescent="0.2">
      <c r="A1683" s="2">
        <v>1809</v>
      </c>
      <c r="B1683" s="2">
        <v>1</v>
      </c>
      <c r="C1683" s="4">
        <v>45013</v>
      </c>
      <c r="D1683" s="2">
        <v>129</v>
      </c>
      <c r="E1683" s="2">
        <v>106</v>
      </c>
      <c r="F1683" s="2" t="str">
        <f>VLOOKUP(E1683,PRODUCTS!A:B,2,FALSE)</f>
        <v>Incredible Chiller</v>
      </c>
      <c r="G1683" s="2">
        <v>1</v>
      </c>
      <c r="H1683" s="10">
        <f>VLOOKUP(E1683,PRODUCTS!A:E,3,FALSE)</f>
        <v>72</v>
      </c>
      <c r="I1683" s="10">
        <f>VLOOKUP(E1683,PRODUCTS!A:E,4,FALSE)</f>
        <v>38</v>
      </c>
      <c r="J1683" s="10">
        <f t="shared" si="78"/>
        <v>72</v>
      </c>
      <c r="K1683" s="10">
        <f t="shared" si="79"/>
        <v>38</v>
      </c>
      <c r="L1683" s="10">
        <f t="shared" si="80"/>
        <v>34</v>
      </c>
      <c r="M1683" s="2">
        <f>VLOOKUP(D1683,CUSTOMERS!A:E,5,FALSE)</f>
        <v>2</v>
      </c>
      <c r="N1683" s="2">
        <f>VLOOKUP(E1683,PRODUCTS!A:E,5,FALSE)</f>
        <v>15</v>
      </c>
      <c r="O1683" s="2" t="str">
        <f>VLOOKUP(N1683,CATEGORIES!A:C,3,FALSE)</f>
        <v>Household</v>
      </c>
      <c r="P1683" s="2" t="str">
        <f ca="1">VLOOKUP(D1683,CUSTOMERS!A:J,10,FALSE)</f>
        <v>50 - 60</v>
      </c>
      <c r="Q1683" s="2" t="str">
        <f>VLOOKUP(D1683,CUSTOMERS!A:I,9,FALSE)</f>
        <v>North-East</v>
      </c>
      <c r="R1683" s="2" t="str">
        <f>VLOOKUP(D1683,CUSTOMERS!A:K,11,FALSE)</f>
        <v>USA</v>
      </c>
    </row>
    <row r="1684" spans="1:18" x14ac:dyDescent="0.2">
      <c r="A1684" s="2">
        <v>1809</v>
      </c>
      <c r="B1684" s="2">
        <v>2</v>
      </c>
      <c r="C1684" s="4">
        <v>45013</v>
      </c>
      <c r="D1684" s="2">
        <v>129</v>
      </c>
      <c r="E1684" s="2">
        <v>110</v>
      </c>
      <c r="F1684" s="2" t="str">
        <f>VLOOKUP(E1684,PRODUCTS!A:B,2,FALSE)</f>
        <v>Italian Trattoria</v>
      </c>
      <c r="G1684" s="2">
        <v>1</v>
      </c>
      <c r="H1684" s="10">
        <f>VLOOKUP(E1684,PRODUCTS!A:E,3,FALSE)</f>
        <v>65</v>
      </c>
      <c r="I1684" s="10">
        <f>VLOOKUP(E1684,PRODUCTS!A:E,4,FALSE)</f>
        <v>35.5</v>
      </c>
      <c r="J1684" s="10">
        <f t="shared" si="78"/>
        <v>65</v>
      </c>
      <c r="K1684" s="10">
        <f t="shared" si="79"/>
        <v>35.5</v>
      </c>
      <c r="L1684" s="10">
        <f t="shared" si="80"/>
        <v>29.5</v>
      </c>
      <c r="M1684" s="2">
        <f>VLOOKUP(D1684,CUSTOMERS!A:E,5,FALSE)</f>
        <v>2</v>
      </c>
      <c r="N1684" s="2">
        <f>VLOOKUP(E1684,PRODUCTS!A:E,5,FALSE)</f>
        <v>11</v>
      </c>
      <c r="O1684" s="2" t="str">
        <f>VLOOKUP(N1684,CATEGORIES!A:C,3,FALSE)</f>
        <v>Gifts</v>
      </c>
      <c r="P1684" s="2" t="str">
        <f ca="1">VLOOKUP(D1684,CUSTOMERS!A:J,10,FALSE)</f>
        <v>50 - 60</v>
      </c>
      <c r="Q1684" s="2" t="str">
        <f>VLOOKUP(D1684,CUSTOMERS!A:I,9,FALSE)</f>
        <v>North-East</v>
      </c>
      <c r="R1684" s="2" t="str">
        <f>VLOOKUP(D1684,CUSTOMERS!A:K,11,FALSE)</f>
        <v>USA</v>
      </c>
    </row>
    <row r="1685" spans="1:18" x14ac:dyDescent="0.2">
      <c r="A1685" s="2">
        <v>1810</v>
      </c>
      <c r="B1685" s="2">
        <v>1</v>
      </c>
      <c r="C1685" s="4">
        <v>45014</v>
      </c>
      <c r="D1685" s="2">
        <v>348</v>
      </c>
      <c r="E1685" s="2">
        <v>181</v>
      </c>
      <c r="F1685" s="2" t="str">
        <f>VLOOKUP(E1685,PRODUCTS!A:B,2,FALSE)</f>
        <v>Slinky</v>
      </c>
      <c r="G1685" s="2">
        <v>2</v>
      </c>
      <c r="H1685" s="10">
        <f>VLOOKUP(E1685,PRODUCTS!A:E,3,FALSE)</f>
        <v>12</v>
      </c>
      <c r="I1685" s="10">
        <f>VLOOKUP(E1685,PRODUCTS!A:E,4,FALSE)</f>
        <v>7</v>
      </c>
      <c r="J1685" s="10">
        <f t="shared" si="78"/>
        <v>24</v>
      </c>
      <c r="K1685" s="10">
        <f t="shared" si="79"/>
        <v>14</v>
      </c>
      <c r="L1685" s="10">
        <f t="shared" si="80"/>
        <v>10</v>
      </c>
      <c r="M1685" s="2">
        <f>VLOOKUP(D1685,CUSTOMERS!A:E,5,FALSE)</f>
        <v>6</v>
      </c>
      <c r="N1685" s="2">
        <f>VLOOKUP(E1685,PRODUCTS!A:E,5,FALSE)</f>
        <v>5</v>
      </c>
      <c r="O1685" s="2" t="str">
        <f>VLOOKUP(N1685,CATEGORIES!A:C,3,FALSE)</f>
        <v>Children</v>
      </c>
      <c r="P1685" s="2" t="str">
        <f ca="1">VLOOKUP(D1685,CUSTOMERS!A:J,10,FALSE)</f>
        <v>40 - 50</v>
      </c>
      <c r="Q1685" s="2" t="str">
        <f>VLOOKUP(D1685,CUSTOMERS!A:I,9,FALSE)</f>
        <v>South</v>
      </c>
      <c r="R1685" s="2" t="str">
        <f>VLOOKUP(D1685,CUSTOMERS!A:K,11,FALSE)</f>
        <v>USA</v>
      </c>
    </row>
    <row r="1686" spans="1:18" x14ac:dyDescent="0.2">
      <c r="A1686" s="2">
        <v>1811</v>
      </c>
      <c r="B1686" s="2">
        <v>1</v>
      </c>
      <c r="C1686" s="4">
        <v>45015</v>
      </c>
      <c r="D1686" s="2">
        <v>113</v>
      </c>
      <c r="E1686" s="2">
        <v>7</v>
      </c>
      <c r="F1686" s="2" t="str">
        <f>VLOOKUP(E1686,PRODUCTS!A:B,2,FALSE)</f>
        <v>Amish Horse Pull-toy</v>
      </c>
      <c r="G1686" s="2">
        <v>1</v>
      </c>
      <c r="H1686" s="10">
        <f>VLOOKUP(E1686,PRODUCTS!A:E,3,FALSE)</f>
        <v>35</v>
      </c>
      <c r="I1686" s="10">
        <f>VLOOKUP(E1686,PRODUCTS!A:E,4,FALSE)</f>
        <v>20.5</v>
      </c>
      <c r="J1686" s="10">
        <f t="shared" si="78"/>
        <v>35</v>
      </c>
      <c r="K1686" s="10">
        <f t="shared" si="79"/>
        <v>20.5</v>
      </c>
      <c r="L1686" s="10">
        <f t="shared" si="80"/>
        <v>14.5</v>
      </c>
      <c r="M1686" s="2">
        <f>VLOOKUP(D1686,CUSTOMERS!A:E,5,FALSE)</f>
        <v>6</v>
      </c>
      <c r="N1686" s="2">
        <f>VLOOKUP(E1686,PRODUCTS!A:E,5,FALSE)</f>
        <v>5</v>
      </c>
      <c r="O1686" s="2" t="str">
        <f>VLOOKUP(N1686,CATEGORIES!A:C,3,FALSE)</f>
        <v>Children</v>
      </c>
      <c r="P1686" s="2" t="str">
        <f ca="1">VLOOKUP(D1686,CUSTOMERS!A:J,10,FALSE)</f>
        <v>40 - 50</v>
      </c>
      <c r="Q1686" s="2" t="str">
        <f>VLOOKUP(D1686,CUSTOMERS!A:I,9,FALSE)</f>
        <v>North-East</v>
      </c>
      <c r="R1686" s="2" t="str">
        <f>VLOOKUP(D1686,CUSTOMERS!A:K,11,FALSE)</f>
        <v>USA</v>
      </c>
    </row>
    <row r="1687" spans="1:18" x14ac:dyDescent="0.2">
      <c r="A1687" s="2">
        <v>1811</v>
      </c>
      <c r="B1687" s="2">
        <v>2</v>
      </c>
      <c r="C1687" s="4">
        <v>45015</v>
      </c>
      <c r="D1687" s="2">
        <v>113</v>
      </c>
      <c r="E1687" s="2">
        <v>153</v>
      </c>
      <c r="F1687" s="2" t="str">
        <f>VLOOKUP(E1687,PRODUCTS!A:B,2,FALSE)</f>
        <v>Pewter Cat Frame</v>
      </c>
      <c r="G1687" s="2">
        <v>1</v>
      </c>
      <c r="H1687" s="10">
        <f>VLOOKUP(E1687,PRODUCTS!A:E,3,FALSE)</f>
        <v>29</v>
      </c>
      <c r="I1687" s="10">
        <f>VLOOKUP(E1687,PRODUCTS!A:E,4,FALSE)</f>
        <v>15.5</v>
      </c>
      <c r="J1687" s="10">
        <f t="shared" si="78"/>
        <v>29</v>
      </c>
      <c r="K1687" s="10">
        <f t="shared" si="79"/>
        <v>15.5</v>
      </c>
      <c r="L1687" s="10">
        <f t="shared" si="80"/>
        <v>13.5</v>
      </c>
      <c r="M1687" s="2">
        <f>VLOOKUP(D1687,CUSTOMERS!A:E,5,FALSE)</f>
        <v>6</v>
      </c>
      <c r="N1687" s="2">
        <f>VLOOKUP(E1687,PRODUCTS!A:E,5,FALSE)</f>
        <v>26</v>
      </c>
      <c r="O1687" s="2" t="str">
        <f>VLOOKUP(N1687,CATEGORIES!A:C,3,FALSE)</f>
        <v>Gifts</v>
      </c>
      <c r="P1687" s="2" t="str">
        <f ca="1">VLOOKUP(D1687,CUSTOMERS!A:J,10,FALSE)</f>
        <v>40 - 50</v>
      </c>
      <c r="Q1687" s="2" t="str">
        <f>VLOOKUP(D1687,CUSTOMERS!A:I,9,FALSE)</f>
        <v>North-East</v>
      </c>
      <c r="R1687" s="2" t="str">
        <f>VLOOKUP(D1687,CUSTOMERS!A:K,11,FALSE)</f>
        <v>USA</v>
      </c>
    </row>
    <row r="1688" spans="1:18" x14ac:dyDescent="0.2">
      <c r="A1688" s="2">
        <v>1812</v>
      </c>
      <c r="B1688" s="2">
        <v>1</v>
      </c>
      <c r="C1688" s="4">
        <v>45015</v>
      </c>
      <c r="D1688" s="2">
        <v>147</v>
      </c>
      <c r="E1688" s="2">
        <v>31</v>
      </c>
      <c r="F1688" s="2" t="str">
        <f>VLOOKUP(E1688,PRODUCTS!A:B,2,FALSE)</f>
        <v>Carnivorous Plant Collection</v>
      </c>
      <c r="G1688" s="2">
        <v>1</v>
      </c>
      <c r="H1688" s="10">
        <f>VLOOKUP(E1688,PRODUCTS!A:E,3,FALSE)</f>
        <v>25</v>
      </c>
      <c r="I1688" s="10">
        <f>VLOOKUP(E1688,PRODUCTS!A:E,4,FALSE)</f>
        <v>14.5</v>
      </c>
      <c r="J1688" s="10">
        <f t="shared" si="78"/>
        <v>25</v>
      </c>
      <c r="K1688" s="10">
        <f t="shared" si="79"/>
        <v>14.5</v>
      </c>
      <c r="L1688" s="10">
        <f t="shared" si="80"/>
        <v>10.5</v>
      </c>
      <c r="M1688" s="2">
        <f>VLOOKUP(D1688,CUSTOMERS!A:E,5,FALSE)</f>
        <v>8</v>
      </c>
      <c r="N1688" s="2">
        <f>VLOOKUP(E1688,PRODUCTS!A:E,5,FALSE)</f>
        <v>17</v>
      </c>
      <c r="O1688" s="2" t="str">
        <f>VLOOKUP(N1688,CATEGORIES!A:C,3,FALSE)</f>
        <v>Children</v>
      </c>
      <c r="P1688" s="2" t="str">
        <f ca="1">VLOOKUP(D1688,CUSTOMERS!A:J,10,FALSE)</f>
        <v>40 - 50</v>
      </c>
      <c r="Q1688" s="2" t="str">
        <f>VLOOKUP(D1688,CUSTOMERS!A:I,9,FALSE)</f>
        <v>Mid-Atlantic</v>
      </c>
      <c r="R1688" s="2" t="str">
        <f>VLOOKUP(D1688,CUSTOMERS!A:K,11,FALSE)</f>
        <v>USA</v>
      </c>
    </row>
    <row r="1689" spans="1:18" x14ac:dyDescent="0.2">
      <c r="A1689" s="2">
        <v>1812</v>
      </c>
      <c r="B1689" s="2">
        <v>2</v>
      </c>
      <c r="C1689" s="4">
        <v>45015</v>
      </c>
      <c r="D1689" s="2">
        <v>147</v>
      </c>
      <c r="E1689" s="2">
        <v>71</v>
      </c>
      <c r="F1689" s="2" t="str">
        <f>VLOOKUP(E1689,PRODUCTS!A:B,2,FALSE)</f>
        <v>Executive Writing Set</v>
      </c>
      <c r="G1689" s="2">
        <v>4</v>
      </c>
      <c r="H1689" s="10">
        <f>VLOOKUP(E1689,PRODUCTS!A:E,3,FALSE)</f>
        <v>33</v>
      </c>
      <c r="I1689" s="10">
        <f>VLOOKUP(E1689,PRODUCTS!A:E,4,FALSE)</f>
        <v>17.5</v>
      </c>
      <c r="J1689" s="10">
        <f t="shared" si="78"/>
        <v>132</v>
      </c>
      <c r="K1689" s="10">
        <f t="shared" si="79"/>
        <v>70</v>
      </c>
      <c r="L1689" s="10">
        <f t="shared" si="80"/>
        <v>62</v>
      </c>
      <c r="M1689" s="2">
        <f>VLOOKUP(D1689,CUSTOMERS!A:E,5,FALSE)</f>
        <v>8</v>
      </c>
      <c r="N1689" s="2">
        <f>VLOOKUP(E1689,PRODUCTS!A:E,5,FALSE)</f>
        <v>26</v>
      </c>
      <c r="O1689" s="2" t="str">
        <f>VLOOKUP(N1689,CATEGORIES!A:C,3,FALSE)</f>
        <v>Gifts</v>
      </c>
      <c r="P1689" s="2" t="str">
        <f ca="1">VLOOKUP(D1689,CUSTOMERS!A:J,10,FALSE)</f>
        <v>40 - 50</v>
      </c>
      <c r="Q1689" s="2" t="str">
        <f>VLOOKUP(D1689,CUSTOMERS!A:I,9,FALSE)</f>
        <v>Mid-Atlantic</v>
      </c>
      <c r="R1689" s="2" t="str">
        <f>VLOOKUP(D1689,CUSTOMERS!A:K,11,FALSE)</f>
        <v>USA</v>
      </c>
    </row>
    <row r="1690" spans="1:18" x14ac:dyDescent="0.2">
      <c r="A1690" s="2">
        <v>1812</v>
      </c>
      <c r="B1690" s="2">
        <v>3</v>
      </c>
      <c r="C1690" s="4">
        <v>45015</v>
      </c>
      <c r="D1690" s="2">
        <v>147</v>
      </c>
      <c r="E1690" s="2">
        <v>86</v>
      </c>
      <c r="F1690" s="2" t="str">
        <f>VLOOKUP(E1690,PRODUCTS!A:B,2,FALSE)</f>
        <v>Fragrant Flower Arrangement</v>
      </c>
      <c r="G1690" s="2">
        <v>1</v>
      </c>
      <c r="H1690" s="10">
        <f>VLOOKUP(E1690,PRODUCTS!A:E,3,FALSE)</f>
        <v>60</v>
      </c>
      <c r="I1690" s="10">
        <f>VLOOKUP(E1690,PRODUCTS!A:E,4,FALSE)</f>
        <v>31</v>
      </c>
      <c r="J1690" s="10">
        <f t="shared" si="78"/>
        <v>60</v>
      </c>
      <c r="K1690" s="10">
        <f t="shared" si="79"/>
        <v>31</v>
      </c>
      <c r="L1690" s="10">
        <f t="shared" si="80"/>
        <v>29</v>
      </c>
      <c r="M1690" s="2">
        <f>VLOOKUP(D1690,CUSTOMERS!A:E,5,FALSE)</f>
        <v>8</v>
      </c>
      <c r="N1690" s="2">
        <f>VLOOKUP(E1690,PRODUCTS!A:E,5,FALSE)</f>
        <v>22</v>
      </c>
      <c r="O1690" s="2" t="str">
        <f>VLOOKUP(N1690,CATEGORIES!A:C,3,FALSE)</f>
        <v>Gifts</v>
      </c>
      <c r="P1690" s="2" t="str">
        <f ca="1">VLOOKUP(D1690,CUSTOMERS!A:J,10,FALSE)</f>
        <v>40 - 50</v>
      </c>
      <c r="Q1690" s="2" t="str">
        <f>VLOOKUP(D1690,CUSTOMERS!A:I,9,FALSE)</f>
        <v>Mid-Atlantic</v>
      </c>
      <c r="R1690" s="2" t="str">
        <f>VLOOKUP(D1690,CUSTOMERS!A:K,11,FALSE)</f>
        <v>USA</v>
      </c>
    </row>
    <row r="1691" spans="1:18" x14ac:dyDescent="0.2">
      <c r="A1691" s="2">
        <v>1812</v>
      </c>
      <c r="B1691" s="2">
        <v>4</v>
      </c>
      <c r="C1691" s="4">
        <v>45015</v>
      </c>
      <c r="D1691" s="2">
        <v>147</v>
      </c>
      <c r="E1691" s="2">
        <v>142</v>
      </c>
      <c r="F1691" s="2" t="str">
        <f>VLOOKUP(E1691,PRODUCTS!A:B,2,FALSE)</f>
        <v>Notre Dame 3-D Puzzle</v>
      </c>
      <c r="G1691" s="2">
        <v>1</v>
      </c>
      <c r="H1691" s="10">
        <f>VLOOKUP(E1691,PRODUCTS!A:E,3,FALSE)</f>
        <v>50</v>
      </c>
      <c r="I1691" s="10">
        <f>VLOOKUP(E1691,PRODUCTS!A:E,4,FALSE)</f>
        <v>27</v>
      </c>
      <c r="J1691" s="10">
        <f t="shared" si="78"/>
        <v>50</v>
      </c>
      <c r="K1691" s="10">
        <f t="shared" si="79"/>
        <v>27</v>
      </c>
      <c r="L1691" s="10">
        <f t="shared" si="80"/>
        <v>23</v>
      </c>
      <c r="M1691" s="2">
        <f>VLOOKUP(D1691,CUSTOMERS!A:E,5,FALSE)</f>
        <v>8</v>
      </c>
      <c r="N1691" s="2">
        <f>VLOOKUP(E1691,PRODUCTS!A:E,5,FALSE)</f>
        <v>10</v>
      </c>
      <c r="O1691" s="2" t="str">
        <f>VLOOKUP(N1691,CATEGORIES!A:C,3,FALSE)</f>
        <v>Children</v>
      </c>
      <c r="P1691" s="2" t="str">
        <f ca="1">VLOOKUP(D1691,CUSTOMERS!A:J,10,FALSE)</f>
        <v>40 - 50</v>
      </c>
      <c r="Q1691" s="2" t="str">
        <f>VLOOKUP(D1691,CUSTOMERS!A:I,9,FALSE)</f>
        <v>Mid-Atlantic</v>
      </c>
      <c r="R1691" s="2" t="str">
        <f>VLOOKUP(D1691,CUSTOMERS!A:K,11,FALSE)</f>
        <v>USA</v>
      </c>
    </row>
    <row r="1692" spans="1:18" x14ac:dyDescent="0.2">
      <c r="A1692" s="2">
        <v>1813</v>
      </c>
      <c r="B1692" s="2">
        <v>1</v>
      </c>
      <c r="C1692" s="4">
        <v>45015</v>
      </c>
      <c r="D1692" s="2">
        <v>368</v>
      </c>
      <c r="E1692" s="2">
        <v>72</v>
      </c>
      <c r="F1692" s="2" t="str">
        <f>VLOOKUP(E1692,PRODUCTS!A:B,2,FALSE)</f>
        <v>Elmo Market Basket</v>
      </c>
      <c r="G1692" s="2">
        <v>1</v>
      </c>
      <c r="H1692" s="10">
        <f>VLOOKUP(E1692,PRODUCTS!A:E,3,FALSE)</f>
        <v>30</v>
      </c>
      <c r="I1692" s="10">
        <f>VLOOKUP(E1692,PRODUCTS!A:E,4,FALSE)</f>
        <v>18</v>
      </c>
      <c r="J1692" s="10">
        <f t="shared" si="78"/>
        <v>30</v>
      </c>
      <c r="K1692" s="10">
        <f t="shared" si="79"/>
        <v>18</v>
      </c>
      <c r="L1692" s="10">
        <f t="shared" si="80"/>
        <v>12</v>
      </c>
      <c r="M1692" s="2">
        <f>VLOOKUP(D1692,CUSTOMERS!A:E,5,FALSE)</f>
        <v>3</v>
      </c>
      <c r="N1692" s="2">
        <f>VLOOKUP(E1692,PRODUCTS!A:E,5,FALSE)</f>
        <v>17</v>
      </c>
      <c r="O1692" s="2" t="str">
        <f>VLOOKUP(N1692,CATEGORIES!A:C,3,FALSE)</f>
        <v>Children</v>
      </c>
      <c r="P1692" s="2" t="str">
        <f ca="1">VLOOKUP(D1692,CUSTOMERS!A:J,10,FALSE)</f>
        <v>60 - 70</v>
      </c>
      <c r="Q1692" s="2" t="str">
        <f>VLOOKUP(D1692,CUSTOMERS!A:I,9,FALSE)</f>
        <v>North-West</v>
      </c>
      <c r="R1692" s="2" t="str">
        <f>VLOOKUP(D1692,CUSTOMERS!A:K,11,FALSE)</f>
        <v>USA</v>
      </c>
    </row>
    <row r="1693" spans="1:18" x14ac:dyDescent="0.2">
      <c r="A1693" s="2">
        <v>1813</v>
      </c>
      <c r="B1693" s="2">
        <v>2</v>
      </c>
      <c r="C1693" s="4">
        <v>45015</v>
      </c>
      <c r="D1693" s="2">
        <v>368</v>
      </c>
      <c r="E1693" s="2">
        <v>111</v>
      </c>
      <c r="F1693" s="2" t="str">
        <f>VLOOKUP(E1693,PRODUCTS!A:B,2,FALSE)</f>
        <v>Jolly Ball Horse Toy</v>
      </c>
      <c r="G1693" s="2">
        <v>1</v>
      </c>
      <c r="H1693" s="10">
        <f>VLOOKUP(E1693,PRODUCTS!A:E,3,FALSE)</f>
        <v>18</v>
      </c>
      <c r="I1693" s="10">
        <f>VLOOKUP(E1693,PRODUCTS!A:E,4,FALSE)</f>
        <v>12</v>
      </c>
      <c r="J1693" s="10">
        <f t="shared" si="78"/>
        <v>18</v>
      </c>
      <c r="K1693" s="10">
        <f t="shared" si="79"/>
        <v>12</v>
      </c>
      <c r="L1693" s="10">
        <f t="shared" si="80"/>
        <v>6</v>
      </c>
      <c r="M1693" s="2">
        <f>VLOOKUP(D1693,CUSTOMERS!A:E,5,FALSE)</f>
        <v>3</v>
      </c>
      <c r="N1693" s="2">
        <f>VLOOKUP(E1693,PRODUCTS!A:E,5,FALSE)</f>
        <v>21</v>
      </c>
      <c r="O1693" s="2" t="str">
        <f>VLOOKUP(N1693,CATEGORIES!A:C,3,FALSE)</f>
        <v>Household</v>
      </c>
      <c r="P1693" s="2" t="str">
        <f ca="1">VLOOKUP(D1693,CUSTOMERS!A:J,10,FALSE)</f>
        <v>60 - 70</v>
      </c>
      <c r="Q1693" s="2" t="str">
        <f>VLOOKUP(D1693,CUSTOMERS!A:I,9,FALSE)</f>
        <v>North-West</v>
      </c>
      <c r="R1693" s="2" t="str">
        <f>VLOOKUP(D1693,CUSTOMERS!A:K,11,FALSE)</f>
        <v>USA</v>
      </c>
    </row>
    <row r="1694" spans="1:18" x14ac:dyDescent="0.2">
      <c r="A1694" s="2">
        <v>1813</v>
      </c>
      <c r="B1694" s="2">
        <v>3</v>
      </c>
      <c r="C1694" s="4">
        <v>45015</v>
      </c>
      <c r="D1694" s="2">
        <v>368</v>
      </c>
      <c r="E1694" s="2">
        <v>120</v>
      </c>
      <c r="F1694" s="2" t="str">
        <f>VLOOKUP(E1694,PRODUCTS!A:B,2,FALSE)</f>
        <v>Levitron World Globe</v>
      </c>
      <c r="G1694" s="2">
        <v>1</v>
      </c>
      <c r="H1694" s="10">
        <f>VLOOKUP(E1694,PRODUCTS!A:E,3,FALSE)</f>
        <v>80</v>
      </c>
      <c r="I1694" s="10">
        <f>VLOOKUP(E1694,PRODUCTS!A:E,4,FALSE)</f>
        <v>42</v>
      </c>
      <c r="J1694" s="10">
        <f t="shared" si="78"/>
        <v>80</v>
      </c>
      <c r="K1694" s="10">
        <f t="shared" si="79"/>
        <v>42</v>
      </c>
      <c r="L1694" s="10">
        <f t="shared" si="80"/>
        <v>38</v>
      </c>
      <c r="M1694" s="2">
        <f>VLOOKUP(D1694,CUSTOMERS!A:E,5,FALSE)</f>
        <v>3</v>
      </c>
      <c r="N1694" s="2">
        <f>VLOOKUP(E1694,PRODUCTS!A:E,5,FALSE)</f>
        <v>26</v>
      </c>
      <c r="O1694" s="2" t="str">
        <f>VLOOKUP(N1694,CATEGORIES!A:C,3,FALSE)</f>
        <v>Gifts</v>
      </c>
      <c r="P1694" s="2" t="str">
        <f ca="1">VLOOKUP(D1694,CUSTOMERS!A:J,10,FALSE)</f>
        <v>60 - 70</v>
      </c>
      <c r="Q1694" s="2" t="str">
        <f>VLOOKUP(D1694,CUSTOMERS!A:I,9,FALSE)</f>
        <v>North-West</v>
      </c>
      <c r="R1694" s="2" t="str">
        <f>VLOOKUP(D1694,CUSTOMERS!A:K,11,FALSE)</f>
        <v>USA</v>
      </c>
    </row>
    <row r="1695" spans="1:18" x14ac:dyDescent="0.2">
      <c r="A1695" s="2">
        <v>1813</v>
      </c>
      <c r="B1695" s="2">
        <v>4</v>
      </c>
      <c r="C1695" s="4">
        <v>45015</v>
      </c>
      <c r="D1695" s="2">
        <v>368</v>
      </c>
      <c r="E1695" s="2">
        <v>204</v>
      </c>
      <c r="F1695" s="2" t="str">
        <f>VLOOKUP(E1695,PRODUCTS!A:B,2,FALSE)</f>
        <v>Volcano Kit</v>
      </c>
      <c r="G1695" s="2">
        <v>1</v>
      </c>
      <c r="H1695" s="10">
        <f>VLOOKUP(E1695,PRODUCTS!A:E,3,FALSE)</f>
        <v>15</v>
      </c>
      <c r="I1695" s="10">
        <f>VLOOKUP(E1695,PRODUCTS!A:E,4,FALSE)</f>
        <v>9.5</v>
      </c>
      <c r="J1695" s="10">
        <f t="shared" si="78"/>
        <v>15</v>
      </c>
      <c r="K1695" s="10">
        <f t="shared" si="79"/>
        <v>9.5</v>
      </c>
      <c r="L1695" s="10">
        <f t="shared" si="80"/>
        <v>5.5</v>
      </c>
      <c r="M1695" s="2">
        <f>VLOOKUP(D1695,CUSTOMERS!A:E,5,FALSE)</f>
        <v>3</v>
      </c>
      <c r="N1695" s="2">
        <f>VLOOKUP(E1695,PRODUCTS!A:E,5,FALSE)</f>
        <v>17</v>
      </c>
      <c r="O1695" s="2" t="str">
        <f>VLOOKUP(N1695,CATEGORIES!A:C,3,FALSE)</f>
        <v>Children</v>
      </c>
      <c r="P1695" s="2" t="str">
        <f ca="1">VLOOKUP(D1695,CUSTOMERS!A:J,10,FALSE)</f>
        <v>60 - 70</v>
      </c>
      <c r="Q1695" s="2" t="str">
        <f>VLOOKUP(D1695,CUSTOMERS!A:I,9,FALSE)</f>
        <v>North-West</v>
      </c>
      <c r="R1695" s="2" t="str">
        <f>VLOOKUP(D1695,CUSTOMERS!A:K,11,FALSE)</f>
        <v>USA</v>
      </c>
    </row>
    <row r="1696" spans="1:18" x14ac:dyDescent="0.2">
      <c r="A1696" s="2">
        <v>1814</v>
      </c>
      <c r="B1696" s="2">
        <v>1</v>
      </c>
      <c r="C1696" s="4">
        <v>45015</v>
      </c>
      <c r="D1696" s="2">
        <v>387</v>
      </c>
      <c r="E1696" s="2">
        <v>11</v>
      </c>
      <c r="F1696" s="2" t="str">
        <f>VLOOKUP(E1696,PRODUCTS!A:B,2,FALSE)</f>
        <v>Aromatherapy Clove Candle</v>
      </c>
      <c r="G1696" s="2">
        <v>1</v>
      </c>
      <c r="H1696" s="10">
        <f>VLOOKUP(E1696,PRODUCTS!A:E,3,FALSE)</f>
        <v>25</v>
      </c>
      <c r="I1696" s="10">
        <f>VLOOKUP(E1696,PRODUCTS!A:E,4,FALSE)</f>
        <v>13.5</v>
      </c>
      <c r="J1696" s="10">
        <f t="shared" si="78"/>
        <v>25</v>
      </c>
      <c r="K1696" s="10">
        <f t="shared" si="79"/>
        <v>13.5</v>
      </c>
      <c r="L1696" s="10">
        <f t="shared" si="80"/>
        <v>11.5</v>
      </c>
      <c r="M1696" s="2">
        <f>VLOOKUP(D1696,CUSTOMERS!A:E,5,FALSE)</f>
        <v>9</v>
      </c>
      <c r="N1696" s="2">
        <f>VLOOKUP(E1696,PRODUCTS!A:E,5,FALSE)</f>
        <v>20</v>
      </c>
      <c r="O1696" s="2" t="str">
        <f>VLOOKUP(N1696,CATEGORIES!A:C,3,FALSE)</f>
        <v>Health &amp; Beauty</v>
      </c>
      <c r="P1696" s="2" t="str">
        <f ca="1">VLOOKUP(D1696,CUSTOMERS!A:J,10,FALSE)</f>
        <v>40 - 50</v>
      </c>
      <c r="Q1696" s="2" t="str">
        <f>VLOOKUP(D1696,CUSTOMERS!A:I,9,FALSE)</f>
        <v>North-East</v>
      </c>
      <c r="R1696" s="2" t="str">
        <f>VLOOKUP(D1696,CUSTOMERS!A:K,11,FALSE)</f>
        <v>USA</v>
      </c>
    </row>
    <row r="1697" spans="1:18" x14ac:dyDescent="0.2">
      <c r="A1697" s="2">
        <v>1814</v>
      </c>
      <c r="B1697" s="2">
        <v>2</v>
      </c>
      <c r="C1697" s="4">
        <v>45015</v>
      </c>
      <c r="D1697" s="2">
        <v>387</v>
      </c>
      <c r="E1697" s="2">
        <v>164</v>
      </c>
      <c r="F1697" s="2" t="str">
        <f>VLOOKUP(E1697,PRODUCTS!A:B,2,FALSE)</f>
        <v>Reading Light</v>
      </c>
      <c r="G1697" s="2">
        <v>1</v>
      </c>
      <c r="H1697" s="10">
        <f>VLOOKUP(E1697,PRODUCTS!A:E,3,FALSE)</f>
        <v>35</v>
      </c>
      <c r="I1697" s="10">
        <f>VLOOKUP(E1697,PRODUCTS!A:E,4,FALSE)</f>
        <v>20.5</v>
      </c>
      <c r="J1697" s="10">
        <f t="shared" si="78"/>
        <v>35</v>
      </c>
      <c r="K1697" s="10">
        <f t="shared" si="79"/>
        <v>20.5</v>
      </c>
      <c r="L1697" s="10">
        <f t="shared" si="80"/>
        <v>14.5</v>
      </c>
      <c r="M1697" s="2">
        <f>VLOOKUP(D1697,CUSTOMERS!A:E,5,FALSE)</f>
        <v>9</v>
      </c>
      <c r="N1697" s="2">
        <f>VLOOKUP(E1697,PRODUCTS!A:E,5,FALSE)</f>
        <v>2</v>
      </c>
      <c r="O1697" s="2" t="str">
        <f>VLOOKUP(N1697,CATEGORIES!A:C,3,FALSE)</f>
        <v>Travel</v>
      </c>
      <c r="P1697" s="2" t="str">
        <f ca="1">VLOOKUP(D1697,CUSTOMERS!A:J,10,FALSE)</f>
        <v>40 - 50</v>
      </c>
      <c r="Q1697" s="2" t="str">
        <f>VLOOKUP(D1697,CUSTOMERS!A:I,9,FALSE)</f>
        <v>North-East</v>
      </c>
      <c r="R1697" s="2" t="str">
        <f>VLOOKUP(D1697,CUSTOMERS!A:K,11,FALSE)</f>
        <v>USA</v>
      </c>
    </row>
    <row r="1698" spans="1:18" x14ac:dyDescent="0.2">
      <c r="A1698" s="2">
        <v>1815</v>
      </c>
      <c r="B1698" s="2">
        <v>1</v>
      </c>
      <c r="C1698" s="4">
        <v>45016</v>
      </c>
      <c r="D1698" s="2">
        <v>19</v>
      </c>
      <c r="E1698" s="2">
        <v>72</v>
      </c>
      <c r="F1698" s="2" t="str">
        <f>VLOOKUP(E1698,PRODUCTS!A:B,2,FALSE)</f>
        <v>Elmo Market Basket</v>
      </c>
      <c r="G1698" s="2">
        <v>1</v>
      </c>
      <c r="H1698" s="10">
        <f>VLOOKUP(E1698,PRODUCTS!A:E,3,FALSE)</f>
        <v>30</v>
      </c>
      <c r="I1698" s="10">
        <f>VLOOKUP(E1698,PRODUCTS!A:E,4,FALSE)</f>
        <v>18</v>
      </c>
      <c r="J1698" s="10">
        <f t="shared" si="78"/>
        <v>30</v>
      </c>
      <c r="K1698" s="10">
        <f t="shared" si="79"/>
        <v>18</v>
      </c>
      <c r="L1698" s="10">
        <f t="shared" si="80"/>
        <v>12</v>
      </c>
      <c r="M1698" s="2">
        <f>VLOOKUP(D1698,CUSTOMERS!A:E,5,FALSE)</f>
        <v>9</v>
      </c>
      <c r="N1698" s="2">
        <f>VLOOKUP(E1698,PRODUCTS!A:E,5,FALSE)</f>
        <v>17</v>
      </c>
      <c r="O1698" s="2" t="str">
        <f>VLOOKUP(N1698,CATEGORIES!A:C,3,FALSE)</f>
        <v>Children</v>
      </c>
      <c r="P1698" s="2" t="str">
        <f ca="1">VLOOKUP(D1698,CUSTOMERS!A:J,10,FALSE)</f>
        <v>30 - 40</v>
      </c>
      <c r="Q1698" s="2" t="str">
        <f>VLOOKUP(D1698,CUSTOMERS!A:I,9,FALSE)</f>
        <v>North-West</v>
      </c>
      <c r="R1698" s="2" t="str">
        <f>VLOOKUP(D1698,CUSTOMERS!A:K,11,FALSE)</f>
        <v>USA</v>
      </c>
    </row>
    <row r="1699" spans="1:18" x14ac:dyDescent="0.2">
      <c r="A1699" s="2">
        <v>1815</v>
      </c>
      <c r="B1699" s="2">
        <v>2</v>
      </c>
      <c r="C1699" s="4">
        <v>45016</v>
      </c>
      <c r="D1699" s="2">
        <v>19</v>
      </c>
      <c r="E1699" s="2">
        <v>116</v>
      </c>
      <c r="F1699" s="2" t="str">
        <f>VLOOKUP(E1699,PRODUCTS!A:B,2,FALSE)</f>
        <v>Label Saver (box of 20)</v>
      </c>
      <c r="G1699" s="2">
        <v>1</v>
      </c>
      <c r="H1699" s="10">
        <f>VLOOKUP(E1699,PRODUCTS!A:E,3,FALSE)</f>
        <v>20</v>
      </c>
      <c r="I1699" s="10">
        <f>VLOOKUP(E1699,PRODUCTS!A:E,4,FALSE)</f>
        <v>11</v>
      </c>
      <c r="J1699" s="10">
        <f t="shared" si="78"/>
        <v>20</v>
      </c>
      <c r="K1699" s="10">
        <f t="shared" si="79"/>
        <v>11</v>
      </c>
      <c r="L1699" s="10">
        <f t="shared" si="80"/>
        <v>9</v>
      </c>
      <c r="M1699" s="2">
        <f>VLOOKUP(D1699,CUSTOMERS!A:E,5,FALSE)</f>
        <v>9</v>
      </c>
      <c r="N1699" s="2">
        <f>VLOOKUP(E1699,PRODUCTS!A:E,5,FALSE)</f>
        <v>15</v>
      </c>
      <c r="O1699" s="2" t="str">
        <f>VLOOKUP(N1699,CATEGORIES!A:C,3,FALSE)</f>
        <v>Household</v>
      </c>
      <c r="P1699" s="2" t="str">
        <f ca="1">VLOOKUP(D1699,CUSTOMERS!A:J,10,FALSE)</f>
        <v>30 - 40</v>
      </c>
      <c r="Q1699" s="2" t="str">
        <f>VLOOKUP(D1699,CUSTOMERS!A:I,9,FALSE)</f>
        <v>North-West</v>
      </c>
      <c r="R1699" s="2" t="str">
        <f>VLOOKUP(D1699,CUSTOMERS!A:K,11,FALSE)</f>
        <v>USA</v>
      </c>
    </row>
    <row r="1700" spans="1:18" x14ac:dyDescent="0.2">
      <c r="A1700" s="2">
        <v>1816</v>
      </c>
      <c r="B1700" s="2">
        <v>1</v>
      </c>
      <c r="C1700" s="4">
        <v>45016</v>
      </c>
      <c r="D1700" s="2">
        <v>191</v>
      </c>
      <c r="E1700" s="2">
        <v>144</v>
      </c>
      <c r="F1700" s="2" t="str">
        <f>VLOOKUP(E1700,PRODUCTS!A:B,2,FALSE)</f>
        <v>Office Goody Basket</v>
      </c>
      <c r="G1700" s="2">
        <v>1</v>
      </c>
      <c r="H1700" s="10">
        <f>VLOOKUP(E1700,PRODUCTS!A:E,3,FALSE)</f>
        <v>113</v>
      </c>
      <c r="I1700" s="10">
        <f>VLOOKUP(E1700,PRODUCTS!A:E,4,FALSE)</f>
        <v>59.5</v>
      </c>
      <c r="J1700" s="10">
        <f t="shared" si="78"/>
        <v>113</v>
      </c>
      <c r="K1700" s="10">
        <f t="shared" si="79"/>
        <v>59.5</v>
      </c>
      <c r="L1700" s="10">
        <f t="shared" si="80"/>
        <v>53.5</v>
      </c>
      <c r="M1700" s="2">
        <f>VLOOKUP(D1700,CUSTOMERS!A:E,5,FALSE)</f>
        <v>4</v>
      </c>
      <c r="N1700" s="2">
        <f>VLOOKUP(E1700,PRODUCTS!A:E,5,FALSE)</f>
        <v>11</v>
      </c>
      <c r="O1700" s="2" t="str">
        <f>VLOOKUP(N1700,CATEGORIES!A:C,3,FALSE)</f>
        <v>Gifts</v>
      </c>
      <c r="P1700" s="2" t="str">
        <f ca="1">VLOOKUP(D1700,CUSTOMERS!A:J,10,FALSE)</f>
        <v>30 - 40</v>
      </c>
      <c r="Q1700" s="2" t="str">
        <f>VLOOKUP(D1700,CUSTOMERS!A:I,9,FALSE)</f>
        <v>North-West</v>
      </c>
      <c r="R1700" s="2" t="str">
        <f>VLOOKUP(D1700,CUSTOMERS!A:K,11,FALSE)</f>
        <v>USA</v>
      </c>
    </row>
    <row r="1701" spans="1:18" x14ac:dyDescent="0.2">
      <c r="A1701" s="2">
        <v>1816</v>
      </c>
      <c r="B1701" s="2">
        <v>2</v>
      </c>
      <c r="C1701" s="4">
        <v>45016</v>
      </c>
      <c r="D1701" s="2">
        <v>191</v>
      </c>
      <c r="E1701" s="2">
        <v>176</v>
      </c>
      <c r="F1701" s="2" t="str">
        <f>VLOOKUP(E1701,PRODUCTS!A:B,2,FALSE)</f>
        <v>Silk Flower Arrangement</v>
      </c>
      <c r="G1701" s="2">
        <v>1</v>
      </c>
      <c r="H1701" s="10">
        <f>VLOOKUP(E1701,PRODUCTS!A:E,3,FALSE)</f>
        <v>70</v>
      </c>
      <c r="I1701" s="10">
        <f>VLOOKUP(E1701,PRODUCTS!A:E,4,FALSE)</f>
        <v>37</v>
      </c>
      <c r="J1701" s="10">
        <f t="shared" si="78"/>
        <v>70</v>
      </c>
      <c r="K1701" s="10">
        <f t="shared" si="79"/>
        <v>37</v>
      </c>
      <c r="L1701" s="10">
        <f t="shared" si="80"/>
        <v>33</v>
      </c>
      <c r="M1701" s="2">
        <f>VLOOKUP(D1701,CUSTOMERS!A:E,5,FALSE)</f>
        <v>4</v>
      </c>
      <c r="N1701" s="2">
        <f>VLOOKUP(E1701,PRODUCTS!A:E,5,FALSE)</f>
        <v>22</v>
      </c>
      <c r="O1701" s="2" t="str">
        <f>VLOOKUP(N1701,CATEGORIES!A:C,3,FALSE)</f>
        <v>Gifts</v>
      </c>
      <c r="P1701" s="2" t="str">
        <f ca="1">VLOOKUP(D1701,CUSTOMERS!A:J,10,FALSE)</f>
        <v>30 - 40</v>
      </c>
      <c r="Q1701" s="2" t="str">
        <f>VLOOKUP(D1701,CUSTOMERS!A:I,9,FALSE)</f>
        <v>North-West</v>
      </c>
      <c r="R1701" s="2" t="str">
        <f>VLOOKUP(D1701,CUSTOMERS!A:K,11,FALSE)</f>
        <v>USA</v>
      </c>
    </row>
    <row r="1702" spans="1:18" x14ac:dyDescent="0.2">
      <c r="A1702" s="2">
        <v>1817</v>
      </c>
      <c r="B1702" s="2">
        <v>1</v>
      </c>
      <c r="C1702" s="4">
        <v>45016</v>
      </c>
      <c r="D1702" s="2">
        <v>343</v>
      </c>
      <c r="E1702" s="2">
        <v>86</v>
      </c>
      <c r="F1702" s="2" t="str">
        <f>VLOOKUP(E1702,PRODUCTS!A:B,2,FALSE)</f>
        <v>Fragrant Flower Arrangement</v>
      </c>
      <c r="G1702" s="2">
        <v>1</v>
      </c>
      <c r="H1702" s="10">
        <f>VLOOKUP(E1702,PRODUCTS!A:E,3,FALSE)</f>
        <v>60</v>
      </c>
      <c r="I1702" s="10">
        <f>VLOOKUP(E1702,PRODUCTS!A:E,4,FALSE)</f>
        <v>31</v>
      </c>
      <c r="J1702" s="10">
        <f t="shared" si="78"/>
        <v>60</v>
      </c>
      <c r="K1702" s="10">
        <f t="shared" si="79"/>
        <v>31</v>
      </c>
      <c r="L1702" s="10">
        <f t="shared" si="80"/>
        <v>29</v>
      </c>
      <c r="M1702" s="2">
        <f>VLOOKUP(D1702,CUSTOMERS!A:E,5,FALSE)</f>
        <v>3</v>
      </c>
      <c r="N1702" s="2">
        <f>VLOOKUP(E1702,PRODUCTS!A:E,5,FALSE)</f>
        <v>22</v>
      </c>
      <c r="O1702" s="2" t="str">
        <f>VLOOKUP(N1702,CATEGORIES!A:C,3,FALSE)</f>
        <v>Gifts</v>
      </c>
      <c r="P1702" s="2" t="str">
        <f ca="1">VLOOKUP(D1702,CUSTOMERS!A:J,10,FALSE)</f>
        <v>20 - 30</v>
      </c>
      <c r="Q1702" s="2" t="str">
        <f>VLOOKUP(D1702,CUSTOMERS!A:I,9,FALSE)</f>
        <v>Mid-Atlantic</v>
      </c>
      <c r="R1702" s="2" t="str">
        <f>VLOOKUP(D1702,CUSTOMERS!A:K,11,FALSE)</f>
        <v>USA</v>
      </c>
    </row>
    <row r="1703" spans="1:18" x14ac:dyDescent="0.2">
      <c r="A1703" s="2">
        <v>1818</v>
      </c>
      <c r="B1703" s="2">
        <v>1</v>
      </c>
      <c r="C1703" s="4">
        <v>45016</v>
      </c>
      <c r="D1703" s="2">
        <v>445</v>
      </c>
      <c r="E1703" s="2">
        <v>1</v>
      </c>
      <c r="F1703" s="2" t="str">
        <f>VLOOKUP(E1703,PRODUCTS!A:B,2,FALSE)</f>
        <v>Sharp Vermont Cheddar (3Lb)</v>
      </c>
      <c r="G1703" s="2">
        <v>1</v>
      </c>
      <c r="H1703" s="10">
        <f>VLOOKUP(E1703,PRODUCTS!A:E,3,FALSE)</f>
        <v>25</v>
      </c>
      <c r="I1703" s="10">
        <f>VLOOKUP(E1703,PRODUCTS!A:E,4,FALSE)</f>
        <v>14.5</v>
      </c>
      <c r="J1703" s="10">
        <f t="shared" si="78"/>
        <v>25</v>
      </c>
      <c r="K1703" s="10">
        <f t="shared" si="79"/>
        <v>14.5</v>
      </c>
      <c r="L1703" s="10">
        <f t="shared" si="80"/>
        <v>10.5</v>
      </c>
      <c r="M1703" s="2">
        <f>VLOOKUP(D1703,CUSTOMERS!A:E,5,FALSE)</f>
        <v>5</v>
      </c>
      <c r="N1703" s="2">
        <f>VLOOKUP(E1703,PRODUCTS!A:E,5,FALSE)</f>
        <v>18</v>
      </c>
      <c r="O1703" s="2" t="str">
        <f>VLOOKUP(N1703,CATEGORIES!A:C,3,FALSE)</f>
        <v>Food</v>
      </c>
      <c r="P1703" s="2" t="str">
        <f ca="1">VLOOKUP(D1703,CUSTOMERS!A:J,10,FALSE)</f>
        <v>30 - 40</v>
      </c>
      <c r="Q1703" s="2" t="str">
        <f>VLOOKUP(D1703,CUSTOMERS!A:I,9,FALSE)</f>
        <v>Central</v>
      </c>
      <c r="R1703" s="2" t="str">
        <f>VLOOKUP(D1703,CUSTOMERS!A:K,11,FALSE)</f>
        <v>USA</v>
      </c>
    </row>
    <row r="1704" spans="1:18" x14ac:dyDescent="0.2">
      <c r="A1704" s="2">
        <v>1818</v>
      </c>
      <c r="B1704" s="2">
        <v>2</v>
      </c>
      <c r="C1704" s="4">
        <v>45016</v>
      </c>
      <c r="D1704" s="2">
        <v>445</v>
      </c>
      <c r="E1704" s="2">
        <v>83</v>
      </c>
      <c r="F1704" s="2" t="str">
        <f>VLOOKUP(E1704,PRODUCTS!A:B,2,FALSE)</f>
        <v>Tapestry 100% Wool Carpet</v>
      </c>
      <c r="G1704" s="2">
        <v>1</v>
      </c>
      <c r="H1704" s="10">
        <f>VLOOKUP(E1704,PRODUCTS!A:E,3,FALSE)</f>
        <v>590</v>
      </c>
      <c r="I1704" s="10">
        <f>VLOOKUP(E1704,PRODUCTS!A:E,4,FALSE)</f>
        <v>298</v>
      </c>
      <c r="J1704" s="10">
        <f t="shared" si="78"/>
        <v>590</v>
      </c>
      <c r="K1704" s="10">
        <f t="shared" si="79"/>
        <v>298</v>
      </c>
      <c r="L1704" s="10">
        <f t="shared" si="80"/>
        <v>292</v>
      </c>
      <c r="M1704" s="2">
        <f>VLOOKUP(D1704,CUSTOMERS!A:E,5,FALSE)</f>
        <v>5</v>
      </c>
      <c r="N1704" s="2">
        <f>VLOOKUP(E1704,PRODUCTS!A:E,5,FALSE)</f>
        <v>19</v>
      </c>
      <c r="O1704" s="2" t="str">
        <f>VLOOKUP(N1704,CATEGORIES!A:C,3,FALSE)</f>
        <v>Household</v>
      </c>
      <c r="P1704" s="2" t="str">
        <f ca="1">VLOOKUP(D1704,CUSTOMERS!A:J,10,FALSE)</f>
        <v>30 - 40</v>
      </c>
      <c r="Q1704" s="2" t="str">
        <f>VLOOKUP(D1704,CUSTOMERS!A:I,9,FALSE)</f>
        <v>Central</v>
      </c>
      <c r="R1704" s="2" t="str">
        <f>VLOOKUP(D1704,CUSTOMERS!A:K,11,FALSE)</f>
        <v>USA</v>
      </c>
    </row>
    <row r="1705" spans="1:18" x14ac:dyDescent="0.2">
      <c r="A1705" s="2">
        <v>1818</v>
      </c>
      <c r="B1705" s="2">
        <v>3</v>
      </c>
      <c r="C1705" s="4">
        <v>45016</v>
      </c>
      <c r="D1705" s="2">
        <v>445</v>
      </c>
      <c r="E1705" s="2">
        <v>196</v>
      </c>
      <c r="F1705" s="2" t="str">
        <f>VLOOKUP(E1705,PRODUCTS!A:B,2,FALSE)</f>
        <v>Travel Companion</v>
      </c>
      <c r="G1705" s="2">
        <v>1</v>
      </c>
      <c r="H1705" s="10">
        <f>VLOOKUP(E1705,PRODUCTS!A:E,3,FALSE)</f>
        <v>74</v>
      </c>
      <c r="I1705" s="10">
        <f>VLOOKUP(E1705,PRODUCTS!A:E,4,FALSE)</f>
        <v>40</v>
      </c>
      <c r="J1705" s="10">
        <f t="shared" si="78"/>
        <v>74</v>
      </c>
      <c r="K1705" s="10">
        <f t="shared" si="79"/>
        <v>40</v>
      </c>
      <c r="L1705" s="10">
        <f t="shared" si="80"/>
        <v>34</v>
      </c>
      <c r="M1705" s="2">
        <f>VLOOKUP(D1705,CUSTOMERS!A:E,5,FALSE)</f>
        <v>5</v>
      </c>
      <c r="N1705" s="2">
        <f>VLOOKUP(E1705,PRODUCTS!A:E,5,FALSE)</f>
        <v>23</v>
      </c>
      <c r="O1705" s="2" t="str">
        <f>VLOOKUP(N1705,CATEGORIES!A:C,3,FALSE)</f>
        <v>Travel</v>
      </c>
      <c r="P1705" s="2" t="str">
        <f ca="1">VLOOKUP(D1705,CUSTOMERS!A:J,10,FALSE)</f>
        <v>30 - 40</v>
      </c>
      <c r="Q1705" s="2" t="str">
        <f>VLOOKUP(D1705,CUSTOMERS!A:I,9,FALSE)</f>
        <v>Central</v>
      </c>
      <c r="R1705" s="2" t="str">
        <f>VLOOKUP(D1705,CUSTOMERS!A:K,11,FALSE)</f>
        <v>USA</v>
      </c>
    </row>
    <row r="1706" spans="1:18" x14ac:dyDescent="0.2">
      <c r="A1706" s="2">
        <v>1819</v>
      </c>
      <c r="B1706" s="2">
        <v>1</v>
      </c>
      <c r="C1706" s="4">
        <v>45016</v>
      </c>
      <c r="D1706" s="2">
        <v>507</v>
      </c>
      <c r="E1706" s="2">
        <v>2</v>
      </c>
      <c r="F1706" s="2" t="str">
        <f>VLOOKUP(E1706,PRODUCTS!A:B,2,FALSE)</f>
        <v>Gardener's Journal</v>
      </c>
      <c r="G1706" s="2">
        <v>1</v>
      </c>
      <c r="H1706" s="10">
        <f>VLOOKUP(E1706,PRODUCTS!A:E,3,FALSE)</f>
        <v>25</v>
      </c>
      <c r="I1706" s="10">
        <f>VLOOKUP(E1706,PRODUCTS!A:E,4,FALSE)</f>
        <v>15.5</v>
      </c>
      <c r="J1706" s="10">
        <f t="shared" si="78"/>
        <v>25</v>
      </c>
      <c r="K1706" s="10">
        <f t="shared" si="79"/>
        <v>15.5</v>
      </c>
      <c r="L1706" s="10">
        <f t="shared" si="80"/>
        <v>9.5</v>
      </c>
      <c r="M1706" s="2">
        <f>VLOOKUP(D1706,CUSTOMERS!A:E,5,FALSE)</f>
        <v>1</v>
      </c>
      <c r="N1706" s="2">
        <f>VLOOKUP(E1706,PRODUCTS!A:E,5,FALSE)</f>
        <v>16</v>
      </c>
      <c r="O1706" s="2" t="str">
        <f>VLOOKUP(N1706,CATEGORIES!A:C,3,FALSE)</f>
        <v>Household</v>
      </c>
      <c r="P1706" s="2" t="str">
        <f ca="1">VLOOKUP(D1706,CUSTOMERS!A:J,10,FALSE)</f>
        <v>60 - 70</v>
      </c>
      <c r="Q1706" s="2" t="str">
        <f>VLOOKUP(D1706,CUSTOMERS!A:I,9,FALSE)</f>
        <v>North-West</v>
      </c>
      <c r="R1706" s="2" t="str">
        <f>VLOOKUP(D1706,CUSTOMERS!A:K,11,FALSE)</f>
        <v>USA</v>
      </c>
    </row>
    <row r="1707" spans="1:18" x14ac:dyDescent="0.2">
      <c r="A1707" s="2">
        <v>1820</v>
      </c>
      <c r="B1707" s="2">
        <v>1</v>
      </c>
      <c r="C1707" s="4">
        <v>45017</v>
      </c>
      <c r="D1707" s="2">
        <v>477</v>
      </c>
      <c r="E1707" s="2">
        <v>103</v>
      </c>
      <c r="F1707" s="2" t="str">
        <f>VLOOKUP(E1707,PRODUCTS!A:B,2,FALSE)</f>
        <v>House Blend Coffee</v>
      </c>
      <c r="G1707" s="2">
        <v>2</v>
      </c>
      <c r="H1707" s="10">
        <f>VLOOKUP(E1707,PRODUCTS!A:E,3,FALSE)</f>
        <v>14</v>
      </c>
      <c r="I1707" s="10">
        <f>VLOOKUP(E1707,PRODUCTS!A:E,4,FALSE)</f>
        <v>10</v>
      </c>
      <c r="J1707" s="10">
        <f t="shared" si="78"/>
        <v>28</v>
      </c>
      <c r="K1707" s="10">
        <f t="shared" si="79"/>
        <v>20</v>
      </c>
      <c r="L1707" s="10">
        <f t="shared" si="80"/>
        <v>8</v>
      </c>
      <c r="M1707" s="2">
        <f>VLOOKUP(D1707,CUSTOMERS!A:E,5,FALSE)</f>
        <v>2</v>
      </c>
      <c r="N1707" s="2">
        <f>VLOOKUP(E1707,PRODUCTS!A:E,5,FALSE)</f>
        <v>6</v>
      </c>
      <c r="O1707" s="2" t="str">
        <f>VLOOKUP(N1707,CATEGORIES!A:C,3,FALSE)</f>
        <v>Food</v>
      </c>
      <c r="P1707" s="2" t="str">
        <f ca="1">VLOOKUP(D1707,CUSTOMERS!A:J,10,FALSE)</f>
        <v>40 - 50</v>
      </c>
      <c r="Q1707" s="2" t="str">
        <f>VLOOKUP(D1707,CUSTOMERS!A:I,9,FALSE)</f>
        <v>South</v>
      </c>
      <c r="R1707" s="2" t="str">
        <f>VLOOKUP(D1707,CUSTOMERS!A:K,11,FALSE)</f>
        <v>USA</v>
      </c>
    </row>
    <row r="1708" spans="1:18" x14ac:dyDescent="0.2">
      <c r="A1708" s="2">
        <v>1820</v>
      </c>
      <c r="B1708" s="2">
        <v>2</v>
      </c>
      <c r="C1708" s="4">
        <v>45017</v>
      </c>
      <c r="D1708" s="2">
        <v>477</v>
      </c>
      <c r="E1708" s="2">
        <v>151</v>
      </c>
      <c r="F1708" s="2" t="str">
        <f>VLOOKUP(E1708,PRODUCTS!A:B,2,FALSE)</f>
        <v>Personalized Sundial</v>
      </c>
      <c r="G1708" s="2">
        <v>1</v>
      </c>
      <c r="H1708" s="10">
        <f>VLOOKUP(E1708,PRODUCTS!A:E,3,FALSE)</f>
        <v>80</v>
      </c>
      <c r="I1708" s="10">
        <f>VLOOKUP(E1708,PRODUCTS!A:E,4,FALSE)</f>
        <v>42</v>
      </c>
      <c r="J1708" s="10">
        <f t="shared" si="78"/>
        <v>80</v>
      </c>
      <c r="K1708" s="10">
        <f t="shared" si="79"/>
        <v>42</v>
      </c>
      <c r="L1708" s="10">
        <f t="shared" si="80"/>
        <v>38</v>
      </c>
      <c r="M1708" s="2">
        <f>VLOOKUP(D1708,CUSTOMERS!A:E,5,FALSE)</f>
        <v>2</v>
      </c>
      <c r="N1708" s="2">
        <f>VLOOKUP(E1708,PRODUCTS!A:E,5,FALSE)</f>
        <v>16</v>
      </c>
      <c r="O1708" s="2" t="str">
        <f>VLOOKUP(N1708,CATEGORIES!A:C,3,FALSE)</f>
        <v>Household</v>
      </c>
      <c r="P1708" s="2" t="str">
        <f ca="1">VLOOKUP(D1708,CUSTOMERS!A:J,10,FALSE)</f>
        <v>40 - 50</v>
      </c>
      <c r="Q1708" s="2" t="str">
        <f>VLOOKUP(D1708,CUSTOMERS!A:I,9,FALSE)</f>
        <v>South</v>
      </c>
      <c r="R1708" s="2" t="str">
        <f>VLOOKUP(D1708,CUSTOMERS!A:K,11,FALSE)</f>
        <v>USA</v>
      </c>
    </row>
    <row r="1709" spans="1:18" x14ac:dyDescent="0.2">
      <c r="A1709" s="2">
        <v>1821</v>
      </c>
      <c r="B1709" s="2">
        <v>1</v>
      </c>
      <c r="C1709" s="4">
        <v>45018</v>
      </c>
      <c r="D1709" s="2">
        <v>349</v>
      </c>
      <c r="E1709" s="2">
        <v>55</v>
      </c>
      <c r="F1709" s="2" t="str">
        <f>VLOOKUP(E1709,PRODUCTS!A:B,2,FALSE)</f>
        <v>Copper Snow Gauge</v>
      </c>
      <c r="G1709" s="2">
        <v>1</v>
      </c>
      <c r="H1709" s="10">
        <f>VLOOKUP(E1709,PRODUCTS!A:E,3,FALSE)</f>
        <v>65</v>
      </c>
      <c r="I1709" s="10">
        <f>VLOOKUP(E1709,PRODUCTS!A:E,4,FALSE)</f>
        <v>35.5</v>
      </c>
      <c r="J1709" s="10">
        <f t="shared" si="78"/>
        <v>65</v>
      </c>
      <c r="K1709" s="10">
        <f t="shared" si="79"/>
        <v>35.5</v>
      </c>
      <c r="L1709" s="10">
        <f t="shared" si="80"/>
        <v>29.5</v>
      </c>
      <c r="M1709" s="2">
        <f>VLOOKUP(D1709,CUSTOMERS!A:E,5,FALSE)</f>
        <v>9</v>
      </c>
      <c r="N1709" s="2">
        <f>VLOOKUP(E1709,PRODUCTS!A:E,5,FALSE)</f>
        <v>16</v>
      </c>
      <c r="O1709" s="2" t="str">
        <f>VLOOKUP(N1709,CATEGORIES!A:C,3,FALSE)</f>
        <v>Household</v>
      </c>
      <c r="P1709" s="2" t="str">
        <f ca="1">VLOOKUP(D1709,CUSTOMERS!A:J,10,FALSE)</f>
        <v>40 - 50</v>
      </c>
      <c r="Q1709" s="2" t="str">
        <f>VLOOKUP(D1709,CUSTOMERS!A:I,9,FALSE)</f>
        <v>Germany</v>
      </c>
      <c r="R1709" s="2" t="str">
        <f>VLOOKUP(D1709,CUSTOMERS!A:K,11,FALSE)</f>
        <v>Europe</v>
      </c>
    </row>
    <row r="1710" spans="1:18" x14ac:dyDescent="0.2">
      <c r="A1710" s="2">
        <v>1821</v>
      </c>
      <c r="B1710" s="2">
        <v>2</v>
      </c>
      <c r="C1710" s="4">
        <v>45018</v>
      </c>
      <c r="D1710" s="2">
        <v>349</v>
      </c>
      <c r="E1710" s="2">
        <v>68</v>
      </c>
      <c r="F1710" s="2" t="str">
        <f>VLOOKUP(E1710,PRODUCTS!A:B,2,FALSE)</f>
        <v>Dragonfly Pin</v>
      </c>
      <c r="G1710" s="2">
        <v>1</v>
      </c>
      <c r="H1710" s="10">
        <f>VLOOKUP(E1710,PRODUCTS!A:E,3,FALSE)</f>
        <v>13</v>
      </c>
      <c r="I1710" s="10">
        <f>VLOOKUP(E1710,PRODUCTS!A:E,4,FALSE)</f>
        <v>7.5</v>
      </c>
      <c r="J1710" s="10">
        <f t="shared" si="78"/>
        <v>13</v>
      </c>
      <c r="K1710" s="10">
        <f t="shared" si="79"/>
        <v>7.5</v>
      </c>
      <c r="L1710" s="10">
        <f t="shared" si="80"/>
        <v>5.5</v>
      </c>
      <c r="M1710" s="2">
        <f>VLOOKUP(D1710,CUSTOMERS!A:E,5,FALSE)</f>
        <v>9</v>
      </c>
      <c r="N1710" s="2">
        <f>VLOOKUP(E1710,PRODUCTS!A:E,5,FALSE)</f>
        <v>14</v>
      </c>
      <c r="O1710" s="2" t="str">
        <f>VLOOKUP(N1710,CATEGORIES!A:C,3,FALSE)</f>
        <v>Health &amp; Beauty</v>
      </c>
      <c r="P1710" s="2" t="str">
        <f ca="1">VLOOKUP(D1710,CUSTOMERS!A:J,10,FALSE)</f>
        <v>40 - 50</v>
      </c>
      <c r="Q1710" s="2" t="str">
        <f>VLOOKUP(D1710,CUSTOMERS!A:I,9,FALSE)</f>
        <v>Germany</v>
      </c>
      <c r="R1710" s="2" t="str">
        <f>VLOOKUP(D1710,CUSTOMERS!A:K,11,FALSE)</f>
        <v>Europe</v>
      </c>
    </row>
    <row r="1711" spans="1:18" x14ac:dyDescent="0.2">
      <c r="A1711" s="2">
        <v>1821</v>
      </c>
      <c r="B1711" s="2">
        <v>3</v>
      </c>
      <c r="C1711" s="4">
        <v>45018</v>
      </c>
      <c r="D1711" s="2">
        <v>349</v>
      </c>
      <c r="E1711" s="2">
        <v>69</v>
      </c>
      <c r="F1711" s="2" t="str">
        <f>VLOOKUP(E1711,PRODUCTS!A:B,2,FALSE)</f>
        <v>Earth Orbiter with Stack</v>
      </c>
      <c r="G1711" s="2">
        <v>1</v>
      </c>
      <c r="H1711" s="10">
        <f>VLOOKUP(E1711,PRODUCTS!A:E,3,FALSE)</f>
        <v>85</v>
      </c>
      <c r="I1711" s="10">
        <f>VLOOKUP(E1711,PRODUCTS!A:E,4,FALSE)</f>
        <v>43.5</v>
      </c>
      <c r="J1711" s="10">
        <f t="shared" si="78"/>
        <v>85</v>
      </c>
      <c r="K1711" s="10">
        <f t="shared" si="79"/>
        <v>43.5</v>
      </c>
      <c r="L1711" s="10">
        <f t="shared" si="80"/>
        <v>41.5</v>
      </c>
      <c r="M1711" s="2">
        <f>VLOOKUP(D1711,CUSTOMERS!A:E,5,FALSE)</f>
        <v>9</v>
      </c>
      <c r="N1711" s="2">
        <f>VLOOKUP(E1711,PRODUCTS!A:E,5,FALSE)</f>
        <v>26</v>
      </c>
      <c r="O1711" s="2" t="str">
        <f>VLOOKUP(N1711,CATEGORIES!A:C,3,FALSE)</f>
        <v>Gifts</v>
      </c>
      <c r="P1711" s="2" t="str">
        <f ca="1">VLOOKUP(D1711,CUSTOMERS!A:J,10,FALSE)</f>
        <v>40 - 50</v>
      </c>
      <c r="Q1711" s="2" t="str">
        <f>VLOOKUP(D1711,CUSTOMERS!A:I,9,FALSE)</f>
        <v>Germany</v>
      </c>
      <c r="R1711" s="2" t="str">
        <f>VLOOKUP(D1711,CUSTOMERS!A:K,11,FALSE)</f>
        <v>Europe</v>
      </c>
    </row>
    <row r="1712" spans="1:18" x14ac:dyDescent="0.2">
      <c r="A1712" s="2">
        <v>1822</v>
      </c>
      <c r="B1712" s="2">
        <v>1</v>
      </c>
      <c r="C1712" s="4">
        <v>45018</v>
      </c>
      <c r="D1712" s="2">
        <v>556</v>
      </c>
      <c r="E1712" s="2">
        <v>109</v>
      </c>
      <c r="F1712" s="2" t="str">
        <f>VLOOKUP(E1712,PRODUCTS!A:B,2,FALSE)</f>
        <v>Italian Herb Garden</v>
      </c>
      <c r="G1712" s="2">
        <v>1</v>
      </c>
      <c r="H1712" s="10">
        <f>VLOOKUP(E1712,PRODUCTS!A:E,3,FALSE)</f>
        <v>29</v>
      </c>
      <c r="I1712" s="10">
        <f>VLOOKUP(E1712,PRODUCTS!A:E,4,FALSE)</f>
        <v>15.5</v>
      </c>
      <c r="J1712" s="10">
        <f t="shared" si="78"/>
        <v>29</v>
      </c>
      <c r="K1712" s="10">
        <f t="shared" si="79"/>
        <v>15.5</v>
      </c>
      <c r="L1712" s="10">
        <f t="shared" si="80"/>
        <v>13.5</v>
      </c>
      <c r="M1712" s="2">
        <f>VLOOKUP(D1712,CUSTOMERS!A:E,5,FALSE)</f>
        <v>6</v>
      </c>
      <c r="N1712" s="2">
        <f>VLOOKUP(E1712,PRODUCTS!A:E,5,FALSE)</f>
        <v>15</v>
      </c>
      <c r="O1712" s="2" t="str">
        <f>VLOOKUP(N1712,CATEGORIES!A:C,3,FALSE)</f>
        <v>Household</v>
      </c>
      <c r="P1712" s="2" t="str">
        <f ca="1">VLOOKUP(D1712,CUSTOMERS!A:J,10,FALSE)</f>
        <v>50 - 60</v>
      </c>
      <c r="Q1712" s="2" t="str">
        <f>VLOOKUP(D1712,CUSTOMERS!A:I,9,FALSE)</f>
        <v>Mid-Atlantic</v>
      </c>
      <c r="R1712" s="2" t="str">
        <f>VLOOKUP(D1712,CUSTOMERS!A:K,11,FALSE)</f>
        <v>USA</v>
      </c>
    </row>
    <row r="1713" spans="1:18" x14ac:dyDescent="0.2">
      <c r="A1713" s="2">
        <v>1822</v>
      </c>
      <c r="B1713" s="2">
        <v>2</v>
      </c>
      <c r="C1713" s="4">
        <v>45018</v>
      </c>
      <c r="D1713" s="2">
        <v>556</v>
      </c>
      <c r="E1713" s="2">
        <v>153</v>
      </c>
      <c r="F1713" s="2" t="str">
        <f>VLOOKUP(E1713,PRODUCTS!A:B,2,FALSE)</f>
        <v>Pewter Cat Frame</v>
      </c>
      <c r="G1713" s="2">
        <v>1</v>
      </c>
      <c r="H1713" s="10">
        <f>VLOOKUP(E1713,PRODUCTS!A:E,3,FALSE)</f>
        <v>29</v>
      </c>
      <c r="I1713" s="10">
        <f>VLOOKUP(E1713,PRODUCTS!A:E,4,FALSE)</f>
        <v>15.5</v>
      </c>
      <c r="J1713" s="10">
        <f t="shared" si="78"/>
        <v>29</v>
      </c>
      <c r="K1713" s="10">
        <f t="shared" si="79"/>
        <v>15.5</v>
      </c>
      <c r="L1713" s="10">
        <f t="shared" si="80"/>
        <v>13.5</v>
      </c>
      <c r="M1713" s="2">
        <f>VLOOKUP(D1713,CUSTOMERS!A:E,5,FALSE)</f>
        <v>6</v>
      </c>
      <c r="N1713" s="2">
        <f>VLOOKUP(E1713,PRODUCTS!A:E,5,FALSE)</f>
        <v>26</v>
      </c>
      <c r="O1713" s="2" t="str">
        <f>VLOOKUP(N1713,CATEGORIES!A:C,3,FALSE)</f>
        <v>Gifts</v>
      </c>
      <c r="P1713" s="2" t="str">
        <f ca="1">VLOOKUP(D1713,CUSTOMERS!A:J,10,FALSE)</f>
        <v>50 - 60</v>
      </c>
      <c r="Q1713" s="2" t="str">
        <f>VLOOKUP(D1713,CUSTOMERS!A:I,9,FALSE)</f>
        <v>Mid-Atlantic</v>
      </c>
      <c r="R1713" s="2" t="str">
        <f>VLOOKUP(D1713,CUSTOMERS!A:K,11,FALSE)</f>
        <v>USA</v>
      </c>
    </row>
    <row r="1714" spans="1:18" x14ac:dyDescent="0.2">
      <c r="A1714" s="2">
        <v>1823</v>
      </c>
      <c r="B1714" s="2">
        <v>1</v>
      </c>
      <c r="C1714" s="4">
        <v>45019</v>
      </c>
      <c r="D1714" s="2">
        <v>511</v>
      </c>
      <c r="E1714" s="2">
        <v>61</v>
      </c>
      <c r="F1714" s="2" t="str">
        <f>VLOOKUP(E1714,PRODUCTS!A:B,2,FALSE)</f>
        <v>Perky-Pet Copper Bird Feeder</v>
      </c>
      <c r="G1714" s="2">
        <v>1</v>
      </c>
      <c r="H1714" s="10">
        <f>VLOOKUP(E1714,PRODUCTS!A:E,3,FALSE)</f>
        <v>105</v>
      </c>
      <c r="I1714" s="10">
        <f>VLOOKUP(E1714,PRODUCTS!A:E,4,FALSE)</f>
        <v>53.5</v>
      </c>
      <c r="J1714" s="10">
        <f t="shared" si="78"/>
        <v>105</v>
      </c>
      <c r="K1714" s="10">
        <f t="shared" si="79"/>
        <v>53.5</v>
      </c>
      <c r="L1714" s="10">
        <f t="shared" si="80"/>
        <v>51.5</v>
      </c>
      <c r="M1714" s="2">
        <f>VLOOKUP(D1714,CUSTOMERS!A:E,5,FALSE)</f>
        <v>1</v>
      </c>
      <c r="N1714" s="2">
        <f>VLOOKUP(E1714,PRODUCTS!A:E,5,FALSE)</f>
        <v>16</v>
      </c>
      <c r="O1714" s="2" t="str">
        <f>VLOOKUP(N1714,CATEGORIES!A:C,3,FALSE)</f>
        <v>Household</v>
      </c>
      <c r="P1714" s="2" t="str">
        <f ca="1">VLOOKUP(D1714,CUSTOMERS!A:J,10,FALSE)</f>
        <v>40 - 50</v>
      </c>
      <c r="Q1714" s="2" t="str">
        <f>VLOOKUP(D1714,CUSTOMERS!A:I,9,FALSE)</f>
        <v>Central</v>
      </c>
      <c r="R1714" s="2" t="str">
        <f>VLOOKUP(D1714,CUSTOMERS!A:K,11,FALSE)</f>
        <v>USA</v>
      </c>
    </row>
    <row r="1715" spans="1:18" x14ac:dyDescent="0.2">
      <c r="A1715" s="2">
        <v>1823</v>
      </c>
      <c r="B1715" s="2">
        <v>2</v>
      </c>
      <c r="C1715" s="4">
        <v>45019</v>
      </c>
      <c r="D1715" s="2">
        <v>511</v>
      </c>
      <c r="E1715" s="2">
        <v>87</v>
      </c>
      <c r="F1715" s="2" t="str">
        <f>VLOOKUP(E1715,PRODUCTS!A:B,2,FALSE)</f>
        <v>Fruit Collection Christmas Ornaments</v>
      </c>
      <c r="G1715" s="2">
        <v>1</v>
      </c>
      <c r="H1715" s="10">
        <f>VLOOKUP(E1715,PRODUCTS!A:E,3,FALSE)</f>
        <v>23</v>
      </c>
      <c r="I1715" s="10">
        <f>VLOOKUP(E1715,PRODUCTS!A:E,4,FALSE)</f>
        <v>12.5</v>
      </c>
      <c r="J1715" s="10">
        <f t="shared" si="78"/>
        <v>23</v>
      </c>
      <c r="K1715" s="10">
        <f t="shared" si="79"/>
        <v>12.5</v>
      </c>
      <c r="L1715" s="10">
        <f t="shared" si="80"/>
        <v>10.5</v>
      </c>
      <c r="M1715" s="2">
        <f>VLOOKUP(D1715,CUSTOMERS!A:E,5,FALSE)</f>
        <v>1</v>
      </c>
      <c r="N1715" s="2">
        <f>VLOOKUP(E1715,PRODUCTS!A:E,5,FALSE)</f>
        <v>4</v>
      </c>
      <c r="O1715" s="2" t="str">
        <f>VLOOKUP(N1715,CATEGORIES!A:C,3,FALSE)</f>
        <v>Gifts</v>
      </c>
      <c r="P1715" s="2" t="str">
        <f ca="1">VLOOKUP(D1715,CUSTOMERS!A:J,10,FALSE)</f>
        <v>40 - 50</v>
      </c>
      <c r="Q1715" s="2" t="str">
        <f>VLOOKUP(D1715,CUSTOMERS!A:I,9,FALSE)</f>
        <v>Central</v>
      </c>
      <c r="R1715" s="2" t="str">
        <f>VLOOKUP(D1715,CUSTOMERS!A:K,11,FALSE)</f>
        <v>USA</v>
      </c>
    </row>
    <row r="1716" spans="1:18" x14ac:dyDescent="0.2">
      <c r="A1716" s="2">
        <v>1823</v>
      </c>
      <c r="B1716" s="2">
        <v>3</v>
      </c>
      <c r="C1716" s="4">
        <v>45019</v>
      </c>
      <c r="D1716" s="2">
        <v>511</v>
      </c>
      <c r="E1716" s="2">
        <v>113</v>
      </c>
      <c r="F1716" s="2" t="str">
        <f>VLOOKUP(E1716,PRODUCTS!A:B,2,FALSE)</f>
        <v>Juniper Bonsai</v>
      </c>
      <c r="G1716" s="2">
        <v>1</v>
      </c>
      <c r="H1716" s="10">
        <f>VLOOKUP(E1716,PRODUCTS!A:E,3,FALSE)</f>
        <v>40</v>
      </c>
      <c r="I1716" s="10">
        <f>VLOOKUP(E1716,PRODUCTS!A:E,4,FALSE)</f>
        <v>23</v>
      </c>
      <c r="J1716" s="10">
        <f t="shared" si="78"/>
        <v>40</v>
      </c>
      <c r="K1716" s="10">
        <f t="shared" si="79"/>
        <v>23</v>
      </c>
      <c r="L1716" s="10">
        <f t="shared" si="80"/>
        <v>17</v>
      </c>
      <c r="M1716" s="2">
        <f>VLOOKUP(D1716,CUSTOMERS!A:E,5,FALSE)</f>
        <v>1</v>
      </c>
      <c r="N1716" s="2">
        <f>VLOOKUP(E1716,PRODUCTS!A:E,5,FALSE)</f>
        <v>22</v>
      </c>
      <c r="O1716" s="2" t="str">
        <f>VLOOKUP(N1716,CATEGORIES!A:C,3,FALSE)</f>
        <v>Gifts</v>
      </c>
      <c r="P1716" s="2" t="str">
        <f ca="1">VLOOKUP(D1716,CUSTOMERS!A:J,10,FALSE)</f>
        <v>40 - 50</v>
      </c>
      <c r="Q1716" s="2" t="str">
        <f>VLOOKUP(D1716,CUSTOMERS!A:I,9,FALSE)</f>
        <v>Central</v>
      </c>
      <c r="R1716" s="2" t="str">
        <f>VLOOKUP(D1716,CUSTOMERS!A:K,11,FALSE)</f>
        <v>USA</v>
      </c>
    </row>
    <row r="1717" spans="1:18" x14ac:dyDescent="0.2">
      <c r="A1717" s="2">
        <v>1824</v>
      </c>
      <c r="B1717" s="2">
        <v>1</v>
      </c>
      <c r="C1717" s="4">
        <v>45019</v>
      </c>
      <c r="D1717" s="2">
        <v>546</v>
      </c>
      <c r="E1717" s="2">
        <v>199</v>
      </c>
      <c r="F1717" s="2" t="str">
        <f>VLOOKUP(E1717,PRODUCTS!A:B,2,FALSE)</f>
        <v>Truth Seeker</v>
      </c>
      <c r="G1717" s="2">
        <v>1</v>
      </c>
      <c r="H1717" s="10">
        <f>VLOOKUP(E1717,PRODUCTS!A:E,3,FALSE)</f>
        <v>154</v>
      </c>
      <c r="I1717" s="10">
        <f>VLOOKUP(E1717,PRODUCTS!A:E,4,FALSE)</f>
        <v>79</v>
      </c>
      <c r="J1717" s="10">
        <f t="shared" si="78"/>
        <v>154</v>
      </c>
      <c r="K1717" s="10">
        <f t="shared" si="79"/>
        <v>79</v>
      </c>
      <c r="L1717" s="10">
        <f t="shared" si="80"/>
        <v>75</v>
      </c>
      <c r="M1717" s="2">
        <f>VLOOKUP(D1717,CUSTOMERS!A:E,5,FALSE)</f>
        <v>3</v>
      </c>
      <c r="N1717" s="2">
        <f>VLOOKUP(E1717,PRODUCTS!A:E,5,FALSE)</f>
        <v>9</v>
      </c>
      <c r="O1717" s="2" t="str">
        <f>VLOOKUP(N1717,CATEGORIES!A:C,3,FALSE)</f>
        <v>Electronics</v>
      </c>
      <c r="P1717" s="2" t="str">
        <f ca="1">VLOOKUP(D1717,CUSTOMERS!A:J,10,FALSE)</f>
        <v>40 - 50</v>
      </c>
      <c r="Q1717" s="2" t="str">
        <f>VLOOKUP(D1717,CUSTOMERS!A:I,9,FALSE)</f>
        <v>North-East</v>
      </c>
      <c r="R1717" s="2" t="str">
        <f>VLOOKUP(D1717,CUSTOMERS!A:K,11,FALSE)</f>
        <v>USA</v>
      </c>
    </row>
    <row r="1718" spans="1:18" x14ac:dyDescent="0.2">
      <c r="A1718" s="2">
        <v>1825</v>
      </c>
      <c r="B1718" s="2">
        <v>1</v>
      </c>
      <c r="C1718" s="4">
        <v>45020</v>
      </c>
      <c r="D1718" s="2">
        <v>75</v>
      </c>
      <c r="E1718" s="2">
        <v>100</v>
      </c>
      <c r="F1718" s="2" t="str">
        <f>VLOOKUP(E1718,PRODUCTS!A:B,2,FALSE)</f>
        <v>Handsfree Head Massage</v>
      </c>
      <c r="G1718" s="2">
        <v>1</v>
      </c>
      <c r="H1718" s="10">
        <f>VLOOKUP(E1718,PRODUCTS!A:E,3,FALSE)</f>
        <v>64</v>
      </c>
      <c r="I1718" s="10">
        <f>VLOOKUP(E1718,PRODUCTS!A:E,4,FALSE)</f>
        <v>35</v>
      </c>
      <c r="J1718" s="10">
        <f t="shared" si="78"/>
        <v>64</v>
      </c>
      <c r="K1718" s="10">
        <f t="shared" si="79"/>
        <v>35</v>
      </c>
      <c r="L1718" s="10">
        <f t="shared" si="80"/>
        <v>29</v>
      </c>
      <c r="M1718" s="2">
        <f>VLOOKUP(D1718,CUSTOMERS!A:E,5,FALSE)</f>
        <v>5</v>
      </c>
      <c r="N1718" s="2">
        <f>VLOOKUP(E1718,PRODUCTS!A:E,5,FALSE)</f>
        <v>7</v>
      </c>
      <c r="O1718" s="2" t="str">
        <f>VLOOKUP(N1718,CATEGORIES!A:C,3,FALSE)</f>
        <v>Electronics</v>
      </c>
      <c r="P1718" s="2" t="str">
        <f ca="1">VLOOKUP(D1718,CUSTOMERS!A:J,10,FALSE)</f>
        <v>30 - 40</v>
      </c>
      <c r="Q1718" s="2" t="str">
        <f>VLOOKUP(D1718,CUSTOMERS!A:I,9,FALSE)</f>
        <v>North-West</v>
      </c>
      <c r="R1718" s="2" t="str">
        <f>VLOOKUP(D1718,CUSTOMERS!A:K,11,FALSE)</f>
        <v>USA</v>
      </c>
    </row>
    <row r="1719" spans="1:18" x14ac:dyDescent="0.2">
      <c r="A1719" s="2">
        <v>1825</v>
      </c>
      <c r="B1719" s="2">
        <v>2</v>
      </c>
      <c r="C1719" s="4">
        <v>45020</v>
      </c>
      <c r="D1719" s="2">
        <v>75</v>
      </c>
      <c r="E1719" s="2">
        <v>136</v>
      </c>
      <c r="F1719" s="2" t="str">
        <f>VLOOKUP(E1719,PRODUCTS!A:B,2,FALSE)</f>
        <v>Moisturizing Lip Balms (12 Flavor set)</v>
      </c>
      <c r="G1719" s="2">
        <v>1</v>
      </c>
      <c r="H1719" s="10">
        <f>VLOOKUP(E1719,PRODUCTS!A:E,3,FALSE)</f>
        <v>17</v>
      </c>
      <c r="I1719" s="10">
        <f>VLOOKUP(E1719,PRODUCTS!A:E,4,FALSE)</f>
        <v>10.5</v>
      </c>
      <c r="J1719" s="10">
        <f t="shared" si="78"/>
        <v>17</v>
      </c>
      <c r="K1719" s="10">
        <f t="shared" si="79"/>
        <v>10.5</v>
      </c>
      <c r="L1719" s="10">
        <f t="shared" si="80"/>
        <v>6.5</v>
      </c>
      <c r="M1719" s="2">
        <f>VLOOKUP(D1719,CUSTOMERS!A:E,5,FALSE)</f>
        <v>5</v>
      </c>
      <c r="N1719" s="2">
        <f>VLOOKUP(E1719,PRODUCTS!A:E,5,FALSE)</f>
        <v>20</v>
      </c>
      <c r="O1719" s="2" t="str">
        <f>VLOOKUP(N1719,CATEGORIES!A:C,3,FALSE)</f>
        <v>Health &amp; Beauty</v>
      </c>
      <c r="P1719" s="2" t="str">
        <f ca="1">VLOOKUP(D1719,CUSTOMERS!A:J,10,FALSE)</f>
        <v>30 - 40</v>
      </c>
      <c r="Q1719" s="2" t="str">
        <f>VLOOKUP(D1719,CUSTOMERS!A:I,9,FALSE)</f>
        <v>North-West</v>
      </c>
      <c r="R1719" s="2" t="str">
        <f>VLOOKUP(D1719,CUSTOMERS!A:K,11,FALSE)</f>
        <v>USA</v>
      </c>
    </row>
    <row r="1720" spans="1:18" x14ac:dyDescent="0.2">
      <c r="A1720" s="2">
        <v>1826</v>
      </c>
      <c r="B1720" s="2">
        <v>1</v>
      </c>
      <c r="C1720" s="4">
        <v>45023</v>
      </c>
      <c r="D1720" s="2">
        <v>197</v>
      </c>
      <c r="E1720" s="2">
        <v>30</v>
      </c>
      <c r="F1720" s="2" t="str">
        <f>VLOOKUP(E1720,PRODUCTS!A:B,2,FALSE)</f>
        <v>Car Diffuser</v>
      </c>
      <c r="G1720" s="2">
        <v>1</v>
      </c>
      <c r="H1720" s="10">
        <f>VLOOKUP(E1720,PRODUCTS!A:E,3,FALSE)</f>
        <v>20</v>
      </c>
      <c r="I1720" s="10">
        <f>VLOOKUP(E1720,PRODUCTS!A:E,4,FALSE)</f>
        <v>11</v>
      </c>
      <c r="J1720" s="10">
        <f t="shared" si="78"/>
        <v>20</v>
      </c>
      <c r="K1720" s="10">
        <f t="shared" si="79"/>
        <v>11</v>
      </c>
      <c r="L1720" s="10">
        <f t="shared" si="80"/>
        <v>9</v>
      </c>
      <c r="M1720" s="2">
        <f>VLOOKUP(D1720,CUSTOMERS!A:E,5,FALSE)</f>
        <v>6</v>
      </c>
      <c r="N1720" s="2">
        <f>VLOOKUP(E1720,PRODUCTS!A:E,5,FALSE)</f>
        <v>20</v>
      </c>
      <c r="O1720" s="2" t="str">
        <f>VLOOKUP(N1720,CATEGORIES!A:C,3,FALSE)</f>
        <v>Health &amp; Beauty</v>
      </c>
      <c r="P1720" s="2" t="str">
        <f ca="1">VLOOKUP(D1720,CUSTOMERS!A:J,10,FALSE)</f>
        <v>30 - 40</v>
      </c>
      <c r="Q1720" s="2" t="str">
        <f>VLOOKUP(D1720,CUSTOMERS!A:I,9,FALSE)</f>
        <v>South</v>
      </c>
      <c r="R1720" s="2" t="str">
        <f>VLOOKUP(D1720,CUSTOMERS!A:K,11,FALSE)</f>
        <v>USA</v>
      </c>
    </row>
    <row r="1721" spans="1:18" x14ac:dyDescent="0.2">
      <c r="A1721" s="2">
        <v>1826</v>
      </c>
      <c r="B1721" s="2">
        <v>2</v>
      </c>
      <c r="C1721" s="4">
        <v>45023</v>
      </c>
      <c r="D1721" s="2">
        <v>197</v>
      </c>
      <c r="E1721" s="2">
        <v>40</v>
      </c>
      <c r="F1721" s="2" t="str">
        <f>VLOOKUP(E1721,PRODUCTS!A:B,2,FALSE)</f>
        <v>Cedar Hope Chest</v>
      </c>
      <c r="G1721" s="2">
        <v>1</v>
      </c>
      <c r="H1721" s="10">
        <f>VLOOKUP(E1721,PRODUCTS!A:E,3,FALSE)</f>
        <v>430</v>
      </c>
      <c r="I1721" s="10">
        <f>VLOOKUP(E1721,PRODUCTS!A:E,4,FALSE)</f>
        <v>217</v>
      </c>
      <c r="J1721" s="10">
        <f t="shared" si="78"/>
        <v>430</v>
      </c>
      <c r="K1721" s="10">
        <f t="shared" si="79"/>
        <v>217</v>
      </c>
      <c r="L1721" s="10">
        <f t="shared" si="80"/>
        <v>213</v>
      </c>
      <c r="M1721" s="2">
        <f>VLOOKUP(D1721,CUSTOMERS!A:E,5,FALSE)</f>
        <v>6</v>
      </c>
      <c r="N1721" s="2">
        <f>VLOOKUP(E1721,PRODUCTS!A:E,5,FALSE)</f>
        <v>8</v>
      </c>
      <c r="O1721" s="2" t="str">
        <f>VLOOKUP(N1721,CATEGORIES!A:C,3,FALSE)</f>
        <v>Household</v>
      </c>
      <c r="P1721" s="2" t="str">
        <f ca="1">VLOOKUP(D1721,CUSTOMERS!A:J,10,FALSE)</f>
        <v>30 - 40</v>
      </c>
      <c r="Q1721" s="2" t="str">
        <f>VLOOKUP(D1721,CUSTOMERS!A:I,9,FALSE)</f>
        <v>South</v>
      </c>
      <c r="R1721" s="2" t="str">
        <f>VLOOKUP(D1721,CUSTOMERS!A:K,11,FALSE)</f>
        <v>USA</v>
      </c>
    </row>
    <row r="1722" spans="1:18" x14ac:dyDescent="0.2">
      <c r="A1722" s="2">
        <v>1826</v>
      </c>
      <c r="B1722" s="2">
        <v>3</v>
      </c>
      <c r="C1722" s="4">
        <v>45023</v>
      </c>
      <c r="D1722" s="2">
        <v>197</v>
      </c>
      <c r="E1722" s="2">
        <v>54</v>
      </c>
      <c r="F1722" s="2" t="str">
        <f>VLOOKUP(E1722,PRODUCTS!A:B,2,FALSE)</f>
        <v>Birthday Flower Basket</v>
      </c>
      <c r="G1722" s="2">
        <v>1</v>
      </c>
      <c r="H1722" s="10">
        <f>VLOOKUP(E1722,PRODUCTS!A:E,3,FALSE)</f>
        <v>70</v>
      </c>
      <c r="I1722" s="10">
        <f>VLOOKUP(E1722,PRODUCTS!A:E,4,FALSE)</f>
        <v>38</v>
      </c>
      <c r="J1722" s="10">
        <f t="shared" si="78"/>
        <v>70</v>
      </c>
      <c r="K1722" s="10">
        <f t="shared" si="79"/>
        <v>38</v>
      </c>
      <c r="L1722" s="10">
        <f t="shared" si="80"/>
        <v>32</v>
      </c>
      <c r="M1722" s="2">
        <f>VLOOKUP(D1722,CUSTOMERS!A:E,5,FALSE)</f>
        <v>6</v>
      </c>
      <c r="N1722" s="2">
        <f>VLOOKUP(E1722,PRODUCTS!A:E,5,FALSE)</f>
        <v>22</v>
      </c>
      <c r="O1722" s="2" t="str">
        <f>VLOOKUP(N1722,CATEGORIES!A:C,3,FALSE)</f>
        <v>Gifts</v>
      </c>
      <c r="P1722" s="2" t="str">
        <f ca="1">VLOOKUP(D1722,CUSTOMERS!A:J,10,FALSE)</f>
        <v>30 - 40</v>
      </c>
      <c r="Q1722" s="2" t="str">
        <f>VLOOKUP(D1722,CUSTOMERS!A:I,9,FALSE)</f>
        <v>South</v>
      </c>
      <c r="R1722" s="2" t="str">
        <f>VLOOKUP(D1722,CUSTOMERS!A:K,11,FALSE)</f>
        <v>USA</v>
      </c>
    </row>
    <row r="1723" spans="1:18" x14ac:dyDescent="0.2">
      <c r="A1723" s="2">
        <v>1827</v>
      </c>
      <c r="B1723" s="2">
        <v>1</v>
      </c>
      <c r="C1723" s="4">
        <v>45023</v>
      </c>
      <c r="D1723" s="2">
        <v>500</v>
      </c>
      <c r="E1723" s="2">
        <v>74</v>
      </c>
      <c r="F1723" s="2" t="str">
        <f>VLOOKUP(E1723,PRODUCTS!A:B,2,FALSE)</f>
        <v>Executive Yo Yo</v>
      </c>
      <c r="G1723" s="2">
        <v>3</v>
      </c>
      <c r="H1723" s="10">
        <f>VLOOKUP(E1723,PRODUCTS!A:E,3,FALSE)</f>
        <v>23</v>
      </c>
      <c r="I1723" s="10">
        <f>VLOOKUP(E1723,PRODUCTS!A:E,4,FALSE)</f>
        <v>13.5</v>
      </c>
      <c r="J1723" s="10">
        <f t="shared" si="78"/>
        <v>69</v>
      </c>
      <c r="K1723" s="10">
        <f t="shared" si="79"/>
        <v>40.5</v>
      </c>
      <c r="L1723" s="10">
        <f t="shared" si="80"/>
        <v>28.5</v>
      </c>
      <c r="M1723" s="2">
        <f>VLOOKUP(D1723,CUSTOMERS!A:E,5,FALSE)</f>
        <v>6</v>
      </c>
      <c r="N1723" s="2">
        <f>VLOOKUP(E1723,PRODUCTS!A:E,5,FALSE)</f>
        <v>26</v>
      </c>
      <c r="O1723" s="2" t="str">
        <f>VLOOKUP(N1723,CATEGORIES!A:C,3,FALSE)</f>
        <v>Gifts</v>
      </c>
      <c r="P1723" s="2" t="str">
        <f ca="1">VLOOKUP(D1723,CUSTOMERS!A:J,10,FALSE)</f>
        <v>50 - 60</v>
      </c>
      <c r="Q1723" s="2" t="str">
        <f>VLOOKUP(D1723,CUSTOMERS!A:I,9,FALSE)</f>
        <v>Mid-Atlantic</v>
      </c>
      <c r="R1723" s="2" t="str">
        <f>VLOOKUP(D1723,CUSTOMERS!A:K,11,FALSE)</f>
        <v>USA</v>
      </c>
    </row>
    <row r="1724" spans="1:18" x14ac:dyDescent="0.2">
      <c r="A1724" s="2">
        <v>1828</v>
      </c>
      <c r="B1724" s="2">
        <v>1</v>
      </c>
      <c r="C1724" s="4">
        <v>45024</v>
      </c>
      <c r="D1724" s="2">
        <v>600</v>
      </c>
      <c r="E1724" s="2">
        <v>11</v>
      </c>
      <c r="F1724" s="2" t="str">
        <f>VLOOKUP(E1724,PRODUCTS!A:B,2,FALSE)</f>
        <v>Aromatherapy Clove Candle</v>
      </c>
      <c r="G1724" s="2">
        <v>1</v>
      </c>
      <c r="H1724" s="10">
        <f>VLOOKUP(E1724,PRODUCTS!A:E,3,FALSE)</f>
        <v>25</v>
      </c>
      <c r="I1724" s="10">
        <f>VLOOKUP(E1724,PRODUCTS!A:E,4,FALSE)</f>
        <v>13.5</v>
      </c>
      <c r="J1724" s="10">
        <f t="shared" si="78"/>
        <v>25</v>
      </c>
      <c r="K1724" s="10">
        <f t="shared" si="79"/>
        <v>13.5</v>
      </c>
      <c r="L1724" s="10">
        <f t="shared" si="80"/>
        <v>11.5</v>
      </c>
      <c r="M1724" s="2">
        <f>VLOOKUP(D1724,CUSTOMERS!A:E,5,FALSE)</f>
        <v>4</v>
      </c>
      <c r="N1724" s="2">
        <f>VLOOKUP(E1724,PRODUCTS!A:E,5,FALSE)</f>
        <v>20</v>
      </c>
      <c r="O1724" s="2" t="str">
        <f>VLOOKUP(N1724,CATEGORIES!A:C,3,FALSE)</f>
        <v>Health &amp; Beauty</v>
      </c>
      <c r="P1724" s="2" t="str">
        <f ca="1">VLOOKUP(D1724,CUSTOMERS!A:J,10,FALSE)</f>
        <v>60 - 70</v>
      </c>
      <c r="Q1724" s="2" t="str">
        <f>VLOOKUP(D1724,CUSTOMERS!A:I,9,FALSE)</f>
        <v>North-West</v>
      </c>
      <c r="R1724" s="2" t="str">
        <f>VLOOKUP(D1724,CUSTOMERS!A:K,11,FALSE)</f>
        <v>USA</v>
      </c>
    </row>
    <row r="1725" spans="1:18" x14ac:dyDescent="0.2">
      <c r="A1725" s="2">
        <v>1828</v>
      </c>
      <c r="B1725" s="2">
        <v>2</v>
      </c>
      <c r="C1725" s="4">
        <v>45024</v>
      </c>
      <c r="D1725" s="2">
        <v>600</v>
      </c>
      <c r="E1725" s="2">
        <v>59</v>
      </c>
      <c r="F1725" s="2" t="str">
        <f>VLOOKUP(E1725,PRODUCTS!A:B,2,FALSE)</f>
        <v>Crystal Flowers and Vase</v>
      </c>
      <c r="G1725" s="2">
        <v>1</v>
      </c>
      <c r="H1725" s="10">
        <f>VLOOKUP(E1725,PRODUCTS!A:E,3,FALSE)</f>
        <v>65</v>
      </c>
      <c r="I1725" s="10">
        <f>VLOOKUP(E1725,PRODUCTS!A:E,4,FALSE)</f>
        <v>33.5</v>
      </c>
      <c r="J1725" s="10">
        <f t="shared" si="78"/>
        <v>65</v>
      </c>
      <c r="K1725" s="10">
        <f t="shared" si="79"/>
        <v>33.5</v>
      </c>
      <c r="L1725" s="10">
        <f t="shared" si="80"/>
        <v>31.5</v>
      </c>
      <c r="M1725" s="2">
        <f>VLOOKUP(D1725,CUSTOMERS!A:E,5,FALSE)</f>
        <v>4</v>
      </c>
      <c r="N1725" s="2">
        <f>VLOOKUP(E1725,PRODUCTS!A:E,5,FALSE)</f>
        <v>22</v>
      </c>
      <c r="O1725" s="2" t="str">
        <f>VLOOKUP(N1725,CATEGORIES!A:C,3,FALSE)</f>
        <v>Gifts</v>
      </c>
      <c r="P1725" s="2" t="str">
        <f ca="1">VLOOKUP(D1725,CUSTOMERS!A:J,10,FALSE)</f>
        <v>60 - 70</v>
      </c>
      <c r="Q1725" s="2" t="str">
        <f>VLOOKUP(D1725,CUSTOMERS!A:I,9,FALSE)</f>
        <v>North-West</v>
      </c>
      <c r="R1725" s="2" t="str">
        <f>VLOOKUP(D1725,CUSTOMERS!A:K,11,FALSE)</f>
        <v>USA</v>
      </c>
    </row>
    <row r="1726" spans="1:18" x14ac:dyDescent="0.2">
      <c r="A1726" s="2">
        <v>1828</v>
      </c>
      <c r="B1726" s="2">
        <v>3</v>
      </c>
      <c r="C1726" s="4">
        <v>45024</v>
      </c>
      <c r="D1726" s="2">
        <v>600</v>
      </c>
      <c r="E1726" s="2">
        <v>180</v>
      </c>
      <c r="F1726" s="2" t="str">
        <f>VLOOKUP(E1726,PRODUCTS!A:B,2,FALSE)</f>
        <v>Slimline Laser Pointer</v>
      </c>
      <c r="G1726" s="2">
        <v>1</v>
      </c>
      <c r="H1726" s="10">
        <f>VLOOKUP(E1726,PRODUCTS!A:E,3,FALSE)</f>
        <v>204</v>
      </c>
      <c r="I1726" s="10">
        <f>VLOOKUP(E1726,PRODUCTS!A:E,4,FALSE)</f>
        <v>105</v>
      </c>
      <c r="J1726" s="10">
        <f t="shared" si="78"/>
        <v>204</v>
      </c>
      <c r="K1726" s="10">
        <f t="shared" si="79"/>
        <v>105</v>
      </c>
      <c r="L1726" s="10">
        <f t="shared" si="80"/>
        <v>99</v>
      </c>
      <c r="M1726" s="2">
        <f>VLOOKUP(D1726,CUSTOMERS!A:E,5,FALSE)</f>
        <v>4</v>
      </c>
      <c r="N1726" s="2">
        <f>VLOOKUP(E1726,PRODUCTS!A:E,5,FALSE)</f>
        <v>9</v>
      </c>
      <c r="O1726" s="2" t="str">
        <f>VLOOKUP(N1726,CATEGORIES!A:C,3,FALSE)</f>
        <v>Electronics</v>
      </c>
      <c r="P1726" s="2" t="str">
        <f ca="1">VLOOKUP(D1726,CUSTOMERS!A:J,10,FALSE)</f>
        <v>60 - 70</v>
      </c>
      <c r="Q1726" s="2" t="str">
        <f>VLOOKUP(D1726,CUSTOMERS!A:I,9,FALSE)</f>
        <v>North-West</v>
      </c>
      <c r="R1726" s="2" t="str">
        <f>VLOOKUP(D1726,CUSTOMERS!A:K,11,FALSE)</f>
        <v>USA</v>
      </c>
    </row>
    <row r="1727" spans="1:18" x14ac:dyDescent="0.2">
      <c r="A1727" s="2">
        <v>1828</v>
      </c>
      <c r="B1727" s="2">
        <v>4</v>
      </c>
      <c r="C1727" s="4">
        <v>45024</v>
      </c>
      <c r="D1727" s="2">
        <v>600</v>
      </c>
      <c r="E1727" s="2">
        <v>197</v>
      </c>
      <c r="F1727" s="2" t="str">
        <f>VLOOKUP(E1727,PRODUCTS!A:B,2,FALSE)</f>
        <v>Travelling Cigar Humidor</v>
      </c>
      <c r="G1727" s="2">
        <v>1</v>
      </c>
      <c r="H1727" s="10">
        <f>VLOOKUP(E1727,PRODUCTS!A:E,3,FALSE)</f>
        <v>230</v>
      </c>
      <c r="I1727" s="10">
        <f>VLOOKUP(E1727,PRODUCTS!A:E,4,FALSE)</f>
        <v>118</v>
      </c>
      <c r="J1727" s="10">
        <f t="shared" si="78"/>
        <v>230</v>
      </c>
      <c r="K1727" s="10">
        <f t="shared" si="79"/>
        <v>118</v>
      </c>
      <c r="L1727" s="10">
        <f t="shared" si="80"/>
        <v>112</v>
      </c>
      <c r="M1727" s="2">
        <f>VLOOKUP(D1727,CUSTOMERS!A:E,5,FALSE)</f>
        <v>4</v>
      </c>
      <c r="N1727" s="2">
        <f>VLOOKUP(E1727,PRODUCTS!A:E,5,FALSE)</f>
        <v>26</v>
      </c>
      <c r="O1727" s="2" t="str">
        <f>VLOOKUP(N1727,CATEGORIES!A:C,3,FALSE)</f>
        <v>Gifts</v>
      </c>
      <c r="P1727" s="2" t="str">
        <f ca="1">VLOOKUP(D1727,CUSTOMERS!A:J,10,FALSE)</f>
        <v>60 - 70</v>
      </c>
      <c r="Q1727" s="2" t="str">
        <f>VLOOKUP(D1727,CUSTOMERS!A:I,9,FALSE)</f>
        <v>North-West</v>
      </c>
      <c r="R1727" s="2" t="str">
        <f>VLOOKUP(D1727,CUSTOMERS!A:K,11,FALSE)</f>
        <v>USA</v>
      </c>
    </row>
    <row r="1728" spans="1:18" x14ac:dyDescent="0.2">
      <c r="A1728" s="2">
        <v>1829</v>
      </c>
      <c r="B1728" s="2">
        <v>1</v>
      </c>
      <c r="C1728" s="4">
        <v>45025</v>
      </c>
      <c r="D1728" s="2">
        <v>585</v>
      </c>
      <c r="E1728" s="2">
        <v>12</v>
      </c>
      <c r="F1728" s="2" t="str">
        <f>VLOOKUP(E1728,PRODUCTS!A:B,2,FALSE)</f>
        <v>Australia Sampler</v>
      </c>
      <c r="G1728" s="2">
        <v>1</v>
      </c>
      <c r="H1728" s="10">
        <f>VLOOKUP(E1728,PRODUCTS!A:E,3,FALSE)</f>
        <v>100</v>
      </c>
      <c r="I1728" s="10">
        <f>VLOOKUP(E1728,PRODUCTS!A:E,4,FALSE)</f>
        <v>51</v>
      </c>
      <c r="J1728" s="10">
        <f t="shared" si="78"/>
        <v>100</v>
      </c>
      <c r="K1728" s="10">
        <f t="shared" si="79"/>
        <v>51</v>
      </c>
      <c r="L1728" s="10">
        <f t="shared" si="80"/>
        <v>49</v>
      </c>
      <c r="M1728" s="2">
        <f>VLOOKUP(D1728,CUSTOMERS!A:E,5,FALSE)</f>
        <v>5</v>
      </c>
      <c r="N1728" s="2">
        <f>VLOOKUP(E1728,PRODUCTS!A:E,5,FALSE)</f>
        <v>18</v>
      </c>
      <c r="O1728" s="2" t="str">
        <f>VLOOKUP(N1728,CATEGORIES!A:C,3,FALSE)</f>
        <v>Food</v>
      </c>
      <c r="P1728" s="2" t="str">
        <f ca="1">VLOOKUP(D1728,CUSTOMERS!A:J,10,FALSE)</f>
        <v>40 - 50</v>
      </c>
      <c r="Q1728" s="2" t="str">
        <f>VLOOKUP(D1728,CUSTOMERS!A:I,9,FALSE)</f>
        <v>South-East</v>
      </c>
      <c r="R1728" s="2" t="str">
        <f>VLOOKUP(D1728,CUSTOMERS!A:K,11,FALSE)</f>
        <v>USA</v>
      </c>
    </row>
    <row r="1729" spans="1:18" x14ac:dyDescent="0.2">
      <c r="A1729" s="2">
        <v>1829</v>
      </c>
      <c r="B1729" s="2">
        <v>2</v>
      </c>
      <c r="C1729" s="4">
        <v>45025</v>
      </c>
      <c r="D1729" s="2">
        <v>585</v>
      </c>
      <c r="E1729" s="2">
        <v>31</v>
      </c>
      <c r="F1729" s="2" t="str">
        <f>VLOOKUP(E1729,PRODUCTS!A:B,2,FALSE)</f>
        <v>Carnivorous Plant Collection</v>
      </c>
      <c r="G1729" s="2">
        <v>1</v>
      </c>
      <c r="H1729" s="10">
        <f>VLOOKUP(E1729,PRODUCTS!A:E,3,FALSE)</f>
        <v>25</v>
      </c>
      <c r="I1729" s="10">
        <f>VLOOKUP(E1729,PRODUCTS!A:E,4,FALSE)</f>
        <v>14.5</v>
      </c>
      <c r="J1729" s="10">
        <f t="shared" si="78"/>
        <v>25</v>
      </c>
      <c r="K1729" s="10">
        <f t="shared" si="79"/>
        <v>14.5</v>
      </c>
      <c r="L1729" s="10">
        <f t="shared" si="80"/>
        <v>10.5</v>
      </c>
      <c r="M1729" s="2">
        <f>VLOOKUP(D1729,CUSTOMERS!A:E,5,FALSE)</f>
        <v>5</v>
      </c>
      <c r="N1729" s="2">
        <f>VLOOKUP(E1729,PRODUCTS!A:E,5,FALSE)</f>
        <v>17</v>
      </c>
      <c r="O1729" s="2" t="str">
        <f>VLOOKUP(N1729,CATEGORIES!A:C,3,FALSE)</f>
        <v>Children</v>
      </c>
      <c r="P1729" s="2" t="str">
        <f ca="1">VLOOKUP(D1729,CUSTOMERS!A:J,10,FALSE)</f>
        <v>40 - 50</v>
      </c>
      <c r="Q1729" s="2" t="str">
        <f>VLOOKUP(D1729,CUSTOMERS!A:I,9,FALSE)</f>
        <v>South-East</v>
      </c>
      <c r="R1729" s="2" t="str">
        <f>VLOOKUP(D1729,CUSTOMERS!A:K,11,FALSE)</f>
        <v>USA</v>
      </c>
    </row>
    <row r="1730" spans="1:18" x14ac:dyDescent="0.2">
      <c r="A1730" s="2">
        <v>1829</v>
      </c>
      <c r="B1730" s="2">
        <v>3</v>
      </c>
      <c r="C1730" s="4">
        <v>45025</v>
      </c>
      <c r="D1730" s="2">
        <v>585</v>
      </c>
      <c r="E1730" s="2">
        <v>33</v>
      </c>
      <c r="F1730" s="2" t="str">
        <f>VLOOKUP(E1730,PRODUCTS!A:B,2,FALSE)</f>
        <v>Casablanca</v>
      </c>
      <c r="G1730" s="2">
        <v>1</v>
      </c>
      <c r="H1730" s="10">
        <f>VLOOKUP(E1730,PRODUCTS!A:E,3,FALSE)</f>
        <v>60</v>
      </c>
      <c r="I1730" s="10">
        <f>VLOOKUP(E1730,PRODUCTS!A:E,4,FALSE)</f>
        <v>31</v>
      </c>
      <c r="J1730" s="10">
        <f t="shared" ref="J1730:J1793" si="81">H1730*G1730</f>
        <v>60</v>
      </c>
      <c r="K1730" s="10">
        <f t="shared" ref="K1730:K1793" si="82">I1730*G1730</f>
        <v>31</v>
      </c>
      <c r="L1730" s="10">
        <f t="shared" ref="L1730:L1793" si="83">J1730-K1730</f>
        <v>29</v>
      </c>
      <c r="M1730" s="2">
        <f>VLOOKUP(D1730,CUSTOMERS!A:E,5,FALSE)</f>
        <v>5</v>
      </c>
      <c r="N1730" s="2">
        <f>VLOOKUP(E1730,PRODUCTS!A:E,5,FALSE)</f>
        <v>11</v>
      </c>
      <c r="O1730" s="2" t="str">
        <f>VLOOKUP(N1730,CATEGORIES!A:C,3,FALSE)</f>
        <v>Gifts</v>
      </c>
      <c r="P1730" s="2" t="str">
        <f ca="1">VLOOKUP(D1730,CUSTOMERS!A:J,10,FALSE)</f>
        <v>40 - 50</v>
      </c>
      <c r="Q1730" s="2" t="str">
        <f>VLOOKUP(D1730,CUSTOMERS!A:I,9,FALSE)</f>
        <v>South-East</v>
      </c>
      <c r="R1730" s="2" t="str">
        <f>VLOOKUP(D1730,CUSTOMERS!A:K,11,FALSE)</f>
        <v>USA</v>
      </c>
    </row>
    <row r="1731" spans="1:18" x14ac:dyDescent="0.2">
      <c r="A1731" s="2">
        <v>1829</v>
      </c>
      <c r="B1731" s="2">
        <v>4</v>
      </c>
      <c r="C1731" s="4">
        <v>45025</v>
      </c>
      <c r="D1731" s="2">
        <v>585</v>
      </c>
      <c r="E1731" s="2">
        <v>200</v>
      </c>
      <c r="F1731" s="2" t="str">
        <f>VLOOKUP(E1731,PRODUCTS!A:B,2,FALSE)</f>
        <v>Cat Condo - Two-level</v>
      </c>
      <c r="G1731" s="2">
        <v>1</v>
      </c>
      <c r="H1731" s="10">
        <f>VLOOKUP(E1731,PRODUCTS!A:E,3,FALSE)</f>
        <v>37</v>
      </c>
      <c r="I1731" s="10">
        <f>VLOOKUP(E1731,PRODUCTS!A:E,4,FALSE)</f>
        <v>19.5</v>
      </c>
      <c r="J1731" s="10">
        <f t="shared" si="81"/>
        <v>37</v>
      </c>
      <c r="K1731" s="10">
        <f t="shared" si="82"/>
        <v>19.5</v>
      </c>
      <c r="L1731" s="10">
        <f t="shared" si="83"/>
        <v>17.5</v>
      </c>
      <c r="M1731" s="2">
        <f>VLOOKUP(D1731,CUSTOMERS!A:E,5,FALSE)</f>
        <v>5</v>
      </c>
      <c r="N1731" s="2">
        <f>VLOOKUP(E1731,PRODUCTS!A:E,5,FALSE)</f>
        <v>21</v>
      </c>
      <c r="O1731" s="2" t="str">
        <f>VLOOKUP(N1731,CATEGORIES!A:C,3,FALSE)</f>
        <v>Household</v>
      </c>
      <c r="P1731" s="2" t="str">
        <f ca="1">VLOOKUP(D1731,CUSTOMERS!A:J,10,FALSE)</f>
        <v>40 - 50</v>
      </c>
      <c r="Q1731" s="2" t="str">
        <f>VLOOKUP(D1731,CUSTOMERS!A:I,9,FALSE)</f>
        <v>South-East</v>
      </c>
      <c r="R1731" s="2" t="str">
        <f>VLOOKUP(D1731,CUSTOMERS!A:K,11,FALSE)</f>
        <v>USA</v>
      </c>
    </row>
    <row r="1732" spans="1:18" x14ac:dyDescent="0.2">
      <c r="A1732" s="2">
        <v>1830</v>
      </c>
      <c r="B1732" s="2">
        <v>1</v>
      </c>
      <c r="C1732" s="4">
        <v>45025</v>
      </c>
      <c r="D1732" s="2">
        <v>610</v>
      </c>
      <c r="E1732" s="2">
        <v>31</v>
      </c>
      <c r="F1732" s="2" t="str">
        <f>VLOOKUP(E1732,PRODUCTS!A:B,2,FALSE)</f>
        <v>Carnivorous Plant Collection</v>
      </c>
      <c r="G1732" s="2">
        <v>1</v>
      </c>
      <c r="H1732" s="10">
        <f>VLOOKUP(E1732,PRODUCTS!A:E,3,FALSE)</f>
        <v>25</v>
      </c>
      <c r="I1732" s="10">
        <f>VLOOKUP(E1732,PRODUCTS!A:E,4,FALSE)</f>
        <v>14.5</v>
      </c>
      <c r="J1732" s="10">
        <f t="shared" si="81"/>
        <v>25</v>
      </c>
      <c r="K1732" s="10">
        <f t="shared" si="82"/>
        <v>14.5</v>
      </c>
      <c r="L1732" s="10">
        <f t="shared" si="83"/>
        <v>10.5</v>
      </c>
      <c r="M1732" s="2">
        <f>VLOOKUP(D1732,CUSTOMERS!A:E,5,FALSE)</f>
        <v>10</v>
      </c>
      <c r="N1732" s="2">
        <f>VLOOKUP(E1732,PRODUCTS!A:E,5,FALSE)</f>
        <v>17</v>
      </c>
      <c r="O1732" s="2" t="str">
        <f>VLOOKUP(N1732,CATEGORIES!A:C,3,FALSE)</f>
        <v>Children</v>
      </c>
      <c r="P1732" s="2" t="str">
        <f ca="1">VLOOKUP(D1732,CUSTOMERS!A:J,10,FALSE)</f>
        <v>30 - 40</v>
      </c>
      <c r="Q1732" s="2" t="str">
        <f>VLOOKUP(D1732,CUSTOMERS!A:I,9,FALSE)</f>
        <v>South-East</v>
      </c>
      <c r="R1732" s="2" t="str">
        <f>VLOOKUP(D1732,CUSTOMERS!A:K,11,FALSE)</f>
        <v>USA</v>
      </c>
    </row>
    <row r="1733" spans="1:18" x14ac:dyDescent="0.2">
      <c r="A1733" s="2">
        <v>1830</v>
      </c>
      <c r="B1733" s="2">
        <v>2</v>
      </c>
      <c r="C1733" s="4">
        <v>45025</v>
      </c>
      <c r="D1733" s="2">
        <v>610</v>
      </c>
      <c r="E1733" s="2">
        <v>58</v>
      </c>
      <c r="F1733" s="2" t="str">
        <f>VLOOKUP(E1733,PRODUCTS!A:B,2,FALSE)</f>
        <v>Crema Rica Blend Espresso</v>
      </c>
      <c r="G1733" s="2">
        <v>1</v>
      </c>
      <c r="H1733" s="10">
        <f>VLOOKUP(E1733,PRODUCTS!A:E,3,FALSE)</f>
        <v>14</v>
      </c>
      <c r="I1733" s="10">
        <f>VLOOKUP(E1733,PRODUCTS!A:E,4,FALSE)</f>
        <v>9</v>
      </c>
      <c r="J1733" s="10">
        <f t="shared" si="81"/>
        <v>14</v>
      </c>
      <c r="K1733" s="10">
        <f t="shared" si="82"/>
        <v>9</v>
      </c>
      <c r="L1733" s="10">
        <f t="shared" si="83"/>
        <v>5</v>
      </c>
      <c r="M1733" s="2">
        <f>VLOOKUP(D1733,CUSTOMERS!A:E,5,FALSE)</f>
        <v>10</v>
      </c>
      <c r="N1733" s="2">
        <f>VLOOKUP(E1733,PRODUCTS!A:E,5,FALSE)</f>
        <v>6</v>
      </c>
      <c r="O1733" s="2" t="str">
        <f>VLOOKUP(N1733,CATEGORIES!A:C,3,FALSE)</f>
        <v>Food</v>
      </c>
      <c r="P1733" s="2" t="str">
        <f ca="1">VLOOKUP(D1733,CUSTOMERS!A:J,10,FALSE)</f>
        <v>30 - 40</v>
      </c>
      <c r="Q1733" s="2" t="str">
        <f>VLOOKUP(D1733,CUSTOMERS!A:I,9,FALSE)</f>
        <v>South-East</v>
      </c>
      <c r="R1733" s="2" t="str">
        <f>VLOOKUP(D1733,CUSTOMERS!A:K,11,FALSE)</f>
        <v>USA</v>
      </c>
    </row>
    <row r="1734" spans="1:18" x14ac:dyDescent="0.2">
      <c r="A1734" s="2">
        <v>1830</v>
      </c>
      <c r="B1734" s="2">
        <v>3</v>
      </c>
      <c r="C1734" s="4">
        <v>45025</v>
      </c>
      <c r="D1734" s="2">
        <v>610</v>
      </c>
      <c r="E1734" s="2">
        <v>191</v>
      </c>
      <c r="F1734" s="2" t="str">
        <f>VLOOKUP(E1734,PRODUCTS!A:B,2,FALSE)</f>
        <v>Terra Cotta Garlic Roaster</v>
      </c>
      <c r="G1734" s="2">
        <v>1</v>
      </c>
      <c r="H1734" s="10">
        <f>VLOOKUP(E1734,PRODUCTS!A:E,3,FALSE)</f>
        <v>26</v>
      </c>
      <c r="I1734" s="10">
        <f>VLOOKUP(E1734,PRODUCTS!A:E,4,FALSE)</f>
        <v>15</v>
      </c>
      <c r="J1734" s="10">
        <f t="shared" si="81"/>
        <v>26</v>
      </c>
      <c r="K1734" s="10">
        <f t="shared" si="82"/>
        <v>15</v>
      </c>
      <c r="L1734" s="10">
        <f t="shared" si="83"/>
        <v>11</v>
      </c>
      <c r="M1734" s="2">
        <f>VLOOKUP(D1734,CUSTOMERS!A:E,5,FALSE)</f>
        <v>10</v>
      </c>
      <c r="N1734" s="2">
        <f>VLOOKUP(E1734,PRODUCTS!A:E,5,FALSE)</f>
        <v>15</v>
      </c>
      <c r="O1734" s="2" t="str">
        <f>VLOOKUP(N1734,CATEGORIES!A:C,3,FALSE)</f>
        <v>Household</v>
      </c>
      <c r="P1734" s="2" t="str">
        <f ca="1">VLOOKUP(D1734,CUSTOMERS!A:J,10,FALSE)</f>
        <v>30 - 40</v>
      </c>
      <c r="Q1734" s="2" t="str">
        <f>VLOOKUP(D1734,CUSTOMERS!A:I,9,FALSE)</f>
        <v>South-East</v>
      </c>
      <c r="R1734" s="2" t="str">
        <f>VLOOKUP(D1734,CUSTOMERS!A:K,11,FALSE)</f>
        <v>USA</v>
      </c>
    </row>
    <row r="1735" spans="1:18" x14ac:dyDescent="0.2">
      <c r="A1735" s="2">
        <v>1831</v>
      </c>
      <c r="B1735" s="2">
        <v>1</v>
      </c>
      <c r="C1735" s="4">
        <v>45026</v>
      </c>
      <c r="D1735" s="2">
        <v>455</v>
      </c>
      <c r="E1735" s="2">
        <v>107</v>
      </c>
      <c r="F1735" s="2" t="str">
        <f>VLOOKUP(E1735,PRODUCTS!A:B,2,FALSE)</f>
        <v>Invigorating Tub Tonic</v>
      </c>
      <c r="G1735" s="2">
        <v>6</v>
      </c>
      <c r="H1735" s="10">
        <f>VLOOKUP(E1735,PRODUCTS!A:E,3,FALSE)</f>
        <v>17</v>
      </c>
      <c r="I1735" s="10">
        <f>VLOOKUP(E1735,PRODUCTS!A:E,4,FALSE)</f>
        <v>11.5</v>
      </c>
      <c r="J1735" s="10">
        <f t="shared" si="81"/>
        <v>102</v>
      </c>
      <c r="K1735" s="10">
        <f t="shared" si="82"/>
        <v>69</v>
      </c>
      <c r="L1735" s="10">
        <f t="shared" si="83"/>
        <v>33</v>
      </c>
      <c r="M1735" s="2">
        <f>VLOOKUP(D1735,CUSTOMERS!A:E,5,FALSE)</f>
        <v>5</v>
      </c>
      <c r="N1735" s="2">
        <f>VLOOKUP(E1735,PRODUCTS!A:E,5,FALSE)</f>
        <v>20</v>
      </c>
      <c r="O1735" s="2" t="str">
        <f>VLOOKUP(N1735,CATEGORIES!A:C,3,FALSE)</f>
        <v>Health &amp; Beauty</v>
      </c>
      <c r="P1735" s="2" t="str">
        <f ca="1">VLOOKUP(D1735,CUSTOMERS!A:J,10,FALSE)</f>
        <v>50 - 60</v>
      </c>
      <c r="Q1735" s="2" t="str">
        <f>VLOOKUP(D1735,CUSTOMERS!A:I,9,FALSE)</f>
        <v>Central</v>
      </c>
      <c r="R1735" s="2" t="str">
        <f>VLOOKUP(D1735,CUSTOMERS!A:K,11,FALSE)</f>
        <v>USA</v>
      </c>
    </row>
    <row r="1736" spans="1:18" x14ac:dyDescent="0.2">
      <c r="A1736" s="2">
        <v>1832</v>
      </c>
      <c r="B1736" s="2">
        <v>1</v>
      </c>
      <c r="C1736" s="4">
        <v>45027</v>
      </c>
      <c r="D1736" s="2">
        <v>198</v>
      </c>
      <c r="E1736" s="2">
        <v>83</v>
      </c>
      <c r="F1736" s="2" t="str">
        <f>VLOOKUP(E1736,PRODUCTS!A:B,2,FALSE)</f>
        <v>Tapestry 100% Wool Carpet</v>
      </c>
      <c r="G1736" s="2">
        <v>1</v>
      </c>
      <c r="H1736" s="10">
        <f>VLOOKUP(E1736,PRODUCTS!A:E,3,FALSE)</f>
        <v>590</v>
      </c>
      <c r="I1736" s="10">
        <f>VLOOKUP(E1736,PRODUCTS!A:E,4,FALSE)</f>
        <v>298</v>
      </c>
      <c r="J1736" s="10">
        <f t="shared" si="81"/>
        <v>590</v>
      </c>
      <c r="K1736" s="10">
        <f t="shared" si="82"/>
        <v>298</v>
      </c>
      <c r="L1736" s="10">
        <f t="shared" si="83"/>
        <v>292</v>
      </c>
      <c r="M1736" s="2">
        <f>VLOOKUP(D1736,CUSTOMERS!A:E,5,FALSE)</f>
        <v>5</v>
      </c>
      <c r="N1736" s="2">
        <f>VLOOKUP(E1736,PRODUCTS!A:E,5,FALSE)</f>
        <v>19</v>
      </c>
      <c r="O1736" s="2" t="str">
        <f>VLOOKUP(N1736,CATEGORIES!A:C,3,FALSE)</f>
        <v>Household</v>
      </c>
      <c r="P1736" s="2" t="str">
        <f ca="1">VLOOKUP(D1736,CUSTOMERS!A:J,10,FALSE)</f>
        <v>30 - 40</v>
      </c>
      <c r="Q1736" s="2" t="str">
        <f>VLOOKUP(D1736,CUSTOMERS!A:I,9,FALSE)</f>
        <v>South-East</v>
      </c>
      <c r="R1736" s="2" t="str">
        <f>VLOOKUP(D1736,CUSTOMERS!A:K,11,FALSE)</f>
        <v>USA</v>
      </c>
    </row>
    <row r="1737" spans="1:18" x14ac:dyDescent="0.2">
      <c r="A1737" s="2">
        <v>1832</v>
      </c>
      <c r="B1737" s="2">
        <v>2</v>
      </c>
      <c r="C1737" s="4">
        <v>45027</v>
      </c>
      <c r="D1737" s="2">
        <v>198</v>
      </c>
      <c r="E1737" s="2">
        <v>91</v>
      </c>
      <c r="F1737" s="2" t="str">
        <f>VLOOKUP(E1737,PRODUCTS!A:B,2,FALSE)</f>
        <v>Godiva Christmas Ballotin</v>
      </c>
      <c r="G1737" s="2">
        <v>1</v>
      </c>
      <c r="H1737" s="10">
        <f>VLOOKUP(E1737,PRODUCTS!A:E,3,FALSE)</f>
        <v>40</v>
      </c>
      <c r="I1737" s="10">
        <f>VLOOKUP(E1737,PRODUCTS!A:E,4,FALSE)</f>
        <v>21</v>
      </c>
      <c r="J1737" s="10">
        <f t="shared" si="81"/>
        <v>40</v>
      </c>
      <c r="K1737" s="10">
        <f t="shared" si="82"/>
        <v>21</v>
      </c>
      <c r="L1737" s="10">
        <f t="shared" si="83"/>
        <v>19</v>
      </c>
      <c r="M1737" s="2">
        <f>VLOOKUP(D1737,CUSTOMERS!A:E,5,FALSE)</f>
        <v>5</v>
      </c>
      <c r="N1737" s="2">
        <f>VLOOKUP(E1737,PRODUCTS!A:E,5,FALSE)</f>
        <v>3</v>
      </c>
      <c r="O1737" s="2" t="str">
        <f>VLOOKUP(N1737,CATEGORIES!A:C,3,FALSE)</f>
        <v>Food</v>
      </c>
      <c r="P1737" s="2" t="str">
        <f ca="1">VLOOKUP(D1737,CUSTOMERS!A:J,10,FALSE)</f>
        <v>30 - 40</v>
      </c>
      <c r="Q1737" s="2" t="str">
        <f>VLOOKUP(D1737,CUSTOMERS!A:I,9,FALSE)</f>
        <v>South-East</v>
      </c>
      <c r="R1737" s="2" t="str">
        <f>VLOOKUP(D1737,CUSTOMERS!A:K,11,FALSE)</f>
        <v>USA</v>
      </c>
    </row>
    <row r="1738" spans="1:18" x14ac:dyDescent="0.2">
      <c r="A1738" s="2">
        <v>1832</v>
      </c>
      <c r="B1738" s="2">
        <v>3</v>
      </c>
      <c r="C1738" s="4">
        <v>45027</v>
      </c>
      <c r="D1738" s="2">
        <v>198</v>
      </c>
      <c r="E1738" s="2">
        <v>173</v>
      </c>
      <c r="F1738" s="2" t="str">
        <f>VLOOKUP(E1738,PRODUCTS!A:B,2,FALSE)</f>
        <v>Shower Companion Organizer</v>
      </c>
      <c r="G1738" s="2">
        <v>1</v>
      </c>
      <c r="H1738" s="10">
        <f>VLOOKUP(E1738,PRODUCTS!A:E,3,FALSE)</f>
        <v>84</v>
      </c>
      <c r="I1738" s="10">
        <f>VLOOKUP(E1738,PRODUCTS!A:E,4,FALSE)</f>
        <v>44</v>
      </c>
      <c r="J1738" s="10">
        <f t="shared" si="81"/>
        <v>84</v>
      </c>
      <c r="K1738" s="10">
        <f t="shared" si="82"/>
        <v>44</v>
      </c>
      <c r="L1738" s="10">
        <f t="shared" si="83"/>
        <v>40</v>
      </c>
      <c r="M1738" s="2">
        <f>VLOOKUP(D1738,CUSTOMERS!A:E,5,FALSE)</f>
        <v>5</v>
      </c>
      <c r="N1738" s="2">
        <f>VLOOKUP(E1738,PRODUCTS!A:E,5,FALSE)</f>
        <v>1</v>
      </c>
      <c r="O1738" s="2" t="str">
        <f>VLOOKUP(N1738,CATEGORIES!A:C,3,FALSE)</f>
        <v>Electronics</v>
      </c>
      <c r="P1738" s="2" t="str">
        <f ca="1">VLOOKUP(D1738,CUSTOMERS!A:J,10,FALSE)</f>
        <v>30 - 40</v>
      </c>
      <c r="Q1738" s="2" t="str">
        <f>VLOOKUP(D1738,CUSTOMERS!A:I,9,FALSE)</f>
        <v>South-East</v>
      </c>
      <c r="R1738" s="2" t="str">
        <f>VLOOKUP(D1738,CUSTOMERS!A:K,11,FALSE)</f>
        <v>USA</v>
      </c>
    </row>
    <row r="1739" spans="1:18" x14ac:dyDescent="0.2">
      <c r="A1739" s="2">
        <v>1832</v>
      </c>
      <c r="B1739" s="2">
        <v>4</v>
      </c>
      <c r="C1739" s="4">
        <v>45027</v>
      </c>
      <c r="D1739" s="2">
        <v>198</v>
      </c>
      <c r="E1739" s="2">
        <v>189</v>
      </c>
      <c r="F1739" s="2" t="str">
        <f>VLOOKUP(E1739,PRODUCTS!A:B,2,FALSE)</f>
        <v>Stagg EKG Electric Kettle</v>
      </c>
      <c r="G1739" s="2">
        <v>3</v>
      </c>
      <c r="H1739" s="10">
        <f>VLOOKUP(E1739,PRODUCTS!A:E,3,FALSE)</f>
        <v>165</v>
      </c>
      <c r="I1739" s="10">
        <f>VLOOKUP(E1739,PRODUCTS!A:E,4,FALSE)</f>
        <v>85.5</v>
      </c>
      <c r="J1739" s="10">
        <f t="shared" si="81"/>
        <v>495</v>
      </c>
      <c r="K1739" s="10">
        <f t="shared" si="82"/>
        <v>256.5</v>
      </c>
      <c r="L1739" s="10">
        <f t="shared" si="83"/>
        <v>238.5</v>
      </c>
      <c r="M1739" s="2">
        <f>VLOOKUP(D1739,CUSTOMERS!A:E,5,FALSE)</f>
        <v>5</v>
      </c>
      <c r="N1739" s="2">
        <f>VLOOKUP(E1739,PRODUCTS!A:E,5,FALSE)</f>
        <v>15</v>
      </c>
      <c r="O1739" s="2" t="str">
        <f>VLOOKUP(N1739,CATEGORIES!A:C,3,FALSE)</f>
        <v>Household</v>
      </c>
      <c r="P1739" s="2" t="str">
        <f ca="1">VLOOKUP(D1739,CUSTOMERS!A:J,10,FALSE)</f>
        <v>30 - 40</v>
      </c>
      <c r="Q1739" s="2" t="str">
        <f>VLOOKUP(D1739,CUSTOMERS!A:I,9,FALSE)</f>
        <v>South-East</v>
      </c>
      <c r="R1739" s="2" t="str">
        <f>VLOOKUP(D1739,CUSTOMERS!A:K,11,FALSE)</f>
        <v>USA</v>
      </c>
    </row>
    <row r="1740" spans="1:18" x14ac:dyDescent="0.2">
      <c r="A1740" s="2">
        <v>1833</v>
      </c>
      <c r="B1740" s="2">
        <v>1</v>
      </c>
      <c r="C1740" s="4">
        <v>45030</v>
      </c>
      <c r="D1740" s="2">
        <v>336</v>
      </c>
      <c r="E1740" s="2">
        <v>73</v>
      </c>
      <c r="F1740" s="2" t="str">
        <f>VLOOKUP(E1740,PRODUCTS!A:B,2,FALSE)</f>
        <v>Executive Massage Chair</v>
      </c>
      <c r="G1740" s="2">
        <v>1</v>
      </c>
      <c r="H1740" s="10">
        <f>VLOOKUP(E1740,PRODUCTS!A:E,3,FALSE)</f>
        <v>1500</v>
      </c>
      <c r="I1740" s="10">
        <f>VLOOKUP(E1740,PRODUCTS!A:E,4,FALSE)</f>
        <v>752</v>
      </c>
      <c r="J1740" s="10">
        <f t="shared" si="81"/>
        <v>1500</v>
      </c>
      <c r="K1740" s="10">
        <f t="shared" si="82"/>
        <v>752</v>
      </c>
      <c r="L1740" s="10">
        <f t="shared" si="83"/>
        <v>748</v>
      </c>
      <c r="M1740" s="2">
        <f>VLOOKUP(D1740,CUSTOMERS!A:E,5,FALSE)</f>
        <v>1</v>
      </c>
      <c r="N1740" s="2">
        <f>VLOOKUP(E1740,PRODUCTS!A:E,5,FALSE)</f>
        <v>7</v>
      </c>
      <c r="O1740" s="2" t="str">
        <f>VLOOKUP(N1740,CATEGORIES!A:C,3,FALSE)</f>
        <v>Electronics</v>
      </c>
      <c r="P1740" s="2" t="str">
        <f ca="1">VLOOKUP(D1740,CUSTOMERS!A:J,10,FALSE)</f>
        <v>50 - 60</v>
      </c>
      <c r="Q1740" s="2" t="str">
        <f>VLOOKUP(D1740,CUSTOMERS!A:I,9,FALSE)</f>
        <v>North-East</v>
      </c>
      <c r="R1740" s="2" t="str">
        <f>VLOOKUP(D1740,CUSTOMERS!A:K,11,FALSE)</f>
        <v>USA</v>
      </c>
    </row>
    <row r="1741" spans="1:18" x14ac:dyDescent="0.2">
      <c r="A1741" s="2">
        <v>1833</v>
      </c>
      <c r="B1741" s="2">
        <v>2</v>
      </c>
      <c r="C1741" s="4">
        <v>45030</v>
      </c>
      <c r="D1741" s="2">
        <v>336</v>
      </c>
      <c r="E1741" s="2">
        <v>96</v>
      </c>
      <c r="F1741" s="2" t="str">
        <f>VLOOKUP(E1741,PRODUCTS!A:B,2,FALSE)</f>
        <v>Great Skin Pack</v>
      </c>
      <c r="G1741" s="2">
        <v>1</v>
      </c>
      <c r="H1741" s="10">
        <f>VLOOKUP(E1741,PRODUCTS!A:E,3,FALSE)</f>
        <v>39</v>
      </c>
      <c r="I1741" s="10">
        <f>VLOOKUP(E1741,PRODUCTS!A:E,4,FALSE)</f>
        <v>22.5</v>
      </c>
      <c r="J1741" s="10">
        <f t="shared" si="81"/>
        <v>39</v>
      </c>
      <c r="K1741" s="10">
        <f t="shared" si="82"/>
        <v>22.5</v>
      </c>
      <c r="L1741" s="10">
        <f t="shared" si="83"/>
        <v>16.5</v>
      </c>
      <c r="M1741" s="2">
        <f>VLOOKUP(D1741,CUSTOMERS!A:E,5,FALSE)</f>
        <v>1</v>
      </c>
      <c r="N1741" s="2">
        <f>VLOOKUP(E1741,PRODUCTS!A:E,5,FALSE)</f>
        <v>24</v>
      </c>
      <c r="O1741" s="2" t="str">
        <f>VLOOKUP(N1741,CATEGORIES!A:C,3,FALSE)</f>
        <v>Health &amp; Beauty</v>
      </c>
      <c r="P1741" s="2" t="str">
        <f ca="1">VLOOKUP(D1741,CUSTOMERS!A:J,10,FALSE)</f>
        <v>50 - 60</v>
      </c>
      <c r="Q1741" s="2" t="str">
        <f>VLOOKUP(D1741,CUSTOMERS!A:I,9,FALSE)</f>
        <v>North-East</v>
      </c>
      <c r="R1741" s="2" t="str">
        <f>VLOOKUP(D1741,CUSTOMERS!A:K,11,FALSE)</f>
        <v>USA</v>
      </c>
    </row>
    <row r="1742" spans="1:18" x14ac:dyDescent="0.2">
      <c r="A1742" s="2">
        <v>1833</v>
      </c>
      <c r="B1742" s="2">
        <v>3</v>
      </c>
      <c r="C1742" s="4">
        <v>45030</v>
      </c>
      <c r="D1742" s="2">
        <v>336</v>
      </c>
      <c r="E1742" s="2">
        <v>108</v>
      </c>
      <c r="F1742" s="2" t="str">
        <f>VLOOKUP(E1742,PRODUCTS!A:B,2,FALSE)</f>
        <v>Invisible Wreath Hanger</v>
      </c>
      <c r="G1742" s="2">
        <v>1</v>
      </c>
      <c r="H1742" s="10">
        <f>VLOOKUP(E1742,PRODUCTS!A:E,3,FALSE)</f>
        <v>20</v>
      </c>
      <c r="I1742" s="10">
        <f>VLOOKUP(E1742,PRODUCTS!A:E,4,FALSE)</f>
        <v>13</v>
      </c>
      <c r="J1742" s="10">
        <f t="shared" si="81"/>
        <v>20</v>
      </c>
      <c r="K1742" s="10">
        <f t="shared" si="82"/>
        <v>13</v>
      </c>
      <c r="L1742" s="10">
        <f t="shared" si="83"/>
        <v>7</v>
      </c>
      <c r="M1742" s="2">
        <f>VLOOKUP(D1742,CUSTOMERS!A:E,5,FALSE)</f>
        <v>1</v>
      </c>
      <c r="N1742" s="2">
        <f>VLOOKUP(E1742,PRODUCTS!A:E,5,FALSE)</f>
        <v>4</v>
      </c>
      <c r="O1742" s="2" t="str">
        <f>VLOOKUP(N1742,CATEGORIES!A:C,3,FALSE)</f>
        <v>Gifts</v>
      </c>
      <c r="P1742" s="2" t="str">
        <f ca="1">VLOOKUP(D1742,CUSTOMERS!A:J,10,FALSE)</f>
        <v>50 - 60</v>
      </c>
      <c r="Q1742" s="2" t="str">
        <f>VLOOKUP(D1742,CUSTOMERS!A:I,9,FALSE)</f>
        <v>North-East</v>
      </c>
      <c r="R1742" s="2" t="str">
        <f>VLOOKUP(D1742,CUSTOMERS!A:K,11,FALSE)</f>
        <v>USA</v>
      </c>
    </row>
    <row r="1743" spans="1:18" x14ac:dyDescent="0.2">
      <c r="A1743" s="2">
        <v>1833</v>
      </c>
      <c r="B1743" s="2">
        <v>4</v>
      </c>
      <c r="C1743" s="4">
        <v>45030</v>
      </c>
      <c r="D1743" s="2">
        <v>336</v>
      </c>
      <c r="E1743" s="2">
        <v>208</v>
      </c>
      <c r="F1743" s="2" t="str">
        <f>VLOOKUP(E1743,PRODUCTS!A:B,2,FALSE)</f>
        <v>Winged Fairy</v>
      </c>
      <c r="G1743" s="2">
        <v>1</v>
      </c>
      <c r="H1743" s="10">
        <f>VLOOKUP(E1743,PRODUCTS!A:E,3,FALSE)</f>
        <v>45</v>
      </c>
      <c r="I1743" s="10">
        <f>VLOOKUP(E1743,PRODUCTS!A:E,4,FALSE)</f>
        <v>25.5</v>
      </c>
      <c r="J1743" s="10">
        <f t="shared" si="81"/>
        <v>45</v>
      </c>
      <c r="K1743" s="10">
        <f t="shared" si="82"/>
        <v>25.5</v>
      </c>
      <c r="L1743" s="10">
        <f t="shared" si="83"/>
        <v>19.5</v>
      </c>
      <c r="M1743" s="2">
        <f>VLOOKUP(D1743,CUSTOMERS!A:E,5,FALSE)</f>
        <v>1</v>
      </c>
      <c r="N1743" s="2">
        <f>VLOOKUP(E1743,PRODUCTS!A:E,5,FALSE)</f>
        <v>16</v>
      </c>
      <c r="O1743" s="2" t="str">
        <f>VLOOKUP(N1743,CATEGORIES!A:C,3,FALSE)</f>
        <v>Household</v>
      </c>
      <c r="P1743" s="2" t="str">
        <f ca="1">VLOOKUP(D1743,CUSTOMERS!A:J,10,FALSE)</f>
        <v>50 - 60</v>
      </c>
      <c r="Q1743" s="2" t="str">
        <f>VLOOKUP(D1743,CUSTOMERS!A:I,9,FALSE)</f>
        <v>North-East</v>
      </c>
      <c r="R1743" s="2" t="str">
        <f>VLOOKUP(D1743,CUSTOMERS!A:K,11,FALSE)</f>
        <v>USA</v>
      </c>
    </row>
    <row r="1744" spans="1:18" x14ac:dyDescent="0.2">
      <c r="A1744" s="2">
        <v>1834</v>
      </c>
      <c r="B1744" s="2">
        <v>1</v>
      </c>
      <c r="C1744" s="4">
        <v>45030</v>
      </c>
      <c r="D1744" s="2">
        <v>543</v>
      </c>
      <c r="E1744" s="2">
        <v>24</v>
      </c>
      <c r="F1744" s="2" t="str">
        <f>VLOOKUP(E1744,PRODUCTS!A:B,2,FALSE)</f>
        <v>Brass Cigar Cutter</v>
      </c>
      <c r="G1744" s="2">
        <v>1</v>
      </c>
      <c r="H1744" s="10">
        <f>VLOOKUP(E1744,PRODUCTS!A:E,3,FALSE)</f>
        <v>34</v>
      </c>
      <c r="I1744" s="10">
        <f>VLOOKUP(E1744,PRODUCTS!A:E,4,FALSE)</f>
        <v>18</v>
      </c>
      <c r="J1744" s="10">
        <f t="shared" si="81"/>
        <v>34</v>
      </c>
      <c r="K1744" s="10">
        <f t="shared" si="82"/>
        <v>18</v>
      </c>
      <c r="L1744" s="10">
        <f t="shared" si="83"/>
        <v>16</v>
      </c>
      <c r="M1744" s="2">
        <f>VLOOKUP(D1744,CUSTOMERS!A:E,5,FALSE)</f>
        <v>6</v>
      </c>
      <c r="N1744" s="2">
        <f>VLOOKUP(E1744,PRODUCTS!A:E,5,FALSE)</f>
        <v>26</v>
      </c>
      <c r="O1744" s="2" t="str">
        <f>VLOOKUP(N1744,CATEGORIES!A:C,3,FALSE)</f>
        <v>Gifts</v>
      </c>
      <c r="P1744" s="2" t="str">
        <f ca="1">VLOOKUP(D1744,CUSTOMERS!A:J,10,FALSE)</f>
        <v>50 - 60</v>
      </c>
      <c r="Q1744" s="2" t="str">
        <f>VLOOKUP(D1744,CUSTOMERS!A:I,9,FALSE)</f>
        <v>North-West</v>
      </c>
      <c r="R1744" s="2" t="str">
        <f>VLOOKUP(D1744,CUSTOMERS!A:K,11,FALSE)</f>
        <v>USA</v>
      </c>
    </row>
    <row r="1745" spans="1:18" x14ac:dyDescent="0.2">
      <c r="A1745" s="2">
        <v>1834</v>
      </c>
      <c r="B1745" s="2">
        <v>2</v>
      </c>
      <c r="C1745" s="4">
        <v>45030</v>
      </c>
      <c r="D1745" s="2">
        <v>543</v>
      </c>
      <c r="E1745" s="2">
        <v>108</v>
      </c>
      <c r="F1745" s="2" t="str">
        <f>VLOOKUP(E1745,PRODUCTS!A:B,2,FALSE)</f>
        <v>Invisible Wreath Hanger</v>
      </c>
      <c r="G1745" s="2">
        <v>1</v>
      </c>
      <c r="H1745" s="10">
        <f>VLOOKUP(E1745,PRODUCTS!A:E,3,FALSE)</f>
        <v>20</v>
      </c>
      <c r="I1745" s="10">
        <f>VLOOKUP(E1745,PRODUCTS!A:E,4,FALSE)</f>
        <v>13</v>
      </c>
      <c r="J1745" s="10">
        <f t="shared" si="81"/>
        <v>20</v>
      </c>
      <c r="K1745" s="10">
        <f t="shared" si="82"/>
        <v>13</v>
      </c>
      <c r="L1745" s="10">
        <f t="shared" si="83"/>
        <v>7</v>
      </c>
      <c r="M1745" s="2">
        <f>VLOOKUP(D1745,CUSTOMERS!A:E,5,FALSE)</f>
        <v>6</v>
      </c>
      <c r="N1745" s="2">
        <f>VLOOKUP(E1745,PRODUCTS!A:E,5,FALSE)</f>
        <v>4</v>
      </c>
      <c r="O1745" s="2" t="str">
        <f>VLOOKUP(N1745,CATEGORIES!A:C,3,FALSE)</f>
        <v>Gifts</v>
      </c>
      <c r="P1745" s="2" t="str">
        <f ca="1">VLOOKUP(D1745,CUSTOMERS!A:J,10,FALSE)</f>
        <v>50 - 60</v>
      </c>
      <c r="Q1745" s="2" t="str">
        <f>VLOOKUP(D1745,CUSTOMERS!A:I,9,FALSE)</f>
        <v>North-West</v>
      </c>
      <c r="R1745" s="2" t="str">
        <f>VLOOKUP(D1745,CUSTOMERS!A:K,11,FALSE)</f>
        <v>USA</v>
      </c>
    </row>
    <row r="1746" spans="1:18" x14ac:dyDescent="0.2">
      <c r="A1746" s="2">
        <v>1834</v>
      </c>
      <c r="B1746" s="2">
        <v>3</v>
      </c>
      <c r="C1746" s="4">
        <v>45030</v>
      </c>
      <c r="D1746" s="2">
        <v>543</v>
      </c>
      <c r="E1746" s="2">
        <v>135</v>
      </c>
      <c r="F1746" s="2" t="str">
        <f>VLOOKUP(E1746,PRODUCTS!A:B,2,FALSE)</f>
        <v>Model of Atlantis</v>
      </c>
      <c r="G1746" s="2">
        <v>1</v>
      </c>
      <c r="H1746" s="10">
        <f>VLOOKUP(E1746,PRODUCTS!A:E,3,FALSE)</f>
        <v>60</v>
      </c>
      <c r="I1746" s="10">
        <f>VLOOKUP(E1746,PRODUCTS!A:E,4,FALSE)</f>
        <v>31</v>
      </c>
      <c r="J1746" s="10">
        <f t="shared" si="81"/>
        <v>60</v>
      </c>
      <c r="K1746" s="10">
        <f t="shared" si="82"/>
        <v>31</v>
      </c>
      <c r="L1746" s="10">
        <f t="shared" si="83"/>
        <v>29</v>
      </c>
      <c r="M1746" s="2">
        <f>VLOOKUP(D1746,CUSTOMERS!A:E,5,FALSE)</f>
        <v>6</v>
      </c>
      <c r="N1746" s="2">
        <f>VLOOKUP(E1746,PRODUCTS!A:E,5,FALSE)</f>
        <v>26</v>
      </c>
      <c r="O1746" s="2" t="str">
        <f>VLOOKUP(N1746,CATEGORIES!A:C,3,FALSE)</f>
        <v>Gifts</v>
      </c>
      <c r="P1746" s="2" t="str">
        <f ca="1">VLOOKUP(D1746,CUSTOMERS!A:J,10,FALSE)</f>
        <v>50 - 60</v>
      </c>
      <c r="Q1746" s="2" t="str">
        <f>VLOOKUP(D1746,CUSTOMERS!A:I,9,FALSE)</f>
        <v>North-West</v>
      </c>
      <c r="R1746" s="2" t="str">
        <f>VLOOKUP(D1746,CUSTOMERS!A:K,11,FALSE)</f>
        <v>USA</v>
      </c>
    </row>
    <row r="1747" spans="1:18" x14ac:dyDescent="0.2">
      <c r="A1747" s="2">
        <v>1835</v>
      </c>
      <c r="B1747" s="2">
        <v>1</v>
      </c>
      <c r="C1747" s="4">
        <v>45031</v>
      </c>
      <c r="D1747" s="2">
        <v>496</v>
      </c>
      <c r="E1747" s="2">
        <v>81</v>
      </c>
      <c r="F1747" s="2" t="str">
        <f>VLOOKUP(E1747,PRODUCTS!A:B,2,FALSE)</f>
        <v>Fisherman's Reel Clock</v>
      </c>
      <c r="G1747" s="2">
        <v>1</v>
      </c>
      <c r="H1747" s="10">
        <f>VLOOKUP(E1747,PRODUCTS!A:E,3,FALSE)</f>
        <v>190</v>
      </c>
      <c r="I1747" s="10">
        <f>VLOOKUP(E1747,PRODUCTS!A:E,4,FALSE)</f>
        <v>98</v>
      </c>
      <c r="J1747" s="10">
        <f t="shared" si="81"/>
        <v>190</v>
      </c>
      <c r="K1747" s="10">
        <f t="shared" si="82"/>
        <v>98</v>
      </c>
      <c r="L1747" s="10">
        <f t="shared" si="83"/>
        <v>92</v>
      </c>
      <c r="M1747" s="2">
        <f>VLOOKUP(D1747,CUSTOMERS!A:E,5,FALSE)</f>
        <v>9</v>
      </c>
      <c r="N1747" s="2">
        <f>VLOOKUP(E1747,PRODUCTS!A:E,5,FALSE)</f>
        <v>26</v>
      </c>
      <c r="O1747" s="2" t="str">
        <f>VLOOKUP(N1747,CATEGORIES!A:C,3,FALSE)</f>
        <v>Gifts</v>
      </c>
      <c r="P1747" s="2" t="str">
        <f ca="1">VLOOKUP(D1747,CUSTOMERS!A:J,10,FALSE)</f>
        <v>30 - 40</v>
      </c>
      <c r="Q1747" s="2" t="str">
        <f>VLOOKUP(D1747,CUSTOMERS!A:I,9,FALSE)</f>
        <v>Mid-Atlantic</v>
      </c>
      <c r="R1747" s="2" t="str">
        <f>VLOOKUP(D1747,CUSTOMERS!A:K,11,FALSE)</f>
        <v>USA</v>
      </c>
    </row>
    <row r="1748" spans="1:18" x14ac:dyDescent="0.2">
      <c r="A1748" s="2">
        <v>1835</v>
      </c>
      <c r="B1748" s="2">
        <v>2</v>
      </c>
      <c r="C1748" s="4">
        <v>45031</v>
      </c>
      <c r="D1748" s="2">
        <v>496</v>
      </c>
      <c r="E1748" s="2">
        <v>124</v>
      </c>
      <c r="F1748" s="2" t="str">
        <f>VLOOKUP(E1748,PRODUCTS!A:B,2,FALSE)</f>
        <v>Love Potion Amulet</v>
      </c>
      <c r="G1748" s="2">
        <v>1</v>
      </c>
      <c r="H1748" s="10">
        <f>VLOOKUP(E1748,PRODUCTS!A:E,3,FALSE)</f>
        <v>23</v>
      </c>
      <c r="I1748" s="10">
        <f>VLOOKUP(E1748,PRODUCTS!A:E,4,FALSE)</f>
        <v>14.5</v>
      </c>
      <c r="J1748" s="10">
        <f t="shared" si="81"/>
        <v>23</v>
      </c>
      <c r="K1748" s="10">
        <f t="shared" si="82"/>
        <v>14.5</v>
      </c>
      <c r="L1748" s="10">
        <f t="shared" si="83"/>
        <v>8.5</v>
      </c>
      <c r="M1748" s="2">
        <f>VLOOKUP(D1748,CUSTOMERS!A:E,5,FALSE)</f>
        <v>9</v>
      </c>
      <c r="N1748" s="2">
        <f>VLOOKUP(E1748,PRODUCTS!A:E,5,FALSE)</f>
        <v>14</v>
      </c>
      <c r="O1748" s="2" t="str">
        <f>VLOOKUP(N1748,CATEGORIES!A:C,3,FALSE)</f>
        <v>Health &amp; Beauty</v>
      </c>
      <c r="P1748" s="2" t="str">
        <f ca="1">VLOOKUP(D1748,CUSTOMERS!A:J,10,FALSE)</f>
        <v>30 - 40</v>
      </c>
      <c r="Q1748" s="2" t="str">
        <f>VLOOKUP(D1748,CUSTOMERS!A:I,9,FALSE)</f>
        <v>Mid-Atlantic</v>
      </c>
      <c r="R1748" s="2" t="str">
        <f>VLOOKUP(D1748,CUSTOMERS!A:K,11,FALSE)</f>
        <v>USA</v>
      </c>
    </row>
    <row r="1749" spans="1:18" x14ac:dyDescent="0.2">
      <c r="A1749" s="2">
        <v>1836</v>
      </c>
      <c r="B1749" s="2">
        <v>1</v>
      </c>
      <c r="C1749" s="4">
        <v>45032</v>
      </c>
      <c r="D1749" s="2">
        <v>153</v>
      </c>
      <c r="E1749" s="2">
        <v>12</v>
      </c>
      <c r="F1749" s="2" t="str">
        <f>VLOOKUP(E1749,PRODUCTS!A:B,2,FALSE)</f>
        <v>Australia Sampler</v>
      </c>
      <c r="G1749" s="2">
        <v>1</v>
      </c>
      <c r="H1749" s="10">
        <f>VLOOKUP(E1749,PRODUCTS!A:E,3,FALSE)</f>
        <v>100</v>
      </c>
      <c r="I1749" s="10">
        <f>VLOOKUP(E1749,PRODUCTS!A:E,4,FALSE)</f>
        <v>51</v>
      </c>
      <c r="J1749" s="10">
        <f t="shared" si="81"/>
        <v>100</v>
      </c>
      <c r="K1749" s="10">
        <f t="shared" si="82"/>
        <v>51</v>
      </c>
      <c r="L1749" s="10">
        <f t="shared" si="83"/>
        <v>49</v>
      </c>
      <c r="M1749" s="2">
        <f>VLOOKUP(D1749,CUSTOMERS!A:E,5,FALSE)</f>
        <v>5</v>
      </c>
      <c r="N1749" s="2">
        <f>VLOOKUP(E1749,PRODUCTS!A:E,5,FALSE)</f>
        <v>18</v>
      </c>
      <c r="O1749" s="2" t="str">
        <f>VLOOKUP(N1749,CATEGORIES!A:C,3,FALSE)</f>
        <v>Food</v>
      </c>
      <c r="P1749" s="2" t="str">
        <f ca="1">VLOOKUP(D1749,CUSTOMERS!A:J,10,FALSE)</f>
        <v>70+</v>
      </c>
      <c r="Q1749" s="2" t="str">
        <f>VLOOKUP(D1749,CUSTOMERS!A:I,9,FALSE)</f>
        <v>Mid-Atlantic</v>
      </c>
      <c r="R1749" s="2" t="str">
        <f>VLOOKUP(D1749,CUSTOMERS!A:K,11,FALSE)</f>
        <v>USA</v>
      </c>
    </row>
    <row r="1750" spans="1:18" x14ac:dyDescent="0.2">
      <c r="A1750" s="2">
        <v>1836</v>
      </c>
      <c r="B1750" s="2">
        <v>2</v>
      </c>
      <c r="C1750" s="4">
        <v>45032</v>
      </c>
      <c r="D1750" s="2">
        <v>153</v>
      </c>
      <c r="E1750" s="2">
        <v>163</v>
      </c>
      <c r="F1750" s="2" t="str">
        <f>VLOOKUP(E1750,PRODUCTS!A:B,2,FALSE)</f>
        <v>Queen Log Cabin Quilt</v>
      </c>
      <c r="G1750" s="2">
        <v>1</v>
      </c>
      <c r="H1750" s="10">
        <f>VLOOKUP(E1750,PRODUCTS!A:E,3,FALSE)</f>
        <v>180</v>
      </c>
      <c r="I1750" s="10">
        <f>VLOOKUP(E1750,PRODUCTS!A:E,4,FALSE)</f>
        <v>93</v>
      </c>
      <c r="J1750" s="10">
        <f t="shared" si="81"/>
        <v>180</v>
      </c>
      <c r="K1750" s="10">
        <f t="shared" si="82"/>
        <v>93</v>
      </c>
      <c r="L1750" s="10">
        <f t="shared" si="83"/>
        <v>87</v>
      </c>
      <c r="M1750" s="2">
        <f>VLOOKUP(D1750,CUSTOMERS!A:E,5,FALSE)</f>
        <v>5</v>
      </c>
      <c r="N1750" s="2">
        <f>VLOOKUP(E1750,PRODUCTS!A:E,5,FALSE)</f>
        <v>19</v>
      </c>
      <c r="O1750" s="2" t="str">
        <f>VLOOKUP(N1750,CATEGORIES!A:C,3,FALSE)</f>
        <v>Household</v>
      </c>
      <c r="P1750" s="2" t="str">
        <f ca="1">VLOOKUP(D1750,CUSTOMERS!A:J,10,FALSE)</f>
        <v>70+</v>
      </c>
      <c r="Q1750" s="2" t="str">
        <f>VLOOKUP(D1750,CUSTOMERS!A:I,9,FALSE)</f>
        <v>Mid-Atlantic</v>
      </c>
      <c r="R1750" s="2" t="str">
        <f>VLOOKUP(D1750,CUSTOMERS!A:K,11,FALSE)</f>
        <v>USA</v>
      </c>
    </row>
    <row r="1751" spans="1:18" x14ac:dyDescent="0.2">
      <c r="A1751" s="2">
        <v>1837</v>
      </c>
      <c r="B1751" s="2">
        <v>1</v>
      </c>
      <c r="C1751" s="4">
        <v>45032</v>
      </c>
      <c r="D1751" s="2">
        <v>244</v>
      </c>
      <c r="E1751" s="2">
        <v>67</v>
      </c>
      <c r="F1751" s="2" t="str">
        <f>VLOOKUP(E1751,PRODUCTS!A:B,2,FALSE)</f>
        <v>Cat Sweater Vest</v>
      </c>
      <c r="G1751" s="2">
        <v>1</v>
      </c>
      <c r="H1751" s="10">
        <f>VLOOKUP(E1751,PRODUCTS!A:E,3,FALSE)</f>
        <v>20</v>
      </c>
      <c r="I1751" s="10">
        <f>VLOOKUP(E1751,PRODUCTS!A:E,4,FALSE)</f>
        <v>12</v>
      </c>
      <c r="J1751" s="10">
        <f t="shared" si="81"/>
        <v>20</v>
      </c>
      <c r="K1751" s="10">
        <f t="shared" si="82"/>
        <v>12</v>
      </c>
      <c r="L1751" s="10">
        <f t="shared" si="83"/>
        <v>8</v>
      </c>
      <c r="M1751" s="2">
        <f>VLOOKUP(D1751,CUSTOMERS!A:E,5,FALSE)</f>
        <v>2</v>
      </c>
      <c r="N1751" s="2">
        <f>VLOOKUP(E1751,PRODUCTS!A:E,5,FALSE)</f>
        <v>21</v>
      </c>
      <c r="O1751" s="2" t="str">
        <f>VLOOKUP(N1751,CATEGORIES!A:C,3,FALSE)</f>
        <v>Household</v>
      </c>
      <c r="P1751" s="2" t="str">
        <f ca="1">VLOOKUP(D1751,CUSTOMERS!A:J,10,FALSE)</f>
        <v>50 - 60</v>
      </c>
      <c r="Q1751" s="2" t="str">
        <f>VLOOKUP(D1751,CUSTOMERS!A:I,9,FALSE)</f>
        <v>South-East</v>
      </c>
      <c r="R1751" s="2" t="str">
        <f>VLOOKUP(D1751,CUSTOMERS!A:K,11,FALSE)</f>
        <v>USA</v>
      </c>
    </row>
    <row r="1752" spans="1:18" x14ac:dyDescent="0.2">
      <c r="A1752" s="2">
        <v>1837</v>
      </c>
      <c r="B1752" s="2">
        <v>2</v>
      </c>
      <c r="C1752" s="4">
        <v>45032</v>
      </c>
      <c r="D1752" s="2">
        <v>244</v>
      </c>
      <c r="E1752" s="2">
        <v>212</v>
      </c>
      <c r="F1752" s="2" t="str">
        <f>VLOOKUP(E1752,PRODUCTS!A:B,2,FALSE)</f>
        <v>Peaberry Blend Espresso</v>
      </c>
      <c r="G1752" s="2">
        <v>1</v>
      </c>
      <c r="H1752" s="10">
        <f>VLOOKUP(E1752,PRODUCTS!A:E,3,FALSE)</f>
        <v>14</v>
      </c>
      <c r="I1752" s="10">
        <f>VLOOKUP(E1752,PRODUCTS!A:E,4,FALSE)</f>
        <v>9</v>
      </c>
      <c r="J1752" s="10">
        <f t="shared" si="81"/>
        <v>14</v>
      </c>
      <c r="K1752" s="10">
        <f t="shared" si="82"/>
        <v>9</v>
      </c>
      <c r="L1752" s="10">
        <f t="shared" si="83"/>
        <v>5</v>
      </c>
      <c r="M1752" s="2">
        <f>VLOOKUP(D1752,CUSTOMERS!A:E,5,FALSE)</f>
        <v>2</v>
      </c>
      <c r="N1752" s="2">
        <f>VLOOKUP(E1752,PRODUCTS!A:E,5,FALSE)</f>
        <v>6</v>
      </c>
      <c r="O1752" s="2" t="str">
        <f>VLOOKUP(N1752,CATEGORIES!A:C,3,FALSE)</f>
        <v>Food</v>
      </c>
      <c r="P1752" s="2" t="str">
        <f ca="1">VLOOKUP(D1752,CUSTOMERS!A:J,10,FALSE)</f>
        <v>50 - 60</v>
      </c>
      <c r="Q1752" s="2" t="str">
        <f>VLOOKUP(D1752,CUSTOMERS!A:I,9,FALSE)</f>
        <v>South-East</v>
      </c>
      <c r="R1752" s="2" t="str">
        <f>VLOOKUP(D1752,CUSTOMERS!A:K,11,FALSE)</f>
        <v>USA</v>
      </c>
    </row>
    <row r="1753" spans="1:18" x14ac:dyDescent="0.2">
      <c r="A1753" s="2">
        <v>1838</v>
      </c>
      <c r="B1753" s="2">
        <v>1</v>
      </c>
      <c r="C1753" s="4">
        <v>45033</v>
      </c>
      <c r="D1753" s="2">
        <v>68</v>
      </c>
      <c r="E1753" s="2">
        <v>151</v>
      </c>
      <c r="F1753" s="2" t="str">
        <f>VLOOKUP(E1753,PRODUCTS!A:B,2,FALSE)</f>
        <v>Personalized Sundial</v>
      </c>
      <c r="G1753" s="2">
        <v>1</v>
      </c>
      <c r="H1753" s="10">
        <f>VLOOKUP(E1753,PRODUCTS!A:E,3,FALSE)</f>
        <v>80</v>
      </c>
      <c r="I1753" s="10">
        <f>VLOOKUP(E1753,PRODUCTS!A:E,4,FALSE)</f>
        <v>42</v>
      </c>
      <c r="J1753" s="10">
        <f t="shared" si="81"/>
        <v>80</v>
      </c>
      <c r="K1753" s="10">
        <f t="shared" si="82"/>
        <v>42</v>
      </c>
      <c r="L1753" s="10">
        <f t="shared" si="83"/>
        <v>38</v>
      </c>
      <c r="M1753" s="2">
        <f>VLOOKUP(D1753,CUSTOMERS!A:E,5,FALSE)</f>
        <v>6</v>
      </c>
      <c r="N1753" s="2">
        <f>VLOOKUP(E1753,PRODUCTS!A:E,5,FALSE)</f>
        <v>16</v>
      </c>
      <c r="O1753" s="2" t="str">
        <f>VLOOKUP(N1753,CATEGORIES!A:C,3,FALSE)</f>
        <v>Household</v>
      </c>
      <c r="P1753" s="2" t="str">
        <f ca="1">VLOOKUP(D1753,CUSTOMERS!A:J,10,FALSE)</f>
        <v>30 - 40</v>
      </c>
      <c r="Q1753" s="2" t="str">
        <f>VLOOKUP(D1753,CUSTOMERS!A:I,9,FALSE)</f>
        <v>Mid-Atlantic</v>
      </c>
      <c r="R1753" s="2" t="str">
        <f>VLOOKUP(D1753,CUSTOMERS!A:K,11,FALSE)</f>
        <v>USA</v>
      </c>
    </row>
    <row r="1754" spans="1:18" x14ac:dyDescent="0.2">
      <c r="A1754" s="2">
        <v>1839</v>
      </c>
      <c r="B1754" s="2">
        <v>1</v>
      </c>
      <c r="C1754" s="4">
        <v>45034</v>
      </c>
      <c r="D1754" s="2">
        <v>57</v>
      </c>
      <c r="E1754" s="2">
        <v>62</v>
      </c>
      <c r="F1754" s="2" t="str">
        <f>VLOOKUP(E1754,PRODUCTS!A:B,2,FALSE)</f>
        <v>Decadent Chocolate Torte</v>
      </c>
      <c r="G1754" s="2">
        <v>4</v>
      </c>
      <c r="H1754" s="10">
        <f>VLOOKUP(E1754,PRODUCTS!A:E,3,FALSE)</f>
        <v>37</v>
      </c>
      <c r="I1754" s="10">
        <f>VLOOKUP(E1754,PRODUCTS!A:E,4,FALSE)</f>
        <v>19.5</v>
      </c>
      <c r="J1754" s="10">
        <f t="shared" si="81"/>
        <v>148</v>
      </c>
      <c r="K1754" s="10">
        <f t="shared" si="82"/>
        <v>78</v>
      </c>
      <c r="L1754" s="10">
        <f t="shared" si="83"/>
        <v>70</v>
      </c>
      <c r="M1754" s="2">
        <f>VLOOKUP(D1754,CUSTOMERS!A:E,5,FALSE)</f>
        <v>4</v>
      </c>
      <c r="N1754" s="2">
        <f>VLOOKUP(E1754,PRODUCTS!A:E,5,FALSE)</f>
        <v>3</v>
      </c>
      <c r="O1754" s="2" t="str">
        <f>VLOOKUP(N1754,CATEGORIES!A:C,3,FALSE)</f>
        <v>Food</v>
      </c>
      <c r="P1754" s="2" t="str">
        <f ca="1">VLOOKUP(D1754,CUSTOMERS!A:J,10,FALSE)</f>
        <v>40 - 50</v>
      </c>
      <c r="Q1754" s="2" t="str">
        <f>VLOOKUP(D1754,CUSTOMERS!A:I,9,FALSE)</f>
        <v>South-East</v>
      </c>
      <c r="R1754" s="2" t="str">
        <f>VLOOKUP(D1754,CUSTOMERS!A:K,11,FALSE)</f>
        <v>USA</v>
      </c>
    </row>
    <row r="1755" spans="1:18" x14ac:dyDescent="0.2">
      <c r="A1755" s="2">
        <v>1839</v>
      </c>
      <c r="B1755" s="2">
        <v>2</v>
      </c>
      <c r="C1755" s="4">
        <v>45034</v>
      </c>
      <c r="D1755" s="2">
        <v>57</v>
      </c>
      <c r="E1755" s="2">
        <v>147</v>
      </c>
      <c r="F1755" s="2" t="str">
        <f>VLOOKUP(E1755,PRODUCTS!A:B,2,FALSE)</f>
        <v>Peppermint Foot Lotion</v>
      </c>
      <c r="G1755" s="2">
        <v>1</v>
      </c>
      <c r="H1755" s="10">
        <f>VLOOKUP(E1755,PRODUCTS!A:E,3,FALSE)</f>
        <v>17</v>
      </c>
      <c r="I1755" s="10">
        <f>VLOOKUP(E1755,PRODUCTS!A:E,4,FALSE)</f>
        <v>10.5</v>
      </c>
      <c r="J1755" s="10">
        <f t="shared" si="81"/>
        <v>17</v>
      </c>
      <c r="K1755" s="10">
        <f t="shared" si="82"/>
        <v>10.5</v>
      </c>
      <c r="L1755" s="10">
        <f t="shared" si="83"/>
        <v>6.5</v>
      </c>
      <c r="M1755" s="2">
        <f>VLOOKUP(D1755,CUSTOMERS!A:E,5,FALSE)</f>
        <v>4</v>
      </c>
      <c r="N1755" s="2">
        <f>VLOOKUP(E1755,PRODUCTS!A:E,5,FALSE)</f>
        <v>24</v>
      </c>
      <c r="O1755" s="2" t="str">
        <f>VLOOKUP(N1755,CATEGORIES!A:C,3,FALSE)</f>
        <v>Health &amp; Beauty</v>
      </c>
      <c r="P1755" s="2" t="str">
        <f ca="1">VLOOKUP(D1755,CUSTOMERS!A:J,10,FALSE)</f>
        <v>40 - 50</v>
      </c>
      <c r="Q1755" s="2" t="str">
        <f>VLOOKUP(D1755,CUSTOMERS!A:I,9,FALSE)</f>
        <v>South-East</v>
      </c>
      <c r="R1755" s="2" t="str">
        <f>VLOOKUP(D1755,CUSTOMERS!A:K,11,FALSE)</f>
        <v>USA</v>
      </c>
    </row>
    <row r="1756" spans="1:18" x14ac:dyDescent="0.2">
      <c r="A1756" s="2">
        <v>1839</v>
      </c>
      <c r="B1756" s="2">
        <v>3</v>
      </c>
      <c r="C1756" s="4">
        <v>45034</v>
      </c>
      <c r="D1756" s="2">
        <v>57</v>
      </c>
      <c r="E1756" s="2">
        <v>175</v>
      </c>
      <c r="F1756" s="2" t="str">
        <f>VLOOKUP(E1756,PRODUCTS!A:B,2,FALSE)</f>
        <v>Silverplated Hip Flask</v>
      </c>
      <c r="G1756" s="2">
        <v>1</v>
      </c>
      <c r="H1756" s="10">
        <f>VLOOKUP(E1756,PRODUCTS!A:E,3,FALSE)</f>
        <v>29</v>
      </c>
      <c r="I1756" s="10">
        <f>VLOOKUP(E1756,PRODUCTS!A:E,4,FALSE)</f>
        <v>16.5</v>
      </c>
      <c r="J1756" s="10">
        <f t="shared" si="81"/>
        <v>29</v>
      </c>
      <c r="K1756" s="10">
        <f t="shared" si="82"/>
        <v>16.5</v>
      </c>
      <c r="L1756" s="10">
        <f t="shared" si="83"/>
        <v>12.5</v>
      </c>
      <c r="M1756" s="2">
        <f>VLOOKUP(D1756,CUSTOMERS!A:E,5,FALSE)</f>
        <v>4</v>
      </c>
      <c r="N1756" s="2">
        <f>VLOOKUP(E1756,PRODUCTS!A:E,5,FALSE)</f>
        <v>26</v>
      </c>
      <c r="O1756" s="2" t="str">
        <f>VLOOKUP(N1756,CATEGORIES!A:C,3,FALSE)</f>
        <v>Gifts</v>
      </c>
      <c r="P1756" s="2" t="str">
        <f ca="1">VLOOKUP(D1756,CUSTOMERS!A:J,10,FALSE)</f>
        <v>40 - 50</v>
      </c>
      <c r="Q1756" s="2" t="str">
        <f>VLOOKUP(D1756,CUSTOMERS!A:I,9,FALSE)</f>
        <v>South-East</v>
      </c>
      <c r="R1756" s="2" t="str">
        <f>VLOOKUP(D1756,CUSTOMERS!A:K,11,FALSE)</f>
        <v>USA</v>
      </c>
    </row>
    <row r="1757" spans="1:18" x14ac:dyDescent="0.2">
      <c r="A1757" s="2">
        <v>1840</v>
      </c>
      <c r="B1757" s="2">
        <v>1</v>
      </c>
      <c r="C1757" s="4">
        <v>45034</v>
      </c>
      <c r="D1757" s="2">
        <v>118</v>
      </c>
      <c r="E1757" s="2">
        <v>32</v>
      </c>
      <c r="F1757" s="2" t="str">
        <f>VLOOKUP(E1757,PRODUCTS!A:B,2,FALSE)</f>
        <v>Car-Shaped Glasses Case</v>
      </c>
      <c r="G1757" s="2">
        <v>1</v>
      </c>
      <c r="H1757" s="10">
        <f>VLOOKUP(E1757,PRODUCTS!A:E,3,FALSE)</f>
        <v>17</v>
      </c>
      <c r="I1757" s="10">
        <f>VLOOKUP(E1757,PRODUCTS!A:E,4,FALSE)</f>
        <v>11.5</v>
      </c>
      <c r="J1757" s="10">
        <f t="shared" si="81"/>
        <v>17</v>
      </c>
      <c r="K1757" s="10">
        <f t="shared" si="82"/>
        <v>11.5</v>
      </c>
      <c r="L1757" s="10">
        <f t="shared" si="83"/>
        <v>5.5</v>
      </c>
      <c r="M1757" s="2">
        <f>VLOOKUP(D1757,CUSTOMERS!A:E,5,FALSE)</f>
        <v>5</v>
      </c>
      <c r="N1757" s="2">
        <f>VLOOKUP(E1757,PRODUCTS!A:E,5,FALSE)</f>
        <v>26</v>
      </c>
      <c r="O1757" s="2" t="str">
        <f>VLOOKUP(N1757,CATEGORIES!A:C,3,FALSE)</f>
        <v>Gifts</v>
      </c>
      <c r="P1757" s="2" t="str">
        <f ca="1">VLOOKUP(D1757,CUSTOMERS!A:J,10,FALSE)</f>
        <v>40 - 50</v>
      </c>
      <c r="Q1757" s="2" t="str">
        <f>VLOOKUP(D1757,CUSTOMERS!A:I,9,FALSE)</f>
        <v>Mid-Atlantic</v>
      </c>
      <c r="R1757" s="2" t="str">
        <f>VLOOKUP(D1757,CUSTOMERS!A:K,11,FALSE)</f>
        <v>USA</v>
      </c>
    </row>
    <row r="1758" spans="1:18" x14ac:dyDescent="0.2">
      <c r="A1758" s="2">
        <v>1840</v>
      </c>
      <c r="B1758" s="2">
        <v>2</v>
      </c>
      <c r="C1758" s="4">
        <v>45034</v>
      </c>
      <c r="D1758" s="2">
        <v>118</v>
      </c>
      <c r="E1758" s="2">
        <v>176</v>
      </c>
      <c r="F1758" s="2" t="str">
        <f>VLOOKUP(E1758,PRODUCTS!A:B,2,FALSE)</f>
        <v>Silk Flower Arrangement</v>
      </c>
      <c r="G1758" s="2">
        <v>1</v>
      </c>
      <c r="H1758" s="10">
        <f>VLOOKUP(E1758,PRODUCTS!A:E,3,FALSE)</f>
        <v>70</v>
      </c>
      <c r="I1758" s="10">
        <f>VLOOKUP(E1758,PRODUCTS!A:E,4,FALSE)</f>
        <v>37</v>
      </c>
      <c r="J1758" s="10">
        <f t="shared" si="81"/>
        <v>70</v>
      </c>
      <c r="K1758" s="10">
        <f t="shared" si="82"/>
        <v>37</v>
      </c>
      <c r="L1758" s="10">
        <f t="shared" si="83"/>
        <v>33</v>
      </c>
      <c r="M1758" s="2">
        <f>VLOOKUP(D1758,CUSTOMERS!A:E,5,FALSE)</f>
        <v>5</v>
      </c>
      <c r="N1758" s="2">
        <f>VLOOKUP(E1758,PRODUCTS!A:E,5,FALSE)</f>
        <v>22</v>
      </c>
      <c r="O1758" s="2" t="str">
        <f>VLOOKUP(N1758,CATEGORIES!A:C,3,FALSE)</f>
        <v>Gifts</v>
      </c>
      <c r="P1758" s="2" t="str">
        <f ca="1">VLOOKUP(D1758,CUSTOMERS!A:J,10,FALSE)</f>
        <v>40 - 50</v>
      </c>
      <c r="Q1758" s="2" t="str">
        <f>VLOOKUP(D1758,CUSTOMERS!A:I,9,FALSE)</f>
        <v>Mid-Atlantic</v>
      </c>
      <c r="R1758" s="2" t="str">
        <f>VLOOKUP(D1758,CUSTOMERS!A:K,11,FALSE)</f>
        <v>USA</v>
      </c>
    </row>
    <row r="1759" spans="1:18" x14ac:dyDescent="0.2">
      <c r="A1759" s="2">
        <v>1841</v>
      </c>
      <c r="B1759" s="2">
        <v>1</v>
      </c>
      <c r="C1759" s="4">
        <v>45037</v>
      </c>
      <c r="D1759" s="2">
        <v>591</v>
      </c>
      <c r="E1759" s="2">
        <v>104</v>
      </c>
      <c r="F1759" s="2" t="str">
        <f>VLOOKUP(E1759,PRODUCTS!A:B,2,FALSE)</f>
        <v>Ice Cream Parlor Bowl Set</v>
      </c>
      <c r="G1759" s="2">
        <v>1</v>
      </c>
      <c r="H1759" s="10">
        <f>VLOOKUP(E1759,PRODUCTS!A:E,3,FALSE)</f>
        <v>43</v>
      </c>
      <c r="I1759" s="10">
        <f>VLOOKUP(E1759,PRODUCTS!A:E,4,FALSE)</f>
        <v>23.5</v>
      </c>
      <c r="J1759" s="10">
        <f t="shared" si="81"/>
        <v>43</v>
      </c>
      <c r="K1759" s="10">
        <f t="shared" si="82"/>
        <v>23.5</v>
      </c>
      <c r="L1759" s="10">
        <f t="shared" si="83"/>
        <v>19.5</v>
      </c>
      <c r="M1759" s="2">
        <f>VLOOKUP(D1759,CUSTOMERS!A:E,5,FALSE)</f>
        <v>4</v>
      </c>
      <c r="N1759" s="2">
        <f>VLOOKUP(E1759,PRODUCTS!A:E,5,FALSE)</f>
        <v>11</v>
      </c>
      <c r="O1759" s="2" t="str">
        <f>VLOOKUP(N1759,CATEGORIES!A:C,3,FALSE)</f>
        <v>Gifts</v>
      </c>
      <c r="P1759" s="2" t="str">
        <f ca="1">VLOOKUP(D1759,CUSTOMERS!A:J,10,FALSE)</f>
        <v>30 - 40</v>
      </c>
      <c r="Q1759" s="2" t="str">
        <f>VLOOKUP(D1759,CUSTOMERS!A:I,9,FALSE)</f>
        <v>England</v>
      </c>
      <c r="R1759" s="2" t="str">
        <f>VLOOKUP(D1759,CUSTOMERS!A:K,11,FALSE)</f>
        <v>Europe</v>
      </c>
    </row>
    <row r="1760" spans="1:18" x14ac:dyDescent="0.2">
      <c r="A1760" s="2">
        <v>1841</v>
      </c>
      <c r="B1760" s="2">
        <v>2</v>
      </c>
      <c r="C1760" s="4">
        <v>45037</v>
      </c>
      <c r="D1760" s="2">
        <v>591</v>
      </c>
      <c r="E1760" s="2">
        <v>111</v>
      </c>
      <c r="F1760" s="2" t="str">
        <f>VLOOKUP(E1760,PRODUCTS!A:B,2,FALSE)</f>
        <v>Jolly Ball Horse Toy</v>
      </c>
      <c r="G1760" s="2">
        <v>1</v>
      </c>
      <c r="H1760" s="10">
        <f>VLOOKUP(E1760,PRODUCTS!A:E,3,FALSE)</f>
        <v>18</v>
      </c>
      <c r="I1760" s="10">
        <f>VLOOKUP(E1760,PRODUCTS!A:E,4,FALSE)</f>
        <v>12</v>
      </c>
      <c r="J1760" s="10">
        <f t="shared" si="81"/>
        <v>18</v>
      </c>
      <c r="K1760" s="10">
        <f t="shared" si="82"/>
        <v>12</v>
      </c>
      <c r="L1760" s="10">
        <f t="shared" si="83"/>
        <v>6</v>
      </c>
      <c r="M1760" s="2">
        <f>VLOOKUP(D1760,CUSTOMERS!A:E,5,FALSE)</f>
        <v>4</v>
      </c>
      <c r="N1760" s="2">
        <f>VLOOKUP(E1760,PRODUCTS!A:E,5,FALSE)</f>
        <v>21</v>
      </c>
      <c r="O1760" s="2" t="str">
        <f>VLOOKUP(N1760,CATEGORIES!A:C,3,FALSE)</f>
        <v>Household</v>
      </c>
      <c r="P1760" s="2" t="str">
        <f ca="1">VLOOKUP(D1760,CUSTOMERS!A:J,10,FALSE)</f>
        <v>30 - 40</v>
      </c>
      <c r="Q1760" s="2" t="str">
        <f>VLOOKUP(D1760,CUSTOMERS!A:I,9,FALSE)</f>
        <v>England</v>
      </c>
      <c r="R1760" s="2" t="str">
        <f>VLOOKUP(D1760,CUSTOMERS!A:K,11,FALSE)</f>
        <v>Europe</v>
      </c>
    </row>
    <row r="1761" spans="1:18" x14ac:dyDescent="0.2">
      <c r="A1761" s="2">
        <v>1842</v>
      </c>
      <c r="B1761" s="2">
        <v>1</v>
      </c>
      <c r="C1761" s="4">
        <v>45038</v>
      </c>
      <c r="D1761" s="2">
        <v>659</v>
      </c>
      <c r="E1761" s="2">
        <v>115</v>
      </c>
      <c r="F1761" s="2" t="str">
        <f>VLOOKUP(E1761,PRODUCTS!A:B,2,FALSE)</f>
        <v>Kissing Ball</v>
      </c>
      <c r="G1761" s="2">
        <v>1</v>
      </c>
      <c r="H1761" s="10">
        <f>VLOOKUP(E1761,PRODUCTS!A:E,3,FALSE)</f>
        <v>38</v>
      </c>
      <c r="I1761" s="10">
        <f>VLOOKUP(E1761,PRODUCTS!A:E,4,FALSE)</f>
        <v>22</v>
      </c>
      <c r="J1761" s="10">
        <f t="shared" si="81"/>
        <v>38</v>
      </c>
      <c r="K1761" s="10">
        <f t="shared" si="82"/>
        <v>22</v>
      </c>
      <c r="L1761" s="10">
        <f t="shared" si="83"/>
        <v>16</v>
      </c>
      <c r="M1761" s="2">
        <f>VLOOKUP(D1761,CUSTOMERS!A:E,5,FALSE)</f>
        <v>5</v>
      </c>
      <c r="N1761" s="2">
        <f>VLOOKUP(E1761,PRODUCTS!A:E,5,FALSE)</f>
        <v>4</v>
      </c>
      <c r="O1761" s="2" t="str">
        <f>VLOOKUP(N1761,CATEGORIES!A:C,3,FALSE)</f>
        <v>Gifts</v>
      </c>
      <c r="P1761" s="2" t="str">
        <f ca="1">VLOOKUP(D1761,CUSTOMERS!A:J,10,FALSE)</f>
        <v>50 - 60</v>
      </c>
      <c r="Q1761" s="2" t="str">
        <f>VLOOKUP(D1761,CUSTOMERS!A:I,9,FALSE)</f>
        <v>North-West</v>
      </c>
      <c r="R1761" s="2" t="str">
        <f>VLOOKUP(D1761,CUSTOMERS!A:K,11,FALSE)</f>
        <v>USA</v>
      </c>
    </row>
    <row r="1762" spans="1:18" x14ac:dyDescent="0.2">
      <c r="A1762" s="2">
        <v>1842</v>
      </c>
      <c r="B1762" s="2">
        <v>2</v>
      </c>
      <c r="C1762" s="4">
        <v>45038</v>
      </c>
      <c r="D1762" s="2">
        <v>659</v>
      </c>
      <c r="E1762" s="2">
        <v>121</v>
      </c>
      <c r="F1762" s="2" t="str">
        <f>VLOOKUP(E1762,PRODUCTS!A:B,2,FALSE)</f>
        <v>Electric Litter Maid</v>
      </c>
      <c r="G1762" s="2">
        <v>1</v>
      </c>
      <c r="H1762" s="10">
        <f>VLOOKUP(E1762,PRODUCTS!A:E,3,FALSE)</f>
        <v>184</v>
      </c>
      <c r="I1762" s="10">
        <f>VLOOKUP(E1762,PRODUCTS!A:E,4,FALSE)</f>
        <v>93</v>
      </c>
      <c r="J1762" s="10">
        <f t="shared" si="81"/>
        <v>184</v>
      </c>
      <c r="K1762" s="10">
        <f t="shared" si="82"/>
        <v>93</v>
      </c>
      <c r="L1762" s="10">
        <f t="shared" si="83"/>
        <v>91</v>
      </c>
      <c r="M1762" s="2">
        <f>VLOOKUP(D1762,CUSTOMERS!A:E,5,FALSE)</f>
        <v>5</v>
      </c>
      <c r="N1762" s="2">
        <f>VLOOKUP(E1762,PRODUCTS!A:E,5,FALSE)</f>
        <v>21</v>
      </c>
      <c r="O1762" s="2" t="str">
        <f>VLOOKUP(N1762,CATEGORIES!A:C,3,FALSE)</f>
        <v>Household</v>
      </c>
      <c r="P1762" s="2" t="str">
        <f ca="1">VLOOKUP(D1762,CUSTOMERS!A:J,10,FALSE)</f>
        <v>50 - 60</v>
      </c>
      <c r="Q1762" s="2" t="str">
        <f>VLOOKUP(D1762,CUSTOMERS!A:I,9,FALSE)</f>
        <v>North-West</v>
      </c>
      <c r="R1762" s="2" t="str">
        <f>VLOOKUP(D1762,CUSTOMERS!A:K,11,FALSE)</f>
        <v>USA</v>
      </c>
    </row>
    <row r="1763" spans="1:18" x14ac:dyDescent="0.2">
      <c r="A1763" s="2">
        <v>1842</v>
      </c>
      <c r="B1763" s="2">
        <v>3</v>
      </c>
      <c r="C1763" s="4">
        <v>45038</v>
      </c>
      <c r="D1763" s="2">
        <v>659</v>
      </c>
      <c r="E1763" s="2">
        <v>171</v>
      </c>
      <c r="F1763" s="2" t="str">
        <f>VLOOKUP(E1763,PRODUCTS!A:B,2,FALSE)</f>
        <v>Seal Pack Refill Kit</v>
      </c>
      <c r="G1763" s="2">
        <v>1</v>
      </c>
      <c r="H1763" s="10">
        <f>VLOOKUP(E1763,PRODUCTS!A:E,3,FALSE)</f>
        <v>27</v>
      </c>
      <c r="I1763" s="10">
        <f>VLOOKUP(E1763,PRODUCTS!A:E,4,FALSE)</f>
        <v>16.5</v>
      </c>
      <c r="J1763" s="10">
        <f t="shared" si="81"/>
        <v>27</v>
      </c>
      <c r="K1763" s="10">
        <f t="shared" si="82"/>
        <v>16.5</v>
      </c>
      <c r="L1763" s="10">
        <f t="shared" si="83"/>
        <v>10.5</v>
      </c>
      <c r="M1763" s="2">
        <f>VLOOKUP(D1763,CUSTOMERS!A:E,5,FALSE)</f>
        <v>5</v>
      </c>
      <c r="N1763" s="2">
        <f>VLOOKUP(E1763,PRODUCTS!A:E,5,FALSE)</f>
        <v>23</v>
      </c>
      <c r="O1763" s="2" t="str">
        <f>VLOOKUP(N1763,CATEGORIES!A:C,3,FALSE)</f>
        <v>Travel</v>
      </c>
      <c r="P1763" s="2" t="str">
        <f ca="1">VLOOKUP(D1763,CUSTOMERS!A:J,10,FALSE)</f>
        <v>50 - 60</v>
      </c>
      <c r="Q1763" s="2" t="str">
        <f>VLOOKUP(D1763,CUSTOMERS!A:I,9,FALSE)</f>
        <v>North-West</v>
      </c>
      <c r="R1763" s="2" t="str">
        <f>VLOOKUP(D1763,CUSTOMERS!A:K,11,FALSE)</f>
        <v>USA</v>
      </c>
    </row>
    <row r="1764" spans="1:18" x14ac:dyDescent="0.2">
      <c r="A1764" s="2">
        <v>1843</v>
      </c>
      <c r="B1764" s="2">
        <v>1</v>
      </c>
      <c r="C1764" s="4">
        <v>45039</v>
      </c>
      <c r="D1764" s="2">
        <v>106</v>
      </c>
      <c r="E1764" s="2">
        <v>131</v>
      </c>
      <c r="F1764" s="2" t="str">
        <f>VLOOKUP(E1764,PRODUCTS!A:B,2,FALSE)</f>
        <v>Mancala</v>
      </c>
      <c r="G1764" s="2">
        <v>1</v>
      </c>
      <c r="H1764" s="10">
        <f>VLOOKUP(E1764,PRODUCTS!A:E,3,FALSE)</f>
        <v>22</v>
      </c>
      <c r="I1764" s="10">
        <f>VLOOKUP(E1764,PRODUCTS!A:E,4,FALSE)</f>
        <v>13</v>
      </c>
      <c r="J1764" s="10">
        <f t="shared" si="81"/>
        <v>22</v>
      </c>
      <c r="K1764" s="10">
        <f t="shared" si="82"/>
        <v>13</v>
      </c>
      <c r="L1764" s="10">
        <f t="shared" si="83"/>
        <v>9</v>
      </c>
      <c r="M1764" s="2">
        <f>VLOOKUP(D1764,CUSTOMERS!A:E,5,FALSE)</f>
        <v>8</v>
      </c>
      <c r="N1764" s="2">
        <f>VLOOKUP(E1764,PRODUCTS!A:E,5,FALSE)</f>
        <v>10</v>
      </c>
      <c r="O1764" s="2" t="str">
        <f>VLOOKUP(N1764,CATEGORIES!A:C,3,FALSE)</f>
        <v>Children</v>
      </c>
      <c r="P1764" s="2" t="str">
        <f ca="1">VLOOKUP(D1764,CUSTOMERS!A:J,10,FALSE)</f>
        <v>40 - 50</v>
      </c>
      <c r="Q1764" s="2" t="str">
        <f>VLOOKUP(D1764,CUSTOMERS!A:I,9,FALSE)</f>
        <v>North-West</v>
      </c>
      <c r="R1764" s="2" t="str">
        <f>VLOOKUP(D1764,CUSTOMERS!A:K,11,FALSE)</f>
        <v>USA</v>
      </c>
    </row>
    <row r="1765" spans="1:18" x14ac:dyDescent="0.2">
      <c r="A1765" s="2">
        <v>1843</v>
      </c>
      <c r="B1765" s="2">
        <v>2</v>
      </c>
      <c r="C1765" s="4">
        <v>45039</v>
      </c>
      <c r="D1765" s="2">
        <v>106</v>
      </c>
      <c r="E1765" s="2">
        <v>157</v>
      </c>
      <c r="F1765" s="2" t="str">
        <f>VLOOKUP(E1765,PRODUCTS!A:B,2,FALSE)</f>
        <v>Portable Beverage cooler/warmer</v>
      </c>
      <c r="G1765" s="2">
        <v>1</v>
      </c>
      <c r="H1765" s="10">
        <f>VLOOKUP(E1765,PRODUCTS!A:E,3,FALSE)</f>
        <v>195</v>
      </c>
      <c r="I1765" s="10">
        <f>VLOOKUP(E1765,PRODUCTS!A:E,4,FALSE)</f>
        <v>99.5</v>
      </c>
      <c r="J1765" s="10">
        <f t="shared" si="81"/>
        <v>195</v>
      </c>
      <c r="K1765" s="10">
        <f t="shared" si="82"/>
        <v>99.5</v>
      </c>
      <c r="L1765" s="10">
        <f t="shared" si="83"/>
        <v>95.5</v>
      </c>
      <c r="M1765" s="2">
        <f>VLOOKUP(D1765,CUSTOMERS!A:E,5,FALSE)</f>
        <v>8</v>
      </c>
      <c r="N1765" s="2">
        <f>VLOOKUP(E1765,PRODUCTS!A:E,5,FALSE)</f>
        <v>2</v>
      </c>
      <c r="O1765" s="2" t="str">
        <f>VLOOKUP(N1765,CATEGORIES!A:C,3,FALSE)</f>
        <v>Travel</v>
      </c>
      <c r="P1765" s="2" t="str">
        <f ca="1">VLOOKUP(D1765,CUSTOMERS!A:J,10,FALSE)</f>
        <v>40 - 50</v>
      </c>
      <c r="Q1765" s="2" t="str">
        <f>VLOOKUP(D1765,CUSTOMERS!A:I,9,FALSE)</f>
        <v>North-West</v>
      </c>
      <c r="R1765" s="2" t="str">
        <f>VLOOKUP(D1765,CUSTOMERS!A:K,11,FALSE)</f>
        <v>USA</v>
      </c>
    </row>
    <row r="1766" spans="1:18" x14ac:dyDescent="0.2">
      <c r="A1766" s="2">
        <v>1843</v>
      </c>
      <c r="B1766" s="2">
        <v>3</v>
      </c>
      <c r="C1766" s="4">
        <v>45039</v>
      </c>
      <c r="D1766" s="2">
        <v>106</v>
      </c>
      <c r="E1766" s="2">
        <v>159</v>
      </c>
      <c r="F1766" s="2" t="str">
        <f>VLOOKUP(E1766,PRODUCTS!A:B,2,FALSE)</f>
        <v>Planter Pot Feet</v>
      </c>
      <c r="G1766" s="2">
        <v>3</v>
      </c>
      <c r="H1766" s="10">
        <f>VLOOKUP(E1766,PRODUCTS!A:E,3,FALSE)</f>
        <v>12</v>
      </c>
      <c r="I1766" s="10">
        <f>VLOOKUP(E1766,PRODUCTS!A:E,4,FALSE)</f>
        <v>7</v>
      </c>
      <c r="J1766" s="10">
        <f t="shared" si="81"/>
        <v>36</v>
      </c>
      <c r="K1766" s="10">
        <f t="shared" si="82"/>
        <v>21</v>
      </c>
      <c r="L1766" s="10">
        <f t="shared" si="83"/>
        <v>15</v>
      </c>
      <c r="M1766" s="2">
        <f>VLOOKUP(D1766,CUSTOMERS!A:E,5,FALSE)</f>
        <v>8</v>
      </c>
      <c r="N1766" s="2">
        <f>VLOOKUP(E1766,PRODUCTS!A:E,5,FALSE)</f>
        <v>16</v>
      </c>
      <c r="O1766" s="2" t="str">
        <f>VLOOKUP(N1766,CATEGORIES!A:C,3,FALSE)</f>
        <v>Household</v>
      </c>
      <c r="P1766" s="2" t="str">
        <f ca="1">VLOOKUP(D1766,CUSTOMERS!A:J,10,FALSE)</f>
        <v>40 - 50</v>
      </c>
      <c r="Q1766" s="2" t="str">
        <f>VLOOKUP(D1766,CUSTOMERS!A:I,9,FALSE)</f>
        <v>North-West</v>
      </c>
      <c r="R1766" s="2" t="str">
        <f>VLOOKUP(D1766,CUSTOMERS!A:K,11,FALSE)</f>
        <v>USA</v>
      </c>
    </row>
    <row r="1767" spans="1:18" x14ac:dyDescent="0.2">
      <c r="A1767" s="2">
        <v>1843</v>
      </c>
      <c r="B1767" s="2">
        <v>4</v>
      </c>
      <c r="C1767" s="4">
        <v>45039</v>
      </c>
      <c r="D1767" s="2">
        <v>106</v>
      </c>
      <c r="E1767" s="2">
        <v>161</v>
      </c>
      <c r="F1767" s="2" t="str">
        <f>VLOOKUP(E1767,PRODUCTS!A:B,2,FALSE)</f>
        <v>Queen Double Irish Chain Quilt</v>
      </c>
      <c r="G1767" s="2">
        <v>1</v>
      </c>
      <c r="H1767" s="10">
        <f>VLOOKUP(E1767,PRODUCTS!A:E,3,FALSE)</f>
        <v>315</v>
      </c>
      <c r="I1767" s="10">
        <f>VLOOKUP(E1767,PRODUCTS!A:E,4,FALSE)</f>
        <v>160.5</v>
      </c>
      <c r="J1767" s="10">
        <f t="shared" si="81"/>
        <v>315</v>
      </c>
      <c r="K1767" s="10">
        <f t="shared" si="82"/>
        <v>160.5</v>
      </c>
      <c r="L1767" s="10">
        <f t="shared" si="83"/>
        <v>154.5</v>
      </c>
      <c r="M1767" s="2">
        <f>VLOOKUP(D1767,CUSTOMERS!A:E,5,FALSE)</f>
        <v>8</v>
      </c>
      <c r="N1767" s="2">
        <f>VLOOKUP(E1767,PRODUCTS!A:E,5,FALSE)</f>
        <v>19</v>
      </c>
      <c r="O1767" s="2" t="str">
        <f>VLOOKUP(N1767,CATEGORIES!A:C,3,FALSE)</f>
        <v>Household</v>
      </c>
      <c r="P1767" s="2" t="str">
        <f ca="1">VLOOKUP(D1767,CUSTOMERS!A:J,10,FALSE)</f>
        <v>40 - 50</v>
      </c>
      <c r="Q1767" s="2" t="str">
        <f>VLOOKUP(D1767,CUSTOMERS!A:I,9,FALSE)</f>
        <v>North-West</v>
      </c>
      <c r="R1767" s="2" t="str">
        <f>VLOOKUP(D1767,CUSTOMERS!A:K,11,FALSE)</f>
        <v>USA</v>
      </c>
    </row>
    <row r="1768" spans="1:18" x14ac:dyDescent="0.2">
      <c r="A1768" s="2">
        <v>1844</v>
      </c>
      <c r="B1768" s="2">
        <v>1</v>
      </c>
      <c r="C1768" s="4">
        <v>45039</v>
      </c>
      <c r="D1768" s="2">
        <v>251</v>
      </c>
      <c r="E1768" s="2">
        <v>86</v>
      </c>
      <c r="F1768" s="2" t="str">
        <f>VLOOKUP(E1768,PRODUCTS!A:B,2,FALSE)</f>
        <v>Fragrant Flower Arrangement</v>
      </c>
      <c r="G1768" s="2">
        <v>1</v>
      </c>
      <c r="H1768" s="10">
        <f>VLOOKUP(E1768,PRODUCTS!A:E,3,FALSE)</f>
        <v>60</v>
      </c>
      <c r="I1768" s="10">
        <f>VLOOKUP(E1768,PRODUCTS!A:E,4,FALSE)</f>
        <v>31</v>
      </c>
      <c r="J1768" s="10">
        <f t="shared" si="81"/>
        <v>60</v>
      </c>
      <c r="K1768" s="10">
        <f t="shared" si="82"/>
        <v>31</v>
      </c>
      <c r="L1768" s="10">
        <f t="shared" si="83"/>
        <v>29</v>
      </c>
      <c r="M1768" s="2">
        <f>VLOOKUP(D1768,CUSTOMERS!A:E,5,FALSE)</f>
        <v>4</v>
      </c>
      <c r="N1768" s="2">
        <f>VLOOKUP(E1768,PRODUCTS!A:E,5,FALSE)</f>
        <v>22</v>
      </c>
      <c r="O1768" s="2" t="str">
        <f>VLOOKUP(N1768,CATEGORIES!A:C,3,FALSE)</f>
        <v>Gifts</v>
      </c>
      <c r="P1768" s="2" t="str">
        <f ca="1">VLOOKUP(D1768,CUSTOMERS!A:J,10,FALSE)</f>
        <v>60 - 70</v>
      </c>
      <c r="Q1768" s="2" t="str">
        <f>VLOOKUP(D1768,CUSTOMERS!A:I,9,FALSE)</f>
        <v>South-East</v>
      </c>
      <c r="R1768" s="2" t="str">
        <f>VLOOKUP(D1768,CUSTOMERS!A:K,11,FALSE)</f>
        <v>USA</v>
      </c>
    </row>
    <row r="1769" spans="1:18" x14ac:dyDescent="0.2">
      <c r="A1769" s="2">
        <v>1844</v>
      </c>
      <c r="B1769" s="2">
        <v>2</v>
      </c>
      <c r="C1769" s="4">
        <v>45039</v>
      </c>
      <c r="D1769" s="2">
        <v>251</v>
      </c>
      <c r="E1769" s="2">
        <v>105</v>
      </c>
      <c r="F1769" s="2" t="str">
        <f>VLOOKUP(E1769,PRODUCTS!A:B,2,FALSE)</f>
        <v>Exotic Flower Arrangement</v>
      </c>
      <c r="G1769" s="2">
        <v>1</v>
      </c>
      <c r="H1769" s="10">
        <f>VLOOKUP(E1769,PRODUCTS!A:E,3,FALSE)</f>
        <v>65</v>
      </c>
      <c r="I1769" s="10">
        <f>VLOOKUP(E1769,PRODUCTS!A:E,4,FALSE)</f>
        <v>33.5</v>
      </c>
      <c r="J1769" s="10">
        <f t="shared" si="81"/>
        <v>65</v>
      </c>
      <c r="K1769" s="10">
        <f t="shared" si="82"/>
        <v>33.5</v>
      </c>
      <c r="L1769" s="10">
        <f t="shared" si="83"/>
        <v>31.5</v>
      </c>
      <c r="M1769" s="2">
        <f>VLOOKUP(D1769,CUSTOMERS!A:E,5,FALSE)</f>
        <v>4</v>
      </c>
      <c r="N1769" s="2">
        <f>VLOOKUP(E1769,PRODUCTS!A:E,5,FALSE)</f>
        <v>22</v>
      </c>
      <c r="O1769" s="2" t="str">
        <f>VLOOKUP(N1769,CATEGORIES!A:C,3,FALSE)</f>
        <v>Gifts</v>
      </c>
      <c r="P1769" s="2" t="str">
        <f ca="1">VLOOKUP(D1769,CUSTOMERS!A:J,10,FALSE)</f>
        <v>60 - 70</v>
      </c>
      <c r="Q1769" s="2" t="str">
        <f>VLOOKUP(D1769,CUSTOMERS!A:I,9,FALSE)</f>
        <v>South-East</v>
      </c>
      <c r="R1769" s="2" t="str">
        <f>VLOOKUP(D1769,CUSTOMERS!A:K,11,FALSE)</f>
        <v>USA</v>
      </c>
    </row>
    <row r="1770" spans="1:18" x14ac:dyDescent="0.2">
      <c r="A1770" s="2">
        <v>1844</v>
      </c>
      <c r="B1770" s="2">
        <v>3</v>
      </c>
      <c r="C1770" s="4">
        <v>45039</v>
      </c>
      <c r="D1770" s="2">
        <v>251</v>
      </c>
      <c r="E1770" s="2">
        <v>184</v>
      </c>
      <c r="F1770" s="2" t="str">
        <f>VLOOKUP(E1770,PRODUCTS!A:B,2,FALSE)</f>
        <v>Sonic Molechaser</v>
      </c>
      <c r="G1770" s="2">
        <v>1</v>
      </c>
      <c r="H1770" s="10">
        <f>VLOOKUP(E1770,PRODUCTS!A:E,3,FALSE)</f>
        <v>45</v>
      </c>
      <c r="I1770" s="10">
        <f>VLOOKUP(E1770,PRODUCTS!A:E,4,FALSE)</f>
        <v>23.5</v>
      </c>
      <c r="J1770" s="10">
        <f t="shared" si="81"/>
        <v>45</v>
      </c>
      <c r="K1770" s="10">
        <f t="shared" si="82"/>
        <v>23.5</v>
      </c>
      <c r="L1770" s="10">
        <f t="shared" si="83"/>
        <v>21.5</v>
      </c>
      <c r="M1770" s="2">
        <f>VLOOKUP(D1770,CUSTOMERS!A:E,5,FALSE)</f>
        <v>4</v>
      </c>
      <c r="N1770" s="2">
        <f>VLOOKUP(E1770,PRODUCTS!A:E,5,FALSE)</f>
        <v>16</v>
      </c>
      <c r="O1770" s="2" t="str">
        <f>VLOOKUP(N1770,CATEGORIES!A:C,3,FALSE)</f>
        <v>Household</v>
      </c>
      <c r="P1770" s="2" t="str">
        <f ca="1">VLOOKUP(D1770,CUSTOMERS!A:J,10,FALSE)</f>
        <v>60 - 70</v>
      </c>
      <c r="Q1770" s="2" t="str">
        <f>VLOOKUP(D1770,CUSTOMERS!A:I,9,FALSE)</f>
        <v>South-East</v>
      </c>
      <c r="R1770" s="2" t="str">
        <f>VLOOKUP(D1770,CUSTOMERS!A:K,11,FALSE)</f>
        <v>USA</v>
      </c>
    </row>
    <row r="1771" spans="1:18" x14ac:dyDescent="0.2">
      <c r="A1771" s="2">
        <v>1845</v>
      </c>
      <c r="B1771" s="2">
        <v>1</v>
      </c>
      <c r="C1771" s="4">
        <v>45040</v>
      </c>
      <c r="D1771" s="2">
        <v>525</v>
      </c>
      <c r="E1771" s="2">
        <v>139</v>
      </c>
      <c r="F1771" s="2" t="str">
        <f>VLOOKUP(E1771,PRODUCTS!A:B,2,FALSE)</f>
        <v>Navy SEAL Watch</v>
      </c>
      <c r="G1771" s="2">
        <v>1</v>
      </c>
      <c r="H1771" s="10">
        <f>VLOOKUP(E1771,PRODUCTS!A:E,3,FALSE)</f>
        <v>194</v>
      </c>
      <c r="I1771" s="10">
        <f>VLOOKUP(E1771,PRODUCTS!A:E,4,FALSE)</f>
        <v>100</v>
      </c>
      <c r="J1771" s="10">
        <f t="shared" si="81"/>
        <v>194</v>
      </c>
      <c r="K1771" s="10">
        <f t="shared" si="82"/>
        <v>100</v>
      </c>
      <c r="L1771" s="10">
        <f t="shared" si="83"/>
        <v>94</v>
      </c>
      <c r="M1771" s="2">
        <f>VLOOKUP(D1771,CUSTOMERS!A:E,5,FALSE)</f>
        <v>4</v>
      </c>
      <c r="N1771" s="2">
        <f>VLOOKUP(E1771,PRODUCTS!A:E,5,FALSE)</f>
        <v>14</v>
      </c>
      <c r="O1771" s="2" t="str">
        <f>VLOOKUP(N1771,CATEGORIES!A:C,3,FALSE)</f>
        <v>Health &amp; Beauty</v>
      </c>
      <c r="P1771" s="2" t="str">
        <f ca="1">VLOOKUP(D1771,CUSTOMERS!A:J,10,FALSE)</f>
        <v>30 - 40</v>
      </c>
      <c r="Q1771" s="2" t="str">
        <f>VLOOKUP(D1771,CUSTOMERS!A:I,9,FALSE)</f>
        <v>North-East</v>
      </c>
      <c r="R1771" s="2" t="str">
        <f>VLOOKUP(D1771,CUSTOMERS!A:K,11,FALSE)</f>
        <v>USA</v>
      </c>
    </row>
    <row r="1772" spans="1:18" x14ac:dyDescent="0.2">
      <c r="A1772" s="2">
        <v>1846</v>
      </c>
      <c r="B1772" s="2">
        <v>1</v>
      </c>
      <c r="C1772" s="4">
        <v>45041</v>
      </c>
      <c r="D1772" s="2">
        <v>255</v>
      </c>
      <c r="E1772" s="2">
        <v>16</v>
      </c>
      <c r="F1772" s="2" t="str">
        <f>VLOOKUP(E1772,PRODUCTS!A:B,2,FALSE)</f>
        <v>Beer-Making Kit</v>
      </c>
      <c r="G1772" s="2">
        <v>1</v>
      </c>
      <c r="H1772" s="10">
        <f>VLOOKUP(E1772,PRODUCTS!A:E,3,FALSE)</f>
        <v>50</v>
      </c>
      <c r="I1772" s="10">
        <f>VLOOKUP(E1772,PRODUCTS!A:E,4,FALSE)</f>
        <v>27</v>
      </c>
      <c r="J1772" s="10">
        <f t="shared" si="81"/>
        <v>50</v>
      </c>
      <c r="K1772" s="10">
        <f t="shared" si="82"/>
        <v>27</v>
      </c>
      <c r="L1772" s="10">
        <f t="shared" si="83"/>
        <v>23</v>
      </c>
      <c r="M1772" s="2">
        <f>VLOOKUP(D1772,CUSTOMERS!A:E,5,FALSE)</f>
        <v>6</v>
      </c>
      <c r="N1772" s="2">
        <f>VLOOKUP(E1772,PRODUCTS!A:E,5,FALSE)</f>
        <v>15</v>
      </c>
      <c r="O1772" s="2" t="str">
        <f>VLOOKUP(N1772,CATEGORIES!A:C,3,FALSE)</f>
        <v>Household</v>
      </c>
      <c r="P1772" s="2" t="str">
        <f ca="1">VLOOKUP(D1772,CUSTOMERS!A:J,10,FALSE)</f>
        <v>50 - 60</v>
      </c>
      <c r="Q1772" s="2" t="str">
        <f>VLOOKUP(D1772,CUSTOMERS!A:I,9,FALSE)</f>
        <v>Central</v>
      </c>
      <c r="R1772" s="2" t="str">
        <f>VLOOKUP(D1772,CUSTOMERS!A:K,11,FALSE)</f>
        <v>USA</v>
      </c>
    </row>
    <row r="1773" spans="1:18" x14ac:dyDescent="0.2">
      <c r="A1773" s="2">
        <v>1846</v>
      </c>
      <c r="B1773" s="2">
        <v>2</v>
      </c>
      <c r="C1773" s="4">
        <v>45041</v>
      </c>
      <c r="D1773" s="2">
        <v>255</v>
      </c>
      <c r="E1773" s="2">
        <v>163</v>
      </c>
      <c r="F1773" s="2" t="str">
        <f>VLOOKUP(E1773,PRODUCTS!A:B,2,FALSE)</f>
        <v>Queen Log Cabin Quilt</v>
      </c>
      <c r="G1773" s="2">
        <v>1</v>
      </c>
      <c r="H1773" s="10">
        <f>VLOOKUP(E1773,PRODUCTS!A:E,3,FALSE)</f>
        <v>180</v>
      </c>
      <c r="I1773" s="10">
        <f>VLOOKUP(E1773,PRODUCTS!A:E,4,FALSE)</f>
        <v>93</v>
      </c>
      <c r="J1773" s="10">
        <f t="shared" si="81"/>
        <v>180</v>
      </c>
      <c r="K1773" s="10">
        <f t="shared" si="82"/>
        <v>93</v>
      </c>
      <c r="L1773" s="10">
        <f t="shared" si="83"/>
        <v>87</v>
      </c>
      <c r="M1773" s="2">
        <f>VLOOKUP(D1773,CUSTOMERS!A:E,5,FALSE)</f>
        <v>6</v>
      </c>
      <c r="N1773" s="2">
        <f>VLOOKUP(E1773,PRODUCTS!A:E,5,FALSE)</f>
        <v>19</v>
      </c>
      <c r="O1773" s="2" t="str">
        <f>VLOOKUP(N1773,CATEGORIES!A:C,3,FALSE)</f>
        <v>Household</v>
      </c>
      <c r="P1773" s="2" t="str">
        <f ca="1">VLOOKUP(D1773,CUSTOMERS!A:J,10,FALSE)</f>
        <v>50 - 60</v>
      </c>
      <c r="Q1773" s="2" t="str">
        <f>VLOOKUP(D1773,CUSTOMERS!A:I,9,FALSE)</f>
        <v>Central</v>
      </c>
      <c r="R1773" s="2" t="str">
        <f>VLOOKUP(D1773,CUSTOMERS!A:K,11,FALSE)</f>
        <v>USA</v>
      </c>
    </row>
    <row r="1774" spans="1:18" x14ac:dyDescent="0.2">
      <c r="A1774" s="2">
        <v>1846</v>
      </c>
      <c r="B1774" s="2">
        <v>3</v>
      </c>
      <c r="C1774" s="4">
        <v>45041</v>
      </c>
      <c r="D1774" s="2">
        <v>255</v>
      </c>
      <c r="E1774" s="2">
        <v>202</v>
      </c>
      <c r="F1774" s="2" t="str">
        <f>VLOOKUP(E1774,PRODUCTS!A:B,2,FALSE)</f>
        <v>100% Wool Victorian Carpet</v>
      </c>
      <c r="G1774" s="2">
        <v>1</v>
      </c>
      <c r="H1774" s="10">
        <f>VLOOKUP(E1774,PRODUCTS!A:E,3,FALSE)</f>
        <v>998</v>
      </c>
      <c r="I1774" s="10">
        <f>VLOOKUP(E1774,PRODUCTS!A:E,4,FALSE)</f>
        <v>502</v>
      </c>
      <c r="J1774" s="10">
        <f t="shared" si="81"/>
        <v>998</v>
      </c>
      <c r="K1774" s="10">
        <f t="shared" si="82"/>
        <v>502</v>
      </c>
      <c r="L1774" s="10">
        <f t="shared" si="83"/>
        <v>496</v>
      </c>
      <c r="M1774" s="2">
        <f>VLOOKUP(D1774,CUSTOMERS!A:E,5,FALSE)</f>
        <v>6</v>
      </c>
      <c r="N1774" s="2">
        <f>VLOOKUP(E1774,PRODUCTS!A:E,5,FALSE)</f>
        <v>19</v>
      </c>
      <c r="O1774" s="2" t="str">
        <f>VLOOKUP(N1774,CATEGORIES!A:C,3,FALSE)</f>
        <v>Household</v>
      </c>
      <c r="P1774" s="2" t="str">
        <f ca="1">VLOOKUP(D1774,CUSTOMERS!A:J,10,FALSE)</f>
        <v>50 - 60</v>
      </c>
      <c r="Q1774" s="2" t="str">
        <f>VLOOKUP(D1774,CUSTOMERS!A:I,9,FALSE)</f>
        <v>Central</v>
      </c>
      <c r="R1774" s="2" t="str">
        <f>VLOOKUP(D1774,CUSTOMERS!A:K,11,FALSE)</f>
        <v>USA</v>
      </c>
    </row>
    <row r="1775" spans="1:18" x14ac:dyDescent="0.2">
      <c r="A1775" s="2">
        <v>1847</v>
      </c>
      <c r="B1775" s="2">
        <v>1</v>
      </c>
      <c r="C1775" s="4">
        <v>45041</v>
      </c>
      <c r="D1775" s="2">
        <v>623</v>
      </c>
      <c r="E1775" s="2">
        <v>81</v>
      </c>
      <c r="F1775" s="2" t="str">
        <f>VLOOKUP(E1775,PRODUCTS!A:B,2,FALSE)</f>
        <v>Fisherman's Reel Clock</v>
      </c>
      <c r="G1775" s="2">
        <v>5</v>
      </c>
      <c r="H1775" s="10">
        <f>VLOOKUP(E1775,PRODUCTS!A:E,3,FALSE)</f>
        <v>190</v>
      </c>
      <c r="I1775" s="10">
        <f>VLOOKUP(E1775,PRODUCTS!A:E,4,FALSE)</f>
        <v>98</v>
      </c>
      <c r="J1775" s="10">
        <f t="shared" si="81"/>
        <v>950</v>
      </c>
      <c r="K1775" s="10">
        <f t="shared" si="82"/>
        <v>490</v>
      </c>
      <c r="L1775" s="10">
        <f t="shared" si="83"/>
        <v>460</v>
      </c>
      <c r="M1775" s="2">
        <f>VLOOKUP(D1775,CUSTOMERS!A:E,5,FALSE)</f>
        <v>4</v>
      </c>
      <c r="N1775" s="2">
        <f>VLOOKUP(E1775,PRODUCTS!A:E,5,FALSE)</f>
        <v>26</v>
      </c>
      <c r="O1775" s="2" t="str">
        <f>VLOOKUP(N1775,CATEGORIES!A:C,3,FALSE)</f>
        <v>Gifts</v>
      </c>
      <c r="P1775" s="2" t="str">
        <f ca="1">VLOOKUP(D1775,CUSTOMERS!A:J,10,FALSE)</f>
        <v>60 - 70</v>
      </c>
      <c r="Q1775" s="2" t="str">
        <f>VLOOKUP(D1775,CUSTOMERS!A:I,9,FALSE)</f>
        <v>Germany</v>
      </c>
      <c r="R1775" s="2" t="str">
        <f>VLOOKUP(D1775,CUSTOMERS!A:K,11,FALSE)</f>
        <v>Europe</v>
      </c>
    </row>
    <row r="1776" spans="1:18" x14ac:dyDescent="0.2">
      <c r="A1776" s="2">
        <v>1847</v>
      </c>
      <c r="B1776" s="2">
        <v>2</v>
      </c>
      <c r="C1776" s="4">
        <v>45041</v>
      </c>
      <c r="D1776" s="2">
        <v>623</v>
      </c>
      <c r="E1776" s="2">
        <v>92</v>
      </c>
      <c r="F1776" s="2" t="str">
        <f>VLOOKUP(E1776,PRODUCTS!A:B,2,FALSE)</f>
        <v>Godiva Halloween Ballotin</v>
      </c>
      <c r="G1776" s="2">
        <v>1</v>
      </c>
      <c r="H1776" s="10">
        <f>VLOOKUP(E1776,PRODUCTS!A:E,3,FALSE)</f>
        <v>40</v>
      </c>
      <c r="I1776" s="10">
        <f>VLOOKUP(E1776,PRODUCTS!A:E,4,FALSE)</f>
        <v>22</v>
      </c>
      <c r="J1776" s="10">
        <f t="shared" si="81"/>
        <v>40</v>
      </c>
      <c r="K1776" s="10">
        <f t="shared" si="82"/>
        <v>22</v>
      </c>
      <c r="L1776" s="10">
        <f t="shared" si="83"/>
        <v>18</v>
      </c>
      <c r="M1776" s="2">
        <f>VLOOKUP(D1776,CUSTOMERS!A:E,5,FALSE)</f>
        <v>4</v>
      </c>
      <c r="N1776" s="2">
        <f>VLOOKUP(E1776,PRODUCTS!A:E,5,FALSE)</f>
        <v>3</v>
      </c>
      <c r="O1776" s="2" t="str">
        <f>VLOOKUP(N1776,CATEGORIES!A:C,3,FALSE)</f>
        <v>Food</v>
      </c>
      <c r="P1776" s="2" t="str">
        <f ca="1">VLOOKUP(D1776,CUSTOMERS!A:J,10,FALSE)</f>
        <v>60 - 70</v>
      </c>
      <c r="Q1776" s="2" t="str">
        <f>VLOOKUP(D1776,CUSTOMERS!A:I,9,FALSE)</f>
        <v>Germany</v>
      </c>
      <c r="R1776" s="2" t="str">
        <f>VLOOKUP(D1776,CUSTOMERS!A:K,11,FALSE)</f>
        <v>Europe</v>
      </c>
    </row>
    <row r="1777" spans="1:18" x14ac:dyDescent="0.2">
      <c r="A1777" s="2">
        <v>1847</v>
      </c>
      <c r="B1777" s="2">
        <v>3</v>
      </c>
      <c r="C1777" s="4">
        <v>45041</v>
      </c>
      <c r="D1777" s="2">
        <v>623</v>
      </c>
      <c r="E1777" s="2">
        <v>156</v>
      </c>
      <c r="F1777" s="2" t="str">
        <f>VLOOKUP(E1777,PRODUCTS!A:B,2,FALSE)</f>
        <v>Portable 12 volt cooler/warmer</v>
      </c>
      <c r="G1777" s="2">
        <v>1</v>
      </c>
      <c r="H1777" s="10">
        <f>VLOOKUP(E1777,PRODUCTS!A:E,3,FALSE)</f>
        <v>135</v>
      </c>
      <c r="I1777" s="10">
        <f>VLOOKUP(E1777,PRODUCTS!A:E,4,FALSE)</f>
        <v>69.5</v>
      </c>
      <c r="J1777" s="10">
        <f t="shared" si="81"/>
        <v>135</v>
      </c>
      <c r="K1777" s="10">
        <f t="shared" si="82"/>
        <v>69.5</v>
      </c>
      <c r="L1777" s="10">
        <f t="shared" si="83"/>
        <v>65.5</v>
      </c>
      <c r="M1777" s="2">
        <f>VLOOKUP(D1777,CUSTOMERS!A:E,5,FALSE)</f>
        <v>4</v>
      </c>
      <c r="N1777" s="2">
        <f>VLOOKUP(E1777,PRODUCTS!A:E,5,FALSE)</f>
        <v>2</v>
      </c>
      <c r="O1777" s="2" t="str">
        <f>VLOOKUP(N1777,CATEGORIES!A:C,3,FALSE)</f>
        <v>Travel</v>
      </c>
      <c r="P1777" s="2" t="str">
        <f ca="1">VLOOKUP(D1777,CUSTOMERS!A:J,10,FALSE)</f>
        <v>60 - 70</v>
      </c>
      <c r="Q1777" s="2" t="str">
        <f>VLOOKUP(D1777,CUSTOMERS!A:I,9,FALSE)</f>
        <v>Germany</v>
      </c>
      <c r="R1777" s="2" t="str">
        <f>VLOOKUP(D1777,CUSTOMERS!A:K,11,FALSE)</f>
        <v>Europe</v>
      </c>
    </row>
    <row r="1778" spans="1:18" x14ac:dyDescent="0.2">
      <c r="A1778" s="2">
        <v>1847</v>
      </c>
      <c r="B1778" s="2">
        <v>4</v>
      </c>
      <c r="C1778" s="4">
        <v>45041</v>
      </c>
      <c r="D1778" s="2">
        <v>623</v>
      </c>
      <c r="E1778" s="2">
        <v>171</v>
      </c>
      <c r="F1778" s="2" t="str">
        <f>VLOOKUP(E1778,PRODUCTS!A:B,2,FALSE)</f>
        <v>Seal Pack Refill Kit</v>
      </c>
      <c r="G1778" s="2">
        <v>1</v>
      </c>
      <c r="H1778" s="10">
        <f>VLOOKUP(E1778,PRODUCTS!A:E,3,FALSE)</f>
        <v>27</v>
      </c>
      <c r="I1778" s="10">
        <f>VLOOKUP(E1778,PRODUCTS!A:E,4,FALSE)</f>
        <v>16.5</v>
      </c>
      <c r="J1778" s="10">
        <f t="shared" si="81"/>
        <v>27</v>
      </c>
      <c r="K1778" s="10">
        <f t="shared" si="82"/>
        <v>16.5</v>
      </c>
      <c r="L1778" s="10">
        <f t="shared" si="83"/>
        <v>10.5</v>
      </c>
      <c r="M1778" s="2">
        <f>VLOOKUP(D1778,CUSTOMERS!A:E,5,FALSE)</f>
        <v>4</v>
      </c>
      <c r="N1778" s="2">
        <f>VLOOKUP(E1778,PRODUCTS!A:E,5,FALSE)</f>
        <v>23</v>
      </c>
      <c r="O1778" s="2" t="str">
        <f>VLOOKUP(N1778,CATEGORIES!A:C,3,FALSE)</f>
        <v>Travel</v>
      </c>
      <c r="P1778" s="2" t="str">
        <f ca="1">VLOOKUP(D1778,CUSTOMERS!A:J,10,FALSE)</f>
        <v>60 - 70</v>
      </c>
      <c r="Q1778" s="2" t="str">
        <f>VLOOKUP(D1778,CUSTOMERS!A:I,9,FALSE)</f>
        <v>Germany</v>
      </c>
      <c r="R1778" s="2" t="str">
        <f>VLOOKUP(D1778,CUSTOMERS!A:K,11,FALSE)</f>
        <v>Europe</v>
      </c>
    </row>
    <row r="1779" spans="1:18" x14ac:dyDescent="0.2">
      <c r="A1779" s="2">
        <v>1847</v>
      </c>
      <c r="B1779" s="2">
        <v>5</v>
      </c>
      <c r="C1779" s="4">
        <v>45041</v>
      </c>
      <c r="D1779" s="2">
        <v>623</v>
      </c>
      <c r="E1779" s="2">
        <v>175</v>
      </c>
      <c r="F1779" s="2" t="str">
        <f>VLOOKUP(E1779,PRODUCTS!A:B,2,FALSE)</f>
        <v>Silverplated Hip Flask</v>
      </c>
      <c r="G1779" s="2">
        <v>1</v>
      </c>
      <c r="H1779" s="10">
        <f>VLOOKUP(E1779,PRODUCTS!A:E,3,FALSE)</f>
        <v>29</v>
      </c>
      <c r="I1779" s="10">
        <f>VLOOKUP(E1779,PRODUCTS!A:E,4,FALSE)</f>
        <v>16.5</v>
      </c>
      <c r="J1779" s="10">
        <f t="shared" si="81"/>
        <v>29</v>
      </c>
      <c r="K1779" s="10">
        <f t="shared" si="82"/>
        <v>16.5</v>
      </c>
      <c r="L1779" s="10">
        <f t="shared" si="83"/>
        <v>12.5</v>
      </c>
      <c r="M1779" s="2">
        <f>VLOOKUP(D1779,CUSTOMERS!A:E,5,FALSE)</f>
        <v>4</v>
      </c>
      <c r="N1779" s="2">
        <f>VLOOKUP(E1779,PRODUCTS!A:E,5,FALSE)</f>
        <v>26</v>
      </c>
      <c r="O1779" s="2" t="str">
        <f>VLOOKUP(N1779,CATEGORIES!A:C,3,FALSE)</f>
        <v>Gifts</v>
      </c>
      <c r="P1779" s="2" t="str">
        <f ca="1">VLOOKUP(D1779,CUSTOMERS!A:J,10,FALSE)</f>
        <v>60 - 70</v>
      </c>
      <c r="Q1779" s="2" t="str">
        <f>VLOOKUP(D1779,CUSTOMERS!A:I,9,FALSE)</f>
        <v>Germany</v>
      </c>
      <c r="R1779" s="2" t="str">
        <f>VLOOKUP(D1779,CUSTOMERS!A:K,11,FALSE)</f>
        <v>Europe</v>
      </c>
    </row>
    <row r="1780" spans="1:18" x14ac:dyDescent="0.2">
      <c r="A1780" s="2">
        <v>1848</v>
      </c>
      <c r="B1780" s="2">
        <v>1</v>
      </c>
      <c r="C1780" s="4">
        <v>45044</v>
      </c>
      <c r="D1780" s="2">
        <v>39</v>
      </c>
      <c r="E1780" s="2">
        <v>24</v>
      </c>
      <c r="F1780" s="2" t="str">
        <f>VLOOKUP(E1780,PRODUCTS!A:B,2,FALSE)</f>
        <v>Brass Cigar Cutter</v>
      </c>
      <c r="G1780" s="2">
        <v>1</v>
      </c>
      <c r="H1780" s="10">
        <f>VLOOKUP(E1780,PRODUCTS!A:E,3,FALSE)</f>
        <v>34</v>
      </c>
      <c r="I1780" s="10">
        <f>VLOOKUP(E1780,PRODUCTS!A:E,4,FALSE)</f>
        <v>18</v>
      </c>
      <c r="J1780" s="10">
        <f t="shared" si="81"/>
        <v>34</v>
      </c>
      <c r="K1780" s="10">
        <f t="shared" si="82"/>
        <v>18</v>
      </c>
      <c r="L1780" s="10">
        <f t="shared" si="83"/>
        <v>16</v>
      </c>
      <c r="M1780" s="2">
        <f>VLOOKUP(D1780,CUSTOMERS!A:E,5,FALSE)</f>
        <v>9</v>
      </c>
      <c r="N1780" s="2">
        <f>VLOOKUP(E1780,PRODUCTS!A:E,5,FALSE)</f>
        <v>26</v>
      </c>
      <c r="O1780" s="2" t="str">
        <f>VLOOKUP(N1780,CATEGORIES!A:C,3,FALSE)</f>
        <v>Gifts</v>
      </c>
      <c r="P1780" s="2" t="str">
        <f ca="1">VLOOKUP(D1780,CUSTOMERS!A:J,10,FALSE)</f>
        <v>40 - 50</v>
      </c>
      <c r="Q1780" s="2" t="str">
        <f>VLOOKUP(D1780,CUSTOMERS!A:I,9,FALSE)</f>
        <v>Mid-Atlantic</v>
      </c>
      <c r="R1780" s="2" t="str">
        <f>VLOOKUP(D1780,CUSTOMERS!A:K,11,FALSE)</f>
        <v>USA</v>
      </c>
    </row>
    <row r="1781" spans="1:18" x14ac:dyDescent="0.2">
      <c r="A1781" s="2">
        <v>1848</v>
      </c>
      <c r="B1781" s="2">
        <v>2</v>
      </c>
      <c r="C1781" s="4">
        <v>45044</v>
      </c>
      <c r="D1781" s="2">
        <v>39</v>
      </c>
      <c r="E1781" s="2">
        <v>51</v>
      </c>
      <c r="F1781" s="2" t="str">
        <f>VLOOKUP(E1781,PRODUCTS!A:B,2,FALSE)</f>
        <v>Chocolate-covered Oreos</v>
      </c>
      <c r="G1781" s="2">
        <v>1</v>
      </c>
      <c r="H1781" s="10">
        <f>VLOOKUP(E1781,PRODUCTS!A:E,3,FALSE)</f>
        <v>25</v>
      </c>
      <c r="I1781" s="10">
        <f>VLOOKUP(E1781,PRODUCTS!A:E,4,FALSE)</f>
        <v>15.5</v>
      </c>
      <c r="J1781" s="10">
        <f t="shared" si="81"/>
        <v>25</v>
      </c>
      <c r="K1781" s="10">
        <f t="shared" si="82"/>
        <v>15.5</v>
      </c>
      <c r="L1781" s="10">
        <f t="shared" si="83"/>
        <v>9.5</v>
      </c>
      <c r="M1781" s="2">
        <f>VLOOKUP(D1781,CUSTOMERS!A:E,5,FALSE)</f>
        <v>9</v>
      </c>
      <c r="N1781" s="2">
        <f>VLOOKUP(E1781,PRODUCTS!A:E,5,FALSE)</f>
        <v>3</v>
      </c>
      <c r="O1781" s="2" t="str">
        <f>VLOOKUP(N1781,CATEGORIES!A:C,3,FALSE)</f>
        <v>Food</v>
      </c>
      <c r="P1781" s="2" t="str">
        <f ca="1">VLOOKUP(D1781,CUSTOMERS!A:J,10,FALSE)</f>
        <v>40 - 50</v>
      </c>
      <c r="Q1781" s="2" t="str">
        <f>VLOOKUP(D1781,CUSTOMERS!A:I,9,FALSE)</f>
        <v>Mid-Atlantic</v>
      </c>
      <c r="R1781" s="2" t="str">
        <f>VLOOKUP(D1781,CUSTOMERS!A:K,11,FALSE)</f>
        <v>USA</v>
      </c>
    </row>
    <row r="1782" spans="1:18" x14ac:dyDescent="0.2">
      <c r="A1782" s="2">
        <v>1848</v>
      </c>
      <c r="B1782" s="2">
        <v>3</v>
      </c>
      <c r="C1782" s="4">
        <v>45044</v>
      </c>
      <c r="D1782" s="2">
        <v>39</v>
      </c>
      <c r="E1782" s="2">
        <v>84</v>
      </c>
      <c r="F1782" s="2" t="str">
        <f>VLOOKUP(E1782,PRODUCTS!A:B,2,FALSE)</f>
        <v>Solar Emergency Radio</v>
      </c>
      <c r="G1782" s="2">
        <v>1</v>
      </c>
      <c r="H1782" s="10">
        <f>VLOOKUP(E1782,PRODUCTS!A:E,3,FALSE)</f>
        <v>90</v>
      </c>
      <c r="I1782" s="10">
        <f>VLOOKUP(E1782,PRODUCTS!A:E,4,FALSE)</f>
        <v>48</v>
      </c>
      <c r="J1782" s="10">
        <f t="shared" si="81"/>
        <v>90</v>
      </c>
      <c r="K1782" s="10">
        <f t="shared" si="82"/>
        <v>48</v>
      </c>
      <c r="L1782" s="10">
        <f t="shared" si="83"/>
        <v>42</v>
      </c>
      <c r="M1782" s="2">
        <f>VLOOKUP(D1782,CUSTOMERS!A:E,5,FALSE)</f>
        <v>9</v>
      </c>
      <c r="N1782" s="2">
        <f>VLOOKUP(E1782,PRODUCTS!A:E,5,FALSE)</f>
        <v>1</v>
      </c>
      <c r="O1782" s="2" t="str">
        <f>VLOOKUP(N1782,CATEGORIES!A:C,3,FALSE)</f>
        <v>Electronics</v>
      </c>
      <c r="P1782" s="2" t="str">
        <f ca="1">VLOOKUP(D1782,CUSTOMERS!A:J,10,FALSE)</f>
        <v>40 - 50</v>
      </c>
      <c r="Q1782" s="2" t="str">
        <f>VLOOKUP(D1782,CUSTOMERS!A:I,9,FALSE)</f>
        <v>Mid-Atlantic</v>
      </c>
      <c r="R1782" s="2" t="str">
        <f>VLOOKUP(D1782,CUSTOMERS!A:K,11,FALSE)</f>
        <v>USA</v>
      </c>
    </row>
    <row r="1783" spans="1:18" x14ac:dyDescent="0.2">
      <c r="A1783" s="2">
        <v>1848</v>
      </c>
      <c r="B1783" s="2">
        <v>4</v>
      </c>
      <c r="C1783" s="4">
        <v>45044</v>
      </c>
      <c r="D1783" s="2">
        <v>39</v>
      </c>
      <c r="E1783" s="2">
        <v>126</v>
      </c>
      <c r="F1783" s="2" t="str">
        <f>VLOOKUP(E1783,PRODUCTS!A:B,2,FALSE)</f>
        <v>Lucky Golden Clover</v>
      </c>
      <c r="G1783" s="2">
        <v>1</v>
      </c>
      <c r="H1783" s="10">
        <f>VLOOKUP(E1783,PRODUCTS!A:E,3,FALSE)</f>
        <v>20</v>
      </c>
      <c r="I1783" s="10">
        <f>VLOOKUP(E1783,PRODUCTS!A:E,4,FALSE)</f>
        <v>13</v>
      </c>
      <c r="J1783" s="10">
        <f t="shared" si="81"/>
        <v>20</v>
      </c>
      <c r="K1783" s="10">
        <f t="shared" si="82"/>
        <v>13</v>
      </c>
      <c r="L1783" s="10">
        <f t="shared" si="83"/>
        <v>7</v>
      </c>
      <c r="M1783" s="2">
        <f>VLOOKUP(D1783,CUSTOMERS!A:E,5,FALSE)</f>
        <v>9</v>
      </c>
      <c r="N1783" s="2">
        <f>VLOOKUP(E1783,PRODUCTS!A:E,5,FALSE)</f>
        <v>14</v>
      </c>
      <c r="O1783" s="2" t="str">
        <f>VLOOKUP(N1783,CATEGORIES!A:C,3,FALSE)</f>
        <v>Health &amp; Beauty</v>
      </c>
      <c r="P1783" s="2" t="str">
        <f ca="1">VLOOKUP(D1783,CUSTOMERS!A:J,10,FALSE)</f>
        <v>40 - 50</v>
      </c>
      <c r="Q1783" s="2" t="str">
        <f>VLOOKUP(D1783,CUSTOMERS!A:I,9,FALSE)</f>
        <v>Mid-Atlantic</v>
      </c>
      <c r="R1783" s="2" t="str">
        <f>VLOOKUP(D1783,CUSTOMERS!A:K,11,FALSE)</f>
        <v>USA</v>
      </c>
    </row>
    <row r="1784" spans="1:18" x14ac:dyDescent="0.2">
      <c r="A1784" s="2">
        <v>1848</v>
      </c>
      <c r="B1784" s="2">
        <v>5</v>
      </c>
      <c r="C1784" s="4">
        <v>45044</v>
      </c>
      <c r="D1784" s="2">
        <v>39</v>
      </c>
      <c r="E1784" s="2">
        <v>159</v>
      </c>
      <c r="F1784" s="2" t="str">
        <f>VLOOKUP(E1784,PRODUCTS!A:B,2,FALSE)</f>
        <v>Planter Pot Feet</v>
      </c>
      <c r="G1784" s="2">
        <v>2</v>
      </c>
      <c r="H1784" s="10">
        <f>VLOOKUP(E1784,PRODUCTS!A:E,3,FALSE)</f>
        <v>12</v>
      </c>
      <c r="I1784" s="10">
        <f>VLOOKUP(E1784,PRODUCTS!A:E,4,FALSE)</f>
        <v>7</v>
      </c>
      <c r="J1784" s="10">
        <f t="shared" si="81"/>
        <v>24</v>
      </c>
      <c r="K1784" s="10">
        <f t="shared" si="82"/>
        <v>14</v>
      </c>
      <c r="L1784" s="10">
        <f t="shared" si="83"/>
        <v>10</v>
      </c>
      <c r="M1784" s="2">
        <f>VLOOKUP(D1784,CUSTOMERS!A:E,5,FALSE)</f>
        <v>9</v>
      </c>
      <c r="N1784" s="2">
        <f>VLOOKUP(E1784,PRODUCTS!A:E,5,FALSE)</f>
        <v>16</v>
      </c>
      <c r="O1784" s="2" t="str">
        <f>VLOOKUP(N1784,CATEGORIES!A:C,3,FALSE)</f>
        <v>Household</v>
      </c>
      <c r="P1784" s="2" t="str">
        <f ca="1">VLOOKUP(D1784,CUSTOMERS!A:J,10,FALSE)</f>
        <v>40 - 50</v>
      </c>
      <c r="Q1784" s="2" t="str">
        <f>VLOOKUP(D1784,CUSTOMERS!A:I,9,FALSE)</f>
        <v>Mid-Atlantic</v>
      </c>
      <c r="R1784" s="2" t="str">
        <f>VLOOKUP(D1784,CUSTOMERS!A:K,11,FALSE)</f>
        <v>USA</v>
      </c>
    </row>
    <row r="1785" spans="1:18" x14ac:dyDescent="0.2">
      <c r="A1785" s="2">
        <v>1849</v>
      </c>
      <c r="B1785" s="2">
        <v>1</v>
      </c>
      <c r="C1785" s="4">
        <v>45045</v>
      </c>
      <c r="D1785" s="2">
        <v>490</v>
      </c>
      <c r="E1785" s="2">
        <v>204</v>
      </c>
      <c r="F1785" s="2" t="str">
        <f>VLOOKUP(E1785,PRODUCTS!A:B,2,FALSE)</f>
        <v>Volcano Kit</v>
      </c>
      <c r="G1785" s="2">
        <v>1</v>
      </c>
      <c r="H1785" s="10">
        <f>VLOOKUP(E1785,PRODUCTS!A:E,3,FALSE)</f>
        <v>15</v>
      </c>
      <c r="I1785" s="10">
        <f>VLOOKUP(E1785,PRODUCTS!A:E,4,FALSE)</f>
        <v>9.5</v>
      </c>
      <c r="J1785" s="10">
        <f t="shared" si="81"/>
        <v>15</v>
      </c>
      <c r="K1785" s="10">
        <f t="shared" si="82"/>
        <v>9.5</v>
      </c>
      <c r="L1785" s="10">
        <f t="shared" si="83"/>
        <v>5.5</v>
      </c>
      <c r="M1785" s="2">
        <f>VLOOKUP(D1785,CUSTOMERS!A:E,5,FALSE)</f>
        <v>5</v>
      </c>
      <c r="N1785" s="2">
        <f>VLOOKUP(E1785,PRODUCTS!A:E,5,FALSE)</f>
        <v>17</v>
      </c>
      <c r="O1785" s="2" t="str">
        <f>VLOOKUP(N1785,CATEGORIES!A:C,3,FALSE)</f>
        <v>Children</v>
      </c>
      <c r="P1785" s="2" t="str">
        <f ca="1">VLOOKUP(D1785,CUSTOMERS!A:J,10,FALSE)</f>
        <v>40 - 50</v>
      </c>
      <c r="Q1785" s="2" t="str">
        <f>VLOOKUP(D1785,CUSTOMERS!A:I,9,FALSE)</f>
        <v>North-West</v>
      </c>
      <c r="R1785" s="2" t="str">
        <f>VLOOKUP(D1785,CUSTOMERS!A:K,11,FALSE)</f>
        <v>USA</v>
      </c>
    </row>
    <row r="1786" spans="1:18" x14ac:dyDescent="0.2">
      <c r="A1786" s="2">
        <v>1850</v>
      </c>
      <c r="B1786" s="2">
        <v>1</v>
      </c>
      <c r="C1786" s="4">
        <v>45046</v>
      </c>
      <c r="D1786" s="2">
        <v>340</v>
      </c>
      <c r="E1786" s="2">
        <v>214</v>
      </c>
      <c r="F1786" s="2" t="str">
        <f>VLOOKUP(E1786,PRODUCTS!A:B,2,FALSE)</f>
        <v>Ant Zoom Farm</v>
      </c>
      <c r="G1786" s="2">
        <v>1</v>
      </c>
      <c r="H1786" s="10">
        <f>VLOOKUP(E1786,PRODUCTS!A:E,3,FALSE)</f>
        <v>55</v>
      </c>
      <c r="I1786" s="10">
        <f>VLOOKUP(E1786,PRODUCTS!A:E,4,FALSE)</f>
        <v>30.5</v>
      </c>
      <c r="J1786" s="10">
        <f t="shared" si="81"/>
        <v>55</v>
      </c>
      <c r="K1786" s="10">
        <f t="shared" si="82"/>
        <v>30.5</v>
      </c>
      <c r="L1786" s="10">
        <f t="shared" si="83"/>
        <v>24.5</v>
      </c>
      <c r="M1786" s="2">
        <f>VLOOKUP(D1786,CUSTOMERS!A:E,5,FALSE)</f>
        <v>6</v>
      </c>
      <c r="N1786" s="2">
        <f>VLOOKUP(E1786,PRODUCTS!A:E,5,FALSE)</f>
        <v>21</v>
      </c>
      <c r="O1786" s="2" t="str">
        <f>VLOOKUP(N1786,CATEGORIES!A:C,3,FALSE)</f>
        <v>Household</v>
      </c>
      <c r="P1786" s="2" t="str">
        <f ca="1">VLOOKUP(D1786,CUSTOMERS!A:J,10,FALSE)</f>
        <v>50 - 60</v>
      </c>
      <c r="Q1786" s="2" t="str">
        <f>VLOOKUP(D1786,CUSTOMERS!A:I,9,FALSE)</f>
        <v>Mid-Atlantic</v>
      </c>
      <c r="R1786" s="2" t="str">
        <f>VLOOKUP(D1786,CUSTOMERS!A:K,11,FALSE)</f>
        <v>USA</v>
      </c>
    </row>
    <row r="1787" spans="1:18" x14ac:dyDescent="0.2">
      <c r="A1787" s="2">
        <v>1850</v>
      </c>
      <c r="B1787" s="2">
        <v>2</v>
      </c>
      <c r="C1787" s="4">
        <v>45046</v>
      </c>
      <c r="D1787" s="2">
        <v>340</v>
      </c>
      <c r="E1787" s="2">
        <v>122</v>
      </c>
      <c r="F1787" s="2" t="str">
        <f>VLOOKUP(E1787,PRODUCTS!A:B,2,FALSE)</f>
        <v>Log and Kindling Rack</v>
      </c>
      <c r="G1787" s="2">
        <v>4</v>
      </c>
      <c r="H1787" s="10">
        <f>VLOOKUP(E1787,PRODUCTS!A:E,3,FALSE)</f>
        <v>105</v>
      </c>
      <c r="I1787" s="10">
        <f>VLOOKUP(E1787,PRODUCTS!A:E,4,FALSE)</f>
        <v>55.5</v>
      </c>
      <c r="J1787" s="10">
        <f t="shared" si="81"/>
        <v>420</v>
      </c>
      <c r="K1787" s="10">
        <f t="shared" si="82"/>
        <v>222</v>
      </c>
      <c r="L1787" s="10">
        <f t="shared" si="83"/>
        <v>198</v>
      </c>
      <c r="M1787" s="2">
        <f>VLOOKUP(D1787,CUSTOMERS!A:E,5,FALSE)</f>
        <v>6</v>
      </c>
      <c r="N1787" s="2">
        <f>VLOOKUP(E1787,PRODUCTS!A:E,5,FALSE)</f>
        <v>13</v>
      </c>
      <c r="O1787" s="2" t="str">
        <f>VLOOKUP(N1787,CATEGORIES!A:C,3,FALSE)</f>
        <v>Household</v>
      </c>
      <c r="P1787" s="2" t="str">
        <f ca="1">VLOOKUP(D1787,CUSTOMERS!A:J,10,FALSE)</f>
        <v>50 - 60</v>
      </c>
      <c r="Q1787" s="2" t="str">
        <f>VLOOKUP(D1787,CUSTOMERS!A:I,9,FALSE)</f>
        <v>Mid-Atlantic</v>
      </c>
      <c r="R1787" s="2" t="str">
        <f>VLOOKUP(D1787,CUSTOMERS!A:K,11,FALSE)</f>
        <v>USA</v>
      </c>
    </row>
    <row r="1788" spans="1:18" x14ac:dyDescent="0.2">
      <c r="A1788" s="2">
        <v>1850</v>
      </c>
      <c r="B1788" s="2">
        <v>3</v>
      </c>
      <c r="C1788" s="4">
        <v>45046</v>
      </c>
      <c r="D1788" s="2">
        <v>340</v>
      </c>
      <c r="E1788" s="2">
        <v>123</v>
      </c>
      <c r="F1788" s="2" t="str">
        <f>VLOOKUP(E1788,PRODUCTS!A:B,2,FALSE)</f>
        <v>Lone Star Fiesta</v>
      </c>
      <c r="G1788" s="2">
        <v>1</v>
      </c>
      <c r="H1788" s="10">
        <f>VLOOKUP(E1788,PRODUCTS!A:E,3,FALSE)</f>
        <v>75</v>
      </c>
      <c r="I1788" s="10">
        <f>VLOOKUP(E1788,PRODUCTS!A:E,4,FALSE)</f>
        <v>40.5</v>
      </c>
      <c r="J1788" s="10">
        <f t="shared" si="81"/>
        <v>75</v>
      </c>
      <c r="K1788" s="10">
        <f t="shared" si="82"/>
        <v>40.5</v>
      </c>
      <c r="L1788" s="10">
        <f t="shared" si="83"/>
        <v>34.5</v>
      </c>
      <c r="M1788" s="2">
        <f>VLOOKUP(D1788,CUSTOMERS!A:E,5,FALSE)</f>
        <v>6</v>
      </c>
      <c r="N1788" s="2">
        <f>VLOOKUP(E1788,PRODUCTS!A:E,5,FALSE)</f>
        <v>11</v>
      </c>
      <c r="O1788" s="2" t="str">
        <f>VLOOKUP(N1788,CATEGORIES!A:C,3,FALSE)</f>
        <v>Gifts</v>
      </c>
      <c r="P1788" s="2" t="str">
        <f ca="1">VLOOKUP(D1788,CUSTOMERS!A:J,10,FALSE)</f>
        <v>50 - 60</v>
      </c>
      <c r="Q1788" s="2" t="str">
        <f>VLOOKUP(D1788,CUSTOMERS!A:I,9,FALSE)</f>
        <v>Mid-Atlantic</v>
      </c>
      <c r="R1788" s="2" t="str">
        <f>VLOOKUP(D1788,CUSTOMERS!A:K,11,FALSE)</f>
        <v>USA</v>
      </c>
    </row>
    <row r="1789" spans="1:18" x14ac:dyDescent="0.2">
      <c r="A1789" s="2">
        <v>1850</v>
      </c>
      <c r="B1789" s="2">
        <v>4</v>
      </c>
      <c r="C1789" s="4">
        <v>45046</v>
      </c>
      <c r="D1789" s="2">
        <v>340</v>
      </c>
      <c r="E1789" s="2">
        <v>191</v>
      </c>
      <c r="F1789" s="2" t="str">
        <f>VLOOKUP(E1789,PRODUCTS!A:B,2,FALSE)</f>
        <v>Terra Cotta Garlic Roaster</v>
      </c>
      <c r="G1789" s="2">
        <v>1</v>
      </c>
      <c r="H1789" s="10">
        <f>VLOOKUP(E1789,PRODUCTS!A:E,3,FALSE)</f>
        <v>26</v>
      </c>
      <c r="I1789" s="10">
        <f>VLOOKUP(E1789,PRODUCTS!A:E,4,FALSE)</f>
        <v>15</v>
      </c>
      <c r="J1789" s="10">
        <f t="shared" si="81"/>
        <v>26</v>
      </c>
      <c r="K1789" s="10">
        <f t="shared" si="82"/>
        <v>15</v>
      </c>
      <c r="L1789" s="10">
        <f t="shared" si="83"/>
        <v>11</v>
      </c>
      <c r="M1789" s="2">
        <f>VLOOKUP(D1789,CUSTOMERS!A:E,5,FALSE)</f>
        <v>6</v>
      </c>
      <c r="N1789" s="2">
        <f>VLOOKUP(E1789,PRODUCTS!A:E,5,FALSE)</f>
        <v>15</v>
      </c>
      <c r="O1789" s="2" t="str">
        <f>VLOOKUP(N1789,CATEGORIES!A:C,3,FALSE)</f>
        <v>Household</v>
      </c>
      <c r="P1789" s="2" t="str">
        <f ca="1">VLOOKUP(D1789,CUSTOMERS!A:J,10,FALSE)</f>
        <v>50 - 60</v>
      </c>
      <c r="Q1789" s="2" t="str">
        <f>VLOOKUP(D1789,CUSTOMERS!A:I,9,FALSE)</f>
        <v>Mid-Atlantic</v>
      </c>
      <c r="R1789" s="2" t="str">
        <f>VLOOKUP(D1789,CUSTOMERS!A:K,11,FALSE)</f>
        <v>USA</v>
      </c>
    </row>
    <row r="1790" spans="1:18" x14ac:dyDescent="0.2">
      <c r="A1790" s="2">
        <v>1851</v>
      </c>
      <c r="B1790" s="2">
        <v>1</v>
      </c>
      <c r="C1790" s="4">
        <v>45047</v>
      </c>
      <c r="D1790" s="2">
        <v>42</v>
      </c>
      <c r="E1790" s="2">
        <v>181</v>
      </c>
      <c r="F1790" s="2" t="str">
        <f>VLOOKUP(E1790,PRODUCTS!A:B,2,FALSE)</f>
        <v>Slinky</v>
      </c>
      <c r="G1790" s="2">
        <v>3</v>
      </c>
      <c r="H1790" s="10">
        <f>VLOOKUP(E1790,PRODUCTS!A:E,3,FALSE)</f>
        <v>12</v>
      </c>
      <c r="I1790" s="10">
        <f>VLOOKUP(E1790,PRODUCTS!A:E,4,FALSE)</f>
        <v>7</v>
      </c>
      <c r="J1790" s="10">
        <f t="shared" si="81"/>
        <v>36</v>
      </c>
      <c r="K1790" s="10">
        <f t="shared" si="82"/>
        <v>21</v>
      </c>
      <c r="L1790" s="10">
        <f t="shared" si="83"/>
        <v>15</v>
      </c>
      <c r="M1790" s="2">
        <f>VLOOKUP(D1790,CUSTOMERS!A:E,5,FALSE)</f>
        <v>6</v>
      </c>
      <c r="N1790" s="2">
        <f>VLOOKUP(E1790,PRODUCTS!A:E,5,FALSE)</f>
        <v>5</v>
      </c>
      <c r="O1790" s="2" t="str">
        <f>VLOOKUP(N1790,CATEGORIES!A:C,3,FALSE)</f>
        <v>Children</v>
      </c>
      <c r="P1790" s="2" t="str">
        <f ca="1">VLOOKUP(D1790,CUSTOMERS!A:J,10,FALSE)</f>
        <v>30 - 40</v>
      </c>
      <c r="Q1790" s="2" t="str">
        <f>VLOOKUP(D1790,CUSTOMERS!A:I,9,FALSE)</f>
        <v>North-West</v>
      </c>
      <c r="R1790" s="2" t="str">
        <f>VLOOKUP(D1790,CUSTOMERS!A:K,11,FALSE)</f>
        <v>USA</v>
      </c>
    </row>
    <row r="1791" spans="1:18" x14ac:dyDescent="0.2">
      <c r="A1791" s="2">
        <v>1851</v>
      </c>
      <c r="B1791" s="2">
        <v>2</v>
      </c>
      <c r="C1791" s="4">
        <v>45047</v>
      </c>
      <c r="D1791" s="2">
        <v>42</v>
      </c>
      <c r="E1791" s="2">
        <v>195</v>
      </c>
      <c r="F1791" s="2" t="str">
        <f>VLOOKUP(E1791,PRODUCTS!A:B,2,FALSE)</f>
        <v>Tiverton Wren House</v>
      </c>
      <c r="G1791" s="2">
        <v>1</v>
      </c>
      <c r="H1791" s="10">
        <f>VLOOKUP(E1791,PRODUCTS!A:E,3,FALSE)</f>
        <v>46</v>
      </c>
      <c r="I1791" s="10">
        <f>VLOOKUP(E1791,PRODUCTS!A:E,4,FALSE)</f>
        <v>24</v>
      </c>
      <c r="J1791" s="10">
        <f t="shared" si="81"/>
        <v>46</v>
      </c>
      <c r="K1791" s="10">
        <f t="shared" si="82"/>
        <v>24</v>
      </c>
      <c r="L1791" s="10">
        <f t="shared" si="83"/>
        <v>22</v>
      </c>
      <c r="M1791" s="2">
        <f>VLOOKUP(D1791,CUSTOMERS!A:E,5,FALSE)</f>
        <v>6</v>
      </c>
      <c r="N1791" s="2">
        <f>VLOOKUP(E1791,PRODUCTS!A:E,5,FALSE)</f>
        <v>16</v>
      </c>
      <c r="O1791" s="2" t="str">
        <f>VLOOKUP(N1791,CATEGORIES!A:C,3,FALSE)</f>
        <v>Household</v>
      </c>
      <c r="P1791" s="2" t="str">
        <f ca="1">VLOOKUP(D1791,CUSTOMERS!A:J,10,FALSE)</f>
        <v>30 - 40</v>
      </c>
      <c r="Q1791" s="2" t="str">
        <f>VLOOKUP(D1791,CUSTOMERS!A:I,9,FALSE)</f>
        <v>North-West</v>
      </c>
      <c r="R1791" s="2" t="str">
        <f>VLOOKUP(D1791,CUSTOMERS!A:K,11,FALSE)</f>
        <v>USA</v>
      </c>
    </row>
    <row r="1792" spans="1:18" x14ac:dyDescent="0.2">
      <c r="A1792" s="2">
        <v>1852</v>
      </c>
      <c r="B1792" s="2">
        <v>1</v>
      </c>
      <c r="C1792" s="4">
        <v>45048</v>
      </c>
      <c r="D1792" s="2">
        <v>277</v>
      </c>
      <c r="E1792" s="2">
        <v>121</v>
      </c>
      <c r="F1792" s="2" t="str">
        <f>VLOOKUP(E1792,PRODUCTS!A:B,2,FALSE)</f>
        <v>Electric Litter Maid</v>
      </c>
      <c r="G1792" s="2">
        <v>1</v>
      </c>
      <c r="H1792" s="10">
        <f>VLOOKUP(E1792,PRODUCTS!A:E,3,FALSE)</f>
        <v>184</v>
      </c>
      <c r="I1792" s="10">
        <f>VLOOKUP(E1792,PRODUCTS!A:E,4,FALSE)</f>
        <v>93</v>
      </c>
      <c r="J1792" s="10">
        <f t="shared" si="81"/>
        <v>184</v>
      </c>
      <c r="K1792" s="10">
        <f t="shared" si="82"/>
        <v>93</v>
      </c>
      <c r="L1792" s="10">
        <f t="shared" si="83"/>
        <v>91</v>
      </c>
      <c r="M1792" s="2">
        <f>VLOOKUP(D1792,CUSTOMERS!A:E,5,FALSE)</f>
        <v>7</v>
      </c>
      <c r="N1792" s="2">
        <f>VLOOKUP(E1792,PRODUCTS!A:E,5,FALSE)</f>
        <v>21</v>
      </c>
      <c r="O1792" s="2" t="str">
        <f>VLOOKUP(N1792,CATEGORIES!A:C,3,FALSE)</f>
        <v>Household</v>
      </c>
      <c r="P1792" s="2" t="str">
        <f ca="1">VLOOKUP(D1792,CUSTOMERS!A:J,10,FALSE)</f>
        <v>&lt; 20</v>
      </c>
      <c r="Q1792" s="2" t="str">
        <f>VLOOKUP(D1792,CUSTOMERS!A:I,9,FALSE)</f>
        <v>Mid-Atlantic</v>
      </c>
      <c r="R1792" s="2" t="str">
        <f>VLOOKUP(D1792,CUSTOMERS!A:K,11,FALSE)</f>
        <v>USA</v>
      </c>
    </row>
    <row r="1793" spans="1:18" x14ac:dyDescent="0.2">
      <c r="A1793" s="2">
        <v>1852</v>
      </c>
      <c r="B1793" s="2">
        <v>2</v>
      </c>
      <c r="C1793" s="4">
        <v>45048</v>
      </c>
      <c r="D1793" s="2">
        <v>277</v>
      </c>
      <c r="E1793" s="2">
        <v>184</v>
      </c>
      <c r="F1793" s="2" t="str">
        <f>VLOOKUP(E1793,PRODUCTS!A:B,2,FALSE)</f>
        <v>Sonic Molechaser</v>
      </c>
      <c r="G1793" s="2">
        <v>1</v>
      </c>
      <c r="H1793" s="10">
        <f>VLOOKUP(E1793,PRODUCTS!A:E,3,FALSE)</f>
        <v>45</v>
      </c>
      <c r="I1793" s="10">
        <f>VLOOKUP(E1793,PRODUCTS!A:E,4,FALSE)</f>
        <v>23.5</v>
      </c>
      <c r="J1793" s="10">
        <f t="shared" si="81"/>
        <v>45</v>
      </c>
      <c r="K1793" s="10">
        <f t="shared" si="82"/>
        <v>23.5</v>
      </c>
      <c r="L1793" s="10">
        <f t="shared" si="83"/>
        <v>21.5</v>
      </c>
      <c r="M1793" s="2">
        <f>VLOOKUP(D1793,CUSTOMERS!A:E,5,FALSE)</f>
        <v>7</v>
      </c>
      <c r="N1793" s="2">
        <f>VLOOKUP(E1793,PRODUCTS!A:E,5,FALSE)</f>
        <v>16</v>
      </c>
      <c r="O1793" s="2" t="str">
        <f>VLOOKUP(N1793,CATEGORIES!A:C,3,FALSE)</f>
        <v>Household</v>
      </c>
      <c r="P1793" s="2" t="str">
        <f ca="1">VLOOKUP(D1793,CUSTOMERS!A:J,10,FALSE)</f>
        <v>&lt; 20</v>
      </c>
      <c r="Q1793" s="2" t="str">
        <f>VLOOKUP(D1793,CUSTOMERS!A:I,9,FALSE)</f>
        <v>Mid-Atlantic</v>
      </c>
      <c r="R1793" s="2" t="str">
        <f>VLOOKUP(D1793,CUSTOMERS!A:K,11,FALSE)</f>
        <v>USA</v>
      </c>
    </row>
    <row r="1794" spans="1:18" x14ac:dyDescent="0.2">
      <c r="A1794" s="2">
        <v>1853</v>
      </c>
      <c r="B1794" s="2">
        <v>1</v>
      </c>
      <c r="C1794" s="4">
        <v>45048</v>
      </c>
      <c r="D1794" s="2">
        <v>306</v>
      </c>
      <c r="E1794" s="2">
        <v>132</v>
      </c>
      <c r="F1794" s="2" t="str">
        <f>VLOOKUP(E1794,PRODUCTS!A:B,2,FALSE)</f>
        <v>Micro FM Radio</v>
      </c>
      <c r="G1794" s="2">
        <v>1</v>
      </c>
      <c r="H1794" s="10">
        <f>VLOOKUP(E1794,PRODUCTS!A:E,3,FALSE)</f>
        <v>24</v>
      </c>
      <c r="I1794" s="10">
        <f>VLOOKUP(E1794,PRODUCTS!A:E,4,FALSE)</f>
        <v>15</v>
      </c>
      <c r="J1794" s="10">
        <f t="shared" ref="J1794:J1857" si="84">H1794*G1794</f>
        <v>24</v>
      </c>
      <c r="K1794" s="10">
        <f t="shared" ref="K1794:K1857" si="85">I1794*G1794</f>
        <v>15</v>
      </c>
      <c r="L1794" s="10">
        <f t="shared" ref="L1794:L1857" si="86">J1794-K1794</f>
        <v>9</v>
      </c>
      <c r="M1794" s="2">
        <f>VLOOKUP(D1794,CUSTOMERS!A:E,5,FALSE)</f>
        <v>8</v>
      </c>
      <c r="N1794" s="2">
        <f>VLOOKUP(E1794,PRODUCTS!A:E,5,FALSE)</f>
        <v>1</v>
      </c>
      <c r="O1794" s="2" t="str">
        <f>VLOOKUP(N1794,CATEGORIES!A:C,3,FALSE)</f>
        <v>Electronics</v>
      </c>
      <c r="P1794" s="2" t="str">
        <f ca="1">VLOOKUP(D1794,CUSTOMERS!A:J,10,FALSE)</f>
        <v>60 - 70</v>
      </c>
      <c r="Q1794" s="2" t="str">
        <f>VLOOKUP(D1794,CUSTOMERS!A:I,9,FALSE)</f>
        <v>Central</v>
      </c>
      <c r="R1794" s="2" t="str">
        <f>VLOOKUP(D1794,CUSTOMERS!A:K,11,FALSE)</f>
        <v>USA</v>
      </c>
    </row>
    <row r="1795" spans="1:18" x14ac:dyDescent="0.2">
      <c r="A1795" s="2">
        <v>1853</v>
      </c>
      <c r="B1795" s="2">
        <v>2</v>
      </c>
      <c r="C1795" s="4">
        <v>45048</v>
      </c>
      <c r="D1795" s="2">
        <v>306</v>
      </c>
      <c r="E1795" s="2">
        <v>170</v>
      </c>
      <c r="F1795" s="2" t="str">
        <f>VLOOKUP(E1795,PRODUCTS!A:B,2,FALSE)</f>
        <v>San Francisco Trolley 3-D Puzzle</v>
      </c>
      <c r="G1795" s="2">
        <v>1</v>
      </c>
      <c r="H1795" s="10">
        <f>VLOOKUP(E1795,PRODUCTS!A:E,3,FALSE)</f>
        <v>95</v>
      </c>
      <c r="I1795" s="10">
        <f>VLOOKUP(E1795,PRODUCTS!A:E,4,FALSE)</f>
        <v>49.5</v>
      </c>
      <c r="J1795" s="10">
        <f t="shared" si="84"/>
        <v>95</v>
      </c>
      <c r="K1795" s="10">
        <f t="shared" si="85"/>
        <v>49.5</v>
      </c>
      <c r="L1795" s="10">
        <f t="shared" si="86"/>
        <v>45.5</v>
      </c>
      <c r="M1795" s="2">
        <f>VLOOKUP(D1795,CUSTOMERS!A:E,5,FALSE)</f>
        <v>8</v>
      </c>
      <c r="N1795" s="2">
        <f>VLOOKUP(E1795,PRODUCTS!A:E,5,FALSE)</f>
        <v>11</v>
      </c>
      <c r="O1795" s="2" t="str">
        <f>VLOOKUP(N1795,CATEGORIES!A:C,3,FALSE)</f>
        <v>Gifts</v>
      </c>
      <c r="P1795" s="2" t="str">
        <f ca="1">VLOOKUP(D1795,CUSTOMERS!A:J,10,FALSE)</f>
        <v>60 - 70</v>
      </c>
      <c r="Q1795" s="2" t="str">
        <f>VLOOKUP(D1795,CUSTOMERS!A:I,9,FALSE)</f>
        <v>Central</v>
      </c>
      <c r="R1795" s="2" t="str">
        <f>VLOOKUP(D1795,CUSTOMERS!A:K,11,FALSE)</f>
        <v>USA</v>
      </c>
    </row>
    <row r="1796" spans="1:18" x14ac:dyDescent="0.2">
      <c r="A1796" s="2">
        <v>1854</v>
      </c>
      <c r="B1796" s="2">
        <v>1</v>
      </c>
      <c r="C1796" s="4">
        <v>45051</v>
      </c>
      <c r="D1796" s="2">
        <v>643</v>
      </c>
      <c r="E1796" s="2">
        <v>33</v>
      </c>
      <c r="F1796" s="2" t="str">
        <f>VLOOKUP(E1796,PRODUCTS!A:B,2,FALSE)</f>
        <v>Casablanca</v>
      </c>
      <c r="G1796" s="2">
        <v>1</v>
      </c>
      <c r="H1796" s="10">
        <f>VLOOKUP(E1796,PRODUCTS!A:E,3,FALSE)</f>
        <v>60</v>
      </c>
      <c r="I1796" s="10">
        <f>VLOOKUP(E1796,PRODUCTS!A:E,4,FALSE)</f>
        <v>31</v>
      </c>
      <c r="J1796" s="10">
        <f t="shared" si="84"/>
        <v>60</v>
      </c>
      <c r="K1796" s="10">
        <f t="shared" si="85"/>
        <v>31</v>
      </c>
      <c r="L1796" s="10">
        <f t="shared" si="86"/>
        <v>29</v>
      </c>
      <c r="M1796" s="2">
        <f>VLOOKUP(D1796,CUSTOMERS!A:E,5,FALSE)</f>
        <v>4</v>
      </c>
      <c r="N1796" s="2">
        <f>VLOOKUP(E1796,PRODUCTS!A:E,5,FALSE)</f>
        <v>11</v>
      </c>
      <c r="O1796" s="2" t="str">
        <f>VLOOKUP(N1796,CATEGORIES!A:C,3,FALSE)</f>
        <v>Gifts</v>
      </c>
      <c r="P1796" s="2" t="str">
        <f ca="1">VLOOKUP(D1796,CUSTOMERS!A:J,10,FALSE)</f>
        <v>60 - 70</v>
      </c>
      <c r="Q1796" s="2" t="str">
        <f>VLOOKUP(D1796,CUSTOMERS!A:I,9,FALSE)</f>
        <v>South-West</v>
      </c>
      <c r="R1796" s="2" t="str">
        <f>VLOOKUP(D1796,CUSTOMERS!A:K,11,FALSE)</f>
        <v>USA</v>
      </c>
    </row>
    <row r="1797" spans="1:18" x14ac:dyDescent="0.2">
      <c r="A1797" s="2">
        <v>1854</v>
      </c>
      <c r="B1797" s="2">
        <v>2</v>
      </c>
      <c r="C1797" s="4">
        <v>45051</v>
      </c>
      <c r="D1797" s="2">
        <v>643</v>
      </c>
      <c r="E1797" s="2">
        <v>132</v>
      </c>
      <c r="F1797" s="2" t="str">
        <f>VLOOKUP(E1797,PRODUCTS!A:B,2,FALSE)</f>
        <v>Micro FM Radio</v>
      </c>
      <c r="G1797" s="2">
        <v>1</v>
      </c>
      <c r="H1797" s="10">
        <f>VLOOKUP(E1797,PRODUCTS!A:E,3,FALSE)</f>
        <v>24</v>
      </c>
      <c r="I1797" s="10">
        <f>VLOOKUP(E1797,PRODUCTS!A:E,4,FALSE)</f>
        <v>15</v>
      </c>
      <c r="J1797" s="10">
        <f t="shared" si="84"/>
        <v>24</v>
      </c>
      <c r="K1797" s="10">
        <f t="shared" si="85"/>
        <v>15</v>
      </c>
      <c r="L1797" s="10">
        <f t="shared" si="86"/>
        <v>9</v>
      </c>
      <c r="M1797" s="2">
        <f>VLOOKUP(D1797,CUSTOMERS!A:E,5,FALSE)</f>
        <v>4</v>
      </c>
      <c r="N1797" s="2">
        <f>VLOOKUP(E1797,PRODUCTS!A:E,5,FALSE)</f>
        <v>1</v>
      </c>
      <c r="O1797" s="2" t="str">
        <f>VLOOKUP(N1797,CATEGORIES!A:C,3,FALSE)</f>
        <v>Electronics</v>
      </c>
      <c r="P1797" s="2" t="str">
        <f ca="1">VLOOKUP(D1797,CUSTOMERS!A:J,10,FALSE)</f>
        <v>60 - 70</v>
      </c>
      <c r="Q1797" s="2" t="str">
        <f>VLOOKUP(D1797,CUSTOMERS!A:I,9,FALSE)</f>
        <v>South-West</v>
      </c>
      <c r="R1797" s="2" t="str">
        <f>VLOOKUP(D1797,CUSTOMERS!A:K,11,FALSE)</f>
        <v>USA</v>
      </c>
    </row>
    <row r="1798" spans="1:18" x14ac:dyDescent="0.2">
      <c r="A1798" s="2">
        <v>1855</v>
      </c>
      <c r="B1798" s="2">
        <v>1</v>
      </c>
      <c r="C1798" s="4">
        <v>45052</v>
      </c>
      <c r="D1798" s="2">
        <v>131</v>
      </c>
      <c r="E1798" s="2">
        <v>36</v>
      </c>
      <c r="F1798" s="2" t="str">
        <f>VLOOKUP(E1798,PRODUCTS!A:B,2,FALSE)</f>
        <v>Cashmere Blend Espresso</v>
      </c>
      <c r="G1798" s="2">
        <v>2</v>
      </c>
      <c r="H1798" s="10">
        <f>VLOOKUP(E1798,PRODUCTS!A:E,3,FALSE)</f>
        <v>14</v>
      </c>
      <c r="I1798" s="10">
        <f>VLOOKUP(E1798,PRODUCTS!A:E,4,FALSE)</f>
        <v>8</v>
      </c>
      <c r="J1798" s="10">
        <f t="shared" si="84"/>
        <v>28</v>
      </c>
      <c r="K1798" s="10">
        <f t="shared" si="85"/>
        <v>16</v>
      </c>
      <c r="L1798" s="10">
        <f t="shared" si="86"/>
        <v>12</v>
      </c>
      <c r="M1798" s="2">
        <f>VLOOKUP(D1798,CUSTOMERS!A:E,5,FALSE)</f>
        <v>6</v>
      </c>
      <c r="N1798" s="2">
        <f>VLOOKUP(E1798,PRODUCTS!A:E,5,FALSE)</f>
        <v>6</v>
      </c>
      <c r="O1798" s="2" t="str">
        <f>VLOOKUP(N1798,CATEGORIES!A:C,3,FALSE)</f>
        <v>Food</v>
      </c>
      <c r="P1798" s="2" t="str">
        <f ca="1">VLOOKUP(D1798,CUSTOMERS!A:J,10,FALSE)</f>
        <v>30 - 40</v>
      </c>
      <c r="Q1798" s="2" t="str">
        <f>VLOOKUP(D1798,CUSTOMERS!A:I,9,FALSE)</f>
        <v>South</v>
      </c>
      <c r="R1798" s="2" t="str">
        <f>VLOOKUP(D1798,CUSTOMERS!A:K,11,FALSE)</f>
        <v>USA</v>
      </c>
    </row>
    <row r="1799" spans="1:18" x14ac:dyDescent="0.2">
      <c r="A1799" s="2">
        <v>1855</v>
      </c>
      <c r="B1799" s="2">
        <v>2</v>
      </c>
      <c r="C1799" s="4">
        <v>45052</v>
      </c>
      <c r="D1799" s="2">
        <v>131</v>
      </c>
      <c r="E1799" s="2">
        <v>122</v>
      </c>
      <c r="F1799" s="2" t="str">
        <f>VLOOKUP(E1799,PRODUCTS!A:B,2,FALSE)</f>
        <v>Log and Kindling Rack</v>
      </c>
      <c r="G1799" s="2">
        <v>1</v>
      </c>
      <c r="H1799" s="10">
        <f>VLOOKUP(E1799,PRODUCTS!A:E,3,FALSE)</f>
        <v>105</v>
      </c>
      <c r="I1799" s="10">
        <f>VLOOKUP(E1799,PRODUCTS!A:E,4,FALSE)</f>
        <v>55.5</v>
      </c>
      <c r="J1799" s="10">
        <f t="shared" si="84"/>
        <v>105</v>
      </c>
      <c r="K1799" s="10">
        <f t="shared" si="85"/>
        <v>55.5</v>
      </c>
      <c r="L1799" s="10">
        <f t="shared" si="86"/>
        <v>49.5</v>
      </c>
      <c r="M1799" s="2">
        <f>VLOOKUP(D1799,CUSTOMERS!A:E,5,FALSE)</f>
        <v>6</v>
      </c>
      <c r="N1799" s="2">
        <f>VLOOKUP(E1799,PRODUCTS!A:E,5,FALSE)</f>
        <v>13</v>
      </c>
      <c r="O1799" s="2" t="str">
        <f>VLOOKUP(N1799,CATEGORIES!A:C,3,FALSE)</f>
        <v>Household</v>
      </c>
      <c r="P1799" s="2" t="str">
        <f ca="1">VLOOKUP(D1799,CUSTOMERS!A:J,10,FALSE)</f>
        <v>30 - 40</v>
      </c>
      <c r="Q1799" s="2" t="str">
        <f>VLOOKUP(D1799,CUSTOMERS!A:I,9,FALSE)</f>
        <v>South</v>
      </c>
      <c r="R1799" s="2" t="str">
        <f>VLOOKUP(D1799,CUSTOMERS!A:K,11,FALSE)</f>
        <v>USA</v>
      </c>
    </row>
    <row r="1800" spans="1:18" x14ac:dyDescent="0.2">
      <c r="A1800" s="2">
        <v>1856</v>
      </c>
      <c r="B1800" s="2">
        <v>1</v>
      </c>
      <c r="C1800" s="4">
        <v>45052</v>
      </c>
      <c r="D1800" s="2">
        <v>487</v>
      </c>
      <c r="E1800" s="2">
        <v>87</v>
      </c>
      <c r="F1800" s="2" t="str">
        <f>VLOOKUP(E1800,PRODUCTS!A:B,2,FALSE)</f>
        <v>Fruit Collection Christmas Ornaments</v>
      </c>
      <c r="G1800" s="2">
        <v>1</v>
      </c>
      <c r="H1800" s="10">
        <f>VLOOKUP(E1800,PRODUCTS!A:E,3,FALSE)</f>
        <v>23</v>
      </c>
      <c r="I1800" s="10">
        <f>VLOOKUP(E1800,PRODUCTS!A:E,4,FALSE)</f>
        <v>12.5</v>
      </c>
      <c r="J1800" s="10">
        <f t="shared" si="84"/>
        <v>23</v>
      </c>
      <c r="K1800" s="10">
        <f t="shared" si="85"/>
        <v>12.5</v>
      </c>
      <c r="L1800" s="10">
        <f t="shared" si="86"/>
        <v>10.5</v>
      </c>
      <c r="M1800" s="2">
        <f>VLOOKUP(D1800,CUSTOMERS!A:E,5,FALSE)</f>
        <v>6</v>
      </c>
      <c r="N1800" s="2">
        <f>VLOOKUP(E1800,PRODUCTS!A:E,5,FALSE)</f>
        <v>4</v>
      </c>
      <c r="O1800" s="2" t="str">
        <f>VLOOKUP(N1800,CATEGORIES!A:C,3,FALSE)</f>
        <v>Gifts</v>
      </c>
      <c r="P1800" s="2" t="str">
        <f ca="1">VLOOKUP(D1800,CUSTOMERS!A:J,10,FALSE)</f>
        <v>20 - 30</v>
      </c>
      <c r="Q1800" s="2" t="str">
        <f>VLOOKUP(D1800,CUSTOMERS!A:I,9,FALSE)</f>
        <v>Mid-Atlantic</v>
      </c>
      <c r="R1800" s="2" t="str">
        <f>VLOOKUP(D1800,CUSTOMERS!A:K,11,FALSE)</f>
        <v>USA</v>
      </c>
    </row>
    <row r="1801" spans="1:18" x14ac:dyDescent="0.2">
      <c r="A1801" s="2">
        <v>1856</v>
      </c>
      <c r="B1801" s="2">
        <v>2</v>
      </c>
      <c r="C1801" s="4">
        <v>45052</v>
      </c>
      <c r="D1801" s="2">
        <v>487</v>
      </c>
      <c r="E1801" s="2">
        <v>101</v>
      </c>
      <c r="F1801" s="2" t="str">
        <f>VLOOKUP(E1801,PRODUCTS!A:B,2,FALSE)</f>
        <v>LED Headlamp</v>
      </c>
      <c r="G1801" s="2">
        <v>1</v>
      </c>
      <c r="H1801" s="10">
        <f>VLOOKUP(E1801,PRODUCTS!A:E,3,FALSE)</f>
        <v>35</v>
      </c>
      <c r="I1801" s="10">
        <f>VLOOKUP(E1801,PRODUCTS!A:E,4,FALSE)</f>
        <v>20.5</v>
      </c>
      <c r="J1801" s="10">
        <f t="shared" si="84"/>
        <v>35</v>
      </c>
      <c r="K1801" s="10">
        <f t="shared" si="85"/>
        <v>20.5</v>
      </c>
      <c r="L1801" s="10">
        <f t="shared" si="86"/>
        <v>14.5</v>
      </c>
      <c r="M1801" s="2">
        <f>VLOOKUP(D1801,CUSTOMERS!A:E,5,FALSE)</f>
        <v>6</v>
      </c>
      <c r="N1801" s="2">
        <f>VLOOKUP(E1801,PRODUCTS!A:E,5,FALSE)</f>
        <v>23</v>
      </c>
      <c r="O1801" s="2" t="str">
        <f>VLOOKUP(N1801,CATEGORIES!A:C,3,FALSE)</f>
        <v>Travel</v>
      </c>
      <c r="P1801" s="2" t="str">
        <f ca="1">VLOOKUP(D1801,CUSTOMERS!A:J,10,FALSE)</f>
        <v>20 - 30</v>
      </c>
      <c r="Q1801" s="2" t="str">
        <f>VLOOKUP(D1801,CUSTOMERS!A:I,9,FALSE)</f>
        <v>Mid-Atlantic</v>
      </c>
      <c r="R1801" s="2" t="str">
        <f>VLOOKUP(D1801,CUSTOMERS!A:K,11,FALSE)</f>
        <v>USA</v>
      </c>
    </row>
    <row r="1802" spans="1:18" x14ac:dyDescent="0.2">
      <c r="A1802" s="2">
        <v>1856</v>
      </c>
      <c r="B1802" s="2">
        <v>3</v>
      </c>
      <c r="C1802" s="4">
        <v>45052</v>
      </c>
      <c r="D1802" s="2">
        <v>487</v>
      </c>
      <c r="E1802" s="2">
        <v>195</v>
      </c>
      <c r="F1802" s="2" t="str">
        <f>VLOOKUP(E1802,PRODUCTS!A:B,2,FALSE)</f>
        <v>Tiverton Wren House</v>
      </c>
      <c r="G1802" s="2">
        <v>1</v>
      </c>
      <c r="H1802" s="10">
        <f>VLOOKUP(E1802,PRODUCTS!A:E,3,FALSE)</f>
        <v>46</v>
      </c>
      <c r="I1802" s="10">
        <f>VLOOKUP(E1802,PRODUCTS!A:E,4,FALSE)</f>
        <v>24</v>
      </c>
      <c r="J1802" s="10">
        <f t="shared" si="84"/>
        <v>46</v>
      </c>
      <c r="K1802" s="10">
        <f t="shared" si="85"/>
        <v>24</v>
      </c>
      <c r="L1802" s="10">
        <f t="shared" si="86"/>
        <v>22</v>
      </c>
      <c r="M1802" s="2">
        <f>VLOOKUP(D1802,CUSTOMERS!A:E,5,FALSE)</f>
        <v>6</v>
      </c>
      <c r="N1802" s="2">
        <f>VLOOKUP(E1802,PRODUCTS!A:E,5,FALSE)</f>
        <v>16</v>
      </c>
      <c r="O1802" s="2" t="str">
        <f>VLOOKUP(N1802,CATEGORIES!A:C,3,FALSE)</f>
        <v>Household</v>
      </c>
      <c r="P1802" s="2" t="str">
        <f ca="1">VLOOKUP(D1802,CUSTOMERS!A:J,10,FALSE)</f>
        <v>20 - 30</v>
      </c>
      <c r="Q1802" s="2" t="str">
        <f>VLOOKUP(D1802,CUSTOMERS!A:I,9,FALSE)</f>
        <v>Mid-Atlantic</v>
      </c>
      <c r="R1802" s="2" t="str">
        <f>VLOOKUP(D1802,CUSTOMERS!A:K,11,FALSE)</f>
        <v>USA</v>
      </c>
    </row>
    <row r="1803" spans="1:18" x14ac:dyDescent="0.2">
      <c r="A1803" s="2">
        <v>1857</v>
      </c>
      <c r="B1803" s="2">
        <v>1</v>
      </c>
      <c r="C1803" s="4">
        <v>45053</v>
      </c>
      <c r="D1803" s="2">
        <v>421</v>
      </c>
      <c r="E1803" s="2">
        <v>94</v>
      </c>
      <c r="F1803" s="2" t="str">
        <f>VLOOKUP(E1803,PRODUCTS!A:B,2,FALSE)</f>
        <v>Golf Club Cleaner</v>
      </c>
      <c r="G1803" s="2">
        <v>1</v>
      </c>
      <c r="H1803" s="10">
        <f>VLOOKUP(E1803,PRODUCTS!A:E,3,FALSE)</f>
        <v>25</v>
      </c>
      <c r="I1803" s="10">
        <f>VLOOKUP(E1803,PRODUCTS!A:E,4,FALSE)</f>
        <v>14.5</v>
      </c>
      <c r="J1803" s="10">
        <f t="shared" si="84"/>
        <v>25</v>
      </c>
      <c r="K1803" s="10">
        <f t="shared" si="85"/>
        <v>14.5</v>
      </c>
      <c r="L1803" s="10">
        <f t="shared" si="86"/>
        <v>10.5</v>
      </c>
      <c r="M1803" s="2">
        <f>VLOOKUP(D1803,CUSTOMERS!A:E,5,FALSE)</f>
        <v>5</v>
      </c>
      <c r="N1803" s="2">
        <f>VLOOKUP(E1803,PRODUCTS!A:E,5,FALSE)</f>
        <v>12</v>
      </c>
      <c r="O1803" s="2" t="str">
        <f>VLOOKUP(N1803,CATEGORIES!A:C,3,FALSE)</f>
        <v>Gifts</v>
      </c>
      <c r="P1803" s="2" t="str">
        <f ca="1">VLOOKUP(D1803,CUSTOMERS!A:J,10,FALSE)</f>
        <v>60 - 70</v>
      </c>
      <c r="Q1803" s="2" t="str">
        <f>VLOOKUP(D1803,CUSTOMERS!A:I,9,FALSE)</f>
        <v>South</v>
      </c>
      <c r="R1803" s="2" t="str">
        <f>VLOOKUP(D1803,CUSTOMERS!A:K,11,FALSE)</f>
        <v>USA</v>
      </c>
    </row>
    <row r="1804" spans="1:18" x14ac:dyDescent="0.2">
      <c r="A1804" s="2">
        <v>1857</v>
      </c>
      <c r="B1804" s="2">
        <v>2</v>
      </c>
      <c r="C1804" s="4">
        <v>45053</v>
      </c>
      <c r="D1804" s="2">
        <v>421</v>
      </c>
      <c r="E1804" s="2">
        <v>134</v>
      </c>
      <c r="F1804" s="2" t="str">
        <f>VLOOKUP(E1804,PRODUCTS!A:B,2,FALSE)</f>
        <v>Mocha Java Blend Coffee</v>
      </c>
      <c r="G1804" s="2">
        <v>1</v>
      </c>
      <c r="H1804" s="10">
        <f>VLOOKUP(E1804,PRODUCTS!A:E,3,FALSE)</f>
        <v>16</v>
      </c>
      <c r="I1804" s="10">
        <f>VLOOKUP(E1804,PRODUCTS!A:E,4,FALSE)</f>
        <v>9</v>
      </c>
      <c r="J1804" s="10">
        <f t="shared" si="84"/>
        <v>16</v>
      </c>
      <c r="K1804" s="10">
        <f t="shared" si="85"/>
        <v>9</v>
      </c>
      <c r="L1804" s="10">
        <f t="shared" si="86"/>
        <v>7</v>
      </c>
      <c r="M1804" s="2">
        <f>VLOOKUP(D1804,CUSTOMERS!A:E,5,FALSE)</f>
        <v>5</v>
      </c>
      <c r="N1804" s="2">
        <f>VLOOKUP(E1804,PRODUCTS!A:E,5,FALSE)</f>
        <v>6</v>
      </c>
      <c r="O1804" s="2" t="str">
        <f>VLOOKUP(N1804,CATEGORIES!A:C,3,FALSE)</f>
        <v>Food</v>
      </c>
      <c r="P1804" s="2" t="str">
        <f ca="1">VLOOKUP(D1804,CUSTOMERS!A:J,10,FALSE)</f>
        <v>60 - 70</v>
      </c>
      <c r="Q1804" s="2" t="str">
        <f>VLOOKUP(D1804,CUSTOMERS!A:I,9,FALSE)</f>
        <v>South</v>
      </c>
      <c r="R1804" s="2" t="str">
        <f>VLOOKUP(D1804,CUSTOMERS!A:K,11,FALSE)</f>
        <v>USA</v>
      </c>
    </row>
    <row r="1805" spans="1:18" x14ac:dyDescent="0.2">
      <c r="A1805" s="2">
        <v>1858</v>
      </c>
      <c r="B1805" s="2">
        <v>1</v>
      </c>
      <c r="C1805" s="4">
        <v>45054</v>
      </c>
      <c r="D1805" s="2">
        <v>279</v>
      </c>
      <c r="E1805" s="2">
        <v>101</v>
      </c>
      <c r="F1805" s="2" t="str">
        <f>VLOOKUP(E1805,PRODUCTS!A:B,2,FALSE)</f>
        <v>LED Headlamp</v>
      </c>
      <c r="G1805" s="2">
        <v>1</v>
      </c>
      <c r="H1805" s="10">
        <f>VLOOKUP(E1805,PRODUCTS!A:E,3,FALSE)</f>
        <v>35</v>
      </c>
      <c r="I1805" s="10">
        <f>VLOOKUP(E1805,PRODUCTS!A:E,4,FALSE)</f>
        <v>20.5</v>
      </c>
      <c r="J1805" s="10">
        <f t="shared" si="84"/>
        <v>35</v>
      </c>
      <c r="K1805" s="10">
        <f t="shared" si="85"/>
        <v>20.5</v>
      </c>
      <c r="L1805" s="10">
        <f t="shared" si="86"/>
        <v>14.5</v>
      </c>
      <c r="M1805" s="2">
        <f>VLOOKUP(D1805,CUSTOMERS!A:E,5,FALSE)</f>
        <v>8</v>
      </c>
      <c r="N1805" s="2">
        <f>VLOOKUP(E1805,PRODUCTS!A:E,5,FALSE)</f>
        <v>23</v>
      </c>
      <c r="O1805" s="2" t="str">
        <f>VLOOKUP(N1805,CATEGORIES!A:C,3,FALSE)</f>
        <v>Travel</v>
      </c>
      <c r="P1805" s="2" t="str">
        <f ca="1">VLOOKUP(D1805,CUSTOMERS!A:J,10,FALSE)</f>
        <v>30 - 40</v>
      </c>
      <c r="Q1805" s="2" t="str">
        <f>VLOOKUP(D1805,CUSTOMERS!A:I,9,FALSE)</f>
        <v>Mid-Atlantic</v>
      </c>
      <c r="R1805" s="2" t="str">
        <f>VLOOKUP(D1805,CUSTOMERS!A:K,11,FALSE)</f>
        <v>USA</v>
      </c>
    </row>
    <row r="1806" spans="1:18" x14ac:dyDescent="0.2">
      <c r="A1806" s="2">
        <v>1858</v>
      </c>
      <c r="B1806" s="2">
        <v>2</v>
      </c>
      <c r="C1806" s="4">
        <v>45054</v>
      </c>
      <c r="D1806" s="2">
        <v>279</v>
      </c>
      <c r="E1806" s="2">
        <v>121</v>
      </c>
      <c r="F1806" s="2" t="str">
        <f>VLOOKUP(E1806,PRODUCTS!A:B,2,FALSE)</f>
        <v>Electric Litter Maid</v>
      </c>
      <c r="G1806" s="2">
        <v>1</v>
      </c>
      <c r="H1806" s="10">
        <f>VLOOKUP(E1806,PRODUCTS!A:E,3,FALSE)</f>
        <v>184</v>
      </c>
      <c r="I1806" s="10">
        <f>VLOOKUP(E1806,PRODUCTS!A:E,4,FALSE)</f>
        <v>93</v>
      </c>
      <c r="J1806" s="10">
        <f t="shared" si="84"/>
        <v>184</v>
      </c>
      <c r="K1806" s="10">
        <f t="shared" si="85"/>
        <v>93</v>
      </c>
      <c r="L1806" s="10">
        <f t="shared" si="86"/>
        <v>91</v>
      </c>
      <c r="M1806" s="2">
        <f>VLOOKUP(D1806,CUSTOMERS!A:E,5,FALSE)</f>
        <v>8</v>
      </c>
      <c r="N1806" s="2">
        <f>VLOOKUP(E1806,PRODUCTS!A:E,5,FALSE)</f>
        <v>21</v>
      </c>
      <c r="O1806" s="2" t="str">
        <f>VLOOKUP(N1806,CATEGORIES!A:C,3,FALSE)</f>
        <v>Household</v>
      </c>
      <c r="P1806" s="2" t="str">
        <f ca="1">VLOOKUP(D1806,CUSTOMERS!A:J,10,FALSE)</f>
        <v>30 - 40</v>
      </c>
      <c r="Q1806" s="2" t="str">
        <f>VLOOKUP(D1806,CUSTOMERS!A:I,9,FALSE)</f>
        <v>Mid-Atlantic</v>
      </c>
      <c r="R1806" s="2" t="str">
        <f>VLOOKUP(D1806,CUSTOMERS!A:K,11,FALSE)</f>
        <v>USA</v>
      </c>
    </row>
    <row r="1807" spans="1:18" x14ac:dyDescent="0.2">
      <c r="A1807" s="2">
        <v>1858</v>
      </c>
      <c r="B1807" s="2">
        <v>3</v>
      </c>
      <c r="C1807" s="4">
        <v>45054</v>
      </c>
      <c r="D1807" s="2">
        <v>279</v>
      </c>
      <c r="E1807" s="2">
        <v>129</v>
      </c>
      <c r="F1807" s="2" t="str">
        <f>VLOOKUP(E1807,PRODUCTS!A:B,2,FALSE)</f>
        <v>Mahogany Steamer Trunk</v>
      </c>
      <c r="G1807" s="2">
        <v>1</v>
      </c>
      <c r="H1807" s="10">
        <f>VLOOKUP(E1807,PRODUCTS!A:E,3,FALSE)</f>
        <v>630</v>
      </c>
      <c r="I1807" s="10">
        <f>VLOOKUP(E1807,PRODUCTS!A:E,4,FALSE)</f>
        <v>316</v>
      </c>
      <c r="J1807" s="10">
        <f t="shared" si="84"/>
        <v>630</v>
      </c>
      <c r="K1807" s="10">
        <f t="shared" si="85"/>
        <v>316</v>
      </c>
      <c r="L1807" s="10">
        <f t="shared" si="86"/>
        <v>314</v>
      </c>
      <c r="M1807" s="2">
        <f>VLOOKUP(D1807,CUSTOMERS!A:E,5,FALSE)</f>
        <v>8</v>
      </c>
      <c r="N1807" s="2">
        <f>VLOOKUP(E1807,PRODUCTS!A:E,5,FALSE)</f>
        <v>8</v>
      </c>
      <c r="O1807" s="2" t="str">
        <f>VLOOKUP(N1807,CATEGORIES!A:C,3,FALSE)</f>
        <v>Household</v>
      </c>
      <c r="P1807" s="2" t="str">
        <f ca="1">VLOOKUP(D1807,CUSTOMERS!A:J,10,FALSE)</f>
        <v>30 - 40</v>
      </c>
      <c r="Q1807" s="2" t="str">
        <f>VLOOKUP(D1807,CUSTOMERS!A:I,9,FALSE)</f>
        <v>Mid-Atlantic</v>
      </c>
      <c r="R1807" s="2" t="str">
        <f>VLOOKUP(D1807,CUSTOMERS!A:K,11,FALSE)</f>
        <v>USA</v>
      </c>
    </row>
    <row r="1808" spans="1:18" x14ac:dyDescent="0.2">
      <c r="A1808" s="2">
        <v>1859</v>
      </c>
      <c r="B1808" s="2">
        <v>1</v>
      </c>
      <c r="C1808" s="4">
        <v>45054</v>
      </c>
      <c r="D1808" s="2">
        <v>518</v>
      </c>
      <c r="E1808" s="2">
        <v>18</v>
      </c>
      <c r="F1808" s="2" t="str">
        <f>VLOOKUP(E1808,PRODUCTS!A:B,2,FALSE)</f>
        <v>Bison Burgers &amp; Steak (10 Lb.)</v>
      </c>
      <c r="G1808" s="2">
        <v>1</v>
      </c>
      <c r="H1808" s="10">
        <f>VLOOKUP(E1808,PRODUCTS!A:E,3,FALSE)</f>
        <v>130</v>
      </c>
      <c r="I1808" s="10">
        <f>VLOOKUP(E1808,PRODUCTS!A:E,4,FALSE)</f>
        <v>66</v>
      </c>
      <c r="J1808" s="10">
        <f t="shared" si="84"/>
        <v>130</v>
      </c>
      <c r="K1808" s="10">
        <f t="shared" si="85"/>
        <v>66</v>
      </c>
      <c r="L1808" s="10">
        <f t="shared" si="86"/>
        <v>64</v>
      </c>
      <c r="M1808" s="2">
        <f>VLOOKUP(D1808,CUSTOMERS!A:E,5,FALSE)</f>
        <v>4</v>
      </c>
      <c r="N1808" s="2">
        <f>VLOOKUP(E1808,PRODUCTS!A:E,5,FALSE)</f>
        <v>18</v>
      </c>
      <c r="O1808" s="2" t="str">
        <f>VLOOKUP(N1808,CATEGORIES!A:C,3,FALSE)</f>
        <v>Food</v>
      </c>
      <c r="P1808" s="2" t="str">
        <f ca="1">VLOOKUP(D1808,CUSTOMERS!A:J,10,FALSE)</f>
        <v>50 - 60</v>
      </c>
      <c r="Q1808" s="2" t="str">
        <f>VLOOKUP(D1808,CUSTOMERS!A:I,9,FALSE)</f>
        <v>North-East</v>
      </c>
      <c r="R1808" s="2" t="str">
        <f>VLOOKUP(D1808,CUSTOMERS!A:K,11,FALSE)</f>
        <v>USA</v>
      </c>
    </row>
    <row r="1809" spans="1:18" x14ac:dyDescent="0.2">
      <c r="A1809" s="2">
        <v>1859</v>
      </c>
      <c r="B1809" s="2">
        <v>2</v>
      </c>
      <c r="C1809" s="4">
        <v>45054</v>
      </c>
      <c r="D1809" s="2">
        <v>518</v>
      </c>
      <c r="E1809" s="2">
        <v>81</v>
      </c>
      <c r="F1809" s="2" t="str">
        <f>VLOOKUP(E1809,PRODUCTS!A:B,2,FALSE)</f>
        <v>Fisherman's Reel Clock</v>
      </c>
      <c r="G1809" s="2">
        <v>3</v>
      </c>
      <c r="H1809" s="10">
        <f>VLOOKUP(E1809,PRODUCTS!A:E,3,FALSE)</f>
        <v>190</v>
      </c>
      <c r="I1809" s="10">
        <f>VLOOKUP(E1809,PRODUCTS!A:E,4,FALSE)</f>
        <v>98</v>
      </c>
      <c r="J1809" s="10">
        <f t="shared" si="84"/>
        <v>570</v>
      </c>
      <c r="K1809" s="10">
        <f t="shared" si="85"/>
        <v>294</v>
      </c>
      <c r="L1809" s="10">
        <f t="shared" si="86"/>
        <v>276</v>
      </c>
      <c r="M1809" s="2">
        <f>VLOOKUP(D1809,CUSTOMERS!A:E,5,FALSE)</f>
        <v>4</v>
      </c>
      <c r="N1809" s="2">
        <f>VLOOKUP(E1809,PRODUCTS!A:E,5,FALSE)</f>
        <v>26</v>
      </c>
      <c r="O1809" s="2" t="str">
        <f>VLOOKUP(N1809,CATEGORIES!A:C,3,FALSE)</f>
        <v>Gifts</v>
      </c>
      <c r="P1809" s="2" t="str">
        <f ca="1">VLOOKUP(D1809,CUSTOMERS!A:J,10,FALSE)</f>
        <v>50 - 60</v>
      </c>
      <c r="Q1809" s="2" t="str">
        <f>VLOOKUP(D1809,CUSTOMERS!A:I,9,FALSE)</f>
        <v>North-East</v>
      </c>
      <c r="R1809" s="2" t="str">
        <f>VLOOKUP(D1809,CUSTOMERS!A:K,11,FALSE)</f>
        <v>USA</v>
      </c>
    </row>
    <row r="1810" spans="1:18" x14ac:dyDescent="0.2">
      <c r="A1810" s="2">
        <v>1860</v>
      </c>
      <c r="B1810" s="2">
        <v>1</v>
      </c>
      <c r="C1810" s="4">
        <v>45055</v>
      </c>
      <c r="D1810" s="2">
        <v>642</v>
      </c>
      <c r="E1810" s="2">
        <v>10</v>
      </c>
      <c r="F1810" s="2" t="str">
        <f>VLOOKUP(E1810,PRODUCTS!A:B,2,FALSE)</f>
        <v>Aroma Wrap</v>
      </c>
      <c r="G1810" s="2">
        <v>1</v>
      </c>
      <c r="H1810" s="10">
        <f>VLOOKUP(E1810,PRODUCTS!A:E,3,FALSE)</f>
        <v>22</v>
      </c>
      <c r="I1810" s="10">
        <f>VLOOKUP(E1810,PRODUCTS!A:E,4,FALSE)</f>
        <v>12</v>
      </c>
      <c r="J1810" s="10">
        <f t="shared" si="84"/>
        <v>22</v>
      </c>
      <c r="K1810" s="10">
        <f t="shared" si="85"/>
        <v>12</v>
      </c>
      <c r="L1810" s="10">
        <f t="shared" si="86"/>
        <v>10</v>
      </c>
      <c r="M1810" s="2">
        <f>VLOOKUP(D1810,CUSTOMERS!A:E,5,FALSE)</f>
        <v>7</v>
      </c>
      <c r="N1810" s="2">
        <f>VLOOKUP(E1810,PRODUCTS!A:E,5,FALSE)</f>
        <v>20</v>
      </c>
      <c r="O1810" s="2" t="str">
        <f>VLOOKUP(N1810,CATEGORIES!A:C,3,FALSE)</f>
        <v>Health &amp; Beauty</v>
      </c>
      <c r="P1810" s="2" t="str">
        <f ca="1">VLOOKUP(D1810,CUSTOMERS!A:J,10,FALSE)</f>
        <v>40 - 50</v>
      </c>
      <c r="Q1810" s="2" t="str">
        <f>VLOOKUP(D1810,CUSTOMERS!A:I,9,FALSE)</f>
        <v>South-East</v>
      </c>
      <c r="R1810" s="2" t="str">
        <f>VLOOKUP(D1810,CUSTOMERS!A:K,11,FALSE)</f>
        <v>USA</v>
      </c>
    </row>
    <row r="1811" spans="1:18" x14ac:dyDescent="0.2">
      <c r="A1811" s="2">
        <v>1861</v>
      </c>
      <c r="B1811" s="2">
        <v>1</v>
      </c>
      <c r="C1811" s="4">
        <v>45058</v>
      </c>
      <c r="D1811" s="2">
        <v>489</v>
      </c>
      <c r="E1811" s="2">
        <v>101</v>
      </c>
      <c r="F1811" s="2" t="str">
        <f>VLOOKUP(E1811,PRODUCTS!A:B,2,FALSE)</f>
        <v>LED Headlamp</v>
      </c>
      <c r="G1811" s="2">
        <v>1</v>
      </c>
      <c r="H1811" s="10">
        <f>VLOOKUP(E1811,PRODUCTS!A:E,3,FALSE)</f>
        <v>35</v>
      </c>
      <c r="I1811" s="10">
        <f>VLOOKUP(E1811,PRODUCTS!A:E,4,FALSE)</f>
        <v>20.5</v>
      </c>
      <c r="J1811" s="10">
        <f t="shared" si="84"/>
        <v>35</v>
      </c>
      <c r="K1811" s="10">
        <f t="shared" si="85"/>
        <v>20.5</v>
      </c>
      <c r="L1811" s="10">
        <f t="shared" si="86"/>
        <v>14.5</v>
      </c>
      <c r="M1811" s="2">
        <f>VLOOKUP(D1811,CUSTOMERS!A:E,5,FALSE)</f>
        <v>7</v>
      </c>
      <c r="N1811" s="2">
        <f>VLOOKUP(E1811,PRODUCTS!A:E,5,FALSE)</f>
        <v>23</v>
      </c>
      <c r="O1811" s="2" t="str">
        <f>VLOOKUP(N1811,CATEGORIES!A:C,3,FALSE)</f>
        <v>Travel</v>
      </c>
      <c r="P1811" s="2" t="str">
        <f ca="1">VLOOKUP(D1811,CUSTOMERS!A:J,10,FALSE)</f>
        <v>40 - 50</v>
      </c>
      <c r="Q1811" s="2" t="str">
        <f>VLOOKUP(D1811,CUSTOMERS!A:I,9,FALSE)</f>
        <v>South-West</v>
      </c>
      <c r="R1811" s="2" t="str">
        <f>VLOOKUP(D1811,CUSTOMERS!A:K,11,FALSE)</f>
        <v>USA</v>
      </c>
    </row>
    <row r="1812" spans="1:18" x14ac:dyDescent="0.2">
      <c r="A1812" s="2">
        <v>1862</v>
      </c>
      <c r="B1812" s="2">
        <v>1</v>
      </c>
      <c r="C1812" s="4">
        <v>45059</v>
      </c>
      <c r="D1812" s="2">
        <v>78</v>
      </c>
      <c r="E1812" s="2">
        <v>11</v>
      </c>
      <c r="F1812" s="2" t="str">
        <f>VLOOKUP(E1812,PRODUCTS!A:B,2,FALSE)</f>
        <v>Aromatherapy Clove Candle</v>
      </c>
      <c r="G1812" s="2">
        <v>1</v>
      </c>
      <c r="H1812" s="10">
        <f>VLOOKUP(E1812,PRODUCTS!A:E,3,FALSE)</f>
        <v>25</v>
      </c>
      <c r="I1812" s="10">
        <f>VLOOKUP(E1812,PRODUCTS!A:E,4,FALSE)</f>
        <v>13.5</v>
      </c>
      <c r="J1812" s="10">
        <f t="shared" si="84"/>
        <v>25</v>
      </c>
      <c r="K1812" s="10">
        <f t="shared" si="85"/>
        <v>13.5</v>
      </c>
      <c r="L1812" s="10">
        <f t="shared" si="86"/>
        <v>11.5</v>
      </c>
      <c r="M1812" s="2">
        <f>VLOOKUP(D1812,CUSTOMERS!A:E,5,FALSE)</f>
        <v>2</v>
      </c>
      <c r="N1812" s="2">
        <f>VLOOKUP(E1812,PRODUCTS!A:E,5,FALSE)</f>
        <v>20</v>
      </c>
      <c r="O1812" s="2" t="str">
        <f>VLOOKUP(N1812,CATEGORIES!A:C,3,FALSE)</f>
        <v>Health &amp; Beauty</v>
      </c>
      <c r="P1812" s="2" t="str">
        <f ca="1">VLOOKUP(D1812,CUSTOMERS!A:J,10,FALSE)</f>
        <v>60 - 70</v>
      </c>
      <c r="Q1812" s="2" t="str">
        <f>VLOOKUP(D1812,CUSTOMERS!A:I,9,FALSE)</f>
        <v>Germany</v>
      </c>
      <c r="R1812" s="2" t="str">
        <f>VLOOKUP(D1812,CUSTOMERS!A:K,11,FALSE)</f>
        <v>Europe</v>
      </c>
    </row>
    <row r="1813" spans="1:18" x14ac:dyDescent="0.2">
      <c r="A1813" s="2">
        <v>1862</v>
      </c>
      <c r="B1813" s="2">
        <v>2</v>
      </c>
      <c r="C1813" s="4">
        <v>45059</v>
      </c>
      <c r="D1813" s="2">
        <v>78</v>
      </c>
      <c r="E1813" s="2">
        <v>56</v>
      </c>
      <c r="F1813" s="2" t="str">
        <f>VLOOKUP(E1813,PRODUCTS!A:B,2,FALSE)</f>
        <v>Cork Board</v>
      </c>
      <c r="G1813" s="2">
        <v>1</v>
      </c>
      <c r="H1813" s="10">
        <f>VLOOKUP(E1813,PRODUCTS!A:E,3,FALSE)</f>
        <v>30</v>
      </c>
      <c r="I1813" s="10">
        <f>VLOOKUP(E1813,PRODUCTS!A:E,4,FALSE)</f>
        <v>18</v>
      </c>
      <c r="J1813" s="10">
        <f t="shared" si="84"/>
        <v>30</v>
      </c>
      <c r="K1813" s="10">
        <f t="shared" si="85"/>
        <v>18</v>
      </c>
      <c r="L1813" s="10">
        <f t="shared" si="86"/>
        <v>12</v>
      </c>
      <c r="M1813" s="2">
        <f>VLOOKUP(D1813,CUSTOMERS!A:E,5,FALSE)</f>
        <v>2</v>
      </c>
      <c r="N1813" s="2">
        <f>VLOOKUP(E1813,PRODUCTS!A:E,5,FALSE)</f>
        <v>15</v>
      </c>
      <c r="O1813" s="2" t="str">
        <f>VLOOKUP(N1813,CATEGORIES!A:C,3,FALSE)</f>
        <v>Household</v>
      </c>
      <c r="P1813" s="2" t="str">
        <f ca="1">VLOOKUP(D1813,CUSTOMERS!A:J,10,FALSE)</f>
        <v>60 - 70</v>
      </c>
      <c r="Q1813" s="2" t="str">
        <f>VLOOKUP(D1813,CUSTOMERS!A:I,9,FALSE)</f>
        <v>Germany</v>
      </c>
      <c r="R1813" s="2" t="str">
        <f>VLOOKUP(D1813,CUSTOMERS!A:K,11,FALSE)</f>
        <v>Europe</v>
      </c>
    </row>
    <row r="1814" spans="1:18" x14ac:dyDescent="0.2">
      <c r="A1814" s="2">
        <v>1863</v>
      </c>
      <c r="B1814" s="2">
        <v>1</v>
      </c>
      <c r="C1814" s="4">
        <v>45059</v>
      </c>
      <c r="D1814" s="2">
        <v>483</v>
      </c>
      <c r="E1814" s="2">
        <v>84</v>
      </c>
      <c r="F1814" s="2" t="str">
        <f>VLOOKUP(E1814,PRODUCTS!A:B,2,FALSE)</f>
        <v>Solar Emergency Radio</v>
      </c>
      <c r="G1814" s="2">
        <v>1</v>
      </c>
      <c r="H1814" s="10">
        <f>VLOOKUP(E1814,PRODUCTS!A:E,3,FALSE)</f>
        <v>90</v>
      </c>
      <c r="I1814" s="10">
        <f>VLOOKUP(E1814,PRODUCTS!A:E,4,FALSE)</f>
        <v>48</v>
      </c>
      <c r="J1814" s="10">
        <f t="shared" si="84"/>
        <v>90</v>
      </c>
      <c r="K1814" s="10">
        <f t="shared" si="85"/>
        <v>48</v>
      </c>
      <c r="L1814" s="10">
        <f t="shared" si="86"/>
        <v>42</v>
      </c>
      <c r="M1814" s="2">
        <f>VLOOKUP(D1814,CUSTOMERS!A:E,5,FALSE)</f>
        <v>4</v>
      </c>
      <c r="N1814" s="2">
        <f>VLOOKUP(E1814,PRODUCTS!A:E,5,FALSE)</f>
        <v>1</v>
      </c>
      <c r="O1814" s="2" t="str">
        <f>VLOOKUP(N1814,CATEGORIES!A:C,3,FALSE)</f>
        <v>Electronics</v>
      </c>
      <c r="P1814" s="2" t="str">
        <f ca="1">VLOOKUP(D1814,CUSTOMERS!A:J,10,FALSE)</f>
        <v>30 - 40</v>
      </c>
      <c r="Q1814" s="2" t="str">
        <f>VLOOKUP(D1814,CUSTOMERS!A:I,9,FALSE)</f>
        <v>Central</v>
      </c>
      <c r="R1814" s="2" t="str">
        <f>VLOOKUP(D1814,CUSTOMERS!A:K,11,FALSE)</f>
        <v>USA</v>
      </c>
    </row>
    <row r="1815" spans="1:18" x14ac:dyDescent="0.2">
      <c r="A1815" s="2">
        <v>1863</v>
      </c>
      <c r="B1815" s="2">
        <v>2</v>
      </c>
      <c r="C1815" s="4">
        <v>45059</v>
      </c>
      <c r="D1815" s="2">
        <v>483</v>
      </c>
      <c r="E1815" s="2">
        <v>112</v>
      </c>
      <c r="F1815" s="2" t="str">
        <f>VLOOKUP(E1815,PRODUCTS!A:B,2,FALSE)</f>
        <v>Schmidt Truffles</v>
      </c>
      <c r="G1815" s="2">
        <v>1</v>
      </c>
      <c r="H1815" s="10">
        <f>VLOOKUP(E1815,PRODUCTS!A:E,3,FALSE)</f>
        <v>25</v>
      </c>
      <c r="I1815" s="10">
        <f>VLOOKUP(E1815,PRODUCTS!A:E,4,FALSE)</f>
        <v>14.5</v>
      </c>
      <c r="J1815" s="10">
        <f t="shared" si="84"/>
        <v>25</v>
      </c>
      <c r="K1815" s="10">
        <f t="shared" si="85"/>
        <v>14.5</v>
      </c>
      <c r="L1815" s="10">
        <f t="shared" si="86"/>
        <v>10.5</v>
      </c>
      <c r="M1815" s="2">
        <f>VLOOKUP(D1815,CUSTOMERS!A:E,5,FALSE)</f>
        <v>4</v>
      </c>
      <c r="N1815" s="2">
        <f>VLOOKUP(E1815,PRODUCTS!A:E,5,FALSE)</f>
        <v>3</v>
      </c>
      <c r="O1815" s="2" t="str">
        <f>VLOOKUP(N1815,CATEGORIES!A:C,3,FALSE)</f>
        <v>Food</v>
      </c>
      <c r="P1815" s="2" t="str">
        <f ca="1">VLOOKUP(D1815,CUSTOMERS!A:J,10,FALSE)</f>
        <v>30 - 40</v>
      </c>
      <c r="Q1815" s="2" t="str">
        <f>VLOOKUP(D1815,CUSTOMERS!A:I,9,FALSE)</f>
        <v>Central</v>
      </c>
      <c r="R1815" s="2" t="str">
        <f>VLOOKUP(D1815,CUSTOMERS!A:K,11,FALSE)</f>
        <v>USA</v>
      </c>
    </row>
    <row r="1816" spans="1:18" x14ac:dyDescent="0.2">
      <c r="A1816" s="2">
        <v>1864</v>
      </c>
      <c r="B1816" s="2">
        <v>1</v>
      </c>
      <c r="C1816" s="4">
        <v>45060</v>
      </c>
      <c r="D1816" s="2">
        <v>14</v>
      </c>
      <c r="E1816" s="2">
        <v>40</v>
      </c>
      <c r="F1816" s="2" t="str">
        <f>VLOOKUP(E1816,PRODUCTS!A:B,2,FALSE)</f>
        <v>Cedar Hope Chest</v>
      </c>
      <c r="G1816" s="2">
        <v>1</v>
      </c>
      <c r="H1816" s="10">
        <f>VLOOKUP(E1816,PRODUCTS!A:E,3,FALSE)</f>
        <v>430</v>
      </c>
      <c r="I1816" s="10">
        <f>VLOOKUP(E1816,PRODUCTS!A:E,4,FALSE)</f>
        <v>217</v>
      </c>
      <c r="J1816" s="10">
        <f t="shared" si="84"/>
        <v>430</v>
      </c>
      <c r="K1816" s="10">
        <f t="shared" si="85"/>
        <v>217</v>
      </c>
      <c r="L1816" s="10">
        <f t="shared" si="86"/>
        <v>213</v>
      </c>
      <c r="M1816" s="2">
        <f>VLOOKUP(D1816,CUSTOMERS!A:E,5,FALSE)</f>
        <v>3</v>
      </c>
      <c r="N1816" s="2">
        <f>VLOOKUP(E1816,PRODUCTS!A:E,5,FALSE)</f>
        <v>8</v>
      </c>
      <c r="O1816" s="2" t="str">
        <f>VLOOKUP(N1816,CATEGORIES!A:C,3,FALSE)</f>
        <v>Household</v>
      </c>
      <c r="P1816" s="2" t="str">
        <f ca="1">VLOOKUP(D1816,CUSTOMERS!A:J,10,FALSE)</f>
        <v>30 - 40</v>
      </c>
      <c r="Q1816" s="2" t="str">
        <f>VLOOKUP(D1816,CUSTOMERS!A:I,9,FALSE)</f>
        <v>South-East</v>
      </c>
      <c r="R1816" s="2" t="str">
        <f>VLOOKUP(D1816,CUSTOMERS!A:K,11,FALSE)</f>
        <v>USA</v>
      </c>
    </row>
    <row r="1817" spans="1:18" x14ac:dyDescent="0.2">
      <c r="A1817" s="2">
        <v>1864</v>
      </c>
      <c r="B1817" s="2">
        <v>2</v>
      </c>
      <c r="C1817" s="4">
        <v>45060</v>
      </c>
      <c r="D1817" s="2">
        <v>14</v>
      </c>
      <c r="E1817" s="2">
        <v>86</v>
      </c>
      <c r="F1817" s="2" t="str">
        <f>VLOOKUP(E1817,PRODUCTS!A:B,2,FALSE)</f>
        <v>Fragrant Flower Arrangement</v>
      </c>
      <c r="G1817" s="2">
        <v>1</v>
      </c>
      <c r="H1817" s="10">
        <f>VLOOKUP(E1817,PRODUCTS!A:E,3,FALSE)</f>
        <v>60</v>
      </c>
      <c r="I1817" s="10">
        <f>VLOOKUP(E1817,PRODUCTS!A:E,4,FALSE)</f>
        <v>31</v>
      </c>
      <c r="J1817" s="10">
        <f t="shared" si="84"/>
        <v>60</v>
      </c>
      <c r="K1817" s="10">
        <f t="shared" si="85"/>
        <v>31</v>
      </c>
      <c r="L1817" s="10">
        <f t="shared" si="86"/>
        <v>29</v>
      </c>
      <c r="M1817" s="2">
        <f>VLOOKUP(D1817,CUSTOMERS!A:E,5,FALSE)</f>
        <v>3</v>
      </c>
      <c r="N1817" s="2">
        <f>VLOOKUP(E1817,PRODUCTS!A:E,5,FALSE)</f>
        <v>22</v>
      </c>
      <c r="O1817" s="2" t="str">
        <f>VLOOKUP(N1817,CATEGORIES!A:C,3,FALSE)</f>
        <v>Gifts</v>
      </c>
      <c r="P1817" s="2" t="str">
        <f ca="1">VLOOKUP(D1817,CUSTOMERS!A:J,10,FALSE)</f>
        <v>30 - 40</v>
      </c>
      <c r="Q1817" s="2" t="str">
        <f>VLOOKUP(D1817,CUSTOMERS!A:I,9,FALSE)</f>
        <v>South-East</v>
      </c>
      <c r="R1817" s="2" t="str">
        <f>VLOOKUP(D1817,CUSTOMERS!A:K,11,FALSE)</f>
        <v>USA</v>
      </c>
    </row>
    <row r="1818" spans="1:18" x14ac:dyDescent="0.2">
      <c r="A1818" s="2">
        <v>1864</v>
      </c>
      <c r="B1818" s="2">
        <v>3</v>
      </c>
      <c r="C1818" s="4">
        <v>45060</v>
      </c>
      <c r="D1818" s="2">
        <v>14</v>
      </c>
      <c r="E1818" s="2">
        <v>172</v>
      </c>
      <c r="F1818" s="2" t="str">
        <f>VLOOKUP(E1818,PRODUCTS!A:B,2,FALSE)</f>
        <v>Shiitake Mushroom Kit</v>
      </c>
      <c r="G1818" s="2">
        <v>1</v>
      </c>
      <c r="H1818" s="10">
        <f>VLOOKUP(E1818,PRODUCTS!A:E,3,FALSE)</f>
        <v>32</v>
      </c>
      <c r="I1818" s="10">
        <f>VLOOKUP(E1818,PRODUCTS!A:E,4,FALSE)</f>
        <v>17</v>
      </c>
      <c r="J1818" s="10">
        <f t="shared" si="84"/>
        <v>32</v>
      </c>
      <c r="K1818" s="10">
        <f t="shared" si="85"/>
        <v>17</v>
      </c>
      <c r="L1818" s="10">
        <f t="shared" si="86"/>
        <v>15</v>
      </c>
      <c r="M1818" s="2">
        <f>VLOOKUP(D1818,CUSTOMERS!A:E,5,FALSE)</f>
        <v>3</v>
      </c>
      <c r="N1818" s="2">
        <f>VLOOKUP(E1818,PRODUCTS!A:E,5,FALSE)</f>
        <v>15</v>
      </c>
      <c r="O1818" s="2" t="str">
        <f>VLOOKUP(N1818,CATEGORIES!A:C,3,FALSE)</f>
        <v>Household</v>
      </c>
      <c r="P1818" s="2" t="str">
        <f ca="1">VLOOKUP(D1818,CUSTOMERS!A:J,10,FALSE)</f>
        <v>30 - 40</v>
      </c>
      <c r="Q1818" s="2" t="str">
        <f>VLOOKUP(D1818,CUSTOMERS!A:I,9,FALSE)</f>
        <v>South-East</v>
      </c>
      <c r="R1818" s="2" t="str">
        <f>VLOOKUP(D1818,CUSTOMERS!A:K,11,FALSE)</f>
        <v>USA</v>
      </c>
    </row>
    <row r="1819" spans="1:18" x14ac:dyDescent="0.2">
      <c r="A1819" s="2">
        <v>1865</v>
      </c>
      <c r="B1819" s="2">
        <v>1</v>
      </c>
      <c r="C1819" s="4">
        <v>45061</v>
      </c>
      <c r="D1819" s="2">
        <v>161</v>
      </c>
      <c r="E1819" s="2">
        <v>17</v>
      </c>
      <c r="F1819" s="2" t="str">
        <f>VLOOKUP(E1819,PRODUCTS!A:B,2,FALSE)</f>
        <v>Thank You Flower Bouquet</v>
      </c>
      <c r="G1819" s="2">
        <v>1</v>
      </c>
      <c r="H1819" s="10">
        <f>VLOOKUP(E1819,PRODUCTS!A:E,3,FALSE)</f>
        <v>65</v>
      </c>
      <c r="I1819" s="10">
        <f>VLOOKUP(E1819,PRODUCTS!A:E,4,FALSE)</f>
        <v>34.5</v>
      </c>
      <c r="J1819" s="10">
        <f t="shared" si="84"/>
        <v>65</v>
      </c>
      <c r="K1819" s="10">
        <f t="shared" si="85"/>
        <v>34.5</v>
      </c>
      <c r="L1819" s="10">
        <f t="shared" si="86"/>
        <v>30.5</v>
      </c>
      <c r="M1819" s="2">
        <f>VLOOKUP(D1819,CUSTOMERS!A:E,5,FALSE)</f>
        <v>8</v>
      </c>
      <c r="N1819" s="2">
        <f>VLOOKUP(E1819,PRODUCTS!A:E,5,FALSE)</f>
        <v>22</v>
      </c>
      <c r="O1819" s="2" t="str">
        <f>VLOOKUP(N1819,CATEGORIES!A:C,3,FALSE)</f>
        <v>Gifts</v>
      </c>
      <c r="P1819" s="2" t="str">
        <f ca="1">VLOOKUP(D1819,CUSTOMERS!A:J,10,FALSE)</f>
        <v>30 - 40</v>
      </c>
      <c r="Q1819" s="2" t="str">
        <f>VLOOKUP(D1819,CUSTOMERS!A:I,9,FALSE)</f>
        <v>England</v>
      </c>
      <c r="R1819" s="2" t="str">
        <f>VLOOKUP(D1819,CUSTOMERS!A:K,11,FALSE)</f>
        <v>Europe</v>
      </c>
    </row>
    <row r="1820" spans="1:18" x14ac:dyDescent="0.2">
      <c r="A1820" s="2">
        <v>1865</v>
      </c>
      <c r="B1820" s="2">
        <v>2</v>
      </c>
      <c r="C1820" s="4">
        <v>45061</v>
      </c>
      <c r="D1820" s="2">
        <v>161</v>
      </c>
      <c r="E1820" s="2">
        <v>34</v>
      </c>
      <c r="F1820" s="2" t="str">
        <f>VLOOKUP(E1820,PRODUCTS!A:B,2,FALSE)</f>
        <v>Cascade Travel Mattress</v>
      </c>
      <c r="G1820" s="2">
        <v>1</v>
      </c>
      <c r="H1820" s="10">
        <f>VLOOKUP(E1820,PRODUCTS!A:E,3,FALSE)</f>
        <v>65</v>
      </c>
      <c r="I1820" s="10">
        <f>VLOOKUP(E1820,PRODUCTS!A:E,4,FALSE)</f>
        <v>33.5</v>
      </c>
      <c r="J1820" s="10">
        <f t="shared" si="84"/>
        <v>65</v>
      </c>
      <c r="K1820" s="10">
        <f t="shared" si="85"/>
        <v>33.5</v>
      </c>
      <c r="L1820" s="10">
        <f t="shared" si="86"/>
        <v>31.5</v>
      </c>
      <c r="M1820" s="2">
        <f>VLOOKUP(D1820,CUSTOMERS!A:E,5,FALSE)</f>
        <v>8</v>
      </c>
      <c r="N1820" s="2">
        <f>VLOOKUP(E1820,PRODUCTS!A:E,5,FALSE)</f>
        <v>25</v>
      </c>
      <c r="O1820" s="2" t="str">
        <f>VLOOKUP(N1820,CATEGORIES!A:C,3,FALSE)</f>
        <v>Travel</v>
      </c>
      <c r="P1820" s="2" t="str">
        <f ca="1">VLOOKUP(D1820,CUSTOMERS!A:J,10,FALSE)</f>
        <v>30 - 40</v>
      </c>
      <c r="Q1820" s="2" t="str">
        <f>VLOOKUP(D1820,CUSTOMERS!A:I,9,FALSE)</f>
        <v>England</v>
      </c>
      <c r="R1820" s="2" t="str">
        <f>VLOOKUP(D1820,CUSTOMERS!A:K,11,FALSE)</f>
        <v>Europe</v>
      </c>
    </row>
    <row r="1821" spans="1:18" x14ac:dyDescent="0.2">
      <c r="A1821" s="2">
        <v>1865</v>
      </c>
      <c r="B1821" s="2">
        <v>3</v>
      </c>
      <c r="C1821" s="4">
        <v>45061</v>
      </c>
      <c r="D1821" s="2">
        <v>161</v>
      </c>
      <c r="E1821" s="2">
        <v>123</v>
      </c>
      <c r="F1821" s="2" t="str">
        <f>VLOOKUP(E1821,PRODUCTS!A:B,2,FALSE)</f>
        <v>Lone Star Fiesta</v>
      </c>
      <c r="G1821" s="2">
        <v>1</v>
      </c>
      <c r="H1821" s="10">
        <f>VLOOKUP(E1821,PRODUCTS!A:E,3,FALSE)</f>
        <v>75</v>
      </c>
      <c r="I1821" s="10">
        <f>VLOOKUP(E1821,PRODUCTS!A:E,4,FALSE)</f>
        <v>40.5</v>
      </c>
      <c r="J1821" s="10">
        <f t="shared" si="84"/>
        <v>75</v>
      </c>
      <c r="K1821" s="10">
        <f t="shared" si="85"/>
        <v>40.5</v>
      </c>
      <c r="L1821" s="10">
        <f t="shared" si="86"/>
        <v>34.5</v>
      </c>
      <c r="M1821" s="2">
        <f>VLOOKUP(D1821,CUSTOMERS!A:E,5,FALSE)</f>
        <v>8</v>
      </c>
      <c r="N1821" s="2">
        <f>VLOOKUP(E1821,PRODUCTS!A:E,5,FALSE)</f>
        <v>11</v>
      </c>
      <c r="O1821" s="2" t="str">
        <f>VLOOKUP(N1821,CATEGORIES!A:C,3,FALSE)</f>
        <v>Gifts</v>
      </c>
      <c r="P1821" s="2" t="str">
        <f ca="1">VLOOKUP(D1821,CUSTOMERS!A:J,10,FALSE)</f>
        <v>30 - 40</v>
      </c>
      <c r="Q1821" s="2" t="str">
        <f>VLOOKUP(D1821,CUSTOMERS!A:I,9,FALSE)</f>
        <v>England</v>
      </c>
      <c r="R1821" s="2" t="str">
        <f>VLOOKUP(D1821,CUSTOMERS!A:K,11,FALSE)</f>
        <v>Europe</v>
      </c>
    </row>
    <row r="1822" spans="1:18" x14ac:dyDescent="0.2">
      <c r="A1822" s="2">
        <v>1866</v>
      </c>
      <c r="B1822" s="2">
        <v>1</v>
      </c>
      <c r="C1822" s="4">
        <v>45061</v>
      </c>
      <c r="D1822" s="2">
        <v>428</v>
      </c>
      <c r="E1822" s="2">
        <v>103</v>
      </c>
      <c r="F1822" s="2" t="str">
        <f>VLOOKUP(E1822,PRODUCTS!A:B,2,FALSE)</f>
        <v>House Blend Coffee</v>
      </c>
      <c r="G1822" s="2">
        <v>3</v>
      </c>
      <c r="H1822" s="10">
        <f>VLOOKUP(E1822,PRODUCTS!A:E,3,FALSE)</f>
        <v>14</v>
      </c>
      <c r="I1822" s="10">
        <f>VLOOKUP(E1822,PRODUCTS!A:E,4,FALSE)</f>
        <v>10</v>
      </c>
      <c r="J1822" s="10">
        <f t="shared" si="84"/>
        <v>42</v>
      </c>
      <c r="K1822" s="10">
        <f t="shared" si="85"/>
        <v>30</v>
      </c>
      <c r="L1822" s="10">
        <f t="shared" si="86"/>
        <v>12</v>
      </c>
      <c r="M1822" s="2">
        <f>VLOOKUP(D1822,CUSTOMERS!A:E,5,FALSE)</f>
        <v>3</v>
      </c>
      <c r="N1822" s="2">
        <f>VLOOKUP(E1822,PRODUCTS!A:E,5,FALSE)</f>
        <v>6</v>
      </c>
      <c r="O1822" s="2" t="str">
        <f>VLOOKUP(N1822,CATEGORIES!A:C,3,FALSE)</f>
        <v>Food</v>
      </c>
      <c r="P1822" s="2" t="str">
        <f ca="1">VLOOKUP(D1822,CUSTOMERS!A:J,10,FALSE)</f>
        <v>20 - 30</v>
      </c>
      <c r="Q1822" s="2" t="str">
        <f>VLOOKUP(D1822,CUSTOMERS!A:I,9,FALSE)</f>
        <v>England</v>
      </c>
      <c r="R1822" s="2" t="str">
        <f>VLOOKUP(D1822,CUSTOMERS!A:K,11,FALSE)</f>
        <v>Europe</v>
      </c>
    </row>
    <row r="1823" spans="1:18" x14ac:dyDescent="0.2">
      <c r="A1823" s="2">
        <v>1866</v>
      </c>
      <c r="B1823" s="2">
        <v>2</v>
      </c>
      <c r="C1823" s="4">
        <v>45061</v>
      </c>
      <c r="D1823" s="2">
        <v>428</v>
      </c>
      <c r="E1823" s="2">
        <v>180</v>
      </c>
      <c r="F1823" s="2" t="str">
        <f>VLOOKUP(E1823,PRODUCTS!A:B,2,FALSE)</f>
        <v>Slimline Laser Pointer</v>
      </c>
      <c r="G1823" s="2">
        <v>2</v>
      </c>
      <c r="H1823" s="10">
        <f>VLOOKUP(E1823,PRODUCTS!A:E,3,FALSE)</f>
        <v>204</v>
      </c>
      <c r="I1823" s="10">
        <f>VLOOKUP(E1823,PRODUCTS!A:E,4,FALSE)</f>
        <v>105</v>
      </c>
      <c r="J1823" s="10">
        <f t="shared" si="84"/>
        <v>408</v>
      </c>
      <c r="K1823" s="10">
        <f t="shared" si="85"/>
        <v>210</v>
      </c>
      <c r="L1823" s="10">
        <f t="shared" si="86"/>
        <v>198</v>
      </c>
      <c r="M1823" s="2">
        <f>VLOOKUP(D1823,CUSTOMERS!A:E,5,FALSE)</f>
        <v>3</v>
      </c>
      <c r="N1823" s="2">
        <f>VLOOKUP(E1823,PRODUCTS!A:E,5,FALSE)</f>
        <v>9</v>
      </c>
      <c r="O1823" s="2" t="str">
        <f>VLOOKUP(N1823,CATEGORIES!A:C,3,FALSE)</f>
        <v>Electronics</v>
      </c>
      <c r="P1823" s="2" t="str">
        <f ca="1">VLOOKUP(D1823,CUSTOMERS!A:J,10,FALSE)</f>
        <v>20 - 30</v>
      </c>
      <c r="Q1823" s="2" t="str">
        <f>VLOOKUP(D1823,CUSTOMERS!A:I,9,FALSE)</f>
        <v>England</v>
      </c>
      <c r="R1823" s="2" t="str">
        <f>VLOOKUP(D1823,CUSTOMERS!A:K,11,FALSE)</f>
        <v>Europe</v>
      </c>
    </row>
    <row r="1824" spans="1:18" x14ac:dyDescent="0.2">
      <c r="A1824" s="2">
        <v>1866</v>
      </c>
      <c r="B1824" s="2">
        <v>3</v>
      </c>
      <c r="C1824" s="4">
        <v>45061</v>
      </c>
      <c r="D1824" s="2">
        <v>428</v>
      </c>
      <c r="E1824" s="2">
        <v>202</v>
      </c>
      <c r="F1824" s="2" t="str">
        <f>VLOOKUP(E1824,PRODUCTS!A:B,2,FALSE)</f>
        <v>100% Wool Victorian Carpet</v>
      </c>
      <c r="G1824" s="2">
        <v>1</v>
      </c>
      <c r="H1824" s="10">
        <f>VLOOKUP(E1824,PRODUCTS!A:E,3,FALSE)</f>
        <v>998</v>
      </c>
      <c r="I1824" s="10">
        <f>VLOOKUP(E1824,PRODUCTS!A:E,4,FALSE)</f>
        <v>502</v>
      </c>
      <c r="J1824" s="10">
        <f t="shared" si="84"/>
        <v>998</v>
      </c>
      <c r="K1824" s="10">
        <f t="shared" si="85"/>
        <v>502</v>
      </c>
      <c r="L1824" s="10">
        <f t="shared" si="86"/>
        <v>496</v>
      </c>
      <c r="M1824" s="2">
        <f>VLOOKUP(D1824,CUSTOMERS!A:E,5,FALSE)</f>
        <v>3</v>
      </c>
      <c r="N1824" s="2">
        <f>VLOOKUP(E1824,PRODUCTS!A:E,5,FALSE)</f>
        <v>19</v>
      </c>
      <c r="O1824" s="2" t="str">
        <f>VLOOKUP(N1824,CATEGORIES!A:C,3,FALSE)</f>
        <v>Household</v>
      </c>
      <c r="P1824" s="2" t="str">
        <f ca="1">VLOOKUP(D1824,CUSTOMERS!A:J,10,FALSE)</f>
        <v>20 - 30</v>
      </c>
      <c r="Q1824" s="2" t="str">
        <f>VLOOKUP(D1824,CUSTOMERS!A:I,9,FALSE)</f>
        <v>England</v>
      </c>
      <c r="R1824" s="2" t="str">
        <f>VLOOKUP(D1824,CUSTOMERS!A:K,11,FALSE)</f>
        <v>Europe</v>
      </c>
    </row>
    <row r="1825" spans="1:18" x14ac:dyDescent="0.2">
      <c r="A1825" s="2">
        <v>1866</v>
      </c>
      <c r="B1825" s="2">
        <v>4</v>
      </c>
      <c r="C1825" s="4">
        <v>45061</v>
      </c>
      <c r="D1825" s="2">
        <v>428</v>
      </c>
      <c r="E1825" s="2">
        <v>204</v>
      </c>
      <c r="F1825" s="2" t="str">
        <f>VLOOKUP(E1825,PRODUCTS!A:B,2,FALSE)</f>
        <v>Volcano Kit</v>
      </c>
      <c r="G1825" s="2">
        <v>1</v>
      </c>
      <c r="H1825" s="10">
        <f>VLOOKUP(E1825,PRODUCTS!A:E,3,FALSE)</f>
        <v>15</v>
      </c>
      <c r="I1825" s="10">
        <f>VLOOKUP(E1825,PRODUCTS!A:E,4,FALSE)</f>
        <v>9.5</v>
      </c>
      <c r="J1825" s="10">
        <f t="shared" si="84"/>
        <v>15</v>
      </c>
      <c r="K1825" s="10">
        <f t="shared" si="85"/>
        <v>9.5</v>
      </c>
      <c r="L1825" s="10">
        <f t="shared" si="86"/>
        <v>5.5</v>
      </c>
      <c r="M1825" s="2">
        <f>VLOOKUP(D1825,CUSTOMERS!A:E,5,FALSE)</f>
        <v>3</v>
      </c>
      <c r="N1825" s="2">
        <f>VLOOKUP(E1825,PRODUCTS!A:E,5,FALSE)</f>
        <v>17</v>
      </c>
      <c r="O1825" s="2" t="str">
        <f>VLOOKUP(N1825,CATEGORIES!A:C,3,FALSE)</f>
        <v>Children</v>
      </c>
      <c r="P1825" s="2" t="str">
        <f ca="1">VLOOKUP(D1825,CUSTOMERS!A:J,10,FALSE)</f>
        <v>20 - 30</v>
      </c>
      <c r="Q1825" s="2" t="str">
        <f>VLOOKUP(D1825,CUSTOMERS!A:I,9,FALSE)</f>
        <v>England</v>
      </c>
      <c r="R1825" s="2" t="str">
        <f>VLOOKUP(D1825,CUSTOMERS!A:K,11,FALSE)</f>
        <v>Europe</v>
      </c>
    </row>
    <row r="1826" spans="1:18" x14ac:dyDescent="0.2">
      <c r="A1826" s="2">
        <v>1867</v>
      </c>
      <c r="B1826" s="2">
        <v>1</v>
      </c>
      <c r="C1826" s="4">
        <v>45062</v>
      </c>
      <c r="D1826" s="2">
        <v>583</v>
      </c>
      <c r="E1826" s="2">
        <v>129</v>
      </c>
      <c r="F1826" s="2" t="str">
        <f>VLOOKUP(E1826,PRODUCTS!A:B,2,FALSE)</f>
        <v>Mahogany Steamer Trunk</v>
      </c>
      <c r="G1826" s="2">
        <v>1</v>
      </c>
      <c r="H1826" s="10">
        <f>VLOOKUP(E1826,PRODUCTS!A:E,3,FALSE)</f>
        <v>630</v>
      </c>
      <c r="I1826" s="10">
        <f>VLOOKUP(E1826,PRODUCTS!A:E,4,FALSE)</f>
        <v>316</v>
      </c>
      <c r="J1826" s="10">
        <f t="shared" si="84"/>
        <v>630</v>
      </c>
      <c r="K1826" s="10">
        <f t="shared" si="85"/>
        <v>316</v>
      </c>
      <c r="L1826" s="10">
        <f t="shared" si="86"/>
        <v>314</v>
      </c>
      <c r="M1826" s="2">
        <f>VLOOKUP(D1826,CUSTOMERS!A:E,5,FALSE)</f>
        <v>2</v>
      </c>
      <c r="N1826" s="2">
        <f>VLOOKUP(E1826,PRODUCTS!A:E,5,FALSE)</f>
        <v>8</v>
      </c>
      <c r="O1826" s="2" t="str">
        <f>VLOOKUP(N1826,CATEGORIES!A:C,3,FALSE)</f>
        <v>Household</v>
      </c>
      <c r="P1826" s="2" t="str">
        <f ca="1">VLOOKUP(D1826,CUSTOMERS!A:J,10,FALSE)</f>
        <v>30 - 40</v>
      </c>
      <c r="Q1826" s="2" t="str">
        <f>VLOOKUP(D1826,CUSTOMERS!A:I,9,FALSE)</f>
        <v>Mid-Atlantic</v>
      </c>
      <c r="R1826" s="2" t="str">
        <f>VLOOKUP(D1826,CUSTOMERS!A:K,11,FALSE)</f>
        <v>USA</v>
      </c>
    </row>
    <row r="1827" spans="1:18" x14ac:dyDescent="0.2">
      <c r="A1827" s="2">
        <v>1867</v>
      </c>
      <c r="B1827" s="2">
        <v>2</v>
      </c>
      <c r="C1827" s="4">
        <v>45062</v>
      </c>
      <c r="D1827" s="2">
        <v>583</v>
      </c>
      <c r="E1827" s="2">
        <v>133</v>
      </c>
      <c r="F1827" s="2" t="str">
        <f>VLOOKUP(E1827,PRODUCTS!A:B,2,FALSE)</f>
        <v>Microbrew Gift Basket</v>
      </c>
      <c r="G1827" s="2">
        <v>1</v>
      </c>
      <c r="H1827" s="10">
        <f>VLOOKUP(E1827,PRODUCTS!A:E,3,FALSE)</f>
        <v>64</v>
      </c>
      <c r="I1827" s="10">
        <f>VLOOKUP(E1827,PRODUCTS!A:E,4,FALSE)</f>
        <v>35</v>
      </c>
      <c r="J1827" s="10">
        <f t="shared" si="84"/>
        <v>64</v>
      </c>
      <c r="K1827" s="10">
        <f t="shared" si="85"/>
        <v>35</v>
      </c>
      <c r="L1827" s="10">
        <f t="shared" si="86"/>
        <v>29</v>
      </c>
      <c r="M1827" s="2">
        <f>VLOOKUP(D1827,CUSTOMERS!A:E,5,FALSE)</f>
        <v>2</v>
      </c>
      <c r="N1827" s="2">
        <f>VLOOKUP(E1827,PRODUCTS!A:E,5,FALSE)</f>
        <v>11</v>
      </c>
      <c r="O1827" s="2" t="str">
        <f>VLOOKUP(N1827,CATEGORIES!A:C,3,FALSE)</f>
        <v>Gifts</v>
      </c>
      <c r="P1827" s="2" t="str">
        <f ca="1">VLOOKUP(D1827,CUSTOMERS!A:J,10,FALSE)</f>
        <v>30 - 40</v>
      </c>
      <c r="Q1827" s="2" t="str">
        <f>VLOOKUP(D1827,CUSTOMERS!A:I,9,FALSE)</f>
        <v>Mid-Atlantic</v>
      </c>
      <c r="R1827" s="2" t="str">
        <f>VLOOKUP(D1827,CUSTOMERS!A:K,11,FALSE)</f>
        <v>USA</v>
      </c>
    </row>
    <row r="1828" spans="1:18" x14ac:dyDescent="0.2">
      <c r="A1828" s="2">
        <v>1868</v>
      </c>
      <c r="B1828" s="2">
        <v>1</v>
      </c>
      <c r="C1828" s="4">
        <v>45064</v>
      </c>
      <c r="D1828" s="2">
        <v>484</v>
      </c>
      <c r="E1828" s="2">
        <v>21</v>
      </c>
      <c r="F1828" s="2" t="str">
        <f>VLOOKUP(E1828,PRODUCTS!A:B,2,FALSE)</f>
        <v>Bonsai Gift Set</v>
      </c>
      <c r="G1828" s="2">
        <v>1</v>
      </c>
      <c r="H1828" s="10">
        <f>VLOOKUP(E1828,PRODUCTS!A:E,3,FALSE)</f>
        <v>53</v>
      </c>
      <c r="I1828" s="10">
        <f>VLOOKUP(E1828,PRODUCTS!A:E,4,FALSE)</f>
        <v>29.5</v>
      </c>
      <c r="J1828" s="10">
        <f t="shared" si="84"/>
        <v>53</v>
      </c>
      <c r="K1828" s="10">
        <f t="shared" si="85"/>
        <v>29.5</v>
      </c>
      <c r="L1828" s="10">
        <f t="shared" si="86"/>
        <v>23.5</v>
      </c>
      <c r="M1828" s="2">
        <f>VLOOKUP(D1828,CUSTOMERS!A:E,5,FALSE)</f>
        <v>2</v>
      </c>
      <c r="N1828" s="2">
        <f>VLOOKUP(E1828,PRODUCTS!A:E,5,FALSE)</f>
        <v>16</v>
      </c>
      <c r="O1828" s="2" t="str">
        <f>VLOOKUP(N1828,CATEGORIES!A:C,3,FALSE)</f>
        <v>Household</v>
      </c>
      <c r="P1828" s="2" t="str">
        <f ca="1">VLOOKUP(D1828,CUSTOMERS!A:J,10,FALSE)</f>
        <v>30 - 40</v>
      </c>
      <c r="Q1828" s="2" t="str">
        <f>VLOOKUP(D1828,CUSTOMERS!A:I,9,FALSE)</f>
        <v>South</v>
      </c>
      <c r="R1828" s="2" t="str">
        <f>VLOOKUP(D1828,CUSTOMERS!A:K,11,FALSE)</f>
        <v>USA</v>
      </c>
    </row>
    <row r="1829" spans="1:18" x14ac:dyDescent="0.2">
      <c r="A1829" s="2">
        <v>1868</v>
      </c>
      <c r="B1829" s="2">
        <v>2</v>
      </c>
      <c r="C1829" s="4">
        <v>45064</v>
      </c>
      <c r="D1829" s="2">
        <v>484</v>
      </c>
      <c r="E1829" s="2">
        <v>201</v>
      </c>
      <c r="F1829" s="2" t="str">
        <f>VLOOKUP(E1829,PRODUCTS!A:B,2,FALSE)</f>
        <v>Vermont Breakfast Gift Basket</v>
      </c>
      <c r="G1829" s="2">
        <v>1</v>
      </c>
      <c r="H1829" s="10">
        <f>VLOOKUP(E1829,PRODUCTS!A:E,3,FALSE)</f>
        <v>33</v>
      </c>
      <c r="I1829" s="10">
        <f>VLOOKUP(E1829,PRODUCTS!A:E,4,FALSE)</f>
        <v>17.5</v>
      </c>
      <c r="J1829" s="10">
        <f t="shared" si="84"/>
        <v>33</v>
      </c>
      <c r="K1829" s="10">
        <f t="shared" si="85"/>
        <v>17.5</v>
      </c>
      <c r="L1829" s="10">
        <f t="shared" si="86"/>
        <v>15.5</v>
      </c>
      <c r="M1829" s="2">
        <f>VLOOKUP(D1829,CUSTOMERS!A:E,5,FALSE)</f>
        <v>2</v>
      </c>
      <c r="N1829" s="2">
        <f>VLOOKUP(E1829,PRODUCTS!A:E,5,FALSE)</f>
        <v>11</v>
      </c>
      <c r="O1829" s="2" t="str">
        <f>VLOOKUP(N1829,CATEGORIES!A:C,3,FALSE)</f>
        <v>Gifts</v>
      </c>
      <c r="P1829" s="2" t="str">
        <f ca="1">VLOOKUP(D1829,CUSTOMERS!A:J,10,FALSE)</f>
        <v>30 - 40</v>
      </c>
      <c r="Q1829" s="2" t="str">
        <f>VLOOKUP(D1829,CUSTOMERS!A:I,9,FALSE)</f>
        <v>South</v>
      </c>
      <c r="R1829" s="2" t="str">
        <f>VLOOKUP(D1829,CUSTOMERS!A:K,11,FALSE)</f>
        <v>USA</v>
      </c>
    </row>
    <row r="1830" spans="1:18" x14ac:dyDescent="0.2">
      <c r="A1830" s="2">
        <v>1869</v>
      </c>
      <c r="B1830" s="2">
        <v>1</v>
      </c>
      <c r="C1830" s="4">
        <v>45065</v>
      </c>
      <c r="D1830" s="2">
        <v>69</v>
      </c>
      <c r="E1830" s="2">
        <v>109</v>
      </c>
      <c r="F1830" s="2" t="str">
        <f>VLOOKUP(E1830,PRODUCTS!A:B,2,FALSE)</f>
        <v>Italian Herb Garden</v>
      </c>
      <c r="G1830" s="2">
        <v>1</v>
      </c>
      <c r="H1830" s="10">
        <f>VLOOKUP(E1830,PRODUCTS!A:E,3,FALSE)</f>
        <v>29</v>
      </c>
      <c r="I1830" s="10">
        <f>VLOOKUP(E1830,PRODUCTS!A:E,4,FALSE)</f>
        <v>15.5</v>
      </c>
      <c r="J1830" s="10">
        <f t="shared" si="84"/>
        <v>29</v>
      </c>
      <c r="K1830" s="10">
        <f t="shared" si="85"/>
        <v>15.5</v>
      </c>
      <c r="L1830" s="10">
        <f t="shared" si="86"/>
        <v>13.5</v>
      </c>
      <c r="M1830" s="2">
        <f>VLOOKUP(D1830,CUSTOMERS!A:E,5,FALSE)</f>
        <v>4</v>
      </c>
      <c r="N1830" s="2">
        <f>VLOOKUP(E1830,PRODUCTS!A:E,5,FALSE)</f>
        <v>15</v>
      </c>
      <c r="O1830" s="2" t="str">
        <f>VLOOKUP(N1830,CATEGORIES!A:C,3,FALSE)</f>
        <v>Household</v>
      </c>
      <c r="P1830" s="2" t="str">
        <f ca="1">VLOOKUP(D1830,CUSTOMERS!A:J,10,FALSE)</f>
        <v>50 - 60</v>
      </c>
      <c r="Q1830" s="2" t="str">
        <f>VLOOKUP(D1830,CUSTOMERS!A:I,9,FALSE)</f>
        <v>Germany</v>
      </c>
      <c r="R1830" s="2" t="str">
        <f>VLOOKUP(D1830,CUSTOMERS!A:K,11,FALSE)</f>
        <v>Europe</v>
      </c>
    </row>
    <row r="1831" spans="1:18" x14ac:dyDescent="0.2">
      <c r="A1831" s="2">
        <v>1870</v>
      </c>
      <c r="B1831" s="2">
        <v>1</v>
      </c>
      <c r="C1831" s="4">
        <v>45065</v>
      </c>
      <c r="D1831" s="2">
        <v>519</v>
      </c>
      <c r="E1831" s="2">
        <v>31</v>
      </c>
      <c r="F1831" s="2" t="str">
        <f>VLOOKUP(E1831,PRODUCTS!A:B,2,FALSE)</f>
        <v>Carnivorous Plant Collection</v>
      </c>
      <c r="G1831" s="2">
        <v>1</v>
      </c>
      <c r="H1831" s="10">
        <f>VLOOKUP(E1831,PRODUCTS!A:E,3,FALSE)</f>
        <v>25</v>
      </c>
      <c r="I1831" s="10">
        <f>VLOOKUP(E1831,PRODUCTS!A:E,4,FALSE)</f>
        <v>14.5</v>
      </c>
      <c r="J1831" s="10">
        <f t="shared" si="84"/>
        <v>25</v>
      </c>
      <c r="K1831" s="10">
        <f t="shared" si="85"/>
        <v>14.5</v>
      </c>
      <c r="L1831" s="10">
        <f t="shared" si="86"/>
        <v>10.5</v>
      </c>
      <c r="M1831" s="2">
        <f>VLOOKUP(D1831,CUSTOMERS!A:E,5,FALSE)</f>
        <v>4</v>
      </c>
      <c r="N1831" s="2">
        <f>VLOOKUP(E1831,PRODUCTS!A:E,5,FALSE)</f>
        <v>17</v>
      </c>
      <c r="O1831" s="2" t="str">
        <f>VLOOKUP(N1831,CATEGORIES!A:C,3,FALSE)</f>
        <v>Children</v>
      </c>
      <c r="P1831" s="2" t="str">
        <f ca="1">VLOOKUP(D1831,CUSTOMERS!A:J,10,FALSE)</f>
        <v>40 - 50</v>
      </c>
      <c r="Q1831" s="2" t="str">
        <f>VLOOKUP(D1831,CUSTOMERS!A:I,9,FALSE)</f>
        <v>North-East</v>
      </c>
      <c r="R1831" s="2" t="str">
        <f>VLOOKUP(D1831,CUSTOMERS!A:K,11,FALSE)</f>
        <v>USA</v>
      </c>
    </row>
    <row r="1832" spans="1:18" x14ac:dyDescent="0.2">
      <c r="A1832" s="2">
        <v>1870</v>
      </c>
      <c r="B1832" s="2">
        <v>2</v>
      </c>
      <c r="C1832" s="4">
        <v>45065</v>
      </c>
      <c r="D1832" s="2">
        <v>519</v>
      </c>
      <c r="E1832" s="2">
        <v>44</v>
      </c>
      <c r="F1832" s="2" t="str">
        <f>VLOOKUP(E1832,PRODUCTS!A:B,2,FALSE)</f>
        <v>Champagne Opener</v>
      </c>
      <c r="G1832" s="2">
        <v>1</v>
      </c>
      <c r="H1832" s="10">
        <f>VLOOKUP(E1832,PRODUCTS!A:E,3,FALSE)</f>
        <v>19</v>
      </c>
      <c r="I1832" s="10">
        <f>VLOOKUP(E1832,PRODUCTS!A:E,4,FALSE)</f>
        <v>12.5</v>
      </c>
      <c r="J1832" s="10">
        <f t="shared" si="84"/>
        <v>19</v>
      </c>
      <c r="K1832" s="10">
        <f t="shared" si="85"/>
        <v>12.5</v>
      </c>
      <c r="L1832" s="10">
        <f t="shared" si="86"/>
        <v>6.5</v>
      </c>
      <c r="M1832" s="2">
        <f>VLOOKUP(D1832,CUSTOMERS!A:E,5,FALSE)</f>
        <v>4</v>
      </c>
      <c r="N1832" s="2">
        <f>VLOOKUP(E1832,PRODUCTS!A:E,5,FALSE)</f>
        <v>15</v>
      </c>
      <c r="O1832" s="2" t="str">
        <f>VLOOKUP(N1832,CATEGORIES!A:C,3,FALSE)</f>
        <v>Household</v>
      </c>
      <c r="P1832" s="2" t="str">
        <f ca="1">VLOOKUP(D1832,CUSTOMERS!A:J,10,FALSE)</f>
        <v>40 - 50</v>
      </c>
      <c r="Q1832" s="2" t="str">
        <f>VLOOKUP(D1832,CUSTOMERS!A:I,9,FALSE)</f>
        <v>North-East</v>
      </c>
      <c r="R1832" s="2" t="str">
        <f>VLOOKUP(D1832,CUSTOMERS!A:K,11,FALSE)</f>
        <v>USA</v>
      </c>
    </row>
    <row r="1833" spans="1:18" x14ac:dyDescent="0.2">
      <c r="A1833" s="2">
        <v>1870</v>
      </c>
      <c r="B1833" s="2">
        <v>3</v>
      </c>
      <c r="C1833" s="4">
        <v>45065</v>
      </c>
      <c r="D1833" s="2">
        <v>519</v>
      </c>
      <c r="E1833" s="2">
        <v>71</v>
      </c>
      <c r="F1833" s="2" t="str">
        <f>VLOOKUP(E1833,PRODUCTS!A:B,2,FALSE)</f>
        <v>Executive Writing Set</v>
      </c>
      <c r="G1833" s="2">
        <v>1</v>
      </c>
      <c r="H1833" s="10">
        <f>VLOOKUP(E1833,PRODUCTS!A:E,3,FALSE)</f>
        <v>33</v>
      </c>
      <c r="I1833" s="10">
        <f>VLOOKUP(E1833,PRODUCTS!A:E,4,FALSE)</f>
        <v>17.5</v>
      </c>
      <c r="J1833" s="10">
        <f t="shared" si="84"/>
        <v>33</v>
      </c>
      <c r="K1833" s="10">
        <f t="shared" si="85"/>
        <v>17.5</v>
      </c>
      <c r="L1833" s="10">
        <f t="shared" si="86"/>
        <v>15.5</v>
      </c>
      <c r="M1833" s="2">
        <f>VLOOKUP(D1833,CUSTOMERS!A:E,5,FALSE)</f>
        <v>4</v>
      </c>
      <c r="N1833" s="2">
        <f>VLOOKUP(E1833,PRODUCTS!A:E,5,FALSE)</f>
        <v>26</v>
      </c>
      <c r="O1833" s="2" t="str">
        <f>VLOOKUP(N1833,CATEGORIES!A:C,3,FALSE)</f>
        <v>Gifts</v>
      </c>
      <c r="P1833" s="2" t="str">
        <f ca="1">VLOOKUP(D1833,CUSTOMERS!A:J,10,FALSE)</f>
        <v>40 - 50</v>
      </c>
      <c r="Q1833" s="2" t="str">
        <f>VLOOKUP(D1833,CUSTOMERS!A:I,9,FALSE)</f>
        <v>North-East</v>
      </c>
      <c r="R1833" s="2" t="str">
        <f>VLOOKUP(D1833,CUSTOMERS!A:K,11,FALSE)</f>
        <v>USA</v>
      </c>
    </row>
    <row r="1834" spans="1:18" x14ac:dyDescent="0.2">
      <c r="A1834" s="2">
        <v>1871</v>
      </c>
      <c r="B1834" s="2">
        <v>1</v>
      </c>
      <c r="C1834" s="4">
        <v>45066</v>
      </c>
      <c r="D1834" s="2">
        <v>410</v>
      </c>
      <c r="E1834" s="2">
        <v>35</v>
      </c>
      <c r="F1834" s="2" t="str">
        <f>VLOOKUP(E1834,PRODUCTS!A:B,2,FALSE)</f>
        <v>Cascade Travel Pillow</v>
      </c>
      <c r="G1834" s="2">
        <v>1</v>
      </c>
      <c r="H1834" s="10">
        <f>VLOOKUP(E1834,PRODUCTS!A:E,3,FALSE)</f>
        <v>23</v>
      </c>
      <c r="I1834" s="10">
        <f>VLOOKUP(E1834,PRODUCTS!A:E,4,FALSE)</f>
        <v>13.5</v>
      </c>
      <c r="J1834" s="10">
        <f t="shared" si="84"/>
        <v>23</v>
      </c>
      <c r="K1834" s="10">
        <f t="shared" si="85"/>
        <v>13.5</v>
      </c>
      <c r="L1834" s="10">
        <f t="shared" si="86"/>
        <v>9.5</v>
      </c>
      <c r="M1834" s="2">
        <f>VLOOKUP(D1834,CUSTOMERS!A:E,5,FALSE)</f>
        <v>2</v>
      </c>
      <c r="N1834" s="2">
        <f>VLOOKUP(E1834,PRODUCTS!A:E,5,FALSE)</f>
        <v>25</v>
      </c>
      <c r="O1834" s="2" t="str">
        <f>VLOOKUP(N1834,CATEGORIES!A:C,3,FALSE)</f>
        <v>Travel</v>
      </c>
      <c r="P1834" s="2" t="str">
        <f ca="1">VLOOKUP(D1834,CUSTOMERS!A:J,10,FALSE)</f>
        <v>30 - 40</v>
      </c>
      <c r="Q1834" s="2" t="str">
        <f>VLOOKUP(D1834,CUSTOMERS!A:I,9,FALSE)</f>
        <v>South-West</v>
      </c>
      <c r="R1834" s="2" t="str">
        <f>VLOOKUP(D1834,CUSTOMERS!A:K,11,FALSE)</f>
        <v>USA</v>
      </c>
    </row>
    <row r="1835" spans="1:18" x14ac:dyDescent="0.2">
      <c r="A1835" s="2">
        <v>1871</v>
      </c>
      <c r="B1835" s="2">
        <v>2</v>
      </c>
      <c r="C1835" s="4">
        <v>45066</v>
      </c>
      <c r="D1835" s="2">
        <v>410</v>
      </c>
      <c r="E1835" s="2">
        <v>127</v>
      </c>
      <c r="F1835" s="2" t="str">
        <f>VLOOKUP(E1835,PRODUCTS!A:B,2,FALSE)</f>
        <v>Luxurious Bath Pack</v>
      </c>
      <c r="G1835" s="2">
        <v>1</v>
      </c>
      <c r="H1835" s="10">
        <f>VLOOKUP(E1835,PRODUCTS!A:E,3,FALSE)</f>
        <v>27</v>
      </c>
      <c r="I1835" s="10">
        <f>VLOOKUP(E1835,PRODUCTS!A:E,4,FALSE)</f>
        <v>15.5</v>
      </c>
      <c r="J1835" s="10">
        <f t="shared" si="84"/>
        <v>27</v>
      </c>
      <c r="K1835" s="10">
        <f t="shared" si="85"/>
        <v>15.5</v>
      </c>
      <c r="L1835" s="10">
        <f t="shared" si="86"/>
        <v>11.5</v>
      </c>
      <c r="M1835" s="2">
        <f>VLOOKUP(D1835,CUSTOMERS!A:E,5,FALSE)</f>
        <v>2</v>
      </c>
      <c r="N1835" s="2">
        <f>VLOOKUP(E1835,PRODUCTS!A:E,5,FALSE)</f>
        <v>24</v>
      </c>
      <c r="O1835" s="2" t="str">
        <f>VLOOKUP(N1835,CATEGORIES!A:C,3,FALSE)</f>
        <v>Health &amp; Beauty</v>
      </c>
      <c r="P1835" s="2" t="str">
        <f ca="1">VLOOKUP(D1835,CUSTOMERS!A:J,10,FALSE)</f>
        <v>30 - 40</v>
      </c>
      <c r="Q1835" s="2" t="str">
        <f>VLOOKUP(D1835,CUSTOMERS!A:I,9,FALSE)</f>
        <v>South-West</v>
      </c>
      <c r="R1835" s="2" t="str">
        <f>VLOOKUP(D1835,CUSTOMERS!A:K,11,FALSE)</f>
        <v>USA</v>
      </c>
    </row>
    <row r="1836" spans="1:18" x14ac:dyDescent="0.2">
      <c r="A1836" s="2">
        <v>1872</v>
      </c>
      <c r="B1836" s="2">
        <v>1</v>
      </c>
      <c r="C1836" s="4">
        <v>45067</v>
      </c>
      <c r="D1836" s="2">
        <v>31</v>
      </c>
      <c r="E1836" s="2">
        <v>85</v>
      </c>
      <c r="F1836" s="2" t="str">
        <f>VLOOKUP(E1836,PRODUCTS!A:B,2,FALSE)</f>
        <v>French Bucket Vase Pin</v>
      </c>
      <c r="G1836" s="2">
        <v>1</v>
      </c>
      <c r="H1836" s="10">
        <f>VLOOKUP(E1836,PRODUCTS!A:E,3,FALSE)</f>
        <v>29</v>
      </c>
      <c r="I1836" s="10">
        <f>VLOOKUP(E1836,PRODUCTS!A:E,4,FALSE)</f>
        <v>16.5</v>
      </c>
      <c r="J1836" s="10">
        <f t="shared" si="84"/>
        <v>29</v>
      </c>
      <c r="K1836" s="10">
        <f t="shared" si="85"/>
        <v>16.5</v>
      </c>
      <c r="L1836" s="10">
        <f t="shared" si="86"/>
        <v>12.5</v>
      </c>
      <c r="M1836" s="2">
        <f>VLOOKUP(D1836,CUSTOMERS!A:E,5,FALSE)</f>
        <v>5</v>
      </c>
      <c r="N1836" s="2">
        <f>VLOOKUP(E1836,PRODUCTS!A:E,5,FALSE)</f>
        <v>14</v>
      </c>
      <c r="O1836" s="2" t="str">
        <f>VLOOKUP(N1836,CATEGORIES!A:C,3,FALSE)</f>
        <v>Health &amp; Beauty</v>
      </c>
      <c r="P1836" s="2" t="str">
        <f ca="1">VLOOKUP(D1836,CUSTOMERS!A:J,10,FALSE)</f>
        <v>30 - 40</v>
      </c>
      <c r="Q1836" s="2" t="str">
        <f>VLOOKUP(D1836,CUSTOMERS!A:I,9,FALSE)</f>
        <v>South-West</v>
      </c>
      <c r="R1836" s="2" t="str">
        <f>VLOOKUP(D1836,CUSTOMERS!A:K,11,FALSE)</f>
        <v>USA</v>
      </c>
    </row>
    <row r="1837" spans="1:18" x14ac:dyDescent="0.2">
      <c r="A1837" s="2">
        <v>1873</v>
      </c>
      <c r="B1837" s="2">
        <v>1</v>
      </c>
      <c r="C1837" s="4">
        <v>45068</v>
      </c>
      <c r="D1837" s="2">
        <v>499</v>
      </c>
      <c r="E1837" s="2">
        <v>41</v>
      </c>
      <c r="F1837" s="2" t="str">
        <f>VLOOKUP(E1837,PRODUCTS!A:B,2,FALSE)</f>
        <v>Celebration</v>
      </c>
      <c r="G1837" s="2">
        <v>1</v>
      </c>
      <c r="H1837" s="10">
        <f>VLOOKUP(E1837,PRODUCTS!A:E,3,FALSE)</f>
        <v>79</v>
      </c>
      <c r="I1837" s="10">
        <f>VLOOKUP(E1837,PRODUCTS!A:E,4,FALSE)</f>
        <v>42.5</v>
      </c>
      <c r="J1837" s="10">
        <f t="shared" si="84"/>
        <v>79</v>
      </c>
      <c r="K1837" s="10">
        <f t="shared" si="85"/>
        <v>42.5</v>
      </c>
      <c r="L1837" s="10">
        <f t="shared" si="86"/>
        <v>36.5</v>
      </c>
      <c r="M1837" s="2">
        <f>VLOOKUP(D1837,CUSTOMERS!A:E,5,FALSE)</f>
        <v>4</v>
      </c>
      <c r="N1837" s="2">
        <f>VLOOKUP(E1837,PRODUCTS!A:E,5,FALSE)</f>
        <v>11</v>
      </c>
      <c r="O1837" s="2" t="str">
        <f>VLOOKUP(N1837,CATEGORIES!A:C,3,FALSE)</f>
        <v>Gifts</v>
      </c>
      <c r="P1837" s="2" t="str">
        <f ca="1">VLOOKUP(D1837,CUSTOMERS!A:J,10,FALSE)</f>
        <v>50 - 60</v>
      </c>
      <c r="Q1837" s="2" t="str">
        <f>VLOOKUP(D1837,CUSTOMERS!A:I,9,FALSE)</f>
        <v>Central</v>
      </c>
      <c r="R1837" s="2" t="str">
        <f>VLOOKUP(D1837,CUSTOMERS!A:K,11,FALSE)</f>
        <v>USA</v>
      </c>
    </row>
    <row r="1838" spans="1:18" x14ac:dyDescent="0.2">
      <c r="A1838" s="2">
        <v>1873</v>
      </c>
      <c r="B1838" s="2">
        <v>2</v>
      </c>
      <c r="C1838" s="4">
        <v>45068</v>
      </c>
      <c r="D1838" s="2">
        <v>499</v>
      </c>
      <c r="E1838" s="2">
        <v>65</v>
      </c>
      <c r="F1838" s="2" t="str">
        <f>VLOOKUP(E1838,PRODUCTS!A:B,2,FALSE)</f>
        <v>Dog Bomber Jacket</v>
      </c>
      <c r="G1838" s="2">
        <v>1</v>
      </c>
      <c r="H1838" s="10">
        <f>VLOOKUP(E1838,PRODUCTS!A:E,3,FALSE)</f>
        <v>60</v>
      </c>
      <c r="I1838" s="10">
        <f>VLOOKUP(E1838,PRODUCTS!A:E,4,FALSE)</f>
        <v>33</v>
      </c>
      <c r="J1838" s="10">
        <f t="shared" si="84"/>
        <v>60</v>
      </c>
      <c r="K1838" s="10">
        <f t="shared" si="85"/>
        <v>33</v>
      </c>
      <c r="L1838" s="10">
        <f t="shared" si="86"/>
        <v>27</v>
      </c>
      <c r="M1838" s="2">
        <f>VLOOKUP(D1838,CUSTOMERS!A:E,5,FALSE)</f>
        <v>4</v>
      </c>
      <c r="N1838" s="2">
        <f>VLOOKUP(E1838,PRODUCTS!A:E,5,FALSE)</f>
        <v>21</v>
      </c>
      <c r="O1838" s="2" t="str">
        <f>VLOOKUP(N1838,CATEGORIES!A:C,3,FALSE)</f>
        <v>Household</v>
      </c>
      <c r="P1838" s="2" t="str">
        <f ca="1">VLOOKUP(D1838,CUSTOMERS!A:J,10,FALSE)</f>
        <v>50 - 60</v>
      </c>
      <c r="Q1838" s="2" t="str">
        <f>VLOOKUP(D1838,CUSTOMERS!A:I,9,FALSE)</f>
        <v>Central</v>
      </c>
      <c r="R1838" s="2" t="str">
        <f>VLOOKUP(D1838,CUSTOMERS!A:K,11,FALSE)</f>
        <v>USA</v>
      </c>
    </row>
    <row r="1839" spans="1:18" x14ac:dyDescent="0.2">
      <c r="A1839" s="2">
        <v>1873</v>
      </c>
      <c r="B1839" s="2">
        <v>3</v>
      </c>
      <c r="C1839" s="4">
        <v>45068</v>
      </c>
      <c r="D1839" s="2">
        <v>499</v>
      </c>
      <c r="E1839" s="2">
        <v>84</v>
      </c>
      <c r="F1839" s="2" t="str">
        <f>VLOOKUP(E1839,PRODUCTS!A:B,2,FALSE)</f>
        <v>Solar Emergency Radio</v>
      </c>
      <c r="G1839" s="2">
        <v>1</v>
      </c>
      <c r="H1839" s="10">
        <f>VLOOKUP(E1839,PRODUCTS!A:E,3,FALSE)</f>
        <v>90</v>
      </c>
      <c r="I1839" s="10">
        <f>VLOOKUP(E1839,PRODUCTS!A:E,4,FALSE)</f>
        <v>48</v>
      </c>
      <c r="J1839" s="10">
        <f t="shared" si="84"/>
        <v>90</v>
      </c>
      <c r="K1839" s="10">
        <f t="shared" si="85"/>
        <v>48</v>
      </c>
      <c r="L1839" s="10">
        <f t="shared" si="86"/>
        <v>42</v>
      </c>
      <c r="M1839" s="2">
        <f>VLOOKUP(D1839,CUSTOMERS!A:E,5,FALSE)</f>
        <v>4</v>
      </c>
      <c r="N1839" s="2">
        <f>VLOOKUP(E1839,PRODUCTS!A:E,5,FALSE)</f>
        <v>1</v>
      </c>
      <c r="O1839" s="2" t="str">
        <f>VLOOKUP(N1839,CATEGORIES!A:C,3,FALSE)</f>
        <v>Electronics</v>
      </c>
      <c r="P1839" s="2" t="str">
        <f ca="1">VLOOKUP(D1839,CUSTOMERS!A:J,10,FALSE)</f>
        <v>50 - 60</v>
      </c>
      <c r="Q1839" s="2" t="str">
        <f>VLOOKUP(D1839,CUSTOMERS!A:I,9,FALSE)</f>
        <v>Central</v>
      </c>
      <c r="R1839" s="2" t="str">
        <f>VLOOKUP(D1839,CUSTOMERS!A:K,11,FALSE)</f>
        <v>USA</v>
      </c>
    </row>
    <row r="1840" spans="1:18" x14ac:dyDescent="0.2">
      <c r="A1840" s="2">
        <v>1874</v>
      </c>
      <c r="B1840" s="2">
        <v>1</v>
      </c>
      <c r="C1840" s="4">
        <v>45069</v>
      </c>
      <c r="D1840" s="2">
        <v>178</v>
      </c>
      <c r="E1840" s="2">
        <v>197</v>
      </c>
      <c r="F1840" s="2" t="str">
        <f>VLOOKUP(E1840,PRODUCTS!A:B,2,FALSE)</f>
        <v>Travelling Cigar Humidor</v>
      </c>
      <c r="G1840" s="2">
        <v>1</v>
      </c>
      <c r="H1840" s="10">
        <f>VLOOKUP(E1840,PRODUCTS!A:E,3,FALSE)</f>
        <v>230</v>
      </c>
      <c r="I1840" s="10">
        <f>VLOOKUP(E1840,PRODUCTS!A:E,4,FALSE)</f>
        <v>118</v>
      </c>
      <c r="J1840" s="10">
        <f t="shared" si="84"/>
        <v>230</v>
      </c>
      <c r="K1840" s="10">
        <f t="shared" si="85"/>
        <v>118</v>
      </c>
      <c r="L1840" s="10">
        <f t="shared" si="86"/>
        <v>112</v>
      </c>
      <c r="M1840" s="2">
        <f>VLOOKUP(D1840,CUSTOMERS!A:E,5,FALSE)</f>
        <v>5</v>
      </c>
      <c r="N1840" s="2">
        <f>VLOOKUP(E1840,PRODUCTS!A:E,5,FALSE)</f>
        <v>26</v>
      </c>
      <c r="O1840" s="2" t="str">
        <f>VLOOKUP(N1840,CATEGORIES!A:C,3,FALSE)</f>
        <v>Gifts</v>
      </c>
      <c r="P1840" s="2" t="str">
        <f ca="1">VLOOKUP(D1840,CUSTOMERS!A:J,10,FALSE)</f>
        <v>60 - 70</v>
      </c>
      <c r="Q1840" s="2" t="str">
        <f>VLOOKUP(D1840,CUSTOMERS!A:I,9,FALSE)</f>
        <v>South</v>
      </c>
      <c r="R1840" s="2" t="str">
        <f>VLOOKUP(D1840,CUSTOMERS!A:K,11,FALSE)</f>
        <v>USA</v>
      </c>
    </row>
    <row r="1841" spans="1:18" x14ac:dyDescent="0.2">
      <c r="A1841" s="2">
        <v>1875</v>
      </c>
      <c r="B1841" s="2">
        <v>1</v>
      </c>
      <c r="C1841" s="4">
        <v>45072</v>
      </c>
      <c r="D1841" s="2">
        <v>146</v>
      </c>
      <c r="E1841" s="2">
        <v>171</v>
      </c>
      <c r="F1841" s="2" t="str">
        <f>VLOOKUP(E1841,PRODUCTS!A:B,2,FALSE)</f>
        <v>Seal Pack Refill Kit</v>
      </c>
      <c r="G1841" s="2">
        <v>1</v>
      </c>
      <c r="H1841" s="10">
        <f>VLOOKUP(E1841,PRODUCTS!A:E,3,FALSE)</f>
        <v>27</v>
      </c>
      <c r="I1841" s="10">
        <f>VLOOKUP(E1841,PRODUCTS!A:E,4,FALSE)</f>
        <v>16.5</v>
      </c>
      <c r="J1841" s="10">
        <f t="shared" si="84"/>
        <v>27</v>
      </c>
      <c r="K1841" s="10">
        <f t="shared" si="85"/>
        <v>16.5</v>
      </c>
      <c r="L1841" s="10">
        <f t="shared" si="86"/>
        <v>10.5</v>
      </c>
      <c r="M1841" s="2">
        <f>VLOOKUP(D1841,CUSTOMERS!A:E,5,FALSE)</f>
        <v>4</v>
      </c>
      <c r="N1841" s="2">
        <f>VLOOKUP(E1841,PRODUCTS!A:E,5,FALSE)</f>
        <v>23</v>
      </c>
      <c r="O1841" s="2" t="str">
        <f>VLOOKUP(N1841,CATEGORIES!A:C,3,FALSE)</f>
        <v>Travel</v>
      </c>
      <c r="P1841" s="2" t="str">
        <f ca="1">VLOOKUP(D1841,CUSTOMERS!A:J,10,FALSE)</f>
        <v>40 - 50</v>
      </c>
      <c r="Q1841" s="2" t="str">
        <f>VLOOKUP(D1841,CUSTOMERS!A:I,9,FALSE)</f>
        <v>South-West</v>
      </c>
      <c r="R1841" s="2" t="str">
        <f>VLOOKUP(D1841,CUSTOMERS!A:K,11,FALSE)</f>
        <v>USA</v>
      </c>
    </row>
    <row r="1842" spans="1:18" x14ac:dyDescent="0.2">
      <c r="A1842" s="2">
        <v>1876</v>
      </c>
      <c r="B1842" s="2">
        <v>1</v>
      </c>
      <c r="C1842" s="4">
        <v>45072</v>
      </c>
      <c r="D1842" s="2">
        <v>200</v>
      </c>
      <c r="E1842" s="2">
        <v>29</v>
      </c>
      <c r="F1842" s="2" t="str">
        <f>VLOOKUP(E1842,PRODUCTS!A:B,2,FALSE)</f>
        <v>Candle-powered Boat</v>
      </c>
      <c r="G1842" s="2">
        <v>1</v>
      </c>
      <c r="H1842" s="10">
        <f>VLOOKUP(E1842,PRODUCTS!A:E,3,FALSE)</f>
        <v>18</v>
      </c>
      <c r="I1842" s="10">
        <f>VLOOKUP(E1842,PRODUCTS!A:E,4,FALSE)</f>
        <v>12</v>
      </c>
      <c r="J1842" s="10">
        <f t="shared" si="84"/>
        <v>18</v>
      </c>
      <c r="K1842" s="10">
        <f t="shared" si="85"/>
        <v>12</v>
      </c>
      <c r="L1842" s="10">
        <f t="shared" si="86"/>
        <v>6</v>
      </c>
      <c r="M1842" s="2">
        <f>VLOOKUP(D1842,CUSTOMERS!A:E,5,FALSE)</f>
        <v>4</v>
      </c>
      <c r="N1842" s="2">
        <f>VLOOKUP(E1842,PRODUCTS!A:E,5,FALSE)</f>
        <v>5</v>
      </c>
      <c r="O1842" s="2" t="str">
        <f>VLOOKUP(N1842,CATEGORIES!A:C,3,FALSE)</f>
        <v>Children</v>
      </c>
      <c r="P1842" s="2" t="str">
        <f ca="1">VLOOKUP(D1842,CUSTOMERS!A:J,10,FALSE)</f>
        <v>20 - 30</v>
      </c>
      <c r="Q1842" s="2" t="str">
        <f>VLOOKUP(D1842,CUSTOMERS!A:I,9,FALSE)</f>
        <v>North-West</v>
      </c>
      <c r="R1842" s="2" t="str">
        <f>VLOOKUP(D1842,CUSTOMERS!A:K,11,FALSE)</f>
        <v>USA</v>
      </c>
    </row>
    <row r="1843" spans="1:18" x14ac:dyDescent="0.2">
      <c r="A1843" s="2">
        <v>1876</v>
      </c>
      <c r="B1843" s="2">
        <v>2</v>
      </c>
      <c r="C1843" s="4">
        <v>45072</v>
      </c>
      <c r="D1843" s="2">
        <v>200</v>
      </c>
      <c r="E1843" s="2">
        <v>60</v>
      </c>
      <c r="F1843" s="2" t="str">
        <f>VLOOKUP(E1843,PRODUCTS!A:B,2,FALSE)</f>
        <v>Custom Cellar Plaque</v>
      </c>
      <c r="G1843" s="2">
        <v>1</v>
      </c>
      <c r="H1843" s="10">
        <f>VLOOKUP(E1843,PRODUCTS!A:E,3,FALSE)</f>
        <v>60</v>
      </c>
      <c r="I1843" s="10">
        <f>VLOOKUP(E1843,PRODUCTS!A:E,4,FALSE)</f>
        <v>33</v>
      </c>
      <c r="J1843" s="10">
        <f t="shared" si="84"/>
        <v>60</v>
      </c>
      <c r="K1843" s="10">
        <f t="shared" si="85"/>
        <v>33</v>
      </c>
      <c r="L1843" s="10">
        <f t="shared" si="86"/>
        <v>27</v>
      </c>
      <c r="M1843" s="2">
        <f>VLOOKUP(D1843,CUSTOMERS!A:E,5,FALSE)</f>
        <v>4</v>
      </c>
      <c r="N1843" s="2">
        <f>VLOOKUP(E1843,PRODUCTS!A:E,5,FALSE)</f>
        <v>15</v>
      </c>
      <c r="O1843" s="2" t="str">
        <f>VLOOKUP(N1843,CATEGORIES!A:C,3,FALSE)</f>
        <v>Household</v>
      </c>
      <c r="P1843" s="2" t="str">
        <f ca="1">VLOOKUP(D1843,CUSTOMERS!A:J,10,FALSE)</f>
        <v>20 - 30</v>
      </c>
      <c r="Q1843" s="2" t="str">
        <f>VLOOKUP(D1843,CUSTOMERS!A:I,9,FALSE)</f>
        <v>North-West</v>
      </c>
      <c r="R1843" s="2" t="str">
        <f>VLOOKUP(D1843,CUSTOMERS!A:K,11,FALSE)</f>
        <v>USA</v>
      </c>
    </row>
    <row r="1844" spans="1:18" x14ac:dyDescent="0.2">
      <c r="A1844" s="2">
        <v>1876</v>
      </c>
      <c r="B1844" s="2">
        <v>3</v>
      </c>
      <c r="C1844" s="4">
        <v>45072</v>
      </c>
      <c r="D1844" s="2">
        <v>200</v>
      </c>
      <c r="E1844" s="2">
        <v>209</v>
      </c>
      <c r="F1844" s="2" t="str">
        <f>VLOOKUP(E1844,PRODUCTS!A:B,2,FALSE)</f>
        <v>Freezable Ice Relief Pack</v>
      </c>
      <c r="G1844" s="2">
        <v>1</v>
      </c>
      <c r="H1844" s="10">
        <f>VLOOKUP(E1844,PRODUCTS!A:E,3,FALSE)</f>
        <v>25</v>
      </c>
      <c r="I1844" s="10">
        <f>VLOOKUP(E1844,PRODUCTS!A:E,4,FALSE)</f>
        <v>13.5</v>
      </c>
      <c r="J1844" s="10">
        <f t="shared" si="84"/>
        <v>25</v>
      </c>
      <c r="K1844" s="10">
        <f t="shared" si="85"/>
        <v>13.5</v>
      </c>
      <c r="L1844" s="10">
        <f t="shared" si="86"/>
        <v>11.5</v>
      </c>
      <c r="M1844" s="2">
        <f>VLOOKUP(D1844,CUSTOMERS!A:E,5,FALSE)</f>
        <v>4</v>
      </c>
      <c r="N1844" s="2">
        <f>VLOOKUP(E1844,PRODUCTS!A:E,5,FALSE)</f>
        <v>24</v>
      </c>
      <c r="O1844" s="2" t="str">
        <f>VLOOKUP(N1844,CATEGORIES!A:C,3,FALSE)</f>
        <v>Health &amp; Beauty</v>
      </c>
      <c r="P1844" s="2" t="str">
        <f ca="1">VLOOKUP(D1844,CUSTOMERS!A:J,10,FALSE)</f>
        <v>20 - 30</v>
      </c>
      <c r="Q1844" s="2" t="str">
        <f>VLOOKUP(D1844,CUSTOMERS!A:I,9,FALSE)</f>
        <v>North-West</v>
      </c>
      <c r="R1844" s="2" t="str">
        <f>VLOOKUP(D1844,CUSTOMERS!A:K,11,FALSE)</f>
        <v>USA</v>
      </c>
    </row>
    <row r="1845" spans="1:18" x14ac:dyDescent="0.2">
      <c r="A1845" s="2">
        <v>1877</v>
      </c>
      <c r="B1845" s="2">
        <v>1</v>
      </c>
      <c r="C1845" s="4">
        <v>45073</v>
      </c>
      <c r="D1845" s="2">
        <v>89</v>
      </c>
      <c r="E1845" s="2">
        <v>187</v>
      </c>
      <c r="F1845" s="2" t="str">
        <f>VLOOKUP(E1845,PRODUCTS!A:B,2,FALSE)</f>
        <v>Potatoes Spud Shooter</v>
      </c>
      <c r="G1845" s="2">
        <v>6</v>
      </c>
      <c r="H1845" s="10">
        <f>VLOOKUP(E1845,PRODUCTS!A:E,3,FALSE)</f>
        <v>11</v>
      </c>
      <c r="I1845" s="10">
        <f>VLOOKUP(E1845,PRODUCTS!A:E,4,FALSE)</f>
        <v>6.5</v>
      </c>
      <c r="J1845" s="10">
        <f t="shared" si="84"/>
        <v>66</v>
      </c>
      <c r="K1845" s="10">
        <f t="shared" si="85"/>
        <v>39</v>
      </c>
      <c r="L1845" s="10">
        <f t="shared" si="86"/>
        <v>27</v>
      </c>
      <c r="M1845" s="2">
        <f>VLOOKUP(D1845,CUSTOMERS!A:E,5,FALSE)</f>
        <v>5</v>
      </c>
      <c r="N1845" s="2">
        <f>VLOOKUP(E1845,PRODUCTS!A:E,5,FALSE)</f>
        <v>5</v>
      </c>
      <c r="O1845" s="2" t="str">
        <f>VLOOKUP(N1845,CATEGORIES!A:C,3,FALSE)</f>
        <v>Children</v>
      </c>
      <c r="P1845" s="2" t="str">
        <f ca="1">VLOOKUP(D1845,CUSTOMERS!A:J,10,FALSE)</f>
        <v>40 - 50</v>
      </c>
      <c r="Q1845" s="2" t="str">
        <f>VLOOKUP(D1845,CUSTOMERS!A:I,9,FALSE)</f>
        <v>Mid-Atlantic</v>
      </c>
      <c r="R1845" s="2" t="str">
        <f>VLOOKUP(D1845,CUSTOMERS!A:K,11,FALSE)</f>
        <v>USA</v>
      </c>
    </row>
    <row r="1846" spans="1:18" x14ac:dyDescent="0.2">
      <c r="A1846" s="2">
        <v>1878</v>
      </c>
      <c r="B1846" s="2">
        <v>1</v>
      </c>
      <c r="C1846" s="4">
        <v>45074</v>
      </c>
      <c r="D1846" s="2">
        <v>327</v>
      </c>
      <c r="E1846" s="2">
        <v>52</v>
      </c>
      <c r="F1846" s="2" t="str">
        <f>VLOOKUP(E1846,PRODUCTS!A:B,2,FALSE)</f>
        <v>Classic Pink Flamingos</v>
      </c>
      <c r="G1846" s="2">
        <v>1</v>
      </c>
      <c r="H1846" s="10">
        <f>VLOOKUP(E1846,PRODUCTS!A:E,3,FALSE)</f>
        <v>20</v>
      </c>
      <c r="I1846" s="10">
        <f>VLOOKUP(E1846,PRODUCTS!A:E,4,FALSE)</f>
        <v>11</v>
      </c>
      <c r="J1846" s="10">
        <f t="shared" si="84"/>
        <v>20</v>
      </c>
      <c r="K1846" s="10">
        <f t="shared" si="85"/>
        <v>11</v>
      </c>
      <c r="L1846" s="10">
        <f t="shared" si="86"/>
        <v>9</v>
      </c>
      <c r="M1846" s="2">
        <f>VLOOKUP(D1846,CUSTOMERS!A:E,5,FALSE)</f>
        <v>2</v>
      </c>
      <c r="N1846" s="2">
        <f>VLOOKUP(E1846,PRODUCTS!A:E,5,FALSE)</f>
        <v>16</v>
      </c>
      <c r="O1846" s="2" t="str">
        <f>VLOOKUP(N1846,CATEGORIES!A:C,3,FALSE)</f>
        <v>Household</v>
      </c>
      <c r="P1846" s="2" t="str">
        <f ca="1">VLOOKUP(D1846,CUSTOMERS!A:J,10,FALSE)</f>
        <v>30 - 40</v>
      </c>
      <c r="Q1846" s="2" t="str">
        <f>VLOOKUP(D1846,CUSTOMERS!A:I,9,FALSE)</f>
        <v>South</v>
      </c>
      <c r="R1846" s="2" t="str">
        <f>VLOOKUP(D1846,CUSTOMERS!A:K,11,FALSE)</f>
        <v>USA</v>
      </c>
    </row>
    <row r="1847" spans="1:18" x14ac:dyDescent="0.2">
      <c r="A1847" s="2">
        <v>1879</v>
      </c>
      <c r="B1847" s="2">
        <v>1</v>
      </c>
      <c r="C1847" s="4">
        <v>45074</v>
      </c>
      <c r="D1847" s="2">
        <v>457</v>
      </c>
      <c r="E1847" s="2">
        <v>105</v>
      </c>
      <c r="F1847" s="2" t="str">
        <f>VLOOKUP(E1847,PRODUCTS!A:B,2,FALSE)</f>
        <v>Exotic Flower Arrangement</v>
      </c>
      <c r="G1847" s="2">
        <v>1</v>
      </c>
      <c r="H1847" s="10">
        <f>VLOOKUP(E1847,PRODUCTS!A:E,3,FALSE)</f>
        <v>65</v>
      </c>
      <c r="I1847" s="10">
        <f>VLOOKUP(E1847,PRODUCTS!A:E,4,FALSE)</f>
        <v>33.5</v>
      </c>
      <c r="J1847" s="10">
        <f t="shared" si="84"/>
        <v>65</v>
      </c>
      <c r="K1847" s="10">
        <f t="shared" si="85"/>
        <v>33.5</v>
      </c>
      <c r="L1847" s="10">
        <f t="shared" si="86"/>
        <v>31.5</v>
      </c>
      <c r="M1847" s="2">
        <f>VLOOKUP(D1847,CUSTOMERS!A:E,5,FALSE)</f>
        <v>3</v>
      </c>
      <c r="N1847" s="2">
        <f>VLOOKUP(E1847,PRODUCTS!A:E,5,FALSE)</f>
        <v>22</v>
      </c>
      <c r="O1847" s="2" t="str">
        <f>VLOOKUP(N1847,CATEGORIES!A:C,3,FALSE)</f>
        <v>Gifts</v>
      </c>
      <c r="P1847" s="2" t="str">
        <f ca="1">VLOOKUP(D1847,CUSTOMERS!A:J,10,FALSE)</f>
        <v>50 - 60</v>
      </c>
      <c r="Q1847" s="2" t="str">
        <f>VLOOKUP(D1847,CUSTOMERS!A:I,9,FALSE)</f>
        <v>Central</v>
      </c>
      <c r="R1847" s="2" t="str">
        <f>VLOOKUP(D1847,CUSTOMERS!A:K,11,FALSE)</f>
        <v>USA</v>
      </c>
    </row>
    <row r="1848" spans="1:18" x14ac:dyDescent="0.2">
      <c r="A1848" s="2">
        <v>1879</v>
      </c>
      <c r="B1848" s="2">
        <v>2</v>
      </c>
      <c r="C1848" s="4">
        <v>45074</v>
      </c>
      <c r="D1848" s="2">
        <v>457</v>
      </c>
      <c r="E1848" s="2">
        <v>166</v>
      </c>
      <c r="F1848" s="2" t="str">
        <f>VLOOKUP(E1848,PRODUCTS!A:B,2,FALSE)</f>
        <v>Pocket Rocket Racer</v>
      </c>
      <c r="G1848" s="2">
        <v>1</v>
      </c>
      <c r="H1848" s="10">
        <f>VLOOKUP(E1848,PRODUCTS!A:E,3,FALSE)</f>
        <v>15</v>
      </c>
      <c r="I1848" s="10">
        <f>VLOOKUP(E1848,PRODUCTS!A:E,4,FALSE)</f>
        <v>10.5</v>
      </c>
      <c r="J1848" s="10">
        <f t="shared" si="84"/>
        <v>15</v>
      </c>
      <c r="K1848" s="10">
        <f t="shared" si="85"/>
        <v>10.5</v>
      </c>
      <c r="L1848" s="10">
        <f t="shared" si="86"/>
        <v>4.5</v>
      </c>
      <c r="M1848" s="2">
        <f>VLOOKUP(D1848,CUSTOMERS!A:E,5,FALSE)</f>
        <v>3</v>
      </c>
      <c r="N1848" s="2">
        <f>VLOOKUP(E1848,PRODUCTS!A:E,5,FALSE)</f>
        <v>5</v>
      </c>
      <c r="O1848" s="2" t="str">
        <f>VLOOKUP(N1848,CATEGORIES!A:C,3,FALSE)</f>
        <v>Children</v>
      </c>
      <c r="P1848" s="2" t="str">
        <f ca="1">VLOOKUP(D1848,CUSTOMERS!A:J,10,FALSE)</f>
        <v>50 - 60</v>
      </c>
      <c r="Q1848" s="2" t="str">
        <f>VLOOKUP(D1848,CUSTOMERS!A:I,9,FALSE)</f>
        <v>Central</v>
      </c>
      <c r="R1848" s="2" t="str">
        <f>VLOOKUP(D1848,CUSTOMERS!A:K,11,FALSE)</f>
        <v>USA</v>
      </c>
    </row>
    <row r="1849" spans="1:18" x14ac:dyDescent="0.2">
      <c r="A1849" s="2">
        <v>1880</v>
      </c>
      <c r="B1849" s="2">
        <v>1</v>
      </c>
      <c r="C1849" s="4">
        <v>45075</v>
      </c>
      <c r="D1849" s="2">
        <v>365</v>
      </c>
      <c r="E1849" s="2">
        <v>88</v>
      </c>
      <c r="F1849" s="2" t="str">
        <f>VLOOKUP(E1849,PRODUCTS!A:B,2,FALSE)</f>
        <v>Garden Gnome Set</v>
      </c>
      <c r="G1849" s="2">
        <v>1</v>
      </c>
      <c r="H1849" s="10">
        <f>VLOOKUP(E1849,PRODUCTS!A:E,3,FALSE)</f>
        <v>95</v>
      </c>
      <c r="I1849" s="10">
        <f>VLOOKUP(E1849,PRODUCTS!A:E,4,FALSE)</f>
        <v>48.5</v>
      </c>
      <c r="J1849" s="10">
        <f t="shared" si="84"/>
        <v>95</v>
      </c>
      <c r="K1849" s="10">
        <f t="shared" si="85"/>
        <v>48.5</v>
      </c>
      <c r="L1849" s="10">
        <f t="shared" si="86"/>
        <v>46.5</v>
      </c>
      <c r="M1849" s="2">
        <f>VLOOKUP(D1849,CUSTOMERS!A:E,5,FALSE)</f>
        <v>10</v>
      </c>
      <c r="N1849" s="2">
        <f>VLOOKUP(E1849,PRODUCTS!A:E,5,FALSE)</f>
        <v>16</v>
      </c>
      <c r="O1849" s="2" t="str">
        <f>VLOOKUP(N1849,CATEGORIES!A:C,3,FALSE)</f>
        <v>Household</v>
      </c>
      <c r="P1849" s="2" t="str">
        <f ca="1">VLOOKUP(D1849,CUSTOMERS!A:J,10,FALSE)</f>
        <v>40 - 50</v>
      </c>
      <c r="Q1849" s="2" t="str">
        <f>VLOOKUP(D1849,CUSTOMERS!A:I,9,FALSE)</f>
        <v>France</v>
      </c>
      <c r="R1849" s="2" t="str">
        <f>VLOOKUP(D1849,CUSTOMERS!A:K,11,FALSE)</f>
        <v>Europe</v>
      </c>
    </row>
    <row r="1850" spans="1:18" x14ac:dyDescent="0.2">
      <c r="A1850" s="2">
        <v>1880</v>
      </c>
      <c r="B1850" s="2">
        <v>2</v>
      </c>
      <c r="C1850" s="4">
        <v>45075</v>
      </c>
      <c r="D1850" s="2">
        <v>365</v>
      </c>
      <c r="E1850" s="2">
        <v>112</v>
      </c>
      <c r="F1850" s="2" t="str">
        <f>VLOOKUP(E1850,PRODUCTS!A:B,2,FALSE)</f>
        <v>Schmidt Truffles</v>
      </c>
      <c r="G1850" s="2">
        <v>1</v>
      </c>
      <c r="H1850" s="10">
        <f>VLOOKUP(E1850,PRODUCTS!A:E,3,FALSE)</f>
        <v>25</v>
      </c>
      <c r="I1850" s="10">
        <f>VLOOKUP(E1850,PRODUCTS!A:E,4,FALSE)</f>
        <v>14.5</v>
      </c>
      <c r="J1850" s="10">
        <f t="shared" si="84"/>
        <v>25</v>
      </c>
      <c r="K1850" s="10">
        <f t="shared" si="85"/>
        <v>14.5</v>
      </c>
      <c r="L1850" s="10">
        <f t="shared" si="86"/>
        <v>10.5</v>
      </c>
      <c r="M1850" s="2">
        <f>VLOOKUP(D1850,CUSTOMERS!A:E,5,FALSE)</f>
        <v>10</v>
      </c>
      <c r="N1850" s="2">
        <f>VLOOKUP(E1850,PRODUCTS!A:E,5,FALSE)</f>
        <v>3</v>
      </c>
      <c r="O1850" s="2" t="str">
        <f>VLOOKUP(N1850,CATEGORIES!A:C,3,FALSE)</f>
        <v>Food</v>
      </c>
      <c r="P1850" s="2" t="str">
        <f ca="1">VLOOKUP(D1850,CUSTOMERS!A:J,10,FALSE)</f>
        <v>40 - 50</v>
      </c>
      <c r="Q1850" s="2" t="str">
        <f>VLOOKUP(D1850,CUSTOMERS!A:I,9,FALSE)</f>
        <v>France</v>
      </c>
      <c r="R1850" s="2" t="str">
        <f>VLOOKUP(D1850,CUSTOMERS!A:K,11,FALSE)</f>
        <v>Europe</v>
      </c>
    </row>
    <row r="1851" spans="1:18" x14ac:dyDescent="0.2">
      <c r="A1851" s="2">
        <v>1881</v>
      </c>
      <c r="B1851" s="2">
        <v>1</v>
      </c>
      <c r="C1851" s="4">
        <v>45076</v>
      </c>
      <c r="D1851" s="2">
        <v>400</v>
      </c>
      <c r="E1851" s="2">
        <v>105</v>
      </c>
      <c r="F1851" s="2" t="str">
        <f>VLOOKUP(E1851,PRODUCTS!A:B,2,FALSE)</f>
        <v>Exotic Flower Arrangement</v>
      </c>
      <c r="G1851" s="2">
        <v>1</v>
      </c>
      <c r="H1851" s="10">
        <f>VLOOKUP(E1851,PRODUCTS!A:E,3,FALSE)</f>
        <v>65</v>
      </c>
      <c r="I1851" s="10">
        <f>VLOOKUP(E1851,PRODUCTS!A:E,4,FALSE)</f>
        <v>33.5</v>
      </c>
      <c r="J1851" s="10">
        <f t="shared" si="84"/>
        <v>65</v>
      </c>
      <c r="K1851" s="10">
        <f t="shared" si="85"/>
        <v>33.5</v>
      </c>
      <c r="L1851" s="10">
        <f t="shared" si="86"/>
        <v>31.5</v>
      </c>
      <c r="M1851" s="2">
        <f>VLOOKUP(D1851,CUSTOMERS!A:E,5,FALSE)</f>
        <v>2</v>
      </c>
      <c r="N1851" s="2">
        <f>VLOOKUP(E1851,PRODUCTS!A:E,5,FALSE)</f>
        <v>22</v>
      </c>
      <c r="O1851" s="2" t="str">
        <f>VLOOKUP(N1851,CATEGORIES!A:C,3,FALSE)</f>
        <v>Gifts</v>
      </c>
      <c r="P1851" s="2" t="str">
        <f ca="1">VLOOKUP(D1851,CUSTOMERS!A:J,10,FALSE)</f>
        <v>30 - 40</v>
      </c>
      <c r="Q1851" s="2" t="str">
        <f>VLOOKUP(D1851,CUSTOMERS!A:I,9,FALSE)</f>
        <v>North-West</v>
      </c>
      <c r="R1851" s="2" t="str">
        <f>VLOOKUP(D1851,CUSTOMERS!A:K,11,FALSE)</f>
        <v>USA</v>
      </c>
    </row>
    <row r="1852" spans="1:18" x14ac:dyDescent="0.2">
      <c r="A1852" s="2">
        <v>1882</v>
      </c>
      <c r="B1852" s="2">
        <v>1</v>
      </c>
      <c r="C1852" s="4">
        <v>45079</v>
      </c>
      <c r="D1852" s="2">
        <v>5</v>
      </c>
      <c r="E1852" s="2">
        <v>1</v>
      </c>
      <c r="F1852" s="2" t="str">
        <f>VLOOKUP(E1852,PRODUCTS!A:B,2,FALSE)</f>
        <v>Sharp Vermont Cheddar (3Lb)</v>
      </c>
      <c r="G1852" s="2">
        <v>1</v>
      </c>
      <c r="H1852" s="10">
        <f>VLOOKUP(E1852,PRODUCTS!A:E,3,FALSE)</f>
        <v>25</v>
      </c>
      <c r="I1852" s="10">
        <f>VLOOKUP(E1852,PRODUCTS!A:E,4,FALSE)</f>
        <v>14.5</v>
      </c>
      <c r="J1852" s="10">
        <f t="shared" si="84"/>
        <v>25</v>
      </c>
      <c r="K1852" s="10">
        <f t="shared" si="85"/>
        <v>14.5</v>
      </c>
      <c r="L1852" s="10">
        <f t="shared" si="86"/>
        <v>10.5</v>
      </c>
      <c r="M1852" s="2">
        <f>VLOOKUP(D1852,CUSTOMERS!A:E,5,FALSE)</f>
        <v>3</v>
      </c>
      <c r="N1852" s="2">
        <f>VLOOKUP(E1852,PRODUCTS!A:E,5,FALSE)</f>
        <v>18</v>
      </c>
      <c r="O1852" s="2" t="str">
        <f>VLOOKUP(N1852,CATEGORIES!A:C,3,FALSE)</f>
        <v>Food</v>
      </c>
      <c r="P1852" s="2" t="str">
        <f ca="1">VLOOKUP(D1852,CUSTOMERS!A:J,10,FALSE)</f>
        <v>60 - 70</v>
      </c>
      <c r="Q1852" s="2" t="str">
        <f>VLOOKUP(D1852,CUSTOMERS!A:I,9,FALSE)</f>
        <v>North-West</v>
      </c>
      <c r="R1852" s="2" t="str">
        <f>VLOOKUP(D1852,CUSTOMERS!A:K,11,FALSE)</f>
        <v>USA</v>
      </c>
    </row>
    <row r="1853" spans="1:18" x14ac:dyDescent="0.2">
      <c r="A1853" s="2">
        <v>1883</v>
      </c>
      <c r="B1853" s="2">
        <v>1</v>
      </c>
      <c r="C1853" s="4">
        <v>45079</v>
      </c>
      <c r="D1853" s="2">
        <v>56</v>
      </c>
      <c r="E1853" s="2">
        <v>54</v>
      </c>
      <c r="F1853" s="2" t="str">
        <f>VLOOKUP(E1853,PRODUCTS!A:B,2,FALSE)</f>
        <v>Birthday Flower Basket</v>
      </c>
      <c r="G1853" s="2">
        <v>1</v>
      </c>
      <c r="H1853" s="10">
        <f>VLOOKUP(E1853,PRODUCTS!A:E,3,FALSE)</f>
        <v>70</v>
      </c>
      <c r="I1853" s="10">
        <f>VLOOKUP(E1853,PRODUCTS!A:E,4,FALSE)</f>
        <v>38</v>
      </c>
      <c r="J1853" s="10">
        <f t="shared" si="84"/>
        <v>70</v>
      </c>
      <c r="K1853" s="10">
        <f t="shared" si="85"/>
        <v>38</v>
      </c>
      <c r="L1853" s="10">
        <f t="shared" si="86"/>
        <v>32</v>
      </c>
      <c r="M1853" s="2">
        <f>VLOOKUP(D1853,CUSTOMERS!A:E,5,FALSE)</f>
        <v>4</v>
      </c>
      <c r="N1853" s="2">
        <f>VLOOKUP(E1853,PRODUCTS!A:E,5,FALSE)</f>
        <v>22</v>
      </c>
      <c r="O1853" s="2" t="str">
        <f>VLOOKUP(N1853,CATEGORIES!A:C,3,FALSE)</f>
        <v>Gifts</v>
      </c>
      <c r="P1853" s="2" t="str">
        <f ca="1">VLOOKUP(D1853,CUSTOMERS!A:J,10,FALSE)</f>
        <v>40 - 50</v>
      </c>
      <c r="Q1853" s="2" t="str">
        <f>VLOOKUP(D1853,CUSTOMERS!A:I,9,FALSE)</f>
        <v>North-West</v>
      </c>
      <c r="R1853" s="2" t="str">
        <f>VLOOKUP(D1853,CUSTOMERS!A:K,11,FALSE)</f>
        <v>USA</v>
      </c>
    </row>
    <row r="1854" spans="1:18" x14ac:dyDescent="0.2">
      <c r="A1854" s="2">
        <v>1883</v>
      </c>
      <c r="B1854" s="2">
        <v>2</v>
      </c>
      <c r="C1854" s="4">
        <v>45079</v>
      </c>
      <c r="D1854" s="2">
        <v>56</v>
      </c>
      <c r="E1854" s="2">
        <v>143</v>
      </c>
      <c r="F1854" s="2" t="str">
        <f>VLOOKUP(E1854,PRODUCTS!A:B,2,FALSE)</f>
        <v>Oak Steamer Trunk</v>
      </c>
      <c r="G1854" s="2">
        <v>1</v>
      </c>
      <c r="H1854" s="10">
        <f>VLOOKUP(E1854,PRODUCTS!A:E,3,FALSE)</f>
        <v>480</v>
      </c>
      <c r="I1854" s="10">
        <f>VLOOKUP(E1854,PRODUCTS!A:E,4,FALSE)</f>
        <v>243</v>
      </c>
      <c r="J1854" s="10">
        <f t="shared" si="84"/>
        <v>480</v>
      </c>
      <c r="K1854" s="10">
        <f t="shared" si="85"/>
        <v>243</v>
      </c>
      <c r="L1854" s="10">
        <f t="shared" si="86"/>
        <v>237</v>
      </c>
      <c r="M1854" s="2">
        <f>VLOOKUP(D1854,CUSTOMERS!A:E,5,FALSE)</f>
        <v>4</v>
      </c>
      <c r="N1854" s="2">
        <f>VLOOKUP(E1854,PRODUCTS!A:E,5,FALSE)</f>
        <v>8</v>
      </c>
      <c r="O1854" s="2" t="str">
        <f>VLOOKUP(N1854,CATEGORIES!A:C,3,FALSE)</f>
        <v>Household</v>
      </c>
      <c r="P1854" s="2" t="str">
        <f ca="1">VLOOKUP(D1854,CUSTOMERS!A:J,10,FALSE)</f>
        <v>40 - 50</v>
      </c>
      <c r="Q1854" s="2" t="str">
        <f>VLOOKUP(D1854,CUSTOMERS!A:I,9,FALSE)</f>
        <v>North-West</v>
      </c>
      <c r="R1854" s="2" t="str">
        <f>VLOOKUP(D1854,CUSTOMERS!A:K,11,FALSE)</f>
        <v>USA</v>
      </c>
    </row>
    <row r="1855" spans="1:18" x14ac:dyDescent="0.2">
      <c r="A1855" s="2">
        <v>1883</v>
      </c>
      <c r="B1855" s="2">
        <v>3</v>
      </c>
      <c r="C1855" s="4">
        <v>45079</v>
      </c>
      <c r="D1855" s="2">
        <v>56</v>
      </c>
      <c r="E1855" s="2">
        <v>147</v>
      </c>
      <c r="F1855" s="2" t="str">
        <f>VLOOKUP(E1855,PRODUCTS!A:B,2,FALSE)</f>
        <v>Peppermint Foot Lotion</v>
      </c>
      <c r="G1855" s="2">
        <v>3</v>
      </c>
      <c r="H1855" s="10">
        <f>VLOOKUP(E1855,PRODUCTS!A:E,3,FALSE)</f>
        <v>17</v>
      </c>
      <c r="I1855" s="10">
        <f>VLOOKUP(E1855,PRODUCTS!A:E,4,FALSE)</f>
        <v>10.5</v>
      </c>
      <c r="J1855" s="10">
        <f t="shared" si="84"/>
        <v>51</v>
      </c>
      <c r="K1855" s="10">
        <f t="shared" si="85"/>
        <v>31.5</v>
      </c>
      <c r="L1855" s="10">
        <f t="shared" si="86"/>
        <v>19.5</v>
      </c>
      <c r="M1855" s="2">
        <f>VLOOKUP(D1855,CUSTOMERS!A:E,5,FALSE)</f>
        <v>4</v>
      </c>
      <c r="N1855" s="2">
        <f>VLOOKUP(E1855,PRODUCTS!A:E,5,FALSE)</f>
        <v>24</v>
      </c>
      <c r="O1855" s="2" t="str">
        <f>VLOOKUP(N1855,CATEGORIES!A:C,3,FALSE)</f>
        <v>Health &amp; Beauty</v>
      </c>
      <c r="P1855" s="2" t="str">
        <f ca="1">VLOOKUP(D1855,CUSTOMERS!A:J,10,FALSE)</f>
        <v>40 - 50</v>
      </c>
      <c r="Q1855" s="2" t="str">
        <f>VLOOKUP(D1855,CUSTOMERS!A:I,9,FALSE)</f>
        <v>North-West</v>
      </c>
      <c r="R1855" s="2" t="str">
        <f>VLOOKUP(D1855,CUSTOMERS!A:K,11,FALSE)</f>
        <v>USA</v>
      </c>
    </row>
    <row r="1856" spans="1:18" x14ac:dyDescent="0.2">
      <c r="A1856" s="2">
        <v>1884</v>
      </c>
      <c r="B1856" s="2">
        <v>1</v>
      </c>
      <c r="C1856" s="4">
        <v>45079</v>
      </c>
      <c r="D1856" s="2">
        <v>607</v>
      </c>
      <c r="E1856" s="2">
        <v>142</v>
      </c>
      <c r="F1856" s="2" t="str">
        <f>VLOOKUP(E1856,PRODUCTS!A:B,2,FALSE)</f>
        <v>Notre Dame 3-D Puzzle</v>
      </c>
      <c r="G1856" s="2">
        <v>1</v>
      </c>
      <c r="H1856" s="10">
        <f>VLOOKUP(E1856,PRODUCTS!A:E,3,FALSE)</f>
        <v>50</v>
      </c>
      <c r="I1856" s="10">
        <f>VLOOKUP(E1856,PRODUCTS!A:E,4,FALSE)</f>
        <v>27</v>
      </c>
      <c r="J1856" s="10">
        <f t="shared" si="84"/>
        <v>50</v>
      </c>
      <c r="K1856" s="10">
        <f t="shared" si="85"/>
        <v>27</v>
      </c>
      <c r="L1856" s="10">
        <f t="shared" si="86"/>
        <v>23</v>
      </c>
      <c r="M1856" s="2">
        <f>VLOOKUP(D1856,CUSTOMERS!A:E,5,FALSE)</f>
        <v>3</v>
      </c>
      <c r="N1856" s="2">
        <f>VLOOKUP(E1856,PRODUCTS!A:E,5,FALSE)</f>
        <v>10</v>
      </c>
      <c r="O1856" s="2" t="str">
        <f>VLOOKUP(N1856,CATEGORIES!A:C,3,FALSE)</f>
        <v>Children</v>
      </c>
      <c r="P1856" s="2" t="str">
        <f ca="1">VLOOKUP(D1856,CUSTOMERS!A:J,10,FALSE)</f>
        <v>30 - 40</v>
      </c>
      <c r="Q1856" s="2" t="str">
        <f>VLOOKUP(D1856,CUSTOMERS!A:I,9,FALSE)</f>
        <v>South-West</v>
      </c>
      <c r="R1856" s="2" t="str">
        <f>VLOOKUP(D1856,CUSTOMERS!A:K,11,FALSE)</f>
        <v>USA</v>
      </c>
    </row>
    <row r="1857" spans="1:18" x14ac:dyDescent="0.2">
      <c r="A1857" s="2">
        <v>1884</v>
      </c>
      <c r="B1857" s="2">
        <v>2</v>
      </c>
      <c r="C1857" s="4">
        <v>45079</v>
      </c>
      <c r="D1857" s="2">
        <v>607</v>
      </c>
      <c r="E1857" s="2">
        <v>208</v>
      </c>
      <c r="F1857" s="2" t="str">
        <f>VLOOKUP(E1857,PRODUCTS!A:B,2,FALSE)</f>
        <v>Winged Fairy</v>
      </c>
      <c r="G1857" s="2">
        <v>1</v>
      </c>
      <c r="H1857" s="10">
        <f>VLOOKUP(E1857,PRODUCTS!A:E,3,FALSE)</f>
        <v>45</v>
      </c>
      <c r="I1857" s="10">
        <f>VLOOKUP(E1857,PRODUCTS!A:E,4,FALSE)</f>
        <v>25.5</v>
      </c>
      <c r="J1857" s="10">
        <f t="shared" si="84"/>
        <v>45</v>
      </c>
      <c r="K1857" s="10">
        <f t="shared" si="85"/>
        <v>25.5</v>
      </c>
      <c r="L1857" s="10">
        <f t="shared" si="86"/>
        <v>19.5</v>
      </c>
      <c r="M1857" s="2">
        <f>VLOOKUP(D1857,CUSTOMERS!A:E,5,FALSE)</f>
        <v>3</v>
      </c>
      <c r="N1857" s="2">
        <f>VLOOKUP(E1857,PRODUCTS!A:E,5,FALSE)</f>
        <v>16</v>
      </c>
      <c r="O1857" s="2" t="str">
        <f>VLOOKUP(N1857,CATEGORIES!A:C,3,FALSE)</f>
        <v>Household</v>
      </c>
      <c r="P1857" s="2" t="str">
        <f ca="1">VLOOKUP(D1857,CUSTOMERS!A:J,10,FALSE)</f>
        <v>30 - 40</v>
      </c>
      <c r="Q1857" s="2" t="str">
        <f>VLOOKUP(D1857,CUSTOMERS!A:I,9,FALSE)</f>
        <v>South-West</v>
      </c>
      <c r="R1857" s="2" t="str">
        <f>VLOOKUP(D1857,CUSTOMERS!A:K,11,FALSE)</f>
        <v>USA</v>
      </c>
    </row>
    <row r="1858" spans="1:18" x14ac:dyDescent="0.2">
      <c r="A1858" s="2">
        <v>1885</v>
      </c>
      <c r="B1858" s="2">
        <v>1</v>
      </c>
      <c r="C1858" s="4">
        <v>45080</v>
      </c>
      <c r="D1858" s="2">
        <v>60</v>
      </c>
      <c r="E1858" s="2">
        <v>155</v>
      </c>
      <c r="F1858" s="2" t="str">
        <f>VLOOKUP(E1858,PRODUCTS!A:B,2,FALSE)</f>
        <v>Pocket Neck Pillow</v>
      </c>
      <c r="G1858" s="2">
        <v>1</v>
      </c>
      <c r="H1858" s="10">
        <f>VLOOKUP(E1858,PRODUCTS!A:E,3,FALSE)</f>
        <v>10</v>
      </c>
      <c r="I1858" s="10">
        <f>VLOOKUP(E1858,PRODUCTS!A:E,4,FALSE)</f>
        <v>6</v>
      </c>
      <c r="J1858" s="10">
        <f t="shared" ref="J1858:J1921" si="87">H1858*G1858</f>
        <v>10</v>
      </c>
      <c r="K1858" s="10">
        <f t="shared" ref="K1858:K1921" si="88">I1858*G1858</f>
        <v>6</v>
      </c>
      <c r="L1858" s="10">
        <f t="shared" ref="L1858:L1921" si="89">J1858-K1858</f>
        <v>4</v>
      </c>
      <c r="M1858" s="2">
        <f>VLOOKUP(D1858,CUSTOMERS!A:E,5,FALSE)</f>
        <v>9</v>
      </c>
      <c r="N1858" s="2">
        <f>VLOOKUP(E1858,PRODUCTS!A:E,5,FALSE)</f>
        <v>25</v>
      </c>
      <c r="O1858" s="2" t="str">
        <f>VLOOKUP(N1858,CATEGORIES!A:C,3,FALSE)</f>
        <v>Travel</v>
      </c>
      <c r="P1858" s="2" t="str">
        <f ca="1">VLOOKUP(D1858,CUSTOMERS!A:J,10,FALSE)</f>
        <v>40 - 50</v>
      </c>
      <c r="Q1858" s="2" t="str">
        <f>VLOOKUP(D1858,CUSTOMERS!A:I,9,FALSE)</f>
        <v>Central</v>
      </c>
      <c r="R1858" s="2" t="str">
        <f>VLOOKUP(D1858,CUSTOMERS!A:K,11,FALSE)</f>
        <v>USA</v>
      </c>
    </row>
    <row r="1859" spans="1:18" x14ac:dyDescent="0.2">
      <c r="A1859" s="2">
        <v>1885</v>
      </c>
      <c r="B1859" s="2">
        <v>2</v>
      </c>
      <c r="C1859" s="4">
        <v>45080</v>
      </c>
      <c r="D1859" s="2">
        <v>60</v>
      </c>
      <c r="E1859" s="2">
        <v>166</v>
      </c>
      <c r="F1859" s="2" t="str">
        <f>VLOOKUP(E1859,PRODUCTS!A:B,2,FALSE)</f>
        <v>Pocket Rocket Racer</v>
      </c>
      <c r="G1859" s="2">
        <v>2</v>
      </c>
      <c r="H1859" s="10">
        <f>VLOOKUP(E1859,PRODUCTS!A:E,3,FALSE)</f>
        <v>15</v>
      </c>
      <c r="I1859" s="10">
        <f>VLOOKUP(E1859,PRODUCTS!A:E,4,FALSE)</f>
        <v>10.5</v>
      </c>
      <c r="J1859" s="10">
        <f t="shared" si="87"/>
        <v>30</v>
      </c>
      <c r="K1859" s="10">
        <f t="shared" si="88"/>
        <v>21</v>
      </c>
      <c r="L1859" s="10">
        <f t="shared" si="89"/>
        <v>9</v>
      </c>
      <c r="M1859" s="2">
        <f>VLOOKUP(D1859,CUSTOMERS!A:E,5,FALSE)</f>
        <v>9</v>
      </c>
      <c r="N1859" s="2">
        <f>VLOOKUP(E1859,PRODUCTS!A:E,5,FALSE)</f>
        <v>5</v>
      </c>
      <c r="O1859" s="2" t="str">
        <f>VLOOKUP(N1859,CATEGORIES!A:C,3,FALSE)</f>
        <v>Children</v>
      </c>
      <c r="P1859" s="2" t="str">
        <f ca="1">VLOOKUP(D1859,CUSTOMERS!A:J,10,FALSE)</f>
        <v>40 - 50</v>
      </c>
      <c r="Q1859" s="2" t="str">
        <f>VLOOKUP(D1859,CUSTOMERS!A:I,9,FALSE)</f>
        <v>Central</v>
      </c>
      <c r="R1859" s="2" t="str">
        <f>VLOOKUP(D1859,CUSTOMERS!A:K,11,FALSE)</f>
        <v>USA</v>
      </c>
    </row>
    <row r="1860" spans="1:18" x14ac:dyDescent="0.2">
      <c r="A1860" s="2">
        <v>1886</v>
      </c>
      <c r="B1860" s="2">
        <v>1</v>
      </c>
      <c r="C1860" s="4">
        <v>45081</v>
      </c>
      <c r="D1860" s="2">
        <v>204</v>
      </c>
      <c r="E1860" s="2">
        <v>52</v>
      </c>
      <c r="F1860" s="2" t="str">
        <f>VLOOKUP(E1860,PRODUCTS!A:B,2,FALSE)</f>
        <v>Classic Pink Flamingos</v>
      </c>
      <c r="G1860" s="2">
        <v>1</v>
      </c>
      <c r="H1860" s="10">
        <f>VLOOKUP(E1860,PRODUCTS!A:E,3,FALSE)</f>
        <v>20</v>
      </c>
      <c r="I1860" s="10">
        <f>VLOOKUP(E1860,PRODUCTS!A:E,4,FALSE)</f>
        <v>11</v>
      </c>
      <c r="J1860" s="10">
        <f t="shared" si="87"/>
        <v>20</v>
      </c>
      <c r="K1860" s="10">
        <f t="shared" si="88"/>
        <v>11</v>
      </c>
      <c r="L1860" s="10">
        <f t="shared" si="89"/>
        <v>9</v>
      </c>
      <c r="M1860" s="2">
        <f>VLOOKUP(D1860,CUSTOMERS!A:E,5,FALSE)</f>
        <v>10</v>
      </c>
      <c r="N1860" s="2">
        <f>VLOOKUP(E1860,PRODUCTS!A:E,5,FALSE)</f>
        <v>16</v>
      </c>
      <c r="O1860" s="2" t="str">
        <f>VLOOKUP(N1860,CATEGORIES!A:C,3,FALSE)</f>
        <v>Household</v>
      </c>
      <c r="P1860" s="2" t="str">
        <f ca="1">VLOOKUP(D1860,CUSTOMERS!A:J,10,FALSE)</f>
        <v>40 - 50</v>
      </c>
      <c r="Q1860" s="2" t="str">
        <f>VLOOKUP(D1860,CUSTOMERS!A:I,9,FALSE)</f>
        <v>South-East</v>
      </c>
      <c r="R1860" s="2" t="str">
        <f>VLOOKUP(D1860,CUSTOMERS!A:K,11,FALSE)</f>
        <v>USA</v>
      </c>
    </row>
    <row r="1861" spans="1:18" x14ac:dyDescent="0.2">
      <c r="A1861" s="2">
        <v>1886</v>
      </c>
      <c r="B1861" s="2">
        <v>2</v>
      </c>
      <c r="C1861" s="4">
        <v>45081</v>
      </c>
      <c r="D1861" s="2">
        <v>204</v>
      </c>
      <c r="E1861" s="2">
        <v>128</v>
      </c>
      <c r="F1861" s="2" t="str">
        <f>VLOOKUP(E1861,PRODUCTS!A:B,2,FALSE)</f>
        <v>Madison Blend Espresso</v>
      </c>
      <c r="G1861" s="2">
        <v>1</v>
      </c>
      <c r="H1861" s="10">
        <f>VLOOKUP(E1861,PRODUCTS!A:E,3,FALSE)</f>
        <v>14</v>
      </c>
      <c r="I1861" s="10">
        <f>VLOOKUP(E1861,PRODUCTS!A:E,4,FALSE)</f>
        <v>10</v>
      </c>
      <c r="J1861" s="10">
        <f t="shared" si="87"/>
        <v>14</v>
      </c>
      <c r="K1861" s="10">
        <f t="shared" si="88"/>
        <v>10</v>
      </c>
      <c r="L1861" s="10">
        <f t="shared" si="89"/>
        <v>4</v>
      </c>
      <c r="M1861" s="2">
        <f>VLOOKUP(D1861,CUSTOMERS!A:E,5,FALSE)</f>
        <v>10</v>
      </c>
      <c r="N1861" s="2">
        <f>VLOOKUP(E1861,PRODUCTS!A:E,5,FALSE)</f>
        <v>6</v>
      </c>
      <c r="O1861" s="2" t="str">
        <f>VLOOKUP(N1861,CATEGORIES!A:C,3,FALSE)</f>
        <v>Food</v>
      </c>
      <c r="P1861" s="2" t="str">
        <f ca="1">VLOOKUP(D1861,CUSTOMERS!A:J,10,FALSE)</f>
        <v>40 - 50</v>
      </c>
      <c r="Q1861" s="2" t="str">
        <f>VLOOKUP(D1861,CUSTOMERS!A:I,9,FALSE)</f>
        <v>South-East</v>
      </c>
      <c r="R1861" s="2" t="str">
        <f>VLOOKUP(D1861,CUSTOMERS!A:K,11,FALSE)</f>
        <v>USA</v>
      </c>
    </row>
    <row r="1862" spans="1:18" x14ac:dyDescent="0.2">
      <c r="A1862" s="2">
        <v>1887</v>
      </c>
      <c r="B1862" s="2">
        <v>1</v>
      </c>
      <c r="C1862" s="4">
        <v>45081</v>
      </c>
      <c r="D1862" s="2">
        <v>302</v>
      </c>
      <c r="E1862" s="2">
        <v>20</v>
      </c>
      <c r="F1862" s="2" t="str">
        <f>VLOOKUP(E1862,PRODUCTS!A:B,2,FALSE)</f>
        <v>Bone-In Vermont Ham</v>
      </c>
      <c r="G1862" s="2">
        <v>1</v>
      </c>
      <c r="H1862" s="10">
        <f>VLOOKUP(E1862,PRODUCTS!A:E,3,FALSE)</f>
        <v>45</v>
      </c>
      <c r="I1862" s="10">
        <f>VLOOKUP(E1862,PRODUCTS!A:E,4,FALSE)</f>
        <v>25.5</v>
      </c>
      <c r="J1862" s="10">
        <f t="shared" si="87"/>
        <v>45</v>
      </c>
      <c r="K1862" s="10">
        <f t="shared" si="88"/>
        <v>25.5</v>
      </c>
      <c r="L1862" s="10">
        <f t="shared" si="89"/>
        <v>19.5</v>
      </c>
      <c r="M1862" s="2">
        <f>VLOOKUP(D1862,CUSTOMERS!A:E,5,FALSE)</f>
        <v>2</v>
      </c>
      <c r="N1862" s="2">
        <f>VLOOKUP(E1862,PRODUCTS!A:E,5,FALSE)</f>
        <v>18</v>
      </c>
      <c r="O1862" s="2" t="str">
        <f>VLOOKUP(N1862,CATEGORIES!A:C,3,FALSE)</f>
        <v>Food</v>
      </c>
      <c r="P1862" s="2" t="str">
        <f ca="1">VLOOKUP(D1862,CUSTOMERS!A:J,10,FALSE)</f>
        <v>50 - 60</v>
      </c>
      <c r="Q1862" s="2" t="str">
        <f>VLOOKUP(D1862,CUSTOMERS!A:I,9,FALSE)</f>
        <v>North-West</v>
      </c>
      <c r="R1862" s="2" t="str">
        <f>VLOOKUP(D1862,CUSTOMERS!A:K,11,FALSE)</f>
        <v>USA</v>
      </c>
    </row>
    <row r="1863" spans="1:18" x14ac:dyDescent="0.2">
      <c r="A1863" s="2">
        <v>1887</v>
      </c>
      <c r="B1863" s="2">
        <v>2</v>
      </c>
      <c r="C1863" s="4">
        <v>45081</v>
      </c>
      <c r="D1863" s="2">
        <v>302</v>
      </c>
      <c r="E1863" s="2">
        <v>69</v>
      </c>
      <c r="F1863" s="2" t="str">
        <f>VLOOKUP(E1863,PRODUCTS!A:B,2,FALSE)</f>
        <v>Earth Orbiter with Stack</v>
      </c>
      <c r="G1863" s="2">
        <v>1</v>
      </c>
      <c r="H1863" s="10">
        <f>VLOOKUP(E1863,PRODUCTS!A:E,3,FALSE)</f>
        <v>85</v>
      </c>
      <c r="I1863" s="10">
        <f>VLOOKUP(E1863,PRODUCTS!A:E,4,FALSE)</f>
        <v>43.5</v>
      </c>
      <c r="J1863" s="10">
        <f t="shared" si="87"/>
        <v>85</v>
      </c>
      <c r="K1863" s="10">
        <f t="shared" si="88"/>
        <v>43.5</v>
      </c>
      <c r="L1863" s="10">
        <f t="shared" si="89"/>
        <v>41.5</v>
      </c>
      <c r="M1863" s="2">
        <f>VLOOKUP(D1863,CUSTOMERS!A:E,5,FALSE)</f>
        <v>2</v>
      </c>
      <c r="N1863" s="2">
        <f>VLOOKUP(E1863,PRODUCTS!A:E,5,FALSE)</f>
        <v>26</v>
      </c>
      <c r="O1863" s="2" t="str">
        <f>VLOOKUP(N1863,CATEGORIES!A:C,3,FALSE)</f>
        <v>Gifts</v>
      </c>
      <c r="P1863" s="2" t="str">
        <f ca="1">VLOOKUP(D1863,CUSTOMERS!A:J,10,FALSE)</f>
        <v>50 - 60</v>
      </c>
      <c r="Q1863" s="2" t="str">
        <f>VLOOKUP(D1863,CUSTOMERS!A:I,9,FALSE)</f>
        <v>North-West</v>
      </c>
      <c r="R1863" s="2" t="str">
        <f>VLOOKUP(D1863,CUSTOMERS!A:K,11,FALSE)</f>
        <v>USA</v>
      </c>
    </row>
    <row r="1864" spans="1:18" x14ac:dyDescent="0.2">
      <c r="A1864" s="2">
        <v>1888</v>
      </c>
      <c r="B1864" s="2">
        <v>1</v>
      </c>
      <c r="C1864" s="4">
        <v>45082</v>
      </c>
      <c r="D1864" s="2">
        <v>425</v>
      </c>
      <c r="E1864" s="2">
        <v>35</v>
      </c>
      <c r="F1864" s="2" t="str">
        <f>VLOOKUP(E1864,PRODUCTS!A:B,2,FALSE)</f>
        <v>Cascade Travel Pillow</v>
      </c>
      <c r="G1864" s="2">
        <v>1</v>
      </c>
      <c r="H1864" s="10">
        <f>VLOOKUP(E1864,PRODUCTS!A:E,3,FALSE)</f>
        <v>23</v>
      </c>
      <c r="I1864" s="10">
        <f>VLOOKUP(E1864,PRODUCTS!A:E,4,FALSE)</f>
        <v>13.5</v>
      </c>
      <c r="J1864" s="10">
        <f t="shared" si="87"/>
        <v>23</v>
      </c>
      <c r="K1864" s="10">
        <f t="shared" si="88"/>
        <v>13.5</v>
      </c>
      <c r="L1864" s="10">
        <f t="shared" si="89"/>
        <v>9.5</v>
      </c>
      <c r="M1864" s="2">
        <f>VLOOKUP(D1864,CUSTOMERS!A:E,5,FALSE)</f>
        <v>5</v>
      </c>
      <c r="N1864" s="2">
        <f>VLOOKUP(E1864,PRODUCTS!A:E,5,FALSE)</f>
        <v>25</v>
      </c>
      <c r="O1864" s="2" t="str">
        <f>VLOOKUP(N1864,CATEGORIES!A:C,3,FALSE)</f>
        <v>Travel</v>
      </c>
      <c r="P1864" s="2" t="str">
        <f ca="1">VLOOKUP(D1864,CUSTOMERS!A:J,10,FALSE)</f>
        <v>50 - 60</v>
      </c>
      <c r="Q1864" s="2" t="str">
        <f>VLOOKUP(D1864,CUSTOMERS!A:I,9,FALSE)</f>
        <v>Mid-Atlantic</v>
      </c>
      <c r="R1864" s="2" t="str">
        <f>VLOOKUP(D1864,CUSTOMERS!A:K,11,FALSE)</f>
        <v>USA</v>
      </c>
    </row>
    <row r="1865" spans="1:18" x14ac:dyDescent="0.2">
      <c r="A1865" s="2">
        <v>1888</v>
      </c>
      <c r="B1865" s="2">
        <v>2</v>
      </c>
      <c r="C1865" s="4">
        <v>45082</v>
      </c>
      <c r="D1865" s="2">
        <v>425</v>
      </c>
      <c r="E1865" s="2">
        <v>131</v>
      </c>
      <c r="F1865" s="2" t="str">
        <f>VLOOKUP(E1865,PRODUCTS!A:B,2,FALSE)</f>
        <v>Mancala</v>
      </c>
      <c r="G1865" s="2">
        <v>1</v>
      </c>
      <c r="H1865" s="10">
        <f>VLOOKUP(E1865,PRODUCTS!A:E,3,FALSE)</f>
        <v>22</v>
      </c>
      <c r="I1865" s="10">
        <f>VLOOKUP(E1865,PRODUCTS!A:E,4,FALSE)</f>
        <v>13</v>
      </c>
      <c r="J1865" s="10">
        <f t="shared" si="87"/>
        <v>22</v>
      </c>
      <c r="K1865" s="10">
        <f t="shared" si="88"/>
        <v>13</v>
      </c>
      <c r="L1865" s="10">
        <f t="shared" si="89"/>
        <v>9</v>
      </c>
      <c r="M1865" s="2">
        <f>VLOOKUP(D1865,CUSTOMERS!A:E,5,FALSE)</f>
        <v>5</v>
      </c>
      <c r="N1865" s="2">
        <f>VLOOKUP(E1865,PRODUCTS!A:E,5,FALSE)</f>
        <v>10</v>
      </c>
      <c r="O1865" s="2" t="str">
        <f>VLOOKUP(N1865,CATEGORIES!A:C,3,FALSE)</f>
        <v>Children</v>
      </c>
      <c r="P1865" s="2" t="str">
        <f ca="1">VLOOKUP(D1865,CUSTOMERS!A:J,10,FALSE)</f>
        <v>50 - 60</v>
      </c>
      <c r="Q1865" s="2" t="str">
        <f>VLOOKUP(D1865,CUSTOMERS!A:I,9,FALSE)</f>
        <v>Mid-Atlantic</v>
      </c>
      <c r="R1865" s="2" t="str">
        <f>VLOOKUP(D1865,CUSTOMERS!A:K,11,FALSE)</f>
        <v>USA</v>
      </c>
    </row>
    <row r="1866" spans="1:18" x14ac:dyDescent="0.2">
      <c r="A1866" s="2">
        <v>1888</v>
      </c>
      <c r="B1866" s="2">
        <v>3</v>
      </c>
      <c r="C1866" s="4">
        <v>45082</v>
      </c>
      <c r="D1866" s="2">
        <v>425</v>
      </c>
      <c r="E1866" s="2">
        <v>139</v>
      </c>
      <c r="F1866" s="2" t="str">
        <f>VLOOKUP(E1866,PRODUCTS!A:B,2,FALSE)</f>
        <v>Navy SEAL Watch</v>
      </c>
      <c r="G1866" s="2">
        <v>1</v>
      </c>
      <c r="H1866" s="10">
        <f>VLOOKUP(E1866,PRODUCTS!A:E,3,FALSE)</f>
        <v>194</v>
      </c>
      <c r="I1866" s="10">
        <f>VLOOKUP(E1866,PRODUCTS!A:E,4,FALSE)</f>
        <v>100</v>
      </c>
      <c r="J1866" s="10">
        <f t="shared" si="87"/>
        <v>194</v>
      </c>
      <c r="K1866" s="10">
        <f t="shared" si="88"/>
        <v>100</v>
      </c>
      <c r="L1866" s="10">
        <f t="shared" si="89"/>
        <v>94</v>
      </c>
      <c r="M1866" s="2">
        <f>VLOOKUP(D1866,CUSTOMERS!A:E,5,FALSE)</f>
        <v>5</v>
      </c>
      <c r="N1866" s="2">
        <f>VLOOKUP(E1866,PRODUCTS!A:E,5,FALSE)</f>
        <v>14</v>
      </c>
      <c r="O1866" s="2" t="str">
        <f>VLOOKUP(N1866,CATEGORIES!A:C,3,FALSE)</f>
        <v>Health &amp; Beauty</v>
      </c>
      <c r="P1866" s="2" t="str">
        <f ca="1">VLOOKUP(D1866,CUSTOMERS!A:J,10,FALSE)</f>
        <v>50 - 60</v>
      </c>
      <c r="Q1866" s="2" t="str">
        <f>VLOOKUP(D1866,CUSTOMERS!A:I,9,FALSE)</f>
        <v>Mid-Atlantic</v>
      </c>
      <c r="R1866" s="2" t="str">
        <f>VLOOKUP(D1866,CUSTOMERS!A:K,11,FALSE)</f>
        <v>USA</v>
      </c>
    </row>
    <row r="1867" spans="1:18" x14ac:dyDescent="0.2">
      <c r="A1867" s="2">
        <v>1889</v>
      </c>
      <c r="B1867" s="2">
        <v>1</v>
      </c>
      <c r="C1867" s="4">
        <v>45083</v>
      </c>
      <c r="D1867" s="2">
        <v>320</v>
      </c>
      <c r="E1867" s="2">
        <v>63</v>
      </c>
      <c r="F1867" s="2" t="str">
        <f>VLOOKUP(E1867,PRODUCTS!A:B,2,FALSE)</f>
        <v>Digital Golf Score Card</v>
      </c>
      <c r="G1867" s="2">
        <v>1</v>
      </c>
      <c r="H1867" s="10">
        <f>VLOOKUP(E1867,PRODUCTS!A:E,3,FALSE)</f>
        <v>30</v>
      </c>
      <c r="I1867" s="10">
        <f>VLOOKUP(E1867,PRODUCTS!A:E,4,FALSE)</f>
        <v>16</v>
      </c>
      <c r="J1867" s="10">
        <f t="shared" si="87"/>
        <v>30</v>
      </c>
      <c r="K1867" s="10">
        <f t="shared" si="88"/>
        <v>16</v>
      </c>
      <c r="L1867" s="10">
        <f t="shared" si="89"/>
        <v>14</v>
      </c>
      <c r="M1867" s="2">
        <f>VLOOKUP(D1867,CUSTOMERS!A:E,5,FALSE)</f>
        <v>3</v>
      </c>
      <c r="N1867" s="2">
        <f>VLOOKUP(E1867,PRODUCTS!A:E,5,FALSE)</f>
        <v>12</v>
      </c>
      <c r="O1867" s="2" t="str">
        <f>VLOOKUP(N1867,CATEGORIES!A:C,3,FALSE)</f>
        <v>Gifts</v>
      </c>
      <c r="P1867" s="2" t="str">
        <f ca="1">VLOOKUP(D1867,CUSTOMERS!A:J,10,FALSE)</f>
        <v>60 - 70</v>
      </c>
      <c r="Q1867" s="2" t="str">
        <f>VLOOKUP(D1867,CUSTOMERS!A:I,9,FALSE)</f>
        <v>North-East</v>
      </c>
      <c r="R1867" s="2" t="str">
        <f>VLOOKUP(D1867,CUSTOMERS!A:K,11,FALSE)</f>
        <v>USA</v>
      </c>
    </row>
    <row r="1868" spans="1:18" x14ac:dyDescent="0.2">
      <c r="A1868" s="2">
        <v>1889</v>
      </c>
      <c r="B1868" s="2">
        <v>2</v>
      </c>
      <c r="C1868" s="4">
        <v>45083</v>
      </c>
      <c r="D1868" s="2">
        <v>320</v>
      </c>
      <c r="E1868" s="2">
        <v>196</v>
      </c>
      <c r="F1868" s="2" t="str">
        <f>VLOOKUP(E1868,PRODUCTS!A:B,2,FALSE)</f>
        <v>Travel Companion</v>
      </c>
      <c r="G1868" s="2">
        <v>1</v>
      </c>
      <c r="H1868" s="10">
        <f>VLOOKUP(E1868,PRODUCTS!A:E,3,FALSE)</f>
        <v>74</v>
      </c>
      <c r="I1868" s="10">
        <f>VLOOKUP(E1868,PRODUCTS!A:E,4,FALSE)</f>
        <v>40</v>
      </c>
      <c r="J1868" s="10">
        <f t="shared" si="87"/>
        <v>74</v>
      </c>
      <c r="K1868" s="10">
        <f t="shared" si="88"/>
        <v>40</v>
      </c>
      <c r="L1868" s="10">
        <f t="shared" si="89"/>
        <v>34</v>
      </c>
      <c r="M1868" s="2">
        <f>VLOOKUP(D1868,CUSTOMERS!A:E,5,FALSE)</f>
        <v>3</v>
      </c>
      <c r="N1868" s="2">
        <f>VLOOKUP(E1868,PRODUCTS!A:E,5,FALSE)</f>
        <v>23</v>
      </c>
      <c r="O1868" s="2" t="str">
        <f>VLOOKUP(N1868,CATEGORIES!A:C,3,FALSE)</f>
        <v>Travel</v>
      </c>
      <c r="P1868" s="2" t="str">
        <f ca="1">VLOOKUP(D1868,CUSTOMERS!A:J,10,FALSE)</f>
        <v>60 - 70</v>
      </c>
      <c r="Q1868" s="2" t="str">
        <f>VLOOKUP(D1868,CUSTOMERS!A:I,9,FALSE)</f>
        <v>North-East</v>
      </c>
      <c r="R1868" s="2" t="str">
        <f>VLOOKUP(D1868,CUSTOMERS!A:K,11,FALSE)</f>
        <v>USA</v>
      </c>
    </row>
    <row r="1869" spans="1:18" x14ac:dyDescent="0.2">
      <c r="A1869" s="2">
        <v>1890</v>
      </c>
      <c r="B1869" s="2">
        <v>1</v>
      </c>
      <c r="C1869" s="4">
        <v>45083</v>
      </c>
      <c r="D1869" s="2">
        <v>666</v>
      </c>
      <c r="E1869" s="2">
        <v>94</v>
      </c>
      <c r="F1869" s="2" t="str">
        <f>VLOOKUP(E1869,PRODUCTS!A:B,2,FALSE)</f>
        <v>Golf Club Cleaner</v>
      </c>
      <c r="G1869" s="2">
        <v>1</v>
      </c>
      <c r="H1869" s="10">
        <f>VLOOKUP(E1869,PRODUCTS!A:E,3,FALSE)</f>
        <v>25</v>
      </c>
      <c r="I1869" s="10">
        <f>VLOOKUP(E1869,PRODUCTS!A:E,4,FALSE)</f>
        <v>14.5</v>
      </c>
      <c r="J1869" s="10">
        <f t="shared" si="87"/>
        <v>25</v>
      </c>
      <c r="K1869" s="10">
        <f t="shared" si="88"/>
        <v>14.5</v>
      </c>
      <c r="L1869" s="10">
        <f t="shared" si="89"/>
        <v>10.5</v>
      </c>
      <c r="M1869" s="2">
        <f>VLOOKUP(D1869,CUSTOMERS!A:E,5,FALSE)</f>
        <v>4</v>
      </c>
      <c r="N1869" s="2">
        <f>VLOOKUP(E1869,PRODUCTS!A:E,5,FALSE)</f>
        <v>12</v>
      </c>
      <c r="O1869" s="2" t="str">
        <f>VLOOKUP(N1869,CATEGORIES!A:C,3,FALSE)</f>
        <v>Gifts</v>
      </c>
      <c r="P1869" s="2" t="str">
        <f ca="1">VLOOKUP(D1869,CUSTOMERS!A:J,10,FALSE)</f>
        <v>20 - 30</v>
      </c>
      <c r="Q1869" s="2" t="str">
        <f>VLOOKUP(D1869,CUSTOMERS!A:I,9,FALSE)</f>
        <v>South-East</v>
      </c>
      <c r="R1869" s="2" t="str">
        <f>VLOOKUP(D1869,CUSTOMERS!A:K,11,FALSE)</f>
        <v>USA</v>
      </c>
    </row>
    <row r="1870" spans="1:18" x14ac:dyDescent="0.2">
      <c r="A1870" s="2">
        <v>1890</v>
      </c>
      <c r="B1870" s="2">
        <v>2</v>
      </c>
      <c r="C1870" s="4">
        <v>45083</v>
      </c>
      <c r="D1870" s="2">
        <v>666</v>
      </c>
      <c r="E1870" s="2">
        <v>127</v>
      </c>
      <c r="F1870" s="2" t="str">
        <f>VLOOKUP(E1870,PRODUCTS!A:B,2,FALSE)</f>
        <v>Luxurious Bath Pack</v>
      </c>
      <c r="G1870" s="2">
        <v>1</v>
      </c>
      <c r="H1870" s="10">
        <f>VLOOKUP(E1870,PRODUCTS!A:E,3,FALSE)</f>
        <v>27</v>
      </c>
      <c r="I1870" s="10">
        <f>VLOOKUP(E1870,PRODUCTS!A:E,4,FALSE)</f>
        <v>15.5</v>
      </c>
      <c r="J1870" s="10">
        <f t="shared" si="87"/>
        <v>27</v>
      </c>
      <c r="K1870" s="10">
        <f t="shared" si="88"/>
        <v>15.5</v>
      </c>
      <c r="L1870" s="10">
        <f t="shared" si="89"/>
        <v>11.5</v>
      </c>
      <c r="M1870" s="2">
        <f>VLOOKUP(D1870,CUSTOMERS!A:E,5,FALSE)</f>
        <v>4</v>
      </c>
      <c r="N1870" s="2">
        <f>VLOOKUP(E1870,PRODUCTS!A:E,5,FALSE)</f>
        <v>24</v>
      </c>
      <c r="O1870" s="2" t="str">
        <f>VLOOKUP(N1870,CATEGORIES!A:C,3,FALSE)</f>
        <v>Health &amp; Beauty</v>
      </c>
      <c r="P1870" s="2" t="str">
        <f ca="1">VLOOKUP(D1870,CUSTOMERS!A:J,10,FALSE)</f>
        <v>20 - 30</v>
      </c>
      <c r="Q1870" s="2" t="str">
        <f>VLOOKUP(D1870,CUSTOMERS!A:I,9,FALSE)</f>
        <v>South-East</v>
      </c>
      <c r="R1870" s="2" t="str">
        <f>VLOOKUP(D1870,CUSTOMERS!A:K,11,FALSE)</f>
        <v>USA</v>
      </c>
    </row>
    <row r="1871" spans="1:18" x14ac:dyDescent="0.2">
      <c r="A1871" s="2">
        <v>1890</v>
      </c>
      <c r="B1871" s="2">
        <v>3</v>
      </c>
      <c r="C1871" s="4">
        <v>45083</v>
      </c>
      <c r="D1871" s="2">
        <v>666</v>
      </c>
      <c r="E1871" s="2">
        <v>135</v>
      </c>
      <c r="F1871" s="2" t="str">
        <f>VLOOKUP(E1871,PRODUCTS!A:B,2,FALSE)</f>
        <v>Model of Atlantis</v>
      </c>
      <c r="G1871" s="2">
        <v>1</v>
      </c>
      <c r="H1871" s="10">
        <f>VLOOKUP(E1871,PRODUCTS!A:E,3,FALSE)</f>
        <v>60</v>
      </c>
      <c r="I1871" s="10">
        <f>VLOOKUP(E1871,PRODUCTS!A:E,4,FALSE)</f>
        <v>31</v>
      </c>
      <c r="J1871" s="10">
        <f t="shared" si="87"/>
        <v>60</v>
      </c>
      <c r="K1871" s="10">
        <f t="shared" si="88"/>
        <v>31</v>
      </c>
      <c r="L1871" s="10">
        <f t="shared" si="89"/>
        <v>29</v>
      </c>
      <c r="M1871" s="2">
        <f>VLOOKUP(D1871,CUSTOMERS!A:E,5,FALSE)</f>
        <v>4</v>
      </c>
      <c r="N1871" s="2">
        <f>VLOOKUP(E1871,PRODUCTS!A:E,5,FALSE)</f>
        <v>26</v>
      </c>
      <c r="O1871" s="2" t="str">
        <f>VLOOKUP(N1871,CATEGORIES!A:C,3,FALSE)</f>
        <v>Gifts</v>
      </c>
      <c r="P1871" s="2" t="str">
        <f ca="1">VLOOKUP(D1871,CUSTOMERS!A:J,10,FALSE)</f>
        <v>20 - 30</v>
      </c>
      <c r="Q1871" s="2" t="str">
        <f>VLOOKUP(D1871,CUSTOMERS!A:I,9,FALSE)</f>
        <v>South-East</v>
      </c>
      <c r="R1871" s="2" t="str">
        <f>VLOOKUP(D1871,CUSTOMERS!A:K,11,FALSE)</f>
        <v>USA</v>
      </c>
    </row>
    <row r="1872" spans="1:18" x14ac:dyDescent="0.2">
      <c r="A1872" s="2">
        <v>1891</v>
      </c>
      <c r="B1872" s="2">
        <v>1</v>
      </c>
      <c r="C1872" s="4">
        <v>45086</v>
      </c>
      <c r="D1872" s="2">
        <v>225</v>
      </c>
      <c r="E1872" s="2">
        <v>97</v>
      </c>
      <c r="F1872" s="2" t="str">
        <f>VLOOKUP(E1872,PRODUCTS!A:B,2,FALSE)</f>
        <v>Guardian Plus Purifier</v>
      </c>
      <c r="G1872" s="2">
        <v>1</v>
      </c>
      <c r="H1872" s="10">
        <f>VLOOKUP(E1872,PRODUCTS!A:E,3,FALSE)</f>
        <v>95</v>
      </c>
      <c r="I1872" s="10">
        <f>VLOOKUP(E1872,PRODUCTS!A:E,4,FALSE)</f>
        <v>49.5</v>
      </c>
      <c r="J1872" s="10">
        <f t="shared" si="87"/>
        <v>95</v>
      </c>
      <c r="K1872" s="10">
        <f t="shared" si="88"/>
        <v>49.5</v>
      </c>
      <c r="L1872" s="10">
        <f t="shared" si="89"/>
        <v>45.5</v>
      </c>
      <c r="M1872" s="2">
        <f>VLOOKUP(D1872,CUSTOMERS!A:E,5,FALSE)</f>
        <v>6</v>
      </c>
      <c r="N1872" s="2">
        <f>VLOOKUP(E1872,PRODUCTS!A:E,5,FALSE)</f>
        <v>23</v>
      </c>
      <c r="O1872" s="2" t="str">
        <f>VLOOKUP(N1872,CATEGORIES!A:C,3,FALSE)</f>
        <v>Travel</v>
      </c>
      <c r="P1872" s="2" t="str">
        <f ca="1">VLOOKUP(D1872,CUSTOMERS!A:J,10,FALSE)</f>
        <v>30 - 40</v>
      </c>
      <c r="Q1872" s="2" t="str">
        <f>VLOOKUP(D1872,CUSTOMERS!A:I,9,FALSE)</f>
        <v>Central</v>
      </c>
      <c r="R1872" s="2" t="str">
        <f>VLOOKUP(D1872,CUSTOMERS!A:K,11,FALSE)</f>
        <v>USA</v>
      </c>
    </row>
    <row r="1873" spans="1:18" x14ac:dyDescent="0.2">
      <c r="A1873" s="2">
        <v>1892</v>
      </c>
      <c r="B1873" s="2">
        <v>1</v>
      </c>
      <c r="C1873" s="4">
        <v>45087</v>
      </c>
      <c r="D1873" s="2">
        <v>617</v>
      </c>
      <c r="E1873" s="2">
        <v>62</v>
      </c>
      <c r="F1873" s="2" t="str">
        <f>VLOOKUP(E1873,PRODUCTS!A:B,2,FALSE)</f>
        <v>Decadent Chocolate Torte</v>
      </c>
      <c r="G1873" s="2">
        <v>1</v>
      </c>
      <c r="H1873" s="10">
        <f>VLOOKUP(E1873,PRODUCTS!A:E,3,FALSE)</f>
        <v>37</v>
      </c>
      <c r="I1873" s="10">
        <f>VLOOKUP(E1873,PRODUCTS!A:E,4,FALSE)</f>
        <v>19.5</v>
      </c>
      <c r="J1873" s="10">
        <f t="shared" si="87"/>
        <v>37</v>
      </c>
      <c r="K1873" s="10">
        <f t="shared" si="88"/>
        <v>19.5</v>
      </c>
      <c r="L1873" s="10">
        <f t="shared" si="89"/>
        <v>17.5</v>
      </c>
      <c r="M1873" s="2">
        <f>VLOOKUP(D1873,CUSTOMERS!A:E,5,FALSE)</f>
        <v>7</v>
      </c>
      <c r="N1873" s="2">
        <f>VLOOKUP(E1873,PRODUCTS!A:E,5,FALSE)</f>
        <v>3</v>
      </c>
      <c r="O1873" s="2" t="str">
        <f>VLOOKUP(N1873,CATEGORIES!A:C,3,FALSE)</f>
        <v>Food</v>
      </c>
      <c r="P1873" s="2" t="str">
        <f ca="1">VLOOKUP(D1873,CUSTOMERS!A:J,10,FALSE)</f>
        <v>60 - 70</v>
      </c>
      <c r="Q1873" s="2" t="str">
        <f>VLOOKUP(D1873,CUSTOMERS!A:I,9,FALSE)</f>
        <v>South</v>
      </c>
      <c r="R1873" s="2" t="str">
        <f>VLOOKUP(D1873,CUSTOMERS!A:K,11,FALSE)</f>
        <v>USA</v>
      </c>
    </row>
    <row r="1874" spans="1:18" x14ac:dyDescent="0.2">
      <c r="A1874" s="2">
        <v>1893</v>
      </c>
      <c r="B1874" s="2">
        <v>1</v>
      </c>
      <c r="C1874" s="4">
        <v>45088</v>
      </c>
      <c r="D1874" s="2">
        <v>130</v>
      </c>
      <c r="E1874" s="2">
        <v>194</v>
      </c>
      <c r="F1874" s="2" t="str">
        <f>VLOOKUP(E1874,PRODUCTS!A:B,2,FALSE)</f>
        <v>Thermal Lumbar Support</v>
      </c>
      <c r="G1874" s="2">
        <v>1</v>
      </c>
      <c r="H1874" s="10">
        <f>VLOOKUP(E1874,PRODUCTS!A:E,3,FALSE)</f>
        <v>50</v>
      </c>
      <c r="I1874" s="10">
        <f>VLOOKUP(E1874,PRODUCTS!A:E,4,FALSE)</f>
        <v>27</v>
      </c>
      <c r="J1874" s="10">
        <f t="shared" si="87"/>
        <v>50</v>
      </c>
      <c r="K1874" s="10">
        <f t="shared" si="88"/>
        <v>27</v>
      </c>
      <c r="L1874" s="10">
        <f t="shared" si="89"/>
        <v>23</v>
      </c>
      <c r="M1874" s="2">
        <f>VLOOKUP(D1874,CUSTOMERS!A:E,5,FALSE)</f>
        <v>1</v>
      </c>
      <c r="N1874" s="2">
        <f>VLOOKUP(E1874,PRODUCTS!A:E,5,FALSE)</f>
        <v>26</v>
      </c>
      <c r="O1874" s="2" t="str">
        <f>VLOOKUP(N1874,CATEGORIES!A:C,3,FALSE)</f>
        <v>Gifts</v>
      </c>
      <c r="P1874" s="2" t="str">
        <f ca="1">VLOOKUP(D1874,CUSTOMERS!A:J,10,FALSE)</f>
        <v>40 - 50</v>
      </c>
      <c r="Q1874" s="2" t="str">
        <f>VLOOKUP(D1874,CUSTOMERS!A:I,9,FALSE)</f>
        <v>South</v>
      </c>
      <c r="R1874" s="2" t="str">
        <f>VLOOKUP(D1874,CUSTOMERS!A:K,11,FALSE)</f>
        <v>USA</v>
      </c>
    </row>
    <row r="1875" spans="1:18" x14ac:dyDescent="0.2">
      <c r="A1875" s="2">
        <v>1894</v>
      </c>
      <c r="B1875" s="2">
        <v>1</v>
      </c>
      <c r="C1875" s="4">
        <v>45088</v>
      </c>
      <c r="D1875" s="2">
        <v>539</v>
      </c>
      <c r="E1875" s="2">
        <v>59</v>
      </c>
      <c r="F1875" s="2" t="str">
        <f>VLOOKUP(E1875,PRODUCTS!A:B,2,FALSE)</f>
        <v>Crystal Flowers and Vase</v>
      </c>
      <c r="G1875" s="2">
        <v>1</v>
      </c>
      <c r="H1875" s="10">
        <f>VLOOKUP(E1875,PRODUCTS!A:E,3,FALSE)</f>
        <v>65</v>
      </c>
      <c r="I1875" s="10">
        <f>VLOOKUP(E1875,PRODUCTS!A:E,4,FALSE)</f>
        <v>33.5</v>
      </c>
      <c r="J1875" s="10">
        <f t="shared" si="87"/>
        <v>65</v>
      </c>
      <c r="K1875" s="10">
        <f t="shared" si="88"/>
        <v>33.5</v>
      </c>
      <c r="L1875" s="10">
        <f t="shared" si="89"/>
        <v>31.5</v>
      </c>
      <c r="M1875" s="2">
        <f>VLOOKUP(D1875,CUSTOMERS!A:E,5,FALSE)</f>
        <v>6</v>
      </c>
      <c r="N1875" s="2">
        <f>VLOOKUP(E1875,PRODUCTS!A:E,5,FALSE)</f>
        <v>22</v>
      </c>
      <c r="O1875" s="2" t="str">
        <f>VLOOKUP(N1875,CATEGORIES!A:C,3,FALSE)</f>
        <v>Gifts</v>
      </c>
      <c r="P1875" s="2" t="str">
        <f ca="1">VLOOKUP(D1875,CUSTOMERS!A:J,10,FALSE)</f>
        <v>40 - 50</v>
      </c>
      <c r="Q1875" s="2" t="str">
        <f>VLOOKUP(D1875,CUSTOMERS!A:I,9,FALSE)</f>
        <v>South-East</v>
      </c>
      <c r="R1875" s="2" t="str">
        <f>VLOOKUP(D1875,CUSTOMERS!A:K,11,FALSE)</f>
        <v>USA</v>
      </c>
    </row>
    <row r="1876" spans="1:18" x14ac:dyDescent="0.2">
      <c r="A1876" s="2">
        <v>1894</v>
      </c>
      <c r="B1876" s="2">
        <v>2</v>
      </c>
      <c r="C1876" s="4">
        <v>45088</v>
      </c>
      <c r="D1876" s="2">
        <v>539</v>
      </c>
      <c r="E1876" s="2">
        <v>83</v>
      </c>
      <c r="F1876" s="2" t="str">
        <f>VLOOKUP(E1876,PRODUCTS!A:B,2,FALSE)</f>
        <v>Tapestry 100% Wool Carpet</v>
      </c>
      <c r="G1876" s="2">
        <v>2</v>
      </c>
      <c r="H1876" s="10">
        <f>VLOOKUP(E1876,PRODUCTS!A:E,3,FALSE)</f>
        <v>590</v>
      </c>
      <c r="I1876" s="10">
        <f>VLOOKUP(E1876,PRODUCTS!A:E,4,FALSE)</f>
        <v>298</v>
      </c>
      <c r="J1876" s="10">
        <f t="shared" si="87"/>
        <v>1180</v>
      </c>
      <c r="K1876" s="10">
        <f t="shared" si="88"/>
        <v>596</v>
      </c>
      <c r="L1876" s="10">
        <f t="shared" si="89"/>
        <v>584</v>
      </c>
      <c r="M1876" s="2">
        <f>VLOOKUP(D1876,CUSTOMERS!A:E,5,FALSE)</f>
        <v>6</v>
      </c>
      <c r="N1876" s="2">
        <f>VLOOKUP(E1876,PRODUCTS!A:E,5,FALSE)</f>
        <v>19</v>
      </c>
      <c r="O1876" s="2" t="str">
        <f>VLOOKUP(N1876,CATEGORIES!A:C,3,FALSE)</f>
        <v>Household</v>
      </c>
      <c r="P1876" s="2" t="str">
        <f ca="1">VLOOKUP(D1876,CUSTOMERS!A:J,10,FALSE)</f>
        <v>40 - 50</v>
      </c>
      <c r="Q1876" s="2" t="str">
        <f>VLOOKUP(D1876,CUSTOMERS!A:I,9,FALSE)</f>
        <v>South-East</v>
      </c>
      <c r="R1876" s="2" t="str">
        <f>VLOOKUP(D1876,CUSTOMERS!A:K,11,FALSE)</f>
        <v>USA</v>
      </c>
    </row>
    <row r="1877" spans="1:18" x14ac:dyDescent="0.2">
      <c r="A1877" s="2">
        <v>1895</v>
      </c>
      <c r="B1877" s="2">
        <v>1</v>
      </c>
      <c r="C1877" s="4">
        <v>45090</v>
      </c>
      <c r="D1877" s="2">
        <v>397</v>
      </c>
      <c r="E1877" s="2">
        <v>49</v>
      </c>
      <c r="F1877" s="2" t="str">
        <f>VLOOKUP(E1877,PRODUCTS!A:B,2,FALSE)</f>
        <v>Chocolate Roses</v>
      </c>
      <c r="G1877" s="2">
        <v>1</v>
      </c>
      <c r="H1877" s="10">
        <f>VLOOKUP(E1877,PRODUCTS!A:E,3,FALSE)</f>
        <v>41</v>
      </c>
      <c r="I1877" s="10">
        <f>VLOOKUP(E1877,PRODUCTS!A:E,4,FALSE)</f>
        <v>23.5</v>
      </c>
      <c r="J1877" s="10">
        <f t="shared" si="87"/>
        <v>41</v>
      </c>
      <c r="K1877" s="10">
        <f t="shared" si="88"/>
        <v>23.5</v>
      </c>
      <c r="L1877" s="10">
        <f t="shared" si="89"/>
        <v>17.5</v>
      </c>
      <c r="M1877" s="2">
        <f>VLOOKUP(D1877,CUSTOMERS!A:E,5,FALSE)</f>
        <v>9</v>
      </c>
      <c r="N1877" s="2">
        <f>VLOOKUP(E1877,PRODUCTS!A:E,5,FALSE)</f>
        <v>3</v>
      </c>
      <c r="O1877" s="2" t="str">
        <f>VLOOKUP(N1877,CATEGORIES!A:C,3,FALSE)</f>
        <v>Food</v>
      </c>
      <c r="P1877" s="2" t="str">
        <f ca="1">VLOOKUP(D1877,CUSTOMERS!A:J,10,FALSE)</f>
        <v>50 - 60</v>
      </c>
      <c r="Q1877" s="2" t="str">
        <f>VLOOKUP(D1877,CUSTOMERS!A:I,9,FALSE)</f>
        <v>Mid-Atlantic</v>
      </c>
      <c r="R1877" s="2" t="str">
        <f>VLOOKUP(D1877,CUSTOMERS!A:K,11,FALSE)</f>
        <v>USA</v>
      </c>
    </row>
    <row r="1878" spans="1:18" x14ac:dyDescent="0.2">
      <c r="A1878" s="2">
        <v>1895</v>
      </c>
      <c r="B1878" s="2">
        <v>2</v>
      </c>
      <c r="C1878" s="4">
        <v>45090</v>
      </c>
      <c r="D1878" s="2">
        <v>397</v>
      </c>
      <c r="E1878" s="2">
        <v>162</v>
      </c>
      <c r="F1878" s="2" t="str">
        <f>VLOOKUP(E1878,PRODUCTS!A:B,2,FALSE)</f>
        <v>Queen Fencerail Quilt</v>
      </c>
      <c r="G1878" s="2">
        <v>1</v>
      </c>
      <c r="H1878" s="10">
        <f>VLOOKUP(E1878,PRODUCTS!A:E,3,FALSE)</f>
        <v>155</v>
      </c>
      <c r="I1878" s="10">
        <f>VLOOKUP(E1878,PRODUCTS!A:E,4,FALSE)</f>
        <v>78.5</v>
      </c>
      <c r="J1878" s="10">
        <f t="shared" si="87"/>
        <v>155</v>
      </c>
      <c r="K1878" s="10">
        <f t="shared" si="88"/>
        <v>78.5</v>
      </c>
      <c r="L1878" s="10">
        <f t="shared" si="89"/>
        <v>76.5</v>
      </c>
      <c r="M1878" s="2">
        <f>VLOOKUP(D1878,CUSTOMERS!A:E,5,FALSE)</f>
        <v>9</v>
      </c>
      <c r="N1878" s="2">
        <f>VLOOKUP(E1878,PRODUCTS!A:E,5,FALSE)</f>
        <v>19</v>
      </c>
      <c r="O1878" s="2" t="str">
        <f>VLOOKUP(N1878,CATEGORIES!A:C,3,FALSE)</f>
        <v>Household</v>
      </c>
      <c r="P1878" s="2" t="str">
        <f ca="1">VLOOKUP(D1878,CUSTOMERS!A:J,10,FALSE)</f>
        <v>50 - 60</v>
      </c>
      <c r="Q1878" s="2" t="str">
        <f>VLOOKUP(D1878,CUSTOMERS!A:I,9,FALSE)</f>
        <v>Mid-Atlantic</v>
      </c>
      <c r="R1878" s="2" t="str">
        <f>VLOOKUP(D1878,CUSTOMERS!A:K,11,FALSE)</f>
        <v>USA</v>
      </c>
    </row>
    <row r="1879" spans="1:18" x14ac:dyDescent="0.2">
      <c r="A1879" s="2">
        <v>1896</v>
      </c>
      <c r="B1879" s="2">
        <v>1</v>
      </c>
      <c r="C1879" s="4">
        <v>45090</v>
      </c>
      <c r="D1879" s="2">
        <v>549</v>
      </c>
      <c r="E1879" s="2">
        <v>48</v>
      </c>
      <c r="F1879" s="2" t="str">
        <f>VLOOKUP(E1879,PRODUCTS!A:B,2,FALSE)</f>
        <v>Chocolate Buttercrunch</v>
      </c>
      <c r="G1879" s="2">
        <v>3</v>
      </c>
      <c r="H1879" s="10">
        <f>VLOOKUP(E1879,PRODUCTS!A:E,3,FALSE)</f>
        <v>27</v>
      </c>
      <c r="I1879" s="10">
        <f>VLOOKUP(E1879,PRODUCTS!A:E,4,FALSE)</f>
        <v>15.5</v>
      </c>
      <c r="J1879" s="10">
        <f t="shared" si="87"/>
        <v>81</v>
      </c>
      <c r="K1879" s="10">
        <f t="shared" si="88"/>
        <v>46.5</v>
      </c>
      <c r="L1879" s="10">
        <f t="shared" si="89"/>
        <v>34.5</v>
      </c>
      <c r="M1879" s="2">
        <f>VLOOKUP(D1879,CUSTOMERS!A:E,5,FALSE)</f>
        <v>1</v>
      </c>
      <c r="N1879" s="2">
        <f>VLOOKUP(E1879,PRODUCTS!A:E,5,FALSE)</f>
        <v>3</v>
      </c>
      <c r="O1879" s="2" t="str">
        <f>VLOOKUP(N1879,CATEGORIES!A:C,3,FALSE)</f>
        <v>Food</v>
      </c>
      <c r="P1879" s="2" t="str">
        <f ca="1">VLOOKUP(D1879,CUSTOMERS!A:J,10,FALSE)</f>
        <v>30 - 40</v>
      </c>
      <c r="Q1879" s="2" t="str">
        <f>VLOOKUP(D1879,CUSTOMERS!A:I,9,FALSE)</f>
        <v>Canada</v>
      </c>
      <c r="R1879" s="2" t="str">
        <f>VLOOKUP(D1879,CUSTOMERS!A:K,11,FALSE)</f>
        <v>Canada</v>
      </c>
    </row>
    <row r="1880" spans="1:18" x14ac:dyDescent="0.2">
      <c r="A1880" s="2">
        <v>1897</v>
      </c>
      <c r="B1880" s="2">
        <v>1</v>
      </c>
      <c r="C1880" s="4">
        <v>45092</v>
      </c>
      <c r="D1880" s="2">
        <v>72</v>
      </c>
      <c r="E1880" s="2">
        <v>144</v>
      </c>
      <c r="F1880" s="2" t="str">
        <f>VLOOKUP(E1880,PRODUCTS!A:B,2,FALSE)</f>
        <v>Office Goody Basket</v>
      </c>
      <c r="G1880" s="2">
        <v>2</v>
      </c>
      <c r="H1880" s="10">
        <f>VLOOKUP(E1880,PRODUCTS!A:E,3,FALSE)</f>
        <v>113</v>
      </c>
      <c r="I1880" s="10">
        <f>VLOOKUP(E1880,PRODUCTS!A:E,4,FALSE)</f>
        <v>59.5</v>
      </c>
      <c r="J1880" s="10">
        <f t="shared" si="87"/>
        <v>226</v>
      </c>
      <c r="K1880" s="10">
        <f t="shared" si="88"/>
        <v>119</v>
      </c>
      <c r="L1880" s="10">
        <f t="shared" si="89"/>
        <v>107</v>
      </c>
      <c r="M1880" s="2">
        <f>VLOOKUP(D1880,CUSTOMERS!A:E,5,FALSE)</f>
        <v>4</v>
      </c>
      <c r="N1880" s="2">
        <f>VLOOKUP(E1880,PRODUCTS!A:E,5,FALSE)</f>
        <v>11</v>
      </c>
      <c r="O1880" s="2" t="str">
        <f>VLOOKUP(N1880,CATEGORIES!A:C,3,FALSE)</f>
        <v>Gifts</v>
      </c>
      <c r="P1880" s="2" t="str">
        <f ca="1">VLOOKUP(D1880,CUSTOMERS!A:J,10,FALSE)</f>
        <v>50 - 60</v>
      </c>
      <c r="Q1880" s="2" t="str">
        <f>VLOOKUP(D1880,CUSTOMERS!A:I,9,FALSE)</f>
        <v>North-East</v>
      </c>
      <c r="R1880" s="2" t="str">
        <f>VLOOKUP(D1880,CUSTOMERS!A:K,11,FALSE)</f>
        <v>USA</v>
      </c>
    </row>
    <row r="1881" spans="1:18" x14ac:dyDescent="0.2">
      <c r="A1881" s="2">
        <v>1897</v>
      </c>
      <c r="B1881" s="2">
        <v>2</v>
      </c>
      <c r="C1881" s="4">
        <v>45092</v>
      </c>
      <c r="D1881" s="2">
        <v>72</v>
      </c>
      <c r="E1881" s="2">
        <v>198</v>
      </c>
      <c r="F1881" s="2" t="str">
        <f>VLOOKUP(E1881,PRODUCTS!A:B,2,FALSE)</f>
        <v>Tree Frog Fountain</v>
      </c>
      <c r="G1881" s="2">
        <v>1</v>
      </c>
      <c r="H1881" s="10">
        <f>VLOOKUP(E1881,PRODUCTS!A:E,3,FALSE)</f>
        <v>144</v>
      </c>
      <c r="I1881" s="10">
        <f>VLOOKUP(E1881,PRODUCTS!A:E,4,FALSE)</f>
        <v>74</v>
      </c>
      <c r="J1881" s="10">
        <f t="shared" si="87"/>
        <v>144</v>
      </c>
      <c r="K1881" s="10">
        <f t="shared" si="88"/>
        <v>74</v>
      </c>
      <c r="L1881" s="10">
        <f t="shared" si="89"/>
        <v>70</v>
      </c>
      <c r="M1881" s="2">
        <f>VLOOKUP(D1881,CUSTOMERS!A:E,5,FALSE)</f>
        <v>4</v>
      </c>
      <c r="N1881" s="2">
        <f>VLOOKUP(E1881,PRODUCTS!A:E,5,FALSE)</f>
        <v>19</v>
      </c>
      <c r="O1881" s="2" t="str">
        <f>VLOOKUP(N1881,CATEGORIES!A:C,3,FALSE)</f>
        <v>Household</v>
      </c>
      <c r="P1881" s="2" t="str">
        <f ca="1">VLOOKUP(D1881,CUSTOMERS!A:J,10,FALSE)</f>
        <v>50 - 60</v>
      </c>
      <c r="Q1881" s="2" t="str">
        <f>VLOOKUP(D1881,CUSTOMERS!A:I,9,FALSE)</f>
        <v>North-East</v>
      </c>
      <c r="R1881" s="2" t="str">
        <f>VLOOKUP(D1881,CUSTOMERS!A:K,11,FALSE)</f>
        <v>USA</v>
      </c>
    </row>
    <row r="1882" spans="1:18" x14ac:dyDescent="0.2">
      <c r="A1882" s="2">
        <v>1898</v>
      </c>
      <c r="B1882" s="2">
        <v>1</v>
      </c>
      <c r="C1882" s="4">
        <v>45093</v>
      </c>
      <c r="D1882" s="2">
        <v>117</v>
      </c>
      <c r="E1882" s="2">
        <v>86</v>
      </c>
      <c r="F1882" s="2" t="str">
        <f>VLOOKUP(E1882,PRODUCTS!A:B,2,FALSE)</f>
        <v>Fragrant Flower Arrangement</v>
      </c>
      <c r="G1882" s="2">
        <v>1</v>
      </c>
      <c r="H1882" s="10">
        <f>VLOOKUP(E1882,PRODUCTS!A:E,3,FALSE)</f>
        <v>60</v>
      </c>
      <c r="I1882" s="10">
        <f>VLOOKUP(E1882,PRODUCTS!A:E,4,FALSE)</f>
        <v>31</v>
      </c>
      <c r="J1882" s="10">
        <f t="shared" si="87"/>
        <v>60</v>
      </c>
      <c r="K1882" s="10">
        <f t="shared" si="88"/>
        <v>31</v>
      </c>
      <c r="L1882" s="10">
        <f t="shared" si="89"/>
        <v>29</v>
      </c>
      <c r="M1882" s="2">
        <f>VLOOKUP(D1882,CUSTOMERS!A:E,5,FALSE)</f>
        <v>3</v>
      </c>
      <c r="N1882" s="2">
        <f>VLOOKUP(E1882,PRODUCTS!A:E,5,FALSE)</f>
        <v>22</v>
      </c>
      <c r="O1882" s="2" t="str">
        <f>VLOOKUP(N1882,CATEGORIES!A:C,3,FALSE)</f>
        <v>Gifts</v>
      </c>
      <c r="P1882" s="2" t="str">
        <f ca="1">VLOOKUP(D1882,CUSTOMERS!A:J,10,FALSE)</f>
        <v>40 - 50</v>
      </c>
      <c r="Q1882" s="2" t="str">
        <f>VLOOKUP(D1882,CUSTOMERS!A:I,9,FALSE)</f>
        <v>Mid-Atlantic</v>
      </c>
      <c r="R1882" s="2" t="str">
        <f>VLOOKUP(D1882,CUSTOMERS!A:K,11,FALSE)</f>
        <v>USA</v>
      </c>
    </row>
    <row r="1883" spans="1:18" x14ac:dyDescent="0.2">
      <c r="A1883" s="2">
        <v>1898</v>
      </c>
      <c r="B1883" s="2">
        <v>2</v>
      </c>
      <c r="C1883" s="4">
        <v>45093</v>
      </c>
      <c r="D1883" s="2">
        <v>117</v>
      </c>
      <c r="E1883" s="2">
        <v>129</v>
      </c>
      <c r="F1883" s="2" t="str">
        <f>VLOOKUP(E1883,PRODUCTS!A:B,2,FALSE)</f>
        <v>Mahogany Steamer Trunk</v>
      </c>
      <c r="G1883" s="2">
        <v>1</v>
      </c>
      <c r="H1883" s="10">
        <f>VLOOKUP(E1883,PRODUCTS!A:E,3,FALSE)</f>
        <v>630</v>
      </c>
      <c r="I1883" s="10">
        <f>VLOOKUP(E1883,PRODUCTS!A:E,4,FALSE)</f>
        <v>316</v>
      </c>
      <c r="J1883" s="10">
        <f t="shared" si="87"/>
        <v>630</v>
      </c>
      <c r="K1883" s="10">
        <f t="shared" si="88"/>
        <v>316</v>
      </c>
      <c r="L1883" s="10">
        <f t="shared" si="89"/>
        <v>314</v>
      </c>
      <c r="M1883" s="2">
        <f>VLOOKUP(D1883,CUSTOMERS!A:E,5,FALSE)</f>
        <v>3</v>
      </c>
      <c r="N1883" s="2">
        <f>VLOOKUP(E1883,PRODUCTS!A:E,5,FALSE)</f>
        <v>8</v>
      </c>
      <c r="O1883" s="2" t="str">
        <f>VLOOKUP(N1883,CATEGORIES!A:C,3,FALSE)</f>
        <v>Household</v>
      </c>
      <c r="P1883" s="2" t="str">
        <f ca="1">VLOOKUP(D1883,CUSTOMERS!A:J,10,FALSE)</f>
        <v>40 - 50</v>
      </c>
      <c r="Q1883" s="2" t="str">
        <f>VLOOKUP(D1883,CUSTOMERS!A:I,9,FALSE)</f>
        <v>Mid-Atlantic</v>
      </c>
      <c r="R1883" s="2" t="str">
        <f>VLOOKUP(D1883,CUSTOMERS!A:K,11,FALSE)</f>
        <v>USA</v>
      </c>
    </row>
    <row r="1884" spans="1:18" x14ac:dyDescent="0.2">
      <c r="A1884" s="2">
        <v>1898</v>
      </c>
      <c r="B1884" s="2">
        <v>3</v>
      </c>
      <c r="C1884" s="4">
        <v>45093</v>
      </c>
      <c r="D1884" s="2">
        <v>117</v>
      </c>
      <c r="E1884" s="2">
        <v>130</v>
      </c>
      <c r="F1884" s="2" t="str">
        <f>VLOOKUP(E1884,PRODUCTS!A:B,2,FALSE)</f>
        <v>Majestic Truffle Collection</v>
      </c>
      <c r="G1884" s="2">
        <v>1</v>
      </c>
      <c r="H1884" s="10">
        <f>VLOOKUP(E1884,PRODUCTS!A:E,3,FALSE)</f>
        <v>25</v>
      </c>
      <c r="I1884" s="10">
        <f>VLOOKUP(E1884,PRODUCTS!A:E,4,FALSE)</f>
        <v>15.5</v>
      </c>
      <c r="J1884" s="10">
        <f t="shared" si="87"/>
        <v>25</v>
      </c>
      <c r="K1884" s="10">
        <f t="shared" si="88"/>
        <v>15.5</v>
      </c>
      <c r="L1884" s="10">
        <f t="shared" si="89"/>
        <v>9.5</v>
      </c>
      <c r="M1884" s="2">
        <f>VLOOKUP(D1884,CUSTOMERS!A:E,5,FALSE)</f>
        <v>3</v>
      </c>
      <c r="N1884" s="2">
        <f>VLOOKUP(E1884,PRODUCTS!A:E,5,FALSE)</f>
        <v>3</v>
      </c>
      <c r="O1884" s="2" t="str">
        <f>VLOOKUP(N1884,CATEGORIES!A:C,3,FALSE)</f>
        <v>Food</v>
      </c>
      <c r="P1884" s="2" t="str">
        <f ca="1">VLOOKUP(D1884,CUSTOMERS!A:J,10,FALSE)</f>
        <v>40 - 50</v>
      </c>
      <c r="Q1884" s="2" t="str">
        <f>VLOOKUP(D1884,CUSTOMERS!A:I,9,FALSE)</f>
        <v>Mid-Atlantic</v>
      </c>
      <c r="R1884" s="2" t="str">
        <f>VLOOKUP(D1884,CUSTOMERS!A:K,11,FALSE)</f>
        <v>USA</v>
      </c>
    </row>
    <row r="1885" spans="1:18" x14ac:dyDescent="0.2">
      <c r="A1885" s="2">
        <v>1899</v>
      </c>
      <c r="B1885" s="2">
        <v>1</v>
      </c>
      <c r="C1885" s="4">
        <v>45094</v>
      </c>
      <c r="D1885" s="2">
        <v>464</v>
      </c>
      <c r="E1885" s="2">
        <v>4</v>
      </c>
      <c r="F1885" s="2" t="str">
        <f>VLOOKUP(E1885,PRODUCTS!A:B,2,FALSE)</f>
        <v>Air Fryer</v>
      </c>
      <c r="G1885" s="2">
        <v>1</v>
      </c>
      <c r="H1885" s="10">
        <f>VLOOKUP(E1885,PRODUCTS!A:E,3,FALSE)</f>
        <v>125</v>
      </c>
      <c r="I1885" s="10">
        <f>VLOOKUP(E1885,PRODUCTS!A:E,4,FALSE)</f>
        <v>65.5</v>
      </c>
      <c r="J1885" s="10">
        <f t="shared" si="87"/>
        <v>125</v>
      </c>
      <c r="K1885" s="10">
        <f t="shared" si="88"/>
        <v>65.5</v>
      </c>
      <c r="L1885" s="10">
        <f t="shared" si="89"/>
        <v>59.5</v>
      </c>
      <c r="M1885" s="2">
        <f>VLOOKUP(D1885,CUSTOMERS!A:E,5,FALSE)</f>
        <v>2</v>
      </c>
      <c r="N1885" s="2">
        <f>VLOOKUP(E1885,PRODUCTS!A:E,5,FALSE)</f>
        <v>15</v>
      </c>
      <c r="O1885" s="2" t="str">
        <f>VLOOKUP(N1885,CATEGORIES!A:C,3,FALSE)</f>
        <v>Household</v>
      </c>
      <c r="P1885" s="2" t="str">
        <f ca="1">VLOOKUP(D1885,CUSTOMERS!A:J,10,FALSE)</f>
        <v>50 - 60</v>
      </c>
      <c r="Q1885" s="2" t="str">
        <f>VLOOKUP(D1885,CUSTOMERS!A:I,9,FALSE)</f>
        <v>North-East</v>
      </c>
      <c r="R1885" s="2" t="str">
        <f>VLOOKUP(D1885,CUSTOMERS!A:K,11,FALSE)</f>
        <v>USA</v>
      </c>
    </row>
    <row r="1886" spans="1:18" x14ac:dyDescent="0.2">
      <c r="A1886" s="2">
        <v>1899</v>
      </c>
      <c r="B1886" s="2">
        <v>2</v>
      </c>
      <c r="C1886" s="4">
        <v>45094</v>
      </c>
      <c r="D1886" s="2">
        <v>464</v>
      </c>
      <c r="E1886" s="2">
        <v>62</v>
      </c>
      <c r="F1886" s="2" t="str">
        <f>VLOOKUP(E1886,PRODUCTS!A:B,2,FALSE)</f>
        <v>Decadent Chocolate Torte</v>
      </c>
      <c r="G1886" s="2">
        <v>1</v>
      </c>
      <c r="H1886" s="10">
        <f>VLOOKUP(E1886,PRODUCTS!A:E,3,FALSE)</f>
        <v>37</v>
      </c>
      <c r="I1886" s="10">
        <f>VLOOKUP(E1886,PRODUCTS!A:E,4,FALSE)</f>
        <v>19.5</v>
      </c>
      <c r="J1886" s="10">
        <f t="shared" si="87"/>
        <v>37</v>
      </c>
      <c r="K1886" s="10">
        <f t="shared" si="88"/>
        <v>19.5</v>
      </c>
      <c r="L1886" s="10">
        <f t="shared" si="89"/>
        <v>17.5</v>
      </c>
      <c r="M1886" s="2">
        <f>VLOOKUP(D1886,CUSTOMERS!A:E,5,FALSE)</f>
        <v>2</v>
      </c>
      <c r="N1886" s="2">
        <f>VLOOKUP(E1886,PRODUCTS!A:E,5,FALSE)</f>
        <v>3</v>
      </c>
      <c r="O1886" s="2" t="str">
        <f>VLOOKUP(N1886,CATEGORIES!A:C,3,FALSE)</f>
        <v>Food</v>
      </c>
      <c r="P1886" s="2" t="str">
        <f ca="1">VLOOKUP(D1886,CUSTOMERS!A:J,10,FALSE)</f>
        <v>50 - 60</v>
      </c>
      <c r="Q1886" s="2" t="str">
        <f>VLOOKUP(D1886,CUSTOMERS!A:I,9,FALSE)</f>
        <v>North-East</v>
      </c>
      <c r="R1886" s="2" t="str">
        <f>VLOOKUP(D1886,CUSTOMERS!A:K,11,FALSE)</f>
        <v>USA</v>
      </c>
    </row>
    <row r="1887" spans="1:18" x14ac:dyDescent="0.2">
      <c r="A1887" s="2">
        <v>1899</v>
      </c>
      <c r="B1887" s="2">
        <v>3</v>
      </c>
      <c r="C1887" s="4">
        <v>45094</v>
      </c>
      <c r="D1887" s="2">
        <v>464</v>
      </c>
      <c r="E1887" s="2">
        <v>125</v>
      </c>
      <c r="F1887" s="2" t="str">
        <f>VLOOKUP(E1887,PRODUCTS!A:B,2,FALSE)</f>
        <v>Lucious Nuggets</v>
      </c>
      <c r="G1887" s="2">
        <v>1</v>
      </c>
      <c r="H1887" s="10">
        <f>VLOOKUP(E1887,PRODUCTS!A:E,3,FALSE)</f>
        <v>27</v>
      </c>
      <c r="I1887" s="10">
        <f>VLOOKUP(E1887,PRODUCTS!A:E,4,FALSE)</f>
        <v>14.5</v>
      </c>
      <c r="J1887" s="10">
        <f t="shared" si="87"/>
        <v>27</v>
      </c>
      <c r="K1887" s="10">
        <f t="shared" si="88"/>
        <v>14.5</v>
      </c>
      <c r="L1887" s="10">
        <f t="shared" si="89"/>
        <v>12.5</v>
      </c>
      <c r="M1887" s="2">
        <f>VLOOKUP(D1887,CUSTOMERS!A:E,5,FALSE)</f>
        <v>2</v>
      </c>
      <c r="N1887" s="2">
        <f>VLOOKUP(E1887,PRODUCTS!A:E,5,FALSE)</f>
        <v>3</v>
      </c>
      <c r="O1887" s="2" t="str">
        <f>VLOOKUP(N1887,CATEGORIES!A:C,3,FALSE)</f>
        <v>Food</v>
      </c>
      <c r="P1887" s="2" t="str">
        <f ca="1">VLOOKUP(D1887,CUSTOMERS!A:J,10,FALSE)</f>
        <v>50 - 60</v>
      </c>
      <c r="Q1887" s="2" t="str">
        <f>VLOOKUP(D1887,CUSTOMERS!A:I,9,FALSE)</f>
        <v>North-East</v>
      </c>
      <c r="R1887" s="2" t="str">
        <f>VLOOKUP(D1887,CUSTOMERS!A:K,11,FALSE)</f>
        <v>USA</v>
      </c>
    </row>
    <row r="1888" spans="1:18" x14ac:dyDescent="0.2">
      <c r="A1888" s="2">
        <v>1900</v>
      </c>
      <c r="B1888" s="2">
        <v>1</v>
      </c>
      <c r="C1888" s="4">
        <v>45094</v>
      </c>
      <c r="D1888" s="2">
        <v>564</v>
      </c>
      <c r="E1888" s="2">
        <v>33</v>
      </c>
      <c r="F1888" s="2" t="str">
        <f>VLOOKUP(E1888,PRODUCTS!A:B,2,FALSE)</f>
        <v>Casablanca</v>
      </c>
      <c r="G1888" s="2">
        <v>1</v>
      </c>
      <c r="H1888" s="10">
        <f>VLOOKUP(E1888,PRODUCTS!A:E,3,FALSE)</f>
        <v>60</v>
      </c>
      <c r="I1888" s="10">
        <f>VLOOKUP(E1888,PRODUCTS!A:E,4,FALSE)</f>
        <v>31</v>
      </c>
      <c r="J1888" s="10">
        <f t="shared" si="87"/>
        <v>60</v>
      </c>
      <c r="K1888" s="10">
        <f t="shared" si="88"/>
        <v>31</v>
      </c>
      <c r="L1888" s="10">
        <f t="shared" si="89"/>
        <v>29</v>
      </c>
      <c r="M1888" s="2">
        <f>VLOOKUP(D1888,CUSTOMERS!A:E,5,FALSE)</f>
        <v>2</v>
      </c>
      <c r="N1888" s="2">
        <f>VLOOKUP(E1888,PRODUCTS!A:E,5,FALSE)</f>
        <v>11</v>
      </c>
      <c r="O1888" s="2" t="str">
        <f>VLOOKUP(N1888,CATEGORIES!A:C,3,FALSE)</f>
        <v>Gifts</v>
      </c>
      <c r="P1888" s="2" t="str">
        <f ca="1">VLOOKUP(D1888,CUSTOMERS!A:J,10,FALSE)</f>
        <v>40 - 50</v>
      </c>
      <c r="Q1888" s="2" t="str">
        <f>VLOOKUP(D1888,CUSTOMERS!A:I,9,FALSE)</f>
        <v>South</v>
      </c>
      <c r="R1888" s="2" t="str">
        <f>VLOOKUP(D1888,CUSTOMERS!A:K,11,FALSE)</f>
        <v>USA</v>
      </c>
    </row>
    <row r="1889" spans="1:18" x14ac:dyDescent="0.2">
      <c r="A1889" s="2">
        <v>1900</v>
      </c>
      <c r="B1889" s="2">
        <v>2</v>
      </c>
      <c r="C1889" s="4">
        <v>45094</v>
      </c>
      <c r="D1889" s="2">
        <v>564</v>
      </c>
      <c r="E1889" s="2">
        <v>40</v>
      </c>
      <c r="F1889" s="2" t="str">
        <f>VLOOKUP(E1889,PRODUCTS!A:B,2,FALSE)</f>
        <v>Cedar Hope Chest</v>
      </c>
      <c r="G1889" s="2">
        <v>1</v>
      </c>
      <c r="H1889" s="10">
        <f>VLOOKUP(E1889,PRODUCTS!A:E,3,FALSE)</f>
        <v>430</v>
      </c>
      <c r="I1889" s="10">
        <f>VLOOKUP(E1889,PRODUCTS!A:E,4,FALSE)</f>
        <v>217</v>
      </c>
      <c r="J1889" s="10">
        <f t="shared" si="87"/>
        <v>430</v>
      </c>
      <c r="K1889" s="10">
        <f t="shared" si="88"/>
        <v>217</v>
      </c>
      <c r="L1889" s="10">
        <f t="shared" si="89"/>
        <v>213</v>
      </c>
      <c r="M1889" s="2">
        <f>VLOOKUP(D1889,CUSTOMERS!A:E,5,FALSE)</f>
        <v>2</v>
      </c>
      <c r="N1889" s="2">
        <f>VLOOKUP(E1889,PRODUCTS!A:E,5,FALSE)</f>
        <v>8</v>
      </c>
      <c r="O1889" s="2" t="str">
        <f>VLOOKUP(N1889,CATEGORIES!A:C,3,FALSE)</f>
        <v>Household</v>
      </c>
      <c r="P1889" s="2" t="str">
        <f ca="1">VLOOKUP(D1889,CUSTOMERS!A:J,10,FALSE)</f>
        <v>40 - 50</v>
      </c>
      <c r="Q1889" s="2" t="str">
        <f>VLOOKUP(D1889,CUSTOMERS!A:I,9,FALSE)</f>
        <v>South</v>
      </c>
      <c r="R1889" s="2" t="str">
        <f>VLOOKUP(D1889,CUSTOMERS!A:K,11,FALSE)</f>
        <v>USA</v>
      </c>
    </row>
    <row r="1890" spans="1:18" x14ac:dyDescent="0.2">
      <c r="A1890" s="2">
        <v>1900</v>
      </c>
      <c r="B1890" s="2">
        <v>3</v>
      </c>
      <c r="C1890" s="4">
        <v>45094</v>
      </c>
      <c r="D1890" s="2">
        <v>564</v>
      </c>
      <c r="E1890" s="2">
        <v>77</v>
      </c>
      <c r="F1890" s="2" t="str">
        <f>VLOOKUP(E1890,PRODUCTS!A:B,2,FALSE)</f>
        <v>Fiber Optics Kit</v>
      </c>
      <c r="G1890" s="2">
        <v>1</v>
      </c>
      <c r="H1890" s="10">
        <f>VLOOKUP(E1890,PRODUCTS!A:E,3,FALSE)</f>
        <v>13</v>
      </c>
      <c r="I1890" s="10">
        <f>VLOOKUP(E1890,PRODUCTS!A:E,4,FALSE)</f>
        <v>7.5</v>
      </c>
      <c r="J1890" s="10">
        <f t="shared" si="87"/>
        <v>13</v>
      </c>
      <c r="K1890" s="10">
        <f t="shared" si="88"/>
        <v>7.5</v>
      </c>
      <c r="L1890" s="10">
        <f t="shared" si="89"/>
        <v>5.5</v>
      </c>
      <c r="M1890" s="2">
        <f>VLOOKUP(D1890,CUSTOMERS!A:E,5,FALSE)</f>
        <v>2</v>
      </c>
      <c r="N1890" s="2">
        <f>VLOOKUP(E1890,PRODUCTS!A:E,5,FALSE)</f>
        <v>17</v>
      </c>
      <c r="O1890" s="2" t="str">
        <f>VLOOKUP(N1890,CATEGORIES!A:C,3,FALSE)</f>
        <v>Children</v>
      </c>
      <c r="P1890" s="2" t="str">
        <f ca="1">VLOOKUP(D1890,CUSTOMERS!A:J,10,FALSE)</f>
        <v>40 - 50</v>
      </c>
      <c r="Q1890" s="2" t="str">
        <f>VLOOKUP(D1890,CUSTOMERS!A:I,9,FALSE)</f>
        <v>South</v>
      </c>
      <c r="R1890" s="2" t="str">
        <f>VLOOKUP(D1890,CUSTOMERS!A:K,11,FALSE)</f>
        <v>USA</v>
      </c>
    </row>
    <row r="1891" spans="1:18" x14ac:dyDescent="0.2">
      <c r="A1891" s="2">
        <v>1900</v>
      </c>
      <c r="B1891" s="2">
        <v>4</v>
      </c>
      <c r="C1891" s="4">
        <v>45094</v>
      </c>
      <c r="D1891" s="2">
        <v>564</v>
      </c>
      <c r="E1891" s="2">
        <v>87</v>
      </c>
      <c r="F1891" s="2" t="str">
        <f>VLOOKUP(E1891,PRODUCTS!A:B,2,FALSE)</f>
        <v>Fruit Collection Christmas Ornaments</v>
      </c>
      <c r="G1891" s="2">
        <v>1</v>
      </c>
      <c r="H1891" s="10">
        <f>VLOOKUP(E1891,PRODUCTS!A:E,3,FALSE)</f>
        <v>23</v>
      </c>
      <c r="I1891" s="10">
        <f>VLOOKUP(E1891,PRODUCTS!A:E,4,FALSE)</f>
        <v>12.5</v>
      </c>
      <c r="J1891" s="10">
        <f t="shared" si="87"/>
        <v>23</v>
      </c>
      <c r="K1891" s="10">
        <f t="shared" si="88"/>
        <v>12.5</v>
      </c>
      <c r="L1891" s="10">
        <f t="shared" si="89"/>
        <v>10.5</v>
      </c>
      <c r="M1891" s="2">
        <f>VLOOKUP(D1891,CUSTOMERS!A:E,5,FALSE)</f>
        <v>2</v>
      </c>
      <c r="N1891" s="2">
        <f>VLOOKUP(E1891,PRODUCTS!A:E,5,FALSE)</f>
        <v>4</v>
      </c>
      <c r="O1891" s="2" t="str">
        <f>VLOOKUP(N1891,CATEGORIES!A:C,3,FALSE)</f>
        <v>Gifts</v>
      </c>
      <c r="P1891" s="2" t="str">
        <f ca="1">VLOOKUP(D1891,CUSTOMERS!A:J,10,FALSE)</f>
        <v>40 - 50</v>
      </c>
      <c r="Q1891" s="2" t="str">
        <f>VLOOKUP(D1891,CUSTOMERS!A:I,9,FALSE)</f>
        <v>South</v>
      </c>
      <c r="R1891" s="2" t="str">
        <f>VLOOKUP(D1891,CUSTOMERS!A:K,11,FALSE)</f>
        <v>USA</v>
      </c>
    </row>
    <row r="1892" spans="1:18" x14ac:dyDescent="0.2">
      <c r="A1892" s="2">
        <v>1901</v>
      </c>
      <c r="B1892" s="2">
        <v>1</v>
      </c>
      <c r="C1892" s="4">
        <v>45095</v>
      </c>
      <c r="D1892" s="2">
        <v>366</v>
      </c>
      <c r="E1892" s="2">
        <v>196</v>
      </c>
      <c r="F1892" s="2" t="str">
        <f>VLOOKUP(E1892,PRODUCTS!A:B,2,FALSE)</f>
        <v>Travel Companion</v>
      </c>
      <c r="G1892" s="2">
        <v>2</v>
      </c>
      <c r="H1892" s="10">
        <f>VLOOKUP(E1892,PRODUCTS!A:E,3,FALSE)</f>
        <v>74</v>
      </c>
      <c r="I1892" s="10">
        <f>VLOOKUP(E1892,PRODUCTS!A:E,4,FALSE)</f>
        <v>40</v>
      </c>
      <c r="J1892" s="10">
        <f t="shared" si="87"/>
        <v>148</v>
      </c>
      <c r="K1892" s="10">
        <f t="shared" si="88"/>
        <v>80</v>
      </c>
      <c r="L1892" s="10">
        <f t="shared" si="89"/>
        <v>68</v>
      </c>
      <c r="M1892" s="2">
        <f>VLOOKUP(D1892,CUSTOMERS!A:E,5,FALSE)</f>
        <v>2</v>
      </c>
      <c r="N1892" s="2">
        <f>VLOOKUP(E1892,PRODUCTS!A:E,5,FALSE)</f>
        <v>23</v>
      </c>
      <c r="O1892" s="2" t="str">
        <f>VLOOKUP(N1892,CATEGORIES!A:C,3,FALSE)</f>
        <v>Travel</v>
      </c>
      <c r="P1892" s="2" t="str">
        <f ca="1">VLOOKUP(D1892,CUSTOMERS!A:J,10,FALSE)</f>
        <v>&lt; 20</v>
      </c>
      <c r="Q1892" s="2" t="str">
        <f>VLOOKUP(D1892,CUSTOMERS!A:I,9,FALSE)</f>
        <v>Mid-Atlantic</v>
      </c>
      <c r="R1892" s="2" t="str">
        <f>VLOOKUP(D1892,CUSTOMERS!A:K,11,FALSE)</f>
        <v>USA</v>
      </c>
    </row>
    <row r="1893" spans="1:18" x14ac:dyDescent="0.2">
      <c r="A1893" s="2">
        <v>1902</v>
      </c>
      <c r="B1893" s="2">
        <v>1</v>
      </c>
      <c r="C1893" s="4">
        <v>45096</v>
      </c>
      <c r="D1893" s="2">
        <v>395</v>
      </c>
      <c r="E1893" s="2">
        <v>10</v>
      </c>
      <c r="F1893" s="2" t="str">
        <f>VLOOKUP(E1893,PRODUCTS!A:B,2,FALSE)</f>
        <v>Aroma Wrap</v>
      </c>
      <c r="G1893" s="2">
        <v>1</v>
      </c>
      <c r="H1893" s="10">
        <f>VLOOKUP(E1893,PRODUCTS!A:E,3,FALSE)</f>
        <v>22</v>
      </c>
      <c r="I1893" s="10">
        <f>VLOOKUP(E1893,PRODUCTS!A:E,4,FALSE)</f>
        <v>12</v>
      </c>
      <c r="J1893" s="10">
        <f t="shared" si="87"/>
        <v>22</v>
      </c>
      <c r="K1893" s="10">
        <f t="shared" si="88"/>
        <v>12</v>
      </c>
      <c r="L1893" s="10">
        <f t="shared" si="89"/>
        <v>10</v>
      </c>
      <c r="M1893" s="2">
        <f>VLOOKUP(D1893,CUSTOMERS!A:E,5,FALSE)</f>
        <v>4</v>
      </c>
      <c r="N1893" s="2">
        <f>VLOOKUP(E1893,PRODUCTS!A:E,5,FALSE)</f>
        <v>20</v>
      </c>
      <c r="O1893" s="2" t="str">
        <f>VLOOKUP(N1893,CATEGORIES!A:C,3,FALSE)</f>
        <v>Health &amp; Beauty</v>
      </c>
      <c r="P1893" s="2" t="str">
        <f ca="1">VLOOKUP(D1893,CUSTOMERS!A:J,10,FALSE)</f>
        <v>40 - 50</v>
      </c>
      <c r="Q1893" s="2" t="str">
        <f>VLOOKUP(D1893,CUSTOMERS!A:I,9,FALSE)</f>
        <v>Central</v>
      </c>
      <c r="R1893" s="2" t="str">
        <f>VLOOKUP(D1893,CUSTOMERS!A:K,11,FALSE)</f>
        <v>USA</v>
      </c>
    </row>
    <row r="1894" spans="1:18" x14ac:dyDescent="0.2">
      <c r="A1894" s="2">
        <v>1902</v>
      </c>
      <c r="B1894" s="2">
        <v>2</v>
      </c>
      <c r="C1894" s="4">
        <v>45096</v>
      </c>
      <c r="D1894" s="2">
        <v>395</v>
      </c>
      <c r="E1894" s="2">
        <v>71</v>
      </c>
      <c r="F1894" s="2" t="str">
        <f>VLOOKUP(E1894,PRODUCTS!A:B,2,FALSE)</f>
        <v>Executive Writing Set</v>
      </c>
      <c r="G1894" s="2">
        <v>1</v>
      </c>
      <c r="H1894" s="10">
        <f>VLOOKUP(E1894,PRODUCTS!A:E,3,FALSE)</f>
        <v>33</v>
      </c>
      <c r="I1894" s="10">
        <f>VLOOKUP(E1894,PRODUCTS!A:E,4,FALSE)</f>
        <v>17.5</v>
      </c>
      <c r="J1894" s="10">
        <f t="shared" si="87"/>
        <v>33</v>
      </c>
      <c r="K1894" s="10">
        <f t="shared" si="88"/>
        <v>17.5</v>
      </c>
      <c r="L1894" s="10">
        <f t="shared" si="89"/>
        <v>15.5</v>
      </c>
      <c r="M1894" s="2">
        <f>VLOOKUP(D1894,CUSTOMERS!A:E,5,FALSE)</f>
        <v>4</v>
      </c>
      <c r="N1894" s="2">
        <f>VLOOKUP(E1894,PRODUCTS!A:E,5,FALSE)</f>
        <v>26</v>
      </c>
      <c r="O1894" s="2" t="str">
        <f>VLOOKUP(N1894,CATEGORIES!A:C,3,FALSE)</f>
        <v>Gifts</v>
      </c>
      <c r="P1894" s="2" t="str">
        <f ca="1">VLOOKUP(D1894,CUSTOMERS!A:J,10,FALSE)</f>
        <v>40 - 50</v>
      </c>
      <c r="Q1894" s="2" t="str">
        <f>VLOOKUP(D1894,CUSTOMERS!A:I,9,FALSE)</f>
        <v>Central</v>
      </c>
      <c r="R1894" s="2" t="str">
        <f>VLOOKUP(D1894,CUSTOMERS!A:K,11,FALSE)</f>
        <v>USA</v>
      </c>
    </row>
    <row r="1895" spans="1:18" x14ac:dyDescent="0.2">
      <c r="A1895" s="2">
        <v>1902</v>
      </c>
      <c r="B1895" s="2">
        <v>3</v>
      </c>
      <c r="C1895" s="4">
        <v>45096</v>
      </c>
      <c r="D1895" s="2">
        <v>395</v>
      </c>
      <c r="E1895" s="2">
        <v>91</v>
      </c>
      <c r="F1895" s="2" t="str">
        <f>VLOOKUP(E1895,PRODUCTS!A:B,2,FALSE)</f>
        <v>Godiva Christmas Ballotin</v>
      </c>
      <c r="G1895" s="2">
        <v>1</v>
      </c>
      <c r="H1895" s="10">
        <f>VLOOKUP(E1895,PRODUCTS!A:E,3,FALSE)</f>
        <v>40</v>
      </c>
      <c r="I1895" s="10">
        <f>VLOOKUP(E1895,PRODUCTS!A:E,4,FALSE)</f>
        <v>21</v>
      </c>
      <c r="J1895" s="10">
        <f t="shared" si="87"/>
        <v>40</v>
      </c>
      <c r="K1895" s="10">
        <f t="shared" si="88"/>
        <v>21</v>
      </c>
      <c r="L1895" s="10">
        <f t="shared" si="89"/>
        <v>19</v>
      </c>
      <c r="M1895" s="2">
        <f>VLOOKUP(D1895,CUSTOMERS!A:E,5,FALSE)</f>
        <v>4</v>
      </c>
      <c r="N1895" s="2">
        <f>VLOOKUP(E1895,PRODUCTS!A:E,5,FALSE)</f>
        <v>3</v>
      </c>
      <c r="O1895" s="2" t="str">
        <f>VLOOKUP(N1895,CATEGORIES!A:C,3,FALSE)</f>
        <v>Food</v>
      </c>
      <c r="P1895" s="2" t="str">
        <f ca="1">VLOOKUP(D1895,CUSTOMERS!A:J,10,FALSE)</f>
        <v>40 - 50</v>
      </c>
      <c r="Q1895" s="2" t="str">
        <f>VLOOKUP(D1895,CUSTOMERS!A:I,9,FALSE)</f>
        <v>Central</v>
      </c>
      <c r="R1895" s="2" t="str">
        <f>VLOOKUP(D1895,CUSTOMERS!A:K,11,FALSE)</f>
        <v>USA</v>
      </c>
    </row>
    <row r="1896" spans="1:18" x14ac:dyDescent="0.2">
      <c r="A1896" s="2">
        <v>1903</v>
      </c>
      <c r="B1896" s="2">
        <v>1</v>
      </c>
      <c r="C1896" s="4">
        <v>45097</v>
      </c>
      <c r="D1896" s="2">
        <v>190</v>
      </c>
      <c r="E1896" s="2">
        <v>1</v>
      </c>
      <c r="F1896" s="2" t="str">
        <f>VLOOKUP(E1896,PRODUCTS!A:B,2,FALSE)</f>
        <v>Sharp Vermont Cheddar (3Lb)</v>
      </c>
      <c r="G1896" s="2">
        <v>1</v>
      </c>
      <c r="H1896" s="10">
        <f>VLOOKUP(E1896,PRODUCTS!A:E,3,FALSE)</f>
        <v>25</v>
      </c>
      <c r="I1896" s="10">
        <f>VLOOKUP(E1896,PRODUCTS!A:E,4,FALSE)</f>
        <v>14.5</v>
      </c>
      <c r="J1896" s="10">
        <f t="shared" si="87"/>
        <v>25</v>
      </c>
      <c r="K1896" s="10">
        <f t="shared" si="88"/>
        <v>14.5</v>
      </c>
      <c r="L1896" s="10">
        <f t="shared" si="89"/>
        <v>10.5</v>
      </c>
      <c r="M1896" s="2">
        <f>VLOOKUP(D1896,CUSTOMERS!A:E,5,FALSE)</f>
        <v>5</v>
      </c>
      <c r="N1896" s="2">
        <f>VLOOKUP(E1896,PRODUCTS!A:E,5,FALSE)</f>
        <v>18</v>
      </c>
      <c r="O1896" s="2" t="str">
        <f>VLOOKUP(N1896,CATEGORIES!A:C,3,FALSE)</f>
        <v>Food</v>
      </c>
      <c r="P1896" s="2" t="str">
        <f ca="1">VLOOKUP(D1896,CUSTOMERS!A:J,10,FALSE)</f>
        <v>30 - 40</v>
      </c>
      <c r="Q1896" s="2" t="str">
        <f>VLOOKUP(D1896,CUSTOMERS!A:I,9,FALSE)</f>
        <v>South-West</v>
      </c>
      <c r="R1896" s="2" t="str">
        <f>VLOOKUP(D1896,CUSTOMERS!A:K,11,FALSE)</f>
        <v>USA</v>
      </c>
    </row>
    <row r="1897" spans="1:18" x14ac:dyDescent="0.2">
      <c r="A1897" s="2">
        <v>1903</v>
      </c>
      <c r="B1897" s="2">
        <v>2</v>
      </c>
      <c r="C1897" s="4">
        <v>45097</v>
      </c>
      <c r="D1897" s="2">
        <v>190</v>
      </c>
      <c r="E1897" s="2">
        <v>2</v>
      </c>
      <c r="F1897" s="2" t="str">
        <f>VLOOKUP(E1897,PRODUCTS!A:B,2,FALSE)</f>
        <v>Gardener's Journal</v>
      </c>
      <c r="G1897" s="2">
        <v>1</v>
      </c>
      <c r="H1897" s="10">
        <f>VLOOKUP(E1897,PRODUCTS!A:E,3,FALSE)</f>
        <v>25</v>
      </c>
      <c r="I1897" s="10">
        <f>VLOOKUP(E1897,PRODUCTS!A:E,4,FALSE)</f>
        <v>15.5</v>
      </c>
      <c r="J1897" s="10">
        <f t="shared" si="87"/>
        <v>25</v>
      </c>
      <c r="K1897" s="10">
        <f t="shared" si="88"/>
        <v>15.5</v>
      </c>
      <c r="L1897" s="10">
        <f t="shared" si="89"/>
        <v>9.5</v>
      </c>
      <c r="M1897" s="2">
        <f>VLOOKUP(D1897,CUSTOMERS!A:E,5,FALSE)</f>
        <v>5</v>
      </c>
      <c r="N1897" s="2">
        <f>VLOOKUP(E1897,PRODUCTS!A:E,5,FALSE)</f>
        <v>16</v>
      </c>
      <c r="O1897" s="2" t="str">
        <f>VLOOKUP(N1897,CATEGORIES!A:C,3,FALSE)</f>
        <v>Household</v>
      </c>
      <c r="P1897" s="2" t="str">
        <f ca="1">VLOOKUP(D1897,CUSTOMERS!A:J,10,FALSE)</f>
        <v>30 - 40</v>
      </c>
      <c r="Q1897" s="2" t="str">
        <f>VLOOKUP(D1897,CUSTOMERS!A:I,9,FALSE)</f>
        <v>South-West</v>
      </c>
      <c r="R1897" s="2" t="str">
        <f>VLOOKUP(D1897,CUSTOMERS!A:K,11,FALSE)</f>
        <v>USA</v>
      </c>
    </row>
    <row r="1898" spans="1:18" x14ac:dyDescent="0.2">
      <c r="A1898" s="2">
        <v>1903</v>
      </c>
      <c r="B1898" s="2">
        <v>3</v>
      </c>
      <c r="C1898" s="4">
        <v>45097</v>
      </c>
      <c r="D1898" s="2">
        <v>190</v>
      </c>
      <c r="E1898" s="2">
        <v>60</v>
      </c>
      <c r="F1898" s="2" t="str">
        <f>VLOOKUP(E1898,PRODUCTS!A:B,2,FALSE)</f>
        <v>Custom Cellar Plaque</v>
      </c>
      <c r="G1898" s="2">
        <v>1</v>
      </c>
      <c r="H1898" s="10">
        <f>VLOOKUP(E1898,PRODUCTS!A:E,3,FALSE)</f>
        <v>60</v>
      </c>
      <c r="I1898" s="10">
        <f>VLOOKUP(E1898,PRODUCTS!A:E,4,FALSE)</f>
        <v>33</v>
      </c>
      <c r="J1898" s="10">
        <f t="shared" si="87"/>
        <v>60</v>
      </c>
      <c r="K1898" s="10">
        <f t="shared" si="88"/>
        <v>33</v>
      </c>
      <c r="L1898" s="10">
        <f t="shared" si="89"/>
        <v>27</v>
      </c>
      <c r="M1898" s="2">
        <f>VLOOKUP(D1898,CUSTOMERS!A:E,5,FALSE)</f>
        <v>5</v>
      </c>
      <c r="N1898" s="2">
        <f>VLOOKUP(E1898,PRODUCTS!A:E,5,FALSE)</f>
        <v>15</v>
      </c>
      <c r="O1898" s="2" t="str">
        <f>VLOOKUP(N1898,CATEGORIES!A:C,3,FALSE)</f>
        <v>Household</v>
      </c>
      <c r="P1898" s="2" t="str">
        <f ca="1">VLOOKUP(D1898,CUSTOMERS!A:J,10,FALSE)</f>
        <v>30 - 40</v>
      </c>
      <c r="Q1898" s="2" t="str">
        <f>VLOOKUP(D1898,CUSTOMERS!A:I,9,FALSE)</f>
        <v>South-West</v>
      </c>
      <c r="R1898" s="2" t="str">
        <f>VLOOKUP(D1898,CUSTOMERS!A:K,11,FALSE)</f>
        <v>USA</v>
      </c>
    </row>
    <row r="1899" spans="1:18" x14ac:dyDescent="0.2">
      <c r="A1899" s="2">
        <v>1904</v>
      </c>
      <c r="B1899" s="2">
        <v>1</v>
      </c>
      <c r="C1899" s="4">
        <v>45097</v>
      </c>
      <c r="D1899" s="2">
        <v>660</v>
      </c>
      <c r="E1899" s="2">
        <v>176</v>
      </c>
      <c r="F1899" s="2" t="str">
        <f>VLOOKUP(E1899,PRODUCTS!A:B,2,FALSE)</f>
        <v>Silk Flower Arrangement</v>
      </c>
      <c r="G1899" s="2">
        <v>1</v>
      </c>
      <c r="H1899" s="10">
        <f>VLOOKUP(E1899,PRODUCTS!A:E,3,FALSE)</f>
        <v>70</v>
      </c>
      <c r="I1899" s="10">
        <f>VLOOKUP(E1899,PRODUCTS!A:E,4,FALSE)</f>
        <v>37</v>
      </c>
      <c r="J1899" s="10">
        <f t="shared" si="87"/>
        <v>70</v>
      </c>
      <c r="K1899" s="10">
        <f t="shared" si="88"/>
        <v>37</v>
      </c>
      <c r="L1899" s="10">
        <f t="shared" si="89"/>
        <v>33</v>
      </c>
      <c r="M1899" s="2">
        <f>VLOOKUP(D1899,CUSTOMERS!A:E,5,FALSE)</f>
        <v>1</v>
      </c>
      <c r="N1899" s="2">
        <f>VLOOKUP(E1899,PRODUCTS!A:E,5,FALSE)</f>
        <v>22</v>
      </c>
      <c r="O1899" s="2" t="str">
        <f>VLOOKUP(N1899,CATEGORIES!A:C,3,FALSE)</f>
        <v>Gifts</v>
      </c>
      <c r="P1899" s="2" t="str">
        <f ca="1">VLOOKUP(D1899,CUSTOMERS!A:J,10,FALSE)</f>
        <v>50 - 60</v>
      </c>
      <c r="Q1899" s="2" t="str">
        <f>VLOOKUP(D1899,CUSTOMERS!A:I,9,FALSE)</f>
        <v>France</v>
      </c>
      <c r="R1899" s="2" t="str">
        <f>VLOOKUP(D1899,CUSTOMERS!A:K,11,FALSE)</f>
        <v>Europe</v>
      </c>
    </row>
    <row r="1900" spans="1:18" x14ac:dyDescent="0.2">
      <c r="A1900" s="2">
        <v>1905</v>
      </c>
      <c r="B1900" s="2">
        <v>1</v>
      </c>
      <c r="C1900" s="4">
        <v>45100</v>
      </c>
      <c r="D1900" s="2">
        <v>503</v>
      </c>
      <c r="E1900" s="2">
        <v>49</v>
      </c>
      <c r="F1900" s="2" t="str">
        <f>VLOOKUP(E1900,PRODUCTS!A:B,2,FALSE)</f>
        <v>Chocolate Roses</v>
      </c>
      <c r="G1900" s="2">
        <v>1</v>
      </c>
      <c r="H1900" s="10">
        <f>VLOOKUP(E1900,PRODUCTS!A:E,3,FALSE)</f>
        <v>41</v>
      </c>
      <c r="I1900" s="10">
        <f>VLOOKUP(E1900,PRODUCTS!A:E,4,FALSE)</f>
        <v>23.5</v>
      </c>
      <c r="J1900" s="10">
        <f t="shared" si="87"/>
        <v>41</v>
      </c>
      <c r="K1900" s="10">
        <f t="shared" si="88"/>
        <v>23.5</v>
      </c>
      <c r="L1900" s="10">
        <f t="shared" si="89"/>
        <v>17.5</v>
      </c>
      <c r="M1900" s="2">
        <f>VLOOKUP(D1900,CUSTOMERS!A:E,5,FALSE)</f>
        <v>9</v>
      </c>
      <c r="N1900" s="2">
        <f>VLOOKUP(E1900,PRODUCTS!A:E,5,FALSE)</f>
        <v>3</v>
      </c>
      <c r="O1900" s="2" t="str">
        <f>VLOOKUP(N1900,CATEGORIES!A:C,3,FALSE)</f>
        <v>Food</v>
      </c>
      <c r="P1900" s="2" t="str">
        <f ca="1">VLOOKUP(D1900,CUSTOMERS!A:J,10,FALSE)</f>
        <v>30 - 40</v>
      </c>
      <c r="Q1900" s="2" t="str">
        <f>VLOOKUP(D1900,CUSTOMERS!A:I,9,FALSE)</f>
        <v>Mid-Atlantic</v>
      </c>
      <c r="R1900" s="2" t="str">
        <f>VLOOKUP(D1900,CUSTOMERS!A:K,11,FALSE)</f>
        <v>USA</v>
      </c>
    </row>
    <row r="1901" spans="1:18" x14ac:dyDescent="0.2">
      <c r="A1901" s="2">
        <v>1905</v>
      </c>
      <c r="B1901" s="2">
        <v>2</v>
      </c>
      <c r="C1901" s="4">
        <v>45100</v>
      </c>
      <c r="D1901" s="2">
        <v>503</v>
      </c>
      <c r="E1901" s="2">
        <v>60</v>
      </c>
      <c r="F1901" s="2" t="str">
        <f>VLOOKUP(E1901,PRODUCTS!A:B,2,FALSE)</f>
        <v>Custom Cellar Plaque</v>
      </c>
      <c r="G1901" s="2">
        <v>1</v>
      </c>
      <c r="H1901" s="10">
        <f>VLOOKUP(E1901,PRODUCTS!A:E,3,FALSE)</f>
        <v>60</v>
      </c>
      <c r="I1901" s="10">
        <f>VLOOKUP(E1901,PRODUCTS!A:E,4,FALSE)</f>
        <v>33</v>
      </c>
      <c r="J1901" s="10">
        <f t="shared" si="87"/>
        <v>60</v>
      </c>
      <c r="K1901" s="10">
        <f t="shared" si="88"/>
        <v>33</v>
      </c>
      <c r="L1901" s="10">
        <f t="shared" si="89"/>
        <v>27</v>
      </c>
      <c r="M1901" s="2">
        <f>VLOOKUP(D1901,CUSTOMERS!A:E,5,FALSE)</f>
        <v>9</v>
      </c>
      <c r="N1901" s="2">
        <f>VLOOKUP(E1901,PRODUCTS!A:E,5,FALSE)</f>
        <v>15</v>
      </c>
      <c r="O1901" s="2" t="str">
        <f>VLOOKUP(N1901,CATEGORIES!A:C,3,FALSE)</f>
        <v>Household</v>
      </c>
      <c r="P1901" s="2" t="str">
        <f ca="1">VLOOKUP(D1901,CUSTOMERS!A:J,10,FALSE)</f>
        <v>30 - 40</v>
      </c>
      <c r="Q1901" s="2" t="str">
        <f>VLOOKUP(D1901,CUSTOMERS!A:I,9,FALSE)</f>
        <v>Mid-Atlantic</v>
      </c>
      <c r="R1901" s="2" t="str">
        <f>VLOOKUP(D1901,CUSTOMERS!A:K,11,FALSE)</f>
        <v>USA</v>
      </c>
    </row>
    <row r="1902" spans="1:18" x14ac:dyDescent="0.2">
      <c r="A1902" s="2">
        <v>1905</v>
      </c>
      <c r="B1902" s="2">
        <v>3</v>
      </c>
      <c r="C1902" s="4">
        <v>45100</v>
      </c>
      <c r="D1902" s="2">
        <v>503</v>
      </c>
      <c r="E1902" s="2">
        <v>106</v>
      </c>
      <c r="F1902" s="2" t="str">
        <f>VLOOKUP(E1902,PRODUCTS!A:B,2,FALSE)</f>
        <v>Incredible Chiller</v>
      </c>
      <c r="G1902" s="2">
        <v>1</v>
      </c>
      <c r="H1902" s="10">
        <f>VLOOKUP(E1902,PRODUCTS!A:E,3,FALSE)</f>
        <v>72</v>
      </c>
      <c r="I1902" s="10">
        <f>VLOOKUP(E1902,PRODUCTS!A:E,4,FALSE)</f>
        <v>38</v>
      </c>
      <c r="J1902" s="10">
        <f t="shared" si="87"/>
        <v>72</v>
      </c>
      <c r="K1902" s="10">
        <f t="shared" si="88"/>
        <v>38</v>
      </c>
      <c r="L1902" s="10">
        <f t="shared" si="89"/>
        <v>34</v>
      </c>
      <c r="M1902" s="2">
        <f>VLOOKUP(D1902,CUSTOMERS!A:E,5,FALSE)</f>
        <v>9</v>
      </c>
      <c r="N1902" s="2">
        <f>VLOOKUP(E1902,PRODUCTS!A:E,5,FALSE)</f>
        <v>15</v>
      </c>
      <c r="O1902" s="2" t="str">
        <f>VLOOKUP(N1902,CATEGORIES!A:C,3,FALSE)</f>
        <v>Household</v>
      </c>
      <c r="P1902" s="2" t="str">
        <f ca="1">VLOOKUP(D1902,CUSTOMERS!A:J,10,FALSE)</f>
        <v>30 - 40</v>
      </c>
      <c r="Q1902" s="2" t="str">
        <f>VLOOKUP(D1902,CUSTOMERS!A:I,9,FALSE)</f>
        <v>Mid-Atlantic</v>
      </c>
      <c r="R1902" s="2" t="str">
        <f>VLOOKUP(D1902,CUSTOMERS!A:K,11,FALSE)</f>
        <v>USA</v>
      </c>
    </row>
    <row r="1903" spans="1:18" x14ac:dyDescent="0.2">
      <c r="A1903" s="2">
        <v>1905</v>
      </c>
      <c r="B1903" s="2">
        <v>4</v>
      </c>
      <c r="C1903" s="4">
        <v>45100</v>
      </c>
      <c r="D1903" s="2">
        <v>503</v>
      </c>
      <c r="E1903" s="2">
        <v>150</v>
      </c>
      <c r="F1903" s="2" t="str">
        <f>VLOOKUP(E1903,PRODUCTS!A:B,2,FALSE)</f>
        <v>Personal Air Purifier</v>
      </c>
      <c r="G1903" s="2">
        <v>1</v>
      </c>
      <c r="H1903" s="10">
        <f>VLOOKUP(E1903,PRODUCTS!A:E,3,FALSE)</f>
        <v>105</v>
      </c>
      <c r="I1903" s="10">
        <f>VLOOKUP(E1903,PRODUCTS!A:E,4,FALSE)</f>
        <v>53.5</v>
      </c>
      <c r="J1903" s="10">
        <f t="shared" si="87"/>
        <v>105</v>
      </c>
      <c r="K1903" s="10">
        <f t="shared" si="88"/>
        <v>53.5</v>
      </c>
      <c r="L1903" s="10">
        <f t="shared" si="89"/>
        <v>51.5</v>
      </c>
      <c r="M1903" s="2">
        <f>VLOOKUP(D1903,CUSTOMERS!A:E,5,FALSE)</f>
        <v>9</v>
      </c>
      <c r="N1903" s="2">
        <f>VLOOKUP(E1903,PRODUCTS!A:E,5,FALSE)</f>
        <v>7</v>
      </c>
      <c r="O1903" s="2" t="str">
        <f>VLOOKUP(N1903,CATEGORIES!A:C,3,FALSE)</f>
        <v>Electronics</v>
      </c>
      <c r="P1903" s="2" t="str">
        <f ca="1">VLOOKUP(D1903,CUSTOMERS!A:J,10,FALSE)</f>
        <v>30 - 40</v>
      </c>
      <c r="Q1903" s="2" t="str">
        <f>VLOOKUP(D1903,CUSTOMERS!A:I,9,FALSE)</f>
        <v>Mid-Atlantic</v>
      </c>
      <c r="R1903" s="2" t="str">
        <f>VLOOKUP(D1903,CUSTOMERS!A:K,11,FALSE)</f>
        <v>USA</v>
      </c>
    </row>
    <row r="1904" spans="1:18" x14ac:dyDescent="0.2">
      <c r="A1904" s="2">
        <v>1906</v>
      </c>
      <c r="B1904" s="2">
        <v>1</v>
      </c>
      <c r="C1904" s="4">
        <v>45101</v>
      </c>
      <c r="D1904" s="2">
        <v>315</v>
      </c>
      <c r="E1904" s="2">
        <v>81</v>
      </c>
      <c r="F1904" s="2" t="str">
        <f>VLOOKUP(E1904,PRODUCTS!A:B,2,FALSE)</f>
        <v>Fisherman's Reel Clock</v>
      </c>
      <c r="G1904" s="2">
        <v>1</v>
      </c>
      <c r="H1904" s="10">
        <f>VLOOKUP(E1904,PRODUCTS!A:E,3,FALSE)</f>
        <v>190</v>
      </c>
      <c r="I1904" s="10">
        <f>VLOOKUP(E1904,PRODUCTS!A:E,4,FALSE)</f>
        <v>98</v>
      </c>
      <c r="J1904" s="10">
        <f t="shared" si="87"/>
        <v>190</v>
      </c>
      <c r="K1904" s="10">
        <f t="shared" si="88"/>
        <v>98</v>
      </c>
      <c r="L1904" s="10">
        <f t="shared" si="89"/>
        <v>92</v>
      </c>
      <c r="M1904" s="2">
        <f>VLOOKUP(D1904,CUSTOMERS!A:E,5,FALSE)</f>
        <v>2</v>
      </c>
      <c r="N1904" s="2">
        <f>VLOOKUP(E1904,PRODUCTS!A:E,5,FALSE)</f>
        <v>26</v>
      </c>
      <c r="O1904" s="2" t="str">
        <f>VLOOKUP(N1904,CATEGORIES!A:C,3,FALSE)</f>
        <v>Gifts</v>
      </c>
      <c r="P1904" s="2" t="str">
        <f ca="1">VLOOKUP(D1904,CUSTOMERS!A:J,10,FALSE)</f>
        <v>60 - 70</v>
      </c>
      <c r="Q1904" s="2" t="str">
        <f>VLOOKUP(D1904,CUSTOMERS!A:I,9,FALSE)</f>
        <v>North-East</v>
      </c>
      <c r="R1904" s="2" t="str">
        <f>VLOOKUP(D1904,CUSTOMERS!A:K,11,FALSE)</f>
        <v>USA</v>
      </c>
    </row>
    <row r="1905" spans="1:18" x14ac:dyDescent="0.2">
      <c r="A1905" s="2">
        <v>1906</v>
      </c>
      <c r="B1905" s="2">
        <v>2</v>
      </c>
      <c r="C1905" s="4">
        <v>45101</v>
      </c>
      <c r="D1905" s="2">
        <v>315</v>
      </c>
      <c r="E1905" s="2">
        <v>109</v>
      </c>
      <c r="F1905" s="2" t="str">
        <f>VLOOKUP(E1905,PRODUCTS!A:B,2,FALSE)</f>
        <v>Italian Herb Garden</v>
      </c>
      <c r="G1905" s="2">
        <v>1</v>
      </c>
      <c r="H1905" s="10">
        <f>VLOOKUP(E1905,PRODUCTS!A:E,3,FALSE)</f>
        <v>29</v>
      </c>
      <c r="I1905" s="10">
        <f>VLOOKUP(E1905,PRODUCTS!A:E,4,FALSE)</f>
        <v>15.5</v>
      </c>
      <c r="J1905" s="10">
        <f t="shared" si="87"/>
        <v>29</v>
      </c>
      <c r="K1905" s="10">
        <f t="shared" si="88"/>
        <v>15.5</v>
      </c>
      <c r="L1905" s="10">
        <f t="shared" si="89"/>
        <v>13.5</v>
      </c>
      <c r="M1905" s="2">
        <f>VLOOKUP(D1905,CUSTOMERS!A:E,5,FALSE)</f>
        <v>2</v>
      </c>
      <c r="N1905" s="2">
        <f>VLOOKUP(E1905,PRODUCTS!A:E,5,FALSE)</f>
        <v>15</v>
      </c>
      <c r="O1905" s="2" t="str">
        <f>VLOOKUP(N1905,CATEGORIES!A:C,3,FALSE)</f>
        <v>Household</v>
      </c>
      <c r="P1905" s="2" t="str">
        <f ca="1">VLOOKUP(D1905,CUSTOMERS!A:J,10,FALSE)</f>
        <v>60 - 70</v>
      </c>
      <c r="Q1905" s="2" t="str">
        <f>VLOOKUP(D1905,CUSTOMERS!A:I,9,FALSE)</f>
        <v>North-East</v>
      </c>
      <c r="R1905" s="2" t="str">
        <f>VLOOKUP(D1905,CUSTOMERS!A:K,11,FALSE)</f>
        <v>USA</v>
      </c>
    </row>
    <row r="1906" spans="1:18" x14ac:dyDescent="0.2">
      <c r="A1906" s="2">
        <v>1906</v>
      </c>
      <c r="B1906" s="2">
        <v>3</v>
      </c>
      <c r="C1906" s="4">
        <v>45101</v>
      </c>
      <c r="D1906" s="2">
        <v>315</v>
      </c>
      <c r="E1906" s="2">
        <v>161</v>
      </c>
      <c r="F1906" s="2" t="str">
        <f>VLOOKUP(E1906,PRODUCTS!A:B,2,FALSE)</f>
        <v>Queen Double Irish Chain Quilt</v>
      </c>
      <c r="G1906" s="2">
        <v>1</v>
      </c>
      <c r="H1906" s="10">
        <f>VLOOKUP(E1906,PRODUCTS!A:E,3,FALSE)</f>
        <v>315</v>
      </c>
      <c r="I1906" s="10">
        <f>VLOOKUP(E1906,PRODUCTS!A:E,4,FALSE)</f>
        <v>160.5</v>
      </c>
      <c r="J1906" s="10">
        <f t="shared" si="87"/>
        <v>315</v>
      </c>
      <c r="K1906" s="10">
        <f t="shared" si="88"/>
        <v>160.5</v>
      </c>
      <c r="L1906" s="10">
        <f t="shared" si="89"/>
        <v>154.5</v>
      </c>
      <c r="M1906" s="2">
        <f>VLOOKUP(D1906,CUSTOMERS!A:E,5,FALSE)</f>
        <v>2</v>
      </c>
      <c r="N1906" s="2">
        <f>VLOOKUP(E1906,PRODUCTS!A:E,5,FALSE)</f>
        <v>19</v>
      </c>
      <c r="O1906" s="2" t="str">
        <f>VLOOKUP(N1906,CATEGORIES!A:C,3,FALSE)</f>
        <v>Household</v>
      </c>
      <c r="P1906" s="2" t="str">
        <f ca="1">VLOOKUP(D1906,CUSTOMERS!A:J,10,FALSE)</f>
        <v>60 - 70</v>
      </c>
      <c r="Q1906" s="2" t="str">
        <f>VLOOKUP(D1906,CUSTOMERS!A:I,9,FALSE)</f>
        <v>North-East</v>
      </c>
      <c r="R1906" s="2" t="str">
        <f>VLOOKUP(D1906,CUSTOMERS!A:K,11,FALSE)</f>
        <v>USA</v>
      </c>
    </row>
    <row r="1907" spans="1:18" x14ac:dyDescent="0.2">
      <c r="A1907" s="2">
        <v>1907</v>
      </c>
      <c r="B1907" s="2">
        <v>1</v>
      </c>
      <c r="C1907" s="4">
        <v>45101</v>
      </c>
      <c r="D1907" s="2">
        <v>633</v>
      </c>
      <c r="E1907" s="2">
        <v>13</v>
      </c>
      <c r="F1907" s="2" t="str">
        <f>VLOOKUP(E1907,PRODUCTS!A:B,2,FALSE)</f>
        <v>Barking Treat Jar</v>
      </c>
      <c r="G1907" s="2">
        <v>1</v>
      </c>
      <c r="H1907" s="10">
        <f>VLOOKUP(E1907,PRODUCTS!A:E,3,FALSE)</f>
        <v>35</v>
      </c>
      <c r="I1907" s="10">
        <f>VLOOKUP(E1907,PRODUCTS!A:E,4,FALSE)</f>
        <v>19.5</v>
      </c>
      <c r="J1907" s="10">
        <f t="shared" si="87"/>
        <v>35</v>
      </c>
      <c r="K1907" s="10">
        <f t="shared" si="88"/>
        <v>19.5</v>
      </c>
      <c r="L1907" s="10">
        <f t="shared" si="89"/>
        <v>15.5</v>
      </c>
      <c r="M1907" s="2">
        <f>VLOOKUP(D1907,CUSTOMERS!A:E,5,FALSE)</f>
        <v>5</v>
      </c>
      <c r="N1907" s="2">
        <f>VLOOKUP(E1907,PRODUCTS!A:E,5,FALSE)</f>
        <v>21</v>
      </c>
      <c r="O1907" s="2" t="str">
        <f>VLOOKUP(N1907,CATEGORIES!A:C,3,FALSE)</f>
        <v>Household</v>
      </c>
      <c r="P1907" s="2" t="str">
        <f ca="1">VLOOKUP(D1907,CUSTOMERS!A:J,10,FALSE)</f>
        <v>30 - 40</v>
      </c>
      <c r="Q1907" s="2" t="str">
        <f>VLOOKUP(D1907,CUSTOMERS!A:I,9,FALSE)</f>
        <v>South-West</v>
      </c>
      <c r="R1907" s="2" t="str">
        <f>VLOOKUP(D1907,CUSTOMERS!A:K,11,FALSE)</f>
        <v>USA</v>
      </c>
    </row>
    <row r="1908" spans="1:18" x14ac:dyDescent="0.2">
      <c r="A1908" s="2">
        <v>1908</v>
      </c>
      <c r="B1908" s="2">
        <v>1</v>
      </c>
      <c r="C1908" s="4">
        <v>45102</v>
      </c>
      <c r="D1908" s="2">
        <v>194</v>
      </c>
      <c r="E1908" s="2">
        <v>125</v>
      </c>
      <c r="F1908" s="2" t="str">
        <f>VLOOKUP(E1908,PRODUCTS!A:B,2,FALSE)</f>
        <v>Lucious Nuggets</v>
      </c>
      <c r="G1908" s="2">
        <v>3</v>
      </c>
      <c r="H1908" s="10">
        <f>VLOOKUP(E1908,PRODUCTS!A:E,3,FALSE)</f>
        <v>27</v>
      </c>
      <c r="I1908" s="10">
        <f>VLOOKUP(E1908,PRODUCTS!A:E,4,FALSE)</f>
        <v>14.5</v>
      </c>
      <c r="J1908" s="10">
        <f t="shared" si="87"/>
        <v>81</v>
      </c>
      <c r="K1908" s="10">
        <f t="shared" si="88"/>
        <v>43.5</v>
      </c>
      <c r="L1908" s="10">
        <f t="shared" si="89"/>
        <v>37.5</v>
      </c>
      <c r="M1908" s="2">
        <f>VLOOKUP(D1908,CUSTOMERS!A:E,5,FALSE)</f>
        <v>8</v>
      </c>
      <c r="N1908" s="2">
        <f>VLOOKUP(E1908,PRODUCTS!A:E,5,FALSE)</f>
        <v>3</v>
      </c>
      <c r="O1908" s="2" t="str">
        <f>VLOOKUP(N1908,CATEGORIES!A:C,3,FALSE)</f>
        <v>Food</v>
      </c>
      <c r="P1908" s="2" t="str">
        <f ca="1">VLOOKUP(D1908,CUSTOMERS!A:J,10,FALSE)</f>
        <v>50 - 60</v>
      </c>
      <c r="Q1908" s="2" t="str">
        <f>VLOOKUP(D1908,CUSTOMERS!A:I,9,FALSE)</f>
        <v>North-West</v>
      </c>
      <c r="R1908" s="2" t="str">
        <f>VLOOKUP(D1908,CUSTOMERS!A:K,11,FALSE)</f>
        <v>USA</v>
      </c>
    </row>
    <row r="1909" spans="1:18" x14ac:dyDescent="0.2">
      <c r="A1909" s="2">
        <v>1909</v>
      </c>
      <c r="B1909" s="2">
        <v>1</v>
      </c>
      <c r="C1909" s="4">
        <v>45103</v>
      </c>
      <c r="D1909" s="2">
        <v>611</v>
      </c>
      <c r="E1909" s="2">
        <v>108</v>
      </c>
      <c r="F1909" s="2" t="str">
        <f>VLOOKUP(E1909,PRODUCTS!A:B,2,FALSE)</f>
        <v>Invisible Wreath Hanger</v>
      </c>
      <c r="G1909" s="2">
        <v>1</v>
      </c>
      <c r="H1909" s="10">
        <f>VLOOKUP(E1909,PRODUCTS!A:E,3,FALSE)</f>
        <v>20</v>
      </c>
      <c r="I1909" s="10">
        <f>VLOOKUP(E1909,PRODUCTS!A:E,4,FALSE)</f>
        <v>13</v>
      </c>
      <c r="J1909" s="10">
        <f t="shared" si="87"/>
        <v>20</v>
      </c>
      <c r="K1909" s="10">
        <f t="shared" si="88"/>
        <v>13</v>
      </c>
      <c r="L1909" s="10">
        <f t="shared" si="89"/>
        <v>7</v>
      </c>
      <c r="M1909" s="2">
        <f>VLOOKUP(D1909,CUSTOMERS!A:E,5,FALSE)</f>
        <v>4</v>
      </c>
      <c r="N1909" s="2">
        <f>VLOOKUP(E1909,PRODUCTS!A:E,5,FALSE)</f>
        <v>4</v>
      </c>
      <c r="O1909" s="2" t="str">
        <f>VLOOKUP(N1909,CATEGORIES!A:C,3,FALSE)</f>
        <v>Gifts</v>
      </c>
      <c r="P1909" s="2" t="str">
        <f ca="1">VLOOKUP(D1909,CUSTOMERS!A:J,10,FALSE)</f>
        <v>20 - 30</v>
      </c>
      <c r="Q1909" s="2" t="str">
        <f>VLOOKUP(D1909,CUSTOMERS!A:I,9,FALSE)</f>
        <v>Central</v>
      </c>
      <c r="R1909" s="2" t="str">
        <f>VLOOKUP(D1909,CUSTOMERS!A:K,11,FALSE)</f>
        <v>USA</v>
      </c>
    </row>
    <row r="1910" spans="1:18" x14ac:dyDescent="0.2">
      <c r="A1910" s="2">
        <v>1909</v>
      </c>
      <c r="B1910" s="2">
        <v>2</v>
      </c>
      <c r="C1910" s="4">
        <v>45103</v>
      </c>
      <c r="D1910" s="2">
        <v>611</v>
      </c>
      <c r="E1910" s="2">
        <v>126</v>
      </c>
      <c r="F1910" s="2" t="str">
        <f>VLOOKUP(E1910,PRODUCTS!A:B,2,FALSE)</f>
        <v>Lucky Golden Clover</v>
      </c>
      <c r="G1910" s="2">
        <v>1</v>
      </c>
      <c r="H1910" s="10">
        <f>VLOOKUP(E1910,PRODUCTS!A:E,3,FALSE)</f>
        <v>20</v>
      </c>
      <c r="I1910" s="10">
        <f>VLOOKUP(E1910,PRODUCTS!A:E,4,FALSE)</f>
        <v>13</v>
      </c>
      <c r="J1910" s="10">
        <f t="shared" si="87"/>
        <v>20</v>
      </c>
      <c r="K1910" s="10">
        <f t="shared" si="88"/>
        <v>13</v>
      </c>
      <c r="L1910" s="10">
        <f t="shared" si="89"/>
        <v>7</v>
      </c>
      <c r="M1910" s="2">
        <f>VLOOKUP(D1910,CUSTOMERS!A:E,5,FALSE)</f>
        <v>4</v>
      </c>
      <c r="N1910" s="2">
        <f>VLOOKUP(E1910,PRODUCTS!A:E,5,FALSE)</f>
        <v>14</v>
      </c>
      <c r="O1910" s="2" t="str">
        <f>VLOOKUP(N1910,CATEGORIES!A:C,3,FALSE)</f>
        <v>Health &amp; Beauty</v>
      </c>
      <c r="P1910" s="2" t="str">
        <f ca="1">VLOOKUP(D1910,CUSTOMERS!A:J,10,FALSE)</f>
        <v>20 - 30</v>
      </c>
      <c r="Q1910" s="2" t="str">
        <f>VLOOKUP(D1910,CUSTOMERS!A:I,9,FALSE)</f>
        <v>Central</v>
      </c>
      <c r="R1910" s="2" t="str">
        <f>VLOOKUP(D1910,CUSTOMERS!A:K,11,FALSE)</f>
        <v>USA</v>
      </c>
    </row>
    <row r="1911" spans="1:18" x14ac:dyDescent="0.2">
      <c r="A1911" s="2">
        <v>1909</v>
      </c>
      <c r="B1911" s="2">
        <v>3</v>
      </c>
      <c r="C1911" s="4">
        <v>45103</v>
      </c>
      <c r="D1911" s="2">
        <v>611</v>
      </c>
      <c r="E1911" s="2">
        <v>210</v>
      </c>
      <c r="F1911" s="2" t="str">
        <f>VLOOKUP(E1911,PRODUCTS!A:B,2,FALSE)</f>
        <v>WWI Trench Lighter</v>
      </c>
      <c r="G1911" s="2">
        <v>1</v>
      </c>
      <c r="H1911" s="10">
        <f>VLOOKUP(E1911,PRODUCTS!A:E,3,FALSE)</f>
        <v>24</v>
      </c>
      <c r="I1911" s="10">
        <f>VLOOKUP(E1911,PRODUCTS!A:E,4,FALSE)</f>
        <v>14</v>
      </c>
      <c r="J1911" s="10">
        <f t="shared" si="87"/>
        <v>24</v>
      </c>
      <c r="K1911" s="10">
        <f t="shared" si="88"/>
        <v>14</v>
      </c>
      <c r="L1911" s="10">
        <f t="shared" si="89"/>
        <v>10</v>
      </c>
      <c r="M1911" s="2">
        <f>VLOOKUP(D1911,CUSTOMERS!A:E,5,FALSE)</f>
        <v>4</v>
      </c>
      <c r="N1911" s="2">
        <f>VLOOKUP(E1911,PRODUCTS!A:E,5,FALSE)</f>
        <v>26</v>
      </c>
      <c r="O1911" s="2" t="str">
        <f>VLOOKUP(N1911,CATEGORIES!A:C,3,FALSE)</f>
        <v>Gifts</v>
      </c>
      <c r="P1911" s="2" t="str">
        <f ca="1">VLOOKUP(D1911,CUSTOMERS!A:J,10,FALSE)</f>
        <v>20 - 30</v>
      </c>
      <c r="Q1911" s="2" t="str">
        <f>VLOOKUP(D1911,CUSTOMERS!A:I,9,FALSE)</f>
        <v>Central</v>
      </c>
      <c r="R1911" s="2" t="str">
        <f>VLOOKUP(D1911,CUSTOMERS!A:K,11,FALSE)</f>
        <v>USA</v>
      </c>
    </row>
    <row r="1912" spans="1:18" x14ac:dyDescent="0.2">
      <c r="A1912" s="2">
        <v>1910</v>
      </c>
      <c r="B1912" s="2">
        <v>1</v>
      </c>
      <c r="C1912" s="4">
        <v>45103</v>
      </c>
      <c r="D1912" s="2">
        <v>670</v>
      </c>
      <c r="E1912" s="2">
        <v>199</v>
      </c>
      <c r="F1912" s="2" t="str">
        <f>VLOOKUP(E1912,PRODUCTS!A:B,2,FALSE)</f>
        <v>Truth Seeker</v>
      </c>
      <c r="G1912" s="2">
        <v>1</v>
      </c>
      <c r="H1912" s="10">
        <f>VLOOKUP(E1912,PRODUCTS!A:E,3,FALSE)</f>
        <v>154</v>
      </c>
      <c r="I1912" s="10">
        <f>VLOOKUP(E1912,PRODUCTS!A:E,4,FALSE)</f>
        <v>79</v>
      </c>
      <c r="J1912" s="10">
        <f t="shared" si="87"/>
        <v>154</v>
      </c>
      <c r="K1912" s="10">
        <f t="shared" si="88"/>
        <v>79</v>
      </c>
      <c r="L1912" s="10">
        <f t="shared" si="89"/>
        <v>75</v>
      </c>
      <c r="M1912" s="2">
        <f>VLOOKUP(D1912,CUSTOMERS!A:E,5,FALSE)</f>
        <v>3</v>
      </c>
      <c r="N1912" s="2">
        <f>VLOOKUP(E1912,PRODUCTS!A:E,5,FALSE)</f>
        <v>9</v>
      </c>
      <c r="O1912" s="2" t="str">
        <f>VLOOKUP(N1912,CATEGORIES!A:C,3,FALSE)</f>
        <v>Electronics</v>
      </c>
      <c r="P1912" s="2" t="str">
        <f ca="1">VLOOKUP(D1912,CUSTOMERS!A:J,10,FALSE)</f>
        <v>40 - 50</v>
      </c>
      <c r="Q1912" s="2" t="str">
        <f>VLOOKUP(D1912,CUSTOMERS!A:I,9,FALSE)</f>
        <v>South</v>
      </c>
      <c r="R1912" s="2" t="str">
        <f>VLOOKUP(D1912,CUSTOMERS!A:K,11,FALSE)</f>
        <v>USA</v>
      </c>
    </row>
    <row r="1913" spans="1:18" x14ac:dyDescent="0.2">
      <c r="A1913" s="2">
        <v>1911</v>
      </c>
      <c r="B1913" s="2">
        <v>1</v>
      </c>
      <c r="C1913" s="4">
        <v>45104</v>
      </c>
      <c r="D1913" s="2">
        <v>646</v>
      </c>
      <c r="E1913" s="2">
        <v>146</v>
      </c>
      <c r="F1913" s="2" t="str">
        <f>VLOOKUP(E1913,PRODUCTS!A:B,2,FALSE)</f>
        <v>Pedaling Pachyderm</v>
      </c>
      <c r="G1913" s="2">
        <v>1</v>
      </c>
      <c r="H1913" s="10">
        <f>VLOOKUP(E1913,PRODUCTS!A:E,3,FALSE)</f>
        <v>18</v>
      </c>
      <c r="I1913" s="10">
        <f>VLOOKUP(E1913,PRODUCTS!A:E,4,FALSE)</f>
        <v>12</v>
      </c>
      <c r="J1913" s="10">
        <f t="shared" si="87"/>
        <v>18</v>
      </c>
      <c r="K1913" s="10">
        <f t="shared" si="88"/>
        <v>12</v>
      </c>
      <c r="L1913" s="10">
        <f t="shared" si="89"/>
        <v>6</v>
      </c>
      <c r="M1913" s="2">
        <f>VLOOKUP(D1913,CUSTOMERS!A:E,5,FALSE)</f>
        <v>8</v>
      </c>
      <c r="N1913" s="2">
        <f>VLOOKUP(E1913,PRODUCTS!A:E,5,FALSE)</f>
        <v>5</v>
      </c>
      <c r="O1913" s="2" t="str">
        <f>VLOOKUP(N1913,CATEGORIES!A:C,3,FALSE)</f>
        <v>Children</v>
      </c>
      <c r="P1913" s="2" t="str">
        <f ca="1">VLOOKUP(D1913,CUSTOMERS!A:J,10,FALSE)</f>
        <v>40 - 50</v>
      </c>
      <c r="Q1913" s="2" t="str">
        <f>VLOOKUP(D1913,CUSTOMERS!A:I,9,FALSE)</f>
        <v>Canada</v>
      </c>
      <c r="R1913" s="2" t="str">
        <f>VLOOKUP(D1913,CUSTOMERS!A:K,11,FALSE)</f>
        <v>Canada</v>
      </c>
    </row>
    <row r="1914" spans="1:18" x14ac:dyDescent="0.2">
      <c r="A1914" s="2">
        <v>1911</v>
      </c>
      <c r="B1914" s="2">
        <v>2</v>
      </c>
      <c r="C1914" s="4">
        <v>45104</v>
      </c>
      <c r="D1914" s="2">
        <v>646</v>
      </c>
      <c r="E1914" s="2">
        <v>196</v>
      </c>
      <c r="F1914" s="2" t="str">
        <f>VLOOKUP(E1914,PRODUCTS!A:B,2,FALSE)</f>
        <v>Travel Companion</v>
      </c>
      <c r="G1914" s="2">
        <v>1</v>
      </c>
      <c r="H1914" s="10">
        <f>VLOOKUP(E1914,PRODUCTS!A:E,3,FALSE)</f>
        <v>74</v>
      </c>
      <c r="I1914" s="10">
        <f>VLOOKUP(E1914,PRODUCTS!A:E,4,FALSE)</f>
        <v>40</v>
      </c>
      <c r="J1914" s="10">
        <f t="shared" si="87"/>
        <v>74</v>
      </c>
      <c r="K1914" s="10">
        <f t="shared" si="88"/>
        <v>40</v>
      </c>
      <c r="L1914" s="10">
        <f t="shared" si="89"/>
        <v>34</v>
      </c>
      <c r="M1914" s="2">
        <f>VLOOKUP(D1914,CUSTOMERS!A:E,5,FALSE)</f>
        <v>8</v>
      </c>
      <c r="N1914" s="2">
        <f>VLOOKUP(E1914,PRODUCTS!A:E,5,FALSE)</f>
        <v>23</v>
      </c>
      <c r="O1914" s="2" t="str">
        <f>VLOOKUP(N1914,CATEGORIES!A:C,3,FALSE)</f>
        <v>Travel</v>
      </c>
      <c r="P1914" s="2" t="str">
        <f ca="1">VLOOKUP(D1914,CUSTOMERS!A:J,10,FALSE)</f>
        <v>40 - 50</v>
      </c>
      <c r="Q1914" s="2" t="str">
        <f>VLOOKUP(D1914,CUSTOMERS!A:I,9,FALSE)</f>
        <v>Canada</v>
      </c>
      <c r="R1914" s="2" t="str">
        <f>VLOOKUP(D1914,CUSTOMERS!A:K,11,FALSE)</f>
        <v>Canada</v>
      </c>
    </row>
    <row r="1915" spans="1:18" x14ac:dyDescent="0.2">
      <c r="A1915" s="2">
        <v>1911</v>
      </c>
      <c r="B1915" s="2">
        <v>3</v>
      </c>
      <c r="C1915" s="4">
        <v>45104</v>
      </c>
      <c r="D1915" s="2">
        <v>646</v>
      </c>
      <c r="E1915" s="2">
        <v>208</v>
      </c>
      <c r="F1915" s="2" t="str">
        <f>VLOOKUP(E1915,PRODUCTS!A:B,2,FALSE)</f>
        <v>Winged Fairy</v>
      </c>
      <c r="G1915" s="2">
        <v>1</v>
      </c>
      <c r="H1915" s="10">
        <f>VLOOKUP(E1915,PRODUCTS!A:E,3,FALSE)</f>
        <v>45</v>
      </c>
      <c r="I1915" s="10">
        <f>VLOOKUP(E1915,PRODUCTS!A:E,4,FALSE)</f>
        <v>25.5</v>
      </c>
      <c r="J1915" s="10">
        <f t="shared" si="87"/>
        <v>45</v>
      </c>
      <c r="K1915" s="10">
        <f t="shared" si="88"/>
        <v>25.5</v>
      </c>
      <c r="L1915" s="10">
        <f t="shared" si="89"/>
        <v>19.5</v>
      </c>
      <c r="M1915" s="2">
        <f>VLOOKUP(D1915,CUSTOMERS!A:E,5,FALSE)</f>
        <v>8</v>
      </c>
      <c r="N1915" s="2">
        <f>VLOOKUP(E1915,PRODUCTS!A:E,5,FALSE)</f>
        <v>16</v>
      </c>
      <c r="O1915" s="2" t="str">
        <f>VLOOKUP(N1915,CATEGORIES!A:C,3,FALSE)</f>
        <v>Household</v>
      </c>
      <c r="P1915" s="2" t="str">
        <f ca="1">VLOOKUP(D1915,CUSTOMERS!A:J,10,FALSE)</f>
        <v>40 - 50</v>
      </c>
      <c r="Q1915" s="2" t="str">
        <f>VLOOKUP(D1915,CUSTOMERS!A:I,9,FALSE)</f>
        <v>Canada</v>
      </c>
      <c r="R1915" s="2" t="str">
        <f>VLOOKUP(D1915,CUSTOMERS!A:K,11,FALSE)</f>
        <v>Canada</v>
      </c>
    </row>
    <row r="1916" spans="1:18" x14ac:dyDescent="0.2">
      <c r="A1916" s="2">
        <v>1912</v>
      </c>
      <c r="B1916" s="2">
        <v>1</v>
      </c>
      <c r="C1916" s="4">
        <v>45107</v>
      </c>
      <c r="D1916" s="2">
        <v>667</v>
      </c>
      <c r="E1916" s="2">
        <v>22</v>
      </c>
      <c r="F1916" s="2" t="str">
        <f>VLOOKUP(E1916,PRODUCTS!A:B,2,FALSE)</f>
        <v>Boomerang</v>
      </c>
      <c r="G1916" s="2">
        <v>1</v>
      </c>
      <c r="H1916" s="10">
        <f>VLOOKUP(E1916,PRODUCTS!A:E,3,FALSE)</f>
        <v>30</v>
      </c>
      <c r="I1916" s="10">
        <f>VLOOKUP(E1916,PRODUCTS!A:E,4,FALSE)</f>
        <v>17</v>
      </c>
      <c r="J1916" s="10">
        <f t="shared" si="87"/>
        <v>30</v>
      </c>
      <c r="K1916" s="10">
        <f t="shared" si="88"/>
        <v>17</v>
      </c>
      <c r="L1916" s="10">
        <f t="shared" si="89"/>
        <v>13</v>
      </c>
      <c r="M1916" s="2">
        <f>VLOOKUP(D1916,CUSTOMERS!A:E,5,FALSE)</f>
        <v>2</v>
      </c>
      <c r="N1916" s="2">
        <f>VLOOKUP(E1916,PRODUCTS!A:E,5,FALSE)</f>
        <v>5</v>
      </c>
      <c r="O1916" s="2" t="str">
        <f>VLOOKUP(N1916,CATEGORIES!A:C,3,FALSE)</f>
        <v>Children</v>
      </c>
      <c r="P1916" s="2" t="str">
        <f ca="1">VLOOKUP(D1916,CUSTOMERS!A:J,10,FALSE)</f>
        <v>20 - 30</v>
      </c>
      <c r="Q1916" s="2" t="str">
        <f>VLOOKUP(D1916,CUSTOMERS!A:I,9,FALSE)</f>
        <v>South-West</v>
      </c>
      <c r="R1916" s="2" t="str">
        <f>VLOOKUP(D1916,CUSTOMERS!A:K,11,FALSE)</f>
        <v>USA</v>
      </c>
    </row>
    <row r="1917" spans="1:18" x14ac:dyDescent="0.2">
      <c r="A1917" s="2">
        <v>1912</v>
      </c>
      <c r="B1917" s="2">
        <v>2</v>
      </c>
      <c r="C1917" s="4">
        <v>45107</v>
      </c>
      <c r="D1917" s="2">
        <v>667</v>
      </c>
      <c r="E1917" s="2">
        <v>161</v>
      </c>
      <c r="F1917" s="2" t="str">
        <f>VLOOKUP(E1917,PRODUCTS!A:B,2,FALSE)</f>
        <v>Queen Double Irish Chain Quilt</v>
      </c>
      <c r="G1917" s="2">
        <v>1</v>
      </c>
      <c r="H1917" s="10">
        <f>VLOOKUP(E1917,PRODUCTS!A:E,3,FALSE)</f>
        <v>315</v>
      </c>
      <c r="I1917" s="10">
        <f>VLOOKUP(E1917,PRODUCTS!A:E,4,FALSE)</f>
        <v>160.5</v>
      </c>
      <c r="J1917" s="10">
        <f t="shared" si="87"/>
        <v>315</v>
      </c>
      <c r="K1917" s="10">
        <f t="shared" si="88"/>
        <v>160.5</v>
      </c>
      <c r="L1917" s="10">
        <f t="shared" si="89"/>
        <v>154.5</v>
      </c>
      <c r="M1917" s="2">
        <f>VLOOKUP(D1917,CUSTOMERS!A:E,5,FALSE)</f>
        <v>2</v>
      </c>
      <c r="N1917" s="2">
        <f>VLOOKUP(E1917,PRODUCTS!A:E,5,FALSE)</f>
        <v>19</v>
      </c>
      <c r="O1917" s="2" t="str">
        <f>VLOOKUP(N1917,CATEGORIES!A:C,3,FALSE)</f>
        <v>Household</v>
      </c>
      <c r="P1917" s="2" t="str">
        <f ca="1">VLOOKUP(D1917,CUSTOMERS!A:J,10,FALSE)</f>
        <v>20 - 30</v>
      </c>
      <c r="Q1917" s="2" t="str">
        <f>VLOOKUP(D1917,CUSTOMERS!A:I,9,FALSE)</f>
        <v>South-West</v>
      </c>
      <c r="R1917" s="2" t="str">
        <f>VLOOKUP(D1917,CUSTOMERS!A:K,11,FALSE)</f>
        <v>USA</v>
      </c>
    </row>
    <row r="1918" spans="1:18" x14ac:dyDescent="0.2">
      <c r="A1918" s="2">
        <v>1913</v>
      </c>
      <c r="B1918" s="2">
        <v>1</v>
      </c>
      <c r="C1918" s="4">
        <v>45108</v>
      </c>
      <c r="D1918" s="2">
        <v>456</v>
      </c>
      <c r="E1918" s="2">
        <v>159</v>
      </c>
      <c r="F1918" s="2" t="str">
        <f>VLOOKUP(E1918,PRODUCTS!A:B,2,FALSE)</f>
        <v>Planter Pot Feet</v>
      </c>
      <c r="G1918" s="2">
        <v>4</v>
      </c>
      <c r="H1918" s="10">
        <f>VLOOKUP(E1918,PRODUCTS!A:E,3,FALSE)</f>
        <v>12</v>
      </c>
      <c r="I1918" s="10">
        <f>VLOOKUP(E1918,PRODUCTS!A:E,4,FALSE)</f>
        <v>7</v>
      </c>
      <c r="J1918" s="10">
        <f t="shared" si="87"/>
        <v>48</v>
      </c>
      <c r="K1918" s="10">
        <f t="shared" si="88"/>
        <v>28</v>
      </c>
      <c r="L1918" s="10">
        <f t="shared" si="89"/>
        <v>20</v>
      </c>
      <c r="M1918" s="2">
        <f>VLOOKUP(D1918,CUSTOMERS!A:E,5,FALSE)</f>
        <v>7</v>
      </c>
      <c r="N1918" s="2">
        <f>VLOOKUP(E1918,PRODUCTS!A:E,5,FALSE)</f>
        <v>16</v>
      </c>
      <c r="O1918" s="2" t="str">
        <f>VLOOKUP(N1918,CATEGORIES!A:C,3,FALSE)</f>
        <v>Household</v>
      </c>
      <c r="P1918" s="2" t="str">
        <f ca="1">VLOOKUP(D1918,CUSTOMERS!A:J,10,FALSE)</f>
        <v>50 - 60</v>
      </c>
      <c r="Q1918" s="2" t="str">
        <f>VLOOKUP(D1918,CUSTOMERS!A:I,9,FALSE)</f>
        <v>England</v>
      </c>
      <c r="R1918" s="2" t="str">
        <f>VLOOKUP(D1918,CUSTOMERS!A:K,11,FALSE)</f>
        <v>Europe</v>
      </c>
    </row>
    <row r="1919" spans="1:18" x14ac:dyDescent="0.2">
      <c r="A1919" s="2">
        <v>1913</v>
      </c>
      <c r="B1919" s="2">
        <v>2</v>
      </c>
      <c r="C1919" s="4">
        <v>45108</v>
      </c>
      <c r="D1919" s="2">
        <v>456</v>
      </c>
      <c r="E1919" s="2">
        <v>163</v>
      </c>
      <c r="F1919" s="2" t="str">
        <f>VLOOKUP(E1919,PRODUCTS!A:B,2,FALSE)</f>
        <v>Queen Log Cabin Quilt</v>
      </c>
      <c r="G1919" s="2">
        <v>1</v>
      </c>
      <c r="H1919" s="10">
        <f>VLOOKUP(E1919,PRODUCTS!A:E,3,FALSE)</f>
        <v>180</v>
      </c>
      <c r="I1919" s="10">
        <f>VLOOKUP(E1919,PRODUCTS!A:E,4,FALSE)</f>
        <v>93</v>
      </c>
      <c r="J1919" s="10">
        <f t="shared" si="87"/>
        <v>180</v>
      </c>
      <c r="K1919" s="10">
        <f t="shared" si="88"/>
        <v>93</v>
      </c>
      <c r="L1919" s="10">
        <f t="shared" si="89"/>
        <v>87</v>
      </c>
      <c r="M1919" s="2">
        <f>VLOOKUP(D1919,CUSTOMERS!A:E,5,FALSE)</f>
        <v>7</v>
      </c>
      <c r="N1919" s="2">
        <f>VLOOKUP(E1919,PRODUCTS!A:E,5,FALSE)</f>
        <v>19</v>
      </c>
      <c r="O1919" s="2" t="str">
        <f>VLOOKUP(N1919,CATEGORIES!A:C,3,FALSE)</f>
        <v>Household</v>
      </c>
      <c r="P1919" s="2" t="str">
        <f ca="1">VLOOKUP(D1919,CUSTOMERS!A:J,10,FALSE)</f>
        <v>50 - 60</v>
      </c>
      <c r="Q1919" s="2" t="str">
        <f>VLOOKUP(D1919,CUSTOMERS!A:I,9,FALSE)</f>
        <v>England</v>
      </c>
      <c r="R1919" s="2" t="str">
        <f>VLOOKUP(D1919,CUSTOMERS!A:K,11,FALSE)</f>
        <v>Europe</v>
      </c>
    </row>
    <row r="1920" spans="1:18" x14ac:dyDescent="0.2">
      <c r="A1920" s="2">
        <v>1913</v>
      </c>
      <c r="B1920" s="2">
        <v>3</v>
      </c>
      <c r="C1920" s="4">
        <v>45108</v>
      </c>
      <c r="D1920" s="2">
        <v>456</v>
      </c>
      <c r="E1920" s="2">
        <v>210</v>
      </c>
      <c r="F1920" s="2" t="str">
        <f>VLOOKUP(E1920,PRODUCTS!A:B,2,FALSE)</f>
        <v>WWI Trench Lighter</v>
      </c>
      <c r="G1920" s="2">
        <v>1</v>
      </c>
      <c r="H1920" s="10">
        <f>VLOOKUP(E1920,PRODUCTS!A:E,3,FALSE)</f>
        <v>24</v>
      </c>
      <c r="I1920" s="10">
        <f>VLOOKUP(E1920,PRODUCTS!A:E,4,FALSE)</f>
        <v>14</v>
      </c>
      <c r="J1920" s="10">
        <f t="shared" si="87"/>
        <v>24</v>
      </c>
      <c r="K1920" s="10">
        <f t="shared" si="88"/>
        <v>14</v>
      </c>
      <c r="L1920" s="10">
        <f t="shared" si="89"/>
        <v>10</v>
      </c>
      <c r="M1920" s="2">
        <f>VLOOKUP(D1920,CUSTOMERS!A:E,5,FALSE)</f>
        <v>7</v>
      </c>
      <c r="N1920" s="2">
        <f>VLOOKUP(E1920,PRODUCTS!A:E,5,FALSE)</f>
        <v>26</v>
      </c>
      <c r="O1920" s="2" t="str">
        <f>VLOOKUP(N1920,CATEGORIES!A:C,3,FALSE)</f>
        <v>Gifts</v>
      </c>
      <c r="P1920" s="2" t="str">
        <f ca="1">VLOOKUP(D1920,CUSTOMERS!A:J,10,FALSE)</f>
        <v>50 - 60</v>
      </c>
      <c r="Q1920" s="2" t="str">
        <f>VLOOKUP(D1920,CUSTOMERS!A:I,9,FALSE)</f>
        <v>England</v>
      </c>
      <c r="R1920" s="2" t="str">
        <f>VLOOKUP(D1920,CUSTOMERS!A:K,11,FALSE)</f>
        <v>Europe</v>
      </c>
    </row>
    <row r="1921" spans="1:18" x14ac:dyDescent="0.2">
      <c r="A1921" s="2">
        <v>1914</v>
      </c>
      <c r="B1921" s="2">
        <v>1</v>
      </c>
      <c r="C1921" s="4">
        <v>45108</v>
      </c>
      <c r="D1921" s="2">
        <v>626</v>
      </c>
      <c r="E1921" s="2">
        <v>52</v>
      </c>
      <c r="F1921" s="2" t="str">
        <f>VLOOKUP(E1921,PRODUCTS!A:B,2,FALSE)</f>
        <v>Classic Pink Flamingos</v>
      </c>
      <c r="G1921" s="2">
        <v>2</v>
      </c>
      <c r="H1921" s="10">
        <f>VLOOKUP(E1921,PRODUCTS!A:E,3,FALSE)</f>
        <v>20</v>
      </c>
      <c r="I1921" s="10">
        <f>VLOOKUP(E1921,PRODUCTS!A:E,4,FALSE)</f>
        <v>11</v>
      </c>
      <c r="J1921" s="10">
        <f t="shared" si="87"/>
        <v>40</v>
      </c>
      <c r="K1921" s="10">
        <f t="shared" si="88"/>
        <v>22</v>
      </c>
      <c r="L1921" s="10">
        <f t="shared" si="89"/>
        <v>18</v>
      </c>
      <c r="M1921" s="2">
        <f>VLOOKUP(D1921,CUSTOMERS!A:E,5,FALSE)</f>
        <v>1</v>
      </c>
      <c r="N1921" s="2">
        <f>VLOOKUP(E1921,PRODUCTS!A:E,5,FALSE)</f>
        <v>16</v>
      </c>
      <c r="O1921" s="2" t="str">
        <f>VLOOKUP(N1921,CATEGORIES!A:C,3,FALSE)</f>
        <v>Household</v>
      </c>
      <c r="P1921" s="2" t="str">
        <f ca="1">VLOOKUP(D1921,CUSTOMERS!A:J,10,FALSE)</f>
        <v>20 - 30</v>
      </c>
      <c r="Q1921" s="2" t="str">
        <f>VLOOKUP(D1921,CUSTOMERS!A:I,9,FALSE)</f>
        <v>Mid-Atlantic</v>
      </c>
      <c r="R1921" s="2" t="str">
        <f>VLOOKUP(D1921,CUSTOMERS!A:K,11,FALSE)</f>
        <v>USA</v>
      </c>
    </row>
    <row r="1922" spans="1:18" x14ac:dyDescent="0.2">
      <c r="A1922" s="2">
        <v>1914</v>
      </c>
      <c r="B1922" s="2">
        <v>2</v>
      </c>
      <c r="C1922" s="4">
        <v>45108</v>
      </c>
      <c r="D1922" s="2">
        <v>626</v>
      </c>
      <c r="E1922" s="2">
        <v>94</v>
      </c>
      <c r="F1922" s="2" t="str">
        <f>VLOOKUP(E1922,PRODUCTS!A:B,2,FALSE)</f>
        <v>Golf Club Cleaner</v>
      </c>
      <c r="G1922" s="2">
        <v>1</v>
      </c>
      <c r="H1922" s="10">
        <f>VLOOKUP(E1922,PRODUCTS!A:E,3,FALSE)</f>
        <v>25</v>
      </c>
      <c r="I1922" s="10">
        <f>VLOOKUP(E1922,PRODUCTS!A:E,4,FALSE)</f>
        <v>14.5</v>
      </c>
      <c r="J1922" s="10">
        <f t="shared" ref="J1922:J1985" si="90">H1922*G1922</f>
        <v>25</v>
      </c>
      <c r="K1922" s="10">
        <f t="shared" ref="K1922:K1985" si="91">I1922*G1922</f>
        <v>14.5</v>
      </c>
      <c r="L1922" s="10">
        <f t="shared" ref="L1922:L1985" si="92">J1922-K1922</f>
        <v>10.5</v>
      </c>
      <c r="M1922" s="2">
        <f>VLOOKUP(D1922,CUSTOMERS!A:E,5,FALSE)</f>
        <v>1</v>
      </c>
      <c r="N1922" s="2">
        <f>VLOOKUP(E1922,PRODUCTS!A:E,5,FALSE)</f>
        <v>12</v>
      </c>
      <c r="O1922" s="2" t="str">
        <f>VLOOKUP(N1922,CATEGORIES!A:C,3,FALSE)</f>
        <v>Gifts</v>
      </c>
      <c r="P1922" s="2" t="str">
        <f ca="1">VLOOKUP(D1922,CUSTOMERS!A:J,10,FALSE)</f>
        <v>20 - 30</v>
      </c>
      <c r="Q1922" s="2" t="str">
        <f>VLOOKUP(D1922,CUSTOMERS!A:I,9,FALSE)</f>
        <v>Mid-Atlantic</v>
      </c>
      <c r="R1922" s="2" t="str">
        <f>VLOOKUP(D1922,CUSTOMERS!A:K,11,FALSE)</f>
        <v>USA</v>
      </c>
    </row>
    <row r="1923" spans="1:18" x14ac:dyDescent="0.2">
      <c r="A1923" s="2">
        <v>1915</v>
      </c>
      <c r="B1923" s="2">
        <v>1</v>
      </c>
      <c r="C1923" s="4">
        <v>45110</v>
      </c>
      <c r="D1923" s="2">
        <v>16</v>
      </c>
      <c r="E1923" s="2">
        <v>168</v>
      </c>
      <c r="F1923" s="2" t="str">
        <f>VLOOKUP(E1923,PRODUCTS!A:B,2,FALSE)</f>
        <v>Root Beer Lovers Basket</v>
      </c>
      <c r="G1923" s="2">
        <v>1</v>
      </c>
      <c r="H1923" s="10">
        <f>VLOOKUP(E1923,PRODUCTS!A:E,3,FALSE)</f>
        <v>51</v>
      </c>
      <c r="I1923" s="10">
        <f>VLOOKUP(E1923,PRODUCTS!A:E,4,FALSE)</f>
        <v>26.5</v>
      </c>
      <c r="J1923" s="10">
        <f t="shared" si="90"/>
        <v>51</v>
      </c>
      <c r="K1923" s="10">
        <f t="shared" si="91"/>
        <v>26.5</v>
      </c>
      <c r="L1923" s="10">
        <f t="shared" si="92"/>
        <v>24.5</v>
      </c>
      <c r="M1923" s="2">
        <f>VLOOKUP(D1923,CUSTOMERS!A:E,5,FALSE)</f>
        <v>2</v>
      </c>
      <c r="N1923" s="2">
        <f>VLOOKUP(E1923,PRODUCTS!A:E,5,FALSE)</f>
        <v>11</v>
      </c>
      <c r="O1923" s="2" t="str">
        <f>VLOOKUP(N1923,CATEGORIES!A:C,3,FALSE)</f>
        <v>Gifts</v>
      </c>
      <c r="P1923" s="2" t="str">
        <f ca="1">VLOOKUP(D1923,CUSTOMERS!A:J,10,FALSE)</f>
        <v>70+</v>
      </c>
      <c r="Q1923" s="2" t="str">
        <f>VLOOKUP(D1923,CUSTOMERS!A:I,9,FALSE)</f>
        <v>North-West</v>
      </c>
      <c r="R1923" s="2" t="str">
        <f>VLOOKUP(D1923,CUSTOMERS!A:K,11,FALSE)</f>
        <v>USA</v>
      </c>
    </row>
    <row r="1924" spans="1:18" x14ac:dyDescent="0.2">
      <c r="A1924" s="2">
        <v>1915</v>
      </c>
      <c r="B1924" s="2">
        <v>2</v>
      </c>
      <c r="C1924" s="4">
        <v>45110</v>
      </c>
      <c r="D1924" s="2">
        <v>16</v>
      </c>
      <c r="E1924" s="2">
        <v>169</v>
      </c>
      <c r="F1924" s="2" t="str">
        <f>VLOOKUP(E1924,PRODUCTS!A:B,2,FALSE)</f>
        <v>Safari Helmet</v>
      </c>
      <c r="G1924" s="2">
        <v>1</v>
      </c>
      <c r="H1924" s="10">
        <f>VLOOKUP(E1924,PRODUCTS!A:E,3,FALSE)</f>
        <v>20</v>
      </c>
      <c r="I1924" s="10">
        <f>VLOOKUP(E1924,PRODUCTS!A:E,4,FALSE)</f>
        <v>11</v>
      </c>
      <c r="J1924" s="10">
        <f t="shared" si="90"/>
        <v>20</v>
      </c>
      <c r="K1924" s="10">
        <f t="shared" si="91"/>
        <v>11</v>
      </c>
      <c r="L1924" s="10">
        <f t="shared" si="92"/>
        <v>9</v>
      </c>
      <c r="M1924" s="2">
        <f>VLOOKUP(D1924,CUSTOMERS!A:E,5,FALSE)</f>
        <v>2</v>
      </c>
      <c r="N1924" s="2">
        <f>VLOOKUP(E1924,PRODUCTS!A:E,5,FALSE)</f>
        <v>16</v>
      </c>
      <c r="O1924" s="2" t="str">
        <f>VLOOKUP(N1924,CATEGORIES!A:C,3,FALSE)</f>
        <v>Household</v>
      </c>
      <c r="P1924" s="2" t="str">
        <f ca="1">VLOOKUP(D1924,CUSTOMERS!A:J,10,FALSE)</f>
        <v>70+</v>
      </c>
      <c r="Q1924" s="2" t="str">
        <f>VLOOKUP(D1924,CUSTOMERS!A:I,9,FALSE)</f>
        <v>North-West</v>
      </c>
      <c r="R1924" s="2" t="str">
        <f>VLOOKUP(D1924,CUSTOMERS!A:K,11,FALSE)</f>
        <v>USA</v>
      </c>
    </row>
    <row r="1925" spans="1:18" x14ac:dyDescent="0.2">
      <c r="A1925" s="2">
        <v>1915</v>
      </c>
      <c r="B1925" s="2">
        <v>3</v>
      </c>
      <c r="C1925" s="4">
        <v>45110</v>
      </c>
      <c r="D1925" s="2">
        <v>16</v>
      </c>
      <c r="E1925" s="2">
        <v>184</v>
      </c>
      <c r="F1925" s="2" t="str">
        <f>VLOOKUP(E1925,PRODUCTS!A:B,2,FALSE)</f>
        <v>Sonic Molechaser</v>
      </c>
      <c r="G1925" s="2">
        <v>1</v>
      </c>
      <c r="H1925" s="10">
        <f>VLOOKUP(E1925,PRODUCTS!A:E,3,FALSE)</f>
        <v>45</v>
      </c>
      <c r="I1925" s="10">
        <f>VLOOKUP(E1925,PRODUCTS!A:E,4,FALSE)</f>
        <v>23.5</v>
      </c>
      <c r="J1925" s="10">
        <f t="shared" si="90"/>
        <v>45</v>
      </c>
      <c r="K1925" s="10">
        <f t="shared" si="91"/>
        <v>23.5</v>
      </c>
      <c r="L1925" s="10">
        <f t="shared" si="92"/>
        <v>21.5</v>
      </c>
      <c r="M1925" s="2">
        <f>VLOOKUP(D1925,CUSTOMERS!A:E,5,FALSE)</f>
        <v>2</v>
      </c>
      <c r="N1925" s="2">
        <f>VLOOKUP(E1925,PRODUCTS!A:E,5,FALSE)</f>
        <v>16</v>
      </c>
      <c r="O1925" s="2" t="str">
        <f>VLOOKUP(N1925,CATEGORIES!A:C,3,FALSE)</f>
        <v>Household</v>
      </c>
      <c r="P1925" s="2" t="str">
        <f ca="1">VLOOKUP(D1925,CUSTOMERS!A:J,10,FALSE)</f>
        <v>70+</v>
      </c>
      <c r="Q1925" s="2" t="str">
        <f>VLOOKUP(D1925,CUSTOMERS!A:I,9,FALSE)</f>
        <v>North-West</v>
      </c>
      <c r="R1925" s="2" t="str">
        <f>VLOOKUP(D1925,CUSTOMERS!A:K,11,FALSE)</f>
        <v>USA</v>
      </c>
    </row>
    <row r="1926" spans="1:18" x14ac:dyDescent="0.2">
      <c r="A1926" s="2">
        <v>1916</v>
      </c>
      <c r="B1926" s="2">
        <v>1</v>
      </c>
      <c r="C1926" s="4">
        <v>45110</v>
      </c>
      <c r="D1926" s="2">
        <v>90</v>
      </c>
      <c r="E1926" s="2">
        <v>14</v>
      </c>
      <c r="F1926" s="2" t="str">
        <f>VLOOKUP(E1926,PRODUCTS!A:B,2,FALSE)</f>
        <v>Bay Rum Shaving Kit</v>
      </c>
      <c r="G1926" s="2">
        <v>4</v>
      </c>
      <c r="H1926" s="10">
        <f>VLOOKUP(E1926,PRODUCTS!A:E,3,FALSE)</f>
        <v>27</v>
      </c>
      <c r="I1926" s="10">
        <f>VLOOKUP(E1926,PRODUCTS!A:E,4,FALSE)</f>
        <v>16.5</v>
      </c>
      <c r="J1926" s="10">
        <f t="shared" si="90"/>
        <v>108</v>
      </c>
      <c r="K1926" s="10">
        <f t="shared" si="91"/>
        <v>66</v>
      </c>
      <c r="L1926" s="10">
        <f t="shared" si="92"/>
        <v>42</v>
      </c>
      <c r="M1926" s="2">
        <f>VLOOKUP(D1926,CUSTOMERS!A:E,5,FALSE)</f>
        <v>3</v>
      </c>
      <c r="N1926" s="2">
        <f>VLOOKUP(E1926,PRODUCTS!A:E,5,FALSE)</f>
        <v>24</v>
      </c>
      <c r="O1926" s="2" t="str">
        <f>VLOOKUP(N1926,CATEGORIES!A:C,3,FALSE)</f>
        <v>Health &amp; Beauty</v>
      </c>
      <c r="P1926" s="2" t="str">
        <f ca="1">VLOOKUP(D1926,CUSTOMERS!A:J,10,FALSE)</f>
        <v>40 - 50</v>
      </c>
      <c r="Q1926" s="2" t="str">
        <f>VLOOKUP(D1926,CUSTOMERS!A:I,9,FALSE)</f>
        <v>South-East</v>
      </c>
      <c r="R1926" s="2" t="str">
        <f>VLOOKUP(D1926,CUSTOMERS!A:K,11,FALSE)</f>
        <v>USA</v>
      </c>
    </row>
    <row r="1927" spans="1:18" x14ac:dyDescent="0.2">
      <c r="A1927" s="2">
        <v>1916</v>
      </c>
      <c r="B1927" s="2">
        <v>2</v>
      </c>
      <c r="C1927" s="4">
        <v>45110</v>
      </c>
      <c r="D1927" s="2">
        <v>90</v>
      </c>
      <c r="E1927" s="2">
        <v>19</v>
      </c>
      <c r="F1927" s="2" t="str">
        <f>VLOOKUP(E1927,PRODUCTS!A:B,2,FALSE)</f>
        <v>Bon Appetite</v>
      </c>
      <c r="G1927" s="2">
        <v>1</v>
      </c>
      <c r="H1927" s="10">
        <f>VLOOKUP(E1927,PRODUCTS!A:E,3,FALSE)</f>
        <v>62</v>
      </c>
      <c r="I1927" s="10">
        <f>VLOOKUP(E1927,PRODUCTS!A:E,4,FALSE)</f>
        <v>32</v>
      </c>
      <c r="J1927" s="10">
        <f t="shared" si="90"/>
        <v>62</v>
      </c>
      <c r="K1927" s="10">
        <f t="shared" si="91"/>
        <v>32</v>
      </c>
      <c r="L1927" s="10">
        <f t="shared" si="92"/>
        <v>30</v>
      </c>
      <c r="M1927" s="2">
        <f>VLOOKUP(D1927,CUSTOMERS!A:E,5,FALSE)</f>
        <v>3</v>
      </c>
      <c r="N1927" s="2">
        <f>VLOOKUP(E1927,PRODUCTS!A:E,5,FALSE)</f>
        <v>11</v>
      </c>
      <c r="O1927" s="2" t="str">
        <f>VLOOKUP(N1927,CATEGORIES!A:C,3,FALSE)</f>
        <v>Gifts</v>
      </c>
      <c r="P1927" s="2" t="str">
        <f ca="1">VLOOKUP(D1927,CUSTOMERS!A:J,10,FALSE)</f>
        <v>40 - 50</v>
      </c>
      <c r="Q1927" s="2" t="str">
        <f>VLOOKUP(D1927,CUSTOMERS!A:I,9,FALSE)</f>
        <v>South-East</v>
      </c>
      <c r="R1927" s="2" t="str">
        <f>VLOOKUP(D1927,CUSTOMERS!A:K,11,FALSE)</f>
        <v>USA</v>
      </c>
    </row>
    <row r="1928" spans="1:18" x14ac:dyDescent="0.2">
      <c r="A1928" s="2">
        <v>1916</v>
      </c>
      <c r="B1928" s="2">
        <v>3</v>
      </c>
      <c r="C1928" s="4">
        <v>45110</v>
      </c>
      <c r="D1928" s="2">
        <v>90</v>
      </c>
      <c r="E1928" s="2">
        <v>21</v>
      </c>
      <c r="F1928" s="2" t="str">
        <f>VLOOKUP(E1928,PRODUCTS!A:B,2,FALSE)</f>
        <v>Bonsai Gift Set</v>
      </c>
      <c r="G1928" s="2">
        <v>1</v>
      </c>
      <c r="H1928" s="10">
        <f>VLOOKUP(E1928,PRODUCTS!A:E,3,FALSE)</f>
        <v>53</v>
      </c>
      <c r="I1928" s="10">
        <f>VLOOKUP(E1928,PRODUCTS!A:E,4,FALSE)</f>
        <v>29.5</v>
      </c>
      <c r="J1928" s="10">
        <f t="shared" si="90"/>
        <v>53</v>
      </c>
      <c r="K1928" s="10">
        <f t="shared" si="91"/>
        <v>29.5</v>
      </c>
      <c r="L1928" s="10">
        <f t="shared" si="92"/>
        <v>23.5</v>
      </c>
      <c r="M1928" s="2">
        <f>VLOOKUP(D1928,CUSTOMERS!A:E,5,FALSE)</f>
        <v>3</v>
      </c>
      <c r="N1928" s="2">
        <f>VLOOKUP(E1928,PRODUCTS!A:E,5,FALSE)</f>
        <v>16</v>
      </c>
      <c r="O1928" s="2" t="str">
        <f>VLOOKUP(N1928,CATEGORIES!A:C,3,FALSE)</f>
        <v>Household</v>
      </c>
      <c r="P1928" s="2" t="str">
        <f ca="1">VLOOKUP(D1928,CUSTOMERS!A:J,10,FALSE)</f>
        <v>40 - 50</v>
      </c>
      <c r="Q1928" s="2" t="str">
        <f>VLOOKUP(D1928,CUSTOMERS!A:I,9,FALSE)</f>
        <v>South-East</v>
      </c>
      <c r="R1928" s="2" t="str">
        <f>VLOOKUP(D1928,CUSTOMERS!A:K,11,FALSE)</f>
        <v>USA</v>
      </c>
    </row>
    <row r="1929" spans="1:18" x14ac:dyDescent="0.2">
      <c r="A1929" s="2">
        <v>1916</v>
      </c>
      <c r="B1929" s="2">
        <v>4</v>
      </c>
      <c r="C1929" s="4">
        <v>45110</v>
      </c>
      <c r="D1929" s="2">
        <v>90</v>
      </c>
      <c r="E1929" s="2">
        <v>35</v>
      </c>
      <c r="F1929" s="2" t="str">
        <f>VLOOKUP(E1929,PRODUCTS!A:B,2,FALSE)</f>
        <v>Cascade Travel Pillow</v>
      </c>
      <c r="G1929" s="2">
        <v>1</v>
      </c>
      <c r="H1929" s="10">
        <f>VLOOKUP(E1929,PRODUCTS!A:E,3,FALSE)</f>
        <v>23</v>
      </c>
      <c r="I1929" s="10">
        <f>VLOOKUP(E1929,PRODUCTS!A:E,4,FALSE)</f>
        <v>13.5</v>
      </c>
      <c r="J1929" s="10">
        <f t="shared" si="90"/>
        <v>23</v>
      </c>
      <c r="K1929" s="10">
        <f t="shared" si="91"/>
        <v>13.5</v>
      </c>
      <c r="L1929" s="10">
        <f t="shared" si="92"/>
        <v>9.5</v>
      </c>
      <c r="M1929" s="2">
        <f>VLOOKUP(D1929,CUSTOMERS!A:E,5,FALSE)</f>
        <v>3</v>
      </c>
      <c r="N1929" s="2">
        <f>VLOOKUP(E1929,PRODUCTS!A:E,5,FALSE)</f>
        <v>25</v>
      </c>
      <c r="O1929" s="2" t="str">
        <f>VLOOKUP(N1929,CATEGORIES!A:C,3,FALSE)</f>
        <v>Travel</v>
      </c>
      <c r="P1929" s="2" t="str">
        <f ca="1">VLOOKUP(D1929,CUSTOMERS!A:J,10,FALSE)</f>
        <v>40 - 50</v>
      </c>
      <c r="Q1929" s="2" t="str">
        <f>VLOOKUP(D1929,CUSTOMERS!A:I,9,FALSE)</f>
        <v>South-East</v>
      </c>
      <c r="R1929" s="2" t="str">
        <f>VLOOKUP(D1929,CUSTOMERS!A:K,11,FALSE)</f>
        <v>USA</v>
      </c>
    </row>
    <row r="1930" spans="1:18" x14ac:dyDescent="0.2">
      <c r="A1930" s="2">
        <v>1916</v>
      </c>
      <c r="B1930" s="2">
        <v>5</v>
      </c>
      <c r="C1930" s="4">
        <v>45110</v>
      </c>
      <c r="D1930" s="2">
        <v>90</v>
      </c>
      <c r="E1930" s="2">
        <v>94</v>
      </c>
      <c r="F1930" s="2" t="str">
        <f>VLOOKUP(E1930,PRODUCTS!A:B,2,FALSE)</f>
        <v>Golf Club Cleaner</v>
      </c>
      <c r="G1930" s="2">
        <v>1</v>
      </c>
      <c r="H1930" s="10">
        <f>VLOOKUP(E1930,PRODUCTS!A:E,3,FALSE)</f>
        <v>25</v>
      </c>
      <c r="I1930" s="10">
        <f>VLOOKUP(E1930,PRODUCTS!A:E,4,FALSE)</f>
        <v>14.5</v>
      </c>
      <c r="J1930" s="10">
        <f t="shared" si="90"/>
        <v>25</v>
      </c>
      <c r="K1930" s="10">
        <f t="shared" si="91"/>
        <v>14.5</v>
      </c>
      <c r="L1930" s="10">
        <f t="shared" si="92"/>
        <v>10.5</v>
      </c>
      <c r="M1930" s="2">
        <f>VLOOKUP(D1930,CUSTOMERS!A:E,5,FALSE)</f>
        <v>3</v>
      </c>
      <c r="N1930" s="2">
        <f>VLOOKUP(E1930,PRODUCTS!A:E,5,FALSE)</f>
        <v>12</v>
      </c>
      <c r="O1930" s="2" t="str">
        <f>VLOOKUP(N1930,CATEGORIES!A:C,3,FALSE)</f>
        <v>Gifts</v>
      </c>
      <c r="P1930" s="2" t="str">
        <f ca="1">VLOOKUP(D1930,CUSTOMERS!A:J,10,FALSE)</f>
        <v>40 - 50</v>
      </c>
      <c r="Q1930" s="2" t="str">
        <f>VLOOKUP(D1930,CUSTOMERS!A:I,9,FALSE)</f>
        <v>South-East</v>
      </c>
      <c r="R1930" s="2" t="str">
        <f>VLOOKUP(D1930,CUSTOMERS!A:K,11,FALSE)</f>
        <v>USA</v>
      </c>
    </row>
    <row r="1931" spans="1:18" x14ac:dyDescent="0.2">
      <c r="A1931" s="2">
        <v>1917</v>
      </c>
      <c r="B1931" s="2">
        <v>1</v>
      </c>
      <c r="C1931" s="4">
        <v>45111</v>
      </c>
      <c r="D1931" s="2">
        <v>588</v>
      </c>
      <c r="E1931" s="2">
        <v>14</v>
      </c>
      <c r="F1931" s="2" t="str">
        <f>VLOOKUP(E1931,PRODUCTS!A:B,2,FALSE)</f>
        <v>Bay Rum Shaving Kit</v>
      </c>
      <c r="G1931" s="2">
        <v>1</v>
      </c>
      <c r="H1931" s="10">
        <f>VLOOKUP(E1931,PRODUCTS!A:E,3,FALSE)</f>
        <v>27</v>
      </c>
      <c r="I1931" s="10">
        <f>VLOOKUP(E1931,PRODUCTS!A:E,4,FALSE)</f>
        <v>16.5</v>
      </c>
      <c r="J1931" s="10">
        <f t="shared" si="90"/>
        <v>27</v>
      </c>
      <c r="K1931" s="10">
        <f t="shared" si="91"/>
        <v>16.5</v>
      </c>
      <c r="L1931" s="10">
        <f t="shared" si="92"/>
        <v>10.5</v>
      </c>
      <c r="M1931" s="2">
        <f>VLOOKUP(D1931,CUSTOMERS!A:E,5,FALSE)</f>
        <v>3</v>
      </c>
      <c r="N1931" s="2">
        <f>VLOOKUP(E1931,PRODUCTS!A:E,5,FALSE)</f>
        <v>24</v>
      </c>
      <c r="O1931" s="2" t="str">
        <f>VLOOKUP(N1931,CATEGORIES!A:C,3,FALSE)</f>
        <v>Health &amp; Beauty</v>
      </c>
      <c r="P1931" s="2" t="str">
        <f ca="1">VLOOKUP(D1931,CUSTOMERS!A:J,10,FALSE)</f>
        <v>30 - 40</v>
      </c>
      <c r="Q1931" s="2" t="str">
        <f>VLOOKUP(D1931,CUSTOMERS!A:I,9,FALSE)</f>
        <v>South-West</v>
      </c>
      <c r="R1931" s="2" t="str">
        <f>VLOOKUP(D1931,CUSTOMERS!A:K,11,FALSE)</f>
        <v>USA</v>
      </c>
    </row>
    <row r="1932" spans="1:18" x14ac:dyDescent="0.2">
      <c r="A1932" s="2">
        <v>1917</v>
      </c>
      <c r="B1932" s="2">
        <v>2</v>
      </c>
      <c r="C1932" s="4">
        <v>45111</v>
      </c>
      <c r="D1932" s="2">
        <v>588</v>
      </c>
      <c r="E1932" s="2">
        <v>60</v>
      </c>
      <c r="F1932" s="2" t="str">
        <f>VLOOKUP(E1932,PRODUCTS!A:B,2,FALSE)</f>
        <v>Custom Cellar Plaque</v>
      </c>
      <c r="G1932" s="2">
        <v>1</v>
      </c>
      <c r="H1932" s="10">
        <f>VLOOKUP(E1932,PRODUCTS!A:E,3,FALSE)</f>
        <v>60</v>
      </c>
      <c r="I1932" s="10">
        <f>VLOOKUP(E1932,PRODUCTS!A:E,4,FALSE)</f>
        <v>33</v>
      </c>
      <c r="J1932" s="10">
        <f t="shared" si="90"/>
        <v>60</v>
      </c>
      <c r="K1932" s="10">
        <f t="shared" si="91"/>
        <v>33</v>
      </c>
      <c r="L1932" s="10">
        <f t="shared" si="92"/>
        <v>27</v>
      </c>
      <c r="M1932" s="2">
        <f>VLOOKUP(D1932,CUSTOMERS!A:E,5,FALSE)</f>
        <v>3</v>
      </c>
      <c r="N1932" s="2">
        <f>VLOOKUP(E1932,PRODUCTS!A:E,5,FALSE)</f>
        <v>15</v>
      </c>
      <c r="O1932" s="2" t="str">
        <f>VLOOKUP(N1932,CATEGORIES!A:C,3,FALSE)</f>
        <v>Household</v>
      </c>
      <c r="P1932" s="2" t="str">
        <f ca="1">VLOOKUP(D1932,CUSTOMERS!A:J,10,FALSE)</f>
        <v>30 - 40</v>
      </c>
      <c r="Q1932" s="2" t="str">
        <f>VLOOKUP(D1932,CUSTOMERS!A:I,9,FALSE)</f>
        <v>South-West</v>
      </c>
      <c r="R1932" s="2" t="str">
        <f>VLOOKUP(D1932,CUSTOMERS!A:K,11,FALSE)</f>
        <v>USA</v>
      </c>
    </row>
    <row r="1933" spans="1:18" x14ac:dyDescent="0.2">
      <c r="A1933" s="2">
        <v>1917</v>
      </c>
      <c r="B1933" s="2">
        <v>3</v>
      </c>
      <c r="C1933" s="4">
        <v>45111</v>
      </c>
      <c r="D1933" s="2">
        <v>588</v>
      </c>
      <c r="E1933" s="2">
        <v>182</v>
      </c>
      <c r="F1933" s="2" t="str">
        <f>VLOOKUP(E1933,PRODUCTS!A:B,2,FALSE)</f>
        <v>Smoked Vermont Turkey Breast</v>
      </c>
      <c r="G1933" s="2">
        <v>1</v>
      </c>
      <c r="H1933" s="10">
        <f>VLOOKUP(E1933,PRODUCTS!A:E,3,FALSE)</f>
        <v>30</v>
      </c>
      <c r="I1933" s="10">
        <f>VLOOKUP(E1933,PRODUCTS!A:E,4,FALSE)</f>
        <v>18</v>
      </c>
      <c r="J1933" s="10">
        <f t="shared" si="90"/>
        <v>30</v>
      </c>
      <c r="K1933" s="10">
        <f t="shared" si="91"/>
        <v>18</v>
      </c>
      <c r="L1933" s="10">
        <f t="shared" si="92"/>
        <v>12</v>
      </c>
      <c r="M1933" s="2">
        <f>VLOOKUP(D1933,CUSTOMERS!A:E,5,FALSE)</f>
        <v>3</v>
      </c>
      <c r="N1933" s="2">
        <f>VLOOKUP(E1933,PRODUCTS!A:E,5,FALSE)</f>
        <v>18</v>
      </c>
      <c r="O1933" s="2" t="str">
        <f>VLOOKUP(N1933,CATEGORIES!A:C,3,FALSE)</f>
        <v>Food</v>
      </c>
      <c r="P1933" s="2" t="str">
        <f ca="1">VLOOKUP(D1933,CUSTOMERS!A:J,10,FALSE)</f>
        <v>30 - 40</v>
      </c>
      <c r="Q1933" s="2" t="str">
        <f>VLOOKUP(D1933,CUSTOMERS!A:I,9,FALSE)</f>
        <v>South-West</v>
      </c>
      <c r="R1933" s="2" t="str">
        <f>VLOOKUP(D1933,CUSTOMERS!A:K,11,FALSE)</f>
        <v>USA</v>
      </c>
    </row>
    <row r="1934" spans="1:18" x14ac:dyDescent="0.2">
      <c r="A1934" s="2">
        <v>1918</v>
      </c>
      <c r="B1934" s="2">
        <v>1</v>
      </c>
      <c r="C1934" s="4">
        <v>45114</v>
      </c>
      <c r="D1934" s="2">
        <v>166</v>
      </c>
      <c r="E1934" s="2">
        <v>123</v>
      </c>
      <c r="F1934" s="2" t="str">
        <f>VLOOKUP(E1934,PRODUCTS!A:B,2,FALSE)</f>
        <v>Lone Star Fiesta</v>
      </c>
      <c r="G1934" s="2">
        <v>1</v>
      </c>
      <c r="H1934" s="10">
        <f>VLOOKUP(E1934,PRODUCTS!A:E,3,FALSE)</f>
        <v>75</v>
      </c>
      <c r="I1934" s="10">
        <f>VLOOKUP(E1934,PRODUCTS!A:E,4,FALSE)</f>
        <v>40.5</v>
      </c>
      <c r="J1934" s="10">
        <f t="shared" si="90"/>
        <v>75</v>
      </c>
      <c r="K1934" s="10">
        <f t="shared" si="91"/>
        <v>40.5</v>
      </c>
      <c r="L1934" s="10">
        <f t="shared" si="92"/>
        <v>34.5</v>
      </c>
      <c r="M1934" s="2">
        <f>VLOOKUP(D1934,CUSTOMERS!A:E,5,FALSE)</f>
        <v>5</v>
      </c>
      <c r="N1934" s="2">
        <f>VLOOKUP(E1934,PRODUCTS!A:E,5,FALSE)</f>
        <v>11</v>
      </c>
      <c r="O1934" s="2" t="str">
        <f>VLOOKUP(N1934,CATEGORIES!A:C,3,FALSE)</f>
        <v>Gifts</v>
      </c>
      <c r="P1934" s="2" t="str">
        <f ca="1">VLOOKUP(D1934,CUSTOMERS!A:J,10,FALSE)</f>
        <v>40 - 50</v>
      </c>
      <c r="Q1934" s="2" t="str">
        <f>VLOOKUP(D1934,CUSTOMERS!A:I,9,FALSE)</f>
        <v>South-West</v>
      </c>
      <c r="R1934" s="2" t="str">
        <f>VLOOKUP(D1934,CUSTOMERS!A:K,11,FALSE)</f>
        <v>USA</v>
      </c>
    </row>
    <row r="1935" spans="1:18" x14ac:dyDescent="0.2">
      <c r="A1935" s="2">
        <v>1918</v>
      </c>
      <c r="B1935" s="2">
        <v>2</v>
      </c>
      <c r="C1935" s="4">
        <v>45114</v>
      </c>
      <c r="D1935" s="2">
        <v>166</v>
      </c>
      <c r="E1935" s="2">
        <v>200</v>
      </c>
      <c r="F1935" s="2" t="str">
        <f>VLOOKUP(E1935,PRODUCTS!A:B,2,FALSE)</f>
        <v>Cat Condo - Two-level</v>
      </c>
      <c r="G1935" s="2">
        <v>1</v>
      </c>
      <c r="H1935" s="10">
        <f>VLOOKUP(E1935,PRODUCTS!A:E,3,FALSE)</f>
        <v>37</v>
      </c>
      <c r="I1935" s="10">
        <f>VLOOKUP(E1935,PRODUCTS!A:E,4,FALSE)</f>
        <v>19.5</v>
      </c>
      <c r="J1935" s="10">
        <f t="shared" si="90"/>
        <v>37</v>
      </c>
      <c r="K1935" s="10">
        <f t="shared" si="91"/>
        <v>19.5</v>
      </c>
      <c r="L1935" s="10">
        <f t="shared" si="92"/>
        <v>17.5</v>
      </c>
      <c r="M1935" s="2">
        <f>VLOOKUP(D1935,CUSTOMERS!A:E,5,FALSE)</f>
        <v>5</v>
      </c>
      <c r="N1935" s="2">
        <f>VLOOKUP(E1935,PRODUCTS!A:E,5,FALSE)</f>
        <v>21</v>
      </c>
      <c r="O1935" s="2" t="str">
        <f>VLOOKUP(N1935,CATEGORIES!A:C,3,FALSE)</f>
        <v>Household</v>
      </c>
      <c r="P1935" s="2" t="str">
        <f ca="1">VLOOKUP(D1935,CUSTOMERS!A:J,10,FALSE)</f>
        <v>40 - 50</v>
      </c>
      <c r="Q1935" s="2" t="str">
        <f>VLOOKUP(D1935,CUSTOMERS!A:I,9,FALSE)</f>
        <v>South-West</v>
      </c>
      <c r="R1935" s="2" t="str">
        <f>VLOOKUP(D1935,CUSTOMERS!A:K,11,FALSE)</f>
        <v>USA</v>
      </c>
    </row>
    <row r="1936" spans="1:18" x14ac:dyDescent="0.2">
      <c r="A1936" s="2">
        <v>1919</v>
      </c>
      <c r="B1936" s="2">
        <v>1</v>
      </c>
      <c r="C1936" s="4">
        <v>45114</v>
      </c>
      <c r="D1936" s="2">
        <v>581</v>
      </c>
      <c r="E1936" s="2">
        <v>132</v>
      </c>
      <c r="F1936" s="2" t="str">
        <f>VLOOKUP(E1936,PRODUCTS!A:B,2,FALSE)</f>
        <v>Micro FM Radio</v>
      </c>
      <c r="G1936" s="2">
        <v>1</v>
      </c>
      <c r="H1936" s="10">
        <f>VLOOKUP(E1936,PRODUCTS!A:E,3,FALSE)</f>
        <v>24</v>
      </c>
      <c r="I1936" s="10">
        <f>VLOOKUP(E1936,PRODUCTS!A:E,4,FALSE)</f>
        <v>15</v>
      </c>
      <c r="J1936" s="10">
        <f t="shared" si="90"/>
        <v>24</v>
      </c>
      <c r="K1936" s="10">
        <f t="shared" si="91"/>
        <v>15</v>
      </c>
      <c r="L1936" s="10">
        <f t="shared" si="92"/>
        <v>9</v>
      </c>
      <c r="M1936" s="2">
        <f>VLOOKUP(D1936,CUSTOMERS!A:E,5,FALSE)</f>
        <v>4</v>
      </c>
      <c r="N1936" s="2">
        <f>VLOOKUP(E1936,PRODUCTS!A:E,5,FALSE)</f>
        <v>1</v>
      </c>
      <c r="O1936" s="2" t="str">
        <f>VLOOKUP(N1936,CATEGORIES!A:C,3,FALSE)</f>
        <v>Electronics</v>
      </c>
      <c r="P1936" s="2" t="str">
        <f ca="1">VLOOKUP(D1936,CUSTOMERS!A:J,10,FALSE)</f>
        <v>30 - 40</v>
      </c>
      <c r="Q1936" s="2" t="str">
        <f>VLOOKUP(D1936,CUSTOMERS!A:I,9,FALSE)</f>
        <v>Mid-Atlantic</v>
      </c>
      <c r="R1936" s="2" t="str">
        <f>VLOOKUP(D1936,CUSTOMERS!A:K,11,FALSE)</f>
        <v>USA</v>
      </c>
    </row>
    <row r="1937" spans="1:18" x14ac:dyDescent="0.2">
      <c r="A1937" s="2">
        <v>1920</v>
      </c>
      <c r="B1937" s="2">
        <v>1</v>
      </c>
      <c r="C1937" s="4">
        <v>45115</v>
      </c>
      <c r="D1937" s="2">
        <v>418</v>
      </c>
      <c r="E1937" s="2">
        <v>169</v>
      </c>
      <c r="F1937" s="2" t="str">
        <f>VLOOKUP(E1937,PRODUCTS!A:B,2,FALSE)</f>
        <v>Safari Helmet</v>
      </c>
      <c r="G1937" s="2">
        <v>1</v>
      </c>
      <c r="H1937" s="10">
        <f>VLOOKUP(E1937,PRODUCTS!A:E,3,FALSE)</f>
        <v>20</v>
      </c>
      <c r="I1937" s="10">
        <f>VLOOKUP(E1937,PRODUCTS!A:E,4,FALSE)</f>
        <v>11</v>
      </c>
      <c r="J1937" s="10">
        <f t="shared" si="90"/>
        <v>20</v>
      </c>
      <c r="K1937" s="10">
        <f t="shared" si="91"/>
        <v>11</v>
      </c>
      <c r="L1937" s="10">
        <f t="shared" si="92"/>
        <v>9</v>
      </c>
      <c r="M1937" s="2">
        <f>VLOOKUP(D1937,CUSTOMERS!A:E,5,FALSE)</f>
        <v>9</v>
      </c>
      <c r="N1937" s="2">
        <f>VLOOKUP(E1937,PRODUCTS!A:E,5,FALSE)</f>
        <v>16</v>
      </c>
      <c r="O1937" s="2" t="str">
        <f>VLOOKUP(N1937,CATEGORIES!A:C,3,FALSE)</f>
        <v>Household</v>
      </c>
      <c r="P1937" s="2" t="str">
        <f ca="1">VLOOKUP(D1937,CUSTOMERS!A:J,10,FALSE)</f>
        <v>30 - 40</v>
      </c>
      <c r="Q1937" s="2" t="str">
        <f>VLOOKUP(D1937,CUSTOMERS!A:I,9,FALSE)</f>
        <v>Germany</v>
      </c>
      <c r="R1937" s="2" t="str">
        <f>VLOOKUP(D1937,CUSTOMERS!A:K,11,FALSE)</f>
        <v>Europe</v>
      </c>
    </row>
    <row r="1938" spans="1:18" x14ac:dyDescent="0.2">
      <c r="A1938" s="2">
        <v>1920</v>
      </c>
      <c r="B1938" s="2">
        <v>2</v>
      </c>
      <c r="C1938" s="4">
        <v>45115</v>
      </c>
      <c r="D1938" s="2">
        <v>418</v>
      </c>
      <c r="E1938" s="2">
        <v>204</v>
      </c>
      <c r="F1938" s="2" t="str">
        <f>VLOOKUP(E1938,PRODUCTS!A:B,2,FALSE)</f>
        <v>Volcano Kit</v>
      </c>
      <c r="G1938" s="2">
        <v>1</v>
      </c>
      <c r="H1938" s="10">
        <f>VLOOKUP(E1938,PRODUCTS!A:E,3,FALSE)</f>
        <v>15</v>
      </c>
      <c r="I1938" s="10">
        <f>VLOOKUP(E1938,PRODUCTS!A:E,4,FALSE)</f>
        <v>9.5</v>
      </c>
      <c r="J1938" s="10">
        <f t="shared" si="90"/>
        <v>15</v>
      </c>
      <c r="K1938" s="10">
        <f t="shared" si="91"/>
        <v>9.5</v>
      </c>
      <c r="L1938" s="10">
        <f t="shared" si="92"/>
        <v>5.5</v>
      </c>
      <c r="M1938" s="2">
        <f>VLOOKUP(D1938,CUSTOMERS!A:E,5,FALSE)</f>
        <v>9</v>
      </c>
      <c r="N1938" s="2">
        <f>VLOOKUP(E1938,PRODUCTS!A:E,5,FALSE)</f>
        <v>17</v>
      </c>
      <c r="O1938" s="2" t="str">
        <f>VLOOKUP(N1938,CATEGORIES!A:C,3,FALSE)</f>
        <v>Children</v>
      </c>
      <c r="P1938" s="2" t="str">
        <f ca="1">VLOOKUP(D1938,CUSTOMERS!A:J,10,FALSE)</f>
        <v>30 - 40</v>
      </c>
      <c r="Q1938" s="2" t="str">
        <f>VLOOKUP(D1938,CUSTOMERS!A:I,9,FALSE)</f>
        <v>Germany</v>
      </c>
      <c r="R1938" s="2" t="str">
        <f>VLOOKUP(D1938,CUSTOMERS!A:K,11,FALSE)</f>
        <v>Europe</v>
      </c>
    </row>
    <row r="1939" spans="1:18" x14ac:dyDescent="0.2">
      <c r="A1939" s="2">
        <v>1921</v>
      </c>
      <c r="B1939" s="2">
        <v>1</v>
      </c>
      <c r="C1939" s="4">
        <v>45115</v>
      </c>
      <c r="D1939" s="2">
        <v>502</v>
      </c>
      <c r="E1939" s="2">
        <v>1</v>
      </c>
      <c r="F1939" s="2" t="str">
        <f>VLOOKUP(E1939,PRODUCTS!A:B,2,FALSE)</f>
        <v>Sharp Vermont Cheddar (3Lb)</v>
      </c>
      <c r="G1939" s="2">
        <v>1</v>
      </c>
      <c r="H1939" s="10">
        <f>VLOOKUP(E1939,PRODUCTS!A:E,3,FALSE)</f>
        <v>25</v>
      </c>
      <c r="I1939" s="10">
        <f>VLOOKUP(E1939,PRODUCTS!A:E,4,FALSE)</f>
        <v>14.5</v>
      </c>
      <c r="J1939" s="10">
        <f t="shared" si="90"/>
        <v>25</v>
      </c>
      <c r="K1939" s="10">
        <f t="shared" si="91"/>
        <v>14.5</v>
      </c>
      <c r="L1939" s="10">
        <f t="shared" si="92"/>
        <v>10.5</v>
      </c>
      <c r="M1939" s="2">
        <f>VLOOKUP(D1939,CUSTOMERS!A:E,5,FALSE)</f>
        <v>3</v>
      </c>
      <c r="N1939" s="2">
        <f>VLOOKUP(E1939,PRODUCTS!A:E,5,FALSE)</f>
        <v>18</v>
      </c>
      <c r="O1939" s="2" t="str">
        <f>VLOOKUP(N1939,CATEGORIES!A:C,3,FALSE)</f>
        <v>Food</v>
      </c>
      <c r="P1939" s="2" t="str">
        <f ca="1">VLOOKUP(D1939,CUSTOMERS!A:J,10,FALSE)</f>
        <v>70+</v>
      </c>
      <c r="Q1939" s="2" t="str">
        <f>VLOOKUP(D1939,CUSTOMERS!A:I,9,FALSE)</f>
        <v>North-East</v>
      </c>
      <c r="R1939" s="2" t="str">
        <f>VLOOKUP(D1939,CUSTOMERS!A:K,11,FALSE)</f>
        <v>USA</v>
      </c>
    </row>
    <row r="1940" spans="1:18" x14ac:dyDescent="0.2">
      <c r="A1940" s="2">
        <v>1922</v>
      </c>
      <c r="B1940" s="2">
        <v>1</v>
      </c>
      <c r="C1940" s="4">
        <v>45116</v>
      </c>
      <c r="D1940" s="2">
        <v>329</v>
      </c>
      <c r="E1940" s="2">
        <v>55</v>
      </c>
      <c r="F1940" s="2" t="str">
        <f>VLOOKUP(E1940,PRODUCTS!A:B,2,FALSE)</f>
        <v>Copper Snow Gauge</v>
      </c>
      <c r="G1940" s="2">
        <v>1</v>
      </c>
      <c r="H1940" s="10">
        <f>VLOOKUP(E1940,PRODUCTS!A:E,3,FALSE)</f>
        <v>65</v>
      </c>
      <c r="I1940" s="10">
        <f>VLOOKUP(E1940,PRODUCTS!A:E,4,FALSE)</f>
        <v>35.5</v>
      </c>
      <c r="J1940" s="10">
        <f t="shared" si="90"/>
        <v>65</v>
      </c>
      <c r="K1940" s="10">
        <f t="shared" si="91"/>
        <v>35.5</v>
      </c>
      <c r="L1940" s="10">
        <f t="shared" si="92"/>
        <v>29.5</v>
      </c>
      <c r="M1940" s="2">
        <f>VLOOKUP(D1940,CUSTOMERS!A:E,5,FALSE)</f>
        <v>1</v>
      </c>
      <c r="N1940" s="2">
        <f>VLOOKUP(E1940,PRODUCTS!A:E,5,FALSE)</f>
        <v>16</v>
      </c>
      <c r="O1940" s="2" t="str">
        <f>VLOOKUP(N1940,CATEGORIES!A:C,3,FALSE)</f>
        <v>Household</v>
      </c>
      <c r="P1940" s="2" t="str">
        <f ca="1">VLOOKUP(D1940,CUSTOMERS!A:J,10,FALSE)</f>
        <v>50 - 60</v>
      </c>
      <c r="Q1940" s="2" t="str">
        <f>VLOOKUP(D1940,CUSTOMERS!A:I,9,FALSE)</f>
        <v>France</v>
      </c>
      <c r="R1940" s="2" t="str">
        <f>VLOOKUP(D1940,CUSTOMERS!A:K,11,FALSE)</f>
        <v>Europe</v>
      </c>
    </row>
    <row r="1941" spans="1:18" x14ac:dyDescent="0.2">
      <c r="A1941" s="2">
        <v>1923</v>
      </c>
      <c r="B1941" s="2">
        <v>1</v>
      </c>
      <c r="C1941" s="4">
        <v>45117</v>
      </c>
      <c r="D1941" s="2">
        <v>579</v>
      </c>
      <c r="E1941" s="2">
        <v>2</v>
      </c>
      <c r="F1941" s="2" t="str">
        <f>VLOOKUP(E1941,PRODUCTS!A:B,2,FALSE)</f>
        <v>Gardener's Journal</v>
      </c>
      <c r="G1941" s="2">
        <v>1</v>
      </c>
      <c r="H1941" s="10">
        <f>VLOOKUP(E1941,PRODUCTS!A:E,3,FALSE)</f>
        <v>25</v>
      </c>
      <c r="I1941" s="10">
        <f>VLOOKUP(E1941,PRODUCTS!A:E,4,FALSE)</f>
        <v>15.5</v>
      </c>
      <c r="J1941" s="10">
        <f t="shared" si="90"/>
        <v>25</v>
      </c>
      <c r="K1941" s="10">
        <f t="shared" si="91"/>
        <v>15.5</v>
      </c>
      <c r="L1941" s="10">
        <f t="shared" si="92"/>
        <v>9.5</v>
      </c>
      <c r="M1941" s="2">
        <f>VLOOKUP(D1941,CUSTOMERS!A:E,5,FALSE)</f>
        <v>6</v>
      </c>
      <c r="N1941" s="2">
        <f>VLOOKUP(E1941,PRODUCTS!A:E,5,FALSE)</f>
        <v>16</v>
      </c>
      <c r="O1941" s="2" t="str">
        <f>VLOOKUP(N1941,CATEGORIES!A:C,3,FALSE)</f>
        <v>Household</v>
      </c>
      <c r="P1941" s="2" t="str">
        <f ca="1">VLOOKUP(D1941,CUSTOMERS!A:J,10,FALSE)</f>
        <v>30 - 40</v>
      </c>
      <c r="Q1941" s="2" t="str">
        <f>VLOOKUP(D1941,CUSTOMERS!A:I,9,FALSE)</f>
        <v>South</v>
      </c>
      <c r="R1941" s="2" t="str">
        <f>VLOOKUP(D1941,CUSTOMERS!A:K,11,FALSE)</f>
        <v>USA</v>
      </c>
    </row>
    <row r="1942" spans="1:18" x14ac:dyDescent="0.2">
      <c r="A1942" s="2">
        <v>1923</v>
      </c>
      <c r="B1942" s="2">
        <v>2</v>
      </c>
      <c r="C1942" s="4">
        <v>45117</v>
      </c>
      <c r="D1942" s="2">
        <v>579</v>
      </c>
      <c r="E1942" s="2">
        <v>103</v>
      </c>
      <c r="F1942" s="2" t="str">
        <f>VLOOKUP(E1942,PRODUCTS!A:B,2,FALSE)</f>
        <v>House Blend Coffee</v>
      </c>
      <c r="G1942" s="2">
        <v>4</v>
      </c>
      <c r="H1942" s="10">
        <f>VLOOKUP(E1942,PRODUCTS!A:E,3,FALSE)</f>
        <v>14</v>
      </c>
      <c r="I1942" s="10">
        <f>VLOOKUP(E1942,PRODUCTS!A:E,4,FALSE)</f>
        <v>10</v>
      </c>
      <c r="J1942" s="10">
        <f t="shared" si="90"/>
        <v>56</v>
      </c>
      <c r="K1942" s="10">
        <f t="shared" si="91"/>
        <v>40</v>
      </c>
      <c r="L1942" s="10">
        <f t="shared" si="92"/>
        <v>16</v>
      </c>
      <c r="M1942" s="2">
        <f>VLOOKUP(D1942,CUSTOMERS!A:E,5,FALSE)</f>
        <v>6</v>
      </c>
      <c r="N1942" s="2">
        <f>VLOOKUP(E1942,PRODUCTS!A:E,5,FALSE)</f>
        <v>6</v>
      </c>
      <c r="O1942" s="2" t="str">
        <f>VLOOKUP(N1942,CATEGORIES!A:C,3,FALSE)</f>
        <v>Food</v>
      </c>
      <c r="P1942" s="2" t="str">
        <f ca="1">VLOOKUP(D1942,CUSTOMERS!A:J,10,FALSE)</f>
        <v>30 - 40</v>
      </c>
      <c r="Q1942" s="2" t="str">
        <f>VLOOKUP(D1942,CUSTOMERS!A:I,9,FALSE)</f>
        <v>South</v>
      </c>
      <c r="R1942" s="2" t="str">
        <f>VLOOKUP(D1942,CUSTOMERS!A:K,11,FALSE)</f>
        <v>USA</v>
      </c>
    </row>
    <row r="1943" spans="1:18" x14ac:dyDescent="0.2">
      <c r="A1943" s="2">
        <v>1924</v>
      </c>
      <c r="B1943" s="2">
        <v>1</v>
      </c>
      <c r="C1943" s="4">
        <v>45118</v>
      </c>
      <c r="D1943" s="2">
        <v>236</v>
      </c>
      <c r="E1943" s="2">
        <v>13</v>
      </c>
      <c r="F1943" s="2" t="str">
        <f>VLOOKUP(E1943,PRODUCTS!A:B,2,FALSE)</f>
        <v>Barking Treat Jar</v>
      </c>
      <c r="G1943" s="2">
        <v>1</v>
      </c>
      <c r="H1943" s="10">
        <f>VLOOKUP(E1943,PRODUCTS!A:E,3,FALSE)</f>
        <v>35</v>
      </c>
      <c r="I1943" s="10">
        <f>VLOOKUP(E1943,PRODUCTS!A:E,4,FALSE)</f>
        <v>19.5</v>
      </c>
      <c r="J1943" s="10">
        <f t="shared" si="90"/>
        <v>35</v>
      </c>
      <c r="K1943" s="10">
        <f t="shared" si="91"/>
        <v>19.5</v>
      </c>
      <c r="L1943" s="10">
        <f t="shared" si="92"/>
        <v>15.5</v>
      </c>
      <c r="M1943" s="2">
        <f>VLOOKUP(D1943,CUSTOMERS!A:E,5,FALSE)</f>
        <v>2</v>
      </c>
      <c r="N1943" s="2">
        <f>VLOOKUP(E1943,PRODUCTS!A:E,5,FALSE)</f>
        <v>21</v>
      </c>
      <c r="O1943" s="2" t="str">
        <f>VLOOKUP(N1943,CATEGORIES!A:C,3,FALSE)</f>
        <v>Household</v>
      </c>
      <c r="P1943" s="2" t="str">
        <f ca="1">VLOOKUP(D1943,CUSTOMERS!A:J,10,FALSE)</f>
        <v>30 - 40</v>
      </c>
      <c r="Q1943" s="2" t="str">
        <f>VLOOKUP(D1943,CUSTOMERS!A:I,9,FALSE)</f>
        <v>South</v>
      </c>
      <c r="R1943" s="2" t="str">
        <f>VLOOKUP(D1943,CUSTOMERS!A:K,11,FALSE)</f>
        <v>USA</v>
      </c>
    </row>
    <row r="1944" spans="1:18" x14ac:dyDescent="0.2">
      <c r="A1944" s="2">
        <v>1924</v>
      </c>
      <c r="B1944" s="2">
        <v>2</v>
      </c>
      <c r="C1944" s="4">
        <v>45118</v>
      </c>
      <c r="D1944" s="2">
        <v>236</v>
      </c>
      <c r="E1944" s="2">
        <v>26</v>
      </c>
      <c r="F1944" s="2" t="str">
        <f>VLOOKUP(E1944,PRODUCTS!A:B,2,FALSE)</f>
        <v>Bubble Gum Kit</v>
      </c>
      <c r="G1944" s="2">
        <v>1</v>
      </c>
      <c r="H1944" s="10">
        <f>VLOOKUP(E1944,PRODUCTS!A:E,3,FALSE)</f>
        <v>17</v>
      </c>
      <c r="I1944" s="10">
        <f>VLOOKUP(E1944,PRODUCTS!A:E,4,FALSE)</f>
        <v>9.5</v>
      </c>
      <c r="J1944" s="10">
        <f t="shared" si="90"/>
        <v>17</v>
      </c>
      <c r="K1944" s="10">
        <f t="shared" si="91"/>
        <v>9.5</v>
      </c>
      <c r="L1944" s="10">
        <f t="shared" si="92"/>
        <v>7.5</v>
      </c>
      <c r="M1944" s="2">
        <f>VLOOKUP(D1944,CUSTOMERS!A:E,5,FALSE)</f>
        <v>2</v>
      </c>
      <c r="N1944" s="2">
        <f>VLOOKUP(E1944,PRODUCTS!A:E,5,FALSE)</f>
        <v>17</v>
      </c>
      <c r="O1944" s="2" t="str">
        <f>VLOOKUP(N1944,CATEGORIES!A:C,3,FALSE)</f>
        <v>Children</v>
      </c>
      <c r="P1944" s="2" t="str">
        <f ca="1">VLOOKUP(D1944,CUSTOMERS!A:J,10,FALSE)</f>
        <v>30 - 40</v>
      </c>
      <c r="Q1944" s="2" t="str">
        <f>VLOOKUP(D1944,CUSTOMERS!A:I,9,FALSE)</f>
        <v>South</v>
      </c>
      <c r="R1944" s="2" t="str">
        <f>VLOOKUP(D1944,CUSTOMERS!A:K,11,FALSE)</f>
        <v>USA</v>
      </c>
    </row>
    <row r="1945" spans="1:18" x14ac:dyDescent="0.2">
      <c r="A1945" s="2">
        <v>1924</v>
      </c>
      <c r="B1945" s="2">
        <v>3</v>
      </c>
      <c r="C1945" s="4">
        <v>45118</v>
      </c>
      <c r="D1945" s="2">
        <v>236</v>
      </c>
      <c r="E1945" s="2">
        <v>132</v>
      </c>
      <c r="F1945" s="2" t="str">
        <f>VLOOKUP(E1945,PRODUCTS!A:B,2,FALSE)</f>
        <v>Micro FM Radio</v>
      </c>
      <c r="G1945" s="2">
        <v>1</v>
      </c>
      <c r="H1945" s="10">
        <f>VLOOKUP(E1945,PRODUCTS!A:E,3,FALSE)</f>
        <v>24</v>
      </c>
      <c r="I1945" s="10">
        <f>VLOOKUP(E1945,PRODUCTS!A:E,4,FALSE)</f>
        <v>15</v>
      </c>
      <c r="J1945" s="10">
        <f t="shared" si="90"/>
        <v>24</v>
      </c>
      <c r="K1945" s="10">
        <f t="shared" si="91"/>
        <v>15</v>
      </c>
      <c r="L1945" s="10">
        <f t="shared" si="92"/>
        <v>9</v>
      </c>
      <c r="M1945" s="2">
        <f>VLOOKUP(D1945,CUSTOMERS!A:E,5,FALSE)</f>
        <v>2</v>
      </c>
      <c r="N1945" s="2">
        <f>VLOOKUP(E1945,PRODUCTS!A:E,5,FALSE)</f>
        <v>1</v>
      </c>
      <c r="O1945" s="2" t="str">
        <f>VLOOKUP(N1945,CATEGORIES!A:C,3,FALSE)</f>
        <v>Electronics</v>
      </c>
      <c r="P1945" s="2" t="str">
        <f ca="1">VLOOKUP(D1945,CUSTOMERS!A:J,10,FALSE)</f>
        <v>30 - 40</v>
      </c>
      <c r="Q1945" s="2" t="str">
        <f>VLOOKUP(D1945,CUSTOMERS!A:I,9,FALSE)</f>
        <v>South</v>
      </c>
      <c r="R1945" s="2" t="str">
        <f>VLOOKUP(D1945,CUSTOMERS!A:K,11,FALSE)</f>
        <v>USA</v>
      </c>
    </row>
    <row r="1946" spans="1:18" x14ac:dyDescent="0.2">
      <c r="A1946" s="2">
        <v>1924</v>
      </c>
      <c r="B1946" s="2">
        <v>4</v>
      </c>
      <c r="C1946" s="4">
        <v>45118</v>
      </c>
      <c r="D1946" s="2">
        <v>236</v>
      </c>
      <c r="E1946" s="2">
        <v>152</v>
      </c>
      <c r="F1946" s="2" t="str">
        <f>VLOOKUP(E1946,PRODUCTS!A:B,2,FALSE)</f>
        <v>Pet Portrait</v>
      </c>
      <c r="G1946" s="2">
        <v>1</v>
      </c>
      <c r="H1946" s="10">
        <f>VLOOKUP(E1946,PRODUCTS!A:E,3,FALSE)</f>
        <v>105</v>
      </c>
      <c r="I1946" s="10">
        <f>VLOOKUP(E1946,PRODUCTS!A:E,4,FALSE)</f>
        <v>53.5</v>
      </c>
      <c r="J1946" s="10">
        <f t="shared" si="90"/>
        <v>105</v>
      </c>
      <c r="K1946" s="10">
        <f t="shared" si="91"/>
        <v>53.5</v>
      </c>
      <c r="L1946" s="10">
        <f t="shared" si="92"/>
        <v>51.5</v>
      </c>
      <c r="M1946" s="2">
        <f>VLOOKUP(D1946,CUSTOMERS!A:E,5,FALSE)</f>
        <v>2</v>
      </c>
      <c r="N1946" s="2">
        <f>VLOOKUP(E1946,PRODUCTS!A:E,5,FALSE)</f>
        <v>21</v>
      </c>
      <c r="O1946" s="2" t="str">
        <f>VLOOKUP(N1946,CATEGORIES!A:C,3,FALSE)</f>
        <v>Household</v>
      </c>
      <c r="P1946" s="2" t="str">
        <f ca="1">VLOOKUP(D1946,CUSTOMERS!A:J,10,FALSE)</f>
        <v>30 - 40</v>
      </c>
      <c r="Q1946" s="2" t="str">
        <f>VLOOKUP(D1946,CUSTOMERS!A:I,9,FALSE)</f>
        <v>South</v>
      </c>
      <c r="R1946" s="2" t="str">
        <f>VLOOKUP(D1946,CUSTOMERS!A:K,11,FALSE)</f>
        <v>USA</v>
      </c>
    </row>
    <row r="1947" spans="1:18" x14ac:dyDescent="0.2">
      <c r="A1947" s="2">
        <v>1925</v>
      </c>
      <c r="B1947" s="2">
        <v>1</v>
      </c>
      <c r="C1947" s="4">
        <v>45118</v>
      </c>
      <c r="D1947" s="2">
        <v>507</v>
      </c>
      <c r="E1947" s="2">
        <v>7</v>
      </c>
      <c r="F1947" s="2" t="str">
        <f>VLOOKUP(E1947,PRODUCTS!A:B,2,FALSE)</f>
        <v>Amish Horse Pull-toy</v>
      </c>
      <c r="G1947" s="2">
        <v>1</v>
      </c>
      <c r="H1947" s="10">
        <f>VLOOKUP(E1947,PRODUCTS!A:E,3,FALSE)</f>
        <v>35</v>
      </c>
      <c r="I1947" s="10">
        <f>VLOOKUP(E1947,PRODUCTS!A:E,4,FALSE)</f>
        <v>20.5</v>
      </c>
      <c r="J1947" s="10">
        <f t="shared" si="90"/>
        <v>35</v>
      </c>
      <c r="K1947" s="10">
        <f t="shared" si="91"/>
        <v>20.5</v>
      </c>
      <c r="L1947" s="10">
        <f t="shared" si="92"/>
        <v>14.5</v>
      </c>
      <c r="M1947" s="2">
        <f>VLOOKUP(D1947,CUSTOMERS!A:E,5,FALSE)</f>
        <v>1</v>
      </c>
      <c r="N1947" s="2">
        <f>VLOOKUP(E1947,PRODUCTS!A:E,5,FALSE)</f>
        <v>5</v>
      </c>
      <c r="O1947" s="2" t="str">
        <f>VLOOKUP(N1947,CATEGORIES!A:C,3,FALSE)</f>
        <v>Children</v>
      </c>
      <c r="P1947" s="2" t="str">
        <f ca="1">VLOOKUP(D1947,CUSTOMERS!A:J,10,FALSE)</f>
        <v>60 - 70</v>
      </c>
      <c r="Q1947" s="2" t="str">
        <f>VLOOKUP(D1947,CUSTOMERS!A:I,9,FALSE)</f>
        <v>North-West</v>
      </c>
      <c r="R1947" s="2" t="str">
        <f>VLOOKUP(D1947,CUSTOMERS!A:K,11,FALSE)</f>
        <v>USA</v>
      </c>
    </row>
    <row r="1948" spans="1:18" x14ac:dyDescent="0.2">
      <c r="A1948" s="2">
        <v>1925</v>
      </c>
      <c r="B1948" s="2">
        <v>2</v>
      </c>
      <c r="C1948" s="4">
        <v>45118</v>
      </c>
      <c r="D1948" s="2">
        <v>507</v>
      </c>
      <c r="E1948" s="2">
        <v>18</v>
      </c>
      <c r="F1948" s="2" t="str">
        <f>VLOOKUP(E1948,PRODUCTS!A:B,2,FALSE)</f>
        <v>Bison Burgers &amp; Steak (10 Lb.)</v>
      </c>
      <c r="G1948" s="2">
        <v>1</v>
      </c>
      <c r="H1948" s="10">
        <f>VLOOKUP(E1948,PRODUCTS!A:E,3,FALSE)</f>
        <v>130</v>
      </c>
      <c r="I1948" s="10">
        <f>VLOOKUP(E1948,PRODUCTS!A:E,4,FALSE)</f>
        <v>66</v>
      </c>
      <c r="J1948" s="10">
        <f t="shared" si="90"/>
        <v>130</v>
      </c>
      <c r="K1948" s="10">
        <f t="shared" si="91"/>
        <v>66</v>
      </c>
      <c r="L1948" s="10">
        <f t="shared" si="92"/>
        <v>64</v>
      </c>
      <c r="M1948" s="2">
        <f>VLOOKUP(D1948,CUSTOMERS!A:E,5,FALSE)</f>
        <v>1</v>
      </c>
      <c r="N1948" s="2">
        <f>VLOOKUP(E1948,PRODUCTS!A:E,5,FALSE)</f>
        <v>18</v>
      </c>
      <c r="O1948" s="2" t="str">
        <f>VLOOKUP(N1948,CATEGORIES!A:C,3,FALSE)</f>
        <v>Food</v>
      </c>
      <c r="P1948" s="2" t="str">
        <f ca="1">VLOOKUP(D1948,CUSTOMERS!A:J,10,FALSE)</f>
        <v>60 - 70</v>
      </c>
      <c r="Q1948" s="2" t="str">
        <f>VLOOKUP(D1948,CUSTOMERS!A:I,9,FALSE)</f>
        <v>North-West</v>
      </c>
      <c r="R1948" s="2" t="str">
        <f>VLOOKUP(D1948,CUSTOMERS!A:K,11,FALSE)</f>
        <v>USA</v>
      </c>
    </row>
    <row r="1949" spans="1:18" x14ac:dyDescent="0.2">
      <c r="A1949" s="2">
        <v>1925</v>
      </c>
      <c r="B1949" s="2">
        <v>3</v>
      </c>
      <c r="C1949" s="4">
        <v>45118</v>
      </c>
      <c r="D1949" s="2">
        <v>507</v>
      </c>
      <c r="E1949" s="2">
        <v>191</v>
      </c>
      <c r="F1949" s="2" t="str">
        <f>VLOOKUP(E1949,PRODUCTS!A:B,2,FALSE)</f>
        <v>Terra Cotta Garlic Roaster</v>
      </c>
      <c r="G1949" s="2">
        <v>1</v>
      </c>
      <c r="H1949" s="10">
        <f>VLOOKUP(E1949,PRODUCTS!A:E,3,FALSE)</f>
        <v>26</v>
      </c>
      <c r="I1949" s="10">
        <f>VLOOKUP(E1949,PRODUCTS!A:E,4,FALSE)</f>
        <v>15</v>
      </c>
      <c r="J1949" s="10">
        <f t="shared" si="90"/>
        <v>26</v>
      </c>
      <c r="K1949" s="10">
        <f t="shared" si="91"/>
        <v>15</v>
      </c>
      <c r="L1949" s="10">
        <f t="shared" si="92"/>
        <v>11</v>
      </c>
      <c r="M1949" s="2">
        <f>VLOOKUP(D1949,CUSTOMERS!A:E,5,FALSE)</f>
        <v>1</v>
      </c>
      <c r="N1949" s="2">
        <f>VLOOKUP(E1949,PRODUCTS!A:E,5,FALSE)</f>
        <v>15</v>
      </c>
      <c r="O1949" s="2" t="str">
        <f>VLOOKUP(N1949,CATEGORIES!A:C,3,FALSE)</f>
        <v>Household</v>
      </c>
      <c r="P1949" s="2" t="str">
        <f ca="1">VLOOKUP(D1949,CUSTOMERS!A:J,10,FALSE)</f>
        <v>60 - 70</v>
      </c>
      <c r="Q1949" s="2" t="str">
        <f>VLOOKUP(D1949,CUSTOMERS!A:I,9,FALSE)</f>
        <v>North-West</v>
      </c>
      <c r="R1949" s="2" t="str">
        <f>VLOOKUP(D1949,CUSTOMERS!A:K,11,FALSE)</f>
        <v>USA</v>
      </c>
    </row>
    <row r="1950" spans="1:18" x14ac:dyDescent="0.2">
      <c r="A1950" s="2">
        <v>1926</v>
      </c>
      <c r="B1950" s="2">
        <v>1</v>
      </c>
      <c r="C1950" s="4">
        <v>45121</v>
      </c>
      <c r="D1950" s="2">
        <v>514</v>
      </c>
      <c r="E1950" s="2">
        <v>5</v>
      </c>
      <c r="F1950" s="2" t="str">
        <f>VLOOKUP(E1950,PRODUCTS!A:B,2,FALSE)</f>
        <v>Amish Children Silhouettes</v>
      </c>
      <c r="G1950" s="2">
        <v>1</v>
      </c>
      <c r="H1950" s="10">
        <f>VLOOKUP(E1950,PRODUCTS!A:E,3,FALSE)</f>
        <v>80</v>
      </c>
      <c r="I1950" s="10">
        <f>VLOOKUP(E1950,PRODUCTS!A:E,4,FALSE)</f>
        <v>41</v>
      </c>
      <c r="J1950" s="10">
        <f t="shared" si="90"/>
        <v>80</v>
      </c>
      <c r="K1950" s="10">
        <f t="shared" si="91"/>
        <v>41</v>
      </c>
      <c r="L1950" s="10">
        <f t="shared" si="92"/>
        <v>39</v>
      </c>
      <c r="M1950" s="2">
        <f>VLOOKUP(D1950,CUSTOMERS!A:E,5,FALSE)</f>
        <v>5</v>
      </c>
      <c r="N1950" s="2">
        <f>VLOOKUP(E1950,PRODUCTS!A:E,5,FALSE)</f>
        <v>16</v>
      </c>
      <c r="O1950" s="2" t="str">
        <f>VLOOKUP(N1950,CATEGORIES!A:C,3,FALSE)</f>
        <v>Household</v>
      </c>
      <c r="P1950" s="2" t="str">
        <f ca="1">VLOOKUP(D1950,CUSTOMERS!A:J,10,FALSE)</f>
        <v>30 - 40</v>
      </c>
      <c r="Q1950" s="2" t="str">
        <f>VLOOKUP(D1950,CUSTOMERS!A:I,9,FALSE)</f>
        <v>England</v>
      </c>
      <c r="R1950" s="2" t="str">
        <f>VLOOKUP(D1950,CUSTOMERS!A:K,11,FALSE)</f>
        <v>Europe</v>
      </c>
    </row>
    <row r="1951" spans="1:18" x14ac:dyDescent="0.2">
      <c r="A1951" s="2">
        <v>1926</v>
      </c>
      <c r="B1951" s="2">
        <v>2</v>
      </c>
      <c r="C1951" s="4">
        <v>45121</v>
      </c>
      <c r="D1951" s="2">
        <v>514</v>
      </c>
      <c r="E1951" s="2">
        <v>92</v>
      </c>
      <c r="F1951" s="2" t="str">
        <f>VLOOKUP(E1951,PRODUCTS!A:B,2,FALSE)</f>
        <v>Godiva Halloween Ballotin</v>
      </c>
      <c r="G1951" s="2">
        <v>1</v>
      </c>
      <c r="H1951" s="10">
        <f>VLOOKUP(E1951,PRODUCTS!A:E,3,FALSE)</f>
        <v>40</v>
      </c>
      <c r="I1951" s="10">
        <f>VLOOKUP(E1951,PRODUCTS!A:E,4,FALSE)</f>
        <v>22</v>
      </c>
      <c r="J1951" s="10">
        <f t="shared" si="90"/>
        <v>40</v>
      </c>
      <c r="K1951" s="10">
        <f t="shared" si="91"/>
        <v>22</v>
      </c>
      <c r="L1951" s="10">
        <f t="shared" si="92"/>
        <v>18</v>
      </c>
      <c r="M1951" s="2">
        <f>VLOOKUP(D1951,CUSTOMERS!A:E,5,FALSE)</f>
        <v>5</v>
      </c>
      <c r="N1951" s="2">
        <f>VLOOKUP(E1951,PRODUCTS!A:E,5,FALSE)</f>
        <v>3</v>
      </c>
      <c r="O1951" s="2" t="str">
        <f>VLOOKUP(N1951,CATEGORIES!A:C,3,FALSE)</f>
        <v>Food</v>
      </c>
      <c r="P1951" s="2" t="str">
        <f ca="1">VLOOKUP(D1951,CUSTOMERS!A:J,10,FALSE)</f>
        <v>30 - 40</v>
      </c>
      <c r="Q1951" s="2" t="str">
        <f>VLOOKUP(D1951,CUSTOMERS!A:I,9,FALSE)</f>
        <v>England</v>
      </c>
      <c r="R1951" s="2" t="str">
        <f>VLOOKUP(D1951,CUSTOMERS!A:K,11,FALSE)</f>
        <v>Europe</v>
      </c>
    </row>
    <row r="1952" spans="1:18" x14ac:dyDescent="0.2">
      <c r="A1952" s="2">
        <v>1926</v>
      </c>
      <c r="B1952" s="2">
        <v>3</v>
      </c>
      <c r="C1952" s="4">
        <v>45121</v>
      </c>
      <c r="D1952" s="2">
        <v>514</v>
      </c>
      <c r="E1952" s="2">
        <v>144</v>
      </c>
      <c r="F1952" s="2" t="str">
        <f>VLOOKUP(E1952,PRODUCTS!A:B,2,FALSE)</f>
        <v>Office Goody Basket</v>
      </c>
      <c r="G1952" s="2">
        <v>1</v>
      </c>
      <c r="H1952" s="10">
        <f>VLOOKUP(E1952,PRODUCTS!A:E,3,FALSE)</f>
        <v>113</v>
      </c>
      <c r="I1952" s="10">
        <f>VLOOKUP(E1952,PRODUCTS!A:E,4,FALSE)</f>
        <v>59.5</v>
      </c>
      <c r="J1952" s="10">
        <f t="shared" si="90"/>
        <v>113</v>
      </c>
      <c r="K1952" s="10">
        <f t="shared" si="91"/>
        <v>59.5</v>
      </c>
      <c r="L1952" s="10">
        <f t="shared" si="92"/>
        <v>53.5</v>
      </c>
      <c r="M1952" s="2">
        <f>VLOOKUP(D1952,CUSTOMERS!A:E,5,FALSE)</f>
        <v>5</v>
      </c>
      <c r="N1952" s="2">
        <f>VLOOKUP(E1952,PRODUCTS!A:E,5,FALSE)</f>
        <v>11</v>
      </c>
      <c r="O1952" s="2" t="str">
        <f>VLOOKUP(N1952,CATEGORIES!A:C,3,FALSE)</f>
        <v>Gifts</v>
      </c>
      <c r="P1952" s="2" t="str">
        <f ca="1">VLOOKUP(D1952,CUSTOMERS!A:J,10,FALSE)</f>
        <v>30 - 40</v>
      </c>
      <c r="Q1952" s="2" t="str">
        <f>VLOOKUP(D1952,CUSTOMERS!A:I,9,FALSE)</f>
        <v>England</v>
      </c>
      <c r="R1952" s="2" t="str">
        <f>VLOOKUP(D1952,CUSTOMERS!A:K,11,FALSE)</f>
        <v>Europe</v>
      </c>
    </row>
    <row r="1953" spans="1:18" x14ac:dyDescent="0.2">
      <c r="A1953" s="2">
        <v>1927</v>
      </c>
      <c r="B1953" s="2">
        <v>1</v>
      </c>
      <c r="C1953" s="4">
        <v>45122</v>
      </c>
      <c r="D1953" s="2">
        <v>429</v>
      </c>
      <c r="E1953" s="2">
        <v>11</v>
      </c>
      <c r="F1953" s="2" t="str">
        <f>VLOOKUP(E1953,PRODUCTS!A:B,2,FALSE)</f>
        <v>Aromatherapy Clove Candle</v>
      </c>
      <c r="G1953" s="2">
        <v>1</v>
      </c>
      <c r="H1953" s="10">
        <f>VLOOKUP(E1953,PRODUCTS!A:E,3,FALSE)</f>
        <v>25</v>
      </c>
      <c r="I1953" s="10">
        <f>VLOOKUP(E1953,PRODUCTS!A:E,4,FALSE)</f>
        <v>13.5</v>
      </c>
      <c r="J1953" s="10">
        <f t="shared" si="90"/>
        <v>25</v>
      </c>
      <c r="K1953" s="10">
        <f t="shared" si="91"/>
        <v>13.5</v>
      </c>
      <c r="L1953" s="10">
        <f t="shared" si="92"/>
        <v>11.5</v>
      </c>
      <c r="M1953" s="2">
        <f>VLOOKUP(D1953,CUSTOMERS!A:E,5,FALSE)</f>
        <v>3</v>
      </c>
      <c r="N1953" s="2">
        <f>VLOOKUP(E1953,PRODUCTS!A:E,5,FALSE)</f>
        <v>20</v>
      </c>
      <c r="O1953" s="2" t="str">
        <f>VLOOKUP(N1953,CATEGORIES!A:C,3,FALSE)</f>
        <v>Health &amp; Beauty</v>
      </c>
      <c r="P1953" s="2" t="str">
        <f ca="1">VLOOKUP(D1953,CUSTOMERS!A:J,10,FALSE)</f>
        <v>60 - 70</v>
      </c>
      <c r="Q1953" s="2" t="str">
        <f>VLOOKUP(D1953,CUSTOMERS!A:I,9,FALSE)</f>
        <v>Canada</v>
      </c>
      <c r="R1953" s="2" t="str">
        <f>VLOOKUP(D1953,CUSTOMERS!A:K,11,FALSE)</f>
        <v>Canada</v>
      </c>
    </row>
    <row r="1954" spans="1:18" x14ac:dyDescent="0.2">
      <c r="A1954" s="2">
        <v>1927</v>
      </c>
      <c r="B1954" s="2">
        <v>2</v>
      </c>
      <c r="C1954" s="4">
        <v>45122</v>
      </c>
      <c r="D1954" s="2">
        <v>429</v>
      </c>
      <c r="E1954" s="2">
        <v>50</v>
      </c>
      <c r="F1954" s="2" t="str">
        <f>VLOOKUP(E1954,PRODUCTS!A:B,2,FALSE)</f>
        <v>Chocolate Spoons</v>
      </c>
      <c r="G1954" s="2">
        <v>1</v>
      </c>
      <c r="H1954" s="10">
        <f>VLOOKUP(E1954,PRODUCTS!A:E,3,FALSE)</f>
        <v>35</v>
      </c>
      <c r="I1954" s="10">
        <f>VLOOKUP(E1954,PRODUCTS!A:E,4,FALSE)</f>
        <v>18.5</v>
      </c>
      <c r="J1954" s="10">
        <f t="shared" si="90"/>
        <v>35</v>
      </c>
      <c r="K1954" s="10">
        <f t="shared" si="91"/>
        <v>18.5</v>
      </c>
      <c r="L1954" s="10">
        <f t="shared" si="92"/>
        <v>16.5</v>
      </c>
      <c r="M1954" s="2">
        <f>VLOOKUP(D1954,CUSTOMERS!A:E,5,FALSE)</f>
        <v>3</v>
      </c>
      <c r="N1954" s="2">
        <f>VLOOKUP(E1954,PRODUCTS!A:E,5,FALSE)</f>
        <v>3</v>
      </c>
      <c r="O1954" s="2" t="str">
        <f>VLOOKUP(N1954,CATEGORIES!A:C,3,FALSE)</f>
        <v>Food</v>
      </c>
      <c r="P1954" s="2" t="str">
        <f ca="1">VLOOKUP(D1954,CUSTOMERS!A:J,10,FALSE)</f>
        <v>60 - 70</v>
      </c>
      <c r="Q1954" s="2" t="str">
        <f>VLOOKUP(D1954,CUSTOMERS!A:I,9,FALSE)</f>
        <v>Canada</v>
      </c>
      <c r="R1954" s="2" t="str">
        <f>VLOOKUP(D1954,CUSTOMERS!A:K,11,FALSE)</f>
        <v>Canada</v>
      </c>
    </row>
    <row r="1955" spans="1:18" x14ac:dyDescent="0.2">
      <c r="A1955" s="2">
        <v>1927</v>
      </c>
      <c r="B1955" s="2">
        <v>3</v>
      </c>
      <c r="C1955" s="4">
        <v>45122</v>
      </c>
      <c r="D1955" s="2">
        <v>429</v>
      </c>
      <c r="E1955" s="2">
        <v>56</v>
      </c>
      <c r="F1955" s="2" t="str">
        <f>VLOOKUP(E1955,PRODUCTS!A:B,2,FALSE)</f>
        <v>Cork Board</v>
      </c>
      <c r="G1955" s="2">
        <v>1</v>
      </c>
      <c r="H1955" s="10">
        <f>VLOOKUP(E1955,PRODUCTS!A:E,3,FALSE)</f>
        <v>30</v>
      </c>
      <c r="I1955" s="10">
        <f>VLOOKUP(E1955,PRODUCTS!A:E,4,FALSE)</f>
        <v>18</v>
      </c>
      <c r="J1955" s="10">
        <f t="shared" si="90"/>
        <v>30</v>
      </c>
      <c r="K1955" s="10">
        <f t="shared" si="91"/>
        <v>18</v>
      </c>
      <c r="L1955" s="10">
        <f t="shared" si="92"/>
        <v>12</v>
      </c>
      <c r="M1955" s="2">
        <f>VLOOKUP(D1955,CUSTOMERS!A:E,5,FALSE)</f>
        <v>3</v>
      </c>
      <c r="N1955" s="2">
        <f>VLOOKUP(E1955,PRODUCTS!A:E,5,FALSE)</f>
        <v>15</v>
      </c>
      <c r="O1955" s="2" t="str">
        <f>VLOOKUP(N1955,CATEGORIES!A:C,3,FALSE)</f>
        <v>Household</v>
      </c>
      <c r="P1955" s="2" t="str">
        <f ca="1">VLOOKUP(D1955,CUSTOMERS!A:J,10,FALSE)</f>
        <v>60 - 70</v>
      </c>
      <c r="Q1955" s="2" t="str">
        <f>VLOOKUP(D1955,CUSTOMERS!A:I,9,FALSE)</f>
        <v>Canada</v>
      </c>
      <c r="R1955" s="2" t="str">
        <f>VLOOKUP(D1955,CUSTOMERS!A:K,11,FALSE)</f>
        <v>Canada</v>
      </c>
    </row>
    <row r="1956" spans="1:18" x14ac:dyDescent="0.2">
      <c r="A1956" s="2">
        <v>1928</v>
      </c>
      <c r="B1956" s="2">
        <v>1</v>
      </c>
      <c r="C1956" s="4">
        <v>45123</v>
      </c>
      <c r="D1956" s="2">
        <v>26</v>
      </c>
      <c r="E1956" s="2">
        <v>18</v>
      </c>
      <c r="F1956" s="2" t="str">
        <f>VLOOKUP(E1956,PRODUCTS!A:B,2,FALSE)</f>
        <v>Bison Burgers &amp; Steak (10 Lb.)</v>
      </c>
      <c r="G1956" s="2">
        <v>1</v>
      </c>
      <c r="H1956" s="10">
        <f>VLOOKUP(E1956,PRODUCTS!A:E,3,FALSE)</f>
        <v>130</v>
      </c>
      <c r="I1956" s="10">
        <f>VLOOKUP(E1956,PRODUCTS!A:E,4,FALSE)</f>
        <v>66</v>
      </c>
      <c r="J1956" s="10">
        <f t="shared" si="90"/>
        <v>130</v>
      </c>
      <c r="K1956" s="10">
        <f t="shared" si="91"/>
        <v>66</v>
      </c>
      <c r="L1956" s="10">
        <f t="shared" si="92"/>
        <v>64</v>
      </c>
      <c r="M1956" s="2">
        <f>VLOOKUP(D1956,CUSTOMERS!A:E,5,FALSE)</f>
        <v>4</v>
      </c>
      <c r="N1956" s="2">
        <f>VLOOKUP(E1956,PRODUCTS!A:E,5,FALSE)</f>
        <v>18</v>
      </c>
      <c r="O1956" s="2" t="str">
        <f>VLOOKUP(N1956,CATEGORIES!A:C,3,FALSE)</f>
        <v>Food</v>
      </c>
      <c r="P1956" s="2" t="str">
        <f ca="1">VLOOKUP(D1956,CUSTOMERS!A:J,10,FALSE)</f>
        <v>30 - 40</v>
      </c>
      <c r="Q1956" s="2" t="str">
        <f>VLOOKUP(D1956,CUSTOMERS!A:I,9,FALSE)</f>
        <v>Canada</v>
      </c>
      <c r="R1956" s="2" t="str">
        <f>VLOOKUP(D1956,CUSTOMERS!A:K,11,FALSE)</f>
        <v>Canada</v>
      </c>
    </row>
    <row r="1957" spans="1:18" x14ac:dyDescent="0.2">
      <c r="A1957" s="2">
        <v>1929</v>
      </c>
      <c r="B1957" s="2">
        <v>1</v>
      </c>
      <c r="C1957" s="4">
        <v>45123</v>
      </c>
      <c r="D1957" s="2">
        <v>563</v>
      </c>
      <c r="E1957" s="2">
        <v>115</v>
      </c>
      <c r="F1957" s="2" t="str">
        <f>VLOOKUP(E1957,PRODUCTS!A:B,2,FALSE)</f>
        <v>Kissing Ball</v>
      </c>
      <c r="G1957" s="2">
        <v>1</v>
      </c>
      <c r="H1957" s="10">
        <f>VLOOKUP(E1957,PRODUCTS!A:E,3,FALSE)</f>
        <v>38</v>
      </c>
      <c r="I1957" s="10">
        <f>VLOOKUP(E1957,PRODUCTS!A:E,4,FALSE)</f>
        <v>22</v>
      </c>
      <c r="J1957" s="10">
        <f t="shared" si="90"/>
        <v>38</v>
      </c>
      <c r="K1957" s="10">
        <f t="shared" si="91"/>
        <v>22</v>
      </c>
      <c r="L1957" s="10">
        <f t="shared" si="92"/>
        <v>16</v>
      </c>
      <c r="M1957" s="2">
        <f>VLOOKUP(D1957,CUSTOMERS!A:E,5,FALSE)</f>
        <v>3</v>
      </c>
      <c r="N1957" s="2">
        <f>VLOOKUP(E1957,PRODUCTS!A:E,5,FALSE)</f>
        <v>4</v>
      </c>
      <c r="O1957" s="2" t="str">
        <f>VLOOKUP(N1957,CATEGORIES!A:C,3,FALSE)</f>
        <v>Gifts</v>
      </c>
      <c r="P1957" s="2" t="str">
        <f ca="1">VLOOKUP(D1957,CUSTOMERS!A:J,10,FALSE)</f>
        <v>30 - 40</v>
      </c>
      <c r="Q1957" s="2" t="str">
        <f>VLOOKUP(D1957,CUSTOMERS!A:I,9,FALSE)</f>
        <v>South</v>
      </c>
      <c r="R1957" s="2" t="str">
        <f>VLOOKUP(D1957,CUSTOMERS!A:K,11,FALSE)</f>
        <v>USA</v>
      </c>
    </row>
    <row r="1958" spans="1:18" x14ac:dyDescent="0.2">
      <c r="A1958" s="2">
        <v>1929</v>
      </c>
      <c r="B1958" s="2">
        <v>2</v>
      </c>
      <c r="C1958" s="4">
        <v>45123</v>
      </c>
      <c r="D1958" s="2">
        <v>563</v>
      </c>
      <c r="E1958" s="2">
        <v>205</v>
      </c>
      <c r="F1958" s="2" t="str">
        <f>VLOOKUP(E1958,PRODUCTS!A:B,2,FALSE)</f>
        <v>Weather Alert Radio</v>
      </c>
      <c r="G1958" s="2">
        <v>1</v>
      </c>
      <c r="H1958" s="10">
        <f>VLOOKUP(E1958,PRODUCTS!A:E,3,FALSE)</f>
        <v>60</v>
      </c>
      <c r="I1958" s="10">
        <f>VLOOKUP(E1958,PRODUCTS!A:E,4,FALSE)</f>
        <v>32</v>
      </c>
      <c r="J1958" s="10">
        <f t="shared" si="90"/>
        <v>60</v>
      </c>
      <c r="K1958" s="10">
        <f t="shared" si="91"/>
        <v>32</v>
      </c>
      <c r="L1958" s="10">
        <f t="shared" si="92"/>
        <v>28</v>
      </c>
      <c r="M1958" s="2">
        <f>VLOOKUP(D1958,CUSTOMERS!A:E,5,FALSE)</f>
        <v>3</v>
      </c>
      <c r="N1958" s="2">
        <f>VLOOKUP(E1958,PRODUCTS!A:E,5,FALSE)</f>
        <v>9</v>
      </c>
      <c r="O1958" s="2" t="str">
        <f>VLOOKUP(N1958,CATEGORIES!A:C,3,FALSE)</f>
        <v>Electronics</v>
      </c>
      <c r="P1958" s="2" t="str">
        <f ca="1">VLOOKUP(D1958,CUSTOMERS!A:J,10,FALSE)</f>
        <v>30 - 40</v>
      </c>
      <c r="Q1958" s="2" t="str">
        <f>VLOOKUP(D1958,CUSTOMERS!A:I,9,FALSE)</f>
        <v>South</v>
      </c>
      <c r="R1958" s="2" t="str">
        <f>VLOOKUP(D1958,CUSTOMERS!A:K,11,FALSE)</f>
        <v>USA</v>
      </c>
    </row>
    <row r="1959" spans="1:18" x14ac:dyDescent="0.2">
      <c r="A1959" s="2">
        <v>1930</v>
      </c>
      <c r="B1959" s="2">
        <v>1</v>
      </c>
      <c r="C1959" s="4">
        <v>45124</v>
      </c>
      <c r="D1959" s="2">
        <v>536</v>
      </c>
      <c r="E1959" s="2">
        <v>140</v>
      </c>
      <c r="F1959" s="2" t="str">
        <f>VLOOKUP(E1959,PRODUCTS!A:B,2,FALSE)</f>
        <v>Deer Repellent</v>
      </c>
      <c r="G1959" s="2">
        <v>1</v>
      </c>
      <c r="H1959" s="10">
        <f>VLOOKUP(E1959,PRODUCTS!A:E,3,FALSE)</f>
        <v>15</v>
      </c>
      <c r="I1959" s="10">
        <f>VLOOKUP(E1959,PRODUCTS!A:E,4,FALSE)</f>
        <v>9.5</v>
      </c>
      <c r="J1959" s="10">
        <f t="shared" si="90"/>
        <v>15</v>
      </c>
      <c r="K1959" s="10">
        <f t="shared" si="91"/>
        <v>9.5</v>
      </c>
      <c r="L1959" s="10">
        <f t="shared" si="92"/>
        <v>5.5</v>
      </c>
      <c r="M1959" s="2">
        <f>VLOOKUP(D1959,CUSTOMERS!A:E,5,FALSE)</f>
        <v>4</v>
      </c>
      <c r="N1959" s="2">
        <f>VLOOKUP(E1959,PRODUCTS!A:E,5,FALSE)</f>
        <v>16</v>
      </c>
      <c r="O1959" s="2" t="str">
        <f>VLOOKUP(N1959,CATEGORIES!A:C,3,FALSE)</f>
        <v>Household</v>
      </c>
      <c r="P1959" s="2" t="str">
        <f ca="1">VLOOKUP(D1959,CUSTOMERS!A:J,10,FALSE)</f>
        <v>30 - 40</v>
      </c>
      <c r="Q1959" s="2" t="str">
        <f>VLOOKUP(D1959,CUSTOMERS!A:I,9,FALSE)</f>
        <v>North-East</v>
      </c>
      <c r="R1959" s="2" t="str">
        <f>VLOOKUP(D1959,CUSTOMERS!A:K,11,FALSE)</f>
        <v>USA</v>
      </c>
    </row>
    <row r="1960" spans="1:18" x14ac:dyDescent="0.2">
      <c r="A1960" s="2">
        <v>1930</v>
      </c>
      <c r="B1960" s="2">
        <v>2</v>
      </c>
      <c r="C1960" s="4">
        <v>45124</v>
      </c>
      <c r="D1960" s="2">
        <v>536</v>
      </c>
      <c r="E1960" s="2">
        <v>209</v>
      </c>
      <c r="F1960" s="2" t="str">
        <f>VLOOKUP(E1960,PRODUCTS!A:B,2,FALSE)</f>
        <v>Freezable Ice Relief Pack</v>
      </c>
      <c r="G1960" s="2">
        <v>1</v>
      </c>
      <c r="H1960" s="10">
        <f>VLOOKUP(E1960,PRODUCTS!A:E,3,FALSE)</f>
        <v>25</v>
      </c>
      <c r="I1960" s="10">
        <f>VLOOKUP(E1960,PRODUCTS!A:E,4,FALSE)</f>
        <v>13.5</v>
      </c>
      <c r="J1960" s="10">
        <f t="shared" si="90"/>
        <v>25</v>
      </c>
      <c r="K1960" s="10">
        <f t="shared" si="91"/>
        <v>13.5</v>
      </c>
      <c r="L1960" s="10">
        <f t="shared" si="92"/>
        <v>11.5</v>
      </c>
      <c r="M1960" s="2">
        <f>VLOOKUP(D1960,CUSTOMERS!A:E,5,FALSE)</f>
        <v>4</v>
      </c>
      <c r="N1960" s="2">
        <f>VLOOKUP(E1960,PRODUCTS!A:E,5,FALSE)</f>
        <v>24</v>
      </c>
      <c r="O1960" s="2" t="str">
        <f>VLOOKUP(N1960,CATEGORIES!A:C,3,FALSE)</f>
        <v>Health &amp; Beauty</v>
      </c>
      <c r="P1960" s="2" t="str">
        <f ca="1">VLOOKUP(D1960,CUSTOMERS!A:J,10,FALSE)</f>
        <v>30 - 40</v>
      </c>
      <c r="Q1960" s="2" t="str">
        <f>VLOOKUP(D1960,CUSTOMERS!A:I,9,FALSE)</f>
        <v>North-East</v>
      </c>
      <c r="R1960" s="2" t="str">
        <f>VLOOKUP(D1960,CUSTOMERS!A:K,11,FALSE)</f>
        <v>USA</v>
      </c>
    </row>
    <row r="1961" spans="1:18" x14ac:dyDescent="0.2">
      <c r="A1961" s="2">
        <v>1931</v>
      </c>
      <c r="B1961" s="2">
        <v>1</v>
      </c>
      <c r="C1961" s="4">
        <v>45125</v>
      </c>
      <c r="D1961" s="2">
        <v>295</v>
      </c>
      <c r="E1961" s="2">
        <v>2</v>
      </c>
      <c r="F1961" s="2" t="str">
        <f>VLOOKUP(E1961,PRODUCTS!A:B,2,FALSE)</f>
        <v>Gardener's Journal</v>
      </c>
      <c r="G1961" s="2">
        <v>1</v>
      </c>
      <c r="H1961" s="10">
        <f>VLOOKUP(E1961,PRODUCTS!A:E,3,FALSE)</f>
        <v>25</v>
      </c>
      <c r="I1961" s="10">
        <f>VLOOKUP(E1961,PRODUCTS!A:E,4,FALSE)</f>
        <v>15.5</v>
      </c>
      <c r="J1961" s="10">
        <f t="shared" si="90"/>
        <v>25</v>
      </c>
      <c r="K1961" s="10">
        <f t="shared" si="91"/>
        <v>15.5</v>
      </c>
      <c r="L1961" s="10">
        <f t="shared" si="92"/>
        <v>9.5</v>
      </c>
      <c r="M1961" s="2">
        <f>VLOOKUP(D1961,CUSTOMERS!A:E,5,FALSE)</f>
        <v>6</v>
      </c>
      <c r="N1961" s="2">
        <f>VLOOKUP(E1961,PRODUCTS!A:E,5,FALSE)</f>
        <v>16</v>
      </c>
      <c r="O1961" s="2" t="str">
        <f>VLOOKUP(N1961,CATEGORIES!A:C,3,FALSE)</f>
        <v>Household</v>
      </c>
      <c r="P1961" s="2" t="str">
        <f ca="1">VLOOKUP(D1961,CUSTOMERS!A:J,10,FALSE)</f>
        <v>40 - 50</v>
      </c>
      <c r="Q1961" s="2" t="str">
        <f>VLOOKUP(D1961,CUSTOMERS!A:I,9,FALSE)</f>
        <v>North-East</v>
      </c>
      <c r="R1961" s="2" t="str">
        <f>VLOOKUP(D1961,CUSTOMERS!A:K,11,FALSE)</f>
        <v>USA</v>
      </c>
    </row>
    <row r="1962" spans="1:18" x14ac:dyDescent="0.2">
      <c r="A1962" s="2">
        <v>1931</v>
      </c>
      <c r="B1962" s="2">
        <v>2</v>
      </c>
      <c r="C1962" s="4">
        <v>45125</v>
      </c>
      <c r="D1962" s="2">
        <v>295</v>
      </c>
      <c r="E1962" s="2">
        <v>40</v>
      </c>
      <c r="F1962" s="2" t="str">
        <f>VLOOKUP(E1962,PRODUCTS!A:B,2,FALSE)</f>
        <v>Cedar Hope Chest</v>
      </c>
      <c r="G1962" s="2">
        <v>1</v>
      </c>
      <c r="H1962" s="10">
        <f>VLOOKUP(E1962,PRODUCTS!A:E,3,FALSE)</f>
        <v>430</v>
      </c>
      <c r="I1962" s="10">
        <f>VLOOKUP(E1962,PRODUCTS!A:E,4,FALSE)</f>
        <v>217</v>
      </c>
      <c r="J1962" s="10">
        <f t="shared" si="90"/>
        <v>430</v>
      </c>
      <c r="K1962" s="10">
        <f t="shared" si="91"/>
        <v>217</v>
      </c>
      <c r="L1962" s="10">
        <f t="shared" si="92"/>
        <v>213</v>
      </c>
      <c r="M1962" s="2">
        <f>VLOOKUP(D1962,CUSTOMERS!A:E,5,FALSE)</f>
        <v>6</v>
      </c>
      <c r="N1962" s="2">
        <f>VLOOKUP(E1962,PRODUCTS!A:E,5,FALSE)</f>
        <v>8</v>
      </c>
      <c r="O1962" s="2" t="str">
        <f>VLOOKUP(N1962,CATEGORIES!A:C,3,FALSE)</f>
        <v>Household</v>
      </c>
      <c r="P1962" s="2" t="str">
        <f ca="1">VLOOKUP(D1962,CUSTOMERS!A:J,10,FALSE)</f>
        <v>40 - 50</v>
      </c>
      <c r="Q1962" s="2" t="str">
        <f>VLOOKUP(D1962,CUSTOMERS!A:I,9,FALSE)</f>
        <v>North-East</v>
      </c>
      <c r="R1962" s="2" t="str">
        <f>VLOOKUP(D1962,CUSTOMERS!A:K,11,FALSE)</f>
        <v>USA</v>
      </c>
    </row>
    <row r="1963" spans="1:18" x14ac:dyDescent="0.2">
      <c r="A1963" s="2">
        <v>1932</v>
      </c>
      <c r="B1963" s="2">
        <v>1</v>
      </c>
      <c r="C1963" s="4">
        <v>45128</v>
      </c>
      <c r="D1963" s="2">
        <v>577</v>
      </c>
      <c r="E1963" s="2">
        <v>113</v>
      </c>
      <c r="F1963" s="2" t="str">
        <f>VLOOKUP(E1963,PRODUCTS!A:B,2,FALSE)</f>
        <v>Juniper Bonsai</v>
      </c>
      <c r="G1963" s="2">
        <v>1</v>
      </c>
      <c r="H1963" s="10">
        <f>VLOOKUP(E1963,PRODUCTS!A:E,3,FALSE)</f>
        <v>40</v>
      </c>
      <c r="I1963" s="10">
        <f>VLOOKUP(E1963,PRODUCTS!A:E,4,FALSE)</f>
        <v>23</v>
      </c>
      <c r="J1963" s="10">
        <f t="shared" si="90"/>
        <v>40</v>
      </c>
      <c r="K1963" s="10">
        <f t="shared" si="91"/>
        <v>23</v>
      </c>
      <c r="L1963" s="10">
        <f t="shared" si="92"/>
        <v>17</v>
      </c>
      <c r="M1963" s="2">
        <f>VLOOKUP(D1963,CUSTOMERS!A:E,5,FALSE)</f>
        <v>3</v>
      </c>
      <c r="N1963" s="2">
        <f>VLOOKUP(E1963,PRODUCTS!A:E,5,FALSE)</f>
        <v>22</v>
      </c>
      <c r="O1963" s="2" t="str">
        <f>VLOOKUP(N1963,CATEGORIES!A:C,3,FALSE)</f>
        <v>Gifts</v>
      </c>
      <c r="P1963" s="2" t="str">
        <f ca="1">VLOOKUP(D1963,CUSTOMERS!A:J,10,FALSE)</f>
        <v>40 - 50</v>
      </c>
      <c r="Q1963" s="2" t="str">
        <f>VLOOKUP(D1963,CUSTOMERS!A:I,9,FALSE)</f>
        <v>South-East</v>
      </c>
      <c r="R1963" s="2" t="str">
        <f>VLOOKUP(D1963,CUSTOMERS!A:K,11,FALSE)</f>
        <v>USA</v>
      </c>
    </row>
    <row r="1964" spans="1:18" x14ac:dyDescent="0.2">
      <c r="A1964" s="2">
        <v>1932</v>
      </c>
      <c r="B1964" s="2">
        <v>2</v>
      </c>
      <c r="C1964" s="4">
        <v>45128</v>
      </c>
      <c r="D1964" s="2">
        <v>577</v>
      </c>
      <c r="E1964" s="2">
        <v>116</v>
      </c>
      <c r="F1964" s="2" t="str">
        <f>VLOOKUP(E1964,PRODUCTS!A:B,2,FALSE)</f>
        <v>Label Saver (box of 20)</v>
      </c>
      <c r="G1964" s="2">
        <v>3</v>
      </c>
      <c r="H1964" s="10">
        <f>VLOOKUP(E1964,PRODUCTS!A:E,3,FALSE)</f>
        <v>20</v>
      </c>
      <c r="I1964" s="10">
        <f>VLOOKUP(E1964,PRODUCTS!A:E,4,FALSE)</f>
        <v>11</v>
      </c>
      <c r="J1964" s="10">
        <f t="shared" si="90"/>
        <v>60</v>
      </c>
      <c r="K1964" s="10">
        <f t="shared" si="91"/>
        <v>33</v>
      </c>
      <c r="L1964" s="10">
        <f t="shared" si="92"/>
        <v>27</v>
      </c>
      <c r="M1964" s="2">
        <f>VLOOKUP(D1964,CUSTOMERS!A:E,5,FALSE)</f>
        <v>3</v>
      </c>
      <c r="N1964" s="2">
        <f>VLOOKUP(E1964,PRODUCTS!A:E,5,FALSE)</f>
        <v>15</v>
      </c>
      <c r="O1964" s="2" t="str">
        <f>VLOOKUP(N1964,CATEGORIES!A:C,3,FALSE)</f>
        <v>Household</v>
      </c>
      <c r="P1964" s="2" t="str">
        <f ca="1">VLOOKUP(D1964,CUSTOMERS!A:J,10,FALSE)</f>
        <v>40 - 50</v>
      </c>
      <c r="Q1964" s="2" t="str">
        <f>VLOOKUP(D1964,CUSTOMERS!A:I,9,FALSE)</f>
        <v>South-East</v>
      </c>
      <c r="R1964" s="2" t="str">
        <f>VLOOKUP(D1964,CUSTOMERS!A:K,11,FALSE)</f>
        <v>USA</v>
      </c>
    </row>
    <row r="1965" spans="1:18" x14ac:dyDescent="0.2">
      <c r="A1965" s="2">
        <v>1932</v>
      </c>
      <c r="B1965" s="2">
        <v>3</v>
      </c>
      <c r="C1965" s="4">
        <v>45128</v>
      </c>
      <c r="D1965" s="2">
        <v>577</v>
      </c>
      <c r="E1965" s="2">
        <v>158</v>
      </c>
      <c r="F1965" s="2" t="str">
        <f>VLOOKUP(E1965,PRODUCTS!A:B,2,FALSE)</f>
        <v>Portable Light Box</v>
      </c>
      <c r="G1965" s="2">
        <v>1</v>
      </c>
      <c r="H1965" s="10">
        <f>VLOOKUP(E1965,PRODUCTS!A:E,3,FALSE)</f>
        <v>304</v>
      </c>
      <c r="I1965" s="10">
        <f>VLOOKUP(E1965,PRODUCTS!A:E,4,FALSE)</f>
        <v>154</v>
      </c>
      <c r="J1965" s="10">
        <f t="shared" si="90"/>
        <v>304</v>
      </c>
      <c r="K1965" s="10">
        <f t="shared" si="91"/>
        <v>154</v>
      </c>
      <c r="L1965" s="10">
        <f t="shared" si="92"/>
        <v>150</v>
      </c>
      <c r="M1965" s="2">
        <f>VLOOKUP(D1965,CUSTOMERS!A:E,5,FALSE)</f>
        <v>3</v>
      </c>
      <c r="N1965" s="2">
        <f>VLOOKUP(E1965,PRODUCTS!A:E,5,FALSE)</f>
        <v>7</v>
      </c>
      <c r="O1965" s="2" t="str">
        <f>VLOOKUP(N1965,CATEGORIES!A:C,3,FALSE)</f>
        <v>Electronics</v>
      </c>
      <c r="P1965" s="2" t="str">
        <f ca="1">VLOOKUP(D1965,CUSTOMERS!A:J,10,FALSE)</f>
        <v>40 - 50</v>
      </c>
      <c r="Q1965" s="2" t="str">
        <f>VLOOKUP(D1965,CUSTOMERS!A:I,9,FALSE)</f>
        <v>South-East</v>
      </c>
      <c r="R1965" s="2" t="str">
        <f>VLOOKUP(D1965,CUSTOMERS!A:K,11,FALSE)</f>
        <v>USA</v>
      </c>
    </row>
    <row r="1966" spans="1:18" x14ac:dyDescent="0.2">
      <c r="A1966" s="2">
        <v>1933</v>
      </c>
      <c r="B1966" s="2">
        <v>1</v>
      </c>
      <c r="C1966" s="4">
        <v>45128</v>
      </c>
      <c r="D1966" s="2">
        <v>587</v>
      </c>
      <c r="E1966" s="2">
        <v>46</v>
      </c>
      <c r="F1966" s="2" t="str">
        <f>VLOOKUP(E1966,PRODUCTS!A:B,2,FALSE)</f>
        <v>Cherry Linen Chest</v>
      </c>
      <c r="G1966" s="2">
        <v>1</v>
      </c>
      <c r="H1966" s="10">
        <f>VLOOKUP(E1966,PRODUCTS!A:E,3,FALSE)</f>
        <v>490</v>
      </c>
      <c r="I1966" s="10">
        <f>VLOOKUP(E1966,PRODUCTS!A:E,4,FALSE)</f>
        <v>247</v>
      </c>
      <c r="J1966" s="10">
        <f t="shared" si="90"/>
        <v>490</v>
      </c>
      <c r="K1966" s="10">
        <f t="shared" si="91"/>
        <v>247</v>
      </c>
      <c r="L1966" s="10">
        <f t="shared" si="92"/>
        <v>243</v>
      </c>
      <c r="M1966" s="2">
        <f>VLOOKUP(D1966,CUSTOMERS!A:E,5,FALSE)</f>
        <v>7</v>
      </c>
      <c r="N1966" s="2">
        <f>VLOOKUP(E1966,PRODUCTS!A:E,5,FALSE)</f>
        <v>8</v>
      </c>
      <c r="O1966" s="2" t="str">
        <f>VLOOKUP(N1966,CATEGORIES!A:C,3,FALSE)</f>
        <v>Household</v>
      </c>
      <c r="P1966" s="2" t="str">
        <f ca="1">VLOOKUP(D1966,CUSTOMERS!A:J,10,FALSE)</f>
        <v>40 - 50</v>
      </c>
      <c r="Q1966" s="2" t="str">
        <f>VLOOKUP(D1966,CUSTOMERS!A:I,9,FALSE)</f>
        <v>South</v>
      </c>
      <c r="R1966" s="2" t="str">
        <f>VLOOKUP(D1966,CUSTOMERS!A:K,11,FALSE)</f>
        <v>USA</v>
      </c>
    </row>
    <row r="1967" spans="1:18" x14ac:dyDescent="0.2">
      <c r="A1967" s="2">
        <v>1933</v>
      </c>
      <c r="B1967" s="2">
        <v>2</v>
      </c>
      <c r="C1967" s="4">
        <v>45128</v>
      </c>
      <c r="D1967" s="2">
        <v>587</v>
      </c>
      <c r="E1967" s="2">
        <v>109</v>
      </c>
      <c r="F1967" s="2" t="str">
        <f>VLOOKUP(E1967,PRODUCTS!A:B,2,FALSE)</f>
        <v>Italian Herb Garden</v>
      </c>
      <c r="G1967" s="2">
        <v>1</v>
      </c>
      <c r="H1967" s="10">
        <f>VLOOKUP(E1967,PRODUCTS!A:E,3,FALSE)</f>
        <v>29</v>
      </c>
      <c r="I1967" s="10">
        <f>VLOOKUP(E1967,PRODUCTS!A:E,4,FALSE)</f>
        <v>15.5</v>
      </c>
      <c r="J1967" s="10">
        <f t="shared" si="90"/>
        <v>29</v>
      </c>
      <c r="K1967" s="10">
        <f t="shared" si="91"/>
        <v>15.5</v>
      </c>
      <c r="L1967" s="10">
        <f t="shared" si="92"/>
        <v>13.5</v>
      </c>
      <c r="M1967" s="2">
        <f>VLOOKUP(D1967,CUSTOMERS!A:E,5,FALSE)</f>
        <v>7</v>
      </c>
      <c r="N1967" s="2">
        <f>VLOOKUP(E1967,PRODUCTS!A:E,5,FALSE)</f>
        <v>15</v>
      </c>
      <c r="O1967" s="2" t="str">
        <f>VLOOKUP(N1967,CATEGORIES!A:C,3,FALSE)</f>
        <v>Household</v>
      </c>
      <c r="P1967" s="2" t="str">
        <f ca="1">VLOOKUP(D1967,CUSTOMERS!A:J,10,FALSE)</f>
        <v>40 - 50</v>
      </c>
      <c r="Q1967" s="2" t="str">
        <f>VLOOKUP(D1967,CUSTOMERS!A:I,9,FALSE)</f>
        <v>South</v>
      </c>
      <c r="R1967" s="2" t="str">
        <f>VLOOKUP(D1967,CUSTOMERS!A:K,11,FALSE)</f>
        <v>USA</v>
      </c>
    </row>
    <row r="1968" spans="1:18" x14ac:dyDescent="0.2">
      <c r="A1968" s="2">
        <v>1933</v>
      </c>
      <c r="B1968" s="2">
        <v>3</v>
      </c>
      <c r="C1968" s="4">
        <v>45128</v>
      </c>
      <c r="D1968" s="2">
        <v>587</v>
      </c>
      <c r="E1968" s="2">
        <v>168</v>
      </c>
      <c r="F1968" s="2" t="str">
        <f>VLOOKUP(E1968,PRODUCTS!A:B,2,FALSE)</f>
        <v>Root Beer Lovers Basket</v>
      </c>
      <c r="G1968" s="2">
        <v>2</v>
      </c>
      <c r="H1968" s="10">
        <f>VLOOKUP(E1968,PRODUCTS!A:E,3,FALSE)</f>
        <v>51</v>
      </c>
      <c r="I1968" s="10">
        <f>VLOOKUP(E1968,PRODUCTS!A:E,4,FALSE)</f>
        <v>26.5</v>
      </c>
      <c r="J1968" s="10">
        <f t="shared" si="90"/>
        <v>102</v>
      </c>
      <c r="K1968" s="10">
        <f t="shared" si="91"/>
        <v>53</v>
      </c>
      <c r="L1968" s="10">
        <f t="shared" si="92"/>
        <v>49</v>
      </c>
      <c r="M1968" s="2">
        <f>VLOOKUP(D1968,CUSTOMERS!A:E,5,FALSE)</f>
        <v>7</v>
      </c>
      <c r="N1968" s="2">
        <f>VLOOKUP(E1968,PRODUCTS!A:E,5,FALSE)</f>
        <v>11</v>
      </c>
      <c r="O1968" s="2" t="str">
        <f>VLOOKUP(N1968,CATEGORIES!A:C,3,FALSE)</f>
        <v>Gifts</v>
      </c>
      <c r="P1968" s="2" t="str">
        <f ca="1">VLOOKUP(D1968,CUSTOMERS!A:J,10,FALSE)</f>
        <v>40 - 50</v>
      </c>
      <c r="Q1968" s="2" t="str">
        <f>VLOOKUP(D1968,CUSTOMERS!A:I,9,FALSE)</f>
        <v>South</v>
      </c>
      <c r="R1968" s="2" t="str">
        <f>VLOOKUP(D1968,CUSTOMERS!A:K,11,FALSE)</f>
        <v>USA</v>
      </c>
    </row>
    <row r="1969" spans="1:18" x14ac:dyDescent="0.2">
      <c r="A1969" s="2">
        <v>1934</v>
      </c>
      <c r="B1969" s="2">
        <v>1</v>
      </c>
      <c r="C1969" s="4">
        <v>45129</v>
      </c>
      <c r="D1969" s="2">
        <v>145</v>
      </c>
      <c r="E1969" s="2">
        <v>36</v>
      </c>
      <c r="F1969" s="2" t="str">
        <f>VLOOKUP(E1969,PRODUCTS!A:B,2,FALSE)</f>
        <v>Cashmere Blend Espresso</v>
      </c>
      <c r="G1969" s="2">
        <v>3</v>
      </c>
      <c r="H1969" s="10">
        <f>VLOOKUP(E1969,PRODUCTS!A:E,3,FALSE)</f>
        <v>14</v>
      </c>
      <c r="I1969" s="10">
        <f>VLOOKUP(E1969,PRODUCTS!A:E,4,FALSE)</f>
        <v>8</v>
      </c>
      <c r="J1969" s="10">
        <f t="shared" si="90"/>
        <v>42</v>
      </c>
      <c r="K1969" s="10">
        <f t="shared" si="91"/>
        <v>24</v>
      </c>
      <c r="L1969" s="10">
        <f t="shared" si="92"/>
        <v>18</v>
      </c>
      <c r="M1969" s="2">
        <f>VLOOKUP(D1969,CUSTOMERS!A:E,5,FALSE)</f>
        <v>3</v>
      </c>
      <c r="N1969" s="2">
        <f>VLOOKUP(E1969,PRODUCTS!A:E,5,FALSE)</f>
        <v>6</v>
      </c>
      <c r="O1969" s="2" t="str">
        <f>VLOOKUP(N1969,CATEGORIES!A:C,3,FALSE)</f>
        <v>Food</v>
      </c>
      <c r="P1969" s="2" t="str">
        <f ca="1">VLOOKUP(D1969,CUSTOMERS!A:J,10,FALSE)</f>
        <v>40 - 50</v>
      </c>
      <c r="Q1969" s="2" t="str">
        <f>VLOOKUP(D1969,CUSTOMERS!A:I,9,FALSE)</f>
        <v>North-East</v>
      </c>
      <c r="R1969" s="2" t="str">
        <f>VLOOKUP(D1969,CUSTOMERS!A:K,11,FALSE)</f>
        <v>USA</v>
      </c>
    </row>
    <row r="1970" spans="1:18" x14ac:dyDescent="0.2">
      <c r="A1970" s="2">
        <v>1934</v>
      </c>
      <c r="B1970" s="2">
        <v>2</v>
      </c>
      <c r="C1970" s="4">
        <v>45129</v>
      </c>
      <c r="D1970" s="2">
        <v>145</v>
      </c>
      <c r="E1970" s="2">
        <v>88</v>
      </c>
      <c r="F1970" s="2" t="str">
        <f>VLOOKUP(E1970,PRODUCTS!A:B,2,FALSE)</f>
        <v>Garden Gnome Set</v>
      </c>
      <c r="G1970" s="2">
        <v>1</v>
      </c>
      <c r="H1970" s="10">
        <f>VLOOKUP(E1970,PRODUCTS!A:E,3,FALSE)</f>
        <v>95</v>
      </c>
      <c r="I1970" s="10">
        <f>VLOOKUP(E1970,PRODUCTS!A:E,4,FALSE)</f>
        <v>48.5</v>
      </c>
      <c r="J1970" s="10">
        <f t="shared" si="90"/>
        <v>95</v>
      </c>
      <c r="K1970" s="10">
        <f t="shared" si="91"/>
        <v>48.5</v>
      </c>
      <c r="L1970" s="10">
        <f t="shared" si="92"/>
        <v>46.5</v>
      </c>
      <c r="M1970" s="2">
        <f>VLOOKUP(D1970,CUSTOMERS!A:E,5,FALSE)</f>
        <v>3</v>
      </c>
      <c r="N1970" s="2">
        <f>VLOOKUP(E1970,PRODUCTS!A:E,5,FALSE)</f>
        <v>16</v>
      </c>
      <c r="O1970" s="2" t="str">
        <f>VLOOKUP(N1970,CATEGORIES!A:C,3,FALSE)</f>
        <v>Household</v>
      </c>
      <c r="P1970" s="2" t="str">
        <f ca="1">VLOOKUP(D1970,CUSTOMERS!A:J,10,FALSE)</f>
        <v>40 - 50</v>
      </c>
      <c r="Q1970" s="2" t="str">
        <f>VLOOKUP(D1970,CUSTOMERS!A:I,9,FALSE)</f>
        <v>North-East</v>
      </c>
      <c r="R1970" s="2" t="str">
        <f>VLOOKUP(D1970,CUSTOMERS!A:K,11,FALSE)</f>
        <v>USA</v>
      </c>
    </row>
    <row r="1971" spans="1:18" x14ac:dyDescent="0.2">
      <c r="A1971" s="2">
        <v>1935</v>
      </c>
      <c r="B1971" s="2">
        <v>1</v>
      </c>
      <c r="C1971" s="4">
        <v>45130</v>
      </c>
      <c r="D1971" s="2">
        <v>262</v>
      </c>
      <c r="E1971" s="2">
        <v>159</v>
      </c>
      <c r="F1971" s="2" t="str">
        <f>VLOOKUP(E1971,PRODUCTS!A:B,2,FALSE)</f>
        <v>Planter Pot Feet</v>
      </c>
      <c r="G1971" s="2">
        <v>2</v>
      </c>
      <c r="H1971" s="10">
        <f>VLOOKUP(E1971,PRODUCTS!A:E,3,FALSE)</f>
        <v>12</v>
      </c>
      <c r="I1971" s="10">
        <f>VLOOKUP(E1971,PRODUCTS!A:E,4,FALSE)</f>
        <v>7</v>
      </c>
      <c r="J1971" s="10">
        <f t="shared" si="90"/>
        <v>24</v>
      </c>
      <c r="K1971" s="10">
        <f t="shared" si="91"/>
        <v>14</v>
      </c>
      <c r="L1971" s="10">
        <f t="shared" si="92"/>
        <v>10</v>
      </c>
      <c r="M1971" s="2">
        <f>VLOOKUP(D1971,CUSTOMERS!A:E,5,FALSE)</f>
        <v>5</v>
      </c>
      <c r="N1971" s="2">
        <f>VLOOKUP(E1971,PRODUCTS!A:E,5,FALSE)</f>
        <v>16</v>
      </c>
      <c r="O1971" s="2" t="str">
        <f>VLOOKUP(N1971,CATEGORIES!A:C,3,FALSE)</f>
        <v>Household</v>
      </c>
      <c r="P1971" s="2" t="str">
        <f ca="1">VLOOKUP(D1971,CUSTOMERS!A:J,10,FALSE)</f>
        <v>50 - 60</v>
      </c>
      <c r="Q1971" s="2" t="str">
        <f>VLOOKUP(D1971,CUSTOMERS!A:I,9,FALSE)</f>
        <v>North-West</v>
      </c>
      <c r="R1971" s="2" t="str">
        <f>VLOOKUP(D1971,CUSTOMERS!A:K,11,FALSE)</f>
        <v>USA</v>
      </c>
    </row>
    <row r="1972" spans="1:18" x14ac:dyDescent="0.2">
      <c r="A1972" s="2">
        <v>1935</v>
      </c>
      <c r="B1972" s="2">
        <v>2</v>
      </c>
      <c r="C1972" s="4">
        <v>45130</v>
      </c>
      <c r="D1972" s="2">
        <v>262</v>
      </c>
      <c r="E1972" s="2">
        <v>179</v>
      </c>
      <c r="F1972" s="2" t="str">
        <f>VLOOKUP(E1972,PRODUCTS!A:B,2,FALSE)</f>
        <v>Sleigh Bells Doorknob</v>
      </c>
      <c r="G1972" s="2">
        <v>1</v>
      </c>
      <c r="H1972" s="10">
        <f>VLOOKUP(E1972,PRODUCTS!A:E,3,FALSE)</f>
        <v>20</v>
      </c>
      <c r="I1972" s="10">
        <f>VLOOKUP(E1972,PRODUCTS!A:E,4,FALSE)</f>
        <v>13</v>
      </c>
      <c r="J1972" s="10">
        <f t="shared" si="90"/>
        <v>20</v>
      </c>
      <c r="K1972" s="10">
        <f t="shared" si="91"/>
        <v>13</v>
      </c>
      <c r="L1972" s="10">
        <f t="shared" si="92"/>
        <v>7</v>
      </c>
      <c r="M1972" s="2">
        <f>VLOOKUP(D1972,CUSTOMERS!A:E,5,FALSE)</f>
        <v>5</v>
      </c>
      <c r="N1972" s="2">
        <f>VLOOKUP(E1972,PRODUCTS!A:E,5,FALSE)</f>
        <v>4</v>
      </c>
      <c r="O1972" s="2" t="str">
        <f>VLOOKUP(N1972,CATEGORIES!A:C,3,FALSE)</f>
        <v>Gifts</v>
      </c>
      <c r="P1972" s="2" t="str">
        <f ca="1">VLOOKUP(D1972,CUSTOMERS!A:J,10,FALSE)</f>
        <v>50 - 60</v>
      </c>
      <c r="Q1972" s="2" t="str">
        <f>VLOOKUP(D1972,CUSTOMERS!A:I,9,FALSE)</f>
        <v>North-West</v>
      </c>
      <c r="R1972" s="2" t="str">
        <f>VLOOKUP(D1972,CUSTOMERS!A:K,11,FALSE)</f>
        <v>USA</v>
      </c>
    </row>
    <row r="1973" spans="1:18" x14ac:dyDescent="0.2">
      <c r="A1973" s="2">
        <v>1936</v>
      </c>
      <c r="B1973" s="2">
        <v>1</v>
      </c>
      <c r="C1973" s="4">
        <v>45130</v>
      </c>
      <c r="D1973" s="2">
        <v>471</v>
      </c>
      <c r="E1973" s="2">
        <v>1</v>
      </c>
      <c r="F1973" s="2" t="str">
        <f>VLOOKUP(E1973,PRODUCTS!A:B,2,FALSE)</f>
        <v>Sharp Vermont Cheddar (3Lb)</v>
      </c>
      <c r="G1973" s="2">
        <v>1</v>
      </c>
      <c r="H1973" s="10">
        <f>VLOOKUP(E1973,PRODUCTS!A:E,3,FALSE)</f>
        <v>25</v>
      </c>
      <c r="I1973" s="10">
        <f>VLOOKUP(E1973,PRODUCTS!A:E,4,FALSE)</f>
        <v>14.5</v>
      </c>
      <c r="J1973" s="10">
        <f t="shared" si="90"/>
        <v>25</v>
      </c>
      <c r="K1973" s="10">
        <f t="shared" si="91"/>
        <v>14.5</v>
      </c>
      <c r="L1973" s="10">
        <f t="shared" si="92"/>
        <v>10.5</v>
      </c>
      <c r="M1973" s="2">
        <f>VLOOKUP(D1973,CUSTOMERS!A:E,5,FALSE)</f>
        <v>5</v>
      </c>
      <c r="N1973" s="2">
        <f>VLOOKUP(E1973,PRODUCTS!A:E,5,FALSE)</f>
        <v>18</v>
      </c>
      <c r="O1973" s="2" t="str">
        <f>VLOOKUP(N1973,CATEGORIES!A:C,3,FALSE)</f>
        <v>Food</v>
      </c>
      <c r="P1973" s="2" t="str">
        <f ca="1">VLOOKUP(D1973,CUSTOMERS!A:J,10,FALSE)</f>
        <v>30 - 40</v>
      </c>
      <c r="Q1973" s="2" t="str">
        <f>VLOOKUP(D1973,CUSTOMERS!A:I,9,FALSE)</f>
        <v>Central</v>
      </c>
      <c r="R1973" s="2" t="str">
        <f>VLOOKUP(D1973,CUSTOMERS!A:K,11,FALSE)</f>
        <v>USA</v>
      </c>
    </row>
    <row r="1974" spans="1:18" x14ac:dyDescent="0.2">
      <c r="A1974" s="2">
        <v>1936</v>
      </c>
      <c r="B1974" s="2">
        <v>2</v>
      </c>
      <c r="C1974" s="4">
        <v>45130</v>
      </c>
      <c r="D1974" s="2">
        <v>471</v>
      </c>
      <c r="E1974" s="2">
        <v>150</v>
      </c>
      <c r="F1974" s="2" t="str">
        <f>VLOOKUP(E1974,PRODUCTS!A:B,2,FALSE)</f>
        <v>Personal Air Purifier</v>
      </c>
      <c r="G1974" s="2">
        <v>1</v>
      </c>
      <c r="H1974" s="10">
        <f>VLOOKUP(E1974,PRODUCTS!A:E,3,FALSE)</f>
        <v>105</v>
      </c>
      <c r="I1974" s="10">
        <f>VLOOKUP(E1974,PRODUCTS!A:E,4,FALSE)</f>
        <v>53.5</v>
      </c>
      <c r="J1974" s="10">
        <f t="shared" si="90"/>
        <v>105</v>
      </c>
      <c r="K1974" s="10">
        <f t="shared" si="91"/>
        <v>53.5</v>
      </c>
      <c r="L1974" s="10">
        <f t="shared" si="92"/>
        <v>51.5</v>
      </c>
      <c r="M1974" s="2">
        <f>VLOOKUP(D1974,CUSTOMERS!A:E,5,FALSE)</f>
        <v>5</v>
      </c>
      <c r="N1974" s="2">
        <f>VLOOKUP(E1974,PRODUCTS!A:E,5,FALSE)</f>
        <v>7</v>
      </c>
      <c r="O1974" s="2" t="str">
        <f>VLOOKUP(N1974,CATEGORIES!A:C,3,FALSE)</f>
        <v>Electronics</v>
      </c>
      <c r="P1974" s="2" t="str">
        <f ca="1">VLOOKUP(D1974,CUSTOMERS!A:J,10,FALSE)</f>
        <v>30 - 40</v>
      </c>
      <c r="Q1974" s="2" t="str">
        <f>VLOOKUP(D1974,CUSTOMERS!A:I,9,FALSE)</f>
        <v>Central</v>
      </c>
      <c r="R1974" s="2" t="str">
        <f>VLOOKUP(D1974,CUSTOMERS!A:K,11,FALSE)</f>
        <v>USA</v>
      </c>
    </row>
    <row r="1975" spans="1:18" x14ac:dyDescent="0.2">
      <c r="A1975" s="2">
        <v>1937</v>
      </c>
      <c r="B1975" s="2">
        <v>1</v>
      </c>
      <c r="C1975" s="4">
        <v>45131</v>
      </c>
      <c r="D1975" s="2">
        <v>206</v>
      </c>
      <c r="E1975" s="2">
        <v>22</v>
      </c>
      <c r="F1975" s="2" t="str">
        <f>VLOOKUP(E1975,PRODUCTS!A:B,2,FALSE)</f>
        <v>Boomerang</v>
      </c>
      <c r="G1975" s="2">
        <v>1</v>
      </c>
      <c r="H1975" s="10">
        <f>VLOOKUP(E1975,PRODUCTS!A:E,3,FALSE)</f>
        <v>30</v>
      </c>
      <c r="I1975" s="10">
        <f>VLOOKUP(E1975,PRODUCTS!A:E,4,FALSE)</f>
        <v>17</v>
      </c>
      <c r="J1975" s="10">
        <f t="shared" si="90"/>
        <v>30</v>
      </c>
      <c r="K1975" s="10">
        <f t="shared" si="91"/>
        <v>17</v>
      </c>
      <c r="L1975" s="10">
        <f t="shared" si="92"/>
        <v>13</v>
      </c>
      <c r="M1975" s="2">
        <f>VLOOKUP(D1975,CUSTOMERS!A:E,5,FALSE)</f>
        <v>6</v>
      </c>
      <c r="N1975" s="2">
        <f>VLOOKUP(E1975,PRODUCTS!A:E,5,FALSE)</f>
        <v>5</v>
      </c>
      <c r="O1975" s="2" t="str">
        <f>VLOOKUP(N1975,CATEGORIES!A:C,3,FALSE)</f>
        <v>Children</v>
      </c>
      <c r="P1975" s="2" t="str">
        <f ca="1">VLOOKUP(D1975,CUSTOMERS!A:J,10,FALSE)</f>
        <v>40 - 50</v>
      </c>
      <c r="Q1975" s="2" t="str">
        <f>VLOOKUP(D1975,CUSTOMERS!A:I,9,FALSE)</f>
        <v>North-East</v>
      </c>
      <c r="R1975" s="2" t="str">
        <f>VLOOKUP(D1975,CUSTOMERS!A:K,11,FALSE)</f>
        <v>USA</v>
      </c>
    </row>
    <row r="1976" spans="1:18" x14ac:dyDescent="0.2">
      <c r="A1976" s="2">
        <v>1937</v>
      </c>
      <c r="B1976" s="2">
        <v>2</v>
      </c>
      <c r="C1976" s="4">
        <v>45131</v>
      </c>
      <c r="D1976" s="2">
        <v>206</v>
      </c>
      <c r="E1976" s="2">
        <v>24</v>
      </c>
      <c r="F1976" s="2" t="str">
        <f>VLOOKUP(E1976,PRODUCTS!A:B,2,FALSE)</f>
        <v>Brass Cigar Cutter</v>
      </c>
      <c r="G1976" s="2">
        <v>1</v>
      </c>
      <c r="H1976" s="10">
        <f>VLOOKUP(E1976,PRODUCTS!A:E,3,FALSE)</f>
        <v>34</v>
      </c>
      <c r="I1976" s="10">
        <f>VLOOKUP(E1976,PRODUCTS!A:E,4,FALSE)</f>
        <v>18</v>
      </c>
      <c r="J1976" s="10">
        <f t="shared" si="90"/>
        <v>34</v>
      </c>
      <c r="K1976" s="10">
        <f t="shared" si="91"/>
        <v>18</v>
      </c>
      <c r="L1976" s="10">
        <f t="shared" si="92"/>
        <v>16</v>
      </c>
      <c r="M1976" s="2">
        <f>VLOOKUP(D1976,CUSTOMERS!A:E,5,FALSE)</f>
        <v>6</v>
      </c>
      <c r="N1976" s="2">
        <f>VLOOKUP(E1976,PRODUCTS!A:E,5,FALSE)</f>
        <v>26</v>
      </c>
      <c r="O1976" s="2" t="str">
        <f>VLOOKUP(N1976,CATEGORIES!A:C,3,FALSE)</f>
        <v>Gifts</v>
      </c>
      <c r="P1976" s="2" t="str">
        <f ca="1">VLOOKUP(D1976,CUSTOMERS!A:J,10,FALSE)</f>
        <v>40 - 50</v>
      </c>
      <c r="Q1976" s="2" t="str">
        <f>VLOOKUP(D1976,CUSTOMERS!A:I,9,FALSE)</f>
        <v>North-East</v>
      </c>
      <c r="R1976" s="2" t="str">
        <f>VLOOKUP(D1976,CUSTOMERS!A:K,11,FALSE)</f>
        <v>USA</v>
      </c>
    </row>
    <row r="1977" spans="1:18" x14ac:dyDescent="0.2">
      <c r="A1977" s="2">
        <v>1938</v>
      </c>
      <c r="B1977" s="2">
        <v>1</v>
      </c>
      <c r="C1977" s="4">
        <v>45131</v>
      </c>
      <c r="D1977" s="2">
        <v>578</v>
      </c>
      <c r="E1977" s="2">
        <v>168</v>
      </c>
      <c r="F1977" s="2" t="str">
        <f>VLOOKUP(E1977,PRODUCTS!A:B,2,FALSE)</f>
        <v>Root Beer Lovers Basket</v>
      </c>
      <c r="G1977" s="2">
        <v>1</v>
      </c>
      <c r="H1977" s="10">
        <f>VLOOKUP(E1977,PRODUCTS!A:E,3,FALSE)</f>
        <v>51</v>
      </c>
      <c r="I1977" s="10">
        <f>VLOOKUP(E1977,PRODUCTS!A:E,4,FALSE)</f>
        <v>26.5</v>
      </c>
      <c r="J1977" s="10">
        <f t="shared" si="90"/>
        <v>51</v>
      </c>
      <c r="K1977" s="10">
        <f t="shared" si="91"/>
        <v>26.5</v>
      </c>
      <c r="L1977" s="10">
        <f t="shared" si="92"/>
        <v>24.5</v>
      </c>
      <c r="M1977" s="2">
        <f>VLOOKUP(D1977,CUSTOMERS!A:E,5,FALSE)</f>
        <v>7</v>
      </c>
      <c r="N1977" s="2">
        <f>VLOOKUP(E1977,PRODUCTS!A:E,5,FALSE)</f>
        <v>11</v>
      </c>
      <c r="O1977" s="2" t="str">
        <f>VLOOKUP(N1977,CATEGORIES!A:C,3,FALSE)</f>
        <v>Gifts</v>
      </c>
      <c r="P1977" s="2" t="str">
        <f ca="1">VLOOKUP(D1977,CUSTOMERS!A:J,10,FALSE)</f>
        <v>30 - 40</v>
      </c>
      <c r="Q1977" s="2" t="str">
        <f>VLOOKUP(D1977,CUSTOMERS!A:I,9,FALSE)</f>
        <v>Mid-Atlantic</v>
      </c>
      <c r="R1977" s="2" t="str">
        <f>VLOOKUP(D1977,CUSTOMERS!A:K,11,FALSE)</f>
        <v>USA</v>
      </c>
    </row>
    <row r="1978" spans="1:18" x14ac:dyDescent="0.2">
      <c r="A1978" s="2">
        <v>1939</v>
      </c>
      <c r="B1978" s="2">
        <v>1</v>
      </c>
      <c r="C1978" s="4">
        <v>45132</v>
      </c>
      <c r="D1978" s="2">
        <v>111</v>
      </c>
      <c r="E1978" s="2">
        <v>123</v>
      </c>
      <c r="F1978" s="2" t="str">
        <f>VLOOKUP(E1978,PRODUCTS!A:B,2,FALSE)</f>
        <v>Lone Star Fiesta</v>
      </c>
      <c r="G1978" s="2">
        <v>1</v>
      </c>
      <c r="H1978" s="10">
        <f>VLOOKUP(E1978,PRODUCTS!A:E,3,FALSE)</f>
        <v>75</v>
      </c>
      <c r="I1978" s="10">
        <f>VLOOKUP(E1978,PRODUCTS!A:E,4,FALSE)</f>
        <v>40.5</v>
      </c>
      <c r="J1978" s="10">
        <f t="shared" si="90"/>
        <v>75</v>
      </c>
      <c r="K1978" s="10">
        <f t="shared" si="91"/>
        <v>40.5</v>
      </c>
      <c r="L1978" s="10">
        <f t="shared" si="92"/>
        <v>34.5</v>
      </c>
      <c r="M1978" s="2">
        <f>VLOOKUP(D1978,CUSTOMERS!A:E,5,FALSE)</f>
        <v>4</v>
      </c>
      <c r="N1978" s="2">
        <f>VLOOKUP(E1978,PRODUCTS!A:E,5,FALSE)</f>
        <v>11</v>
      </c>
      <c r="O1978" s="2" t="str">
        <f>VLOOKUP(N1978,CATEGORIES!A:C,3,FALSE)</f>
        <v>Gifts</v>
      </c>
      <c r="P1978" s="2" t="str">
        <f ca="1">VLOOKUP(D1978,CUSTOMERS!A:J,10,FALSE)</f>
        <v>40 - 50</v>
      </c>
      <c r="Q1978" s="2" t="str">
        <f>VLOOKUP(D1978,CUSTOMERS!A:I,9,FALSE)</f>
        <v>North-West</v>
      </c>
      <c r="R1978" s="2" t="str">
        <f>VLOOKUP(D1978,CUSTOMERS!A:K,11,FALSE)</f>
        <v>USA</v>
      </c>
    </row>
    <row r="1979" spans="1:18" x14ac:dyDescent="0.2">
      <c r="A1979" s="2">
        <v>1939</v>
      </c>
      <c r="B1979" s="2">
        <v>2</v>
      </c>
      <c r="C1979" s="4">
        <v>45132</v>
      </c>
      <c r="D1979" s="2">
        <v>111</v>
      </c>
      <c r="E1979" s="2">
        <v>124</v>
      </c>
      <c r="F1979" s="2" t="str">
        <f>VLOOKUP(E1979,PRODUCTS!A:B,2,FALSE)</f>
        <v>Love Potion Amulet</v>
      </c>
      <c r="G1979" s="2">
        <v>1</v>
      </c>
      <c r="H1979" s="10">
        <f>VLOOKUP(E1979,PRODUCTS!A:E,3,FALSE)</f>
        <v>23</v>
      </c>
      <c r="I1979" s="10">
        <f>VLOOKUP(E1979,PRODUCTS!A:E,4,FALSE)</f>
        <v>14.5</v>
      </c>
      <c r="J1979" s="10">
        <f t="shared" si="90"/>
        <v>23</v>
      </c>
      <c r="K1979" s="10">
        <f t="shared" si="91"/>
        <v>14.5</v>
      </c>
      <c r="L1979" s="10">
        <f t="shared" si="92"/>
        <v>8.5</v>
      </c>
      <c r="M1979" s="2">
        <f>VLOOKUP(D1979,CUSTOMERS!A:E,5,FALSE)</f>
        <v>4</v>
      </c>
      <c r="N1979" s="2">
        <f>VLOOKUP(E1979,PRODUCTS!A:E,5,FALSE)</f>
        <v>14</v>
      </c>
      <c r="O1979" s="2" t="str">
        <f>VLOOKUP(N1979,CATEGORIES!A:C,3,FALSE)</f>
        <v>Health &amp; Beauty</v>
      </c>
      <c r="P1979" s="2" t="str">
        <f ca="1">VLOOKUP(D1979,CUSTOMERS!A:J,10,FALSE)</f>
        <v>40 - 50</v>
      </c>
      <c r="Q1979" s="2" t="str">
        <f>VLOOKUP(D1979,CUSTOMERS!A:I,9,FALSE)</f>
        <v>North-West</v>
      </c>
      <c r="R1979" s="2" t="str">
        <f>VLOOKUP(D1979,CUSTOMERS!A:K,11,FALSE)</f>
        <v>USA</v>
      </c>
    </row>
    <row r="1980" spans="1:18" x14ac:dyDescent="0.2">
      <c r="A1980" s="2">
        <v>1939</v>
      </c>
      <c r="B1980" s="2">
        <v>3</v>
      </c>
      <c r="C1980" s="4">
        <v>45132</v>
      </c>
      <c r="D1980" s="2">
        <v>111</v>
      </c>
      <c r="E1980" s="2">
        <v>170</v>
      </c>
      <c r="F1980" s="2" t="str">
        <f>VLOOKUP(E1980,PRODUCTS!A:B,2,FALSE)</f>
        <v>San Francisco Trolley 3-D Puzzle</v>
      </c>
      <c r="G1980" s="2">
        <v>1</v>
      </c>
      <c r="H1980" s="10">
        <f>VLOOKUP(E1980,PRODUCTS!A:E,3,FALSE)</f>
        <v>95</v>
      </c>
      <c r="I1980" s="10">
        <f>VLOOKUP(E1980,PRODUCTS!A:E,4,FALSE)</f>
        <v>49.5</v>
      </c>
      <c r="J1980" s="10">
        <f t="shared" si="90"/>
        <v>95</v>
      </c>
      <c r="K1980" s="10">
        <f t="shared" si="91"/>
        <v>49.5</v>
      </c>
      <c r="L1980" s="10">
        <f t="shared" si="92"/>
        <v>45.5</v>
      </c>
      <c r="M1980" s="2">
        <f>VLOOKUP(D1980,CUSTOMERS!A:E,5,FALSE)</f>
        <v>4</v>
      </c>
      <c r="N1980" s="2">
        <f>VLOOKUP(E1980,PRODUCTS!A:E,5,FALSE)</f>
        <v>11</v>
      </c>
      <c r="O1980" s="2" t="str">
        <f>VLOOKUP(N1980,CATEGORIES!A:C,3,FALSE)</f>
        <v>Gifts</v>
      </c>
      <c r="P1980" s="2" t="str">
        <f ca="1">VLOOKUP(D1980,CUSTOMERS!A:J,10,FALSE)</f>
        <v>40 - 50</v>
      </c>
      <c r="Q1980" s="2" t="str">
        <f>VLOOKUP(D1980,CUSTOMERS!A:I,9,FALSE)</f>
        <v>North-West</v>
      </c>
      <c r="R1980" s="2" t="str">
        <f>VLOOKUP(D1980,CUSTOMERS!A:K,11,FALSE)</f>
        <v>USA</v>
      </c>
    </row>
    <row r="1981" spans="1:18" x14ac:dyDescent="0.2">
      <c r="A1981" s="2">
        <v>1940</v>
      </c>
      <c r="B1981" s="2">
        <v>1</v>
      </c>
      <c r="C1981" s="4">
        <v>45135</v>
      </c>
      <c r="D1981" s="2">
        <v>32</v>
      </c>
      <c r="E1981" s="2">
        <v>89</v>
      </c>
      <c r="F1981" s="2" t="str">
        <f>VLOOKUP(E1981,PRODUCTS!A:B,2,FALSE)</f>
        <v>Ghirardelli Square Gift Box</v>
      </c>
      <c r="G1981" s="2">
        <v>1</v>
      </c>
      <c r="H1981" s="10">
        <f>VLOOKUP(E1981,PRODUCTS!A:E,3,FALSE)</f>
        <v>58</v>
      </c>
      <c r="I1981" s="10">
        <f>VLOOKUP(E1981,PRODUCTS!A:E,4,FALSE)</f>
        <v>32</v>
      </c>
      <c r="J1981" s="10">
        <f t="shared" si="90"/>
        <v>58</v>
      </c>
      <c r="K1981" s="10">
        <f t="shared" si="91"/>
        <v>32</v>
      </c>
      <c r="L1981" s="10">
        <f t="shared" si="92"/>
        <v>26</v>
      </c>
      <c r="M1981" s="2">
        <f>VLOOKUP(D1981,CUSTOMERS!A:E,5,FALSE)</f>
        <v>6</v>
      </c>
      <c r="N1981" s="2">
        <f>VLOOKUP(E1981,PRODUCTS!A:E,5,FALSE)</f>
        <v>11</v>
      </c>
      <c r="O1981" s="2" t="str">
        <f>VLOOKUP(N1981,CATEGORIES!A:C,3,FALSE)</f>
        <v>Gifts</v>
      </c>
      <c r="P1981" s="2" t="str">
        <f ca="1">VLOOKUP(D1981,CUSTOMERS!A:J,10,FALSE)</f>
        <v>20 - 30</v>
      </c>
      <c r="Q1981" s="2" t="str">
        <f>VLOOKUP(D1981,CUSTOMERS!A:I,9,FALSE)</f>
        <v>Central</v>
      </c>
      <c r="R1981" s="2" t="str">
        <f>VLOOKUP(D1981,CUSTOMERS!A:K,11,FALSE)</f>
        <v>USA</v>
      </c>
    </row>
    <row r="1982" spans="1:18" x14ac:dyDescent="0.2">
      <c r="A1982" s="2">
        <v>1940</v>
      </c>
      <c r="B1982" s="2">
        <v>2</v>
      </c>
      <c r="C1982" s="4">
        <v>45135</v>
      </c>
      <c r="D1982" s="2">
        <v>32</v>
      </c>
      <c r="E1982" s="2">
        <v>92</v>
      </c>
      <c r="F1982" s="2" t="str">
        <f>VLOOKUP(E1982,PRODUCTS!A:B,2,FALSE)</f>
        <v>Godiva Halloween Ballotin</v>
      </c>
      <c r="G1982" s="2">
        <v>1</v>
      </c>
      <c r="H1982" s="10">
        <f>VLOOKUP(E1982,PRODUCTS!A:E,3,FALSE)</f>
        <v>40</v>
      </c>
      <c r="I1982" s="10">
        <f>VLOOKUP(E1982,PRODUCTS!A:E,4,FALSE)</f>
        <v>22</v>
      </c>
      <c r="J1982" s="10">
        <f t="shared" si="90"/>
        <v>40</v>
      </c>
      <c r="K1982" s="10">
        <f t="shared" si="91"/>
        <v>22</v>
      </c>
      <c r="L1982" s="10">
        <f t="shared" si="92"/>
        <v>18</v>
      </c>
      <c r="M1982" s="2">
        <f>VLOOKUP(D1982,CUSTOMERS!A:E,5,FALSE)</f>
        <v>6</v>
      </c>
      <c r="N1982" s="2">
        <f>VLOOKUP(E1982,PRODUCTS!A:E,5,FALSE)</f>
        <v>3</v>
      </c>
      <c r="O1982" s="2" t="str">
        <f>VLOOKUP(N1982,CATEGORIES!A:C,3,FALSE)</f>
        <v>Food</v>
      </c>
      <c r="P1982" s="2" t="str">
        <f ca="1">VLOOKUP(D1982,CUSTOMERS!A:J,10,FALSE)</f>
        <v>20 - 30</v>
      </c>
      <c r="Q1982" s="2" t="str">
        <f>VLOOKUP(D1982,CUSTOMERS!A:I,9,FALSE)</f>
        <v>Central</v>
      </c>
      <c r="R1982" s="2" t="str">
        <f>VLOOKUP(D1982,CUSTOMERS!A:K,11,FALSE)</f>
        <v>USA</v>
      </c>
    </row>
    <row r="1983" spans="1:18" x14ac:dyDescent="0.2">
      <c r="A1983" s="2">
        <v>1941</v>
      </c>
      <c r="B1983" s="2">
        <v>1</v>
      </c>
      <c r="C1983" s="4">
        <v>45135</v>
      </c>
      <c r="D1983" s="2">
        <v>413</v>
      </c>
      <c r="E1983" s="2">
        <v>42</v>
      </c>
      <c r="F1983" s="2" t="str">
        <f>VLOOKUP(E1983,PRODUCTS!A:B,2,FALSE)</f>
        <v>Ceramic Mixing Bowls</v>
      </c>
      <c r="G1983" s="2">
        <v>2</v>
      </c>
      <c r="H1983" s="10">
        <f>VLOOKUP(E1983,PRODUCTS!A:E,3,FALSE)</f>
        <v>45</v>
      </c>
      <c r="I1983" s="10">
        <f>VLOOKUP(E1983,PRODUCTS!A:E,4,FALSE)</f>
        <v>25.5</v>
      </c>
      <c r="J1983" s="10">
        <f t="shared" si="90"/>
        <v>90</v>
      </c>
      <c r="K1983" s="10">
        <f t="shared" si="91"/>
        <v>51</v>
      </c>
      <c r="L1983" s="10">
        <f t="shared" si="92"/>
        <v>39</v>
      </c>
      <c r="M1983" s="2">
        <f>VLOOKUP(D1983,CUSTOMERS!A:E,5,FALSE)</f>
        <v>5</v>
      </c>
      <c r="N1983" s="2">
        <f>VLOOKUP(E1983,PRODUCTS!A:E,5,FALSE)</f>
        <v>15</v>
      </c>
      <c r="O1983" s="2" t="str">
        <f>VLOOKUP(N1983,CATEGORIES!A:C,3,FALSE)</f>
        <v>Household</v>
      </c>
      <c r="P1983" s="2" t="str">
        <f ca="1">VLOOKUP(D1983,CUSTOMERS!A:J,10,FALSE)</f>
        <v>40 - 50</v>
      </c>
      <c r="Q1983" s="2" t="str">
        <f>VLOOKUP(D1983,CUSTOMERS!A:I,9,FALSE)</f>
        <v>Central</v>
      </c>
      <c r="R1983" s="2" t="str">
        <f>VLOOKUP(D1983,CUSTOMERS!A:K,11,FALSE)</f>
        <v>USA</v>
      </c>
    </row>
    <row r="1984" spans="1:18" x14ac:dyDescent="0.2">
      <c r="A1984" s="2">
        <v>1941</v>
      </c>
      <c r="B1984" s="2">
        <v>2</v>
      </c>
      <c r="C1984" s="4">
        <v>45135</v>
      </c>
      <c r="D1984" s="2">
        <v>413</v>
      </c>
      <c r="E1984" s="2">
        <v>100</v>
      </c>
      <c r="F1984" s="2" t="str">
        <f>VLOOKUP(E1984,PRODUCTS!A:B,2,FALSE)</f>
        <v>Handsfree Head Massage</v>
      </c>
      <c r="G1984" s="2">
        <v>1</v>
      </c>
      <c r="H1984" s="10">
        <f>VLOOKUP(E1984,PRODUCTS!A:E,3,FALSE)</f>
        <v>64</v>
      </c>
      <c r="I1984" s="10">
        <f>VLOOKUP(E1984,PRODUCTS!A:E,4,FALSE)</f>
        <v>35</v>
      </c>
      <c r="J1984" s="10">
        <f t="shared" si="90"/>
        <v>64</v>
      </c>
      <c r="K1984" s="10">
        <f t="shared" si="91"/>
        <v>35</v>
      </c>
      <c r="L1984" s="10">
        <f t="shared" si="92"/>
        <v>29</v>
      </c>
      <c r="M1984" s="2">
        <f>VLOOKUP(D1984,CUSTOMERS!A:E,5,FALSE)</f>
        <v>5</v>
      </c>
      <c r="N1984" s="2">
        <f>VLOOKUP(E1984,PRODUCTS!A:E,5,FALSE)</f>
        <v>7</v>
      </c>
      <c r="O1984" s="2" t="str">
        <f>VLOOKUP(N1984,CATEGORIES!A:C,3,FALSE)</f>
        <v>Electronics</v>
      </c>
      <c r="P1984" s="2" t="str">
        <f ca="1">VLOOKUP(D1984,CUSTOMERS!A:J,10,FALSE)</f>
        <v>40 - 50</v>
      </c>
      <c r="Q1984" s="2" t="str">
        <f>VLOOKUP(D1984,CUSTOMERS!A:I,9,FALSE)</f>
        <v>Central</v>
      </c>
      <c r="R1984" s="2" t="str">
        <f>VLOOKUP(D1984,CUSTOMERS!A:K,11,FALSE)</f>
        <v>USA</v>
      </c>
    </row>
    <row r="1985" spans="1:18" x14ac:dyDescent="0.2">
      <c r="A1985" s="2">
        <v>1942</v>
      </c>
      <c r="B1985" s="2">
        <v>1</v>
      </c>
      <c r="C1985" s="4">
        <v>45136</v>
      </c>
      <c r="D1985" s="2">
        <v>326</v>
      </c>
      <c r="E1985" s="2">
        <v>86</v>
      </c>
      <c r="F1985" s="2" t="str">
        <f>VLOOKUP(E1985,PRODUCTS!A:B,2,FALSE)</f>
        <v>Fragrant Flower Arrangement</v>
      </c>
      <c r="G1985" s="2">
        <v>1</v>
      </c>
      <c r="H1985" s="10">
        <f>VLOOKUP(E1985,PRODUCTS!A:E,3,FALSE)</f>
        <v>60</v>
      </c>
      <c r="I1985" s="10">
        <f>VLOOKUP(E1985,PRODUCTS!A:E,4,FALSE)</f>
        <v>31</v>
      </c>
      <c r="J1985" s="10">
        <f t="shared" si="90"/>
        <v>60</v>
      </c>
      <c r="K1985" s="10">
        <f t="shared" si="91"/>
        <v>31</v>
      </c>
      <c r="L1985" s="10">
        <f t="shared" si="92"/>
        <v>29</v>
      </c>
      <c r="M1985" s="2">
        <f>VLOOKUP(D1985,CUSTOMERS!A:E,5,FALSE)</f>
        <v>7</v>
      </c>
      <c r="N1985" s="2">
        <f>VLOOKUP(E1985,PRODUCTS!A:E,5,FALSE)</f>
        <v>22</v>
      </c>
      <c r="O1985" s="2" t="str">
        <f>VLOOKUP(N1985,CATEGORIES!A:C,3,FALSE)</f>
        <v>Gifts</v>
      </c>
      <c r="P1985" s="2" t="str">
        <f ca="1">VLOOKUP(D1985,CUSTOMERS!A:J,10,FALSE)</f>
        <v>30 - 40</v>
      </c>
      <c r="Q1985" s="2" t="str">
        <f>VLOOKUP(D1985,CUSTOMERS!A:I,9,FALSE)</f>
        <v>Germany</v>
      </c>
      <c r="R1985" s="2" t="str">
        <f>VLOOKUP(D1985,CUSTOMERS!A:K,11,FALSE)</f>
        <v>Europe</v>
      </c>
    </row>
    <row r="1986" spans="1:18" x14ac:dyDescent="0.2">
      <c r="A1986" s="2">
        <v>1942</v>
      </c>
      <c r="B1986" s="2">
        <v>2</v>
      </c>
      <c r="C1986" s="4">
        <v>45136</v>
      </c>
      <c r="D1986" s="2">
        <v>326</v>
      </c>
      <c r="E1986" s="2">
        <v>200</v>
      </c>
      <c r="F1986" s="2" t="str">
        <f>VLOOKUP(E1986,PRODUCTS!A:B,2,FALSE)</f>
        <v>Cat Condo - Two-level</v>
      </c>
      <c r="G1986" s="2">
        <v>1</v>
      </c>
      <c r="H1986" s="10">
        <f>VLOOKUP(E1986,PRODUCTS!A:E,3,FALSE)</f>
        <v>37</v>
      </c>
      <c r="I1986" s="10">
        <f>VLOOKUP(E1986,PRODUCTS!A:E,4,FALSE)</f>
        <v>19.5</v>
      </c>
      <c r="J1986" s="10">
        <f t="shared" ref="J1986:J2049" si="93">H1986*G1986</f>
        <v>37</v>
      </c>
      <c r="K1986" s="10">
        <f t="shared" ref="K1986:K2049" si="94">I1986*G1986</f>
        <v>19.5</v>
      </c>
      <c r="L1986" s="10">
        <f t="shared" ref="L1986:L2049" si="95">J1986-K1986</f>
        <v>17.5</v>
      </c>
      <c r="M1986" s="2">
        <f>VLOOKUP(D1986,CUSTOMERS!A:E,5,FALSE)</f>
        <v>7</v>
      </c>
      <c r="N1986" s="2">
        <f>VLOOKUP(E1986,PRODUCTS!A:E,5,FALSE)</f>
        <v>21</v>
      </c>
      <c r="O1986" s="2" t="str">
        <f>VLOOKUP(N1986,CATEGORIES!A:C,3,FALSE)</f>
        <v>Household</v>
      </c>
      <c r="P1986" s="2" t="str">
        <f ca="1">VLOOKUP(D1986,CUSTOMERS!A:J,10,FALSE)</f>
        <v>30 - 40</v>
      </c>
      <c r="Q1986" s="2" t="str">
        <f>VLOOKUP(D1986,CUSTOMERS!A:I,9,FALSE)</f>
        <v>Germany</v>
      </c>
      <c r="R1986" s="2" t="str">
        <f>VLOOKUP(D1986,CUSTOMERS!A:K,11,FALSE)</f>
        <v>Europe</v>
      </c>
    </row>
    <row r="1987" spans="1:18" x14ac:dyDescent="0.2">
      <c r="A1987" s="2">
        <v>1943</v>
      </c>
      <c r="B1987" s="2">
        <v>1</v>
      </c>
      <c r="C1987" s="4">
        <v>45136</v>
      </c>
      <c r="D1987" s="2">
        <v>416</v>
      </c>
      <c r="E1987" s="2">
        <v>4</v>
      </c>
      <c r="F1987" s="2" t="str">
        <f>VLOOKUP(E1987,PRODUCTS!A:B,2,FALSE)</f>
        <v>Air Fryer</v>
      </c>
      <c r="G1987" s="2">
        <v>1</v>
      </c>
      <c r="H1987" s="10">
        <f>VLOOKUP(E1987,PRODUCTS!A:E,3,FALSE)</f>
        <v>125</v>
      </c>
      <c r="I1987" s="10">
        <f>VLOOKUP(E1987,PRODUCTS!A:E,4,FALSE)</f>
        <v>65.5</v>
      </c>
      <c r="J1987" s="10">
        <f t="shared" si="93"/>
        <v>125</v>
      </c>
      <c r="K1987" s="10">
        <f t="shared" si="94"/>
        <v>65.5</v>
      </c>
      <c r="L1987" s="10">
        <f t="shared" si="95"/>
        <v>59.5</v>
      </c>
      <c r="M1987" s="2">
        <f>VLOOKUP(D1987,CUSTOMERS!A:E,5,FALSE)</f>
        <v>6</v>
      </c>
      <c r="N1987" s="2">
        <f>VLOOKUP(E1987,PRODUCTS!A:E,5,FALSE)</f>
        <v>15</v>
      </c>
      <c r="O1987" s="2" t="str">
        <f>VLOOKUP(N1987,CATEGORIES!A:C,3,FALSE)</f>
        <v>Household</v>
      </c>
      <c r="P1987" s="2" t="str">
        <f ca="1">VLOOKUP(D1987,CUSTOMERS!A:J,10,FALSE)</f>
        <v>70+</v>
      </c>
      <c r="Q1987" s="2" t="str">
        <f>VLOOKUP(D1987,CUSTOMERS!A:I,9,FALSE)</f>
        <v>South-East</v>
      </c>
      <c r="R1987" s="2" t="str">
        <f>VLOOKUP(D1987,CUSTOMERS!A:K,11,FALSE)</f>
        <v>USA</v>
      </c>
    </row>
    <row r="1988" spans="1:18" x14ac:dyDescent="0.2">
      <c r="A1988" s="2">
        <v>1943</v>
      </c>
      <c r="B1988" s="2">
        <v>2</v>
      </c>
      <c r="C1988" s="4">
        <v>45136</v>
      </c>
      <c r="D1988" s="2">
        <v>416</v>
      </c>
      <c r="E1988" s="2">
        <v>39</v>
      </c>
      <c r="F1988" s="2" t="str">
        <f>VLOOKUP(E1988,PRODUCTS!A:B,2,FALSE)</f>
        <v>Cedar Buccaneer Chest</v>
      </c>
      <c r="G1988" s="2">
        <v>1</v>
      </c>
      <c r="H1988" s="10">
        <f>VLOOKUP(E1988,PRODUCTS!A:E,3,FALSE)</f>
        <v>220</v>
      </c>
      <c r="I1988" s="10">
        <f>VLOOKUP(E1988,PRODUCTS!A:E,4,FALSE)</f>
        <v>111</v>
      </c>
      <c r="J1988" s="10">
        <f t="shared" si="93"/>
        <v>220</v>
      </c>
      <c r="K1988" s="10">
        <f t="shared" si="94"/>
        <v>111</v>
      </c>
      <c r="L1988" s="10">
        <f t="shared" si="95"/>
        <v>109</v>
      </c>
      <c r="M1988" s="2">
        <f>VLOOKUP(D1988,CUSTOMERS!A:E,5,FALSE)</f>
        <v>6</v>
      </c>
      <c r="N1988" s="2">
        <f>VLOOKUP(E1988,PRODUCTS!A:E,5,FALSE)</f>
        <v>8</v>
      </c>
      <c r="O1988" s="2" t="str">
        <f>VLOOKUP(N1988,CATEGORIES!A:C,3,FALSE)</f>
        <v>Household</v>
      </c>
      <c r="P1988" s="2" t="str">
        <f ca="1">VLOOKUP(D1988,CUSTOMERS!A:J,10,FALSE)</f>
        <v>70+</v>
      </c>
      <c r="Q1988" s="2" t="str">
        <f>VLOOKUP(D1988,CUSTOMERS!A:I,9,FALSE)</f>
        <v>South-East</v>
      </c>
      <c r="R1988" s="2" t="str">
        <f>VLOOKUP(D1988,CUSTOMERS!A:K,11,FALSE)</f>
        <v>USA</v>
      </c>
    </row>
    <row r="1989" spans="1:18" x14ac:dyDescent="0.2">
      <c r="A1989" s="2">
        <v>1943</v>
      </c>
      <c r="B1989" s="2">
        <v>3</v>
      </c>
      <c r="C1989" s="4">
        <v>45136</v>
      </c>
      <c r="D1989" s="2">
        <v>416</v>
      </c>
      <c r="E1989" s="2">
        <v>194</v>
      </c>
      <c r="F1989" s="2" t="str">
        <f>VLOOKUP(E1989,PRODUCTS!A:B,2,FALSE)</f>
        <v>Thermal Lumbar Support</v>
      </c>
      <c r="G1989" s="2">
        <v>1</v>
      </c>
      <c r="H1989" s="10">
        <f>VLOOKUP(E1989,PRODUCTS!A:E,3,FALSE)</f>
        <v>50</v>
      </c>
      <c r="I1989" s="10">
        <f>VLOOKUP(E1989,PRODUCTS!A:E,4,FALSE)</f>
        <v>27</v>
      </c>
      <c r="J1989" s="10">
        <f t="shared" si="93"/>
        <v>50</v>
      </c>
      <c r="K1989" s="10">
        <f t="shared" si="94"/>
        <v>27</v>
      </c>
      <c r="L1989" s="10">
        <f t="shared" si="95"/>
        <v>23</v>
      </c>
      <c r="M1989" s="2">
        <f>VLOOKUP(D1989,CUSTOMERS!A:E,5,FALSE)</f>
        <v>6</v>
      </c>
      <c r="N1989" s="2">
        <f>VLOOKUP(E1989,PRODUCTS!A:E,5,FALSE)</f>
        <v>26</v>
      </c>
      <c r="O1989" s="2" t="str">
        <f>VLOOKUP(N1989,CATEGORIES!A:C,3,FALSE)</f>
        <v>Gifts</v>
      </c>
      <c r="P1989" s="2" t="str">
        <f ca="1">VLOOKUP(D1989,CUSTOMERS!A:J,10,FALSE)</f>
        <v>70+</v>
      </c>
      <c r="Q1989" s="2" t="str">
        <f>VLOOKUP(D1989,CUSTOMERS!A:I,9,FALSE)</f>
        <v>South-East</v>
      </c>
      <c r="R1989" s="2" t="str">
        <f>VLOOKUP(D1989,CUSTOMERS!A:K,11,FALSE)</f>
        <v>USA</v>
      </c>
    </row>
    <row r="1990" spans="1:18" x14ac:dyDescent="0.2">
      <c r="A1990" s="2">
        <v>1944</v>
      </c>
      <c r="B1990" s="2">
        <v>1</v>
      </c>
      <c r="C1990" s="4">
        <v>45137</v>
      </c>
      <c r="D1990" s="2">
        <v>599</v>
      </c>
      <c r="E1990" s="2">
        <v>41</v>
      </c>
      <c r="F1990" s="2" t="str">
        <f>VLOOKUP(E1990,PRODUCTS!A:B,2,FALSE)</f>
        <v>Celebration</v>
      </c>
      <c r="G1990" s="2">
        <v>1</v>
      </c>
      <c r="H1990" s="10">
        <f>VLOOKUP(E1990,PRODUCTS!A:E,3,FALSE)</f>
        <v>79</v>
      </c>
      <c r="I1990" s="10">
        <f>VLOOKUP(E1990,PRODUCTS!A:E,4,FALSE)</f>
        <v>42.5</v>
      </c>
      <c r="J1990" s="10">
        <f t="shared" si="93"/>
        <v>79</v>
      </c>
      <c r="K1990" s="10">
        <f t="shared" si="94"/>
        <v>42.5</v>
      </c>
      <c r="L1990" s="10">
        <f t="shared" si="95"/>
        <v>36.5</v>
      </c>
      <c r="M1990" s="2">
        <f>VLOOKUP(D1990,CUSTOMERS!A:E,5,FALSE)</f>
        <v>6</v>
      </c>
      <c r="N1990" s="2">
        <f>VLOOKUP(E1990,PRODUCTS!A:E,5,FALSE)</f>
        <v>11</v>
      </c>
      <c r="O1990" s="2" t="str">
        <f>VLOOKUP(N1990,CATEGORIES!A:C,3,FALSE)</f>
        <v>Gifts</v>
      </c>
      <c r="P1990" s="2" t="str">
        <f ca="1">VLOOKUP(D1990,CUSTOMERS!A:J,10,FALSE)</f>
        <v>30 - 40</v>
      </c>
      <c r="Q1990" s="2" t="str">
        <f>VLOOKUP(D1990,CUSTOMERS!A:I,9,FALSE)</f>
        <v>South</v>
      </c>
      <c r="R1990" s="2" t="str">
        <f>VLOOKUP(D1990,CUSTOMERS!A:K,11,FALSE)</f>
        <v>USA</v>
      </c>
    </row>
    <row r="1991" spans="1:18" x14ac:dyDescent="0.2">
      <c r="A1991" s="2">
        <v>1945</v>
      </c>
      <c r="B1991" s="2">
        <v>1</v>
      </c>
      <c r="C1991" s="4">
        <v>45138</v>
      </c>
      <c r="D1991" s="2">
        <v>431</v>
      </c>
      <c r="E1991" s="2">
        <v>56</v>
      </c>
      <c r="F1991" s="2" t="str">
        <f>VLOOKUP(E1991,PRODUCTS!A:B,2,FALSE)</f>
        <v>Cork Board</v>
      </c>
      <c r="G1991" s="2">
        <v>1</v>
      </c>
      <c r="H1991" s="10">
        <f>VLOOKUP(E1991,PRODUCTS!A:E,3,FALSE)</f>
        <v>30</v>
      </c>
      <c r="I1991" s="10">
        <f>VLOOKUP(E1991,PRODUCTS!A:E,4,FALSE)</f>
        <v>18</v>
      </c>
      <c r="J1991" s="10">
        <f t="shared" si="93"/>
        <v>30</v>
      </c>
      <c r="K1991" s="10">
        <f t="shared" si="94"/>
        <v>18</v>
      </c>
      <c r="L1991" s="10">
        <f t="shared" si="95"/>
        <v>12</v>
      </c>
      <c r="M1991" s="2">
        <f>VLOOKUP(D1991,CUSTOMERS!A:E,5,FALSE)</f>
        <v>2</v>
      </c>
      <c r="N1991" s="2">
        <f>VLOOKUP(E1991,PRODUCTS!A:E,5,FALSE)</f>
        <v>15</v>
      </c>
      <c r="O1991" s="2" t="str">
        <f>VLOOKUP(N1991,CATEGORIES!A:C,3,FALSE)</f>
        <v>Household</v>
      </c>
      <c r="P1991" s="2" t="str">
        <f ca="1">VLOOKUP(D1991,CUSTOMERS!A:J,10,FALSE)</f>
        <v>60 - 70</v>
      </c>
      <c r="Q1991" s="2" t="str">
        <f>VLOOKUP(D1991,CUSTOMERS!A:I,9,FALSE)</f>
        <v>North-West</v>
      </c>
      <c r="R1991" s="2" t="str">
        <f>VLOOKUP(D1991,CUSTOMERS!A:K,11,FALSE)</f>
        <v>USA</v>
      </c>
    </row>
    <row r="1992" spans="1:18" x14ac:dyDescent="0.2">
      <c r="A1992" s="2">
        <v>1945</v>
      </c>
      <c r="B1992" s="2">
        <v>2</v>
      </c>
      <c r="C1992" s="4">
        <v>45138</v>
      </c>
      <c r="D1992" s="2">
        <v>431</v>
      </c>
      <c r="E1992" s="2">
        <v>60</v>
      </c>
      <c r="F1992" s="2" t="str">
        <f>VLOOKUP(E1992,PRODUCTS!A:B,2,FALSE)</f>
        <v>Custom Cellar Plaque</v>
      </c>
      <c r="G1992" s="2">
        <v>1</v>
      </c>
      <c r="H1992" s="10">
        <f>VLOOKUP(E1992,PRODUCTS!A:E,3,FALSE)</f>
        <v>60</v>
      </c>
      <c r="I1992" s="10">
        <f>VLOOKUP(E1992,PRODUCTS!A:E,4,FALSE)</f>
        <v>33</v>
      </c>
      <c r="J1992" s="10">
        <f t="shared" si="93"/>
        <v>60</v>
      </c>
      <c r="K1992" s="10">
        <f t="shared" si="94"/>
        <v>33</v>
      </c>
      <c r="L1992" s="10">
        <f t="shared" si="95"/>
        <v>27</v>
      </c>
      <c r="M1992" s="2">
        <f>VLOOKUP(D1992,CUSTOMERS!A:E,5,FALSE)</f>
        <v>2</v>
      </c>
      <c r="N1992" s="2">
        <f>VLOOKUP(E1992,PRODUCTS!A:E,5,FALSE)</f>
        <v>15</v>
      </c>
      <c r="O1992" s="2" t="str">
        <f>VLOOKUP(N1992,CATEGORIES!A:C,3,FALSE)</f>
        <v>Household</v>
      </c>
      <c r="P1992" s="2" t="str">
        <f ca="1">VLOOKUP(D1992,CUSTOMERS!A:J,10,FALSE)</f>
        <v>60 - 70</v>
      </c>
      <c r="Q1992" s="2" t="str">
        <f>VLOOKUP(D1992,CUSTOMERS!A:I,9,FALSE)</f>
        <v>North-West</v>
      </c>
      <c r="R1992" s="2" t="str">
        <f>VLOOKUP(D1992,CUSTOMERS!A:K,11,FALSE)</f>
        <v>USA</v>
      </c>
    </row>
    <row r="1993" spans="1:18" x14ac:dyDescent="0.2">
      <c r="A1993" s="2">
        <v>1945</v>
      </c>
      <c r="B1993" s="2">
        <v>3</v>
      </c>
      <c r="C1993" s="4">
        <v>45138</v>
      </c>
      <c r="D1993" s="2">
        <v>431</v>
      </c>
      <c r="E1993" s="2">
        <v>111</v>
      </c>
      <c r="F1993" s="2" t="str">
        <f>VLOOKUP(E1993,PRODUCTS!A:B,2,FALSE)</f>
        <v>Jolly Ball Horse Toy</v>
      </c>
      <c r="G1993" s="2">
        <v>1</v>
      </c>
      <c r="H1993" s="10">
        <f>VLOOKUP(E1993,PRODUCTS!A:E,3,FALSE)</f>
        <v>18</v>
      </c>
      <c r="I1993" s="10">
        <f>VLOOKUP(E1993,PRODUCTS!A:E,4,FALSE)</f>
        <v>12</v>
      </c>
      <c r="J1993" s="10">
        <f t="shared" si="93"/>
        <v>18</v>
      </c>
      <c r="K1993" s="10">
        <f t="shared" si="94"/>
        <v>12</v>
      </c>
      <c r="L1993" s="10">
        <f t="shared" si="95"/>
        <v>6</v>
      </c>
      <c r="M1993" s="2">
        <f>VLOOKUP(D1993,CUSTOMERS!A:E,5,FALSE)</f>
        <v>2</v>
      </c>
      <c r="N1993" s="2">
        <f>VLOOKUP(E1993,PRODUCTS!A:E,5,FALSE)</f>
        <v>21</v>
      </c>
      <c r="O1993" s="2" t="str">
        <f>VLOOKUP(N1993,CATEGORIES!A:C,3,FALSE)</f>
        <v>Household</v>
      </c>
      <c r="P1993" s="2" t="str">
        <f ca="1">VLOOKUP(D1993,CUSTOMERS!A:J,10,FALSE)</f>
        <v>60 - 70</v>
      </c>
      <c r="Q1993" s="2" t="str">
        <f>VLOOKUP(D1993,CUSTOMERS!A:I,9,FALSE)</f>
        <v>North-West</v>
      </c>
      <c r="R1993" s="2" t="str">
        <f>VLOOKUP(D1993,CUSTOMERS!A:K,11,FALSE)</f>
        <v>USA</v>
      </c>
    </row>
    <row r="1994" spans="1:18" x14ac:dyDescent="0.2">
      <c r="A1994" s="2">
        <v>1945</v>
      </c>
      <c r="B1994" s="2">
        <v>4</v>
      </c>
      <c r="C1994" s="4">
        <v>45138</v>
      </c>
      <c r="D1994" s="2">
        <v>431</v>
      </c>
      <c r="E1994" s="2">
        <v>116</v>
      </c>
      <c r="F1994" s="2" t="str">
        <f>VLOOKUP(E1994,PRODUCTS!A:B,2,FALSE)</f>
        <v>Label Saver (box of 20)</v>
      </c>
      <c r="G1994" s="2">
        <v>1</v>
      </c>
      <c r="H1994" s="10">
        <f>VLOOKUP(E1994,PRODUCTS!A:E,3,FALSE)</f>
        <v>20</v>
      </c>
      <c r="I1994" s="10">
        <f>VLOOKUP(E1994,PRODUCTS!A:E,4,FALSE)</f>
        <v>11</v>
      </c>
      <c r="J1994" s="10">
        <f t="shared" si="93"/>
        <v>20</v>
      </c>
      <c r="K1994" s="10">
        <f t="shared" si="94"/>
        <v>11</v>
      </c>
      <c r="L1994" s="10">
        <f t="shared" si="95"/>
        <v>9</v>
      </c>
      <c r="M1994" s="2">
        <f>VLOOKUP(D1994,CUSTOMERS!A:E,5,FALSE)</f>
        <v>2</v>
      </c>
      <c r="N1994" s="2">
        <f>VLOOKUP(E1994,PRODUCTS!A:E,5,FALSE)</f>
        <v>15</v>
      </c>
      <c r="O1994" s="2" t="str">
        <f>VLOOKUP(N1994,CATEGORIES!A:C,3,FALSE)</f>
        <v>Household</v>
      </c>
      <c r="P1994" s="2" t="str">
        <f ca="1">VLOOKUP(D1994,CUSTOMERS!A:J,10,FALSE)</f>
        <v>60 - 70</v>
      </c>
      <c r="Q1994" s="2" t="str">
        <f>VLOOKUP(D1994,CUSTOMERS!A:I,9,FALSE)</f>
        <v>North-West</v>
      </c>
      <c r="R1994" s="2" t="str">
        <f>VLOOKUP(D1994,CUSTOMERS!A:K,11,FALSE)</f>
        <v>USA</v>
      </c>
    </row>
    <row r="1995" spans="1:18" x14ac:dyDescent="0.2">
      <c r="A1995" s="2">
        <v>1945</v>
      </c>
      <c r="B1995" s="2">
        <v>5</v>
      </c>
      <c r="C1995" s="4">
        <v>45138</v>
      </c>
      <c r="D1995" s="2">
        <v>431</v>
      </c>
      <c r="E1995" s="2">
        <v>155</v>
      </c>
      <c r="F1995" s="2" t="str">
        <f>VLOOKUP(E1995,PRODUCTS!A:B,2,FALSE)</f>
        <v>Pocket Neck Pillow</v>
      </c>
      <c r="G1995" s="2">
        <v>2</v>
      </c>
      <c r="H1995" s="10">
        <f>VLOOKUP(E1995,PRODUCTS!A:E,3,FALSE)</f>
        <v>10</v>
      </c>
      <c r="I1995" s="10">
        <f>VLOOKUP(E1995,PRODUCTS!A:E,4,FALSE)</f>
        <v>6</v>
      </c>
      <c r="J1995" s="10">
        <f t="shared" si="93"/>
        <v>20</v>
      </c>
      <c r="K1995" s="10">
        <f t="shared" si="94"/>
        <v>12</v>
      </c>
      <c r="L1995" s="10">
        <f t="shared" si="95"/>
        <v>8</v>
      </c>
      <c r="M1995" s="2">
        <f>VLOOKUP(D1995,CUSTOMERS!A:E,5,FALSE)</f>
        <v>2</v>
      </c>
      <c r="N1995" s="2">
        <f>VLOOKUP(E1995,PRODUCTS!A:E,5,FALSE)</f>
        <v>25</v>
      </c>
      <c r="O1995" s="2" t="str">
        <f>VLOOKUP(N1995,CATEGORIES!A:C,3,FALSE)</f>
        <v>Travel</v>
      </c>
      <c r="P1995" s="2" t="str">
        <f ca="1">VLOOKUP(D1995,CUSTOMERS!A:J,10,FALSE)</f>
        <v>60 - 70</v>
      </c>
      <c r="Q1995" s="2" t="str">
        <f>VLOOKUP(D1995,CUSTOMERS!A:I,9,FALSE)</f>
        <v>North-West</v>
      </c>
      <c r="R1995" s="2" t="str">
        <f>VLOOKUP(D1995,CUSTOMERS!A:K,11,FALSE)</f>
        <v>USA</v>
      </c>
    </row>
    <row r="1996" spans="1:18" x14ac:dyDescent="0.2">
      <c r="A1996" s="2">
        <v>1945</v>
      </c>
      <c r="B1996" s="2">
        <v>6</v>
      </c>
      <c r="C1996" s="4">
        <v>45138</v>
      </c>
      <c r="D1996" s="2">
        <v>431</v>
      </c>
      <c r="E1996" s="2">
        <v>187</v>
      </c>
      <c r="F1996" s="2" t="str">
        <f>VLOOKUP(E1996,PRODUCTS!A:B,2,FALSE)</f>
        <v>Potatoes Spud Shooter</v>
      </c>
      <c r="G1996" s="2">
        <v>8</v>
      </c>
      <c r="H1996" s="10">
        <f>VLOOKUP(E1996,PRODUCTS!A:E,3,FALSE)</f>
        <v>11</v>
      </c>
      <c r="I1996" s="10">
        <f>VLOOKUP(E1996,PRODUCTS!A:E,4,FALSE)</f>
        <v>6.5</v>
      </c>
      <c r="J1996" s="10">
        <f t="shared" si="93"/>
        <v>88</v>
      </c>
      <c r="K1996" s="10">
        <f t="shared" si="94"/>
        <v>52</v>
      </c>
      <c r="L1996" s="10">
        <f t="shared" si="95"/>
        <v>36</v>
      </c>
      <c r="M1996" s="2">
        <f>VLOOKUP(D1996,CUSTOMERS!A:E,5,FALSE)</f>
        <v>2</v>
      </c>
      <c r="N1996" s="2">
        <f>VLOOKUP(E1996,PRODUCTS!A:E,5,FALSE)</f>
        <v>5</v>
      </c>
      <c r="O1996" s="2" t="str">
        <f>VLOOKUP(N1996,CATEGORIES!A:C,3,FALSE)</f>
        <v>Children</v>
      </c>
      <c r="P1996" s="2" t="str">
        <f ca="1">VLOOKUP(D1996,CUSTOMERS!A:J,10,FALSE)</f>
        <v>60 - 70</v>
      </c>
      <c r="Q1996" s="2" t="str">
        <f>VLOOKUP(D1996,CUSTOMERS!A:I,9,FALSE)</f>
        <v>North-West</v>
      </c>
      <c r="R1996" s="2" t="str">
        <f>VLOOKUP(D1996,CUSTOMERS!A:K,11,FALSE)</f>
        <v>USA</v>
      </c>
    </row>
    <row r="1997" spans="1:18" x14ac:dyDescent="0.2">
      <c r="A1997" s="2">
        <v>1946</v>
      </c>
      <c r="B1997" s="2">
        <v>1</v>
      </c>
      <c r="C1997" s="4">
        <v>45138</v>
      </c>
      <c r="D1997" s="2">
        <v>443</v>
      </c>
      <c r="E1997" s="2">
        <v>14</v>
      </c>
      <c r="F1997" s="2" t="str">
        <f>VLOOKUP(E1997,PRODUCTS!A:B,2,FALSE)</f>
        <v>Bay Rum Shaving Kit</v>
      </c>
      <c r="G1997" s="2">
        <v>1</v>
      </c>
      <c r="H1997" s="10">
        <f>VLOOKUP(E1997,PRODUCTS!A:E,3,FALSE)</f>
        <v>27</v>
      </c>
      <c r="I1997" s="10">
        <f>VLOOKUP(E1997,PRODUCTS!A:E,4,FALSE)</f>
        <v>16.5</v>
      </c>
      <c r="J1997" s="10">
        <f t="shared" si="93"/>
        <v>27</v>
      </c>
      <c r="K1997" s="10">
        <f t="shared" si="94"/>
        <v>16.5</v>
      </c>
      <c r="L1997" s="10">
        <f t="shared" si="95"/>
        <v>10.5</v>
      </c>
      <c r="M1997" s="2">
        <f>VLOOKUP(D1997,CUSTOMERS!A:E,5,FALSE)</f>
        <v>3</v>
      </c>
      <c r="N1997" s="2">
        <f>VLOOKUP(E1997,PRODUCTS!A:E,5,FALSE)</f>
        <v>24</v>
      </c>
      <c r="O1997" s="2" t="str">
        <f>VLOOKUP(N1997,CATEGORIES!A:C,3,FALSE)</f>
        <v>Health &amp; Beauty</v>
      </c>
      <c r="P1997" s="2" t="str">
        <f ca="1">VLOOKUP(D1997,CUSTOMERS!A:J,10,FALSE)</f>
        <v>40 - 50</v>
      </c>
      <c r="Q1997" s="2" t="str">
        <f>VLOOKUP(D1997,CUSTOMERS!A:I,9,FALSE)</f>
        <v>North-East</v>
      </c>
      <c r="R1997" s="2" t="str">
        <f>VLOOKUP(D1997,CUSTOMERS!A:K,11,FALSE)</f>
        <v>USA</v>
      </c>
    </row>
    <row r="1998" spans="1:18" x14ac:dyDescent="0.2">
      <c r="A1998" s="2">
        <v>1946</v>
      </c>
      <c r="B1998" s="2">
        <v>2</v>
      </c>
      <c r="C1998" s="4">
        <v>45138</v>
      </c>
      <c r="D1998" s="2">
        <v>443</v>
      </c>
      <c r="E1998" s="2">
        <v>44</v>
      </c>
      <c r="F1998" s="2" t="str">
        <f>VLOOKUP(E1998,PRODUCTS!A:B,2,FALSE)</f>
        <v>Champagne Opener</v>
      </c>
      <c r="G1998" s="2">
        <v>1</v>
      </c>
      <c r="H1998" s="10">
        <f>VLOOKUP(E1998,PRODUCTS!A:E,3,FALSE)</f>
        <v>19</v>
      </c>
      <c r="I1998" s="10">
        <f>VLOOKUP(E1998,PRODUCTS!A:E,4,FALSE)</f>
        <v>12.5</v>
      </c>
      <c r="J1998" s="10">
        <f t="shared" si="93"/>
        <v>19</v>
      </c>
      <c r="K1998" s="10">
        <f t="shared" si="94"/>
        <v>12.5</v>
      </c>
      <c r="L1998" s="10">
        <f t="shared" si="95"/>
        <v>6.5</v>
      </c>
      <c r="M1998" s="2">
        <f>VLOOKUP(D1998,CUSTOMERS!A:E,5,FALSE)</f>
        <v>3</v>
      </c>
      <c r="N1998" s="2">
        <f>VLOOKUP(E1998,PRODUCTS!A:E,5,FALSE)</f>
        <v>15</v>
      </c>
      <c r="O1998" s="2" t="str">
        <f>VLOOKUP(N1998,CATEGORIES!A:C,3,FALSE)</f>
        <v>Household</v>
      </c>
      <c r="P1998" s="2" t="str">
        <f ca="1">VLOOKUP(D1998,CUSTOMERS!A:J,10,FALSE)</f>
        <v>40 - 50</v>
      </c>
      <c r="Q1998" s="2" t="str">
        <f>VLOOKUP(D1998,CUSTOMERS!A:I,9,FALSE)</f>
        <v>North-East</v>
      </c>
      <c r="R1998" s="2" t="str">
        <f>VLOOKUP(D1998,CUSTOMERS!A:K,11,FALSE)</f>
        <v>USA</v>
      </c>
    </row>
    <row r="1999" spans="1:18" x14ac:dyDescent="0.2">
      <c r="A1999" s="2">
        <v>1946</v>
      </c>
      <c r="B1999" s="2">
        <v>3</v>
      </c>
      <c r="C1999" s="4">
        <v>45138</v>
      </c>
      <c r="D1999" s="2">
        <v>443</v>
      </c>
      <c r="E1999" s="2">
        <v>47</v>
      </c>
      <c r="F1999" s="2" t="str">
        <f>VLOOKUP(E1999,PRODUCTS!A:B,2,FALSE)</f>
        <v>Chinese Survival Tool</v>
      </c>
      <c r="G1999" s="2">
        <v>1</v>
      </c>
      <c r="H1999" s="10">
        <f>VLOOKUP(E1999,PRODUCTS!A:E,3,FALSE)</f>
        <v>13</v>
      </c>
      <c r="I1999" s="10">
        <f>VLOOKUP(E1999,PRODUCTS!A:E,4,FALSE)</f>
        <v>7.5</v>
      </c>
      <c r="J1999" s="10">
        <f t="shared" si="93"/>
        <v>13</v>
      </c>
      <c r="K1999" s="10">
        <f t="shared" si="94"/>
        <v>7.5</v>
      </c>
      <c r="L1999" s="10">
        <f t="shared" si="95"/>
        <v>5.5</v>
      </c>
      <c r="M1999" s="2">
        <f>VLOOKUP(D1999,CUSTOMERS!A:E,5,FALSE)</f>
        <v>3</v>
      </c>
      <c r="N1999" s="2">
        <f>VLOOKUP(E1999,PRODUCTS!A:E,5,FALSE)</f>
        <v>23</v>
      </c>
      <c r="O1999" s="2" t="str">
        <f>VLOOKUP(N1999,CATEGORIES!A:C,3,FALSE)</f>
        <v>Travel</v>
      </c>
      <c r="P1999" s="2" t="str">
        <f ca="1">VLOOKUP(D1999,CUSTOMERS!A:J,10,FALSE)</f>
        <v>40 - 50</v>
      </c>
      <c r="Q1999" s="2" t="str">
        <f>VLOOKUP(D1999,CUSTOMERS!A:I,9,FALSE)</f>
        <v>North-East</v>
      </c>
      <c r="R1999" s="2" t="str">
        <f>VLOOKUP(D1999,CUSTOMERS!A:K,11,FALSE)</f>
        <v>USA</v>
      </c>
    </row>
    <row r="2000" spans="1:18" x14ac:dyDescent="0.2">
      <c r="A2000" s="2">
        <v>1947</v>
      </c>
      <c r="B2000" s="2">
        <v>1</v>
      </c>
      <c r="C2000" s="4">
        <v>45139</v>
      </c>
      <c r="D2000" s="2">
        <v>83</v>
      </c>
      <c r="E2000" s="2">
        <v>60</v>
      </c>
      <c r="F2000" s="2" t="str">
        <f>VLOOKUP(E2000,PRODUCTS!A:B,2,FALSE)</f>
        <v>Custom Cellar Plaque</v>
      </c>
      <c r="G2000" s="2">
        <v>1</v>
      </c>
      <c r="H2000" s="10">
        <f>VLOOKUP(E2000,PRODUCTS!A:E,3,FALSE)</f>
        <v>60</v>
      </c>
      <c r="I2000" s="10">
        <f>VLOOKUP(E2000,PRODUCTS!A:E,4,FALSE)</f>
        <v>33</v>
      </c>
      <c r="J2000" s="10">
        <f t="shared" si="93"/>
        <v>60</v>
      </c>
      <c r="K2000" s="10">
        <f t="shared" si="94"/>
        <v>33</v>
      </c>
      <c r="L2000" s="10">
        <f t="shared" si="95"/>
        <v>27</v>
      </c>
      <c r="M2000" s="2">
        <f>VLOOKUP(D2000,CUSTOMERS!A:E,5,FALSE)</f>
        <v>3</v>
      </c>
      <c r="N2000" s="2">
        <f>VLOOKUP(E2000,PRODUCTS!A:E,5,FALSE)</f>
        <v>15</v>
      </c>
      <c r="O2000" s="2" t="str">
        <f>VLOOKUP(N2000,CATEGORIES!A:C,3,FALSE)</f>
        <v>Household</v>
      </c>
      <c r="P2000" s="2" t="str">
        <f ca="1">VLOOKUP(D2000,CUSTOMERS!A:J,10,FALSE)</f>
        <v>40 - 50</v>
      </c>
      <c r="Q2000" s="2" t="str">
        <f>VLOOKUP(D2000,CUSTOMERS!A:I,9,FALSE)</f>
        <v>North-West</v>
      </c>
      <c r="R2000" s="2" t="str">
        <f>VLOOKUP(D2000,CUSTOMERS!A:K,11,FALSE)</f>
        <v>USA</v>
      </c>
    </row>
    <row r="2001" spans="1:18" x14ac:dyDescent="0.2">
      <c r="A2001" s="2">
        <v>1947</v>
      </c>
      <c r="B2001" s="2">
        <v>2</v>
      </c>
      <c r="C2001" s="4">
        <v>45139</v>
      </c>
      <c r="D2001" s="2">
        <v>83</v>
      </c>
      <c r="E2001" s="2">
        <v>110</v>
      </c>
      <c r="F2001" s="2" t="str">
        <f>VLOOKUP(E2001,PRODUCTS!A:B,2,FALSE)</f>
        <v>Italian Trattoria</v>
      </c>
      <c r="G2001" s="2">
        <v>2</v>
      </c>
      <c r="H2001" s="10">
        <f>VLOOKUP(E2001,PRODUCTS!A:E,3,FALSE)</f>
        <v>65</v>
      </c>
      <c r="I2001" s="10">
        <f>VLOOKUP(E2001,PRODUCTS!A:E,4,FALSE)</f>
        <v>35.5</v>
      </c>
      <c r="J2001" s="10">
        <f t="shared" si="93"/>
        <v>130</v>
      </c>
      <c r="K2001" s="10">
        <f t="shared" si="94"/>
        <v>71</v>
      </c>
      <c r="L2001" s="10">
        <f t="shared" si="95"/>
        <v>59</v>
      </c>
      <c r="M2001" s="2">
        <f>VLOOKUP(D2001,CUSTOMERS!A:E,5,FALSE)</f>
        <v>3</v>
      </c>
      <c r="N2001" s="2">
        <f>VLOOKUP(E2001,PRODUCTS!A:E,5,FALSE)</f>
        <v>11</v>
      </c>
      <c r="O2001" s="2" t="str">
        <f>VLOOKUP(N2001,CATEGORIES!A:C,3,FALSE)</f>
        <v>Gifts</v>
      </c>
      <c r="P2001" s="2" t="str">
        <f ca="1">VLOOKUP(D2001,CUSTOMERS!A:J,10,FALSE)</f>
        <v>40 - 50</v>
      </c>
      <c r="Q2001" s="2" t="str">
        <f>VLOOKUP(D2001,CUSTOMERS!A:I,9,FALSE)</f>
        <v>North-West</v>
      </c>
      <c r="R2001" s="2" t="str">
        <f>VLOOKUP(D2001,CUSTOMERS!A:K,11,FALSE)</f>
        <v>USA</v>
      </c>
    </row>
    <row r="2002" spans="1:18" x14ac:dyDescent="0.2">
      <c r="A2002" s="2">
        <v>1947</v>
      </c>
      <c r="B2002" s="2">
        <v>3</v>
      </c>
      <c r="C2002" s="4">
        <v>45139</v>
      </c>
      <c r="D2002" s="2">
        <v>83</v>
      </c>
      <c r="E2002" s="2">
        <v>161</v>
      </c>
      <c r="F2002" s="2" t="str">
        <f>VLOOKUP(E2002,PRODUCTS!A:B,2,FALSE)</f>
        <v>Queen Double Irish Chain Quilt</v>
      </c>
      <c r="G2002" s="2">
        <v>1</v>
      </c>
      <c r="H2002" s="10">
        <f>VLOOKUP(E2002,PRODUCTS!A:E,3,FALSE)</f>
        <v>315</v>
      </c>
      <c r="I2002" s="10">
        <f>VLOOKUP(E2002,PRODUCTS!A:E,4,FALSE)</f>
        <v>160.5</v>
      </c>
      <c r="J2002" s="10">
        <f t="shared" si="93"/>
        <v>315</v>
      </c>
      <c r="K2002" s="10">
        <f t="shared" si="94"/>
        <v>160.5</v>
      </c>
      <c r="L2002" s="10">
        <f t="shared" si="95"/>
        <v>154.5</v>
      </c>
      <c r="M2002" s="2">
        <f>VLOOKUP(D2002,CUSTOMERS!A:E,5,FALSE)</f>
        <v>3</v>
      </c>
      <c r="N2002" s="2">
        <f>VLOOKUP(E2002,PRODUCTS!A:E,5,FALSE)</f>
        <v>19</v>
      </c>
      <c r="O2002" s="2" t="str">
        <f>VLOOKUP(N2002,CATEGORIES!A:C,3,FALSE)</f>
        <v>Household</v>
      </c>
      <c r="P2002" s="2" t="str">
        <f ca="1">VLOOKUP(D2002,CUSTOMERS!A:J,10,FALSE)</f>
        <v>40 - 50</v>
      </c>
      <c r="Q2002" s="2" t="str">
        <f>VLOOKUP(D2002,CUSTOMERS!A:I,9,FALSE)</f>
        <v>North-West</v>
      </c>
      <c r="R2002" s="2" t="str">
        <f>VLOOKUP(D2002,CUSTOMERS!A:K,11,FALSE)</f>
        <v>USA</v>
      </c>
    </row>
    <row r="2003" spans="1:18" x14ac:dyDescent="0.2">
      <c r="A2003" s="2">
        <v>1948</v>
      </c>
      <c r="B2003" s="2">
        <v>1</v>
      </c>
      <c r="C2003" s="4">
        <v>45139</v>
      </c>
      <c r="D2003" s="2">
        <v>222</v>
      </c>
      <c r="E2003" s="2">
        <v>70</v>
      </c>
      <c r="F2003" s="2" t="str">
        <f>VLOOKUP(E2003,PRODUCTS!A:B,2,FALSE)</f>
        <v>Eatable Delights Flower Basket</v>
      </c>
      <c r="G2003" s="2">
        <v>1</v>
      </c>
      <c r="H2003" s="10">
        <f>VLOOKUP(E2003,PRODUCTS!A:E,3,FALSE)</f>
        <v>55</v>
      </c>
      <c r="I2003" s="10">
        <f>VLOOKUP(E2003,PRODUCTS!A:E,4,FALSE)</f>
        <v>28.5</v>
      </c>
      <c r="J2003" s="10">
        <f t="shared" si="93"/>
        <v>55</v>
      </c>
      <c r="K2003" s="10">
        <f t="shared" si="94"/>
        <v>28.5</v>
      </c>
      <c r="L2003" s="10">
        <f t="shared" si="95"/>
        <v>26.5</v>
      </c>
      <c r="M2003" s="2">
        <f>VLOOKUP(D2003,CUSTOMERS!A:E,5,FALSE)</f>
        <v>2</v>
      </c>
      <c r="N2003" s="2">
        <f>VLOOKUP(E2003,PRODUCTS!A:E,5,FALSE)</f>
        <v>22</v>
      </c>
      <c r="O2003" s="2" t="str">
        <f>VLOOKUP(N2003,CATEGORIES!A:C,3,FALSE)</f>
        <v>Gifts</v>
      </c>
      <c r="P2003" s="2" t="str">
        <f ca="1">VLOOKUP(D2003,CUSTOMERS!A:J,10,FALSE)</f>
        <v>40 - 50</v>
      </c>
      <c r="Q2003" s="2" t="str">
        <f>VLOOKUP(D2003,CUSTOMERS!A:I,9,FALSE)</f>
        <v>Central</v>
      </c>
      <c r="R2003" s="2" t="str">
        <f>VLOOKUP(D2003,CUSTOMERS!A:K,11,FALSE)</f>
        <v>USA</v>
      </c>
    </row>
    <row r="2004" spans="1:18" x14ac:dyDescent="0.2">
      <c r="A2004" s="2">
        <v>1948</v>
      </c>
      <c r="B2004" s="2">
        <v>2</v>
      </c>
      <c r="C2004" s="4">
        <v>45139</v>
      </c>
      <c r="D2004" s="2">
        <v>222</v>
      </c>
      <c r="E2004" s="2">
        <v>171</v>
      </c>
      <c r="F2004" s="2" t="str">
        <f>VLOOKUP(E2004,PRODUCTS!A:B,2,FALSE)</f>
        <v>Seal Pack Refill Kit</v>
      </c>
      <c r="G2004" s="2">
        <v>1</v>
      </c>
      <c r="H2004" s="10">
        <f>VLOOKUP(E2004,PRODUCTS!A:E,3,FALSE)</f>
        <v>27</v>
      </c>
      <c r="I2004" s="10">
        <f>VLOOKUP(E2004,PRODUCTS!A:E,4,FALSE)</f>
        <v>16.5</v>
      </c>
      <c r="J2004" s="10">
        <f t="shared" si="93"/>
        <v>27</v>
      </c>
      <c r="K2004" s="10">
        <f t="shared" si="94"/>
        <v>16.5</v>
      </c>
      <c r="L2004" s="10">
        <f t="shared" si="95"/>
        <v>10.5</v>
      </c>
      <c r="M2004" s="2">
        <f>VLOOKUP(D2004,CUSTOMERS!A:E,5,FALSE)</f>
        <v>2</v>
      </c>
      <c r="N2004" s="2">
        <f>VLOOKUP(E2004,PRODUCTS!A:E,5,FALSE)</f>
        <v>23</v>
      </c>
      <c r="O2004" s="2" t="str">
        <f>VLOOKUP(N2004,CATEGORIES!A:C,3,FALSE)</f>
        <v>Travel</v>
      </c>
      <c r="P2004" s="2" t="str">
        <f ca="1">VLOOKUP(D2004,CUSTOMERS!A:J,10,FALSE)</f>
        <v>40 - 50</v>
      </c>
      <c r="Q2004" s="2" t="str">
        <f>VLOOKUP(D2004,CUSTOMERS!A:I,9,FALSE)</f>
        <v>Central</v>
      </c>
      <c r="R2004" s="2" t="str">
        <f>VLOOKUP(D2004,CUSTOMERS!A:K,11,FALSE)</f>
        <v>USA</v>
      </c>
    </row>
    <row r="2005" spans="1:18" x14ac:dyDescent="0.2">
      <c r="A2005" s="2">
        <v>1948</v>
      </c>
      <c r="B2005" s="2">
        <v>3</v>
      </c>
      <c r="C2005" s="4">
        <v>45139</v>
      </c>
      <c r="D2005" s="2">
        <v>222</v>
      </c>
      <c r="E2005" s="2">
        <v>180</v>
      </c>
      <c r="F2005" s="2" t="str">
        <f>VLOOKUP(E2005,PRODUCTS!A:B,2,FALSE)</f>
        <v>Slimline Laser Pointer</v>
      </c>
      <c r="G2005" s="2">
        <v>1</v>
      </c>
      <c r="H2005" s="10">
        <f>VLOOKUP(E2005,PRODUCTS!A:E,3,FALSE)</f>
        <v>204</v>
      </c>
      <c r="I2005" s="10">
        <f>VLOOKUP(E2005,PRODUCTS!A:E,4,FALSE)</f>
        <v>105</v>
      </c>
      <c r="J2005" s="10">
        <f t="shared" si="93"/>
        <v>204</v>
      </c>
      <c r="K2005" s="10">
        <f t="shared" si="94"/>
        <v>105</v>
      </c>
      <c r="L2005" s="10">
        <f t="shared" si="95"/>
        <v>99</v>
      </c>
      <c r="M2005" s="2">
        <f>VLOOKUP(D2005,CUSTOMERS!A:E,5,FALSE)</f>
        <v>2</v>
      </c>
      <c r="N2005" s="2">
        <f>VLOOKUP(E2005,PRODUCTS!A:E,5,FALSE)</f>
        <v>9</v>
      </c>
      <c r="O2005" s="2" t="str">
        <f>VLOOKUP(N2005,CATEGORIES!A:C,3,FALSE)</f>
        <v>Electronics</v>
      </c>
      <c r="P2005" s="2" t="str">
        <f ca="1">VLOOKUP(D2005,CUSTOMERS!A:J,10,FALSE)</f>
        <v>40 - 50</v>
      </c>
      <c r="Q2005" s="2" t="str">
        <f>VLOOKUP(D2005,CUSTOMERS!A:I,9,FALSE)</f>
        <v>Central</v>
      </c>
      <c r="R2005" s="2" t="str">
        <f>VLOOKUP(D2005,CUSTOMERS!A:K,11,FALSE)</f>
        <v>USA</v>
      </c>
    </row>
    <row r="2006" spans="1:18" x14ac:dyDescent="0.2">
      <c r="A2006" s="2">
        <v>1949</v>
      </c>
      <c r="B2006" s="2">
        <v>1</v>
      </c>
      <c r="C2006" s="4">
        <v>45142</v>
      </c>
      <c r="D2006" s="2">
        <v>299</v>
      </c>
      <c r="E2006" s="2">
        <v>20</v>
      </c>
      <c r="F2006" s="2" t="str">
        <f>VLOOKUP(E2006,PRODUCTS!A:B,2,FALSE)</f>
        <v>Bone-In Vermont Ham</v>
      </c>
      <c r="G2006" s="2">
        <v>1</v>
      </c>
      <c r="H2006" s="10">
        <f>VLOOKUP(E2006,PRODUCTS!A:E,3,FALSE)</f>
        <v>45</v>
      </c>
      <c r="I2006" s="10">
        <f>VLOOKUP(E2006,PRODUCTS!A:E,4,FALSE)</f>
        <v>25.5</v>
      </c>
      <c r="J2006" s="10">
        <f t="shared" si="93"/>
        <v>45</v>
      </c>
      <c r="K2006" s="10">
        <f t="shared" si="94"/>
        <v>25.5</v>
      </c>
      <c r="L2006" s="10">
        <f t="shared" si="95"/>
        <v>19.5</v>
      </c>
      <c r="M2006" s="2">
        <f>VLOOKUP(D2006,CUSTOMERS!A:E,5,FALSE)</f>
        <v>7</v>
      </c>
      <c r="N2006" s="2">
        <f>VLOOKUP(E2006,PRODUCTS!A:E,5,FALSE)</f>
        <v>18</v>
      </c>
      <c r="O2006" s="2" t="str">
        <f>VLOOKUP(N2006,CATEGORIES!A:C,3,FALSE)</f>
        <v>Food</v>
      </c>
      <c r="P2006" s="2" t="str">
        <f ca="1">VLOOKUP(D2006,CUSTOMERS!A:J,10,FALSE)</f>
        <v>30 - 40</v>
      </c>
      <c r="Q2006" s="2" t="str">
        <f>VLOOKUP(D2006,CUSTOMERS!A:I,9,FALSE)</f>
        <v>France</v>
      </c>
      <c r="R2006" s="2" t="str">
        <f>VLOOKUP(D2006,CUSTOMERS!A:K,11,FALSE)</f>
        <v>Europe</v>
      </c>
    </row>
    <row r="2007" spans="1:18" x14ac:dyDescent="0.2">
      <c r="A2007" s="2">
        <v>1950</v>
      </c>
      <c r="B2007" s="2">
        <v>1</v>
      </c>
      <c r="C2007" s="4">
        <v>45143</v>
      </c>
      <c r="D2007" s="2">
        <v>216</v>
      </c>
      <c r="E2007" s="2">
        <v>39</v>
      </c>
      <c r="F2007" s="2" t="str">
        <f>VLOOKUP(E2007,PRODUCTS!A:B,2,FALSE)</f>
        <v>Cedar Buccaneer Chest</v>
      </c>
      <c r="G2007" s="2">
        <v>1</v>
      </c>
      <c r="H2007" s="10">
        <f>VLOOKUP(E2007,PRODUCTS!A:E,3,FALSE)</f>
        <v>220</v>
      </c>
      <c r="I2007" s="10">
        <f>VLOOKUP(E2007,PRODUCTS!A:E,4,FALSE)</f>
        <v>111</v>
      </c>
      <c r="J2007" s="10">
        <f t="shared" si="93"/>
        <v>220</v>
      </c>
      <c r="K2007" s="10">
        <f t="shared" si="94"/>
        <v>111</v>
      </c>
      <c r="L2007" s="10">
        <f t="shared" si="95"/>
        <v>109</v>
      </c>
      <c r="M2007" s="2">
        <f>VLOOKUP(D2007,CUSTOMERS!A:E,5,FALSE)</f>
        <v>2</v>
      </c>
      <c r="N2007" s="2">
        <f>VLOOKUP(E2007,PRODUCTS!A:E,5,FALSE)</f>
        <v>8</v>
      </c>
      <c r="O2007" s="2" t="str">
        <f>VLOOKUP(N2007,CATEGORIES!A:C,3,FALSE)</f>
        <v>Household</v>
      </c>
      <c r="P2007" s="2" t="str">
        <f ca="1">VLOOKUP(D2007,CUSTOMERS!A:J,10,FALSE)</f>
        <v>60 - 70</v>
      </c>
      <c r="Q2007" s="2" t="str">
        <f>VLOOKUP(D2007,CUSTOMERS!A:I,9,FALSE)</f>
        <v>Central</v>
      </c>
      <c r="R2007" s="2" t="str">
        <f>VLOOKUP(D2007,CUSTOMERS!A:K,11,FALSE)</f>
        <v>USA</v>
      </c>
    </row>
    <row r="2008" spans="1:18" x14ac:dyDescent="0.2">
      <c r="A2008" s="2">
        <v>1950</v>
      </c>
      <c r="B2008" s="2">
        <v>2</v>
      </c>
      <c r="C2008" s="4">
        <v>45143</v>
      </c>
      <c r="D2008" s="2">
        <v>216</v>
      </c>
      <c r="E2008" s="2">
        <v>58</v>
      </c>
      <c r="F2008" s="2" t="str">
        <f>VLOOKUP(E2008,PRODUCTS!A:B,2,FALSE)</f>
        <v>Crema Rica Blend Espresso</v>
      </c>
      <c r="G2008" s="2">
        <v>1</v>
      </c>
      <c r="H2008" s="10">
        <f>VLOOKUP(E2008,PRODUCTS!A:E,3,FALSE)</f>
        <v>14</v>
      </c>
      <c r="I2008" s="10">
        <f>VLOOKUP(E2008,PRODUCTS!A:E,4,FALSE)</f>
        <v>9</v>
      </c>
      <c r="J2008" s="10">
        <f t="shared" si="93"/>
        <v>14</v>
      </c>
      <c r="K2008" s="10">
        <f t="shared" si="94"/>
        <v>9</v>
      </c>
      <c r="L2008" s="10">
        <f t="shared" si="95"/>
        <v>5</v>
      </c>
      <c r="M2008" s="2">
        <f>VLOOKUP(D2008,CUSTOMERS!A:E,5,FALSE)</f>
        <v>2</v>
      </c>
      <c r="N2008" s="2">
        <f>VLOOKUP(E2008,PRODUCTS!A:E,5,FALSE)</f>
        <v>6</v>
      </c>
      <c r="O2008" s="2" t="str">
        <f>VLOOKUP(N2008,CATEGORIES!A:C,3,FALSE)</f>
        <v>Food</v>
      </c>
      <c r="P2008" s="2" t="str">
        <f ca="1">VLOOKUP(D2008,CUSTOMERS!A:J,10,FALSE)</f>
        <v>60 - 70</v>
      </c>
      <c r="Q2008" s="2" t="str">
        <f>VLOOKUP(D2008,CUSTOMERS!A:I,9,FALSE)</f>
        <v>Central</v>
      </c>
      <c r="R2008" s="2" t="str">
        <f>VLOOKUP(D2008,CUSTOMERS!A:K,11,FALSE)</f>
        <v>USA</v>
      </c>
    </row>
    <row r="2009" spans="1:18" x14ac:dyDescent="0.2">
      <c r="A2009" s="2">
        <v>1951</v>
      </c>
      <c r="B2009" s="2">
        <v>1</v>
      </c>
      <c r="C2009" s="4">
        <v>45143</v>
      </c>
      <c r="D2009" s="2">
        <v>343</v>
      </c>
      <c r="E2009" s="2">
        <v>68</v>
      </c>
      <c r="F2009" s="2" t="str">
        <f>VLOOKUP(E2009,PRODUCTS!A:B,2,FALSE)</f>
        <v>Dragonfly Pin</v>
      </c>
      <c r="G2009" s="2">
        <v>1</v>
      </c>
      <c r="H2009" s="10">
        <f>VLOOKUP(E2009,PRODUCTS!A:E,3,FALSE)</f>
        <v>13</v>
      </c>
      <c r="I2009" s="10">
        <f>VLOOKUP(E2009,PRODUCTS!A:E,4,FALSE)</f>
        <v>7.5</v>
      </c>
      <c r="J2009" s="10">
        <f t="shared" si="93"/>
        <v>13</v>
      </c>
      <c r="K2009" s="10">
        <f t="shared" si="94"/>
        <v>7.5</v>
      </c>
      <c r="L2009" s="10">
        <f t="shared" si="95"/>
        <v>5.5</v>
      </c>
      <c r="M2009" s="2">
        <f>VLOOKUP(D2009,CUSTOMERS!A:E,5,FALSE)</f>
        <v>3</v>
      </c>
      <c r="N2009" s="2">
        <f>VLOOKUP(E2009,PRODUCTS!A:E,5,FALSE)</f>
        <v>14</v>
      </c>
      <c r="O2009" s="2" t="str">
        <f>VLOOKUP(N2009,CATEGORIES!A:C,3,FALSE)</f>
        <v>Health &amp; Beauty</v>
      </c>
      <c r="P2009" s="2" t="str">
        <f ca="1">VLOOKUP(D2009,CUSTOMERS!A:J,10,FALSE)</f>
        <v>20 - 30</v>
      </c>
      <c r="Q2009" s="2" t="str">
        <f>VLOOKUP(D2009,CUSTOMERS!A:I,9,FALSE)</f>
        <v>Mid-Atlantic</v>
      </c>
      <c r="R2009" s="2" t="str">
        <f>VLOOKUP(D2009,CUSTOMERS!A:K,11,FALSE)</f>
        <v>USA</v>
      </c>
    </row>
    <row r="2010" spans="1:18" x14ac:dyDescent="0.2">
      <c r="A2010" s="2">
        <v>1952</v>
      </c>
      <c r="B2010" s="2">
        <v>1</v>
      </c>
      <c r="C2010" s="4">
        <v>45144</v>
      </c>
      <c r="D2010" s="2">
        <v>73</v>
      </c>
      <c r="E2010" s="2">
        <v>40</v>
      </c>
      <c r="F2010" s="2" t="str">
        <f>VLOOKUP(E2010,PRODUCTS!A:B,2,FALSE)</f>
        <v>Cedar Hope Chest</v>
      </c>
      <c r="G2010" s="2">
        <v>1</v>
      </c>
      <c r="H2010" s="10">
        <f>VLOOKUP(E2010,PRODUCTS!A:E,3,FALSE)</f>
        <v>430</v>
      </c>
      <c r="I2010" s="10">
        <f>VLOOKUP(E2010,PRODUCTS!A:E,4,FALSE)</f>
        <v>217</v>
      </c>
      <c r="J2010" s="10">
        <f t="shared" si="93"/>
        <v>430</v>
      </c>
      <c r="K2010" s="10">
        <f t="shared" si="94"/>
        <v>217</v>
      </c>
      <c r="L2010" s="10">
        <f t="shared" si="95"/>
        <v>213</v>
      </c>
      <c r="M2010" s="2">
        <f>VLOOKUP(D2010,CUSTOMERS!A:E,5,FALSE)</f>
        <v>10</v>
      </c>
      <c r="N2010" s="2">
        <f>VLOOKUP(E2010,PRODUCTS!A:E,5,FALSE)</f>
        <v>8</v>
      </c>
      <c r="O2010" s="2" t="str">
        <f>VLOOKUP(N2010,CATEGORIES!A:C,3,FALSE)</f>
        <v>Household</v>
      </c>
      <c r="P2010" s="2" t="str">
        <f ca="1">VLOOKUP(D2010,CUSTOMERS!A:J,10,FALSE)</f>
        <v>40 - 50</v>
      </c>
      <c r="Q2010" s="2" t="str">
        <f>VLOOKUP(D2010,CUSTOMERS!A:I,9,FALSE)</f>
        <v>France</v>
      </c>
      <c r="R2010" s="2" t="str">
        <f>VLOOKUP(D2010,CUSTOMERS!A:K,11,FALSE)</f>
        <v>Europe</v>
      </c>
    </row>
    <row r="2011" spans="1:18" x14ac:dyDescent="0.2">
      <c r="A2011" s="2">
        <v>1952</v>
      </c>
      <c r="B2011" s="2">
        <v>2</v>
      </c>
      <c r="C2011" s="4">
        <v>45144</v>
      </c>
      <c r="D2011" s="2">
        <v>73</v>
      </c>
      <c r="E2011" s="2">
        <v>42</v>
      </c>
      <c r="F2011" s="2" t="str">
        <f>VLOOKUP(E2011,PRODUCTS!A:B,2,FALSE)</f>
        <v>Ceramic Mixing Bowls</v>
      </c>
      <c r="G2011" s="2">
        <v>1</v>
      </c>
      <c r="H2011" s="10">
        <f>VLOOKUP(E2011,PRODUCTS!A:E,3,FALSE)</f>
        <v>45</v>
      </c>
      <c r="I2011" s="10">
        <f>VLOOKUP(E2011,PRODUCTS!A:E,4,FALSE)</f>
        <v>25.5</v>
      </c>
      <c r="J2011" s="10">
        <f t="shared" si="93"/>
        <v>45</v>
      </c>
      <c r="K2011" s="10">
        <f t="shared" si="94"/>
        <v>25.5</v>
      </c>
      <c r="L2011" s="10">
        <f t="shared" si="95"/>
        <v>19.5</v>
      </c>
      <c r="M2011" s="2">
        <f>VLOOKUP(D2011,CUSTOMERS!A:E,5,FALSE)</f>
        <v>10</v>
      </c>
      <c r="N2011" s="2">
        <f>VLOOKUP(E2011,PRODUCTS!A:E,5,FALSE)</f>
        <v>15</v>
      </c>
      <c r="O2011" s="2" t="str">
        <f>VLOOKUP(N2011,CATEGORIES!A:C,3,FALSE)</f>
        <v>Household</v>
      </c>
      <c r="P2011" s="2" t="str">
        <f ca="1">VLOOKUP(D2011,CUSTOMERS!A:J,10,FALSE)</f>
        <v>40 - 50</v>
      </c>
      <c r="Q2011" s="2" t="str">
        <f>VLOOKUP(D2011,CUSTOMERS!A:I,9,FALSE)</f>
        <v>France</v>
      </c>
      <c r="R2011" s="2" t="str">
        <f>VLOOKUP(D2011,CUSTOMERS!A:K,11,FALSE)</f>
        <v>Europe</v>
      </c>
    </row>
    <row r="2012" spans="1:18" x14ac:dyDescent="0.2">
      <c r="A2012" s="2">
        <v>1952</v>
      </c>
      <c r="B2012" s="2">
        <v>3</v>
      </c>
      <c r="C2012" s="4">
        <v>45144</v>
      </c>
      <c r="D2012" s="2">
        <v>73</v>
      </c>
      <c r="E2012" s="2">
        <v>51</v>
      </c>
      <c r="F2012" s="2" t="str">
        <f>VLOOKUP(E2012,PRODUCTS!A:B,2,FALSE)</f>
        <v>Chocolate-covered Oreos</v>
      </c>
      <c r="G2012" s="2">
        <v>2</v>
      </c>
      <c r="H2012" s="10">
        <f>VLOOKUP(E2012,PRODUCTS!A:E,3,FALSE)</f>
        <v>25</v>
      </c>
      <c r="I2012" s="10">
        <f>VLOOKUP(E2012,PRODUCTS!A:E,4,FALSE)</f>
        <v>15.5</v>
      </c>
      <c r="J2012" s="10">
        <f t="shared" si="93"/>
        <v>50</v>
      </c>
      <c r="K2012" s="10">
        <f t="shared" si="94"/>
        <v>31</v>
      </c>
      <c r="L2012" s="10">
        <f t="shared" si="95"/>
        <v>19</v>
      </c>
      <c r="M2012" s="2">
        <f>VLOOKUP(D2012,CUSTOMERS!A:E,5,FALSE)</f>
        <v>10</v>
      </c>
      <c r="N2012" s="2">
        <f>VLOOKUP(E2012,PRODUCTS!A:E,5,FALSE)</f>
        <v>3</v>
      </c>
      <c r="O2012" s="2" t="str">
        <f>VLOOKUP(N2012,CATEGORIES!A:C,3,FALSE)</f>
        <v>Food</v>
      </c>
      <c r="P2012" s="2" t="str">
        <f ca="1">VLOOKUP(D2012,CUSTOMERS!A:J,10,FALSE)</f>
        <v>40 - 50</v>
      </c>
      <c r="Q2012" s="2" t="str">
        <f>VLOOKUP(D2012,CUSTOMERS!A:I,9,FALSE)</f>
        <v>France</v>
      </c>
      <c r="R2012" s="2" t="str">
        <f>VLOOKUP(D2012,CUSTOMERS!A:K,11,FALSE)</f>
        <v>Europe</v>
      </c>
    </row>
    <row r="2013" spans="1:18" x14ac:dyDescent="0.2">
      <c r="A2013" s="2">
        <v>1953</v>
      </c>
      <c r="B2013" s="2">
        <v>1</v>
      </c>
      <c r="C2013" s="4">
        <v>45144</v>
      </c>
      <c r="D2013" s="2">
        <v>104</v>
      </c>
      <c r="E2013" s="2">
        <v>56</v>
      </c>
      <c r="F2013" s="2" t="str">
        <f>VLOOKUP(E2013,PRODUCTS!A:B,2,FALSE)</f>
        <v>Cork Board</v>
      </c>
      <c r="G2013" s="2">
        <v>1</v>
      </c>
      <c r="H2013" s="10">
        <f>VLOOKUP(E2013,PRODUCTS!A:E,3,FALSE)</f>
        <v>30</v>
      </c>
      <c r="I2013" s="10">
        <f>VLOOKUP(E2013,PRODUCTS!A:E,4,FALSE)</f>
        <v>18</v>
      </c>
      <c r="J2013" s="10">
        <f t="shared" si="93"/>
        <v>30</v>
      </c>
      <c r="K2013" s="10">
        <f t="shared" si="94"/>
        <v>18</v>
      </c>
      <c r="L2013" s="10">
        <f t="shared" si="95"/>
        <v>12</v>
      </c>
      <c r="M2013" s="2">
        <f>VLOOKUP(D2013,CUSTOMERS!A:E,5,FALSE)</f>
        <v>5</v>
      </c>
      <c r="N2013" s="2">
        <f>VLOOKUP(E2013,PRODUCTS!A:E,5,FALSE)</f>
        <v>15</v>
      </c>
      <c r="O2013" s="2" t="str">
        <f>VLOOKUP(N2013,CATEGORIES!A:C,3,FALSE)</f>
        <v>Household</v>
      </c>
      <c r="P2013" s="2" t="str">
        <f ca="1">VLOOKUP(D2013,CUSTOMERS!A:J,10,FALSE)</f>
        <v>40 - 50</v>
      </c>
      <c r="Q2013" s="2" t="str">
        <f>VLOOKUP(D2013,CUSTOMERS!A:I,9,FALSE)</f>
        <v>Canada</v>
      </c>
      <c r="R2013" s="2" t="str">
        <f>VLOOKUP(D2013,CUSTOMERS!A:K,11,FALSE)</f>
        <v>Canada</v>
      </c>
    </row>
    <row r="2014" spans="1:18" x14ac:dyDescent="0.2">
      <c r="A2014" s="2">
        <v>1953</v>
      </c>
      <c r="B2014" s="2">
        <v>2</v>
      </c>
      <c r="C2014" s="4">
        <v>45144</v>
      </c>
      <c r="D2014" s="2">
        <v>104</v>
      </c>
      <c r="E2014" s="2">
        <v>150</v>
      </c>
      <c r="F2014" s="2" t="str">
        <f>VLOOKUP(E2014,PRODUCTS!A:B,2,FALSE)</f>
        <v>Personal Air Purifier</v>
      </c>
      <c r="G2014" s="2">
        <v>1</v>
      </c>
      <c r="H2014" s="10">
        <f>VLOOKUP(E2014,PRODUCTS!A:E,3,FALSE)</f>
        <v>105</v>
      </c>
      <c r="I2014" s="10">
        <f>VLOOKUP(E2014,PRODUCTS!A:E,4,FALSE)</f>
        <v>53.5</v>
      </c>
      <c r="J2014" s="10">
        <f t="shared" si="93"/>
        <v>105</v>
      </c>
      <c r="K2014" s="10">
        <f t="shared" si="94"/>
        <v>53.5</v>
      </c>
      <c r="L2014" s="10">
        <f t="shared" si="95"/>
        <v>51.5</v>
      </c>
      <c r="M2014" s="2">
        <f>VLOOKUP(D2014,CUSTOMERS!A:E,5,FALSE)</f>
        <v>5</v>
      </c>
      <c r="N2014" s="2">
        <f>VLOOKUP(E2014,PRODUCTS!A:E,5,FALSE)</f>
        <v>7</v>
      </c>
      <c r="O2014" s="2" t="str">
        <f>VLOOKUP(N2014,CATEGORIES!A:C,3,FALSE)</f>
        <v>Electronics</v>
      </c>
      <c r="P2014" s="2" t="str">
        <f ca="1">VLOOKUP(D2014,CUSTOMERS!A:J,10,FALSE)</f>
        <v>40 - 50</v>
      </c>
      <c r="Q2014" s="2" t="str">
        <f>VLOOKUP(D2014,CUSTOMERS!A:I,9,FALSE)</f>
        <v>Canada</v>
      </c>
      <c r="R2014" s="2" t="str">
        <f>VLOOKUP(D2014,CUSTOMERS!A:K,11,FALSE)</f>
        <v>Canada</v>
      </c>
    </row>
    <row r="2015" spans="1:18" x14ac:dyDescent="0.2">
      <c r="A2015" s="2">
        <v>1953</v>
      </c>
      <c r="B2015" s="2">
        <v>3</v>
      </c>
      <c r="C2015" s="4">
        <v>45144</v>
      </c>
      <c r="D2015" s="2">
        <v>104</v>
      </c>
      <c r="E2015" s="2">
        <v>205</v>
      </c>
      <c r="F2015" s="2" t="str">
        <f>VLOOKUP(E2015,PRODUCTS!A:B,2,FALSE)</f>
        <v>Weather Alert Radio</v>
      </c>
      <c r="G2015" s="2">
        <v>1</v>
      </c>
      <c r="H2015" s="10">
        <f>VLOOKUP(E2015,PRODUCTS!A:E,3,FALSE)</f>
        <v>60</v>
      </c>
      <c r="I2015" s="10">
        <f>VLOOKUP(E2015,PRODUCTS!A:E,4,FALSE)</f>
        <v>32</v>
      </c>
      <c r="J2015" s="10">
        <f t="shared" si="93"/>
        <v>60</v>
      </c>
      <c r="K2015" s="10">
        <f t="shared" si="94"/>
        <v>32</v>
      </c>
      <c r="L2015" s="10">
        <f t="shared" si="95"/>
        <v>28</v>
      </c>
      <c r="M2015" s="2">
        <f>VLOOKUP(D2015,CUSTOMERS!A:E,5,FALSE)</f>
        <v>5</v>
      </c>
      <c r="N2015" s="2">
        <f>VLOOKUP(E2015,PRODUCTS!A:E,5,FALSE)</f>
        <v>9</v>
      </c>
      <c r="O2015" s="2" t="str">
        <f>VLOOKUP(N2015,CATEGORIES!A:C,3,FALSE)</f>
        <v>Electronics</v>
      </c>
      <c r="P2015" s="2" t="str">
        <f ca="1">VLOOKUP(D2015,CUSTOMERS!A:J,10,FALSE)</f>
        <v>40 - 50</v>
      </c>
      <c r="Q2015" s="2" t="str">
        <f>VLOOKUP(D2015,CUSTOMERS!A:I,9,FALSE)</f>
        <v>Canada</v>
      </c>
      <c r="R2015" s="2" t="str">
        <f>VLOOKUP(D2015,CUSTOMERS!A:K,11,FALSE)</f>
        <v>Canada</v>
      </c>
    </row>
    <row r="2016" spans="1:18" x14ac:dyDescent="0.2">
      <c r="A2016" s="2">
        <v>1954</v>
      </c>
      <c r="B2016" s="2">
        <v>1</v>
      </c>
      <c r="C2016" s="4">
        <v>45145</v>
      </c>
      <c r="D2016" s="2">
        <v>102</v>
      </c>
      <c r="E2016" s="2">
        <v>51</v>
      </c>
      <c r="F2016" s="2" t="str">
        <f>VLOOKUP(E2016,PRODUCTS!A:B,2,FALSE)</f>
        <v>Chocolate-covered Oreos</v>
      </c>
      <c r="G2016" s="2">
        <v>3</v>
      </c>
      <c r="H2016" s="10">
        <f>VLOOKUP(E2016,PRODUCTS!A:E,3,FALSE)</f>
        <v>25</v>
      </c>
      <c r="I2016" s="10">
        <f>VLOOKUP(E2016,PRODUCTS!A:E,4,FALSE)</f>
        <v>15.5</v>
      </c>
      <c r="J2016" s="10">
        <f t="shared" si="93"/>
        <v>75</v>
      </c>
      <c r="K2016" s="10">
        <f t="shared" si="94"/>
        <v>46.5</v>
      </c>
      <c r="L2016" s="10">
        <f t="shared" si="95"/>
        <v>28.5</v>
      </c>
      <c r="M2016" s="2">
        <f>VLOOKUP(D2016,CUSTOMERS!A:E,5,FALSE)</f>
        <v>2</v>
      </c>
      <c r="N2016" s="2">
        <f>VLOOKUP(E2016,PRODUCTS!A:E,5,FALSE)</f>
        <v>3</v>
      </c>
      <c r="O2016" s="2" t="str">
        <f>VLOOKUP(N2016,CATEGORIES!A:C,3,FALSE)</f>
        <v>Food</v>
      </c>
      <c r="P2016" s="2" t="str">
        <f ca="1">VLOOKUP(D2016,CUSTOMERS!A:J,10,FALSE)</f>
        <v>50 - 60</v>
      </c>
      <c r="Q2016" s="2" t="str">
        <f>VLOOKUP(D2016,CUSTOMERS!A:I,9,FALSE)</f>
        <v>North-East</v>
      </c>
      <c r="R2016" s="2" t="str">
        <f>VLOOKUP(D2016,CUSTOMERS!A:K,11,FALSE)</f>
        <v>USA</v>
      </c>
    </row>
    <row r="2017" spans="1:18" x14ac:dyDescent="0.2">
      <c r="A2017" s="2">
        <v>1954</v>
      </c>
      <c r="B2017" s="2">
        <v>2</v>
      </c>
      <c r="C2017" s="4">
        <v>45145</v>
      </c>
      <c r="D2017" s="2">
        <v>102</v>
      </c>
      <c r="E2017" s="2">
        <v>129</v>
      </c>
      <c r="F2017" s="2" t="str">
        <f>VLOOKUP(E2017,PRODUCTS!A:B,2,FALSE)</f>
        <v>Mahogany Steamer Trunk</v>
      </c>
      <c r="G2017" s="2">
        <v>1</v>
      </c>
      <c r="H2017" s="10">
        <f>VLOOKUP(E2017,PRODUCTS!A:E,3,FALSE)</f>
        <v>630</v>
      </c>
      <c r="I2017" s="10">
        <f>VLOOKUP(E2017,PRODUCTS!A:E,4,FALSE)</f>
        <v>316</v>
      </c>
      <c r="J2017" s="10">
        <f t="shared" si="93"/>
        <v>630</v>
      </c>
      <c r="K2017" s="10">
        <f t="shared" si="94"/>
        <v>316</v>
      </c>
      <c r="L2017" s="10">
        <f t="shared" si="95"/>
        <v>314</v>
      </c>
      <c r="M2017" s="2">
        <f>VLOOKUP(D2017,CUSTOMERS!A:E,5,FALSE)</f>
        <v>2</v>
      </c>
      <c r="N2017" s="2">
        <f>VLOOKUP(E2017,PRODUCTS!A:E,5,FALSE)</f>
        <v>8</v>
      </c>
      <c r="O2017" s="2" t="str">
        <f>VLOOKUP(N2017,CATEGORIES!A:C,3,FALSE)</f>
        <v>Household</v>
      </c>
      <c r="P2017" s="2" t="str">
        <f ca="1">VLOOKUP(D2017,CUSTOMERS!A:J,10,FALSE)</f>
        <v>50 - 60</v>
      </c>
      <c r="Q2017" s="2" t="str">
        <f>VLOOKUP(D2017,CUSTOMERS!A:I,9,FALSE)</f>
        <v>North-East</v>
      </c>
      <c r="R2017" s="2" t="str">
        <f>VLOOKUP(D2017,CUSTOMERS!A:K,11,FALSE)</f>
        <v>USA</v>
      </c>
    </row>
    <row r="2018" spans="1:18" x14ac:dyDescent="0.2">
      <c r="A2018" s="2">
        <v>1955</v>
      </c>
      <c r="B2018" s="2">
        <v>1</v>
      </c>
      <c r="C2018" s="4">
        <v>45146</v>
      </c>
      <c r="D2018" s="2">
        <v>74</v>
      </c>
      <c r="E2018" s="2">
        <v>69</v>
      </c>
      <c r="F2018" s="2" t="str">
        <f>VLOOKUP(E2018,PRODUCTS!A:B,2,FALSE)</f>
        <v>Earth Orbiter with Stack</v>
      </c>
      <c r="G2018" s="2">
        <v>3</v>
      </c>
      <c r="H2018" s="10">
        <f>VLOOKUP(E2018,PRODUCTS!A:E,3,FALSE)</f>
        <v>85</v>
      </c>
      <c r="I2018" s="10">
        <f>VLOOKUP(E2018,PRODUCTS!A:E,4,FALSE)</f>
        <v>43.5</v>
      </c>
      <c r="J2018" s="10">
        <f t="shared" si="93"/>
        <v>255</v>
      </c>
      <c r="K2018" s="10">
        <f t="shared" si="94"/>
        <v>130.5</v>
      </c>
      <c r="L2018" s="10">
        <f t="shared" si="95"/>
        <v>124.5</v>
      </c>
      <c r="M2018" s="2">
        <f>VLOOKUP(D2018,CUSTOMERS!A:E,5,FALSE)</f>
        <v>3</v>
      </c>
      <c r="N2018" s="2">
        <f>VLOOKUP(E2018,PRODUCTS!A:E,5,FALSE)</f>
        <v>26</v>
      </c>
      <c r="O2018" s="2" t="str">
        <f>VLOOKUP(N2018,CATEGORIES!A:C,3,FALSE)</f>
        <v>Gifts</v>
      </c>
      <c r="P2018" s="2" t="str">
        <f ca="1">VLOOKUP(D2018,CUSTOMERS!A:J,10,FALSE)</f>
        <v>50 - 60</v>
      </c>
      <c r="Q2018" s="2" t="str">
        <f>VLOOKUP(D2018,CUSTOMERS!A:I,9,FALSE)</f>
        <v>North-East</v>
      </c>
      <c r="R2018" s="2" t="str">
        <f>VLOOKUP(D2018,CUSTOMERS!A:K,11,FALSE)</f>
        <v>USA</v>
      </c>
    </row>
    <row r="2019" spans="1:18" x14ac:dyDescent="0.2">
      <c r="A2019" s="2">
        <v>1956</v>
      </c>
      <c r="B2019" s="2">
        <v>1</v>
      </c>
      <c r="C2019" s="4">
        <v>45146</v>
      </c>
      <c r="D2019" s="2">
        <v>444</v>
      </c>
      <c r="E2019" s="2">
        <v>135</v>
      </c>
      <c r="F2019" s="2" t="str">
        <f>VLOOKUP(E2019,PRODUCTS!A:B,2,FALSE)</f>
        <v>Model of Atlantis</v>
      </c>
      <c r="G2019" s="2">
        <v>1</v>
      </c>
      <c r="H2019" s="10">
        <f>VLOOKUP(E2019,PRODUCTS!A:E,3,FALSE)</f>
        <v>60</v>
      </c>
      <c r="I2019" s="10">
        <f>VLOOKUP(E2019,PRODUCTS!A:E,4,FALSE)</f>
        <v>31</v>
      </c>
      <c r="J2019" s="10">
        <f t="shared" si="93"/>
        <v>60</v>
      </c>
      <c r="K2019" s="10">
        <f t="shared" si="94"/>
        <v>31</v>
      </c>
      <c r="L2019" s="10">
        <f t="shared" si="95"/>
        <v>29</v>
      </c>
      <c r="M2019" s="2">
        <f>VLOOKUP(D2019,CUSTOMERS!A:E,5,FALSE)</f>
        <v>4</v>
      </c>
      <c r="N2019" s="2">
        <f>VLOOKUP(E2019,PRODUCTS!A:E,5,FALSE)</f>
        <v>26</v>
      </c>
      <c r="O2019" s="2" t="str">
        <f>VLOOKUP(N2019,CATEGORIES!A:C,3,FALSE)</f>
        <v>Gifts</v>
      </c>
      <c r="P2019" s="2" t="str">
        <f ca="1">VLOOKUP(D2019,CUSTOMERS!A:J,10,FALSE)</f>
        <v>30 - 40</v>
      </c>
      <c r="Q2019" s="2" t="str">
        <f>VLOOKUP(D2019,CUSTOMERS!A:I,9,FALSE)</f>
        <v>Mid-Atlantic</v>
      </c>
      <c r="R2019" s="2" t="str">
        <f>VLOOKUP(D2019,CUSTOMERS!A:K,11,FALSE)</f>
        <v>USA</v>
      </c>
    </row>
    <row r="2020" spans="1:18" x14ac:dyDescent="0.2">
      <c r="A2020" s="2">
        <v>1956</v>
      </c>
      <c r="B2020" s="2">
        <v>2</v>
      </c>
      <c r="C2020" s="4">
        <v>45146</v>
      </c>
      <c r="D2020" s="2">
        <v>444</v>
      </c>
      <c r="E2020" s="2">
        <v>169</v>
      </c>
      <c r="F2020" s="2" t="str">
        <f>VLOOKUP(E2020,PRODUCTS!A:B,2,FALSE)</f>
        <v>Safari Helmet</v>
      </c>
      <c r="G2020" s="2">
        <v>1</v>
      </c>
      <c r="H2020" s="10">
        <f>VLOOKUP(E2020,PRODUCTS!A:E,3,FALSE)</f>
        <v>20</v>
      </c>
      <c r="I2020" s="10">
        <f>VLOOKUP(E2020,PRODUCTS!A:E,4,FALSE)</f>
        <v>11</v>
      </c>
      <c r="J2020" s="10">
        <f t="shared" si="93"/>
        <v>20</v>
      </c>
      <c r="K2020" s="10">
        <f t="shared" si="94"/>
        <v>11</v>
      </c>
      <c r="L2020" s="10">
        <f t="shared" si="95"/>
        <v>9</v>
      </c>
      <c r="M2020" s="2">
        <f>VLOOKUP(D2020,CUSTOMERS!A:E,5,FALSE)</f>
        <v>4</v>
      </c>
      <c r="N2020" s="2">
        <f>VLOOKUP(E2020,PRODUCTS!A:E,5,FALSE)</f>
        <v>16</v>
      </c>
      <c r="O2020" s="2" t="str">
        <f>VLOOKUP(N2020,CATEGORIES!A:C,3,FALSE)</f>
        <v>Household</v>
      </c>
      <c r="P2020" s="2" t="str">
        <f ca="1">VLOOKUP(D2020,CUSTOMERS!A:J,10,FALSE)</f>
        <v>30 - 40</v>
      </c>
      <c r="Q2020" s="2" t="str">
        <f>VLOOKUP(D2020,CUSTOMERS!A:I,9,FALSE)</f>
        <v>Mid-Atlantic</v>
      </c>
      <c r="R2020" s="2" t="str">
        <f>VLOOKUP(D2020,CUSTOMERS!A:K,11,FALSE)</f>
        <v>USA</v>
      </c>
    </row>
    <row r="2021" spans="1:18" x14ac:dyDescent="0.2">
      <c r="A2021" s="2">
        <v>1957</v>
      </c>
      <c r="B2021" s="2">
        <v>1</v>
      </c>
      <c r="C2021" s="4">
        <v>45149</v>
      </c>
      <c r="D2021" s="2">
        <v>333</v>
      </c>
      <c r="E2021" s="2">
        <v>106</v>
      </c>
      <c r="F2021" s="2" t="str">
        <f>VLOOKUP(E2021,PRODUCTS!A:B,2,FALSE)</f>
        <v>Incredible Chiller</v>
      </c>
      <c r="G2021" s="2">
        <v>1</v>
      </c>
      <c r="H2021" s="10">
        <f>VLOOKUP(E2021,PRODUCTS!A:E,3,FALSE)</f>
        <v>72</v>
      </c>
      <c r="I2021" s="10">
        <f>VLOOKUP(E2021,PRODUCTS!A:E,4,FALSE)</f>
        <v>38</v>
      </c>
      <c r="J2021" s="10">
        <f t="shared" si="93"/>
        <v>72</v>
      </c>
      <c r="K2021" s="10">
        <f t="shared" si="94"/>
        <v>38</v>
      </c>
      <c r="L2021" s="10">
        <f t="shared" si="95"/>
        <v>34</v>
      </c>
      <c r="M2021" s="2">
        <f>VLOOKUP(D2021,CUSTOMERS!A:E,5,FALSE)</f>
        <v>3</v>
      </c>
      <c r="N2021" s="2">
        <f>VLOOKUP(E2021,PRODUCTS!A:E,5,FALSE)</f>
        <v>15</v>
      </c>
      <c r="O2021" s="2" t="str">
        <f>VLOOKUP(N2021,CATEGORIES!A:C,3,FALSE)</f>
        <v>Household</v>
      </c>
      <c r="P2021" s="2" t="str">
        <f ca="1">VLOOKUP(D2021,CUSTOMERS!A:J,10,FALSE)</f>
        <v>50 - 60</v>
      </c>
      <c r="Q2021" s="2" t="str">
        <f>VLOOKUP(D2021,CUSTOMERS!A:I,9,FALSE)</f>
        <v>South-East</v>
      </c>
      <c r="R2021" s="2" t="str">
        <f>VLOOKUP(D2021,CUSTOMERS!A:K,11,FALSE)</f>
        <v>USA</v>
      </c>
    </row>
    <row r="2022" spans="1:18" x14ac:dyDescent="0.2">
      <c r="A2022" s="2">
        <v>1958</v>
      </c>
      <c r="B2022" s="2">
        <v>1</v>
      </c>
      <c r="C2022" s="4">
        <v>45149</v>
      </c>
      <c r="D2022" s="2">
        <v>661</v>
      </c>
      <c r="E2022" s="2">
        <v>101</v>
      </c>
      <c r="F2022" s="2" t="str">
        <f>VLOOKUP(E2022,PRODUCTS!A:B,2,FALSE)</f>
        <v>LED Headlamp</v>
      </c>
      <c r="G2022" s="2">
        <v>1</v>
      </c>
      <c r="H2022" s="10">
        <f>VLOOKUP(E2022,PRODUCTS!A:E,3,FALSE)</f>
        <v>35</v>
      </c>
      <c r="I2022" s="10">
        <f>VLOOKUP(E2022,PRODUCTS!A:E,4,FALSE)</f>
        <v>20.5</v>
      </c>
      <c r="J2022" s="10">
        <f t="shared" si="93"/>
        <v>35</v>
      </c>
      <c r="K2022" s="10">
        <f t="shared" si="94"/>
        <v>20.5</v>
      </c>
      <c r="L2022" s="10">
        <f t="shared" si="95"/>
        <v>14.5</v>
      </c>
      <c r="M2022" s="2">
        <f>VLOOKUP(D2022,CUSTOMERS!A:E,5,FALSE)</f>
        <v>3</v>
      </c>
      <c r="N2022" s="2">
        <f>VLOOKUP(E2022,PRODUCTS!A:E,5,FALSE)</f>
        <v>23</v>
      </c>
      <c r="O2022" s="2" t="str">
        <f>VLOOKUP(N2022,CATEGORIES!A:C,3,FALSE)</f>
        <v>Travel</v>
      </c>
      <c r="P2022" s="2" t="str">
        <f ca="1">VLOOKUP(D2022,CUSTOMERS!A:J,10,FALSE)</f>
        <v>30 - 40</v>
      </c>
      <c r="Q2022" s="2" t="str">
        <f>VLOOKUP(D2022,CUSTOMERS!A:I,9,FALSE)</f>
        <v>France</v>
      </c>
      <c r="R2022" s="2" t="str">
        <f>VLOOKUP(D2022,CUSTOMERS!A:K,11,FALSE)</f>
        <v>Europe</v>
      </c>
    </row>
    <row r="2023" spans="1:18" x14ac:dyDescent="0.2">
      <c r="A2023" s="2">
        <v>1958</v>
      </c>
      <c r="B2023" s="2">
        <v>2</v>
      </c>
      <c r="C2023" s="4">
        <v>45149</v>
      </c>
      <c r="D2023" s="2">
        <v>661</v>
      </c>
      <c r="E2023" s="2">
        <v>134</v>
      </c>
      <c r="F2023" s="2" t="str">
        <f>VLOOKUP(E2023,PRODUCTS!A:B,2,FALSE)</f>
        <v>Mocha Java Blend Coffee</v>
      </c>
      <c r="G2023" s="2">
        <v>1</v>
      </c>
      <c r="H2023" s="10">
        <f>VLOOKUP(E2023,PRODUCTS!A:E,3,FALSE)</f>
        <v>16</v>
      </c>
      <c r="I2023" s="10">
        <f>VLOOKUP(E2023,PRODUCTS!A:E,4,FALSE)</f>
        <v>9</v>
      </c>
      <c r="J2023" s="10">
        <f t="shared" si="93"/>
        <v>16</v>
      </c>
      <c r="K2023" s="10">
        <f t="shared" si="94"/>
        <v>9</v>
      </c>
      <c r="L2023" s="10">
        <f t="shared" si="95"/>
        <v>7</v>
      </c>
      <c r="M2023" s="2">
        <f>VLOOKUP(D2023,CUSTOMERS!A:E,5,FALSE)</f>
        <v>3</v>
      </c>
      <c r="N2023" s="2">
        <f>VLOOKUP(E2023,PRODUCTS!A:E,5,FALSE)</f>
        <v>6</v>
      </c>
      <c r="O2023" s="2" t="str">
        <f>VLOOKUP(N2023,CATEGORIES!A:C,3,FALSE)</f>
        <v>Food</v>
      </c>
      <c r="P2023" s="2" t="str">
        <f ca="1">VLOOKUP(D2023,CUSTOMERS!A:J,10,FALSE)</f>
        <v>30 - 40</v>
      </c>
      <c r="Q2023" s="2" t="str">
        <f>VLOOKUP(D2023,CUSTOMERS!A:I,9,FALSE)</f>
        <v>France</v>
      </c>
      <c r="R2023" s="2" t="str">
        <f>VLOOKUP(D2023,CUSTOMERS!A:K,11,FALSE)</f>
        <v>Europe</v>
      </c>
    </row>
    <row r="2024" spans="1:18" x14ac:dyDescent="0.2">
      <c r="A2024" s="2">
        <v>1958</v>
      </c>
      <c r="B2024" s="2">
        <v>3</v>
      </c>
      <c r="C2024" s="4">
        <v>45149</v>
      </c>
      <c r="D2024" s="2">
        <v>661</v>
      </c>
      <c r="E2024" s="2">
        <v>195</v>
      </c>
      <c r="F2024" s="2" t="str">
        <f>VLOOKUP(E2024,PRODUCTS!A:B,2,FALSE)</f>
        <v>Tiverton Wren House</v>
      </c>
      <c r="G2024" s="2">
        <v>1</v>
      </c>
      <c r="H2024" s="10">
        <f>VLOOKUP(E2024,PRODUCTS!A:E,3,FALSE)</f>
        <v>46</v>
      </c>
      <c r="I2024" s="10">
        <f>VLOOKUP(E2024,PRODUCTS!A:E,4,FALSE)</f>
        <v>24</v>
      </c>
      <c r="J2024" s="10">
        <f t="shared" si="93"/>
        <v>46</v>
      </c>
      <c r="K2024" s="10">
        <f t="shared" si="94"/>
        <v>24</v>
      </c>
      <c r="L2024" s="10">
        <f t="shared" si="95"/>
        <v>22</v>
      </c>
      <c r="M2024" s="2">
        <f>VLOOKUP(D2024,CUSTOMERS!A:E,5,FALSE)</f>
        <v>3</v>
      </c>
      <c r="N2024" s="2">
        <f>VLOOKUP(E2024,PRODUCTS!A:E,5,FALSE)</f>
        <v>16</v>
      </c>
      <c r="O2024" s="2" t="str">
        <f>VLOOKUP(N2024,CATEGORIES!A:C,3,FALSE)</f>
        <v>Household</v>
      </c>
      <c r="P2024" s="2" t="str">
        <f ca="1">VLOOKUP(D2024,CUSTOMERS!A:J,10,FALSE)</f>
        <v>30 - 40</v>
      </c>
      <c r="Q2024" s="2" t="str">
        <f>VLOOKUP(D2024,CUSTOMERS!A:I,9,FALSE)</f>
        <v>France</v>
      </c>
      <c r="R2024" s="2" t="str">
        <f>VLOOKUP(D2024,CUSTOMERS!A:K,11,FALSE)</f>
        <v>Europe</v>
      </c>
    </row>
    <row r="2025" spans="1:18" x14ac:dyDescent="0.2">
      <c r="A2025" s="2">
        <v>1959</v>
      </c>
      <c r="B2025" s="2">
        <v>1</v>
      </c>
      <c r="C2025" s="4">
        <v>45150</v>
      </c>
      <c r="D2025" s="2">
        <v>533</v>
      </c>
      <c r="E2025" s="2">
        <v>137</v>
      </c>
      <c r="F2025" s="2" t="str">
        <f>VLOOKUP(E2025,PRODUCTS!A:B,2,FALSE)</f>
        <v>Mr. Snippet</v>
      </c>
      <c r="G2025" s="2">
        <v>1</v>
      </c>
      <c r="H2025" s="10">
        <f>VLOOKUP(E2025,PRODUCTS!A:E,3,FALSE)</f>
        <v>13</v>
      </c>
      <c r="I2025" s="10">
        <f>VLOOKUP(E2025,PRODUCTS!A:E,4,FALSE)</f>
        <v>7.5</v>
      </c>
      <c r="J2025" s="10">
        <f t="shared" si="93"/>
        <v>13</v>
      </c>
      <c r="K2025" s="10">
        <f t="shared" si="94"/>
        <v>7.5</v>
      </c>
      <c r="L2025" s="10">
        <f t="shared" si="95"/>
        <v>5.5</v>
      </c>
      <c r="M2025" s="2">
        <f>VLOOKUP(D2025,CUSTOMERS!A:E,5,FALSE)</f>
        <v>9</v>
      </c>
      <c r="N2025" s="2">
        <f>VLOOKUP(E2025,PRODUCTS!A:E,5,FALSE)</f>
        <v>17</v>
      </c>
      <c r="O2025" s="2" t="str">
        <f>VLOOKUP(N2025,CATEGORIES!A:C,3,FALSE)</f>
        <v>Children</v>
      </c>
      <c r="P2025" s="2" t="str">
        <f ca="1">VLOOKUP(D2025,CUSTOMERS!A:J,10,FALSE)</f>
        <v>30 - 40</v>
      </c>
      <c r="Q2025" s="2" t="str">
        <f>VLOOKUP(D2025,CUSTOMERS!A:I,9,FALSE)</f>
        <v>France</v>
      </c>
      <c r="R2025" s="2" t="str">
        <f>VLOOKUP(D2025,CUSTOMERS!A:K,11,FALSE)</f>
        <v>Europe</v>
      </c>
    </row>
    <row r="2026" spans="1:18" x14ac:dyDescent="0.2">
      <c r="A2026" s="2">
        <v>1959</v>
      </c>
      <c r="B2026" s="2">
        <v>2</v>
      </c>
      <c r="C2026" s="4">
        <v>45150</v>
      </c>
      <c r="D2026" s="2">
        <v>533</v>
      </c>
      <c r="E2026" s="2">
        <v>163</v>
      </c>
      <c r="F2026" s="2" t="str">
        <f>VLOOKUP(E2026,PRODUCTS!A:B,2,FALSE)</f>
        <v>Queen Log Cabin Quilt</v>
      </c>
      <c r="G2026" s="2">
        <v>1</v>
      </c>
      <c r="H2026" s="10">
        <f>VLOOKUP(E2026,PRODUCTS!A:E,3,FALSE)</f>
        <v>180</v>
      </c>
      <c r="I2026" s="10">
        <f>VLOOKUP(E2026,PRODUCTS!A:E,4,FALSE)</f>
        <v>93</v>
      </c>
      <c r="J2026" s="10">
        <f t="shared" si="93"/>
        <v>180</v>
      </c>
      <c r="K2026" s="10">
        <f t="shared" si="94"/>
        <v>93</v>
      </c>
      <c r="L2026" s="10">
        <f t="shared" si="95"/>
        <v>87</v>
      </c>
      <c r="M2026" s="2">
        <f>VLOOKUP(D2026,CUSTOMERS!A:E,5,FALSE)</f>
        <v>9</v>
      </c>
      <c r="N2026" s="2">
        <f>VLOOKUP(E2026,PRODUCTS!A:E,5,FALSE)</f>
        <v>19</v>
      </c>
      <c r="O2026" s="2" t="str">
        <f>VLOOKUP(N2026,CATEGORIES!A:C,3,FALSE)</f>
        <v>Household</v>
      </c>
      <c r="P2026" s="2" t="str">
        <f ca="1">VLOOKUP(D2026,CUSTOMERS!A:J,10,FALSE)</f>
        <v>30 - 40</v>
      </c>
      <c r="Q2026" s="2" t="str">
        <f>VLOOKUP(D2026,CUSTOMERS!A:I,9,FALSE)</f>
        <v>France</v>
      </c>
      <c r="R2026" s="2" t="str">
        <f>VLOOKUP(D2026,CUSTOMERS!A:K,11,FALSE)</f>
        <v>Europe</v>
      </c>
    </row>
    <row r="2027" spans="1:18" x14ac:dyDescent="0.2">
      <c r="A2027" s="2">
        <v>1959</v>
      </c>
      <c r="B2027" s="2">
        <v>3</v>
      </c>
      <c r="C2027" s="4">
        <v>45150</v>
      </c>
      <c r="D2027" s="2">
        <v>533</v>
      </c>
      <c r="E2027" s="2">
        <v>186</v>
      </c>
      <c r="F2027" s="2" t="str">
        <f>VLOOKUP(E2027,PRODUCTS!A:B,2,FALSE)</f>
        <v>Spicy Delights</v>
      </c>
      <c r="G2027" s="2">
        <v>1</v>
      </c>
      <c r="H2027" s="10">
        <f>VLOOKUP(E2027,PRODUCTS!A:E,3,FALSE)</f>
        <v>51</v>
      </c>
      <c r="I2027" s="10">
        <f>VLOOKUP(E2027,PRODUCTS!A:E,4,FALSE)</f>
        <v>26.5</v>
      </c>
      <c r="J2027" s="10">
        <f t="shared" si="93"/>
        <v>51</v>
      </c>
      <c r="K2027" s="10">
        <f t="shared" si="94"/>
        <v>26.5</v>
      </c>
      <c r="L2027" s="10">
        <f t="shared" si="95"/>
        <v>24.5</v>
      </c>
      <c r="M2027" s="2">
        <f>VLOOKUP(D2027,CUSTOMERS!A:E,5,FALSE)</f>
        <v>9</v>
      </c>
      <c r="N2027" s="2">
        <f>VLOOKUP(E2027,PRODUCTS!A:E,5,FALSE)</f>
        <v>11</v>
      </c>
      <c r="O2027" s="2" t="str">
        <f>VLOOKUP(N2027,CATEGORIES!A:C,3,FALSE)</f>
        <v>Gifts</v>
      </c>
      <c r="P2027" s="2" t="str">
        <f ca="1">VLOOKUP(D2027,CUSTOMERS!A:J,10,FALSE)</f>
        <v>30 - 40</v>
      </c>
      <c r="Q2027" s="2" t="str">
        <f>VLOOKUP(D2027,CUSTOMERS!A:I,9,FALSE)</f>
        <v>France</v>
      </c>
      <c r="R2027" s="2" t="str">
        <f>VLOOKUP(D2027,CUSTOMERS!A:K,11,FALSE)</f>
        <v>Europe</v>
      </c>
    </row>
    <row r="2028" spans="1:18" x14ac:dyDescent="0.2">
      <c r="A2028" s="2">
        <v>1960</v>
      </c>
      <c r="B2028" s="2">
        <v>1</v>
      </c>
      <c r="C2028" s="4">
        <v>45151</v>
      </c>
      <c r="D2028" s="2">
        <v>243</v>
      </c>
      <c r="E2028" s="2">
        <v>62</v>
      </c>
      <c r="F2028" s="2" t="str">
        <f>VLOOKUP(E2028,PRODUCTS!A:B,2,FALSE)</f>
        <v>Decadent Chocolate Torte</v>
      </c>
      <c r="G2028" s="2">
        <v>1</v>
      </c>
      <c r="H2028" s="10">
        <f>VLOOKUP(E2028,PRODUCTS!A:E,3,FALSE)</f>
        <v>37</v>
      </c>
      <c r="I2028" s="10">
        <f>VLOOKUP(E2028,PRODUCTS!A:E,4,FALSE)</f>
        <v>19.5</v>
      </c>
      <c r="J2028" s="10">
        <f t="shared" si="93"/>
        <v>37</v>
      </c>
      <c r="K2028" s="10">
        <f t="shared" si="94"/>
        <v>19.5</v>
      </c>
      <c r="L2028" s="10">
        <f t="shared" si="95"/>
        <v>17.5</v>
      </c>
      <c r="M2028" s="2">
        <f>VLOOKUP(D2028,CUSTOMERS!A:E,5,FALSE)</f>
        <v>10</v>
      </c>
      <c r="N2028" s="2">
        <f>VLOOKUP(E2028,PRODUCTS!A:E,5,FALSE)</f>
        <v>3</v>
      </c>
      <c r="O2028" s="2" t="str">
        <f>VLOOKUP(N2028,CATEGORIES!A:C,3,FALSE)</f>
        <v>Food</v>
      </c>
      <c r="P2028" s="2" t="str">
        <f ca="1">VLOOKUP(D2028,CUSTOMERS!A:J,10,FALSE)</f>
        <v>40 - 50</v>
      </c>
      <c r="Q2028" s="2" t="str">
        <f>VLOOKUP(D2028,CUSTOMERS!A:I,9,FALSE)</f>
        <v>South-East</v>
      </c>
      <c r="R2028" s="2" t="str">
        <f>VLOOKUP(D2028,CUSTOMERS!A:K,11,FALSE)</f>
        <v>USA</v>
      </c>
    </row>
    <row r="2029" spans="1:18" x14ac:dyDescent="0.2">
      <c r="A2029" s="2">
        <v>1960</v>
      </c>
      <c r="B2029" s="2">
        <v>2</v>
      </c>
      <c r="C2029" s="4">
        <v>45151</v>
      </c>
      <c r="D2029" s="2">
        <v>243</v>
      </c>
      <c r="E2029" s="2">
        <v>86</v>
      </c>
      <c r="F2029" s="2" t="str">
        <f>VLOOKUP(E2029,PRODUCTS!A:B,2,FALSE)</f>
        <v>Fragrant Flower Arrangement</v>
      </c>
      <c r="G2029" s="2">
        <v>1</v>
      </c>
      <c r="H2029" s="10">
        <f>VLOOKUP(E2029,PRODUCTS!A:E,3,FALSE)</f>
        <v>60</v>
      </c>
      <c r="I2029" s="10">
        <f>VLOOKUP(E2029,PRODUCTS!A:E,4,FALSE)</f>
        <v>31</v>
      </c>
      <c r="J2029" s="10">
        <f t="shared" si="93"/>
        <v>60</v>
      </c>
      <c r="K2029" s="10">
        <f t="shared" si="94"/>
        <v>31</v>
      </c>
      <c r="L2029" s="10">
        <f t="shared" si="95"/>
        <v>29</v>
      </c>
      <c r="M2029" s="2">
        <f>VLOOKUP(D2029,CUSTOMERS!A:E,5,FALSE)</f>
        <v>10</v>
      </c>
      <c r="N2029" s="2">
        <f>VLOOKUP(E2029,PRODUCTS!A:E,5,FALSE)</f>
        <v>22</v>
      </c>
      <c r="O2029" s="2" t="str">
        <f>VLOOKUP(N2029,CATEGORIES!A:C,3,FALSE)</f>
        <v>Gifts</v>
      </c>
      <c r="P2029" s="2" t="str">
        <f ca="1">VLOOKUP(D2029,CUSTOMERS!A:J,10,FALSE)</f>
        <v>40 - 50</v>
      </c>
      <c r="Q2029" s="2" t="str">
        <f>VLOOKUP(D2029,CUSTOMERS!A:I,9,FALSE)</f>
        <v>South-East</v>
      </c>
      <c r="R2029" s="2" t="str">
        <f>VLOOKUP(D2029,CUSTOMERS!A:K,11,FALSE)</f>
        <v>USA</v>
      </c>
    </row>
    <row r="2030" spans="1:18" x14ac:dyDescent="0.2">
      <c r="A2030" s="2">
        <v>1960</v>
      </c>
      <c r="B2030" s="2">
        <v>3</v>
      </c>
      <c r="C2030" s="4">
        <v>45151</v>
      </c>
      <c r="D2030" s="2">
        <v>243</v>
      </c>
      <c r="E2030" s="2">
        <v>135</v>
      </c>
      <c r="F2030" s="2" t="str">
        <f>VLOOKUP(E2030,PRODUCTS!A:B,2,FALSE)</f>
        <v>Model of Atlantis</v>
      </c>
      <c r="G2030" s="2">
        <v>1</v>
      </c>
      <c r="H2030" s="10">
        <f>VLOOKUP(E2030,PRODUCTS!A:E,3,FALSE)</f>
        <v>60</v>
      </c>
      <c r="I2030" s="10">
        <f>VLOOKUP(E2030,PRODUCTS!A:E,4,FALSE)</f>
        <v>31</v>
      </c>
      <c r="J2030" s="10">
        <f t="shared" si="93"/>
        <v>60</v>
      </c>
      <c r="K2030" s="10">
        <f t="shared" si="94"/>
        <v>31</v>
      </c>
      <c r="L2030" s="10">
        <f t="shared" si="95"/>
        <v>29</v>
      </c>
      <c r="M2030" s="2">
        <f>VLOOKUP(D2030,CUSTOMERS!A:E,5,FALSE)</f>
        <v>10</v>
      </c>
      <c r="N2030" s="2">
        <f>VLOOKUP(E2030,PRODUCTS!A:E,5,FALSE)</f>
        <v>26</v>
      </c>
      <c r="O2030" s="2" t="str">
        <f>VLOOKUP(N2030,CATEGORIES!A:C,3,FALSE)</f>
        <v>Gifts</v>
      </c>
      <c r="P2030" s="2" t="str">
        <f ca="1">VLOOKUP(D2030,CUSTOMERS!A:J,10,FALSE)</f>
        <v>40 - 50</v>
      </c>
      <c r="Q2030" s="2" t="str">
        <f>VLOOKUP(D2030,CUSTOMERS!A:I,9,FALSE)</f>
        <v>South-East</v>
      </c>
      <c r="R2030" s="2" t="str">
        <f>VLOOKUP(D2030,CUSTOMERS!A:K,11,FALSE)</f>
        <v>USA</v>
      </c>
    </row>
    <row r="2031" spans="1:18" x14ac:dyDescent="0.2">
      <c r="A2031" s="2">
        <v>1961</v>
      </c>
      <c r="B2031" s="2">
        <v>1</v>
      </c>
      <c r="C2031" s="4">
        <v>45151</v>
      </c>
      <c r="D2031" s="2">
        <v>649</v>
      </c>
      <c r="E2031" s="2">
        <v>178</v>
      </c>
      <c r="F2031" s="2" t="str">
        <f>VLOOKUP(E2031,PRODUCTS!A:B,2,FALSE)</f>
        <v>Slate Tranquility Fountain</v>
      </c>
      <c r="G2031" s="2">
        <v>1</v>
      </c>
      <c r="H2031" s="10">
        <f>VLOOKUP(E2031,PRODUCTS!A:E,3,FALSE)</f>
        <v>120</v>
      </c>
      <c r="I2031" s="10">
        <f>VLOOKUP(E2031,PRODUCTS!A:E,4,FALSE)</f>
        <v>62</v>
      </c>
      <c r="J2031" s="10">
        <f t="shared" si="93"/>
        <v>120</v>
      </c>
      <c r="K2031" s="10">
        <f t="shared" si="94"/>
        <v>62</v>
      </c>
      <c r="L2031" s="10">
        <f t="shared" si="95"/>
        <v>58</v>
      </c>
      <c r="M2031" s="2">
        <f>VLOOKUP(D2031,CUSTOMERS!A:E,5,FALSE)</f>
        <v>4</v>
      </c>
      <c r="N2031" s="2">
        <f>VLOOKUP(E2031,PRODUCTS!A:E,5,FALSE)</f>
        <v>19</v>
      </c>
      <c r="O2031" s="2" t="str">
        <f>VLOOKUP(N2031,CATEGORIES!A:C,3,FALSE)</f>
        <v>Household</v>
      </c>
      <c r="P2031" s="2" t="str">
        <f ca="1">VLOOKUP(D2031,CUSTOMERS!A:J,10,FALSE)</f>
        <v>30 - 40</v>
      </c>
      <c r="Q2031" s="2" t="str">
        <f>VLOOKUP(D2031,CUSTOMERS!A:I,9,FALSE)</f>
        <v>North-West</v>
      </c>
      <c r="R2031" s="2" t="str">
        <f>VLOOKUP(D2031,CUSTOMERS!A:K,11,FALSE)</f>
        <v>USA</v>
      </c>
    </row>
    <row r="2032" spans="1:18" x14ac:dyDescent="0.2">
      <c r="A2032" s="2">
        <v>1962</v>
      </c>
      <c r="B2032" s="2">
        <v>1</v>
      </c>
      <c r="C2032" s="4">
        <v>45152</v>
      </c>
      <c r="D2032" s="2">
        <v>205</v>
      </c>
      <c r="E2032" s="2">
        <v>23</v>
      </c>
      <c r="F2032" s="2" t="str">
        <f>VLOOKUP(E2032,PRODUCTS!A:B,2,FALSE)</f>
        <v>Bougainvillea Bonsai</v>
      </c>
      <c r="G2032" s="2">
        <v>1</v>
      </c>
      <c r="H2032" s="10">
        <f>VLOOKUP(E2032,PRODUCTS!A:E,3,FALSE)</f>
        <v>39</v>
      </c>
      <c r="I2032" s="10">
        <f>VLOOKUP(E2032,PRODUCTS!A:E,4,FALSE)</f>
        <v>21.5</v>
      </c>
      <c r="J2032" s="10">
        <f t="shared" si="93"/>
        <v>39</v>
      </c>
      <c r="K2032" s="10">
        <f t="shared" si="94"/>
        <v>21.5</v>
      </c>
      <c r="L2032" s="10">
        <f t="shared" si="95"/>
        <v>17.5</v>
      </c>
      <c r="M2032" s="2">
        <f>VLOOKUP(D2032,CUSTOMERS!A:E,5,FALSE)</f>
        <v>1</v>
      </c>
      <c r="N2032" s="2">
        <f>VLOOKUP(E2032,PRODUCTS!A:E,5,FALSE)</f>
        <v>16</v>
      </c>
      <c r="O2032" s="2" t="str">
        <f>VLOOKUP(N2032,CATEGORIES!A:C,3,FALSE)</f>
        <v>Household</v>
      </c>
      <c r="P2032" s="2" t="str">
        <f ca="1">VLOOKUP(D2032,CUSTOMERS!A:J,10,FALSE)</f>
        <v>50 - 60</v>
      </c>
      <c r="Q2032" s="2" t="str">
        <f>VLOOKUP(D2032,CUSTOMERS!A:I,9,FALSE)</f>
        <v>Canada</v>
      </c>
      <c r="R2032" s="2" t="str">
        <f>VLOOKUP(D2032,CUSTOMERS!A:K,11,FALSE)</f>
        <v>Canada</v>
      </c>
    </row>
    <row r="2033" spans="1:18" x14ac:dyDescent="0.2">
      <c r="A2033" s="2">
        <v>1963</v>
      </c>
      <c r="B2033" s="2">
        <v>1</v>
      </c>
      <c r="C2033" s="4">
        <v>45152</v>
      </c>
      <c r="D2033" s="2">
        <v>468</v>
      </c>
      <c r="E2033" s="2">
        <v>86</v>
      </c>
      <c r="F2033" s="2" t="str">
        <f>VLOOKUP(E2033,PRODUCTS!A:B,2,FALSE)</f>
        <v>Fragrant Flower Arrangement</v>
      </c>
      <c r="G2033" s="2">
        <v>2</v>
      </c>
      <c r="H2033" s="10">
        <f>VLOOKUP(E2033,PRODUCTS!A:E,3,FALSE)</f>
        <v>60</v>
      </c>
      <c r="I2033" s="10">
        <f>VLOOKUP(E2033,PRODUCTS!A:E,4,FALSE)</f>
        <v>31</v>
      </c>
      <c r="J2033" s="10">
        <f t="shared" si="93"/>
        <v>120</v>
      </c>
      <c r="K2033" s="10">
        <f t="shared" si="94"/>
        <v>62</v>
      </c>
      <c r="L2033" s="10">
        <f t="shared" si="95"/>
        <v>58</v>
      </c>
      <c r="M2033" s="2">
        <f>VLOOKUP(D2033,CUSTOMERS!A:E,5,FALSE)</f>
        <v>5</v>
      </c>
      <c r="N2033" s="2">
        <f>VLOOKUP(E2033,PRODUCTS!A:E,5,FALSE)</f>
        <v>22</v>
      </c>
      <c r="O2033" s="2" t="str">
        <f>VLOOKUP(N2033,CATEGORIES!A:C,3,FALSE)</f>
        <v>Gifts</v>
      </c>
      <c r="P2033" s="2" t="str">
        <f ca="1">VLOOKUP(D2033,CUSTOMERS!A:J,10,FALSE)</f>
        <v>40 - 50</v>
      </c>
      <c r="Q2033" s="2" t="str">
        <f>VLOOKUP(D2033,CUSTOMERS!A:I,9,FALSE)</f>
        <v>South-West</v>
      </c>
      <c r="R2033" s="2" t="str">
        <f>VLOOKUP(D2033,CUSTOMERS!A:K,11,FALSE)</f>
        <v>USA</v>
      </c>
    </row>
    <row r="2034" spans="1:18" x14ac:dyDescent="0.2">
      <c r="A2034" s="2">
        <v>1963</v>
      </c>
      <c r="B2034" s="2">
        <v>2</v>
      </c>
      <c r="C2034" s="4">
        <v>45152</v>
      </c>
      <c r="D2034" s="2">
        <v>468</v>
      </c>
      <c r="E2034" s="2">
        <v>113</v>
      </c>
      <c r="F2034" s="2" t="str">
        <f>VLOOKUP(E2034,PRODUCTS!A:B,2,FALSE)</f>
        <v>Juniper Bonsai</v>
      </c>
      <c r="G2034" s="2">
        <v>1</v>
      </c>
      <c r="H2034" s="10">
        <f>VLOOKUP(E2034,PRODUCTS!A:E,3,FALSE)</f>
        <v>40</v>
      </c>
      <c r="I2034" s="10">
        <f>VLOOKUP(E2034,PRODUCTS!A:E,4,FALSE)</f>
        <v>23</v>
      </c>
      <c r="J2034" s="10">
        <f t="shared" si="93"/>
        <v>40</v>
      </c>
      <c r="K2034" s="10">
        <f t="shared" si="94"/>
        <v>23</v>
      </c>
      <c r="L2034" s="10">
        <f t="shared" si="95"/>
        <v>17</v>
      </c>
      <c r="M2034" s="2">
        <f>VLOOKUP(D2034,CUSTOMERS!A:E,5,FALSE)</f>
        <v>5</v>
      </c>
      <c r="N2034" s="2">
        <f>VLOOKUP(E2034,PRODUCTS!A:E,5,FALSE)</f>
        <v>22</v>
      </c>
      <c r="O2034" s="2" t="str">
        <f>VLOOKUP(N2034,CATEGORIES!A:C,3,FALSE)</f>
        <v>Gifts</v>
      </c>
      <c r="P2034" s="2" t="str">
        <f ca="1">VLOOKUP(D2034,CUSTOMERS!A:J,10,FALSE)</f>
        <v>40 - 50</v>
      </c>
      <c r="Q2034" s="2" t="str">
        <f>VLOOKUP(D2034,CUSTOMERS!A:I,9,FALSE)</f>
        <v>South-West</v>
      </c>
      <c r="R2034" s="2" t="str">
        <f>VLOOKUP(D2034,CUSTOMERS!A:K,11,FALSE)</f>
        <v>USA</v>
      </c>
    </row>
    <row r="2035" spans="1:18" x14ac:dyDescent="0.2">
      <c r="A2035" s="2">
        <v>1963</v>
      </c>
      <c r="B2035" s="2">
        <v>3</v>
      </c>
      <c r="C2035" s="4">
        <v>45152</v>
      </c>
      <c r="D2035" s="2">
        <v>468</v>
      </c>
      <c r="E2035" s="2">
        <v>182</v>
      </c>
      <c r="F2035" s="2" t="str">
        <f>VLOOKUP(E2035,PRODUCTS!A:B,2,FALSE)</f>
        <v>Smoked Vermont Turkey Breast</v>
      </c>
      <c r="G2035" s="2">
        <v>1</v>
      </c>
      <c r="H2035" s="10">
        <f>VLOOKUP(E2035,PRODUCTS!A:E,3,FALSE)</f>
        <v>30</v>
      </c>
      <c r="I2035" s="10">
        <f>VLOOKUP(E2035,PRODUCTS!A:E,4,FALSE)</f>
        <v>18</v>
      </c>
      <c r="J2035" s="10">
        <f t="shared" si="93"/>
        <v>30</v>
      </c>
      <c r="K2035" s="10">
        <f t="shared" si="94"/>
        <v>18</v>
      </c>
      <c r="L2035" s="10">
        <f t="shared" si="95"/>
        <v>12</v>
      </c>
      <c r="M2035" s="2">
        <f>VLOOKUP(D2035,CUSTOMERS!A:E,5,FALSE)</f>
        <v>5</v>
      </c>
      <c r="N2035" s="2">
        <f>VLOOKUP(E2035,PRODUCTS!A:E,5,FALSE)</f>
        <v>18</v>
      </c>
      <c r="O2035" s="2" t="str">
        <f>VLOOKUP(N2035,CATEGORIES!A:C,3,FALSE)</f>
        <v>Food</v>
      </c>
      <c r="P2035" s="2" t="str">
        <f ca="1">VLOOKUP(D2035,CUSTOMERS!A:J,10,FALSE)</f>
        <v>40 - 50</v>
      </c>
      <c r="Q2035" s="2" t="str">
        <f>VLOOKUP(D2035,CUSTOMERS!A:I,9,FALSE)</f>
        <v>South-West</v>
      </c>
      <c r="R2035" s="2" t="str">
        <f>VLOOKUP(D2035,CUSTOMERS!A:K,11,FALSE)</f>
        <v>USA</v>
      </c>
    </row>
    <row r="2036" spans="1:18" x14ac:dyDescent="0.2">
      <c r="A2036" s="2">
        <v>1964</v>
      </c>
      <c r="B2036" s="2">
        <v>1</v>
      </c>
      <c r="C2036" s="4">
        <v>45153</v>
      </c>
      <c r="D2036" s="2">
        <v>220</v>
      </c>
      <c r="E2036" s="2">
        <v>14</v>
      </c>
      <c r="F2036" s="2" t="str">
        <f>VLOOKUP(E2036,PRODUCTS!A:B,2,FALSE)</f>
        <v>Bay Rum Shaving Kit</v>
      </c>
      <c r="G2036" s="2">
        <v>2</v>
      </c>
      <c r="H2036" s="10">
        <f>VLOOKUP(E2036,PRODUCTS!A:E,3,FALSE)</f>
        <v>27</v>
      </c>
      <c r="I2036" s="10">
        <f>VLOOKUP(E2036,PRODUCTS!A:E,4,FALSE)</f>
        <v>16.5</v>
      </c>
      <c r="J2036" s="10">
        <f t="shared" si="93"/>
        <v>54</v>
      </c>
      <c r="K2036" s="10">
        <f t="shared" si="94"/>
        <v>33</v>
      </c>
      <c r="L2036" s="10">
        <f t="shared" si="95"/>
        <v>21</v>
      </c>
      <c r="M2036" s="2">
        <f>VLOOKUP(D2036,CUSTOMERS!A:E,5,FALSE)</f>
        <v>8</v>
      </c>
      <c r="N2036" s="2">
        <f>VLOOKUP(E2036,PRODUCTS!A:E,5,FALSE)</f>
        <v>24</v>
      </c>
      <c r="O2036" s="2" t="str">
        <f>VLOOKUP(N2036,CATEGORIES!A:C,3,FALSE)</f>
        <v>Health &amp; Beauty</v>
      </c>
      <c r="P2036" s="2" t="str">
        <f ca="1">VLOOKUP(D2036,CUSTOMERS!A:J,10,FALSE)</f>
        <v>30 - 40</v>
      </c>
      <c r="Q2036" s="2" t="str">
        <f>VLOOKUP(D2036,CUSTOMERS!A:I,9,FALSE)</f>
        <v>Central</v>
      </c>
      <c r="R2036" s="2" t="str">
        <f>VLOOKUP(D2036,CUSTOMERS!A:K,11,FALSE)</f>
        <v>USA</v>
      </c>
    </row>
    <row r="2037" spans="1:18" x14ac:dyDescent="0.2">
      <c r="A2037" s="2">
        <v>1964</v>
      </c>
      <c r="B2037" s="2">
        <v>2</v>
      </c>
      <c r="C2037" s="4">
        <v>45153</v>
      </c>
      <c r="D2037" s="2">
        <v>220</v>
      </c>
      <c r="E2037" s="2">
        <v>128</v>
      </c>
      <c r="F2037" s="2" t="str">
        <f>VLOOKUP(E2037,PRODUCTS!A:B,2,FALSE)</f>
        <v>Madison Blend Espresso</v>
      </c>
      <c r="G2037" s="2">
        <v>1</v>
      </c>
      <c r="H2037" s="10">
        <f>VLOOKUP(E2037,PRODUCTS!A:E,3,FALSE)</f>
        <v>14</v>
      </c>
      <c r="I2037" s="10">
        <f>VLOOKUP(E2037,PRODUCTS!A:E,4,FALSE)</f>
        <v>10</v>
      </c>
      <c r="J2037" s="10">
        <f t="shared" si="93"/>
        <v>14</v>
      </c>
      <c r="K2037" s="10">
        <f t="shared" si="94"/>
        <v>10</v>
      </c>
      <c r="L2037" s="10">
        <f t="shared" si="95"/>
        <v>4</v>
      </c>
      <c r="M2037" s="2">
        <f>VLOOKUP(D2037,CUSTOMERS!A:E,5,FALSE)</f>
        <v>8</v>
      </c>
      <c r="N2037" s="2">
        <f>VLOOKUP(E2037,PRODUCTS!A:E,5,FALSE)</f>
        <v>6</v>
      </c>
      <c r="O2037" s="2" t="str">
        <f>VLOOKUP(N2037,CATEGORIES!A:C,3,FALSE)</f>
        <v>Food</v>
      </c>
      <c r="P2037" s="2" t="str">
        <f ca="1">VLOOKUP(D2037,CUSTOMERS!A:J,10,FALSE)</f>
        <v>30 - 40</v>
      </c>
      <c r="Q2037" s="2" t="str">
        <f>VLOOKUP(D2037,CUSTOMERS!A:I,9,FALSE)</f>
        <v>Central</v>
      </c>
      <c r="R2037" s="2" t="str">
        <f>VLOOKUP(D2037,CUSTOMERS!A:K,11,FALSE)</f>
        <v>USA</v>
      </c>
    </row>
    <row r="2038" spans="1:18" x14ac:dyDescent="0.2">
      <c r="A2038" s="2">
        <v>1964</v>
      </c>
      <c r="B2038" s="2">
        <v>3</v>
      </c>
      <c r="C2038" s="4">
        <v>45153</v>
      </c>
      <c r="D2038" s="2">
        <v>220</v>
      </c>
      <c r="E2038" s="2">
        <v>193</v>
      </c>
      <c r="F2038" s="2" t="str">
        <f>VLOOKUP(E2038,PRODUCTS!A:B,2,FALSE)</f>
        <v>Swiss Army Watch</v>
      </c>
      <c r="G2038" s="2">
        <v>1</v>
      </c>
      <c r="H2038" s="10">
        <f>VLOOKUP(E2038,PRODUCTS!A:E,3,FALSE)</f>
        <v>155</v>
      </c>
      <c r="I2038" s="10">
        <f>VLOOKUP(E2038,PRODUCTS!A:E,4,FALSE)</f>
        <v>78.5</v>
      </c>
      <c r="J2038" s="10">
        <f t="shared" si="93"/>
        <v>155</v>
      </c>
      <c r="K2038" s="10">
        <f t="shared" si="94"/>
        <v>78.5</v>
      </c>
      <c r="L2038" s="10">
        <f t="shared" si="95"/>
        <v>76.5</v>
      </c>
      <c r="M2038" s="2">
        <f>VLOOKUP(D2038,CUSTOMERS!A:E,5,FALSE)</f>
        <v>8</v>
      </c>
      <c r="N2038" s="2">
        <f>VLOOKUP(E2038,PRODUCTS!A:E,5,FALSE)</f>
        <v>14</v>
      </c>
      <c r="O2038" s="2" t="str">
        <f>VLOOKUP(N2038,CATEGORIES!A:C,3,FALSE)</f>
        <v>Health &amp; Beauty</v>
      </c>
      <c r="P2038" s="2" t="str">
        <f ca="1">VLOOKUP(D2038,CUSTOMERS!A:J,10,FALSE)</f>
        <v>30 - 40</v>
      </c>
      <c r="Q2038" s="2" t="str">
        <f>VLOOKUP(D2038,CUSTOMERS!A:I,9,FALSE)</f>
        <v>Central</v>
      </c>
      <c r="R2038" s="2" t="str">
        <f>VLOOKUP(D2038,CUSTOMERS!A:K,11,FALSE)</f>
        <v>USA</v>
      </c>
    </row>
    <row r="2039" spans="1:18" x14ac:dyDescent="0.2">
      <c r="A2039" s="2">
        <v>1965</v>
      </c>
      <c r="B2039" s="2">
        <v>1</v>
      </c>
      <c r="C2039" s="4">
        <v>45156</v>
      </c>
      <c r="D2039" s="2">
        <v>415</v>
      </c>
      <c r="E2039" s="2">
        <v>89</v>
      </c>
      <c r="F2039" s="2" t="str">
        <f>VLOOKUP(E2039,PRODUCTS!A:B,2,FALSE)</f>
        <v>Ghirardelli Square Gift Box</v>
      </c>
      <c r="G2039" s="2">
        <v>5</v>
      </c>
      <c r="H2039" s="10">
        <f>VLOOKUP(E2039,PRODUCTS!A:E,3,FALSE)</f>
        <v>58</v>
      </c>
      <c r="I2039" s="10">
        <f>VLOOKUP(E2039,PRODUCTS!A:E,4,FALSE)</f>
        <v>32</v>
      </c>
      <c r="J2039" s="10">
        <f t="shared" si="93"/>
        <v>290</v>
      </c>
      <c r="K2039" s="10">
        <f t="shared" si="94"/>
        <v>160</v>
      </c>
      <c r="L2039" s="10">
        <f t="shared" si="95"/>
        <v>130</v>
      </c>
      <c r="M2039" s="2">
        <f>VLOOKUP(D2039,CUSTOMERS!A:E,5,FALSE)</f>
        <v>9</v>
      </c>
      <c r="N2039" s="2">
        <f>VLOOKUP(E2039,PRODUCTS!A:E,5,FALSE)</f>
        <v>11</v>
      </c>
      <c r="O2039" s="2" t="str">
        <f>VLOOKUP(N2039,CATEGORIES!A:C,3,FALSE)</f>
        <v>Gifts</v>
      </c>
      <c r="P2039" s="2" t="str">
        <f ca="1">VLOOKUP(D2039,CUSTOMERS!A:J,10,FALSE)</f>
        <v>40 - 50</v>
      </c>
      <c r="Q2039" s="2" t="str">
        <f>VLOOKUP(D2039,CUSTOMERS!A:I,9,FALSE)</f>
        <v>South-East</v>
      </c>
      <c r="R2039" s="2" t="str">
        <f>VLOOKUP(D2039,CUSTOMERS!A:K,11,FALSE)</f>
        <v>USA</v>
      </c>
    </row>
    <row r="2040" spans="1:18" x14ac:dyDescent="0.2">
      <c r="A2040" s="2">
        <v>1965</v>
      </c>
      <c r="B2040" s="2">
        <v>2</v>
      </c>
      <c r="C2040" s="4">
        <v>45156</v>
      </c>
      <c r="D2040" s="2">
        <v>415</v>
      </c>
      <c r="E2040" s="2">
        <v>150</v>
      </c>
      <c r="F2040" s="2" t="str">
        <f>VLOOKUP(E2040,PRODUCTS!A:B,2,FALSE)</f>
        <v>Personal Air Purifier</v>
      </c>
      <c r="G2040" s="2">
        <v>1</v>
      </c>
      <c r="H2040" s="10">
        <f>VLOOKUP(E2040,PRODUCTS!A:E,3,FALSE)</f>
        <v>105</v>
      </c>
      <c r="I2040" s="10">
        <f>VLOOKUP(E2040,PRODUCTS!A:E,4,FALSE)</f>
        <v>53.5</v>
      </c>
      <c r="J2040" s="10">
        <f t="shared" si="93"/>
        <v>105</v>
      </c>
      <c r="K2040" s="10">
        <f t="shared" si="94"/>
        <v>53.5</v>
      </c>
      <c r="L2040" s="10">
        <f t="shared" si="95"/>
        <v>51.5</v>
      </c>
      <c r="M2040" s="2">
        <f>VLOOKUP(D2040,CUSTOMERS!A:E,5,FALSE)</f>
        <v>9</v>
      </c>
      <c r="N2040" s="2">
        <f>VLOOKUP(E2040,PRODUCTS!A:E,5,FALSE)</f>
        <v>7</v>
      </c>
      <c r="O2040" s="2" t="str">
        <f>VLOOKUP(N2040,CATEGORIES!A:C,3,FALSE)</f>
        <v>Electronics</v>
      </c>
      <c r="P2040" s="2" t="str">
        <f ca="1">VLOOKUP(D2040,CUSTOMERS!A:J,10,FALSE)</f>
        <v>40 - 50</v>
      </c>
      <c r="Q2040" s="2" t="str">
        <f>VLOOKUP(D2040,CUSTOMERS!A:I,9,FALSE)</f>
        <v>South-East</v>
      </c>
      <c r="R2040" s="2" t="str">
        <f>VLOOKUP(D2040,CUSTOMERS!A:K,11,FALSE)</f>
        <v>USA</v>
      </c>
    </row>
    <row r="2041" spans="1:18" x14ac:dyDescent="0.2">
      <c r="A2041" s="2">
        <v>1965</v>
      </c>
      <c r="B2041" s="2">
        <v>3</v>
      </c>
      <c r="C2041" s="4">
        <v>45156</v>
      </c>
      <c r="D2041" s="2">
        <v>415</v>
      </c>
      <c r="E2041" s="2">
        <v>184</v>
      </c>
      <c r="F2041" s="2" t="str">
        <f>VLOOKUP(E2041,PRODUCTS!A:B,2,FALSE)</f>
        <v>Sonic Molechaser</v>
      </c>
      <c r="G2041" s="2">
        <v>1</v>
      </c>
      <c r="H2041" s="10">
        <f>VLOOKUP(E2041,PRODUCTS!A:E,3,FALSE)</f>
        <v>45</v>
      </c>
      <c r="I2041" s="10">
        <f>VLOOKUP(E2041,PRODUCTS!A:E,4,FALSE)</f>
        <v>23.5</v>
      </c>
      <c r="J2041" s="10">
        <f t="shared" si="93"/>
        <v>45</v>
      </c>
      <c r="K2041" s="10">
        <f t="shared" si="94"/>
        <v>23.5</v>
      </c>
      <c r="L2041" s="10">
        <f t="shared" si="95"/>
        <v>21.5</v>
      </c>
      <c r="M2041" s="2">
        <f>VLOOKUP(D2041,CUSTOMERS!A:E,5,FALSE)</f>
        <v>9</v>
      </c>
      <c r="N2041" s="2">
        <f>VLOOKUP(E2041,PRODUCTS!A:E,5,FALSE)</f>
        <v>16</v>
      </c>
      <c r="O2041" s="2" t="str">
        <f>VLOOKUP(N2041,CATEGORIES!A:C,3,FALSE)</f>
        <v>Household</v>
      </c>
      <c r="P2041" s="2" t="str">
        <f ca="1">VLOOKUP(D2041,CUSTOMERS!A:J,10,FALSE)</f>
        <v>40 - 50</v>
      </c>
      <c r="Q2041" s="2" t="str">
        <f>VLOOKUP(D2041,CUSTOMERS!A:I,9,FALSE)</f>
        <v>South-East</v>
      </c>
      <c r="R2041" s="2" t="str">
        <f>VLOOKUP(D2041,CUSTOMERS!A:K,11,FALSE)</f>
        <v>USA</v>
      </c>
    </row>
    <row r="2042" spans="1:18" x14ac:dyDescent="0.2">
      <c r="A2042" s="2">
        <v>1966</v>
      </c>
      <c r="B2042" s="2">
        <v>1</v>
      </c>
      <c r="C2042" s="4">
        <v>45156</v>
      </c>
      <c r="D2042" s="2">
        <v>506</v>
      </c>
      <c r="E2042" s="2">
        <v>33</v>
      </c>
      <c r="F2042" s="2" t="str">
        <f>VLOOKUP(E2042,PRODUCTS!A:B,2,FALSE)</f>
        <v>Casablanca</v>
      </c>
      <c r="G2042" s="2">
        <v>1</v>
      </c>
      <c r="H2042" s="10">
        <f>VLOOKUP(E2042,PRODUCTS!A:E,3,FALSE)</f>
        <v>60</v>
      </c>
      <c r="I2042" s="10">
        <f>VLOOKUP(E2042,PRODUCTS!A:E,4,FALSE)</f>
        <v>31</v>
      </c>
      <c r="J2042" s="10">
        <f t="shared" si="93"/>
        <v>60</v>
      </c>
      <c r="K2042" s="10">
        <f t="shared" si="94"/>
        <v>31</v>
      </c>
      <c r="L2042" s="10">
        <f t="shared" si="95"/>
        <v>29</v>
      </c>
      <c r="M2042" s="2">
        <f>VLOOKUP(D2042,CUSTOMERS!A:E,5,FALSE)</f>
        <v>10</v>
      </c>
      <c r="N2042" s="2">
        <f>VLOOKUP(E2042,PRODUCTS!A:E,5,FALSE)</f>
        <v>11</v>
      </c>
      <c r="O2042" s="2" t="str">
        <f>VLOOKUP(N2042,CATEGORIES!A:C,3,FALSE)</f>
        <v>Gifts</v>
      </c>
      <c r="P2042" s="2" t="str">
        <f ca="1">VLOOKUP(D2042,CUSTOMERS!A:J,10,FALSE)</f>
        <v>40 - 50</v>
      </c>
      <c r="Q2042" s="2" t="str">
        <f>VLOOKUP(D2042,CUSTOMERS!A:I,9,FALSE)</f>
        <v>South</v>
      </c>
      <c r="R2042" s="2" t="str">
        <f>VLOOKUP(D2042,CUSTOMERS!A:K,11,FALSE)</f>
        <v>USA</v>
      </c>
    </row>
    <row r="2043" spans="1:18" x14ac:dyDescent="0.2">
      <c r="A2043" s="2">
        <v>1966</v>
      </c>
      <c r="B2043" s="2">
        <v>2</v>
      </c>
      <c r="C2043" s="4">
        <v>45156</v>
      </c>
      <c r="D2043" s="2">
        <v>506</v>
      </c>
      <c r="E2043" s="2">
        <v>96</v>
      </c>
      <c r="F2043" s="2" t="str">
        <f>VLOOKUP(E2043,PRODUCTS!A:B,2,FALSE)</f>
        <v>Great Skin Pack</v>
      </c>
      <c r="G2043" s="2">
        <v>1</v>
      </c>
      <c r="H2043" s="10">
        <f>VLOOKUP(E2043,PRODUCTS!A:E,3,FALSE)</f>
        <v>39</v>
      </c>
      <c r="I2043" s="10">
        <f>VLOOKUP(E2043,PRODUCTS!A:E,4,FALSE)</f>
        <v>22.5</v>
      </c>
      <c r="J2043" s="10">
        <f t="shared" si="93"/>
        <v>39</v>
      </c>
      <c r="K2043" s="10">
        <f t="shared" si="94"/>
        <v>22.5</v>
      </c>
      <c r="L2043" s="10">
        <f t="shared" si="95"/>
        <v>16.5</v>
      </c>
      <c r="M2043" s="2">
        <f>VLOOKUP(D2043,CUSTOMERS!A:E,5,FALSE)</f>
        <v>10</v>
      </c>
      <c r="N2043" s="2">
        <f>VLOOKUP(E2043,PRODUCTS!A:E,5,FALSE)</f>
        <v>24</v>
      </c>
      <c r="O2043" s="2" t="str">
        <f>VLOOKUP(N2043,CATEGORIES!A:C,3,FALSE)</f>
        <v>Health &amp; Beauty</v>
      </c>
      <c r="P2043" s="2" t="str">
        <f ca="1">VLOOKUP(D2043,CUSTOMERS!A:J,10,FALSE)</f>
        <v>40 - 50</v>
      </c>
      <c r="Q2043" s="2" t="str">
        <f>VLOOKUP(D2043,CUSTOMERS!A:I,9,FALSE)</f>
        <v>South</v>
      </c>
      <c r="R2043" s="2" t="str">
        <f>VLOOKUP(D2043,CUSTOMERS!A:K,11,FALSE)</f>
        <v>USA</v>
      </c>
    </row>
    <row r="2044" spans="1:18" x14ac:dyDescent="0.2">
      <c r="A2044" s="2">
        <v>1967</v>
      </c>
      <c r="B2044" s="2">
        <v>1</v>
      </c>
      <c r="C2044" s="4">
        <v>45157</v>
      </c>
      <c r="D2044" s="2">
        <v>40</v>
      </c>
      <c r="E2044" s="2">
        <v>199</v>
      </c>
      <c r="F2044" s="2" t="str">
        <f>VLOOKUP(E2044,PRODUCTS!A:B,2,FALSE)</f>
        <v>Truth Seeker</v>
      </c>
      <c r="G2044" s="2">
        <v>1</v>
      </c>
      <c r="H2044" s="10">
        <f>VLOOKUP(E2044,PRODUCTS!A:E,3,FALSE)</f>
        <v>154</v>
      </c>
      <c r="I2044" s="10">
        <f>VLOOKUP(E2044,PRODUCTS!A:E,4,FALSE)</f>
        <v>79</v>
      </c>
      <c r="J2044" s="10">
        <f t="shared" si="93"/>
        <v>154</v>
      </c>
      <c r="K2044" s="10">
        <f t="shared" si="94"/>
        <v>79</v>
      </c>
      <c r="L2044" s="10">
        <f t="shared" si="95"/>
        <v>75</v>
      </c>
      <c r="M2044" s="2">
        <f>VLOOKUP(D2044,CUSTOMERS!A:E,5,FALSE)</f>
        <v>4</v>
      </c>
      <c r="N2044" s="2">
        <f>VLOOKUP(E2044,PRODUCTS!A:E,5,FALSE)</f>
        <v>9</v>
      </c>
      <c r="O2044" s="2" t="str">
        <f>VLOOKUP(N2044,CATEGORIES!A:C,3,FALSE)</f>
        <v>Electronics</v>
      </c>
      <c r="P2044" s="2" t="str">
        <f ca="1">VLOOKUP(D2044,CUSTOMERS!A:J,10,FALSE)</f>
        <v>30 - 40</v>
      </c>
      <c r="Q2044" s="2" t="str">
        <f>VLOOKUP(D2044,CUSTOMERS!A:I,9,FALSE)</f>
        <v>Central</v>
      </c>
      <c r="R2044" s="2" t="str">
        <f>VLOOKUP(D2044,CUSTOMERS!A:K,11,FALSE)</f>
        <v>USA</v>
      </c>
    </row>
    <row r="2045" spans="1:18" x14ac:dyDescent="0.2">
      <c r="A2045" s="2">
        <v>1968</v>
      </c>
      <c r="B2045" s="2">
        <v>1</v>
      </c>
      <c r="C2045" s="4">
        <v>45157</v>
      </c>
      <c r="D2045" s="2">
        <v>594</v>
      </c>
      <c r="E2045" s="2">
        <v>33</v>
      </c>
      <c r="F2045" s="2" t="str">
        <f>VLOOKUP(E2045,PRODUCTS!A:B,2,FALSE)</f>
        <v>Casablanca</v>
      </c>
      <c r="G2045" s="2">
        <v>1</v>
      </c>
      <c r="H2045" s="10">
        <f>VLOOKUP(E2045,PRODUCTS!A:E,3,FALSE)</f>
        <v>60</v>
      </c>
      <c r="I2045" s="10">
        <f>VLOOKUP(E2045,PRODUCTS!A:E,4,FALSE)</f>
        <v>31</v>
      </c>
      <c r="J2045" s="10">
        <f t="shared" si="93"/>
        <v>60</v>
      </c>
      <c r="K2045" s="10">
        <f t="shared" si="94"/>
        <v>31</v>
      </c>
      <c r="L2045" s="10">
        <f t="shared" si="95"/>
        <v>29</v>
      </c>
      <c r="M2045" s="2">
        <f>VLOOKUP(D2045,CUSTOMERS!A:E,5,FALSE)</f>
        <v>2</v>
      </c>
      <c r="N2045" s="2">
        <f>VLOOKUP(E2045,PRODUCTS!A:E,5,FALSE)</f>
        <v>11</v>
      </c>
      <c r="O2045" s="2" t="str">
        <f>VLOOKUP(N2045,CATEGORIES!A:C,3,FALSE)</f>
        <v>Gifts</v>
      </c>
      <c r="P2045" s="2" t="str">
        <f ca="1">VLOOKUP(D2045,CUSTOMERS!A:J,10,FALSE)</f>
        <v>30 - 40</v>
      </c>
      <c r="Q2045" s="2" t="str">
        <f>VLOOKUP(D2045,CUSTOMERS!A:I,9,FALSE)</f>
        <v>South</v>
      </c>
      <c r="R2045" s="2" t="str">
        <f>VLOOKUP(D2045,CUSTOMERS!A:K,11,FALSE)</f>
        <v>USA</v>
      </c>
    </row>
    <row r="2046" spans="1:18" x14ac:dyDescent="0.2">
      <c r="A2046" s="2">
        <v>1968</v>
      </c>
      <c r="B2046" s="2">
        <v>2</v>
      </c>
      <c r="C2046" s="4">
        <v>45157</v>
      </c>
      <c r="D2046" s="2">
        <v>594</v>
      </c>
      <c r="E2046" s="2">
        <v>82</v>
      </c>
      <c r="F2046" s="2" t="str">
        <f>VLOOKUP(E2046,PRODUCTS!A:B,2,FALSE)</f>
        <v>Flex-neck Halogen Floor Lamp</v>
      </c>
      <c r="G2046" s="2">
        <v>1</v>
      </c>
      <c r="H2046" s="10">
        <f>VLOOKUP(E2046,PRODUCTS!A:E,3,FALSE)</f>
        <v>205</v>
      </c>
      <c r="I2046" s="10">
        <f>VLOOKUP(E2046,PRODUCTS!A:E,4,FALSE)</f>
        <v>105.5</v>
      </c>
      <c r="J2046" s="10">
        <f t="shared" si="93"/>
        <v>205</v>
      </c>
      <c r="K2046" s="10">
        <f t="shared" si="94"/>
        <v>105.5</v>
      </c>
      <c r="L2046" s="10">
        <f t="shared" si="95"/>
        <v>99.5</v>
      </c>
      <c r="M2046" s="2">
        <f>VLOOKUP(D2046,CUSTOMERS!A:E,5,FALSE)</f>
        <v>2</v>
      </c>
      <c r="N2046" s="2">
        <f>VLOOKUP(E2046,PRODUCTS!A:E,5,FALSE)</f>
        <v>19</v>
      </c>
      <c r="O2046" s="2" t="str">
        <f>VLOOKUP(N2046,CATEGORIES!A:C,3,FALSE)</f>
        <v>Household</v>
      </c>
      <c r="P2046" s="2" t="str">
        <f ca="1">VLOOKUP(D2046,CUSTOMERS!A:J,10,FALSE)</f>
        <v>30 - 40</v>
      </c>
      <c r="Q2046" s="2" t="str">
        <f>VLOOKUP(D2046,CUSTOMERS!A:I,9,FALSE)</f>
        <v>South</v>
      </c>
      <c r="R2046" s="2" t="str">
        <f>VLOOKUP(D2046,CUSTOMERS!A:K,11,FALSE)</f>
        <v>USA</v>
      </c>
    </row>
    <row r="2047" spans="1:18" x14ac:dyDescent="0.2">
      <c r="A2047" s="2">
        <v>1968</v>
      </c>
      <c r="B2047" s="2">
        <v>3</v>
      </c>
      <c r="C2047" s="4">
        <v>45157</v>
      </c>
      <c r="D2047" s="2">
        <v>594</v>
      </c>
      <c r="E2047" s="2">
        <v>111</v>
      </c>
      <c r="F2047" s="2" t="str">
        <f>VLOOKUP(E2047,PRODUCTS!A:B,2,FALSE)</f>
        <v>Jolly Ball Horse Toy</v>
      </c>
      <c r="G2047" s="2">
        <v>1</v>
      </c>
      <c r="H2047" s="10">
        <f>VLOOKUP(E2047,PRODUCTS!A:E,3,FALSE)</f>
        <v>18</v>
      </c>
      <c r="I2047" s="10">
        <f>VLOOKUP(E2047,PRODUCTS!A:E,4,FALSE)</f>
        <v>12</v>
      </c>
      <c r="J2047" s="10">
        <f t="shared" si="93"/>
        <v>18</v>
      </c>
      <c r="K2047" s="10">
        <f t="shared" si="94"/>
        <v>12</v>
      </c>
      <c r="L2047" s="10">
        <f t="shared" si="95"/>
        <v>6</v>
      </c>
      <c r="M2047" s="2">
        <f>VLOOKUP(D2047,CUSTOMERS!A:E,5,FALSE)</f>
        <v>2</v>
      </c>
      <c r="N2047" s="2">
        <f>VLOOKUP(E2047,PRODUCTS!A:E,5,FALSE)</f>
        <v>21</v>
      </c>
      <c r="O2047" s="2" t="str">
        <f>VLOOKUP(N2047,CATEGORIES!A:C,3,FALSE)</f>
        <v>Household</v>
      </c>
      <c r="P2047" s="2" t="str">
        <f ca="1">VLOOKUP(D2047,CUSTOMERS!A:J,10,FALSE)</f>
        <v>30 - 40</v>
      </c>
      <c r="Q2047" s="2" t="str">
        <f>VLOOKUP(D2047,CUSTOMERS!A:I,9,FALSE)</f>
        <v>South</v>
      </c>
      <c r="R2047" s="2" t="str">
        <f>VLOOKUP(D2047,CUSTOMERS!A:K,11,FALSE)</f>
        <v>USA</v>
      </c>
    </row>
    <row r="2048" spans="1:18" x14ac:dyDescent="0.2">
      <c r="A2048" s="2">
        <v>1968</v>
      </c>
      <c r="B2048" s="2">
        <v>4</v>
      </c>
      <c r="C2048" s="4">
        <v>45157</v>
      </c>
      <c r="D2048" s="2">
        <v>594</v>
      </c>
      <c r="E2048" s="2">
        <v>194</v>
      </c>
      <c r="F2048" s="2" t="str">
        <f>VLOOKUP(E2048,PRODUCTS!A:B,2,FALSE)</f>
        <v>Thermal Lumbar Support</v>
      </c>
      <c r="G2048" s="2">
        <v>1</v>
      </c>
      <c r="H2048" s="10">
        <f>VLOOKUP(E2048,PRODUCTS!A:E,3,FALSE)</f>
        <v>50</v>
      </c>
      <c r="I2048" s="10">
        <f>VLOOKUP(E2048,PRODUCTS!A:E,4,FALSE)</f>
        <v>27</v>
      </c>
      <c r="J2048" s="10">
        <f t="shared" si="93"/>
        <v>50</v>
      </c>
      <c r="K2048" s="10">
        <f t="shared" si="94"/>
        <v>27</v>
      </c>
      <c r="L2048" s="10">
        <f t="shared" si="95"/>
        <v>23</v>
      </c>
      <c r="M2048" s="2">
        <f>VLOOKUP(D2048,CUSTOMERS!A:E,5,FALSE)</f>
        <v>2</v>
      </c>
      <c r="N2048" s="2">
        <f>VLOOKUP(E2048,PRODUCTS!A:E,5,FALSE)</f>
        <v>26</v>
      </c>
      <c r="O2048" s="2" t="str">
        <f>VLOOKUP(N2048,CATEGORIES!A:C,3,FALSE)</f>
        <v>Gifts</v>
      </c>
      <c r="P2048" s="2" t="str">
        <f ca="1">VLOOKUP(D2048,CUSTOMERS!A:J,10,FALSE)</f>
        <v>30 - 40</v>
      </c>
      <c r="Q2048" s="2" t="str">
        <f>VLOOKUP(D2048,CUSTOMERS!A:I,9,FALSE)</f>
        <v>South</v>
      </c>
      <c r="R2048" s="2" t="str">
        <f>VLOOKUP(D2048,CUSTOMERS!A:K,11,FALSE)</f>
        <v>USA</v>
      </c>
    </row>
    <row r="2049" spans="1:18" x14ac:dyDescent="0.2">
      <c r="A2049" s="2">
        <v>1969</v>
      </c>
      <c r="B2049" s="2">
        <v>1</v>
      </c>
      <c r="C2049" s="4">
        <v>45158</v>
      </c>
      <c r="D2049" s="2">
        <v>297</v>
      </c>
      <c r="E2049" s="2">
        <v>42</v>
      </c>
      <c r="F2049" s="2" t="str">
        <f>VLOOKUP(E2049,PRODUCTS!A:B,2,FALSE)</f>
        <v>Ceramic Mixing Bowls</v>
      </c>
      <c r="G2049" s="2">
        <v>1</v>
      </c>
      <c r="H2049" s="10">
        <f>VLOOKUP(E2049,PRODUCTS!A:E,3,FALSE)</f>
        <v>45</v>
      </c>
      <c r="I2049" s="10">
        <f>VLOOKUP(E2049,PRODUCTS!A:E,4,FALSE)</f>
        <v>25.5</v>
      </c>
      <c r="J2049" s="10">
        <f t="shared" si="93"/>
        <v>45</v>
      </c>
      <c r="K2049" s="10">
        <f t="shared" si="94"/>
        <v>25.5</v>
      </c>
      <c r="L2049" s="10">
        <f t="shared" si="95"/>
        <v>19.5</v>
      </c>
      <c r="M2049" s="2">
        <f>VLOOKUP(D2049,CUSTOMERS!A:E,5,FALSE)</f>
        <v>8</v>
      </c>
      <c r="N2049" s="2">
        <f>VLOOKUP(E2049,PRODUCTS!A:E,5,FALSE)</f>
        <v>15</v>
      </c>
      <c r="O2049" s="2" t="str">
        <f>VLOOKUP(N2049,CATEGORIES!A:C,3,FALSE)</f>
        <v>Household</v>
      </c>
      <c r="P2049" s="2" t="str">
        <f ca="1">VLOOKUP(D2049,CUSTOMERS!A:J,10,FALSE)</f>
        <v>50 - 60</v>
      </c>
      <c r="Q2049" s="2" t="str">
        <f>VLOOKUP(D2049,CUSTOMERS!A:I,9,FALSE)</f>
        <v>France</v>
      </c>
      <c r="R2049" s="2" t="str">
        <f>VLOOKUP(D2049,CUSTOMERS!A:K,11,FALSE)</f>
        <v>Europe</v>
      </c>
    </row>
    <row r="2050" spans="1:18" x14ac:dyDescent="0.2">
      <c r="A2050" s="2">
        <v>1969</v>
      </c>
      <c r="B2050" s="2">
        <v>2</v>
      </c>
      <c r="C2050" s="4">
        <v>45158</v>
      </c>
      <c r="D2050" s="2">
        <v>297</v>
      </c>
      <c r="E2050" s="2">
        <v>86</v>
      </c>
      <c r="F2050" s="2" t="str">
        <f>VLOOKUP(E2050,PRODUCTS!A:B,2,FALSE)</f>
        <v>Fragrant Flower Arrangement</v>
      </c>
      <c r="G2050" s="2">
        <v>1</v>
      </c>
      <c r="H2050" s="10">
        <f>VLOOKUP(E2050,PRODUCTS!A:E,3,FALSE)</f>
        <v>60</v>
      </c>
      <c r="I2050" s="10">
        <f>VLOOKUP(E2050,PRODUCTS!A:E,4,FALSE)</f>
        <v>31</v>
      </c>
      <c r="J2050" s="10">
        <f t="shared" ref="J2050:J2112" si="96">H2050*G2050</f>
        <v>60</v>
      </c>
      <c r="K2050" s="10">
        <f t="shared" ref="K2050:K2112" si="97">I2050*G2050</f>
        <v>31</v>
      </c>
      <c r="L2050" s="10">
        <f t="shared" ref="L2050:L2112" si="98">J2050-K2050</f>
        <v>29</v>
      </c>
      <c r="M2050" s="2">
        <f>VLOOKUP(D2050,CUSTOMERS!A:E,5,FALSE)</f>
        <v>8</v>
      </c>
      <c r="N2050" s="2">
        <f>VLOOKUP(E2050,PRODUCTS!A:E,5,FALSE)</f>
        <v>22</v>
      </c>
      <c r="O2050" s="2" t="str">
        <f>VLOOKUP(N2050,CATEGORIES!A:C,3,FALSE)</f>
        <v>Gifts</v>
      </c>
      <c r="P2050" s="2" t="str">
        <f ca="1">VLOOKUP(D2050,CUSTOMERS!A:J,10,FALSE)</f>
        <v>50 - 60</v>
      </c>
      <c r="Q2050" s="2" t="str">
        <f>VLOOKUP(D2050,CUSTOMERS!A:I,9,FALSE)</f>
        <v>France</v>
      </c>
      <c r="R2050" s="2" t="str">
        <f>VLOOKUP(D2050,CUSTOMERS!A:K,11,FALSE)</f>
        <v>Europe</v>
      </c>
    </row>
    <row r="2051" spans="1:18" x14ac:dyDescent="0.2">
      <c r="A2051" s="2">
        <v>1969</v>
      </c>
      <c r="B2051" s="2">
        <v>3</v>
      </c>
      <c r="C2051" s="4">
        <v>45158</v>
      </c>
      <c r="D2051" s="2">
        <v>297</v>
      </c>
      <c r="E2051" s="2">
        <v>171</v>
      </c>
      <c r="F2051" s="2" t="str">
        <f>VLOOKUP(E2051,PRODUCTS!A:B,2,FALSE)</f>
        <v>Seal Pack Refill Kit</v>
      </c>
      <c r="G2051" s="2">
        <v>1</v>
      </c>
      <c r="H2051" s="10">
        <f>VLOOKUP(E2051,PRODUCTS!A:E,3,FALSE)</f>
        <v>27</v>
      </c>
      <c r="I2051" s="10">
        <f>VLOOKUP(E2051,PRODUCTS!A:E,4,FALSE)</f>
        <v>16.5</v>
      </c>
      <c r="J2051" s="10">
        <f t="shared" si="96"/>
        <v>27</v>
      </c>
      <c r="K2051" s="10">
        <f t="shared" si="97"/>
        <v>16.5</v>
      </c>
      <c r="L2051" s="10">
        <f t="shared" si="98"/>
        <v>10.5</v>
      </c>
      <c r="M2051" s="2">
        <f>VLOOKUP(D2051,CUSTOMERS!A:E,5,FALSE)</f>
        <v>8</v>
      </c>
      <c r="N2051" s="2">
        <f>VLOOKUP(E2051,PRODUCTS!A:E,5,FALSE)</f>
        <v>23</v>
      </c>
      <c r="O2051" s="2" t="str">
        <f>VLOOKUP(N2051,CATEGORIES!A:C,3,FALSE)</f>
        <v>Travel</v>
      </c>
      <c r="P2051" s="2" t="str">
        <f ca="1">VLOOKUP(D2051,CUSTOMERS!A:J,10,FALSE)</f>
        <v>50 - 60</v>
      </c>
      <c r="Q2051" s="2" t="str">
        <f>VLOOKUP(D2051,CUSTOMERS!A:I,9,FALSE)</f>
        <v>France</v>
      </c>
      <c r="R2051" s="2" t="str">
        <f>VLOOKUP(D2051,CUSTOMERS!A:K,11,FALSE)</f>
        <v>Europe</v>
      </c>
    </row>
    <row r="2052" spans="1:18" x14ac:dyDescent="0.2">
      <c r="A2052" s="2">
        <v>1970</v>
      </c>
      <c r="B2052" s="2">
        <v>1</v>
      </c>
      <c r="C2052" s="4">
        <v>45159</v>
      </c>
      <c r="D2052" s="2">
        <v>513</v>
      </c>
      <c r="E2052" s="2">
        <v>66</v>
      </c>
      <c r="F2052" s="2" t="str">
        <f>VLOOKUP(E2052,PRODUCTS!A:B,2,FALSE)</f>
        <v>Cat Safety Leash</v>
      </c>
      <c r="G2052" s="2">
        <v>1</v>
      </c>
      <c r="H2052" s="10">
        <f>VLOOKUP(E2052,PRODUCTS!A:E,3,FALSE)</f>
        <v>20</v>
      </c>
      <c r="I2052" s="10">
        <f>VLOOKUP(E2052,PRODUCTS!A:E,4,FALSE)</f>
        <v>13</v>
      </c>
      <c r="J2052" s="10">
        <f t="shared" si="96"/>
        <v>20</v>
      </c>
      <c r="K2052" s="10">
        <f t="shared" si="97"/>
        <v>13</v>
      </c>
      <c r="L2052" s="10">
        <f t="shared" si="98"/>
        <v>7</v>
      </c>
      <c r="M2052" s="2">
        <f>VLOOKUP(D2052,CUSTOMERS!A:E,5,FALSE)</f>
        <v>5</v>
      </c>
      <c r="N2052" s="2">
        <f>VLOOKUP(E2052,PRODUCTS!A:E,5,FALSE)</f>
        <v>21</v>
      </c>
      <c r="O2052" s="2" t="str">
        <f>VLOOKUP(N2052,CATEGORIES!A:C,3,FALSE)</f>
        <v>Household</v>
      </c>
      <c r="P2052" s="2" t="str">
        <f ca="1">VLOOKUP(D2052,CUSTOMERS!A:J,10,FALSE)</f>
        <v>70+</v>
      </c>
      <c r="Q2052" s="2" t="str">
        <f>VLOOKUP(D2052,CUSTOMERS!A:I,9,FALSE)</f>
        <v>South-East</v>
      </c>
      <c r="R2052" s="2" t="str">
        <f>VLOOKUP(D2052,CUSTOMERS!A:K,11,FALSE)</f>
        <v>USA</v>
      </c>
    </row>
    <row r="2053" spans="1:18" x14ac:dyDescent="0.2">
      <c r="A2053" s="2">
        <v>1970</v>
      </c>
      <c r="B2053" s="2">
        <v>2</v>
      </c>
      <c r="C2053" s="4">
        <v>45159</v>
      </c>
      <c r="D2053" s="2">
        <v>513</v>
      </c>
      <c r="E2053" s="2">
        <v>173</v>
      </c>
      <c r="F2053" s="2" t="str">
        <f>VLOOKUP(E2053,PRODUCTS!A:B,2,FALSE)</f>
        <v>Shower Companion Organizer</v>
      </c>
      <c r="G2053" s="2">
        <v>1</v>
      </c>
      <c r="H2053" s="10">
        <f>VLOOKUP(E2053,PRODUCTS!A:E,3,FALSE)</f>
        <v>84</v>
      </c>
      <c r="I2053" s="10">
        <f>VLOOKUP(E2053,PRODUCTS!A:E,4,FALSE)</f>
        <v>44</v>
      </c>
      <c r="J2053" s="10">
        <f t="shared" si="96"/>
        <v>84</v>
      </c>
      <c r="K2053" s="10">
        <f t="shared" si="97"/>
        <v>44</v>
      </c>
      <c r="L2053" s="10">
        <f t="shared" si="98"/>
        <v>40</v>
      </c>
      <c r="M2053" s="2">
        <f>VLOOKUP(D2053,CUSTOMERS!A:E,5,FALSE)</f>
        <v>5</v>
      </c>
      <c r="N2053" s="2">
        <f>VLOOKUP(E2053,PRODUCTS!A:E,5,FALSE)</f>
        <v>1</v>
      </c>
      <c r="O2053" s="2" t="str">
        <f>VLOOKUP(N2053,CATEGORIES!A:C,3,FALSE)</f>
        <v>Electronics</v>
      </c>
      <c r="P2053" s="2" t="str">
        <f ca="1">VLOOKUP(D2053,CUSTOMERS!A:J,10,FALSE)</f>
        <v>70+</v>
      </c>
      <c r="Q2053" s="2" t="str">
        <f>VLOOKUP(D2053,CUSTOMERS!A:I,9,FALSE)</f>
        <v>South-East</v>
      </c>
      <c r="R2053" s="2" t="str">
        <f>VLOOKUP(D2053,CUSTOMERS!A:K,11,FALSE)</f>
        <v>USA</v>
      </c>
    </row>
    <row r="2054" spans="1:18" x14ac:dyDescent="0.2">
      <c r="A2054" s="2">
        <v>1971</v>
      </c>
      <c r="B2054" s="2">
        <v>1</v>
      </c>
      <c r="C2054" s="4">
        <v>45159</v>
      </c>
      <c r="D2054" s="2">
        <v>560</v>
      </c>
      <c r="E2054" s="2">
        <v>64</v>
      </c>
      <c r="F2054" s="2" t="str">
        <f>VLOOKUP(E2054,PRODUCTS!A:B,2,FALSE)</f>
        <v>Dog Biker Jacket</v>
      </c>
      <c r="G2054" s="2">
        <v>1</v>
      </c>
      <c r="H2054" s="10">
        <f>VLOOKUP(E2054,PRODUCTS!A:E,3,FALSE)</f>
        <v>52</v>
      </c>
      <c r="I2054" s="10">
        <f>VLOOKUP(E2054,PRODUCTS!A:E,4,FALSE)</f>
        <v>29</v>
      </c>
      <c r="J2054" s="10">
        <f t="shared" si="96"/>
        <v>52</v>
      </c>
      <c r="K2054" s="10">
        <f t="shared" si="97"/>
        <v>29</v>
      </c>
      <c r="L2054" s="10">
        <f t="shared" si="98"/>
        <v>23</v>
      </c>
      <c r="M2054" s="2">
        <f>VLOOKUP(D2054,CUSTOMERS!A:E,5,FALSE)</f>
        <v>3</v>
      </c>
      <c r="N2054" s="2">
        <f>VLOOKUP(E2054,PRODUCTS!A:E,5,FALSE)</f>
        <v>21</v>
      </c>
      <c r="O2054" s="2" t="str">
        <f>VLOOKUP(N2054,CATEGORIES!A:C,3,FALSE)</f>
        <v>Household</v>
      </c>
      <c r="P2054" s="2" t="str">
        <f ca="1">VLOOKUP(D2054,CUSTOMERS!A:J,10,FALSE)</f>
        <v>30 - 40</v>
      </c>
      <c r="Q2054" s="2" t="str">
        <f>VLOOKUP(D2054,CUSTOMERS!A:I,9,FALSE)</f>
        <v>North-East</v>
      </c>
      <c r="R2054" s="2" t="str">
        <f>VLOOKUP(D2054,CUSTOMERS!A:K,11,FALSE)</f>
        <v>USA</v>
      </c>
    </row>
    <row r="2055" spans="1:18" x14ac:dyDescent="0.2">
      <c r="A2055" s="2">
        <v>1971</v>
      </c>
      <c r="B2055" s="2">
        <v>2</v>
      </c>
      <c r="C2055" s="4">
        <v>45159</v>
      </c>
      <c r="D2055" s="2">
        <v>560</v>
      </c>
      <c r="E2055" s="2">
        <v>159</v>
      </c>
      <c r="F2055" s="2" t="str">
        <f>VLOOKUP(E2055,PRODUCTS!A:B,2,FALSE)</f>
        <v>Planter Pot Feet</v>
      </c>
      <c r="G2055" s="2">
        <v>1</v>
      </c>
      <c r="H2055" s="10">
        <f>VLOOKUP(E2055,PRODUCTS!A:E,3,FALSE)</f>
        <v>12</v>
      </c>
      <c r="I2055" s="10">
        <f>VLOOKUP(E2055,PRODUCTS!A:E,4,FALSE)</f>
        <v>7</v>
      </c>
      <c r="J2055" s="10">
        <f t="shared" si="96"/>
        <v>12</v>
      </c>
      <c r="K2055" s="10">
        <f t="shared" si="97"/>
        <v>7</v>
      </c>
      <c r="L2055" s="10">
        <f t="shared" si="98"/>
        <v>5</v>
      </c>
      <c r="M2055" s="2">
        <f>VLOOKUP(D2055,CUSTOMERS!A:E,5,FALSE)</f>
        <v>3</v>
      </c>
      <c r="N2055" s="2">
        <f>VLOOKUP(E2055,PRODUCTS!A:E,5,FALSE)</f>
        <v>16</v>
      </c>
      <c r="O2055" s="2" t="str">
        <f>VLOOKUP(N2055,CATEGORIES!A:C,3,FALSE)</f>
        <v>Household</v>
      </c>
      <c r="P2055" s="2" t="str">
        <f ca="1">VLOOKUP(D2055,CUSTOMERS!A:J,10,FALSE)</f>
        <v>30 - 40</v>
      </c>
      <c r="Q2055" s="2" t="str">
        <f>VLOOKUP(D2055,CUSTOMERS!A:I,9,FALSE)</f>
        <v>North-East</v>
      </c>
      <c r="R2055" s="2" t="str">
        <f>VLOOKUP(D2055,CUSTOMERS!A:K,11,FALSE)</f>
        <v>USA</v>
      </c>
    </row>
    <row r="2056" spans="1:18" x14ac:dyDescent="0.2">
      <c r="A2056" s="2">
        <v>1971</v>
      </c>
      <c r="B2056" s="2">
        <v>3</v>
      </c>
      <c r="C2056" s="4">
        <v>45159</v>
      </c>
      <c r="D2056" s="2">
        <v>560</v>
      </c>
      <c r="E2056" s="2">
        <v>161</v>
      </c>
      <c r="F2056" s="2" t="str">
        <f>VLOOKUP(E2056,PRODUCTS!A:B,2,FALSE)</f>
        <v>Queen Double Irish Chain Quilt</v>
      </c>
      <c r="G2056" s="2">
        <v>2</v>
      </c>
      <c r="H2056" s="10">
        <f>VLOOKUP(E2056,PRODUCTS!A:E,3,FALSE)</f>
        <v>315</v>
      </c>
      <c r="I2056" s="10">
        <f>VLOOKUP(E2056,PRODUCTS!A:E,4,FALSE)</f>
        <v>160.5</v>
      </c>
      <c r="J2056" s="10">
        <f t="shared" si="96"/>
        <v>630</v>
      </c>
      <c r="K2056" s="10">
        <f t="shared" si="97"/>
        <v>321</v>
      </c>
      <c r="L2056" s="10">
        <f t="shared" si="98"/>
        <v>309</v>
      </c>
      <c r="M2056" s="2">
        <f>VLOOKUP(D2056,CUSTOMERS!A:E,5,FALSE)</f>
        <v>3</v>
      </c>
      <c r="N2056" s="2">
        <f>VLOOKUP(E2056,PRODUCTS!A:E,5,FALSE)</f>
        <v>19</v>
      </c>
      <c r="O2056" s="2" t="str">
        <f>VLOOKUP(N2056,CATEGORIES!A:C,3,FALSE)</f>
        <v>Household</v>
      </c>
      <c r="P2056" s="2" t="str">
        <f ca="1">VLOOKUP(D2056,CUSTOMERS!A:J,10,FALSE)</f>
        <v>30 - 40</v>
      </c>
      <c r="Q2056" s="2" t="str">
        <f>VLOOKUP(D2056,CUSTOMERS!A:I,9,FALSE)</f>
        <v>North-East</v>
      </c>
      <c r="R2056" s="2" t="str">
        <f>VLOOKUP(D2056,CUSTOMERS!A:K,11,FALSE)</f>
        <v>USA</v>
      </c>
    </row>
    <row r="2057" spans="1:18" x14ac:dyDescent="0.2">
      <c r="A2057" s="2">
        <v>1972</v>
      </c>
      <c r="B2057" s="2">
        <v>1</v>
      </c>
      <c r="C2057" s="4">
        <v>45160</v>
      </c>
      <c r="D2057" s="2">
        <v>310</v>
      </c>
      <c r="E2057" s="2">
        <v>214</v>
      </c>
      <c r="F2057" s="2" t="str">
        <f>VLOOKUP(E2057,PRODUCTS!A:B,2,FALSE)</f>
        <v>Ant Zoom Farm</v>
      </c>
      <c r="G2057" s="2">
        <v>1</v>
      </c>
      <c r="H2057" s="10">
        <f>VLOOKUP(E2057,PRODUCTS!A:E,3,FALSE)</f>
        <v>55</v>
      </c>
      <c r="I2057" s="10">
        <f>VLOOKUP(E2057,PRODUCTS!A:E,4,FALSE)</f>
        <v>30.5</v>
      </c>
      <c r="J2057" s="10">
        <f t="shared" si="96"/>
        <v>55</v>
      </c>
      <c r="K2057" s="10">
        <f t="shared" si="97"/>
        <v>30.5</v>
      </c>
      <c r="L2057" s="10">
        <f t="shared" si="98"/>
        <v>24.5</v>
      </c>
      <c r="M2057" s="2">
        <f>VLOOKUP(D2057,CUSTOMERS!A:E,5,FALSE)</f>
        <v>1</v>
      </c>
      <c r="N2057" s="2">
        <f>VLOOKUP(E2057,PRODUCTS!A:E,5,FALSE)</f>
        <v>21</v>
      </c>
      <c r="O2057" s="2" t="str">
        <f>VLOOKUP(N2057,CATEGORIES!A:C,3,FALSE)</f>
        <v>Household</v>
      </c>
      <c r="P2057" s="2" t="str">
        <f ca="1">VLOOKUP(D2057,CUSTOMERS!A:J,10,FALSE)</f>
        <v>20 - 30</v>
      </c>
      <c r="Q2057" s="2" t="str">
        <f>VLOOKUP(D2057,CUSTOMERS!A:I,9,FALSE)</f>
        <v>South</v>
      </c>
      <c r="R2057" s="2" t="str">
        <f>VLOOKUP(D2057,CUSTOMERS!A:K,11,FALSE)</f>
        <v>USA</v>
      </c>
    </row>
    <row r="2058" spans="1:18" x14ac:dyDescent="0.2">
      <c r="A2058" s="2">
        <v>1972</v>
      </c>
      <c r="B2058" s="2">
        <v>2</v>
      </c>
      <c r="C2058" s="4">
        <v>45160</v>
      </c>
      <c r="D2058" s="2">
        <v>310</v>
      </c>
      <c r="E2058" s="2">
        <v>180</v>
      </c>
      <c r="F2058" s="2" t="str">
        <f>VLOOKUP(E2058,PRODUCTS!A:B,2,FALSE)</f>
        <v>Slimline Laser Pointer</v>
      </c>
      <c r="G2058" s="2">
        <v>1</v>
      </c>
      <c r="H2058" s="10">
        <f>VLOOKUP(E2058,PRODUCTS!A:E,3,FALSE)</f>
        <v>204</v>
      </c>
      <c r="I2058" s="10">
        <f>VLOOKUP(E2058,PRODUCTS!A:E,4,FALSE)</f>
        <v>105</v>
      </c>
      <c r="J2058" s="10">
        <f t="shared" si="96"/>
        <v>204</v>
      </c>
      <c r="K2058" s="10">
        <f t="shared" si="97"/>
        <v>105</v>
      </c>
      <c r="L2058" s="10">
        <f t="shared" si="98"/>
        <v>99</v>
      </c>
      <c r="M2058" s="2">
        <f>VLOOKUP(D2058,CUSTOMERS!A:E,5,FALSE)</f>
        <v>1</v>
      </c>
      <c r="N2058" s="2">
        <f>VLOOKUP(E2058,PRODUCTS!A:E,5,FALSE)</f>
        <v>9</v>
      </c>
      <c r="O2058" s="2" t="str">
        <f>VLOOKUP(N2058,CATEGORIES!A:C,3,FALSE)</f>
        <v>Electronics</v>
      </c>
      <c r="P2058" s="2" t="str">
        <f ca="1">VLOOKUP(D2058,CUSTOMERS!A:J,10,FALSE)</f>
        <v>20 - 30</v>
      </c>
      <c r="Q2058" s="2" t="str">
        <f>VLOOKUP(D2058,CUSTOMERS!A:I,9,FALSE)</f>
        <v>South</v>
      </c>
      <c r="R2058" s="2" t="str">
        <f>VLOOKUP(D2058,CUSTOMERS!A:K,11,FALSE)</f>
        <v>USA</v>
      </c>
    </row>
    <row r="2059" spans="1:18" x14ac:dyDescent="0.2">
      <c r="A2059" s="2">
        <v>1972</v>
      </c>
      <c r="B2059" s="2">
        <v>3</v>
      </c>
      <c r="C2059" s="4">
        <v>45160</v>
      </c>
      <c r="D2059" s="2">
        <v>310</v>
      </c>
      <c r="E2059" s="2">
        <v>200</v>
      </c>
      <c r="F2059" s="2" t="str">
        <f>VLOOKUP(E2059,PRODUCTS!A:B,2,FALSE)</f>
        <v>Cat Condo - Two-level</v>
      </c>
      <c r="G2059" s="2">
        <v>1</v>
      </c>
      <c r="H2059" s="10">
        <f>VLOOKUP(E2059,PRODUCTS!A:E,3,FALSE)</f>
        <v>37</v>
      </c>
      <c r="I2059" s="10">
        <f>VLOOKUP(E2059,PRODUCTS!A:E,4,FALSE)</f>
        <v>19.5</v>
      </c>
      <c r="J2059" s="10">
        <f t="shared" si="96"/>
        <v>37</v>
      </c>
      <c r="K2059" s="10">
        <f t="shared" si="97"/>
        <v>19.5</v>
      </c>
      <c r="L2059" s="10">
        <f t="shared" si="98"/>
        <v>17.5</v>
      </c>
      <c r="M2059" s="2">
        <f>VLOOKUP(D2059,CUSTOMERS!A:E,5,FALSE)</f>
        <v>1</v>
      </c>
      <c r="N2059" s="2">
        <f>VLOOKUP(E2059,PRODUCTS!A:E,5,FALSE)</f>
        <v>21</v>
      </c>
      <c r="O2059" s="2" t="str">
        <f>VLOOKUP(N2059,CATEGORIES!A:C,3,FALSE)</f>
        <v>Household</v>
      </c>
      <c r="P2059" s="2" t="str">
        <f ca="1">VLOOKUP(D2059,CUSTOMERS!A:J,10,FALSE)</f>
        <v>20 - 30</v>
      </c>
      <c r="Q2059" s="2" t="str">
        <f>VLOOKUP(D2059,CUSTOMERS!A:I,9,FALSE)</f>
        <v>South</v>
      </c>
      <c r="R2059" s="2" t="str">
        <f>VLOOKUP(D2059,CUSTOMERS!A:K,11,FALSE)</f>
        <v>USA</v>
      </c>
    </row>
    <row r="2060" spans="1:18" x14ac:dyDescent="0.2">
      <c r="A2060" s="2">
        <v>1973</v>
      </c>
      <c r="B2060" s="2">
        <v>1</v>
      </c>
      <c r="C2060" s="4">
        <v>45160</v>
      </c>
      <c r="D2060" s="2">
        <v>593</v>
      </c>
      <c r="E2060" s="2">
        <v>122</v>
      </c>
      <c r="F2060" s="2" t="str">
        <f>VLOOKUP(E2060,PRODUCTS!A:B,2,FALSE)</f>
        <v>Log and Kindling Rack</v>
      </c>
      <c r="G2060" s="2">
        <v>1</v>
      </c>
      <c r="H2060" s="10">
        <f>VLOOKUP(E2060,PRODUCTS!A:E,3,FALSE)</f>
        <v>105</v>
      </c>
      <c r="I2060" s="10">
        <f>VLOOKUP(E2060,PRODUCTS!A:E,4,FALSE)</f>
        <v>55.5</v>
      </c>
      <c r="J2060" s="10">
        <f t="shared" si="96"/>
        <v>105</v>
      </c>
      <c r="K2060" s="10">
        <f t="shared" si="97"/>
        <v>55.5</v>
      </c>
      <c r="L2060" s="10">
        <f t="shared" si="98"/>
        <v>49.5</v>
      </c>
      <c r="M2060" s="2">
        <f>VLOOKUP(D2060,CUSTOMERS!A:E,5,FALSE)</f>
        <v>5</v>
      </c>
      <c r="N2060" s="2">
        <f>VLOOKUP(E2060,PRODUCTS!A:E,5,FALSE)</f>
        <v>13</v>
      </c>
      <c r="O2060" s="2" t="str">
        <f>VLOOKUP(N2060,CATEGORIES!A:C,3,FALSE)</f>
        <v>Household</v>
      </c>
      <c r="P2060" s="2" t="str">
        <f ca="1">VLOOKUP(D2060,CUSTOMERS!A:J,10,FALSE)</f>
        <v>30 - 40</v>
      </c>
      <c r="Q2060" s="2" t="str">
        <f>VLOOKUP(D2060,CUSTOMERS!A:I,9,FALSE)</f>
        <v>Central</v>
      </c>
      <c r="R2060" s="2" t="str">
        <f>VLOOKUP(D2060,CUSTOMERS!A:K,11,FALSE)</f>
        <v>USA</v>
      </c>
    </row>
    <row r="2061" spans="1:18" x14ac:dyDescent="0.2">
      <c r="A2061" s="2">
        <v>1974</v>
      </c>
      <c r="B2061" s="2">
        <v>1</v>
      </c>
      <c r="C2061" s="4">
        <v>45163</v>
      </c>
      <c r="D2061" s="2">
        <v>235</v>
      </c>
      <c r="E2061" s="2">
        <v>47</v>
      </c>
      <c r="F2061" s="2" t="str">
        <f>VLOOKUP(E2061,PRODUCTS!A:B,2,FALSE)</f>
        <v>Chinese Survival Tool</v>
      </c>
      <c r="G2061" s="2">
        <v>5</v>
      </c>
      <c r="H2061" s="10">
        <f>VLOOKUP(E2061,PRODUCTS!A:E,3,FALSE)</f>
        <v>13</v>
      </c>
      <c r="I2061" s="10">
        <f>VLOOKUP(E2061,PRODUCTS!A:E,4,FALSE)</f>
        <v>7.5</v>
      </c>
      <c r="J2061" s="10">
        <f t="shared" si="96"/>
        <v>65</v>
      </c>
      <c r="K2061" s="10">
        <f t="shared" si="97"/>
        <v>37.5</v>
      </c>
      <c r="L2061" s="10">
        <f t="shared" si="98"/>
        <v>27.5</v>
      </c>
      <c r="M2061" s="2">
        <f>VLOOKUP(D2061,CUSTOMERS!A:E,5,FALSE)</f>
        <v>6</v>
      </c>
      <c r="N2061" s="2">
        <f>VLOOKUP(E2061,PRODUCTS!A:E,5,FALSE)</f>
        <v>23</v>
      </c>
      <c r="O2061" s="2" t="str">
        <f>VLOOKUP(N2061,CATEGORIES!A:C,3,FALSE)</f>
        <v>Travel</v>
      </c>
      <c r="P2061" s="2" t="str">
        <f ca="1">VLOOKUP(D2061,CUSTOMERS!A:J,10,FALSE)</f>
        <v>70+</v>
      </c>
      <c r="Q2061" s="2" t="str">
        <f>VLOOKUP(D2061,CUSTOMERS!A:I,9,FALSE)</f>
        <v>South-East</v>
      </c>
      <c r="R2061" s="2" t="str">
        <f>VLOOKUP(D2061,CUSTOMERS!A:K,11,FALSE)</f>
        <v>USA</v>
      </c>
    </row>
    <row r="2062" spans="1:18" x14ac:dyDescent="0.2">
      <c r="A2062" s="2">
        <v>1974</v>
      </c>
      <c r="B2062" s="2">
        <v>2</v>
      </c>
      <c r="C2062" s="4">
        <v>45163</v>
      </c>
      <c r="D2062" s="2">
        <v>235</v>
      </c>
      <c r="E2062" s="2">
        <v>80</v>
      </c>
      <c r="F2062" s="2" t="str">
        <f>VLOOKUP(E2062,PRODUCTS!A:B,2,FALSE)</f>
        <v>UT Bottle Opener</v>
      </c>
      <c r="G2062" s="2">
        <v>1</v>
      </c>
      <c r="H2062" s="10">
        <f>VLOOKUP(E2062,PRODUCTS!A:E,3,FALSE)</f>
        <v>22</v>
      </c>
      <c r="I2062" s="10">
        <f>VLOOKUP(E2062,PRODUCTS!A:E,4,FALSE)</f>
        <v>13</v>
      </c>
      <c r="J2062" s="10">
        <f t="shared" si="96"/>
        <v>22</v>
      </c>
      <c r="K2062" s="10">
        <f t="shared" si="97"/>
        <v>13</v>
      </c>
      <c r="L2062" s="10">
        <f t="shared" si="98"/>
        <v>9</v>
      </c>
      <c r="M2062" s="2">
        <f>VLOOKUP(D2062,CUSTOMERS!A:E,5,FALSE)</f>
        <v>6</v>
      </c>
      <c r="N2062" s="2">
        <f>VLOOKUP(E2062,PRODUCTS!A:E,5,FALSE)</f>
        <v>15</v>
      </c>
      <c r="O2062" s="2" t="str">
        <f>VLOOKUP(N2062,CATEGORIES!A:C,3,FALSE)</f>
        <v>Household</v>
      </c>
      <c r="P2062" s="2" t="str">
        <f ca="1">VLOOKUP(D2062,CUSTOMERS!A:J,10,FALSE)</f>
        <v>70+</v>
      </c>
      <c r="Q2062" s="2" t="str">
        <f>VLOOKUP(D2062,CUSTOMERS!A:I,9,FALSE)</f>
        <v>South-East</v>
      </c>
      <c r="R2062" s="2" t="str">
        <f>VLOOKUP(D2062,CUSTOMERS!A:K,11,FALSE)</f>
        <v>USA</v>
      </c>
    </row>
    <row r="2063" spans="1:18" x14ac:dyDescent="0.2">
      <c r="A2063" s="2">
        <v>1974</v>
      </c>
      <c r="B2063" s="2">
        <v>3</v>
      </c>
      <c r="C2063" s="4">
        <v>45163</v>
      </c>
      <c r="D2063" s="2">
        <v>235</v>
      </c>
      <c r="E2063" s="2">
        <v>111</v>
      </c>
      <c r="F2063" s="2" t="str">
        <f>VLOOKUP(E2063,PRODUCTS!A:B,2,FALSE)</f>
        <v>Jolly Ball Horse Toy</v>
      </c>
      <c r="G2063" s="2">
        <v>1</v>
      </c>
      <c r="H2063" s="10">
        <f>VLOOKUP(E2063,PRODUCTS!A:E,3,FALSE)</f>
        <v>18</v>
      </c>
      <c r="I2063" s="10">
        <f>VLOOKUP(E2063,PRODUCTS!A:E,4,FALSE)</f>
        <v>12</v>
      </c>
      <c r="J2063" s="10">
        <f t="shared" si="96"/>
        <v>18</v>
      </c>
      <c r="K2063" s="10">
        <f t="shared" si="97"/>
        <v>12</v>
      </c>
      <c r="L2063" s="10">
        <f t="shared" si="98"/>
        <v>6</v>
      </c>
      <c r="M2063" s="2">
        <f>VLOOKUP(D2063,CUSTOMERS!A:E,5,FALSE)</f>
        <v>6</v>
      </c>
      <c r="N2063" s="2">
        <f>VLOOKUP(E2063,PRODUCTS!A:E,5,FALSE)</f>
        <v>21</v>
      </c>
      <c r="O2063" s="2" t="str">
        <f>VLOOKUP(N2063,CATEGORIES!A:C,3,FALSE)</f>
        <v>Household</v>
      </c>
      <c r="P2063" s="2" t="str">
        <f ca="1">VLOOKUP(D2063,CUSTOMERS!A:J,10,FALSE)</f>
        <v>70+</v>
      </c>
      <c r="Q2063" s="2" t="str">
        <f>VLOOKUP(D2063,CUSTOMERS!A:I,9,FALSE)</f>
        <v>South-East</v>
      </c>
      <c r="R2063" s="2" t="str">
        <f>VLOOKUP(D2063,CUSTOMERS!A:K,11,FALSE)</f>
        <v>USA</v>
      </c>
    </row>
    <row r="2064" spans="1:18" x14ac:dyDescent="0.2">
      <c r="A2064" s="2">
        <v>1975</v>
      </c>
      <c r="B2064" s="2">
        <v>1</v>
      </c>
      <c r="C2064" s="4">
        <v>45164</v>
      </c>
      <c r="D2064" s="2">
        <v>286</v>
      </c>
      <c r="E2064" s="2">
        <v>9</v>
      </c>
      <c r="F2064" s="2" t="str">
        <f>VLOOKUP(E2064,PRODUCTS!A:B,2,FALSE)</f>
        <v>Annie's Zoo Doo</v>
      </c>
      <c r="G2064" s="2">
        <v>5</v>
      </c>
      <c r="H2064" s="10">
        <f>VLOOKUP(E2064,PRODUCTS!A:E,3,FALSE)</f>
        <v>11</v>
      </c>
      <c r="I2064" s="10">
        <f>VLOOKUP(E2064,PRODUCTS!A:E,4,FALSE)</f>
        <v>7.5</v>
      </c>
      <c r="J2064" s="10">
        <f t="shared" si="96"/>
        <v>55</v>
      </c>
      <c r="K2064" s="10">
        <f t="shared" si="97"/>
        <v>37.5</v>
      </c>
      <c r="L2064" s="10">
        <f t="shared" si="98"/>
        <v>17.5</v>
      </c>
      <c r="M2064" s="2">
        <f>VLOOKUP(D2064,CUSTOMERS!A:E,5,FALSE)</f>
        <v>9</v>
      </c>
      <c r="N2064" s="2">
        <f>VLOOKUP(E2064,PRODUCTS!A:E,5,FALSE)</f>
        <v>16</v>
      </c>
      <c r="O2064" s="2" t="str">
        <f>VLOOKUP(N2064,CATEGORIES!A:C,3,FALSE)</f>
        <v>Household</v>
      </c>
      <c r="P2064" s="2" t="str">
        <f ca="1">VLOOKUP(D2064,CUSTOMERS!A:J,10,FALSE)</f>
        <v>30 - 40</v>
      </c>
      <c r="Q2064" s="2" t="str">
        <f>VLOOKUP(D2064,CUSTOMERS!A:I,9,FALSE)</f>
        <v>Central</v>
      </c>
      <c r="R2064" s="2" t="str">
        <f>VLOOKUP(D2064,CUSTOMERS!A:K,11,FALSE)</f>
        <v>USA</v>
      </c>
    </row>
    <row r="2065" spans="1:18" x14ac:dyDescent="0.2">
      <c r="A2065" s="2">
        <v>1975</v>
      </c>
      <c r="B2065" s="2">
        <v>2</v>
      </c>
      <c r="C2065" s="4">
        <v>45164</v>
      </c>
      <c r="D2065" s="2">
        <v>286</v>
      </c>
      <c r="E2065" s="2">
        <v>99</v>
      </c>
      <c r="F2065" s="2" t="str">
        <f>VLOOKUP(E2065,PRODUCTS!A:B,2,FALSE)</f>
        <v>Hand Warmers</v>
      </c>
      <c r="G2065" s="2">
        <v>1</v>
      </c>
      <c r="H2065" s="10">
        <f>VLOOKUP(E2065,PRODUCTS!A:E,3,FALSE)</f>
        <v>9</v>
      </c>
      <c r="I2065" s="10">
        <f>VLOOKUP(E2065,PRODUCTS!A:E,4,FALSE)</f>
        <v>7.5</v>
      </c>
      <c r="J2065" s="10">
        <f t="shared" si="96"/>
        <v>9</v>
      </c>
      <c r="K2065" s="10">
        <f t="shared" si="97"/>
        <v>7.5</v>
      </c>
      <c r="L2065" s="10">
        <f t="shared" si="98"/>
        <v>1.5</v>
      </c>
      <c r="M2065" s="2">
        <f>VLOOKUP(D2065,CUSTOMERS!A:E,5,FALSE)</f>
        <v>9</v>
      </c>
      <c r="N2065" s="2">
        <f>VLOOKUP(E2065,PRODUCTS!A:E,5,FALSE)</f>
        <v>17</v>
      </c>
      <c r="O2065" s="2" t="str">
        <f>VLOOKUP(N2065,CATEGORIES!A:C,3,FALSE)</f>
        <v>Children</v>
      </c>
      <c r="P2065" s="2" t="str">
        <f ca="1">VLOOKUP(D2065,CUSTOMERS!A:J,10,FALSE)</f>
        <v>30 - 40</v>
      </c>
      <c r="Q2065" s="2" t="str">
        <f>VLOOKUP(D2065,CUSTOMERS!A:I,9,FALSE)</f>
        <v>Central</v>
      </c>
      <c r="R2065" s="2" t="str">
        <f>VLOOKUP(D2065,CUSTOMERS!A:K,11,FALSE)</f>
        <v>USA</v>
      </c>
    </row>
    <row r="2066" spans="1:18" x14ac:dyDescent="0.2">
      <c r="A2066" s="2">
        <v>1975</v>
      </c>
      <c r="B2066" s="2">
        <v>3</v>
      </c>
      <c r="C2066" s="4">
        <v>45164</v>
      </c>
      <c r="D2066" s="2">
        <v>286</v>
      </c>
      <c r="E2066" s="2">
        <v>176</v>
      </c>
      <c r="F2066" s="2" t="str">
        <f>VLOOKUP(E2066,PRODUCTS!A:B,2,FALSE)</f>
        <v>Silk Flower Arrangement</v>
      </c>
      <c r="G2066" s="2">
        <v>1</v>
      </c>
      <c r="H2066" s="10">
        <f>VLOOKUP(E2066,PRODUCTS!A:E,3,FALSE)</f>
        <v>70</v>
      </c>
      <c r="I2066" s="10">
        <f>VLOOKUP(E2066,PRODUCTS!A:E,4,FALSE)</f>
        <v>37</v>
      </c>
      <c r="J2066" s="10">
        <f t="shared" si="96"/>
        <v>70</v>
      </c>
      <c r="K2066" s="10">
        <f t="shared" si="97"/>
        <v>37</v>
      </c>
      <c r="L2066" s="10">
        <f t="shared" si="98"/>
        <v>33</v>
      </c>
      <c r="M2066" s="2">
        <f>VLOOKUP(D2066,CUSTOMERS!A:E,5,FALSE)</f>
        <v>9</v>
      </c>
      <c r="N2066" s="2">
        <f>VLOOKUP(E2066,PRODUCTS!A:E,5,FALSE)</f>
        <v>22</v>
      </c>
      <c r="O2066" s="2" t="str">
        <f>VLOOKUP(N2066,CATEGORIES!A:C,3,FALSE)</f>
        <v>Gifts</v>
      </c>
      <c r="P2066" s="2" t="str">
        <f ca="1">VLOOKUP(D2066,CUSTOMERS!A:J,10,FALSE)</f>
        <v>30 - 40</v>
      </c>
      <c r="Q2066" s="2" t="str">
        <f>VLOOKUP(D2066,CUSTOMERS!A:I,9,FALSE)</f>
        <v>Central</v>
      </c>
      <c r="R2066" s="2" t="str">
        <f>VLOOKUP(D2066,CUSTOMERS!A:K,11,FALSE)</f>
        <v>USA</v>
      </c>
    </row>
    <row r="2067" spans="1:18" x14ac:dyDescent="0.2">
      <c r="A2067" s="2">
        <v>1976</v>
      </c>
      <c r="B2067" s="2">
        <v>1</v>
      </c>
      <c r="C2067" s="4">
        <v>45165</v>
      </c>
      <c r="D2067" s="2">
        <v>214</v>
      </c>
      <c r="E2067" s="2">
        <v>1</v>
      </c>
      <c r="F2067" s="2" t="str">
        <f>VLOOKUP(E2067,PRODUCTS!A:B,2,FALSE)</f>
        <v>Sharp Vermont Cheddar (3Lb)</v>
      </c>
      <c r="G2067" s="2">
        <v>1</v>
      </c>
      <c r="H2067" s="10">
        <f>VLOOKUP(E2067,PRODUCTS!A:E,3,FALSE)</f>
        <v>25</v>
      </c>
      <c r="I2067" s="10">
        <f>VLOOKUP(E2067,PRODUCTS!A:E,4,FALSE)</f>
        <v>14.5</v>
      </c>
      <c r="J2067" s="10">
        <f t="shared" si="96"/>
        <v>25</v>
      </c>
      <c r="K2067" s="10">
        <f t="shared" si="97"/>
        <v>14.5</v>
      </c>
      <c r="L2067" s="10">
        <f t="shared" si="98"/>
        <v>10.5</v>
      </c>
      <c r="M2067" s="2">
        <f>VLOOKUP(D2067,CUSTOMERS!A:E,5,FALSE)</f>
        <v>4</v>
      </c>
      <c r="N2067" s="2">
        <f>VLOOKUP(E2067,PRODUCTS!A:E,5,FALSE)</f>
        <v>18</v>
      </c>
      <c r="O2067" s="2" t="str">
        <f>VLOOKUP(N2067,CATEGORIES!A:C,3,FALSE)</f>
        <v>Food</v>
      </c>
      <c r="P2067" s="2" t="str">
        <f ca="1">VLOOKUP(D2067,CUSTOMERS!A:J,10,FALSE)</f>
        <v>30 - 40</v>
      </c>
      <c r="Q2067" s="2" t="str">
        <f>VLOOKUP(D2067,CUSTOMERS!A:I,9,FALSE)</f>
        <v>North-West</v>
      </c>
      <c r="R2067" s="2" t="str">
        <f>VLOOKUP(D2067,CUSTOMERS!A:K,11,FALSE)</f>
        <v>USA</v>
      </c>
    </row>
    <row r="2068" spans="1:18" x14ac:dyDescent="0.2">
      <c r="A2068" s="2">
        <v>1977</v>
      </c>
      <c r="B2068" s="2">
        <v>1</v>
      </c>
      <c r="C2068" s="4">
        <v>45165</v>
      </c>
      <c r="D2068" s="2">
        <v>572</v>
      </c>
      <c r="E2068" s="2">
        <v>98</v>
      </c>
      <c r="F2068" s="2" t="str">
        <f>VLOOKUP(E2068,PRODUCTS!A:B,2,FALSE)</f>
        <v>Hadley's Blend Coffee</v>
      </c>
      <c r="G2068" s="2">
        <v>1</v>
      </c>
      <c r="H2068" s="10">
        <f>VLOOKUP(E2068,PRODUCTS!A:E,3,FALSE)</f>
        <v>14</v>
      </c>
      <c r="I2068" s="10">
        <f>VLOOKUP(E2068,PRODUCTS!A:E,4,FALSE)</f>
        <v>9</v>
      </c>
      <c r="J2068" s="10">
        <f t="shared" si="96"/>
        <v>14</v>
      </c>
      <c r="K2068" s="10">
        <f t="shared" si="97"/>
        <v>9</v>
      </c>
      <c r="L2068" s="10">
        <f t="shared" si="98"/>
        <v>5</v>
      </c>
      <c r="M2068" s="2">
        <f>VLOOKUP(D2068,CUSTOMERS!A:E,5,FALSE)</f>
        <v>2</v>
      </c>
      <c r="N2068" s="2">
        <f>VLOOKUP(E2068,PRODUCTS!A:E,5,FALSE)</f>
        <v>6</v>
      </c>
      <c r="O2068" s="2" t="str">
        <f>VLOOKUP(N2068,CATEGORIES!A:C,3,FALSE)</f>
        <v>Food</v>
      </c>
      <c r="P2068" s="2" t="str">
        <f ca="1">VLOOKUP(D2068,CUSTOMERS!A:J,10,FALSE)</f>
        <v>40 - 50</v>
      </c>
      <c r="Q2068" s="2" t="str">
        <f>VLOOKUP(D2068,CUSTOMERS!A:I,9,FALSE)</f>
        <v>North-West</v>
      </c>
      <c r="R2068" s="2" t="str">
        <f>VLOOKUP(D2068,CUSTOMERS!A:K,11,FALSE)</f>
        <v>USA</v>
      </c>
    </row>
    <row r="2069" spans="1:18" x14ac:dyDescent="0.2">
      <c r="A2069" s="2">
        <v>1977</v>
      </c>
      <c r="B2069" s="2">
        <v>2</v>
      </c>
      <c r="C2069" s="4">
        <v>45165</v>
      </c>
      <c r="D2069" s="2">
        <v>572</v>
      </c>
      <c r="E2069" s="2">
        <v>150</v>
      </c>
      <c r="F2069" s="2" t="str">
        <f>VLOOKUP(E2069,PRODUCTS!A:B,2,FALSE)</f>
        <v>Personal Air Purifier</v>
      </c>
      <c r="G2069" s="2">
        <v>1</v>
      </c>
      <c r="H2069" s="10">
        <f>VLOOKUP(E2069,PRODUCTS!A:E,3,FALSE)</f>
        <v>105</v>
      </c>
      <c r="I2069" s="10">
        <f>VLOOKUP(E2069,PRODUCTS!A:E,4,FALSE)</f>
        <v>53.5</v>
      </c>
      <c r="J2069" s="10">
        <f t="shared" si="96"/>
        <v>105</v>
      </c>
      <c r="K2069" s="10">
        <f t="shared" si="97"/>
        <v>53.5</v>
      </c>
      <c r="L2069" s="10">
        <f t="shared" si="98"/>
        <v>51.5</v>
      </c>
      <c r="M2069" s="2">
        <f>VLOOKUP(D2069,CUSTOMERS!A:E,5,FALSE)</f>
        <v>2</v>
      </c>
      <c r="N2069" s="2">
        <f>VLOOKUP(E2069,PRODUCTS!A:E,5,FALSE)</f>
        <v>7</v>
      </c>
      <c r="O2069" s="2" t="str">
        <f>VLOOKUP(N2069,CATEGORIES!A:C,3,FALSE)</f>
        <v>Electronics</v>
      </c>
      <c r="P2069" s="2" t="str">
        <f ca="1">VLOOKUP(D2069,CUSTOMERS!A:J,10,FALSE)</f>
        <v>40 - 50</v>
      </c>
      <c r="Q2069" s="2" t="str">
        <f>VLOOKUP(D2069,CUSTOMERS!A:I,9,FALSE)</f>
        <v>North-West</v>
      </c>
      <c r="R2069" s="2" t="str">
        <f>VLOOKUP(D2069,CUSTOMERS!A:K,11,FALSE)</f>
        <v>USA</v>
      </c>
    </row>
    <row r="2070" spans="1:18" x14ac:dyDescent="0.2">
      <c r="A2070" s="2">
        <v>1977</v>
      </c>
      <c r="B2070" s="2">
        <v>3</v>
      </c>
      <c r="C2070" s="4">
        <v>45165</v>
      </c>
      <c r="D2070" s="2">
        <v>572</v>
      </c>
      <c r="E2070" s="2">
        <v>174</v>
      </c>
      <c r="F2070" s="2" t="str">
        <f>VLOOKUP(E2070,PRODUCTS!A:B,2,FALSE)</f>
        <v>Silver Locket and Chain</v>
      </c>
      <c r="G2070" s="2">
        <v>1</v>
      </c>
      <c r="H2070" s="10">
        <f>VLOOKUP(E2070,PRODUCTS!A:E,3,FALSE)</f>
        <v>41</v>
      </c>
      <c r="I2070" s="10">
        <f>VLOOKUP(E2070,PRODUCTS!A:E,4,FALSE)</f>
        <v>21.5</v>
      </c>
      <c r="J2070" s="10">
        <f t="shared" si="96"/>
        <v>41</v>
      </c>
      <c r="K2070" s="10">
        <f t="shared" si="97"/>
        <v>21.5</v>
      </c>
      <c r="L2070" s="10">
        <f t="shared" si="98"/>
        <v>19.5</v>
      </c>
      <c r="M2070" s="2">
        <f>VLOOKUP(D2070,CUSTOMERS!A:E,5,FALSE)</f>
        <v>2</v>
      </c>
      <c r="N2070" s="2">
        <f>VLOOKUP(E2070,PRODUCTS!A:E,5,FALSE)</f>
        <v>14</v>
      </c>
      <c r="O2070" s="2" t="str">
        <f>VLOOKUP(N2070,CATEGORIES!A:C,3,FALSE)</f>
        <v>Health &amp; Beauty</v>
      </c>
      <c r="P2070" s="2" t="str">
        <f ca="1">VLOOKUP(D2070,CUSTOMERS!A:J,10,FALSE)</f>
        <v>40 - 50</v>
      </c>
      <c r="Q2070" s="2" t="str">
        <f>VLOOKUP(D2070,CUSTOMERS!A:I,9,FALSE)</f>
        <v>North-West</v>
      </c>
      <c r="R2070" s="2" t="str">
        <f>VLOOKUP(D2070,CUSTOMERS!A:K,11,FALSE)</f>
        <v>USA</v>
      </c>
    </row>
    <row r="2071" spans="1:18" x14ac:dyDescent="0.2">
      <c r="A2071" s="2">
        <v>1978</v>
      </c>
      <c r="B2071" s="2">
        <v>1</v>
      </c>
      <c r="C2071" s="4">
        <v>45166</v>
      </c>
      <c r="D2071" s="2">
        <v>4</v>
      </c>
      <c r="E2071" s="2">
        <v>126</v>
      </c>
      <c r="F2071" s="2" t="str">
        <f>VLOOKUP(E2071,PRODUCTS!A:B,2,FALSE)</f>
        <v>Lucky Golden Clover</v>
      </c>
      <c r="G2071" s="2">
        <v>1</v>
      </c>
      <c r="H2071" s="10">
        <f>VLOOKUP(E2071,PRODUCTS!A:E,3,FALSE)</f>
        <v>20</v>
      </c>
      <c r="I2071" s="10">
        <f>VLOOKUP(E2071,PRODUCTS!A:E,4,FALSE)</f>
        <v>13</v>
      </c>
      <c r="J2071" s="10">
        <f t="shared" si="96"/>
        <v>20</v>
      </c>
      <c r="K2071" s="10">
        <f t="shared" si="97"/>
        <v>13</v>
      </c>
      <c r="L2071" s="10">
        <f t="shared" si="98"/>
        <v>7</v>
      </c>
      <c r="M2071" s="2">
        <f>VLOOKUP(D2071,CUSTOMERS!A:E,5,FALSE)</f>
        <v>3</v>
      </c>
      <c r="N2071" s="2">
        <f>VLOOKUP(E2071,PRODUCTS!A:E,5,FALSE)</f>
        <v>14</v>
      </c>
      <c r="O2071" s="2" t="str">
        <f>VLOOKUP(N2071,CATEGORIES!A:C,3,FALSE)</f>
        <v>Health &amp; Beauty</v>
      </c>
      <c r="P2071" s="2" t="str">
        <f ca="1">VLOOKUP(D2071,CUSTOMERS!A:J,10,FALSE)</f>
        <v>60 - 70</v>
      </c>
      <c r="Q2071" s="2" t="str">
        <f>VLOOKUP(D2071,CUSTOMERS!A:I,9,FALSE)</f>
        <v>North-East</v>
      </c>
      <c r="R2071" s="2" t="str">
        <f>VLOOKUP(D2071,CUSTOMERS!A:K,11,FALSE)</f>
        <v>USA</v>
      </c>
    </row>
    <row r="2072" spans="1:18" x14ac:dyDescent="0.2">
      <c r="A2072" s="2">
        <v>1979</v>
      </c>
      <c r="B2072" s="2">
        <v>1</v>
      </c>
      <c r="C2072" s="4">
        <v>45167</v>
      </c>
      <c r="D2072" s="2">
        <v>573</v>
      </c>
      <c r="E2072" s="2">
        <v>29</v>
      </c>
      <c r="F2072" s="2" t="str">
        <f>VLOOKUP(E2072,PRODUCTS!A:B,2,FALSE)</f>
        <v>Candle-powered Boat</v>
      </c>
      <c r="G2072" s="2">
        <v>2</v>
      </c>
      <c r="H2072" s="10">
        <f>VLOOKUP(E2072,PRODUCTS!A:E,3,FALSE)</f>
        <v>18</v>
      </c>
      <c r="I2072" s="10">
        <f>VLOOKUP(E2072,PRODUCTS!A:E,4,FALSE)</f>
        <v>12</v>
      </c>
      <c r="J2072" s="10">
        <f t="shared" si="96"/>
        <v>36</v>
      </c>
      <c r="K2072" s="10">
        <f t="shared" si="97"/>
        <v>24</v>
      </c>
      <c r="L2072" s="10">
        <f t="shared" si="98"/>
        <v>12</v>
      </c>
      <c r="M2072" s="2">
        <f>VLOOKUP(D2072,CUSTOMERS!A:E,5,FALSE)</f>
        <v>2</v>
      </c>
      <c r="N2072" s="2">
        <f>VLOOKUP(E2072,PRODUCTS!A:E,5,FALSE)</f>
        <v>5</v>
      </c>
      <c r="O2072" s="2" t="str">
        <f>VLOOKUP(N2072,CATEGORIES!A:C,3,FALSE)</f>
        <v>Children</v>
      </c>
      <c r="P2072" s="2" t="str">
        <f ca="1">VLOOKUP(D2072,CUSTOMERS!A:J,10,FALSE)</f>
        <v>30 - 40</v>
      </c>
      <c r="Q2072" s="2" t="str">
        <f>VLOOKUP(D2072,CUSTOMERS!A:I,9,FALSE)</f>
        <v>England</v>
      </c>
      <c r="R2072" s="2" t="str">
        <f>VLOOKUP(D2072,CUSTOMERS!A:K,11,FALSE)</f>
        <v>Europe</v>
      </c>
    </row>
    <row r="2073" spans="1:18" x14ac:dyDescent="0.2">
      <c r="A2073" s="2">
        <v>1979</v>
      </c>
      <c r="B2073" s="2">
        <v>2</v>
      </c>
      <c r="C2073" s="4">
        <v>45167</v>
      </c>
      <c r="D2073" s="2">
        <v>573</v>
      </c>
      <c r="E2073" s="2">
        <v>71</v>
      </c>
      <c r="F2073" s="2" t="str">
        <f>VLOOKUP(E2073,PRODUCTS!A:B,2,FALSE)</f>
        <v>Executive Writing Set</v>
      </c>
      <c r="G2073" s="2">
        <v>1</v>
      </c>
      <c r="H2073" s="10">
        <f>VLOOKUP(E2073,PRODUCTS!A:E,3,FALSE)</f>
        <v>33</v>
      </c>
      <c r="I2073" s="10">
        <f>VLOOKUP(E2073,PRODUCTS!A:E,4,FALSE)</f>
        <v>17.5</v>
      </c>
      <c r="J2073" s="10">
        <f t="shared" si="96"/>
        <v>33</v>
      </c>
      <c r="K2073" s="10">
        <f t="shared" si="97"/>
        <v>17.5</v>
      </c>
      <c r="L2073" s="10">
        <f t="shared" si="98"/>
        <v>15.5</v>
      </c>
      <c r="M2073" s="2">
        <f>VLOOKUP(D2073,CUSTOMERS!A:E,5,FALSE)</f>
        <v>2</v>
      </c>
      <c r="N2073" s="2">
        <f>VLOOKUP(E2073,PRODUCTS!A:E,5,FALSE)</f>
        <v>26</v>
      </c>
      <c r="O2073" s="2" t="str">
        <f>VLOOKUP(N2073,CATEGORIES!A:C,3,FALSE)</f>
        <v>Gifts</v>
      </c>
      <c r="P2073" s="2" t="str">
        <f ca="1">VLOOKUP(D2073,CUSTOMERS!A:J,10,FALSE)</f>
        <v>30 - 40</v>
      </c>
      <c r="Q2073" s="2" t="str">
        <f>VLOOKUP(D2073,CUSTOMERS!A:I,9,FALSE)</f>
        <v>England</v>
      </c>
      <c r="R2073" s="2" t="str">
        <f>VLOOKUP(D2073,CUSTOMERS!A:K,11,FALSE)</f>
        <v>Europe</v>
      </c>
    </row>
    <row r="2074" spans="1:18" x14ac:dyDescent="0.2">
      <c r="A2074" s="2">
        <v>1979</v>
      </c>
      <c r="B2074" s="2">
        <v>3</v>
      </c>
      <c r="C2074" s="4">
        <v>45167</v>
      </c>
      <c r="D2074" s="2">
        <v>573</v>
      </c>
      <c r="E2074" s="2">
        <v>132</v>
      </c>
      <c r="F2074" s="2" t="str">
        <f>VLOOKUP(E2074,PRODUCTS!A:B,2,FALSE)</f>
        <v>Micro FM Radio</v>
      </c>
      <c r="G2074" s="2">
        <v>1</v>
      </c>
      <c r="H2074" s="10">
        <f>VLOOKUP(E2074,PRODUCTS!A:E,3,FALSE)</f>
        <v>24</v>
      </c>
      <c r="I2074" s="10">
        <f>VLOOKUP(E2074,PRODUCTS!A:E,4,FALSE)</f>
        <v>15</v>
      </c>
      <c r="J2074" s="10">
        <f t="shared" si="96"/>
        <v>24</v>
      </c>
      <c r="K2074" s="10">
        <f t="shared" si="97"/>
        <v>15</v>
      </c>
      <c r="L2074" s="10">
        <f t="shared" si="98"/>
        <v>9</v>
      </c>
      <c r="M2074" s="2">
        <f>VLOOKUP(D2074,CUSTOMERS!A:E,5,FALSE)</f>
        <v>2</v>
      </c>
      <c r="N2074" s="2">
        <f>VLOOKUP(E2074,PRODUCTS!A:E,5,FALSE)</f>
        <v>1</v>
      </c>
      <c r="O2074" s="2" t="str">
        <f>VLOOKUP(N2074,CATEGORIES!A:C,3,FALSE)</f>
        <v>Electronics</v>
      </c>
      <c r="P2074" s="2" t="str">
        <f ca="1">VLOOKUP(D2074,CUSTOMERS!A:J,10,FALSE)</f>
        <v>30 - 40</v>
      </c>
      <c r="Q2074" s="2" t="str">
        <f>VLOOKUP(D2074,CUSTOMERS!A:I,9,FALSE)</f>
        <v>England</v>
      </c>
      <c r="R2074" s="2" t="str">
        <f>VLOOKUP(D2074,CUSTOMERS!A:K,11,FALSE)</f>
        <v>Europe</v>
      </c>
    </row>
    <row r="2075" spans="1:18" x14ac:dyDescent="0.2">
      <c r="A2075" s="2">
        <v>1979</v>
      </c>
      <c r="B2075" s="2">
        <v>4</v>
      </c>
      <c r="C2075" s="4">
        <v>45167</v>
      </c>
      <c r="D2075" s="2">
        <v>573</v>
      </c>
      <c r="E2075" s="2">
        <v>183</v>
      </c>
      <c r="F2075" s="2" t="str">
        <f>VLOOKUP(E2075,PRODUCTS!A:B,2,FALSE)</f>
        <v>Solar Power Kit</v>
      </c>
      <c r="G2075" s="2">
        <v>1</v>
      </c>
      <c r="H2075" s="10">
        <f>VLOOKUP(E2075,PRODUCTS!A:E,3,FALSE)</f>
        <v>17</v>
      </c>
      <c r="I2075" s="10">
        <f>VLOOKUP(E2075,PRODUCTS!A:E,4,FALSE)</f>
        <v>9.5</v>
      </c>
      <c r="J2075" s="10">
        <f t="shared" si="96"/>
        <v>17</v>
      </c>
      <c r="K2075" s="10">
        <f t="shared" si="97"/>
        <v>9.5</v>
      </c>
      <c r="L2075" s="10">
        <f t="shared" si="98"/>
        <v>7.5</v>
      </c>
      <c r="M2075" s="2">
        <f>VLOOKUP(D2075,CUSTOMERS!A:E,5,FALSE)</f>
        <v>2</v>
      </c>
      <c r="N2075" s="2">
        <f>VLOOKUP(E2075,PRODUCTS!A:E,5,FALSE)</f>
        <v>17</v>
      </c>
      <c r="O2075" s="2" t="str">
        <f>VLOOKUP(N2075,CATEGORIES!A:C,3,FALSE)</f>
        <v>Children</v>
      </c>
      <c r="P2075" s="2" t="str">
        <f ca="1">VLOOKUP(D2075,CUSTOMERS!A:J,10,FALSE)</f>
        <v>30 - 40</v>
      </c>
      <c r="Q2075" s="2" t="str">
        <f>VLOOKUP(D2075,CUSTOMERS!A:I,9,FALSE)</f>
        <v>England</v>
      </c>
      <c r="R2075" s="2" t="str">
        <f>VLOOKUP(D2075,CUSTOMERS!A:K,11,FALSE)</f>
        <v>Europe</v>
      </c>
    </row>
    <row r="2076" spans="1:18" x14ac:dyDescent="0.2">
      <c r="A2076" s="2">
        <v>1979</v>
      </c>
      <c r="B2076" s="2">
        <v>5</v>
      </c>
      <c r="C2076" s="4">
        <v>45167</v>
      </c>
      <c r="D2076" s="2">
        <v>573</v>
      </c>
      <c r="E2076" s="2">
        <v>184</v>
      </c>
      <c r="F2076" s="2" t="str">
        <f>VLOOKUP(E2076,PRODUCTS!A:B,2,FALSE)</f>
        <v>Sonic Molechaser</v>
      </c>
      <c r="G2076" s="2">
        <v>1</v>
      </c>
      <c r="H2076" s="10">
        <f>VLOOKUP(E2076,PRODUCTS!A:E,3,FALSE)</f>
        <v>45</v>
      </c>
      <c r="I2076" s="10">
        <f>VLOOKUP(E2076,PRODUCTS!A:E,4,FALSE)</f>
        <v>23.5</v>
      </c>
      <c r="J2076" s="10">
        <f t="shared" si="96"/>
        <v>45</v>
      </c>
      <c r="K2076" s="10">
        <f t="shared" si="97"/>
        <v>23.5</v>
      </c>
      <c r="L2076" s="10">
        <f t="shared" si="98"/>
        <v>21.5</v>
      </c>
      <c r="M2076" s="2">
        <f>VLOOKUP(D2076,CUSTOMERS!A:E,5,FALSE)</f>
        <v>2</v>
      </c>
      <c r="N2076" s="2">
        <f>VLOOKUP(E2076,PRODUCTS!A:E,5,FALSE)</f>
        <v>16</v>
      </c>
      <c r="O2076" s="2" t="str">
        <f>VLOOKUP(N2076,CATEGORIES!A:C,3,FALSE)</f>
        <v>Household</v>
      </c>
      <c r="P2076" s="2" t="str">
        <f ca="1">VLOOKUP(D2076,CUSTOMERS!A:J,10,FALSE)</f>
        <v>30 - 40</v>
      </c>
      <c r="Q2076" s="2" t="str">
        <f>VLOOKUP(D2076,CUSTOMERS!A:I,9,FALSE)</f>
        <v>England</v>
      </c>
      <c r="R2076" s="2" t="str">
        <f>VLOOKUP(D2076,CUSTOMERS!A:K,11,FALSE)</f>
        <v>Europe</v>
      </c>
    </row>
    <row r="2077" spans="1:18" x14ac:dyDescent="0.2">
      <c r="A2077" s="2">
        <v>1980</v>
      </c>
      <c r="B2077" s="2">
        <v>1</v>
      </c>
      <c r="C2077" s="4">
        <v>45167</v>
      </c>
      <c r="D2077" s="2">
        <v>601</v>
      </c>
      <c r="E2077" s="2">
        <v>133</v>
      </c>
      <c r="F2077" s="2" t="str">
        <f>VLOOKUP(E2077,PRODUCTS!A:B,2,FALSE)</f>
        <v>Microbrew Gift Basket</v>
      </c>
      <c r="G2077" s="2">
        <v>1</v>
      </c>
      <c r="H2077" s="10">
        <f>VLOOKUP(E2077,PRODUCTS!A:E,3,FALSE)</f>
        <v>64</v>
      </c>
      <c r="I2077" s="10">
        <f>VLOOKUP(E2077,PRODUCTS!A:E,4,FALSE)</f>
        <v>35</v>
      </c>
      <c r="J2077" s="10">
        <f t="shared" si="96"/>
        <v>64</v>
      </c>
      <c r="K2077" s="10">
        <f t="shared" si="97"/>
        <v>35</v>
      </c>
      <c r="L2077" s="10">
        <f t="shared" si="98"/>
        <v>29</v>
      </c>
      <c r="M2077" s="2">
        <f>VLOOKUP(D2077,CUSTOMERS!A:E,5,FALSE)</f>
        <v>10</v>
      </c>
      <c r="N2077" s="2">
        <f>VLOOKUP(E2077,PRODUCTS!A:E,5,FALSE)</f>
        <v>11</v>
      </c>
      <c r="O2077" s="2" t="str">
        <f>VLOOKUP(N2077,CATEGORIES!A:C,3,FALSE)</f>
        <v>Gifts</v>
      </c>
      <c r="P2077" s="2" t="str">
        <f ca="1">VLOOKUP(D2077,CUSTOMERS!A:J,10,FALSE)</f>
        <v>60 - 70</v>
      </c>
      <c r="Q2077" s="2" t="str">
        <f>VLOOKUP(D2077,CUSTOMERS!A:I,9,FALSE)</f>
        <v>Mid-Atlantic</v>
      </c>
      <c r="R2077" s="2" t="str">
        <f>VLOOKUP(D2077,CUSTOMERS!A:K,11,FALSE)</f>
        <v>USA</v>
      </c>
    </row>
    <row r="2078" spans="1:18" x14ac:dyDescent="0.2">
      <c r="A2078" s="2">
        <v>1981</v>
      </c>
      <c r="B2078" s="2">
        <v>1</v>
      </c>
      <c r="C2078" s="4">
        <v>45169</v>
      </c>
      <c r="D2078" s="2">
        <v>621</v>
      </c>
      <c r="E2078" s="2">
        <v>96</v>
      </c>
      <c r="F2078" s="2" t="str">
        <f>VLOOKUP(E2078,PRODUCTS!A:B,2,FALSE)</f>
        <v>Great Skin Pack</v>
      </c>
      <c r="G2078" s="2">
        <v>1</v>
      </c>
      <c r="H2078" s="10">
        <f>VLOOKUP(E2078,PRODUCTS!A:E,3,FALSE)</f>
        <v>39</v>
      </c>
      <c r="I2078" s="10">
        <f>VLOOKUP(E2078,PRODUCTS!A:E,4,FALSE)</f>
        <v>22.5</v>
      </c>
      <c r="J2078" s="10">
        <f t="shared" si="96"/>
        <v>39</v>
      </c>
      <c r="K2078" s="10">
        <f t="shared" si="97"/>
        <v>22.5</v>
      </c>
      <c r="L2078" s="10">
        <f t="shared" si="98"/>
        <v>16.5</v>
      </c>
      <c r="M2078" s="2">
        <f>VLOOKUP(D2078,CUSTOMERS!A:E,5,FALSE)</f>
        <v>8</v>
      </c>
      <c r="N2078" s="2">
        <f>VLOOKUP(E2078,PRODUCTS!A:E,5,FALSE)</f>
        <v>24</v>
      </c>
      <c r="O2078" s="2" t="str">
        <f>VLOOKUP(N2078,CATEGORIES!A:C,3,FALSE)</f>
        <v>Health &amp; Beauty</v>
      </c>
      <c r="P2078" s="2" t="str">
        <f ca="1">VLOOKUP(D2078,CUSTOMERS!A:J,10,FALSE)</f>
        <v>60 - 70</v>
      </c>
      <c r="Q2078" s="2" t="str">
        <f>VLOOKUP(D2078,CUSTOMERS!A:I,9,FALSE)</f>
        <v>North-East</v>
      </c>
      <c r="R2078" s="2" t="str">
        <f>VLOOKUP(D2078,CUSTOMERS!A:K,11,FALSE)</f>
        <v>USA</v>
      </c>
    </row>
    <row r="2079" spans="1:18" x14ac:dyDescent="0.2">
      <c r="A2079" s="2">
        <v>1981</v>
      </c>
      <c r="B2079" s="2">
        <v>2</v>
      </c>
      <c r="C2079" s="4">
        <v>45169</v>
      </c>
      <c r="D2079" s="2">
        <v>621</v>
      </c>
      <c r="E2079" s="2">
        <v>157</v>
      </c>
      <c r="F2079" s="2" t="str">
        <f>VLOOKUP(E2079,PRODUCTS!A:B,2,FALSE)</f>
        <v>Portable Beverage cooler/warmer</v>
      </c>
      <c r="G2079" s="2">
        <v>1</v>
      </c>
      <c r="H2079" s="10">
        <f>VLOOKUP(E2079,PRODUCTS!A:E,3,FALSE)</f>
        <v>195</v>
      </c>
      <c r="I2079" s="10">
        <f>VLOOKUP(E2079,PRODUCTS!A:E,4,FALSE)</f>
        <v>99.5</v>
      </c>
      <c r="J2079" s="10">
        <f t="shared" si="96"/>
        <v>195</v>
      </c>
      <c r="K2079" s="10">
        <f t="shared" si="97"/>
        <v>99.5</v>
      </c>
      <c r="L2079" s="10">
        <f t="shared" si="98"/>
        <v>95.5</v>
      </c>
      <c r="M2079" s="2">
        <f>VLOOKUP(D2079,CUSTOMERS!A:E,5,FALSE)</f>
        <v>8</v>
      </c>
      <c r="N2079" s="2">
        <f>VLOOKUP(E2079,PRODUCTS!A:E,5,FALSE)</f>
        <v>2</v>
      </c>
      <c r="O2079" s="2" t="str">
        <f>VLOOKUP(N2079,CATEGORIES!A:C,3,FALSE)</f>
        <v>Travel</v>
      </c>
      <c r="P2079" s="2" t="str">
        <f ca="1">VLOOKUP(D2079,CUSTOMERS!A:J,10,FALSE)</f>
        <v>60 - 70</v>
      </c>
      <c r="Q2079" s="2" t="str">
        <f>VLOOKUP(D2079,CUSTOMERS!A:I,9,FALSE)</f>
        <v>North-East</v>
      </c>
      <c r="R2079" s="2" t="str">
        <f>VLOOKUP(D2079,CUSTOMERS!A:K,11,FALSE)</f>
        <v>USA</v>
      </c>
    </row>
    <row r="2080" spans="1:18" x14ac:dyDescent="0.2">
      <c r="A2080" s="2">
        <v>1982</v>
      </c>
      <c r="B2080" s="2">
        <v>1</v>
      </c>
      <c r="C2080" s="4">
        <v>45170</v>
      </c>
      <c r="D2080" s="2">
        <v>420</v>
      </c>
      <c r="E2080" s="2">
        <v>7</v>
      </c>
      <c r="F2080" s="2" t="str">
        <f>VLOOKUP(E2080,PRODUCTS!A:B,2,FALSE)</f>
        <v>Amish Horse Pull-toy</v>
      </c>
      <c r="G2080" s="2">
        <v>1</v>
      </c>
      <c r="H2080" s="10">
        <f>VLOOKUP(E2080,PRODUCTS!A:E,3,FALSE)</f>
        <v>35</v>
      </c>
      <c r="I2080" s="10">
        <f>VLOOKUP(E2080,PRODUCTS!A:E,4,FALSE)</f>
        <v>20.5</v>
      </c>
      <c r="J2080" s="10">
        <f t="shared" si="96"/>
        <v>35</v>
      </c>
      <c r="K2080" s="10">
        <f t="shared" si="97"/>
        <v>20.5</v>
      </c>
      <c r="L2080" s="10">
        <f t="shared" si="98"/>
        <v>14.5</v>
      </c>
      <c r="M2080" s="2">
        <f>VLOOKUP(D2080,CUSTOMERS!A:E,5,FALSE)</f>
        <v>2</v>
      </c>
      <c r="N2080" s="2">
        <f>VLOOKUP(E2080,PRODUCTS!A:E,5,FALSE)</f>
        <v>5</v>
      </c>
      <c r="O2080" s="2" t="str">
        <f>VLOOKUP(N2080,CATEGORIES!A:C,3,FALSE)</f>
        <v>Children</v>
      </c>
      <c r="P2080" s="2" t="str">
        <f ca="1">VLOOKUP(D2080,CUSTOMERS!A:J,10,FALSE)</f>
        <v>20 - 30</v>
      </c>
      <c r="Q2080" s="2" t="str">
        <f>VLOOKUP(D2080,CUSTOMERS!A:I,9,FALSE)</f>
        <v>Central</v>
      </c>
      <c r="R2080" s="2" t="str">
        <f>VLOOKUP(D2080,CUSTOMERS!A:K,11,FALSE)</f>
        <v>USA</v>
      </c>
    </row>
    <row r="2081" spans="1:18" x14ac:dyDescent="0.2">
      <c r="A2081" s="2">
        <v>1982</v>
      </c>
      <c r="B2081" s="2">
        <v>2</v>
      </c>
      <c r="C2081" s="4">
        <v>45170</v>
      </c>
      <c r="D2081" s="2">
        <v>420</v>
      </c>
      <c r="E2081" s="2">
        <v>140</v>
      </c>
      <c r="F2081" s="2" t="str">
        <f>VLOOKUP(E2081,PRODUCTS!A:B,2,FALSE)</f>
        <v>Deer Repellent</v>
      </c>
      <c r="G2081" s="2">
        <v>1</v>
      </c>
      <c r="H2081" s="10">
        <f>VLOOKUP(E2081,PRODUCTS!A:E,3,FALSE)</f>
        <v>15</v>
      </c>
      <c r="I2081" s="10">
        <f>VLOOKUP(E2081,PRODUCTS!A:E,4,FALSE)</f>
        <v>9.5</v>
      </c>
      <c r="J2081" s="10">
        <f t="shared" si="96"/>
        <v>15</v>
      </c>
      <c r="K2081" s="10">
        <f t="shared" si="97"/>
        <v>9.5</v>
      </c>
      <c r="L2081" s="10">
        <f t="shared" si="98"/>
        <v>5.5</v>
      </c>
      <c r="M2081" s="2">
        <f>VLOOKUP(D2081,CUSTOMERS!A:E,5,FALSE)</f>
        <v>2</v>
      </c>
      <c r="N2081" s="2">
        <f>VLOOKUP(E2081,PRODUCTS!A:E,5,FALSE)</f>
        <v>16</v>
      </c>
      <c r="O2081" s="2" t="str">
        <f>VLOOKUP(N2081,CATEGORIES!A:C,3,FALSE)</f>
        <v>Household</v>
      </c>
      <c r="P2081" s="2" t="str">
        <f ca="1">VLOOKUP(D2081,CUSTOMERS!A:J,10,FALSE)</f>
        <v>20 - 30</v>
      </c>
      <c r="Q2081" s="2" t="str">
        <f>VLOOKUP(D2081,CUSTOMERS!A:I,9,FALSE)</f>
        <v>Central</v>
      </c>
      <c r="R2081" s="2" t="str">
        <f>VLOOKUP(D2081,CUSTOMERS!A:K,11,FALSE)</f>
        <v>USA</v>
      </c>
    </row>
    <row r="2082" spans="1:18" x14ac:dyDescent="0.2">
      <c r="A2082" s="2">
        <v>1982</v>
      </c>
      <c r="B2082" s="2">
        <v>3</v>
      </c>
      <c r="C2082" s="4">
        <v>45170</v>
      </c>
      <c r="D2082" s="2">
        <v>420</v>
      </c>
      <c r="E2082" s="2">
        <v>199</v>
      </c>
      <c r="F2082" s="2" t="str">
        <f>VLOOKUP(E2082,PRODUCTS!A:B,2,FALSE)</f>
        <v>Truth Seeker</v>
      </c>
      <c r="G2082" s="2">
        <v>1</v>
      </c>
      <c r="H2082" s="10">
        <f>VLOOKUP(E2082,PRODUCTS!A:E,3,FALSE)</f>
        <v>154</v>
      </c>
      <c r="I2082" s="10">
        <f>VLOOKUP(E2082,PRODUCTS!A:E,4,FALSE)</f>
        <v>79</v>
      </c>
      <c r="J2082" s="10">
        <f t="shared" si="96"/>
        <v>154</v>
      </c>
      <c r="K2082" s="10">
        <f t="shared" si="97"/>
        <v>79</v>
      </c>
      <c r="L2082" s="10">
        <f t="shared" si="98"/>
        <v>75</v>
      </c>
      <c r="M2082" s="2">
        <f>VLOOKUP(D2082,CUSTOMERS!A:E,5,FALSE)</f>
        <v>2</v>
      </c>
      <c r="N2082" s="2">
        <f>VLOOKUP(E2082,PRODUCTS!A:E,5,FALSE)</f>
        <v>9</v>
      </c>
      <c r="O2082" s="2" t="str">
        <f>VLOOKUP(N2082,CATEGORIES!A:C,3,FALSE)</f>
        <v>Electronics</v>
      </c>
      <c r="P2082" s="2" t="str">
        <f ca="1">VLOOKUP(D2082,CUSTOMERS!A:J,10,FALSE)</f>
        <v>20 - 30</v>
      </c>
      <c r="Q2082" s="2" t="str">
        <f>VLOOKUP(D2082,CUSTOMERS!A:I,9,FALSE)</f>
        <v>Central</v>
      </c>
      <c r="R2082" s="2" t="str">
        <f>VLOOKUP(D2082,CUSTOMERS!A:K,11,FALSE)</f>
        <v>USA</v>
      </c>
    </row>
    <row r="2083" spans="1:18" x14ac:dyDescent="0.2">
      <c r="A2083" s="2">
        <v>1983</v>
      </c>
      <c r="B2083" s="2">
        <v>1</v>
      </c>
      <c r="C2083" s="4">
        <v>45170</v>
      </c>
      <c r="D2083" s="2">
        <v>681</v>
      </c>
      <c r="E2083" s="2">
        <v>54</v>
      </c>
      <c r="F2083" s="2" t="str">
        <f>VLOOKUP(E2083,PRODUCTS!A:B,2,FALSE)</f>
        <v>Birthday Flower Basket</v>
      </c>
      <c r="G2083" s="2">
        <v>1</v>
      </c>
      <c r="H2083" s="10">
        <f>VLOOKUP(E2083,PRODUCTS!A:E,3,FALSE)</f>
        <v>70</v>
      </c>
      <c r="I2083" s="10">
        <f>VLOOKUP(E2083,PRODUCTS!A:E,4,FALSE)</f>
        <v>38</v>
      </c>
      <c r="J2083" s="10">
        <f t="shared" si="96"/>
        <v>70</v>
      </c>
      <c r="K2083" s="10">
        <f t="shared" si="97"/>
        <v>38</v>
      </c>
      <c r="L2083" s="10">
        <f t="shared" si="98"/>
        <v>32</v>
      </c>
      <c r="M2083" s="2">
        <f>VLOOKUP(D2083,CUSTOMERS!A:E,5,FALSE)</f>
        <v>9</v>
      </c>
      <c r="N2083" s="2">
        <f>VLOOKUP(E2083,PRODUCTS!A:E,5,FALSE)</f>
        <v>22</v>
      </c>
      <c r="O2083" s="2" t="str">
        <f>VLOOKUP(N2083,CATEGORIES!A:C,3,FALSE)</f>
        <v>Gifts</v>
      </c>
      <c r="P2083" s="2" t="str">
        <f ca="1">VLOOKUP(D2083,CUSTOMERS!A:J,10,FALSE)</f>
        <v>40 - 50</v>
      </c>
      <c r="Q2083" s="2" t="str">
        <f>VLOOKUP(D2083,CUSTOMERS!A:I,9,FALSE)</f>
        <v>South</v>
      </c>
      <c r="R2083" s="2" t="str">
        <f>VLOOKUP(D2083,CUSTOMERS!A:K,11,FALSE)</f>
        <v>USA</v>
      </c>
    </row>
    <row r="2084" spans="1:18" x14ac:dyDescent="0.2">
      <c r="A2084" s="2">
        <v>1983</v>
      </c>
      <c r="B2084" s="2">
        <v>2</v>
      </c>
      <c r="C2084" s="4">
        <v>45170</v>
      </c>
      <c r="D2084" s="2">
        <v>681</v>
      </c>
      <c r="E2084" s="2">
        <v>139</v>
      </c>
      <c r="F2084" s="2" t="str">
        <f>VLOOKUP(E2084,PRODUCTS!A:B,2,FALSE)</f>
        <v>Navy SEAL Watch</v>
      </c>
      <c r="G2084" s="2">
        <v>1</v>
      </c>
      <c r="H2084" s="10">
        <f>VLOOKUP(E2084,PRODUCTS!A:E,3,FALSE)</f>
        <v>194</v>
      </c>
      <c r="I2084" s="10">
        <f>VLOOKUP(E2084,PRODUCTS!A:E,4,FALSE)</f>
        <v>100</v>
      </c>
      <c r="J2084" s="10">
        <f t="shared" si="96"/>
        <v>194</v>
      </c>
      <c r="K2084" s="10">
        <f t="shared" si="97"/>
        <v>100</v>
      </c>
      <c r="L2084" s="10">
        <f t="shared" si="98"/>
        <v>94</v>
      </c>
      <c r="M2084" s="2">
        <f>VLOOKUP(D2084,CUSTOMERS!A:E,5,FALSE)</f>
        <v>9</v>
      </c>
      <c r="N2084" s="2">
        <f>VLOOKUP(E2084,PRODUCTS!A:E,5,FALSE)</f>
        <v>14</v>
      </c>
      <c r="O2084" s="2" t="str">
        <f>VLOOKUP(N2084,CATEGORIES!A:C,3,FALSE)</f>
        <v>Health &amp; Beauty</v>
      </c>
      <c r="P2084" s="2" t="str">
        <f ca="1">VLOOKUP(D2084,CUSTOMERS!A:J,10,FALSE)</f>
        <v>40 - 50</v>
      </c>
      <c r="Q2084" s="2" t="str">
        <f>VLOOKUP(D2084,CUSTOMERS!A:I,9,FALSE)</f>
        <v>South</v>
      </c>
      <c r="R2084" s="2" t="str">
        <f>VLOOKUP(D2084,CUSTOMERS!A:K,11,FALSE)</f>
        <v>USA</v>
      </c>
    </row>
    <row r="2085" spans="1:18" x14ac:dyDescent="0.2">
      <c r="A2085" s="2">
        <v>1983</v>
      </c>
      <c r="B2085" s="2">
        <v>3</v>
      </c>
      <c r="C2085" s="4">
        <v>45170</v>
      </c>
      <c r="D2085" s="2">
        <v>681</v>
      </c>
      <c r="E2085" s="2">
        <v>149</v>
      </c>
      <c r="F2085" s="2" t="str">
        <f>VLOOKUP(E2085,PRODUCTS!A:B,2,FALSE)</f>
        <v>Peppermint Twist Candle</v>
      </c>
      <c r="G2085" s="2">
        <v>1</v>
      </c>
      <c r="H2085" s="10">
        <f>VLOOKUP(E2085,PRODUCTS!A:E,3,FALSE)</f>
        <v>22</v>
      </c>
      <c r="I2085" s="10">
        <f>VLOOKUP(E2085,PRODUCTS!A:E,4,FALSE)</f>
        <v>14</v>
      </c>
      <c r="J2085" s="10">
        <f t="shared" si="96"/>
        <v>22</v>
      </c>
      <c r="K2085" s="10">
        <f t="shared" si="97"/>
        <v>14</v>
      </c>
      <c r="L2085" s="10">
        <f t="shared" si="98"/>
        <v>8</v>
      </c>
      <c r="M2085" s="2">
        <f>VLOOKUP(D2085,CUSTOMERS!A:E,5,FALSE)</f>
        <v>9</v>
      </c>
      <c r="N2085" s="2">
        <f>VLOOKUP(E2085,PRODUCTS!A:E,5,FALSE)</f>
        <v>4</v>
      </c>
      <c r="O2085" s="2" t="str">
        <f>VLOOKUP(N2085,CATEGORIES!A:C,3,FALSE)</f>
        <v>Gifts</v>
      </c>
      <c r="P2085" s="2" t="str">
        <f ca="1">VLOOKUP(D2085,CUSTOMERS!A:J,10,FALSE)</f>
        <v>40 - 50</v>
      </c>
      <c r="Q2085" s="2" t="str">
        <f>VLOOKUP(D2085,CUSTOMERS!A:I,9,FALSE)</f>
        <v>South</v>
      </c>
      <c r="R2085" s="2" t="str">
        <f>VLOOKUP(D2085,CUSTOMERS!A:K,11,FALSE)</f>
        <v>USA</v>
      </c>
    </row>
    <row r="2086" spans="1:18" x14ac:dyDescent="0.2">
      <c r="A2086" s="2">
        <v>1984</v>
      </c>
      <c r="B2086" s="2">
        <v>1</v>
      </c>
      <c r="C2086" s="4">
        <v>45171</v>
      </c>
      <c r="D2086" s="2">
        <v>124</v>
      </c>
      <c r="E2086" s="2">
        <v>12</v>
      </c>
      <c r="F2086" s="2" t="str">
        <f>VLOOKUP(E2086,PRODUCTS!A:B,2,FALSE)</f>
        <v>Australia Sampler</v>
      </c>
      <c r="G2086" s="2">
        <v>1</v>
      </c>
      <c r="H2086" s="10">
        <f>VLOOKUP(E2086,PRODUCTS!A:E,3,FALSE)</f>
        <v>100</v>
      </c>
      <c r="I2086" s="10">
        <f>VLOOKUP(E2086,PRODUCTS!A:E,4,FALSE)</f>
        <v>51</v>
      </c>
      <c r="J2086" s="10">
        <f t="shared" si="96"/>
        <v>100</v>
      </c>
      <c r="K2086" s="10">
        <f t="shared" si="97"/>
        <v>51</v>
      </c>
      <c r="L2086" s="10">
        <f t="shared" si="98"/>
        <v>49</v>
      </c>
      <c r="M2086" s="2">
        <f>VLOOKUP(D2086,CUSTOMERS!A:E,5,FALSE)</f>
        <v>3</v>
      </c>
      <c r="N2086" s="2">
        <f>VLOOKUP(E2086,PRODUCTS!A:E,5,FALSE)</f>
        <v>18</v>
      </c>
      <c r="O2086" s="2" t="str">
        <f>VLOOKUP(N2086,CATEGORIES!A:C,3,FALSE)</f>
        <v>Food</v>
      </c>
      <c r="P2086" s="2" t="str">
        <f ca="1">VLOOKUP(D2086,CUSTOMERS!A:J,10,FALSE)</f>
        <v>40 - 50</v>
      </c>
      <c r="Q2086" s="2" t="str">
        <f>VLOOKUP(D2086,CUSTOMERS!A:I,9,FALSE)</f>
        <v>South-West</v>
      </c>
      <c r="R2086" s="2" t="str">
        <f>VLOOKUP(D2086,CUSTOMERS!A:K,11,FALSE)</f>
        <v>USA</v>
      </c>
    </row>
    <row r="2087" spans="1:18" x14ac:dyDescent="0.2">
      <c r="A2087" s="2">
        <v>1984</v>
      </c>
      <c r="B2087" s="2">
        <v>2</v>
      </c>
      <c r="C2087" s="4">
        <v>45171</v>
      </c>
      <c r="D2087" s="2">
        <v>124</v>
      </c>
      <c r="E2087" s="2">
        <v>78</v>
      </c>
      <c r="F2087" s="2" t="str">
        <f>VLOOKUP(E2087,PRODUCTS!A:B,2,FALSE)</f>
        <v>Fire Cone Trees</v>
      </c>
      <c r="G2087" s="2">
        <v>1</v>
      </c>
      <c r="H2087" s="10">
        <f>VLOOKUP(E2087,PRODUCTS!A:E,3,FALSE)</f>
        <v>20</v>
      </c>
      <c r="I2087" s="10">
        <f>VLOOKUP(E2087,PRODUCTS!A:E,4,FALSE)</f>
        <v>12</v>
      </c>
      <c r="J2087" s="10">
        <f t="shared" si="96"/>
        <v>20</v>
      </c>
      <c r="K2087" s="10">
        <f t="shared" si="97"/>
        <v>12</v>
      </c>
      <c r="L2087" s="10">
        <f t="shared" si="98"/>
        <v>8</v>
      </c>
      <c r="M2087" s="2">
        <f>VLOOKUP(D2087,CUSTOMERS!A:E,5,FALSE)</f>
        <v>3</v>
      </c>
      <c r="N2087" s="2">
        <f>VLOOKUP(E2087,PRODUCTS!A:E,5,FALSE)</f>
        <v>13</v>
      </c>
      <c r="O2087" s="2" t="str">
        <f>VLOOKUP(N2087,CATEGORIES!A:C,3,FALSE)</f>
        <v>Household</v>
      </c>
      <c r="P2087" s="2" t="str">
        <f ca="1">VLOOKUP(D2087,CUSTOMERS!A:J,10,FALSE)</f>
        <v>40 - 50</v>
      </c>
      <c r="Q2087" s="2" t="str">
        <f>VLOOKUP(D2087,CUSTOMERS!A:I,9,FALSE)</f>
        <v>South-West</v>
      </c>
      <c r="R2087" s="2" t="str">
        <f>VLOOKUP(D2087,CUSTOMERS!A:K,11,FALSE)</f>
        <v>USA</v>
      </c>
    </row>
    <row r="2088" spans="1:18" x14ac:dyDescent="0.2">
      <c r="A2088" s="2">
        <v>1984</v>
      </c>
      <c r="B2088" s="2">
        <v>3</v>
      </c>
      <c r="C2088" s="4">
        <v>45171</v>
      </c>
      <c r="D2088" s="2">
        <v>124</v>
      </c>
      <c r="E2088" s="2">
        <v>164</v>
      </c>
      <c r="F2088" s="2" t="str">
        <f>VLOOKUP(E2088,PRODUCTS!A:B,2,FALSE)</f>
        <v>Reading Light</v>
      </c>
      <c r="G2088" s="2">
        <v>1</v>
      </c>
      <c r="H2088" s="10">
        <f>VLOOKUP(E2088,PRODUCTS!A:E,3,FALSE)</f>
        <v>35</v>
      </c>
      <c r="I2088" s="10">
        <f>VLOOKUP(E2088,PRODUCTS!A:E,4,FALSE)</f>
        <v>20.5</v>
      </c>
      <c r="J2088" s="10">
        <f t="shared" si="96"/>
        <v>35</v>
      </c>
      <c r="K2088" s="10">
        <f t="shared" si="97"/>
        <v>20.5</v>
      </c>
      <c r="L2088" s="10">
        <f t="shared" si="98"/>
        <v>14.5</v>
      </c>
      <c r="M2088" s="2">
        <f>VLOOKUP(D2088,CUSTOMERS!A:E,5,FALSE)</f>
        <v>3</v>
      </c>
      <c r="N2088" s="2">
        <f>VLOOKUP(E2088,PRODUCTS!A:E,5,FALSE)</f>
        <v>2</v>
      </c>
      <c r="O2088" s="2" t="str">
        <f>VLOOKUP(N2088,CATEGORIES!A:C,3,FALSE)</f>
        <v>Travel</v>
      </c>
      <c r="P2088" s="2" t="str">
        <f ca="1">VLOOKUP(D2088,CUSTOMERS!A:J,10,FALSE)</f>
        <v>40 - 50</v>
      </c>
      <c r="Q2088" s="2" t="str">
        <f>VLOOKUP(D2088,CUSTOMERS!A:I,9,FALSE)</f>
        <v>South-West</v>
      </c>
      <c r="R2088" s="2" t="str">
        <f>VLOOKUP(D2088,CUSTOMERS!A:K,11,FALSE)</f>
        <v>USA</v>
      </c>
    </row>
    <row r="2089" spans="1:18" x14ac:dyDescent="0.2">
      <c r="A2089" s="2">
        <v>1985</v>
      </c>
      <c r="B2089" s="2">
        <v>1</v>
      </c>
      <c r="C2089" s="4">
        <v>45172</v>
      </c>
      <c r="D2089" s="2">
        <v>46</v>
      </c>
      <c r="E2089" s="2">
        <v>19</v>
      </c>
      <c r="F2089" s="2" t="str">
        <f>VLOOKUP(E2089,PRODUCTS!A:B,2,FALSE)</f>
        <v>Bon Appetite</v>
      </c>
      <c r="G2089" s="2">
        <v>1</v>
      </c>
      <c r="H2089" s="10">
        <f>VLOOKUP(E2089,PRODUCTS!A:E,3,FALSE)</f>
        <v>62</v>
      </c>
      <c r="I2089" s="10">
        <f>VLOOKUP(E2089,PRODUCTS!A:E,4,FALSE)</f>
        <v>32</v>
      </c>
      <c r="J2089" s="10">
        <f t="shared" si="96"/>
        <v>62</v>
      </c>
      <c r="K2089" s="10">
        <f t="shared" si="97"/>
        <v>32</v>
      </c>
      <c r="L2089" s="10">
        <f t="shared" si="98"/>
        <v>30</v>
      </c>
      <c r="M2089" s="2">
        <f>VLOOKUP(D2089,CUSTOMERS!A:E,5,FALSE)</f>
        <v>3</v>
      </c>
      <c r="N2089" s="2">
        <f>VLOOKUP(E2089,PRODUCTS!A:E,5,FALSE)</f>
        <v>11</v>
      </c>
      <c r="O2089" s="2" t="str">
        <f>VLOOKUP(N2089,CATEGORIES!A:C,3,FALSE)</f>
        <v>Gifts</v>
      </c>
      <c r="P2089" s="2" t="str">
        <f ca="1">VLOOKUP(D2089,CUSTOMERS!A:J,10,FALSE)</f>
        <v>40 - 50</v>
      </c>
      <c r="Q2089" s="2" t="str">
        <f>VLOOKUP(D2089,CUSTOMERS!A:I,9,FALSE)</f>
        <v>North-West</v>
      </c>
      <c r="R2089" s="2" t="str">
        <f>VLOOKUP(D2089,CUSTOMERS!A:K,11,FALSE)</f>
        <v>USA</v>
      </c>
    </row>
    <row r="2090" spans="1:18" x14ac:dyDescent="0.2">
      <c r="A2090" s="2">
        <v>1985</v>
      </c>
      <c r="B2090" s="2">
        <v>2</v>
      </c>
      <c r="C2090" s="4">
        <v>45172</v>
      </c>
      <c r="D2090" s="2">
        <v>46</v>
      </c>
      <c r="E2090" s="2">
        <v>58</v>
      </c>
      <c r="F2090" s="2" t="str">
        <f>VLOOKUP(E2090,PRODUCTS!A:B,2,FALSE)</f>
        <v>Crema Rica Blend Espresso</v>
      </c>
      <c r="G2090" s="2">
        <v>1</v>
      </c>
      <c r="H2090" s="10">
        <f>VLOOKUP(E2090,PRODUCTS!A:E,3,FALSE)</f>
        <v>14</v>
      </c>
      <c r="I2090" s="10">
        <f>VLOOKUP(E2090,PRODUCTS!A:E,4,FALSE)</f>
        <v>9</v>
      </c>
      <c r="J2090" s="10">
        <f t="shared" si="96"/>
        <v>14</v>
      </c>
      <c r="K2090" s="10">
        <f t="shared" si="97"/>
        <v>9</v>
      </c>
      <c r="L2090" s="10">
        <f t="shared" si="98"/>
        <v>5</v>
      </c>
      <c r="M2090" s="2">
        <f>VLOOKUP(D2090,CUSTOMERS!A:E,5,FALSE)</f>
        <v>3</v>
      </c>
      <c r="N2090" s="2">
        <f>VLOOKUP(E2090,PRODUCTS!A:E,5,FALSE)</f>
        <v>6</v>
      </c>
      <c r="O2090" s="2" t="str">
        <f>VLOOKUP(N2090,CATEGORIES!A:C,3,FALSE)</f>
        <v>Food</v>
      </c>
      <c r="P2090" s="2" t="str">
        <f ca="1">VLOOKUP(D2090,CUSTOMERS!A:J,10,FALSE)</f>
        <v>40 - 50</v>
      </c>
      <c r="Q2090" s="2" t="str">
        <f>VLOOKUP(D2090,CUSTOMERS!A:I,9,FALSE)</f>
        <v>North-West</v>
      </c>
      <c r="R2090" s="2" t="str">
        <f>VLOOKUP(D2090,CUSTOMERS!A:K,11,FALSE)</f>
        <v>USA</v>
      </c>
    </row>
    <row r="2091" spans="1:18" x14ac:dyDescent="0.2">
      <c r="A2091" s="2">
        <v>1985</v>
      </c>
      <c r="B2091" s="2">
        <v>3</v>
      </c>
      <c r="C2091" s="4">
        <v>45172</v>
      </c>
      <c r="D2091" s="2">
        <v>46</v>
      </c>
      <c r="E2091" s="2">
        <v>105</v>
      </c>
      <c r="F2091" s="2" t="str">
        <f>VLOOKUP(E2091,PRODUCTS!A:B,2,FALSE)</f>
        <v>Exotic Flower Arrangement</v>
      </c>
      <c r="G2091" s="2">
        <v>2</v>
      </c>
      <c r="H2091" s="10">
        <f>VLOOKUP(E2091,PRODUCTS!A:E,3,FALSE)</f>
        <v>65</v>
      </c>
      <c r="I2091" s="10">
        <f>VLOOKUP(E2091,PRODUCTS!A:E,4,FALSE)</f>
        <v>33.5</v>
      </c>
      <c r="J2091" s="10">
        <f t="shared" si="96"/>
        <v>130</v>
      </c>
      <c r="K2091" s="10">
        <f t="shared" si="97"/>
        <v>67</v>
      </c>
      <c r="L2091" s="10">
        <f t="shared" si="98"/>
        <v>63</v>
      </c>
      <c r="M2091" s="2">
        <f>VLOOKUP(D2091,CUSTOMERS!A:E,5,FALSE)</f>
        <v>3</v>
      </c>
      <c r="N2091" s="2">
        <f>VLOOKUP(E2091,PRODUCTS!A:E,5,FALSE)</f>
        <v>22</v>
      </c>
      <c r="O2091" s="2" t="str">
        <f>VLOOKUP(N2091,CATEGORIES!A:C,3,FALSE)</f>
        <v>Gifts</v>
      </c>
      <c r="P2091" s="2" t="str">
        <f ca="1">VLOOKUP(D2091,CUSTOMERS!A:J,10,FALSE)</f>
        <v>40 - 50</v>
      </c>
      <c r="Q2091" s="2" t="str">
        <f>VLOOKUP(D2091,CUSTOMERS!A:I,9,FALSE)</f>
        <v>North-West</v>
      </c>
      <c r="R2091" s="2" t="str">
        <f>VLOOKUP(D2091,CUSTOMERS!A:K,11,FALSE)</f>
        <v>USA</v>
      </c>
    </row>
    <row r="2092" spans="1:18" x14ac:dyDescent="0.2">
      <c r="A2092" s="2">
        <v>1985</v>
      </c>
      <c r="B2092" s="2">
        <v>4</v>
      </c>
      <c r="C2092" s="4">
        <v>45172</v>
      </c>
      <c r="D2092" s="2">
        <v>46</v>
      </c>
      <c r="E2092" s="2">
        <v>118</v>
      </c>
      <c r="F2092" s="2" t="str">
        <f>VLOOKUP(E2092,PRODUCTS!A:B,2,FALSE)</f>
        <v>Pocket Talk Voice Translator</v>
      </c>
      <c r="G2092" s="2">
        <v>1</v>
      </c>
      <c r="H2092" s="10">
        <f>VLOOKUP(E2092,PRODUCTS!A:E,3,FALSE)</f>
        <v>204</v>
      </c>
      <c r="I2092" s="10">
        <f>VLOOKUP(E2092,PRODUCTS!A:E,4,FALSE)</f>
        <v>105</v>
      </c>
      <c r="J2092" s="10">
        <f t="shared" si="96"/>
        <v>204</v>
      </c>
      <c r="K2092" s="10">
        <f t="shared" si="97"/>
        <v>105</v>
      </c>
      <c r="L2092" s="10">
        <f t="shared" si="98"/>
        <v>99</v>
      </c>
      <c r="M2092" s="2">
        <f>VLOOKUP(D2092,CUSTOMERS!A:E,5,FALSE)</f>
        <v>3</v>
      </c>
      <c r="N2092" s="2">
        <f>VLOOKUP(E2092,PRODUCTS!A:E,5,FALSE)</f>
        <v>9</v>
      </c>
      <c r="O2092" s="2" t="str">
        <f>VLOOKUP(N2092,CATEGORIES!A:C,3,FALSE)</f>
        <v>Electronics</v>
      </c>
      <c r="P2092" s="2" t="str">
        <f ca="1">VLOOKUP(D2092,CUSTOMERS!A:J,10,FALSE)</f>
        <v>40 - 50</v>
      </c>
      <c r="Q2092" s="2" t="str">
        <f>VLOOKUP(D2092,CUSTOMERS!A:I,9,FALSE)</f>
        <v>North-West</v>
      </c>
      <c r="R2092" s="2" t="str">
        <f>VLOOKUP(D2092,CUSTOMERS!A:K,11,FALSE)</f>
        <v>USA</v>
      </c>
    </row>
    <row r="2093" spans="1:18" x14ac:dyDescent="0.2">
      <c r="A2093" s="2">
        <v>1986</v>
      </c>
      <c r="B2093" s="2">
        <v>1</v>
      </c>
      <c r="C2093" s="4">
        <v>45172</v>
      </c>
      <c r="D2093" s="2">
        <v>652</v>
      </c>
      <c r="E2093" s="2">
        <v>17</v>
      </c>
      <c r="F2093" s="2" t="str">
        <f>VLOOKUP(E2093,PRODUCTS!A:B,2,FALSE)</f>
        <v>Thank You Flower Bouquet</v>
      </c>
      <c r="G2093" s="2">
        <v>1</v>
      </c>
      <c r="H2093" s="10">
        <f>VLOOKUP(E2093,PRODUCTS!A:E,3,FALSE)</f>
        <v>65</v>
      </c>
      <c r="I2093" s="10">
        <f>VLOOKUP(E2093,PRODUCTS!A:E,4,FALSE)</f>
        <v>34.5</v>
      </c>
      <c r="J2093" s="10">
        <f t="shared" si="96"/>
        <v>65</v>
      </c>
      <c r="K2093" s="10">
        <f t="shared" si="97"/>
        <v>34.5</v>
      </c>
      <c r="L2093" s="10">
        <f t="shared" si="98"/>
        <v>30.5</v>
      </c>
      <c r="M2093" s="2">
        <f>VLOOKUP(D2093,CUSTOMERS!A:E,5,FALSE)</f>
        <v>2</v>
      </c>
      <c r="N2093" s="2">
        <f>VLOOKUP(E2093,PRODUCTS!A:E,5,FALSE)</f>
        <v>22</v>
      </c>
      <c r="O2093" s="2" t="str">
        <f>VLOOKUP(N2093,CATEGORIES!A:C,3,FALSE)</f>
        <v>Gifts</v>
      </c>
      <c r="P2093" s="2" t="str">
        <f ca="1">VLOOKUP(D2093,CUSTOMERS!A:J,10,FALSE)</f>
        <v>60 - 70</v>
      </c>
      <c r="Q2093" s="2" t="str">
        <f>VLOOKUP(D2093,CUSTOMERS!A:I,9,FALSE)</f>
        <v>Central</v>
      </c>
      <c r="R2093" s="2" t="str">
        <f>VLOOKUP(D2093,CUSTOMERS!A:K,11,FALSE)</f>
        <v>USA</v>
      </c>
    </row>
    <row r="2094" spans="1:18" x14ac:dyDescent="0.2">
      <c r="A2094" s="2">
        <v>1986</v>
      </c>
      <c r="B2094" s="2">
        <v>2</v>
      </c>
      <c r="C2094" s="4">
        <v>45172</v>
      </c>
      <c r="D2094" s="2">
        <v>652</v>
      </c>
      <c r="E2094" s="2">
        <v>186</v>
      </c>
      <c r="F2094" s="2" t="str">
        <f>VLOOKUP(E2094,PRODUCTS!A:B,2,FALSE)</f>
        <v>Spicy Delights</v>
      </c>
      <c r="G2094" s="2">
        <v>1</v>
      </c>
      <c r="H2094" s="10">
        <f>VLOOKUP(E2094,PRODUCTS!A:E,3,FALSE)</f>
        <v>51</v>
      </c>
      <c r="I2094" s="10">
        <f>VLOOKUP(E2094,PRODUCTS!A:E,4,FALSE)</f>
        <v>26.5</v>
      </c>
      <c r="J2094" s="10">
        <f t="shared" si="96"/>
        <v>51</v>
      </c>
      <c r="K2094" s="10">
        <f t="shared" si="97"/>
        <v>26.5</v>
      </c>
      <c r="L2094" s="10">
        <f t="shared" si="98"/>
        <v>24.5</v>
      </c>
      <c r="M2094" s="2">
        <f>VLOOKUP(D2094,CUSTOMERS!A:E,5,FALSE)</f>
        <v>2</v>
      </c>
      <c r="N2094" s="2">
        <f>VLOOKUP(E2094,PRODUCTS!A:E,5,FALSE)</f>
        <v>11</v>
      </c>
      <c r="O2094" s="2" t="str">
        <f>VLOOKUP(N2094,CATEGORIES!A:C,3,FALSE)</f>
        <v>Gifts</v>
      </c>
      <c r="P2094" s="2" t="str">
        <f ca="1">VLOOKUP(D2094,CUSTOMERS!A:J,10,FALSE)</f>
        <v>60 - 70</v>
      </c>
      <c r="Q2094" s="2" t="str">
        <f>VLOOKUP(D2094,CUSTOMERS!A:I,9,FALSE)</f>
        <v>Central</v>
      </c>
      <c r="R2094" s="2" t="str">
        <f>VLOOKUP(D2094,CUSTOMERS!A:K,11,FALSE)</f>
        <v>USA</v>
      </c>
    </row>
    <row r="2095" spans="1:18" x14ac:dyDescent="0.2">
      <c r="A2095" s="2">
        <v>1987</v>
      </c>
      <c r="B2095" s="2">
        <v>1</v>
      </c>
      <c r="C2095" s="4">
        <v>45173</v>
      </c>
      <c r="D2095" s="2">
        <v>49</v>
      </c>
      <c r="E2095" s="2">
        <v>11</v>
      </c>
      <c r="F2095" s="2" t="str">
        <f>VLOOKUP(E2095,PRODUCTS!A:B,2,FALSE)</f>
        <v>Aromatherapy Clove Candle</v>
      </c>
      <c r="G2095" s="2">
        <v>1</v>
      </c>
      <c r="H2095" s="10">
        <f>VLOOKUP(E2095,PRODUCTS!A:E,3,FALSE)</f>
        <v>25</v>
      </c>
      <c r="I2095" s="10">
        <f>VLOOKUP(E2095,PRODUCTS!A:E,4,FALSE)</f>
        <v>13.5</v>
      </c>
      <c r="J2095" s="10">
        <f t="shared" si="96"/>
        <v>25</v>
      </c>
      <c r="K2095" s="10">
        <f t="shared" si="97"/>
        <v>13.5</v>
      </c>
      <c r="L2095" s="10">
        <f t="shared" si="98"/>
        <v>11.5</v>
      </c>
      <c r="M2095" s="2">
        <f>VLOOKUP(D2095,CUSTOMERS!A:E,5,FALSE)</f>
        <v>5</v>
      </c>
      <c r="N2095" s="2">
        <f>VLOOKUP(E2095,PRODUCTS!A:E,5,FALSE)</f>
        <v>20</v>
      </c>
      <c r="O2095" s="2" t="str">
        <f>VLOOKUP(N2095,CATEGORIES!A:C,3,FALSE)</f>
        <v>Health &amp; Beauty</v>
      </c>
      <c r="P2095" s="2" t="str">
        <f ca="1">VLOOKUP(D2095,CUSTOMERS!A:J,10,FALSE)</f>
        <v>20 - 30</v>
      </c>
      <c r="Q2095" s="2" t="str">
        <f>VLOOKUP(D2095,CUSTOMERS!A:I,9,FALSE)</f>
        <v>South-East</v>
      </c>
      <c r="R2095" s="2" t="str">
        <f>VLOOKUP(D2095,CUSTOMERS!A:K,11,FALSE)</f>
        <v>USA</v>
      </c>
    </row>
    <row r="2096" spans="1:18" x14ac:dyDescent="0.2">
      <c r="A2096" s="2">
        <v>1987</v>
      </c>
      <c r="B2096" s="2">
        <v>2</v>
      </c>
      <c r="C2096" s="4">
        <v>45173</v>
      </c>
      <c r="D2096" s="2">
        <v>49</v>
      </c>
      <c r="E2096" s="2">
        <v>70</v>
      </c>
      <c r="F2096" s="2" t="str">
        <f>VLOOKUP(E2096,PRODUCTS!A:B,2,FALSE)</f>
        <v>Eatable Delights Flower Basket</v>
      </c>
      <c r="G2096" s="2">
        <v>1</v>
      </c>
      <c r="H2096" s="10">
        <f>VLOOKUP(E2096,PRODUCTS!A:E,3,FALSE)</f>
        <v>55</v>
      </c>
      <c r="I2096" s="10">
        <f>VLOOKUP(E2096,PRODUCTS!A:E,4,FALSE)</f>
        <v>28.5</v>
      </c>
      <c r="J2096" s="10">
        <f t="shared" si="96"/>
        <v>55</v>
      </c>
      <c r="K2096" s="10">
        <f t="shared" si="97"/>
        <v>28.5</v>
      </c>
      <c r="L2096" s="10">
        <f t="shared" si="98"/>
        <v>26.5</v>
      </c>
      <c r="M2096" s="2">
        <f>VLOOKUP(D2096,CUSTOMERS!A:E,5,FALSE)</f>
        <v>5</v>
      </c>
      <c r="N2096" s="2">
        <f>VLOOKUP(E2096,PRODUCTS!A:E,5,FALSE)</f>
        <v>22</v>
      </c>
      <c r="O2096" s="2" t="str">
        <f>VLOOKUP(N2096,CATEGORIES!A:C,3,FALSE)</f>
        <v>Gifts</v>
      </c>
      <c r="P2096" s="2" t="str">
        <f ca="1">VLOOKUP(D2096,CUSTOMERS!A:J,10,FALSE)</f>
        <v>20 - 30</v>
      </c>
      <c r="Q2096" s="2" t="str">
        <f>VLOOKUP(D2096,CUSTOMERS!A:I,9,FALSE)</f>
        <v>South-East</v>
      </c>
      <c r="R2096" s="2" t="str">
        <f>VLOOKUP(D2096,CUSTOMERS!A:K,11,FALSE)</f>
        <v>USA</v>
      </c>
    </row>
    <row r="2097" spans="1:18" x14ac:dyDescent="0.2">
      <c r="A2097" s="2">
        <v>1987</v>
      </c>
      <c r="B2097" s="2">
        <v>3</v>
      </c>
      <c r="C2097" s="4">
        <v>45173</v>
      </c>
      <c r="D2097" s="2">
        <v>49</v>
      </c>
      <c r="E2097" s="2">
        <v>87</v>
      </c>
      <c r="F2097" s="2" t="str">
        <f>VLOOKUP(E2097,PRODUCTS!A:B,2,FALSE)</f>
        <v>Fruit Collection Christmas Ornaments</v>
      </c>
      <c r="G2097" s="2">
        <v>1</v>
      </c>
      <c r="H2097" s="10">
        <f>VLOOKUP(E2097,PRODUCTS!A:E,3,FALSE)</f>
        <v>23</v>
      </c>
      <c r="I2097" s="10">
        <f>VLOOKUP(E2097,PRODUCTS!A:E,4,FALSE)</f>
        <v>12.5</v>
      </c>
      <c r="J2097" s="10">
        <f t="shared" si="96"/>
        <v>23</v>
      </c>
      <c r="K2097" s="10">
        <f t="shared" si="97"/>
        <v>12.5</v>
      </c>
      <c r="L2097" s="10">
        <f t="shared" si="98"/>
        <v>10.5</v>
      </c>
      <c r="M2097" s="2">
        <f>VLOOKUP(D2097,CUSTOMERS!A:E,5,FALSE)</f>
        <v>5</v>
      </c>
      <c r="N2097" s="2">
        <f>VLOOKUP(E2097,PRODUCTS!A:E,5,FALSE)</f>
        <v>4</v>
      </c>
      <c r="O2097" s="2" t="str">
        <f>VLOOKUP(N2097,CATEGORIES!A:C,3,FALSE)</f>
        <v>Gifts</v>
      </c>
      <c r="P2097" s="2" t="str">
        <f ca="1">VLOOKUP(D2097,CUSTOMERS!A:J,10,FALSE)</f>
        <v>20 - 30</v>
      </c>
      <c r="Q2097" s="2" t="str">
        <f>VLOOKUP(D2097,CUSTOMERS!A:I,9,FALSE)</f>
        <v>South-East</v>
      </c>
      <c r="R2097" s="2" t="str">
        <f>VLOOKUP(D2097,CUSTOMERS!A:K,11,FALSE)</f>
        <v>USA</v>
      </c>
    </row>
    <row r="2098" spans="1:18" x14ac:dyDescent="0.2">
      <c r="A2098" s="2">
        <v>1987</v>
      </c>
      <c r="B2098" s="2">
        <v>4</v>
      </c>
      <c r="C2098" s="4">
        <v>45173</v>
      </c>
      <c r="D2098" s="2">
        <v>49</v>
      </c>
      <c r="E2098" s="2">
        <v>99</v>
      </c>
      <c r="F2098" s="2" t="str">
        <f>VLOOKUP(E2098,PRODUCTS!A:B,2,FALSE)</f>
        <v>Hand Warmers</v>
      </c>
      <c r="G2098" s="2">
        <v>7</v>
      </c>
      <c r="H2098" s="10">
        <f>VLOOKUP(E2098,PRODUCTS!A:E,3,FALSE)</f>
        <v>9</v>
      </c>
      <c r="I2098" s="10">
        <f>VLOOKUP(E2098,PRODUCTS!A:E,4,FALSE)</f>
        <v>7.5</v>
      </c>
      <c r="J2098" s="10">
        <f t="shared" si="96"/>
        <v>63</v>
      </c>
      <c r="K2098" s="10">
        <f t="shared" si="97"/>
        <v>52.5</v>
      </c>
      <c r="L2098" s="10">
        <f t="shared" si="98"/>
        <v>10.5</v>
      </c>
      <c r="M2098" s="2">
        <f>VLOOKUP(D2098,CUSTOMERS!A:E,5,FALSE)</f>
        <v>5</v>
      </c>
      <c r="N2098" s="2">
        <f>VLOOKUP(E2098,PRODUCTS!A:E,5,FALSE)</f>
        <v>17</v>
      </c>
      <c r="O2098" s="2" t="str">
        <f>VLOOKUP(N2098,CATEGORIES!A:C,3,FALSE)</f>
        <v>Children</v>
      </c>
      <c r="P2098" s="2" t="str">
        <f ca="1">VLOOKUP(D2098,CUSTOMERS!A:J,10,FALSE)</f>
        <v>20 - 30</v>
      </c>
      <c r="Q2098" s="2" t="str">
        <f>VLOOKUP(D2098,CUSTOMERS!A:I,9,FALSE)</f>
        <v>South-East</v>
      </c>
      <c r="R2098" s="2" t="str">
        <f>VLOOKUP(D2098,CUSTOMERS!A:K,11,FALSE)</f>
        <v>USA</v>
      </c>
    </row>
    <row r="2099" spans="1:18" x14ac:dyDescent="0.2">
      <c r="A2099" s="2">
        <v>1987</v>
      </c>
      <c r="B2099" s="2">
        <v>5</v>
      </c>
      <c r="C2099" s="4">
        <v>45173</v>
      </c>
      <c r="D2099" s="2">
        <v>49</v>
      </c>
      <c r="E2099" s="2">
        <v>205</v>
      </c>
      <c r="F2099" s="2" t="str">
        <f>VLOOKUP(E2099,PRODUCTS!A:B,2,FALSE)</f>
        <v>Weather Alert Radio</v>
      </c>
      <c r="G2099" s="2">
        <v>1</v>
      </c>
      <c r="H2099" s="10">
        <f>VLOOKUP(E2099,PRODUCTS!A:E,3,FALSE)</f>
        <v>60</v>
      </c>
      <c r="I2099" s="10">
        <f>VLOOKUP(E2099,PRODUCTS!A:E,4,FALSE)</f>
        <v>32</v>
      </c>
      <c r="J2099" s="10">
        <f t="shared" si="96"/>
        <v>60</v>
      </c>
      <c r="K2099" s="10">
        <f t="shared" si="97"/>
        <v>32</v>
      </c>
      <c r="L2099" s="10">
        <f t="shared" si="98"/>
        <v>28</v>
      </c>
      <c r="M2099" s="2">
        <f>VLOOKUP(D2099,CUSTOMERS!A:E,5,FALSE)</f>
        <v>5</v>
      </c>
      <c r="N2099" s="2">
        <f>VLOOKUP(E2099,PRODUCTS!A:E,5,FALSE)</f>
        <v>9</v>
      </c>
      <c r="O2099" s="2" t="str">
        <f>VLOOKUP(N2099,CATEGORIES!A:C,3,FALSE)</f>
        <v>Electronics</v>
      </c>
      <c r="P2099" s="2" t="str">
        <f ca="1">VLOOKUP(D2099,CUSTOMERS!A:J,10,FALSE)</f>
        <v>20 - 30</v>
      </c>
      <c r="Q2099" s="2" t="str">
        <f>VLOOKUP(D2099,CUSTOMERS!A:I,9,FALSE)</f>
        <v>South-East</v>
      </c>
      <c r="R2099" s="2" t="str">
        <f>VLOOKUP(D2099,CUSTOMERS!A:K,11,FALSE)</f>
        <v>USA</v>
      </c>
    </row>
    <row r="2100" spans="1:18" x14ac:dyDescent="0.2">
      <c r="A2100" s="2">
        <v>1989</v>
      </c>
      <c r="B2100" s="2">
        <v>1</v>
      </c>
      <c r="C2100" s="4">
        <v>45173</v>
      </c>
      <c r="D2100" s="2">
        <v>287</v>
      </c>
      <c r="E2100" s="2">
        <v>187</v>
      </c>
      <c r="F2100" s="2" t="str">
        <f>VLOOKUP(E2100,PRODUCTS!A:B,2,FALSE)</f>
        <v>Potatoes Spud Shooter</v>
      </c>
      <c r="G2100" s="2">
        <v>7</v>
      </c>
      <c r="H2100" s="10">
        <f>VLOOKUP(E2100,PRODUCTS!A:E,3,FALSE)</f>
        <v>11</v>
      </c>
      <c r="I2100" s="10">
        <f>VLOOKUP(E2100,PRODUCTS!A:E,4,FALSE)</f>
        <v>6.5</v>
      </c>
      <c r="J2100" s="10">
        <f t="shared" si="96"/>
        <v>77</v>
      </c>
      <c r="K2100" s="10">
        <f t="shared" si="97"/>
        <v>45.5</v>
      </c>
      <c r="L2100" s="10">
        <f t="shared" si="98"/>
        <v>31.5</v>
      </c>
      <c r="M2100" s="2">
        <f>VLOOKUP(D2100,CUSTOMERS!A:E,5,FALSE)</f>
        <v>6</v>
      </c>
      <c r="N2100" s="2">
        <f>VLOOKUP(E2100,PRODUCTS!A:E,5,FALSE)</f>
        <v>5</v>
      </c>
      <c r="O2100" s="2" t="str">
        <f>VLOOKUP(N2100,CATEGORIES!A:C,3,FALSE)</f>
        <v>Children</v>
      </c>
      <c r="P2100" s="2" t="str">
        <f ca="1">VLOOKUP(D2100,CUSTOMERS!A:J,10,FALSE)</f>
        <v>40 - 50</v>
      </c>
      <c r="Q2100" s="2" t="str">
        <f>VLOOKUP(D2100,CUSTOMERS!A:I,9,FALSE)</f>
        <v>North-West</v>
      </c>
      <c r="R2100" s="2" t="str">
        <f>VLOOKUP(D2100,CUSTOMERS!A:K,11,FALSE)</f>
        <v>USA</v>
      </c>
    </row>
    <row r="2101" spans="1:18" x14ac:dyDescent="0.2">
      <c r="A2101" s="2">
        <v>1990</v>
      </c>
      <c r="B2101" s="2">
        <v>1</v>
      </c>
      <c r="C2101" s="4">
        <v>45174</v>
      </c>
      <c r="D2101" s="2">
        <v>139</v>
      </c>
      <c r="E2101" s="2">
        <v>34</v>
      </c>
      <c r="F2101" s="2" t="str">
        <f>VLOOKUP(E2101,PRODUCTS!A:B,2,FALSE)</f>
        <v>Cascade Travel Mattress</v>
      </c>
      <c r="G2101" s="2">
        <v>1</v>
      </c>
      <c r="H2101" s="10">
        <f>VLOOKUP(E2101,PRODUCTS!A:E,3,FALSE)</f>
        <v>65</v>
      </c>
      <c r="I2101" s="10">
        <f>VLOOKUP(E2101,PRODUCTS!A:E,4,FALSE)</f>
        <v>33.5</v>
      </c>
      <c r="J2101" s="10">
        <f t="shared" si="96"/>
        <v>65</v>
      </c>
      <c r="K2101" s="10">
        <f t="shared" si="97"/>
        <v>33.5</v>
      </c>
      <c r="L2101" s="10">
        <f t="shared" si="98"/>
        <v>31.5</v>
      </c>
      <c r="M2101" s="2">
        <f>VLOOKUP(D2101,CUSTOMERS!A:E,5,FALSE)</f>
        <v>3</v>
      </c>
      <c r="N2101" s="2">
        <f>VLOOKUP(E2101,PRODUCTS!A:E,5,FALSE)</f>
        <v>25</v>
      </c>
      <c r="O2101" s="2" t="str">
        <f>VLOOKUP(N2101,CATEGORIES!A:C,3,FALSE)</f>
        <v>Travel</v>
      </c>
      <c r="P2101" s="2" t="str">
        <f ca="1">VLOOKUP(D2101,CUSTOMERS!A:J,10,FALSE)</f>
        <v>60 - 70</v>
      </c>
      <c r="Q2101" s="2" t="str">
        <f>VLOOKUP(D2101,CUSTOMERS!A:I,9,FALSE)</f>
        <v>Mid-Atlantic</v>
      </c>
      <c r="R2101" s="2" t="str">
        <f>VLOOKUP(D2101,CUSTOMERS!A:K,11,FALSE)</f>
        <v>USA</v>
      </c>
    </row>
    <row r="2102" spans="1:18" x14ac:dyDescent="0.2">
      <c r="A2102" s="2">
        <v>1990</v>
      </c>
      <c r="B2102" s="2">
        <v>2</v>
      </c>
      <c r="C2102" s="4">
        <v>45174</v>
      </c>
      <c r="D2102" s="2">
        <v>139</v>
      </c>
      <c r="E2102" s="2">
        <v>138</v>
      </c>
      <c r="F2102" s="2" t="str">
        <f>VLOOKUP(E2102,PRODUCTS!A:B,2,FALSE)</f>
        <v>Natural Cold Defense Kit</v>
      </c>
      <c r="G2102" s="2">
        <v>1</v>
      </c>
      <c r="H2102" s="10">
        <f>VLOOKUP(E2102,PRODUCTS!A:E,3,FALSE)</f>
        <v>30</v>
      </c>
      <c r="I2102" s="10">
        <f>VLOOKUP(E2102,PRODUCTS!A:E,4,FALSE)</f>
        <v>16</v>
      </c>
      <c r="J2102" s="10">
        <f t="shared" si="96"/>
        <v>30</v>
      </c>
      <c r="K2102" s="10">
        <f t="shared" si="97"/>
        <v>16</v>
      </c>
      <c r="L2102" s="10">
        <f t="shared" si="98"/>
        <v>14</v>
      </c>
      <c r="M2102" s="2">
        <f>VLOOKUP(D2102,CUSTOMERS!A:E,5,FALSE)</f>
        <v>3</v>
      </c>
      <c r="N2102" s="2">
        <f>VLOOKUP(E2102,PRODUCTS!A:E,5,FALSE)</f>
        <v>20</v>
      </c>
      <c r="O2102" s="2" t="str">
        <f>VLOOKUP(N2102,CATEGORIES!A:C,3,FALSE)</f>
        <v>Health &amp; Beauty</v>
      </c>
      <c r="P2102" s="2" t="str">
        <f ca="1">VLOOKUP(D2102,CUSTOMERS!A:J,10,FALSE)</f>
        <v>60 - 70</v>
      </c>
      <c r="Q2102" s="2" t="str">
        <f>VLOOKUP(D2102,CUSTOMERS!A:I,9,FALSE)</f>
        <v>Mid-Atlantic</v>
      </c>
      <c r="R2102" s="2" t="str">
        <f>VLOOKUP(D2102,CUSTOMERS!A:K,11,FALSE)</f>
        <v>USA</v>
      </c>
    </row>
    <row r="2103" spans="1:18" x14ac:dyDescent="0.2">
      <c r="A2103" s="2">
        <v>1990</v>
      </c>
      <c r="B2103" s="2">
        <v>3</v>
      </c>
      <c r="C2103" s="4">
        <v>45174</v>
      </c>
      <c r="D2103" s="2">
        <v>139</v>
      </c>
      <c r="E2103" s="2">
        <v>141</v>
      </c>
      <c r="F2103" s="2" t="str">
        <f>VLOOKUP(E2103,PRODUCTS!A:B,2,FALSE)</f>
        <v>Nothing But Roses</v>
      </c>
      <c r="G2103" s="2">
        <v>1</v>
      </c>
      <c r="H2103" s="10">
        <f>VLOOKUP(E2103,PRODUCTS!A:E,3,FALSE)</f>
        <v>70</v>
      </c>
      <c r="I2103" s="10">
        <f>VLOOKUP(E2103,PRODUCTS!A:E,4,FALSE)</f>
        <v>36</v>
      </c>
      <c r="J2103" s="10">
        <f t="shared" si="96"/>
        <v>70</v>
      </c>
      <c r="K2103" s="10">
        <f t="shared" si="97"/>
        <v>36</v>
      </c>
      <c r="L2103" s="10">
        <f t="shared" si="98"/>
        <v>34</v>
      </c>
      <c r="M2103" s="2">
        <f>VLOOKUP(D2103,CUSTOMERS!A:E,5,FALSE)</f>
        <v>3</v>
      </c>
      <c r="N2103" s="2">
        <f>VLOOKUP(E2103,PRODUCTS!A:E,5,FALSE)</f>
        <v>22</v>
      </c>
      <c r="O2103" s="2" t="str">
        <f>VLOOKUP(N2103,CATEGORIES!A:C,3,FALSE)</f>
        <v>Gifts</v>
      </c>
      <c r="P2103" s="2" t="str">
        <f ca="1">VLOOKUP(D2103,CUSTOMERS!A:J,10,FALSE)</f>
        <v>60 - 70</v>
      </c>
      <c r="Q2103" s="2" t="str">
        <f>VLOOKUP(D2103,CUSTOMERS!A:I,9,FALSE)</f>
        <v>Mid-Atlantic</v>
      </c>
      <c r="R2103" s="2" t="str">
        <f>VLOOKUP(D2103,CUSTOMERS!A:K,11,FALSE)</f>
        <v>USA</v>
      </c>
    </row>
    <row r="2104" spans="1:18" x14ac:dyDescent="0.2">
      <c r="A2104" s="2">
        <v>1991</v>
      </c>
      <c r="B2104" s="2">
        <v>1</v>
      </c>
      <c r="C2104" s="4">
        <v>45177</v>
      </c>
      <c r="D2104" s="2">
        <v>99</v>
      </c>
      <c r="E2104" s="2">
        <v>129</v>
      </c>
      <c r="F2104" s="2" t="str">
        <f>VLOOKUP(E2104,PRODUCTS!A:B,2,FALSE)</f>
        <v>Mahogany Steamer Trunk</v>
      </c>
      <c r="G2104" s="2">
        <v>1</v>
      </c>
      <c r="H2104" s="10">
        <f>VLOOKUP(E2104,PRODUCTS!A:E,3,FALSE)</f>
        <v>630</v>
      </c>
      <c r="I2104" s="10">
        <f>VLOOKUP(E2104,PRODUCTS!A:E,4,FALSE)</f>
        <v>316</v>
      </c>
      <c r="J2104" s="10">
        <f t="shared" si="96"/>
        <v>630</v>
      </c>
      <c r="K2104" s="10">
        <f t="shared" si="97"/>
        <v>316</v>
      </c>
      <c r="L2104" s="10">
        <f t="shared" si="98"/>
        <v>314</v>
      </c>
      <c r="M2104" s="2">
        <f>VLOOKUP(D2104,CUSTOMERS!A:E,5,FALSE)</f>
        <v>10</v>
      </c>
      <c r="N2104" s="2">
        <f>VLOOKUP(E2104,PRODUCTS!A:E,5,FALSE)</f>
        <v>8</v>
      </c>
      <c r="O2104" s="2" t="str">
        <f>VLOOKUP(N2104,CATEGORIES!A:C,3,FALSE)</f>
        <v>Household</v>
      </c>
      <c r="P2104" s="2" t="str">
        <f ca="1">VLOOKUP(D2104,CUSTOMERS!A:J,10,FALSE)</f>
        <v>50 - 60</v>
      </c>
      <c r="Q2104" s="2" t="str">
        <f>VLOOKUP(D2104,CUSTOMERS!A:I,9,FALSE)</f>
        <v>South</v>
      </c>
      <c r="R2104" s="2" t="str">
        <f>VLOOKUP(D2104,CUSTOMERS!A:K,11,FALSE)</f>
        <v>USA</v>
      </c>
    </row>
    <row r="2105" spans="1:18" x14ac:dyDescent="0.2">
      <c r="A2105" s="2">
        <v>1992</v>
      </c>
      <c r="B2105" s="2">
        <v>1</v>
      </c>
      <c r="C2105" s="4">
        <v>45177</v>
      </c>
      <c r="D2105" s="2">
        <v>453</v>
      </c>
      <c r="E2105" s="2">
        <v>143</v>
      </c>
      <c r="F2105" s="2" t="str">
        <f>VLOOKUP(E2105,PRODUCTS!A:B,2,FALSE)</f>
        <v>Oak Steamer Trunk</v>
      </c>
      <c r="G2105" s="2">
        <v>1</v>
      </c>
      <c r="H2105" s="10">
        <f>VLOOKUP(E2105,PRODUCTS!A:E,3,FALSE)</f>
        <v>480</v>
      </c>
      <c r="I2105" s="10">
        <f>VLOOKUP(E2105,PRODUCTS!A:E,4,FALSE)</f>
        <v>243</v>
      </c>
      <c r="J2105" s="10">
        <f t="shared" si="96"/>
        <v>480</v>
      </c>
      <c r="K2105" s="10">
        <f t="shared" si="97"/>
        <v>243</v>
      </c>
      <c r="L2105" s="10">
        <f t="shared" si="98"/>
        <v>237</v>
      </c>
      <c r="M2105" s="2">
        <f>VLOOKUP(D2105,CUSTOMERS!A:E,5,FALSE)</f>
        <v>6</v>
      </c>
      <c r="N2105" s="2">
        <f>VLOOKUP(E2105,PRODUCTS!A:E,5,FALSE)</f>
        <v>8</v>
      </c>
      <c r="O2105" s="2" t="str">
        <f>VLOOKUP(N2105,CATEGORIES!A:C,3,FALSE)</f>
        <v>Household</v>
      </c>
      <c r="P2105" s="2" t="str">
        <f ca="1">VLOOKUP(D2105,CUSTOMERS!A:J,10,FALSE)</f>
        <v>30 - 40</v>
      </c>
      <c r="Q2105" s="2" t="str">
        <f>VLOOKUP(D2105,CUSTOMERS!A:I,9,FALSE)</f>
        <v>Mid-Atlantic</v>
      </c>
      <c r="R2105" s="2" t="str">
        <f>VLOOKUP(D2105,CUSTOMERS!A:K,11,FALSE)</f>
        <v>USA</v>
      </c>
    </row>
    <row r="2106" spans="1:18" x14ac:dyDescent="0.2">
      <c r="A2106" s="2">
        <v>1993</v>
      </c>
      <c r="B2106" s="2">
        <v>1</v>
      </c>
      <c r="C2106" s="4">
        <v>45178</v>
      </c>
      <c r="D2106" s="2">
        <v>276</v>
      </c>
      <c r="E2106" s="2">
        <v>72</v>
      </c>
      <c r="F2106" s="2" t="str">
        <f>VLOOKUP(E2106,PRODUCTS!A:B,2,FALSE)</f>
        <v>Elmo Market Basket</v>
      </c>
      <c r="G2106" s="2">
        <v>1</v>
      </c>
      <c r="H2106" s="10">
        <f>VLOOKUP(E2106,PRODUCTS!A:E,3,FALSE)</f>
        <v>30</v>
      </c>
      <c r="I2106" s="10">
        <f>VLOOKUP(E2106,PRODUCTS!A:E,4,FALSE)</f>
        <v>18</v>
      </c>
      <c r="J2106" s="10">
        <f t="shared" si="96"/>
        <v>30</v>
      </c>
      <c r="K2106" s="10">
        <f t="shared" si="97"/>
        <v>18</v>
      </c>
      <c r="L2106" s="10">
        <f t="shared" si="98"/>
        <v>12</v>
      </c>
      <c r="M2106" s="2">
        <f>VLOOKUP(D2106,CUSTOMERS!A:E,5,FALSE)</f>
        <v>3</v>
      </c>
      <c r="N2106" s="2">
        <f>VLOOKUP(E2106,PRODUCTS!A:E,5,FALSE)</f>
        <v>17</v>
      </c>
      <c r="O2106" s="2" t="str">
        <f>VLOOKUP(N2106,CATEGORIES!A:C,3,FALSE)</f>
        <v>Children</v>
      </c>
      <c r="P2106" s="2" t="str">
        <f ca="1">VLOOKUP(D2106,CUSTOMERS!A:J,10,FALSE)</f>
        <v>20 - 30</v>
      </c>
      <c r="Q2106" s="2" t="str">
        <f>VLOOKUP(D2106,CUSTOMERS!A:I,9,FALSE)</f>
        <v>Mid-Atlantic</v>
      </c>
      <c r="R2106" s="2" t="str">
        <f>VLOOKUP(D2106,CUSTOMERS!A:K,11,FALSE)</f>
        <v>USA</v>
      </c>
    </row>
    <row r="2107" spans="1:18" x14ac:dyDescent="0.2">
      <c r="A2107" s="2">
        <v>1993</v>
      </c>
      <c r="B2107" s="2">
        <v>2</v>
      </c>
      <c r="C2107" s="4">
        <v>45178</v>
      </c>
      <c r="D2107" s="2">
        <v>276</v>
      </c>
      <c r="E2107" s="2">
        <v>129</v>
      </c>
      <c r="F2107" s="2" t="str">
        <f>VLOOKUP(E2107,PRODUCTS!A:B,2,FALSE)</f>
        <v>Mahogany Steamer Trunk</v>
      </c>
      <c r="G2107" s="2">
        <v>2</v>
      </c>
      <c r="H2107" s="10">
        <f>VLOOKUP(E2107,PRODUCTS!A:E,3,FALSE)</f>
        <v>630</v>
      </c>
      <c r="I2107" s="10">
        <f>VLOOKUP(E2107,PRODUCTS!A:E,4,FALSE)</f>
        <v>316</v>
      </c>
      <c r="J2107" s="10">
        <f t="shared" si="96"/>
        <v>1260</v>
      </c>
      <c r="K2107" s="10">
        <f t="shared" si="97"/>
        <v>632</v>
      </c>
      <c r="L2107" s="10">
        <f t="shared" si="98"/>
        <v>628</v>
      </c>
      <c r="M2107" s="2">
        <f>VLOOKUP(D2107,CUSTOMERS!A:E,5,FALSE)</f>
        <v>3</v>
      </c>
      <c r="N2107" s="2">
        <f>VLOOKUP(E2107,PRODUCTS!A:E,5,FALSE)</f>
        <v>8</v>
      </c>
      <c r="O2107" s="2" t="str">
        <f>VLOOKUP(N2107,CATEGORIES!A:C,3,FALSE)</f>
        <v>Household</v>
      </c>
      <c r="P2107" s="2" t="str">
        <f ca="1">VLOOKUP(D2107,CUSTOMERS!A:J,10,FALSE)</f>
        <v>20 - 30</v>
      </c>
      <c r="Q2107" s="2" t="str">
        <f>VLOOKUP(D2107,CUSTOMERS!A:I,9,FALSE)</f>
        <v>Mid-Atlantic</v>
      </c>
      <c r="R2107" s="2" t="str">
        <f>VLOOKUP(D2107,CUSTOMERS!A:K,11,FALSE)</f>
        <v>USA</v>
      </c>
    </row>
    <row r="2108" spans="1:18" x14ac:dyDescent="0.2">
      <c r="A2108" s="2">
        <v>1994</v>
      </c>
      <c r="B2108" s="2">
        <v>1</v>
      </c>
      <c r="C2108" s="4">
        <v>45178</v>
      </c>
      <c r="D2108" s="2">
        <v>552</v>
      </c>
      <c r="E2108" s="2">
        <v>144</v>
      </c>
      <c r="F2108" s="2" t="str">
        <f>VLOOKUP(E2108,PRODUCTS!A:B,2,FALSE)</f>
        <v>Office Goody Basket</v>
      </c>
      <c r="G2108" s="2">
        <v>1</v>
      </c>
      <c r="H2108" s="10">
        <f>VLOOKUP(E2108,PRODUCTS!A:E,3,FALSE)</f>
        <v>113</v>
      </c>
      <c r="I2108" s="10">
        <f>VLOOKUP(E2108,PRODUCTS!A:E,4,FALSE)</f>
        <v>59.5</v>
      </c>
      <c r="J2108" s="10">
        <f t="shared" si="96"/>
        <v>113</v>
      </c>
      <c r="K2108" s="10">
        <f t="shared" si="97"/>
        <v>59.5</v>
      </c>
      <c r="L2108" s="10">
        <f t="shared" si="98"/>
        <v>53.5</v>
      </c>
      <c r="M2108" s="2">
        <f>VLOOKUP(D2108,CUSTOMERS!A:E,5,FALSE)</f>
        <v>5</v>
      </c>
      <c r="N2108" s="2">
        <f>VLOOKUP(E2108,PRODUCTS!A:E,5,FALSE)</f>
        <v>11</v>
      </c>
      <c r="O2108" s="2" t="str">
        <f>VLOOKUP(N2108,CATEGORIES!A:C,3,FALSE)</f>
        <v>Gifts</v>
      </c>
      <c r="P2108" s="2" t="str">
        <f ca="1">VLOOKUP(D2108,CUSTOMERS!A:J,10,FALSE)</f>
        <v>30 - 40</v>
      </c>
      <c r="Q2108" s="2" t="str">
        <f>VLOOKUP(D2108,CUSTOMERS!A:I,9,FALSE)</f>
        <v>North-West</v>
      </c>
      <c r="R2108" s="2" t="str">
        <f>VLOOKUP(D2108,CUSTOMERS!A:K,11,FALSE)</f>
        <v>USA</v>
      </c>
    </row>
    <row r="2109" spans="1:18" x14ac:dyDescent="0.2">
      <c r="A2109" s="2">
        <v>1994</v>
      </c>
      <c r="B2109" s="2">
        <v>2</v>
      </c>
      <c r="C2109" s="4">
        <v>45178</v>
      </c>
      <c r="D2109" s="2">
        <v>552</v>
      </c>
      <c r="E2109" s="2">
        <v>164</v>
      </c>
      <c r="F2109" s="2" t="str">
        <f>VLOOKUP(E2109,PRODUCTS!A:B,2,FALSE)</f>
        <v>Reading Light</v>
      </c>
      <c r="G2109" s="2">
        <v>1</v>
      </c>
      <c r="H2109" s="10">
        <f>VLOOKUP(E2109,PRODUCTS!A:E,3,FALSE)</f>
        <v>35</v>
      </c>
      <c r="I2109" s="10">
        <f>VLOOKUP(E2109,PRODUCTS!A:E,4,FALSE)</f>
        <v>20.5</v>
      </c>
      <c r="J2109" s="10">
        <f t="shared" si="96"/>
        <v>35</v>
      </c>
      <c r="K2109" s="10">
        <f t="shared" si="97"/>
        <v>20.5</v>
      </c>
      <c r="L2109" s="10">
        <f t="shared" si="98"/>
        <v>14.5</v>
      </c>
      <c r="M2109" s="2">
        <f>VLOOKUP(D2109,CUSTOMERS!A:E,5,FALSE)</f>
        <v>5</v>
      </c>
      <c r="N2109" s="2">
        <f>VLOOKUP(E2109,PRODUCTS!A:E,5,FALSE)</f>
        <v>2</v>
      </c>
      <c r="O2109" s="2" t="str">
        <f>VLOOKUP(N2109,CATEGORIES!A:C,3,FALSE)</f>
        <v>Travel</v>
      </c>
      <c r="P2109" s="2" t="str">
        <f ca="1">VLOOKUP(D2109,CUSTOMERS!A:J,10,FALSE)</f>
        <v>30 - 40</v>
      </c>
      <c r="Q2109" s="2" t="str">
        <f>VLOOKUP(D2109,CUSTOMERS!A:I,9,FALSE)</f>
        <v>North-West</v>
      </c>
      <c r="R2109" s="2" t="str">
        <f>VLOOKUP(D2109,CUSTOMERS!A:K,11,FALSE)</f>
        <v>USA</v>
      </c>
    </row>
    <row r="2110" spans="1:18" x14ac:dyDescent="0.2">
      <c r="A2110" s="2">
        <v>1994</v>
      </c>
      <c r="B2110" s="2">
        <v>3</v>
      </c>
      <c r="C2110" s="4">
        <v>45178</v>
      </c>
      <c r="D2110" s="2">
        <v>552</v>
      </c>
      <c r="E2110" s="2">
        <v>188</v>
      </c>
      <c r="F2110" s="2" t="str">
        <f>VLOOKUP(E2110,PRODUCTS!A:B,2,FALSE)</f>
        <v>St. Basil's 3-D Puzzle</v>
      </c>
      <c r="G2110" s="2">
        <v>1</v>
      </c>
      <c r="H2110" s="10">
        <f>VLOOKUP(E2110,PRODUCTS!A:E,3,FALSE)</f>
        <v>50</v>
      </c>
      <c r="I2110" s="10">
        <f>VLOOKUP(E2110,PRODUCTS!A:E,4,FALSE)</f>
        <v>27</v>
      </c>
      <c r="J2110" s="10">
        <f t="shared" si="96"/>
        <v>50</v>
      </c>
      <c r="K2110" s="10">
        <f t="shared" si="97"/>
        <v>27</v>
      </c>
      <c r="L2110" s="10">
        <f t="shared" si="98"/>
        <v>23</v>
      </c>
      <c r="M2110" s="2">
        <f>VLOOKUP(D2110,CUSTOMERS!A:E,5,FALSE)</f>
        <v>5</v>
      </c>
      <c r="N2110" s="2">
        <f>VLOOKUP(E2110,PRODUCTS!A:E,5,FALSE)</f>
        <v>10</v>
      </c>
      <c r="O2110" s="2" t="str">
        <f>VLOOKUP(N2110,CATEGORIES!A:C,3,FALSE)</f>
        <v>Children</v>
      </c>
      <c r="P2110" s="2" t="str">
        <f ca="1">VLOOKUP(D2110,CUSTOMERS!A:J,10,FALSE)</f>
        <v>30 - 40</v>
      </c>
      <c r="Q2110" s="2" t="str">
        <f>VLOOKUP(D2110,CUSTOMERS!A:I,9,FALSE)</f>
        <v>North-West</v>
      </c>
      <c r="R2110" s="2" t="str">
        <f>VLOOKUP(D2110,CUSTOMERS!A:K,11,FALSE)</f>
        <v>USA</v>
      </c>
    </row>
    <row r="2111" spans="1:18" x14ac:dyDescent="0.2">
      <c r="A2111" s="2">
        <v>1995</v>
      </c>
      <c r="B2111" s="2">
        <v>1</v>
      </c>
      <c r="C2111" s="4">
        <v>45179</v>
      </c>
      <c r="D2111" s="2">
        <v>434</v>
      </c>
      <c r="E2111" s="2">
        <v>102</v>
      </c>
      <c r="F2111" s="2" t="str">
        <f>VLOOKUP(E2111,PRODUCTS!A:B,2,FALSE)</f>
        <v>Hoberman Sphere</v>
      </c>
      <c r="G2111" s="2">
        <v>1</v>
      </c>
      <c r="H2111" s="10">
        <f>VLOOKUP(E2111,PRODUCTS!A:E,3,FALSE)</f>
        <v>45</v>
      </c>
      <c r="I2111" s="10">
        <f>VLOOKUP(E2111,PRODUCTS!A:E,4,FALSE)</f>
        <v>23.5</v>
      </c>
      <c r="J2111" s="10">
        <f t="shared" si="96"/>
        <v>45</v>
      </c>
      <c r="K2111" s="10">
        <f t="shared" si="97"/>
        <v>23.5</v>
      </c>
      <c r="L2111" s="10">
        <f t="shared" si="98"/>
        <v>21.5</v>
      </c>
      <c r="M2111" s="2">
        <f>VLOOKUP(D2111,CUSTOMERS!A:E,5,FALSE)</f>
        <v>2</v>
      </c>
      <c r="N2111" s="2">
        <f>VLOOKUP(E2111,PRODUCTS!A:E,5,FALSE)</f>
        <v>17</v>
      </c>
      <c r="O2111" s="2" t="str">
        <f>VLOOKUP(N2111,CATEGORIES!A:C,3,FALSE)</f>
        <v>Children</v>
      </c>
      <c r="P2111" s="2" t="str">
        <f ca="1">VLOOKUP(D2111,CUSTOMERS!A:J,10,FALSE)</f>
        <v>50 - 60</v>
      </c>
      <c r="Q2111" s="2" t="str">
        <f>VLOOKUP(D2111,CUSTOMERS!A:I,9,FALSE)</f>
        <v>North-East</v>
      </c>
      <c r="R2111" s="2" t="str">
        <f>VLOOKUP(D2111,CUSTOMERS!A:K,11,FALSE)</f>
        <v>USA</v>
      </c>
    </row>
    <row r="2112" spans="1:18" x14ac:dyDescent="0.2">
      <c r="A2112" s="2">
        <v>1995</v>
      </c>
      <c r="B2112" s="2">
        <v>2</v>
      </c>
      <c r="C2112" s="4">
        <v>45179</v>
      </c>
      <c r="D2112" s="2">
        <v>434</v>
      </c>
      <c r="E2112" s="2">
        <v>171</v>
      </c>
      <c r="F2112" s="2" t="str">
        <f>VLOOKUP(E2112,PRODUCTS!A:B,2,FALSE)</f>
        <v>Seal Pack Refill Kit</v>
      </c>
      <c r="G2112" s="2">
        <v>1</v>
      </c>
      <c r="H2112" s="10">
        <f>VLOOKUP(E2112,PRODUCTS!A:E,3,FALSE)</f>
        <v>27</v>
      </c>
      <c r="I2112" s="10">
        <f>VLOOKUP(E2112,PRODUCTS!A:E,4,FALSE)</f>
        <v>16.5</v>
      </c>
      <c r="J2112" s="10">
        <f t="shared" si="96"/>
        <v>27</v>
      </c>
      <c r="K2112" s="10">
        <f t="shared" si="97"/>
        <v>16.5</v>
      </c>
      <c r="L2112" s="10">
        <f t="shared" si="98"/>
        <v>10.5</v>
      </c>
      <c r="M2112" s="2">
        <f>VLOOKUP(D2112,CUSTOMERS!A:E,5,FALSE)</f>
        <v>2</v>
      </c>
      <c r="N2112" s="2">
        <f>VLOOKUP(E2112,PRODUCTS!A:E,5,FALSE)</f>
        <v>23</v>
      </c>
      <c r="O2112" s="2" t="str">
        <f>VLOOKUP(N2112,CATEGORIES!A:C,3,FALSE)</f>
        <v>Travel</v>
      </c>
      <c r="P2112" s="2" t="str">
        <f ca="1">VLOOKUP(D2112,CUSTOMERS!A:J,10,FALSE)</f>
        <v>50 - 60</v>
      </c>
      <c r="Q2112" s="2" t="str">
        <f>VLOOKUP(D2112,CUSTOMERS!A:I,9,FALSE)</f>
        <v>North-East</v>
      </c>
      <c r="R2112" s="2" t="str">
        <f>VLOOKUP(D2112,CUSTOMERS!A:K,11,FALSE)</f>
        <v>USA</v>
      </c>
    </row>
    <row r="2113" spans="1:18" x14ac:dyDescent="0.2">
      <c r="A2113" s="2">
        <v>1996</v>
      </c>
      <c r="B2113" s="2">
        <v>1</v>
      </c>
      <c r="C2113" s="4">
        <v>45180</v>
      </c>
      <c r="D2113" s="2">
        <v>155</v>
      </c>
      <c r="E2113" s="2">
        <v>55</v>
      </c>
      <c r="F2113" s="2" t="str">
        <f>VLOOKUP(E2113,PRODUCTS!A:B,2,FALSE)</f>
        <v>Copper Snow Gauge</v>
      </c>
      <c r="G2113" s="2">
        <v>1</v>
      </c>
      <c r="H2113" s="10">
        <f>VLOOKUP(E2113,PRODUCTS!A:E,3,FALSE)</f>
        <v>65</v>
      </c>
      <c r="I2113" s="10">
        <f>VLOOKUP(E2113,PRODUCTS!A:E,4,FALSE)</f>
        <v>35.5</v>
      </c>
      <c r="J2113" s="10">
        <f t="shared" ref="J2113:J2176" si="99">H2113*G2113</f>
        <v>65</v>
      </c>
      <c r="K2113" s="10">
        <f t="shared" ref="K2113:K2176" si="100">I2113*G2113</f>
        <v>35.5</v>
      </c>
      <c r="L2113" s="10">
        <f t="shared" ref="L2113:L2176" si="101">J2113-K2113</f>
        <v>29.5</v>
      </c>
      <c r="M2113" s="2">
        <f>VLOOKUP(D2113,CUSTOMERS!A:E,5,FALSE)</f>
        <v>1</v>
      </c>
      <c r="N2113" s="2">
        <f>VLOOKUP(E2113,PRODUCTS!A:E,5,FALSE)</f>
        <v>16</v>
      </c>
      <c r="O2113" s="2" t="str">
        <f>VLOOKUP(N2113,CATEGORIES!A:C,3,FALSE)</f>
        <v>Household</v>
      </c>
      <c r="P2113" s="2" t="str">
        <f ca="1">VLOOKUP(D2113,CUSTOMERS!A:J,10,FALSE)</f>
        <v>60 - 70</v>
      </c>
      <c r="Q2113" s="2" t="str">
        <f>VLOOKUP(D2113,CUSTOMERS!A:I,9,FALSE)</f>
        <v>South-East</v>
      </c>
      <c r="R2113" s="2" t="str">
        <f>VLOOKUP(D2113,CUSTOMERS!A:K,11,FALSE)</f>
        <v>USA</v>
      </c>
    </row>
    <row r="2114" spans="1:18" x14ac:dyDescent="0.2">
      <c r="A2114" s="2">
        <v>1996</v>
      </c>
      <c r="B2114" s="2">
        <v>2</v>
      </c>
      <c r="C2114" s="4">
        <v>45180</v>
      </c>
      <c r="D2114" s="2">
        <v>155</v>
      </c>
      <c r="E2114" s="2">
        <v>57</v>
      </c>
      <c r="F2114" s="2" t="str">
        <f>VLOOKUP(E2114,PRODUCTS!A:B,2,FALSE)</f>
        <v>RFID Credit Card Wallet</v>
      </c>
      <c r="G2114" s="2">
        <v>1</v>
      </c>
      <c r="H2114" s="10">
        <f>VLOOKUP(E2114,PRODUCTS!A:E,3,FALSE)</f>
        <v>30</v>
      </c>
      <c r="I2114" s="10">
        <f>VLOOKUP(E2114,PRODUCTS!A:E,4,FALSE)</f>
        <v>16</v>
      </c>
      <c r="J2114" s="10">
        <f t="shared" si="99"/>
        <v>30</v>
      </c>
      <c r="K2114" s="10">
        <f t="shared" si="100"/>
        <v>16</v>
      </c>
      <c r="L2114" s="10">
        <f t="shared" si="101"/>
        <v>14</v>
      </c>
      <c r="M2114" s="2">
        <f>VLOOKUP(D2114,CUSTOMERS!A:E,5,FALSE)</f>
        <v>1</v>
      </c>
      <c r="N2114" s="2">
        <f>VLOOKUP(E2114,PRODUCTS!A:E,5,FALSE)</f>
        <v>23</v>
      </c>
      <c r="O2114" s="2" t="str">
        <f>VLOOKUP(N2114,CATEGORIES!A:C,3,FALSE)</f>
        <v>Travel</v>
      </c>
      <c r="P2114" s="2" t="str">
        <f ca="1">VLOOKUP(D2114,CUSTOMERS!A:J,10,FALSE)</f>
        <v>60 - 70</v>
      </c>
      <c r="Q2114" s="2" t="str">
        <f>VLOOKUP(D2114,CUSTOMERS!A:I,9,FALSE)</f>
        <v>South-East</v>
      </c>
      <c r="R2114" s="2" t="str">
        <f>VLOOKUP(D2114,CUSTOMERS!A:K,11,FALSE)</f>
        <v>USA</v>
      </c>
    </row>
    <row r="2115" spans="1:18" x14ac:dyDescent="0.2">
      <c r="A2115" s="2">
        <v>1996</v>
      </c>
      <c r="B2115" s="2">
        <v>3</v>
      </c>
      <c r="C2115" s="4">
        <v>45180</v>
      </c>
      <c r="D2115" s="2">
        <v>155</v>
      </c>
      <c r="E2115" s="2">
        <v>140</v>
      </c>
      <c r="F2115" s="2" t="str">
        <f>VLOOKUP(E2115,PRODUCTS!A:B,2,FALSE)</f>
        <v>Deer Repellent</v>
      </c>
      <c r="G2115" s="2">
        <v>1</v>
      </c>
      <c r="H2115" s="10">
        <f>VLOOKUP(E2115,PRODUCTS!A:E,3,FALSE)</f>
        <v>15</v>
      </c>
      <c r="I2115" s="10">
        <f>VLOOKUP(E2115,PRODUCTS!A:E,4,FALSE)</f>
        <v>9.5</v>
      </c>
      <c r="J2115" s="10">
        <f t="shared" si="99"/>
        <v>15</v>
      </c>
      <c r="K2115" s="10">
        <f t="shared" si="100"/>
        <v>9.5</v>
      </c>
      <c r="L2115" s="10">
        <f t="shared" si="101"/>
        <v>5.5</v>
      </c>
      <c r="M2115" s="2">
        <f>VLOOKUP(D2115,CUSTOMERS!A:E,5,FALSE)</f>
        <v>1</v>
      </c>
      <c r="N2115" s="2">
        <f>VLOOKUP(E2115,PRODUCTS!A:E,5,FALSE)</f>
        <v>16</v>
      </c>
      <c r="O2115" s="2" t="str">
        <f>VLOOKUP(N2115,CATEGORIES!A:C,3,FALSE)</f>
        <v>Household</v>
      </c>
      <c r="P2115" s="2" t="str">
        <f ca="1">VLOOKUP(D2115,CUSTOMERS!A:J,10,FALSE)</f>
        <v>60 - 70</v>
      </c>
      <c r="Q2115" s="2" t="str">
        <f>VLOOKUP(D2115,CUSTOMERS!A:I,9,FALSE)</f>
        <v>South-East</v>
      </c>
      <c r="R2115" s="2" t="str">
        <f>VLOOKUP(D2115,CUSTOMERS!A:K,11,FALSE)</f>
        <v>USA</v>
      </c>
    </row>
    <row r="2116" spans="1:18" x14ac:dyDescent="0.2">
      <c r="A2116" s="2">
        <v>1997</v>
      </c>
      <c r="B2116" s="2">
        <v>1</v>
      </c>
      <c r="C2116" s="4">
        <v>45180</v>
      </c>
      <c r="D2116" s="2">
        <v>494</v>
      </c>
      <c r="E2116" s="2">
        <v>16</v>
      </c>
      <c r="F2116" s="2" t="str">
        <f>VLOOKUP(E2116,PRODUCTS!A:B,2,FALSE)</f>
        <v>Beer-Making Kit</v>
      </c>
      <c r="G2116" s="2">
        <v>1</v>
      </c>
      <c r="H2116" s="10">
        <f>VLOOKUP(E2116,PRODUCTS!A:E,3,FALSE)</f>
        <v>50</v>
      </c>
      <c r="I2116" s="10">
        <f>VLOOKUP(E2116,PRODUCTS!A:E,4,FALSE)</f>
        <v>27</v>
      </c>
      <c r="J2116" s="10">
        <f t="shared" si="99"/>
        <v>50</v>
      </c>
      <c r="K2116" s="10">
        <f t="shared" si="100"/>
        <v>27</v>
      </c>
      <c r="L2116" s="10">
        <f t="shared" si="101"/>
        <v>23</v>
      </c>
      <c r="M2116" s="2">
        <f>VLOOKUP(D2116,CUSTOMERS!A:E,5,FALSE)</f>
        <v>10</v>
      </c>
      <c r="N2116" s="2">
        <f>VLOOKUP(E2116,PRODUCTS!A:E,5,FALSE)</f>
        <v>15</v>
      </c>
      <c r="O2116" s="2" t="str">
        <f>VLOOKUP(N2116,CATEGORIES!A:C,3,FALSE)</f>
        <v>Household</v>
      </c>
      <c r="P2116" s="2" t="str">
        <f ca="1">VLOOKUP(D2116,CUSTOMERS!A:J,10,FALSE)</f>
        <v>30 - 40</v>
      </c>
      <c r="Q2116" s="2" t="str">
        <f>VLOOKUP(D2116,CUSTOMERS!A:I,9,FALSE)</f>
        <v>South</v>
      </c>
      <c r="R2116" s="2" t="str">
        <f>VLOOKUP(D2116,CUSTOMERS!A:K,11,FALSE)</f>
        <v>USA</v>
      </c>
    </row>
    <row r="2117" spans="1:18" x14ac:dyDescent="0.2">
      <c r="A2117" s="2">
        <v>1997</v>
      </c>
      <c r="B2117" s="2">
        <v>2</v>
      </c>
      <c r="C2117" s="4">
        <v>45180</v>
      </c>
      <c r="D2117" s="2">
        <v>494</v>
      </c>
      <c r="E2117" s="2">
        <v>43</v>
      </c>
      <c r="F2117" s="2" t="str">
        <f>VLOOKUP(E2117,PRODUCTS!A:B,2,FALSE)</f>
        <v>Champagne and Truffles</v>
      </c>
      <c r="G2117" s="2">
        <v>1</v>
      </c>
      <c r="H2117" s="10">
        <f>VLOOKUP(E2117,PRODUCTS!A:E,3,FALSE)</f>
        <v>57</v>
      </c>
      <c r="I2117" s="10">
        <f>VLOOKUP(E2117,PRODUCTS!A:E,4,FALSE)</f>
        <v>30.5</v>
      </c>
      <c r="J2117" s="10">
        <f t="shared" si="99"/>
        <v>57</v>
      </c>
      <c r="K2117" s="10">
        <f t="shared" si="100"/>
        <v>30.5</v>
      </c>
      <c r="L2117" s="10">
        <f t="shared" si="101"/>
        <v>26.5</v>
      </c>
      <c r="M2117" s="2">
        <f>VLOOKUP(D2117,CUSTOMERS!A:E,5,FALSE)</f>
        <v>10</v>
      </c>
      <c r="N2117" s="2">
        <f>VLOOKUP(E2117,PRODUCTS!A:E,5,FALSE)</f>
        <v>11</v>
      </c>
      <c r="O2117" s="2" t="str">
        <f>VLOOKUP(N2117,CATEGORIES!A:C,3,FALSE)</f>
        <v>Gifts</v>
      </c>
      <c r="P2117" s="2" t="str">
        <f ca="1">VLOOKUP(D2117,CUSTOMERS!A:J,10,FALSE)</f>
        <v>30 - 40</v>
      </c>
      <c r="Q2117" s="2" t="str">
        <f>VLOOKUP(D2117,CUSTOMERS!A:I,9,FALSE)</f>
        <v>South</v>
      </c>
      <c r="R2117" s="2" t="str">
        <f>VLOOKUP(D2117,CUSTOMERS!A:K,11,FALSE)</f>
        <v>USA</v>
      </c>
    </row>
    <row r="2118" spans="1:18" x14ac:dyDescent="0.2">
      <c r="A2118" s="2">
        <v>1997</v>
      </c>
      <c r="B2118" s="2">
        <v>3</v>
      </c>
      <c r="C2118" s="4">
        <v>45180</v>
      </c>
      <c r="D2118" s="2">
        <v>494</v>
      </c>
      <c r="E2118" s="2">
        <v>59</v>
      </c>
      <c r="F2118" s="2" t="str">
        <f>VLOOKUP(E2118,PRODUCTS!A:B,2,FALSE)</f>
        <v>Crystal Flowers and Vase</v>
      </c>
      <c r="G2118" s="2">
        <v>1</v>
      </c>
      <c r="H2118" s="10">
        <f>VLOOKUP(E2118,PRODUCTS!A:E,3,FALSE)</f>
        <v>65</v>
      </c>
      <c r="I2118" s="10">
        <f>VLOOKUP(E2118,PRODUCTS!A:E,4,FALSE)</f>
        <v>33.5</v>
      </c>
      <c r="J2118" s="10">
        <f t="shared" si="99"/>
        <v>65</v>
      </c>
      <c r="K2118" s="10">
        <f t="shared" si="100"/>
        <v>33.5</v>
      </c>
      <c r="L2118" s="10">
        <f t="shared" si="101"/>
        <v>31.5</v>
      </c>
      <c r="M2118" s="2">
        <f>VLOOKUP(D2118,CUSTOMERS!A:E,5,FALSE)</f>
        <v>10</v>
      </c>
      <c r="N2118" s="2">
        <f>VLOOKUP(E2118,PRODUCTS!A:E,5,FALSE)</f>
        <v>22</v>
      </c>
      <c r="O2118" s="2" t="str">
        <f>VLOOKUP(N2118,CATEGORIES!A:C,3,FALSE)</f>
        <v>Gifts</v>
      </c>
      <c r="P2118" s="2" t="str">
        <f ca="1">VLOOKUP(D2118,CUSTOMERS!A:J,10,FALSE)</f>
        <v>30 - 40</v>
      </c>
      <c r="Q2118" s="2" t="str">
        <f>VLOOKUP(D2118,CUSTOMERS!A:I,9,FALSE)</f>
        <v>South</v>
      </c>
      <c r="R2118" s="2" t="str">
        <f>VLOOKUP(D2118,CUSTOMERS!A:K,11,FALSE)</f>
        <v>USA</v>
      </c>
    </row>
    <row r="2119" spans="1:18" x14ac:dyDescent="0.2">
      <c r="A2119" s="2">
        <v>1998</v>
      </c>
      <c r="B2119" s="2">
        <v>1</v>
      </c>
      <c r="C2119" s="4">
        <v>45181</v>
      </c>
      <c r="D2119" s="2">
        <v>323</v>
      </c>
      <c r="E2119" s="2">
        <v>121</v>
      </c>
      <c r="F2119" s="2" t="str">
        <f>VLOOKUP(E2119,PRODUCTS!A:B,2,FALSE)</f>
        <v>Electric Litter Maid</v>
      </c>
      <c r="G2119" s="2">
        <v>1</v>
      </c>
      <c r="H2119" s="10">
        <f>VLOOKUP(E2119,PRODUCTS!A:E,3,FALSE)</f>
        <v>184</v>
      </c>
      <c r="I2119" s="10">
        <f>VLOOKUP(E2119,PRODUCTS!A:E,4,FALSE)</f>
        <v>93</v>
      </c>
      <c r="J2119" s="10">
        <f t="shared" si="99"/>
        <v>184</v>
      </c>
      <c r="K2119" s="10">
        <f t="shared" si="100"/>
        <v>93</v>
      </c>
      <c r="L2119" s="10">
        <f t="shared" si="101"/>
        <v>91</v>
      </c>
      <c r="M2119" s="2">
        <f>VLOOKUP(D2119,CUSTOMERS!A:E,5,FALSE)</f>
        <v>5</v>
      </c>
      <c r="N2119" s="2">
        <f>VLOOKUP(E2119,PRODUCTS!A:E,5,FALSE)</f>
        <v>21</v>
      </c>
      <c r="O2119" s="2" t="str">
        <f>VLOOKUP(N2119,CATEGORIES!A:C,3,FALSE)</f>
        <v>Household</v>
      </c>
      <c r="P2119" s="2" t="str">
        <f ca="1">VLOOKUP(D2119,CUSTOMERS!A:J,10,FALSE)</f>
        <v>30 - 40</v>
      </c>
      <c r="Q2119" s="2" t="str">
        <f>VLOOKUP(D2119,CUSTOMERS!A:I,9,FALSE)</f>
        <v>North-East</v>
      </c>
      <c r="R2119" s="2" t="str">
        <f>VLOOKUP(D2119,CUSTOMERS!A:K,11,FALSE)</f>
        <v>USA</v>
      </c>
    </row>
    <row r="2120" spans="1:18" x14ac:dyDescent="0.2">
      <c r="A2120" s="2">
        <v>1998</v>
      </c>
      <c r="B2120" s="2">
        <v>2</v>
      </c>
      <c r="C2120" s="4">
        <v>45181</v>
      </c>
      <c r="D2120" s="2">
        <v>323</v>
      </c>
      <c r="E2120" s="2">
        <v>148</v>
      </c>
      <c r="F2120" s="2" t="str">
        <f>VLOOKUP(E2120,PRODUCTS!A:B,2,FALSE)</f>
        <v>Peppermint Pig</v>
      </c>
      <c r="G2120" s="2">
        <v>1</v>
      </c>
      <c r="H2120" s="10">
        <f>VLOOKUP(E2120,PRODUCTS!A:E,3,FALSE)</f>
        <v>20</v>
      </c>
      <c r="I2120" s="10">
        <f>VLOOKUP(E2120,PRODUCTS!A:E,4,FALSE)</f>
        <v>12</v>
      </c>
      <c r="J2120" s="10">
        <f t="shared" si="99"/>
        <v>20</v>
      </c>
      <c r="K2120" s="10">
        <f t="shared" si="100"/>
        <v>12</v>
      </c>
      <c r="L2120" s="10">
        <f t="shared" si="101"/>
        <v>8</v>
      </c>
      <c r="M2120" s="2">
        <f>VLOOKUP(D2120,CUSTOMERS!A:E,5,FALSE)</f>
        <v>5</v>
      </c>
      <c r="N2120" s="2">
        <f>VLOOKUP(E2120,PRODUCTS!A:E,5,FALSE)</f>
        <v>4</v>
      </c>
      <c r="O2120" s="2" t="str">
        <f>VLOOKUP(N2120,CATEGORIES!A:C,3,FALSE)</f>
        <v>Gifts</v>
      </c>
      <c r="P2120" s="2" t="str">
        <f ca="1">VLOOKUP(D2120,CUSTOMERS!A:J,10,FALSE)</f>
        <v>30 - 40</v>
      </c>
      <c r="Q2120" s="2" t="str">
        <f>VLOOKUP(D2120,CUSTOMERS!A:I,9,FALSE)</f>
        <v>North-East</v>
      </c>
      <c r="R2120" s="2" t="str">
        <f>VLOOKUP(D2120,CUSTOMERS!A:K,11,FALSE)</f>
        <v>USA</v>
      </c>
    </row>
    <row r="2121" spans="1:18" x14ac:dyDescent="0.2">
      <c r="A2121" s="2">
        <v>1998</v>
      </c>
      <c r="B2121" s="2">
        <v>3</v>
      </c>
      <c r="C2121" s="4">
        <v>45181</v>
      </c>
      <c r="D2121" s="2">
        <v>323</v>
      </c>
      <c r="E2121" s="2">
        <v>200</v>
      </c>
      <c r="F2121" s="2" t="str">
        <f>VLOOKUP(E2121,PRODUCTS!A:B,2,FALSE)</f>
        <v>Cat Condo - Two-level</v>
      </c>
      <c r="G2121" s="2">
        <v>1</v>
      </c>
      <c r="H2121" s="10">
        <f>VLOOKUP(E2121,PRODUCTS!A:E,3,FALSE)</f>
        <v>37</v>
      </c>
      <c r="I2121" s="10">
        <f>VLOOKUP(E2121,PRODUCTS!A:E,4,FALSE)</f>
        <v>19.5</v>
      </c>
      <c r="J2121" s="10">
        <f t="shared" si="99"/>
        <v>37</v>
      </c>
      <c r="K2121" s="10">
        <f t="shared" si="100"/>
        <v>19.5</v>
      </c>
      <c r="L2121" s="10">
        <f t="shared" si="101"/>
        <v>17.5</v>
      </c>
      <c r="M2121" s="2">
        <f>VLOOKUP(D2121,CUSTOMERS!A:E,5,FALSE)</f>
        <v>5</v>
      </c>
      <c r="N2121" s="2">
        <f>VLOOKUP(E2121,PRODUCTS!A:E,5,FALSE)</f>
        <v>21</v>
      </c>
      <c r="O2121" s="2" t="str">
        <f>VLOOKUP(N2121,CATEGORIES!A:C,3,FALSE)</f>
        <v>Household</v>
      </c>
      <c r="P2121" s="2" t="str">
        <f ca="1">VLOOKUP(D2121,CUSTOMERS!A:J,10,FALSE)</f>
        <v>30 - 40</v>
      </c>
      <c r="Q2121" s="2" t="str">
        <f>VLOOKUP(D2121,CUSTOMERS!A:I,9,FALSE)</f>
        <v>North-East</v>
      </c>
      <c r="R2121" s="2" t="str">
        <f>VLOOKUP(D2121,CUSTOMERS!A:K,11,FALSE)</f>
        <v>USA</v>
      </c>
    </row>
    <row r="2122" spans="1:18" x14ac:dyDescent="0.2">
      <c r="A2122" s="2">
        <v>1999</v>
      </c>
      <c r="B2122" s="2">
        <v>1</v>
      </c>
      <c r="C2122" s="4">
        <v>45184</v>
      </c>
      <c r="D2122" s="2">
        <v>602</v>
      </c>
      <c r="E2122" s="2">
        <v>159</v>
      </c>
      <c r="F2122" s="2" t="str">
        <f>VLOOKUP(E2122,PRODUCTS!A:B,2,FALSE)</f>
        <v>Planter Pot Feet</v>
      </c>
      <c r="G2122" s="2">
        <v>2</v>
      </c>
      <c r="H2122" s="10">
        <f>VLOOKUP(E2122,PRODUCTS!A:E,3,FALSE)</f>
        <v>12</v>
      </c>
      <c r="I2122" s="10">
        <f>VLOOKUP(E2122,PRODUCTS!A:E,4,FALSE)</f>
        <v>7</v>
      </c>
      <c r="J2122" s="10">
        <f t="shared" si="99"/>
        <v>24</v>
      </c>
      <c r="K2122" s="10">
        <f t="shared" si="100"/>
        <v>14</v>
      </c>
      <c r="L2122" s="10">
        <f t="shared" si="101"/>
        <v>10</v>
      </c>
      <c r="M2122" s="2">
        <f>VLOOKUP(D2122,CUSTOMERS!A:E,5,FALSE)</f>
        <v>2</v>
      </c>
      <c r="N2122" s="2">
        <f>VLOOKUP(E2122,PRODUCTS!A:E,5,FALSE)</f>
        <v>16</v>
      </c>
      <c r="O2122" s="2" t="str">
        <f>VLOOKUP(N2122,CATEGORIES!A:C,3,FALSE)</f>
        <v>Household</v>
      </c>
      <c r="P2122" s="2" t="str">
        <f ca="1">VLOOKUP(D2122,CUSTOMERS!A:J,10,FALSE)</f>
        <v>30 - 40</v>
      </c>
      <c r="Q2122" s="2" t="str">
        <f>VLOOKUP(D2122,CUSTOMERS!A:I,9,FALSE)</f>
        <v>South-West</v>
      </c>
      <c r="R2122" s="2" t="str">
        <f>VLOOKUP(D2122,CUSTOMERS!A:K,11,FALSE)</f>
        <v>USA</v>
      </c>
    </row>
    <row r="2123" spans="1:18" x14ac:dyDescent="0.2">
      <c r="A2123" s="2">
        <v>1999</v>
      </c>
      <c r="B2123" s="2">
        <v>2</v>
      </c>
      <c r="C2123" s="4">
        <v>45184</v>
      </c>
      <c r="D2123" s="2">
        <v>602</v>
      </c>
      <c r="E2123" s="2">
        <v>187</v>
      </c>
      <c r="F2123" s="2" t="str">
        <f>VLOOKUP(E2123,PRODUCTS!A:B,2,FALSE)</f>
        <v>Potatoes Spud Shooter</v>
      </c>
      <c r="G2123" s="2">
        <v>5</v>
      </c>
      <c r="H2123" s="10">
        <f>VLOOKUP(E2123,PRODUCTS!A:E,3,FALSE)</f>
        <v>11</v>
      </c>
      <c r="I2123" s="10">
        <f>VLOOKUP(E2123,PRODUCTS!A:E,4,FALSE)</f>
        <v>6.5</v>
      </c>
      <c r="J2123" s="10">
        <f t="shared" si="99"/>
        <v>55</v>
      </c>
      <c r="K2123" s="10">
        <f t="shared" si="100"/>
        <v>32.5</v>
      </c>
      <c r="L2123" s="10">
        <f t="shared" si="101"/>
        <v>22.5</v>
      </c>
      <c r="M2123" s="2">
        <f>VLOOKUP(D2123,CUSTOMERS!A:E,5,FALSE)</f>
        <v>2</v>
      </c>
      <c r="N2123" s="2">
        <f>VLOOKUP(E2123,PRODUCTS!A:E,5,FALSE)</f>
        <v>5</v>
      </c>
      <c r="O2123" s="2" t="str">
        <f>VLOOKUP(N2123,CATEGORIES!A:C,3,FALSE)</f>
        <v>Children</v>
      </c>
      <c r="P2123" s="2" t="str">
        <f ca="1">VLOOKUP(D2123,CUSTOMERS!A:J,10,FALSE)</f>
        <v>30 - 40</v>
      </c>
      <c r="Q2123" s="2" t="str">
        <f>VLOOKUP(D2123,CUSTOMERS!A:I,9,FALSE)</f>
        <v>South-West</v>
      </c>
      <c r="R2123" s="2" t="str">
        <f>VLOOKUP(D2123,CUSTOMERS!A:K,11,FALSE)</f>
        <v>USA</v>
      </c>
    </row>
    <row r="2124" spans="1:18" x14ac:dyDescent="0.2">
      <c r="A2124" s="2">
        <v>2000</v>
      </c>
      <c r="B2124" s="2">
        <v>1</v>
      </c>
      <c r="C2124" s="4">
        <v>45185</v>
      </c>
      <c r="D2124" s="2">
        <v>188</v>
      </c>
      <c r="E2124" s="2">
        <v>53</v>
      </c>
      <c r="F2124" s="2" t="str">
        <f>VLOOKUP(E2124,PRODUCTS!A:B,2,FALSE)</f>
        <v>Cocoa Mug</v>
      </c>
      <c r="G2124" s="2">
        <v>1</v>
      </c>
      <c r="H2124" s="10">
        <f>VLOOKUP(E2124,PRODUCTS!A:E,3,FALSE)</f>
        <v>25</v>
      </c>
      <c r="I2124" s="10">
        <f>VLOOKUP(E2124,PRODUCTS!A:E,4,FALSE)</f>
        <v>13.5</v>
      </c>
      <c r="J2124" s="10">
        <f t="shared" si="99"/>
        <v>25</v>
      </c>
      <c r="K2124" s="10">
        <f t="shared" si="100"/>
        <v>13.5</v>
      </c>
      <c r="L2124" s="10">
        <f t="shared" si="101"/>
        <v>11.5</v>
      </c>
      <c r="M2124" s="2">
        <f>VLOOKUP(D2124,CUSTOMERS!A:E,5,FALSE)</f>
        <v>9</v>
      </c>
      <c r="N2124" s="2">
        <f>VLOOKUP(E2124,PRODUCTS!A:E,5,FALSE)</f>
        <v>11</v>
      </c>
      <c r="O2124" s="2" t="str">
        <f>VLOOKUP(N2124,CATEGORIES!A:C,3,FALSE)</f>
        <v>Gifts</v>
      </c>
      <c r="P2124" s="2" t="str">
        <f ca="1">VLOOKUP(D2124,CUSTOMERS!A:J,10,FALSE)</f>
        <v>50 - 60</v>
      </c>
      <c r="Q2124" s="2" t="str">
        <f>VLOOKUP(D2124,CUSTOMERS!A:I,9,FALSE)</f>
        <v>South</v>
      </c>
      <c r="R2124" s="2" t="str">
        <f>VLOOKUP(D2124,CUSTOMERS!A:K,11,FALSE)</f>
        <v>USA</v>
      </c>
    </row>
    <row r="2125" spans="1:18" x14ac:dyDescent="0.2">
      <c r="A2125" s="2">
        <v>2000</v>
      </c>
      <c r="B2125" s="2">
        <v>2</v>
      </c>
      <c r="C2125" s="4">
        <v>45185</v>
      </c>
      <c r="D2125" s="2">
        <v>188</v>
      </c>
      <c r="E2125" s="2">
        <v>56</v>
      </c>
      <c r="F2125" s="2" t="str">
        <f>VLOOKUP(E2125,PRODUCTS!A:B,2,FALSE)</f>
        <v>Cork Board</v>
      </c>
      <c r="G2125" s="2">
        <v>1</v>
      </c>
      <c r="H2125" s="10">
        <f>VLOOKUP(E2125,PRODUCTS!A:E,3,FALSE)</f>
        <v>30</v>
      </c>
      <c r="I2125" s="10">
        <f>VLOOKUP(E2125,PRODUCTS!A:E,4,FALSE)</f>
        <v>18</v>
      </c>
      <c r="J2125" s="10">
        <f t="shared" si="99"/>
        <v>30</v>
      </c>
      <c r="K2125" s="10">
        <f t="shared" si="100"/>
        <v>18</v>
      </c>
      <c r="L2125" s="10">
        <f t="shared" si="101"/>
        <v>12</v>
      </c>
      <c r="M2125" s="2">
        <f>VLOOKUP(D2125,CUSTOMERS!A:E,5,FALSE)</f>
        <v>9</v>
      </c>
      <c r="N2125" s="2">
        <f>VLOOKUP(E2125,PRODUCTS!A:E,5,FALSE)</f>
        <v>15</v>
      </c>
      <c r="O2125" s="2" t="str">
        <f>VLOOKUP(N2125,CATEGORIES!A:C,3,FALSE)</f>
        <v>Household</v>
      </c>
      <c r="P2125" s="2" t="str">
        <f ca="1">VLOOKUP(D2125,CUSTOMERS!A:J,10,FALSE)</f>
        <v>50 - 60</v>
      </c>
      <c r="Q2125" s="2" t="str">
        <f>VLOOKUP(D2125,CUSTOMERS!A:I,9,FALSE)</f>
        <v>South</v>
      </c>
      <c r="R2125" s="2" t="str">
        <f>VLOOKUP(D2125,CUSTOMERS!A:K,11,FALSE)</f>
        <v>USA</v>
      </c>
    </row>
    <row r="2126" spans="1:18" x14ac:dyDescent="0.2">
      <c r="A2126" s="2">
        <v>2001</v>
      </c>
      <c r="B2126" s="2">
        <v>1</v>
      </c>
      <c r="C2126" s="4">
        <v>45185</v>
      </c>
      <c r="D2126" s="2">
        <v>589</v>
      </c>
      <c r="E2126" s="2">
        <v>19</v>
      </c>
      <c r="F2126" s="2" t="str">
        <f>VLOOKUP(E2126,PRODUCTS!A:B,2,FALSE)</f>
        <v>Bon Appetite</v>
      </c>
      <c r="G2126" s="2">
        <v>1</v>
      </c>
      <c r="H2126" s="10">
        <f>VLOOKUP(E2126,PRODUCTS!A:E,3,FALSE)</f>
        <v>62</v>
      </c>
      <c r="I2126" s="10">
        <f>VLOOKUP(E2126,PRODUCTS!A:E,4,FALSE)</f>
        <v>32</v>
      </c>
      <c r="J2126" s="10">
        <f t="shared" si="99"/>
        <v>62</v>
      </c>
      <c r="K2126" s="10">
        <f t="shared" si="100"/>
        <v>32</v>
      </c>
      <c r="L2126" s="10">
        <f t="shared" si="101"/>
        <v>30</v>
      </c>
      <c r="M2126" s="2">
        <f>VLOOKUP(D2126,CUSTOMERS!A:E,5,FALSE)</f>
        <v>10</v>
      </c>
      <c r="N2126" s="2">
        <f>VLOOKUP(E2126,PRODUCTS!A:E,5,FALSE)</f>
        <v>11</v>
      </c>
      <c r="O2126" s="2" t="str">
        <f>VLOOKUP(N2126,CATEGORIES!A:C,3,FALSE)</f>
        <v>Gifts</v>
      </c>
      <c r="P2126" s="2" t="str">
        <f ca="1">VLOOKUP(D2126,CUSTOMERS!A:J,10,FALSE)</f>
        <v>40 - 50</v>
      </c>
      <c r="Q2126" s="2" t="str">
        <f>VLOOKUP(D2126,CUSTOMERS!A:I,9,FALSE)</f>
        <v>Mid-Atlantic</v>
      </c>
      <c r="R2126" s="2" t="str">
        <f>VLOOKUP(D2126,CUSTOMERS!A:K,11,FALSE)</f>
        <v>USA</v>
      </c>
    </row>
    <row r="2127" spans="1:18" x14ac:dyDescent="0.2">
      <c r="A2127" s="2">
        <v>2001</v>
      </c>
      <c r="B2127" s="2">
        <v>2</v>
      </c>
      <c r="C2127" s="4">
        <v>45185</v>
      </c>
      <c r="D2127" s="2">
        <v>589</v>
      </c>
      <c r="E2127" s="2">
        <v>53</v>
      </c>
      <c r="F2127" s="2" t="str">
        <f>VLOOKUP(E2127,PRODUCTS!A:B,2,FALSE)</f>
        <v>Cocoa Mug</v>
      </c>
      <c r="G2127" s="2">
        <v>1</v>
      </c>
      <c r="H2127" s="10">
        <f>VLOOKUP(E2127,PRODUCTS!A:E,3,FALSE)</f>
        <v>25</v>
      </c>
      <c r="I2127" s="10">
        <f>VLOOKUP(E2127,PRODUCTS!A:E,4,FALSE)</f>
        <v>13.5</v>
      </c>
      <c r="J2127" s="10">
        <f t="shared" si="99"/>
        <v>25</v>
      </c>
      <c r="K2127" s="10">
        <f t="shared" si="100"/>
        <v>13.5</v>
      </c>
      <c r="L2127" s="10">
        <f t="shared" si="101"/>
        <v>11.5</v>
      </c>
      <c r="M2127" s="2">
        <f>VLOOKUP(D2127,CUSTOMERS!A:E,5,FALSE)</f>
        <v>10</v>
      </c>
      <c r="N2127" s="2">
        <f>VLOOKUP(E2127,PRODUCTS!A:E,5,FALSE)</f>
        <v>11</v>
      </c>
      <c r="O2127" s="2" t="str">
        <f>VLOOKUP(N2127,CATEGORIES!A:C,3,FALSE)</f>
        <v>Gifts</v>
      </c>
      <c r="P2127" s="2" t="str">
        <f ca="1">VLOOKUP(D2127,CUSTOMERS!A:J,10,FALSE)</f>
        <v>40 - 50</v>
      </c>
      <c r="Q2127" s="2" t="str">
        <f>VLOOKUP(D2127,CUSTOMERS!A:I,9,FALSE)</f>
        <v>Mid-Atlantic</v>
      </c>
      <c r="R2127" s="2" t="str">
        <f>VLOOKUP(D2127,CUSTOMERS!A:K,11,FALSE)</f>
        <v>USA</v>
      </c>
    </row>
    <row r="2128" spans="1:18" x14ac:dyDescent="0.2">
      <c r="A2128" s="2">
        <v>2001</v>
      </c>
      <c r="B2128" s="2">
        <v>3</v>
      </c>
      <c r="C2128" s="4">
        <v>45185</v>
      </c>
      <c r="D2128" s="2">
        <v>589</v>
      </c>
      <c r="E2128" s="2">
        <v>111</v>
      </c>
      <c r="F2128" s="2" t="str">
        <f>VLOOKUP(E2128,PRODUCTS!A:B,2,FALSE)</f>
        <v>Jolly Ball Horse Toy</v>
      </c>
      <c r="G2128" s="2">
        <v>1</v>
      </c>
      <c r="H2128" s="10">
        <f>VLOOKUP(E2128,PRODUCTS!A:E,3,FALSE)</f>
        <v>18</v>
      </c>
      <c r="I2128" s="10">
        <f>VLOOKUP(E2128,PRODUCTS!A:E,4,FALSE)</f>
        <v>12</v>
      </c>
      <c r="J2128" s="10">
        <f t="shared" si="99"/>
        <v>18</v>
      </c>
      <c r="K2128" s="10">
        <f t="shared" si="100"/>
        <v>12</v>
      </c>
      <c r="L2128" s="10">
        <f t="shared" si="101"/>
        <v>6</v>
      </c>
      <c r="M2128" s="2">
        <f>VLOOKUP(D2128,CUSTOMERS!A:E,5,FALSE)</f>
        <v>10</v>
      </c>
      <c r="N2128" s="2">
        <f>VLOOKUP(E2128,PRODUCTS!A:E,5,FALSE)</f>
        <v>21</v>
      </c>
      <c r="O2128" s="2" t="str">
        <f>VLOOKUP(N2128,CATEGORIES!A:C,3,FALSE)</f>
        <v>Household</v>
      </c>
      <c r="P2128" s="2" t="str">
        <f ca="1">VLOOKUP(D2128,CUSTOMERS!A:J,10,FALSE)</f>
        <v>40 - 50</v>
      </c>
      <c r="Q2128" s="2" t="str">
        <f>VLOOKUP(D2128,CUSTOMERS!A:I,9,FALSE)</f>
        <v>Mid-Atlantic</v>
      </c>
      <c r="R2128" s="2" t="str">
        <f>VLOOKUP(D2128,CUSTOMERS!A:K,11,FALSE)</f>
        <v>USA</v>
      </c>
    </row>
    <row r="2129" spans="1:18" x14ac:dyDescent="0.2">
      <c r="A2129" s="2">
        <v>2002</v>
      </c>
      <c r="B2129" s="2">
        <v>1</v>
      </c>
      <c r="C2129" s="4">
        <v>45186</v>
      </c>
      <c r="D2129" s="2">
        <v>462</v>
      </c>
      <c r="E2129" s="2">
        <v>72</v>
      </c>
      <c r="F2129" s="2" t="str">
        <f>VLOOKUP(E2129,PRODUCTS!A:B,2,FALSE)</f>
        <v>Elmo Market Basket</v>
      </c>
      <c r="G2129" s="2">
        <v>1</v>
      </c>
      <c r="H2129" s="10">
        <f>VLOOKUP(E2129,PRODUCTS!A:E,3,FALSE)</f>
        <v>30</v>
      </c>
      <c r="I2129" s="10">
        <f>VLOOKUP(E2129,PRODUCTS!A:E,4,FALSE)</f>
        <v>18</v>
      </c>
      <c r="J2129" s="10">
        <f t="shared" si="99"/>
        <v>30</v>
      </c>
      <c r="K2129" s="10">
        <f t="shared" si="100"/>
        <v>18</v>
      </c>
      <c r="L2129" s="10">
        <f t="shared" si="101"/>
        <v>12</v>
      </c>
      <c r="M2129" s="2">
        <f>VLOOKUP(D2129,CUSTOMERS!A:E,5,FALSE)</f>
        <v>3</v>
      </c>
      <c r="N2129" s="2">
        <f>VLOOKUP(E2129,PRODUCTS!A:E,5,FALSE)</f>
        <v>17</v>
      </c>
      <c r="O2129" s="2" t="str">
        <f>VLOOKUP(N2129,CATEGORIES!A:C,3,FALSE)</f>
        <v>Children</v>
      </c>
      <c r="P2129" s="2" t="str">
        <f ca="1">VLOOKUP(D2129,CUSTOMERS!A:J,10,FALSE)</f>
        <v>40 - 50</v>
      </c>
      <c r="Q2129" s="2" t="str">
        <f>VLOOKUP(D2129,CUSTOMERS!A:I,9,FALSE)</f>
        <v>South-East</v>
      </c>
      <c r="R2129" s="2" t="str">
        <f>VLOOKUP(D2129,CUSTOMERS!A:K,11,FALSE)</f>
        <v>USA</v>
      </c>
    </row>
    <row r="2130" spans="1:18" x14ac:dyDescent="0.2">
      <c r="A2130" s="2">
        <v>2002</v>
      </c>
      <c r="B2130" s="2">
        <v>2</v>
      </c>
      <c r="C2130" s="4">
        <v>45186</v>
      </c>
      <c r="D2130" s="2">
        <v>462</v>
      </c>
      <c r="E2130" s="2">
        <v>87</v>
      </c>
      <c r="F2130" s="2" t="str">
        <f>VLOOKUP(E2130,PRODUCTS!A:B,2,FALSE)</f>
        <v>Fruit Collection Christmas Ornaments</v>
      </c>
      <c r="G2130" s="2">
        <v>1</v>
      </c>
      <c r="H2130" s="10">
        <f>VLOOKUP(E2130,PRODUCTS!A:E,3,FALSE)</f>
        <v>23</v>
      </c>
      <c r="I2130" s="10">
        <f>VLOOKUP(E2130,PRODUCTS!A:E,4,FALSE)</f>
        <v>12.5</v>
      </c>
      <c r="J2130" s="10">
        <f t="shared" si="99"/>
        <v>23</v>
      </c>
      <c r="K2130" s="10">
        <f t="shared" si="100"/>
        <v>12.5</v>
      </c>
      <c r="L2130" s="10">
        <f t="shared" si="101"/>
        <v>10.5</v>
      </c>
      <c r="M2130" s="2">
        <f>VLOOKUP(D2130,CUSTOMERS!A:E,5,FALSE)</f>
        <v>3</v>
      </c>
      <c r="N2130" s="2">
        <f>VLOOKUP(E2130,PRODUCTS!A:E,5,FALSE)</f>
        <v>4</v>
      </c>
      <c r="O2130" s="2" t="str">
        <f>VLOOKUP(N2130,CATEGORIES!A:C,3,FALSE)</f>
        <v>Gifts</v>
      </c>
      <c r="P2130" s="2" t="str">
        <f ca="1">VLOOKUP(D2130,CUSTOMERS!A:J,10,FALSE)</f>
        <v>40 - 50</v>
      </c>
      <c r="Q2130" s="2" t="str">
        <f>VLOOKUP(D2130,CUSTOMERS!A:I,9,FALSE)</f>
        <v>South-East</v>
      </c>
      <c r="R2130" s="2" t="str">
        <f>VLOOKUP(D2130,CUSTOMERS!A:K,11,FALSE)</f>
        <v>USA</v>
      </c>
    </row>
    <row r="2131" spans="1:18" x14ac:dyDescent="0.2">
      <c r="A2131" s="2">
        <v>2002</v>
      </c>
      <c r="B2131" s="2">
        <v>3</v>
      </c>
      <c r="C2131" s="4">
        <v>45186</v>
      </c>
      <c r="D2131" s="2">
        <v>462</v>
      </c>
      <c r="E2131" s="2">
        <v>128</v>
      </c>
      <c r="F2131" s="2" t="str">
        <f>VLOOKUP(E2131,PRODUCTS!A:B,2,FALSE)</f>
        <v>Madison Blend Espresso</v>
      </c>
      <c r="G2131" s="2">
        <v>1</v>
      </c>
      <c r="H2131" s="10">
        <f>VLOOKUP(E2131,PRODUCTS!A:E,3,FALSE)</f>
        <v>14</v>
      </c>
      <c r="I2131" s="10">
        <f>VLOOKUP(E2131,PRODUCTS!A:E,4,FALSE)</f>
        <v>10</v>
      </c>
      <c r="J2131" s="10">
        <f t="shared" si="99"/>
        <v>14</v>
      </c>
      <c r="K2131" s="10">
        <f t="shared" si="100"/>
        <v>10</v>
      </c>
      <c r="L2131" s="10">
        <f t="shared" si="101"/>
        <v>4</v>
      </c>
      <c r="M2131" s="2">
        <f>VLOOKUP(D2131,CUSTOMERS!A:E,5,FALSE)</f>
        <v>3</v>
      </c>
      <c r="N2131" s="2">
        <f>VLOOKUP(E2131,PRODUCTS!A:E,5,FALSE)</f>
        <v>6</v>
      </c>
      <c r="O2131" s="2" t="str">
        <f>VLOOKUP(N2131,CATEGORIES!A:C,3,FALSE)</f>
        <v>Food</v>
      </c>
      <c r="P2131" s="2" t="str">
        <f ca="1">VLOOKUP(D2131,CUSTOMERS!A:J,10,FALSE)</f>
        <v>40 - 50</v>
      </c>
      <c r="Q2131" s="2" t="str">
        <f>VLOOKUP(D2131,CUSTOMERS!A:I,9,FALSE)</f>
        <v>South-East</v>
      </c>
      <c r="R2131" s="2" t="str">
        <f>VLOOKUP(D2131,CUSTOMERS!A:K,11,FALSE)</f>
        <v>USA</v>
      </c>
    </row>
    <row r="2132" spans="1:18" x14ac:dyDescent="0.2">
      <c r="A2132" s="2">
        <v>2002</v>
      </c>
      <c r="B2132" s="2">
        <v>4</v>
      </c>
      <c r="C2132" s="4">
        <v>45186</v>
      </c>
      <c r="D2132" s="2">
        <v>462</v>
      </c>
      <c r="E2132" s="2">
        <v>187</v>
      </c>
      <c r="F2132" s="2" t="str">
        <f>VLOOKUP(E2132,PRODUCTS!A:B,2,FALSE)</f>
        <v>Potatoes Spud Shooter</v>
      </c>
      <c r="G2132" s="2">
        <v>4</v>
      </c>
      <c r="H2132" s="10">
        <f>VLOOKUP(E2132,PRODUCTS!A:E,3,FALSE)</f>
        <v>11</v>
      </c>
      <c r="I2132" s="10">
        <f>VLOOKUP(E2132,PRODUCTS!A:E,4,FALSE)</f>
        <v>6.5</v>
      </c>
      <c r="J2132" s="10">
        <f t="shared" si="99"/>
        <v>44</v>
      </c>
      <c r="K2132" s="10">
        <f t="shared" si="100"/>
        <v>26</v>
      </c>
      <c r="L2132" s="10">
        <f t="shared" si="101"/>
        <v>18</v>
      </c>
      <c r="M2132" s="2">
        <f>VLOOKUP(D2132,CUSTOMERS!A:E,5,FALSE)</f>
        <v>3</v>
      </c>
      <c r="N2132" s="2">
        <f>VLOOKUP(E2132,PRODUCTS!A:E,5,FALSE)</f>
        <v>5</v>
      </c>
      <c r="O2132" s="2" t="str">
        <f>VLOOKUP(N2132,CATEGORIES!A:C,3,FALSE)</f>
        <v>Children</v>
      </c>
      <c r="P2132" s="2" t="str">
        <f ca="1">VLOOKUP(D2132,CUSTOMERS!A:J,10,FALSE)</f>
        <v>40 - 50</v>
      </c>
      <c r="Q2132" s="2" t="str">
        <f>VLOOKUP(D2132,CUSTOMERS!A:I,9,FALSE)</f>
        <v>South-East</v>
      </c>
      <c r="R2132" s="2" t="str">
        <f>VLOOKUP(D2132,CUSTOMERS!A:K,11,FALSE)</f>
        <v>USA</v>
      </c>
    </row>
    <row r="2133" spans="1:18" x14ac:dyDescent="0.2">
      <c r="A2133" s="2">
        <v>2002</v>
      </c>
      <c r="B2133" s="2">
        <v>5</v>
      </c>
      <c r="C2133" s="4">
        <v>45186</v>
      </c>
      <c r="D2133" s="2">
        <v>462</v>
      </c>
      <c r="E2133" s="2">
        <v>196</v>
      </c>
      <c r="F2133" s="2" t="str">
        <f>VLOOKUP(E2133,PRODUCTS!A:B,2,FALSE)</f>
        <v>Travel Companion</v>
      </c>
      <c r="G2133" s="2">
        <v>1</v>
      </c>
      <c r="H2133" s="10">
        <f>VLOOKUP(E2133,PRODUCTS!A:E,3,FALSE)</f>
        <v>74</v>
      </c>
      <c r="I2133" s="10">
        <f>VLOOKUP(E2133,PRODUCTS!A:E,4,FALSE)</f>
        <v>40</v>
      </c>
      <c r="J2133" s="10">
        <f t="shared" si="99"/>
        <v>74</v>
      </c>
      <c r="K2133" s="10">
        <f t="shared" si="100"/>
        <v>40</v>
      </c>
      <c r="L2133" s="10">
        <f t="shared" si="101"/>
        <v>34</v>
      </c>
      <c r="M2133" s="2">
        <f>VLOOKUP(D2133,CUSTOMERS!A:E,5,FALSE)</f>
        <v>3</v>
      </c>
      <c r="N2133" s="2">
        <f>VLOOKUP(E2133,PRODUCTS!A:E,5,FALSE)</f>
        <v>23</v>
      </c>
      <c r="O2133" s="2" t="str">
        <f>VLOOKUP(N2133,CATEGORIES!A:C,3,FALSE)</f>
        <v>Travel</v>
      </c>
      <c r="P2133" s="2" t="str">
        <f ca="1">VLOOKUP(D2133,CUSTOMERS!A:J,10,FALSE)</f>
        <v>40 - 50</v>
      </c>
      <c r="Q2133" s="2" t="str">
        <f>VLOOKUP(D2133,CUSTOMERS!A:I,9,FALSE)</f>
        <v>South-East</v>
      </c>
      <c r="R2133" s="2" t="str">
        <f>VLOOKUP(D2133,CUSTOMERS!A:K,11,FALSE)</f>
        <v>USA</v>
      </c>
    </row>
    <row r="2134" spans="1:18" x14ac:dyDescent="0.2">
      <c r="A2134" s="2">
        <v>2003</v>
      </c>
      <c r="B2134" s="2">
        <v>1</v>
      </c>
      <c r="C2134" s="4">
        <v>45186</v>
      </c>
      <c r="D2134" s="2">
        <v>622</v>
      </c>
      <c r="E2134" s="2">
        <v>26</v>
      </c>
      <c r="F2134" s="2" t="str">
        <f>VLOOKUP(E2134,PRODUCTS!A:B,2,FALSE)</f>
        <v>Bubble Gum Kit</v>
      </c>
      <c r="G2134" s="2">
        <v>3</v>
      </c>
      <c r="H2134" s="10">
        <f>VLOOKUP(E2134,PRODUCTS!A:E,3,FALSE)</f>
        <v>17</v>
      </c>
      <c r="I2134" s="10">
        <f>VLOOKUP(E2134,PRODUCTS!A:E,4,FALSE)</f>
        <v>9.5</v>
      </c>
      <c r="J2134" s="10">
        <f t="shared" si="99"/>
        <v>51</v>
      </c>
      <c r="K2134" s="10">
        <f t="shared" si="100"/>
        <v>28.5</v>
      </c>
      <c r="L2134" s="10">
        <f t="shared" si="101"/>
        <v>22.5</v>
      </c>
      <c r="M2134" s="2">
        <f>VLOOKUP(D2134,CUSTOMERS!A:E,5,FALSE)</f>
        <v>8</v>
      </c>
      <c r="N2134" s="2">
        <f>VLOOKUP(E2134,PRODUCTS!A:E,5,FALSE)</f>
        <v>17</v>
      </c>
      <c r="O2134" s="2" t="str">
        <f>VLOOKUP(N2134,CATEGORIES!A:C,3,FALSE)</f>
        <v>Children</v>
      </c>
      <c r="P2134" s="2" t="str">
        <f ca="1">VLOOKUP(D2134,CUSTOMERS!A:J,10,FALSE)</f>
        <v>60 - 70</v>
      </c>
      <c r="Q2134" s="2" t="str">
        <f>VLOOKUP(D2134,CUSTOMERS!A:I,9,FALSE)</f>
        <v>North-West</v>
      </c>
      <c r="R2134" s="2" t="str">
        <f>VLOOKUP(D2134,CUSTOMERS!A:K,11,FALSE)</f>
        <v>USA</v>
      </c>
    </row>
    <row r="2135" spans="1:18" x14ac:dyDescent="0.2">
      <c r="A2135" s="2">
        <v>2003</v>
      </c>
      <c r="B2135" s="2">
        <v>2</v>
      </c>
      <c r="C2135" s="4">
        <v>45186</v>
      </c>
      <c r="D2135" s="2">
        <v>622</v>
      </c>
      <c r="E2135" s="2">
        <v>46</v>
      </c>
      <c r="F2135" s="2" t="str">
        <f>VLOOKUP(E2135,PRODUCTS!A:B,2,FALSE)</f>
        <v>Cherry Linen Chest</v>
      </c>
      <c r="G2135" s="2">
        <v>1</v>
      </c>
      <c r="H2135" s="10">
        <f>VLOOKUP(E2135,PRODUCTS!A:E,3,FALSE)</f>
        <v>490</v>
      </c>
      <c r="I2135" s="10">
        <f>VLOOKUP(E2135,PRODUCTS!A:E,4,FALSE)</f>
        <v>247</v>
      </c>
      <c r="J2135" s="10">
        <f t="shared" si="99"/>
        <v>490</v>
      </c>
      <c r="K2135" s="10">
        <f t="shared" si="100"/>
        <v>247</v>
      </c>
      <c r="L2135" s="10">
        <f t="shared" si="101"/>
        <v>243</v>
      </c>
      <c r="M2135" s="2">
        <f>VLOOKUP(D2135,CUSTOMERS!A:E,5,FALSE)</f>
        <v>8</v>
      </c>
      <c r="N2135" s="2">
        <f>VLOOKUP(E2135,PRODUCTS!A:E,5,FALSE)</f>
        <v>8</v>
      </c>
      <c r="O2135" s="2" t="str">
        <f>VLOOKUP(N2135,CATEGORIES!A:C,3,FALSE)</f>
        <v>Household</v>
      </c>
      <c r="P2135" s="2" t="str">
        <f ca="1">VLOOKUP(D2135,CUSTOMERS!A:J,10,FALSE)</f>
        <v>60 - 70</v>
      </c>
      <c r="Q2135" s="2" t="str">
        <f>VLOOKUP(D2135,CUSTOMERS!A:I,9,FALSE)</f>
        <v>North-West</v>
      </c>
      <c r="R2135" s="2" t="str">
        <f>VLOOKUP(D2135,CUSTOMERS!A:K,11,FALSE)</f>
        <v>USA</v>
      </c>
    </row>
    <row r="2136" spans="1:18" x14ac:dyDescent="0.2">
      <c r="A2136" s="2">
        <v>2003</v>
      </c>
      <c r="B2136" s="2">
        <v>3</v>
      </c>
      <c r="C2136" s="4">
        <v>45186</v>
      </c>
      <c r="D2136" s="2">
        <v>622</v>
      </c>
      <c r="E2136" s="2">
        <v>80</v>
      </c>
      <c r="F2136" s="2" t="str">
        <f>VLOOKUP(E2136,PRODUCTS!A:B,2,FALSE)</f>
        <v>UT Bottle Opener</v>
      </c>
      <c r="G2136" s="2">
        <v>1</v>
      </c>
      <c r="H2136" s="10">
        <f>VLOOKUP(E2136,PRODUCTS!A:E,3,FALSE)</f>
        <v>22</v>
      </c>
      <c r="I2136" s="10">
        <f>VLOOKUP(E2136,PRODUCTS!A:E,4,FALSE)</f>
        <v>13</v>
      </c>
      <c r="J2136" s="10">
        <f t="shared" si="99"/>
        <v>22</v>
      </c>
      <c r="K2136" s="10">
        <f t="shared" si="100"/>
        <v>13</v>
      </c>
      <c r="L2136" s="10">
        <f t="shared" si="101"/>
        <v>9</v>
      </c>
      <c r="M2136" s="2">
        <f>VLOOKUP(D2136,CUSTOMERS!A:E,5,FALSE)</f>
        <v>8</v>
      </c>
      <c r="N2136" s="2">
        <f>VLOOKUP(E2136,PRODUCTS!A:E,5,FALSE)</f>
        <v>15</v>
      </c>
      <c r="O2136" s="2" t="str">
        <f>VLOOKUP(N2136,CATEGORIES!A:C,3,FALSE)</f>
        <v>Household</v>
      </c>
      <c r="P2136" s="2" t="str">
        <f ca="1">VLOOKUP(D2136,CUSTOMERS!A:J,10,FALSE)</f>
        <v>60 - 70</v>
      </c>
      <c r="Q2136" s="2" t="str">
        <f>VLOOKUP(D2136,CUSTOMERS!A:I,9,FALSE)</f>
        <v>North-West</v>
      </c>
      <c r="R2136" s="2" t="str">
        <f>VLOOKUP(D2136,CUSTOMERS!A:K,11,FALSE)</f>
        <v>USA</v>
      </c>
    </row>
    <row r="2137" spans="1:18" x14ac:dyDescent="0.2">
      <c r="A2137" s="2">
        <v>2003</v>
      </c>
      <c r="B2137" s="2">
        <v>4</v>
      </c>
      <c r="C2137" s="4">
        <v>45186</v>
      </c>
      <c r="D2137" s="2">
        <v>622</v>
      </c>
      <c r="E2137" s="2">
        <v>185</v>
      </c>
      <c r="F2137" s="2" t="str">
        <f>VLOOKUP(E2137,PRODUCTS!A:B,2,FALSE)</f>
        <v>Pewter Letter Opener</v>
      </c>
      <c r="G2137" s="2">
        <v>2</v>
      </c>
      <c r="H2137" s="10">
        <f>VLOOKUP(E2137,PRODUCTS!A:E,3,FALSE)</f>
        <v>18</v>
      </c>
      <c r="I2137" s="10">
        <f>VLOOKUP(E2137,PRODUCTS!A:E,4,FALSE)</f>
        <v>12</v>
      </c>
      <c r="J2137" s="10">
        <f t="shared" si="99"/>
        <v>36</v>
      </c>
      <c r="K2137" s="10">
        <f t="shared" si="100"/>
        <v>24</v>
      </c>
      <c r="L2137" s="10">
        <f t="shared" si="101"/>
        <v>12</v>
      </c>
      <c r="M2137" s="2">
        <f>VLOOKUP(D2137,CUSTOMERS!A:E,5,FALSE)</f>
        <v>8</v>
      </c>
      <c r="N2137" s="2">
        <f>VLOOKUP(E2137,PRODUCTS!A:E,5,FALSE)</f>
        <v>26</v>
      </c>
      <c r="O2137" s="2" t="str">
        <f>VLOOKUP(N2137,CATEGORIES!A:C,3,FALSE)</f>
        <v>Gifts</v>
      </c>
      <c r="P2137" s="2" t="str">
        <f ca="1">VLOOKUP(D2137,CUSTOMERS!A:J,10,FALSE)</f>
        <v>60 - 70</v>
      </c>
      <c r="Q2137" s="2" t="str">
        <f>VLOOKUP(D2137,CUSTOMERS!A:I,9,FALSE)</f>
        <v>North-West</v>
      </c>
      <c r="R2137" s="2" t="str">
        <f>VLOOKUP(D2137,CUSTOMERS!A:K,11,FALSE)</f>
        <v>USA</v>
      </c>
    </row>
    <row r="2138" spans="1:18" x14ac:dyDescent="0.2">
      <c r="A2138" s="2">
        <v>2004</v>
      </c>
      <c r="B2138" s="2">
        <v>1</v>
      </c>
      <c r="C2138" s="4">
        <v>45187</v>
      </c>
      <c r="D2138" s="2">
        <v>160</v>
      </c>
      <c r="E2138" s="2">
        <v>80</v>
      </c>
      <c r="F2138" s="2" t="str">
        <f>VLOOKUP(E2138,PRODUCTS!A:B,2,FALSE)</f>
        <v>UT Bottle Opener</v>
      </c>
      <c r="G2138" s="2">
        <v>1</v>
      </c>
      <c r="H2138" s="10">
        <f>VLOOKUP(E2138,PRODUCTS!A:E,3,FALSE)</f>
        <v>22</v>
      </c>
      <c r="I2138" s="10">
        <f>VLOOKUP(E2138,PRODUCTS!A:E,4,FALSE)</f>
        <v>13</v>
      </c>
      <c r="J2138" s="10">
        <f t="shared" si="99"/>
        <v>22</v>
      </c>
      <c r="K2138" s="10">
        <f t="shared" si="100"/>
        <v>13</v>
      </c>
      <c r="L2138" s="10">
        <f t="shared" si="101"/>
        <v>9</v>
      </c>
      <c r="M2138" s="2">
        <f>VLOOKUP(D2138,CUSTOMERS!A:E,5,FALSE)</f>
        <v>3</v>
      </c>
      <c r="N2138" s="2">
        <f>VLOOKUP(E2138,PRODUCTS!A:E,5,FALSE)</f>
        <v>15</v>
      </c>
      <c r="O2138" s="2" t="str">
        <f>VLOOKUP(N2138,CATEGORIES!A:C,3,FALSE)</f>
        <v>Household</v>
      </c>
      <c r="P2138" s="2" t="str">
        <f ca="1">VLOOKUP(D2138,CUSTOMERS!A:J,10,FALSE)</f>
        <v>40 - 50</v>
      </c>
      <c r="Q2138" s="2" t="str">
        <f>VLOOKUP(D2138,CUSTOMERS!A:I,9,FALSE)</f>
        <v>France</v>
      </c>
      <c r="R2138" s="2" t="str">
        <f>VLOOKUP(D2138,CUSTOMERS!A:K,11,FALSE)</f>
        <v>Europe</v>
      </c>
    </row>
    <row r="2139" spans="1:18" x14ac:dyDescent="0.2">
      <c r="A2139" s="2">
        <v>2005</v>
      </c>
      <c r="B2139" s="2">
        <v>1</v>
      </c>
      <c r="C2139" s="4">
        <v>45188</v>
      </c>
      <c r="D2139" s="2">
        <v>289</v>
      </c>
      <c r="E2139" s="2">
        <v>91</v>
      </c>
      <c r="F2139" s="2" t="str">
        <f>VLOOKUP(E2139,PRODUCTS!A:B,2,FALSE)</f>
        <v>Godiva Christmas Ballotin</v>
      </c>
      <c r="G2139" s="2">
        <v>1</v>
      </c>
      <c r="H2139" s="10">
        <f>VLOOKUP(E2139,PRODUCTS!A:E,3,FALSE)</f>
        <v>40</v>
      </c>
      <c r="I2139" s="10">
        <f>VLOOKUP(E2139,PRODUCTS!A:E,4,FALSE)</f>
        <v>21</v>
      </c>
      <c r="J2139" s="10">
        <f t="shared" si="99"/>
        <v>40</v>
      </c>
      <c r="K2139" s="10">
        <f t="shared" si="100"/>
        <v>21</v>
      </c>
      <c r="L2139" s="10">
        <f t="shared" si="101"/>
        <v>19</v>
      </c>
      <c r="M2139" s="2">
        <f>VLOOKUP(D2139,CUSTOMERS!A:E,5,FALSE)</f>
        <v>1</v>
      </c>
      <c r="N2139" s="2">
        <f>VLOOKUP(E2139,PRODUCTS!A:E,5,FALSE)</f>
        <v>3</v>
      </c>
      <c r="O2139" s="2" t="str">
        <f>VLOOKUP(N2139,CATEGORIES!A:C,3,FALSE)</f>
        <v>Food</v>
      </c>
      <c r="P2139" s="2" t="str">
        <f ca="1">VLOOKUP(D2139,CUSTOMERS!A:J,10,FALSE)</f>
        <v>30 - 40</v>
      </c>
      <c r="Q2139" s="2" t="str">
        <f>VLOOKUP(D2139,CUSTOMERS!A:I,9,FALSE)</f>
        <v>Mid-Atlantic</v>
      </c>
      <c r="R2139" s="2" t="str">
        <f>VLOOKUP(D2139,CUSTOMERS!A:K,11,FALSE)</f>
        <v>USA</v>
      </c>
    </row>
    <row r="2140" spans="1:18" x14ac:dyDescent="0.2">
      <c r="A2140" s="2">
        <v>2005</v>
      </c>
      <c r="B2140" s="2">
        <v>2</v>
      </c>
      <c r="C2140" s="4">
        <v>45188</v>
      </c>
      <c r="D2140" s="2">
        <v>289</v>
      </c>
      <c r="E2140" s="2">
        <v>191</v>
      </c>
      <c r="F2140" s="2" t="str">
        <f>VLOOKUP(E2140,PRODUCTS!A:B,2,FALSE)</f>
        <v>Terra Cotta Garlic Roaster</v>
      </c>
      <c r="G2140" s="2">
        <v>1</v>
      </c>
      <c r="H2140" s="10">
        <f>VLOOKUP(E2140,PRODUCTS!A:E,3,FALSE)</f>
        <v>26</v>
      </c>
      <c r="I2140" s="10">
        <f>VLOOKUP(E2140,PRODUCTS!A:E,4,FALSE)</f>
        <v>15</v>
      </c>
      <c r="J2140" s="10">
        <f t="shared" si="99"/>
        <v>26</v>
      </c>
      <c r="K2140" s="10">
        <f t="shared" si="100"/>
        <v>15</v>
      </c>
      <c r="L2140" s="10">
        <f t="shared" si="101"/>
        <v>11</v>
      </c>
      <c r="M2140" s="2">
        <f>VLOOKUP(D2140,CUSTOMERS!A:E,5,FALSE)</f>
        <v>1</v>
      </c>
      <c r="N2140" s="2">
        <f>VLOOKUP(E2140,PRODUCTS!A:E,5,FALSE)</f>
        <v>15</v>
      </c>
      <c r="O2140" s="2" t="str">
        <f>VLOOKUP(N2140,CATEGORIES!A:C,3,FALSE)</f>
        <v>Household</v>
      </c>
      <c r="P2140" s="2" t="str">
        <f ca="1">VLOOKUP(D2140,CUSTOMERS!A:J,10,FALSE)</f>
        <v>30 - 40</v>
      </c>
      <c r="Q2140" s="2" t="str">
        <f>VLOOKUP(D2140,CUSTOMERS!A:I,9,FALSE)</f>
        <v>Mid-Atlantic</v>
      </c>
      <c r="R2140" s="2" t="str">
        <f>VLOOKUP(D2140,CUSTOMERS!A:K,11,FALSE)</f>
        <v>USA</v>
      </c>
    </row>
    <row r="2141" spans="1:18" x14ac:dyDescent="0.2">
      <c r="A2141" s="2">
        <v>2005</v>
      </c>
      <c r="B2141" s="2">
        <v>3</v>
      </c>
      <c r="C2141" s="4">
        <v>45188</v>
      </c>
      <c r="D2141" s="2">
        <v>289</v>
      </c>
      <c r="E2141" s="2">
        <v>201</v>
      </c>
      <c r="F2141" s="2" t="str">
        <f>VLOOKUP(E2141,PRODUCTS!A:B,2,FALSE)</f>
        <v>Vermont Breakfast Gift Basket</v>
      </c>
      <c r="G2141" s="2">
        <v>1</v>
      </c>
      <c r="H2141" s="10">
        <f>VLOOKUP(E2141,PRODUCTS!A:E,3,FALSE)</f>
        <v>33</v>
      </c>
      <c r="I2141" s="10">
        <f>VLOOKUP(E2141,PRODUCTS!A:E,4,FALSE)</f>
        <v>17.5</v>
      </c>
      <c r="J2141" s="10">
        <f t="shared" si="99"/>
        <v>33</v>
      </c>
      <c r="K2141" s="10">
        <f t="shared" si="100"/>
        <v>17.5</v>
      </c>
      <c r="L2141" s="10">
        <f t="shared" si="101"/>
        <v>15.5</v>
      </c>
      <c r="M2141" s="2">
        <f>VLOOKUP(D2141,CUSTOMERS!A:E,5,FALSE)</f>
        <v>1</v>
      </c>
      <c r="N2141" s="2">
        <f>VLOOKUP(E2141,PRODUCTS!A:E,5,FALSE)</f>
        <v>11</v>
      </c>
      <c r="O2141" s="2" t="str">
        <f>VLOOKUP(N2141,CATEGORIES!A:C,3,FALSE)</f>
        <v>Gifts</v>
      </c>
      <c r="P2141" s="2" t="str">
        <f ca="1">VLOOKUP(D2141,CUSTOMERS!A:J,10,FALSE)</f>
        <v>30 - 40</v>
      </c>
      <c r="Q2141" s="2" t="str">
        <f>VLOOKUP(D2141,CUSTOMERS!A:I,9,FALSE)</f>
        <v>Mid-Atlantic</v>
      </c>
      <c r="R2141" s="2" t="str">
        <f>VLOOKUP(D2141,CUSTOMERS!A:K,11,FALSE)</f>
        <v>USA</v>
      </c>
    </row>
    <row r="2142" spans="1:18" x14ac:dyDescent="0.2">
      <c r="A2142" s="2">
        <v>2006</v>
      </c>
      <c r="B2142" s="2">
        <v>1</v>
      </c>
      <c r="C2142" s="4">
        <v>45188</v>
      </c>
      <c r="D2142" s="2">
        <v>466</v>
      </c>
      <c r="E2142" s="2">
        <v>21</v>
      </c>
      <c r="F2142" s="2" t="str">
        <f>VLOOKUP(E2142,PRODUCTS!A:B,2,FALSE)</f>
        <v>Bonsai Gift Set</v>
      </c>
      <c r="G2142" s="2">
        <v>1</v>
      </c>
      <c r="H2142" s="10">
        <f>VLOOKUP(E2142,PRODUCTS!A:E,3,FALSE)</f>
        <v>53</v>
      </c>
      <c r="I2142" s="10">
        <f>VLOOKUP(E2142,PRODUCTS!A:E,4,FALSE)</f>
        <v>29.5</v>
      </c>
      <c r="J2142" s="10">
        <f t="shared" si="99"/>
        <v>53</v>
      </c>
      <c r="K2142" s="10">
        <f t="shared" si="100"/>
        <v>29.5</v>
      </c>
      <c r="L2142" s="10">
        <f t="shared" si="101"/>
        <v>23.5</v>
      </c>
      <c r="M2142" s="2">
        <f>VLOOKUP(D2142,CUSTOMERS!A:E,5,FALSE)</f>
        <v>9</v>
      </c>
      <c r="N2142" s="2">
        <f>VLOOKUP(E2142,PRODUCTS!A:E,5,FALSE)</f>
        <v>16</v>
      </c>
      <c r="O2142" s="2" t="str">
        <f>VLOOKUP(N2142,CATEGORIES!A:C,3,FALSE)</f>
        <v>Household</v>
      </c>
      <c r="P2142" s="2" t="str">
        <f ca="1">VLOOKUP(D2142,CUSTOMERS!A:J,10,FALSE)</f>
        <v>40 - 50</v>
      </c>
      <c r="Q2142" s="2" t="str">
        <f>VLOOKUP(D2142,CUSTOMERS!A:I,9,FALSE)</f>
        <v>South-West</v>
      </c>
      <c r="R2142" s="2" t="str">
        <f>VLOOKUP(D2142,CUSTOMERS!A:K,11,FALSE)</f>
        <v>USA</v>
      </c>
    </row>
    <row r="2143" spans="1:18" x14ac:dyDescent="0.2">
      <c r="A2143" s="2">
        <v>2006</v>
      </c>
      <c r="B2143" s="2">
        <v>2</v>
      </c>
      <c r="C2143" s="4">
        <v>45188</v>
      </c>
      <c r="D2143" s="2">
        <v>466</v>
      </c>
      <c r="E2143" s="2">
        <v>54</v>
      </c>
      <c r="F2143" s="2" t="str">
        <f>VLOOKUP(E2143,PRODUCTS!A:B,2,FALSE)</f>
        <v>Birthday Flower Basket</v>
      </c>
      <c r="G2143" s="2">
        <v>3</v>
      </c>
      <c r="H2143" s="10">
        <f>VLOOKUP(E2143,PRODUCTS!A:E,3,FALSE)</f>
        <v>70</v>
      </c>
      <c r="I2143" s="10">
        <f>VLOOKUP(E2143,PRODUCTS!A:E,4,FALSE)</f>
        <v>38</v>
      </c>
      <c r="J2143" s="10">
        <f t="shared" si="99"/>
        <v>210</v>
      </c>
      <c r="K2143" s="10">
        <f t="shared" si="100"/>
        <v>114</v>
      </c>
      <c r="L2143" s="10">
        <f t="shared" si="101"/>
        <v>96</v>
      </c>
      <c r="M2143" s="2">
        <f>VLOOKUP(D2143,CUSTOMERS!A:E,5,FALSE)</f>
        <v>9</v>
      </c>
      <c r="N2143" s="2">
        <f>VLOOKUP(E2143,PRODUCTS!A:E,5,FALSE)</f>
        <v>22</v>
      </c>
      <c r="O2143" s="2" t="str">
        <f>VLOOKUP(N2143,CATEGORIES!A:C,3,FALSE)</f>
        <v>Gifts</v>
      </c>
      <c r="P2143" s="2" t="str">
        <f ca="1">VLOOKUP(D2143,CUSTOMERS!A:J,10,FALSE)</f>
        <v>40 - 50</v>
      </c>
      <c r="Q2143" s="2" t="str">
        <f>VLOOKUP(D2143,CUSTOMERS!A:I,9,FALSE)</f>
        <v>South-West</v>
      </c>
      <c r="R2143" s="2" t="str">
        <f>VLOOKUP(D2143,CUSTOMERS!A:K,11,FALSE)</f>
        <v>USA</v>
      </c>
    </row>
    <row r="2144" spans="1:18" x14ac:dyDescent="0.2">
      <c r="A2144" s="2">
        <v>2006</v>
      </c>
      <c r="B2144" s="2">
        <v>3</v>
      </c>
      <c r="C2144" s="4">
        <v>45188</v>
      </c>
      <c r="D2144" s="2">
        <v>466</v>
      </c>
      <c r="E2144" s="2">
        <v>139</v>
      </c>
      <c r="F2144" s="2" t="str">
        <f>VLOOKUP(E2144,PRODUCTS!A:B,2,FALSE)</f>
        <v>Navy SEAL Watch</v>
      </c>
      <c r="G2144" s="2">
        <v>1</v>
      </c>
      <c r="H2144" s="10">
        <f>VLOOKUP(E2144,PRODUCTS!A:E,3,FALSE)</f>
        <v>194</v>
      </c>
      <c r="I2144" s="10">
        <f>VLOOKUP(E2144,PRODUCTS!A:E,4,FALSE)</f>
        <v>100</v>
      </c>
      <c r="J2144" s="10">
        <f t="shared" si="99"/>
        <v>194</v>
      </c>
      <c r="K2144" s="10">
        <f t="shared" si="100"/>
        <v>100</v>
      </c>
      <c r="L2144" s="10">
        <f t="shared" si="101"/>
        <v>94</v>
      </c>
      <c r="M2144" s="2">
        <f>VLOOKUP(D2144,CUSTOMERS!A:E,5,FALSE)</f>
        <v>9</v>
      </c>
      <c r="N2144" s="2">
        <f>VLOOKUP(E2144,PRODUCTS!A:E,5,FALSE)</f>
        <v>14</v>
      </c>
      <c r="O2144" s="2" t="str">
        <f>VLOOKUP(N2144,CATEGORIES!A:C,3,FALSE)</f>
        <v>Health &amp; Beauty</v>
      </c>
      <c r="P2144" s="2" t="str">
        <f ca="1">VLOOKUP(D2144,CUSTOMERS!A:J,10,FALSE)</f>
        <v>40 - 50</v>
      </c>
      <c r="Q2144" s="2" t="str">
        <f>VLOOKUP(D2144,CUSTOMERS!A:I,9,FALSE)</f>
        <v>South-West</v>
      </c>
      <c r="R2144" s="2" t="str">
        <f>VLOOKUP(D2144,CUSTOMERS!A:K,11,FALSE)</f>
        <v>USA</v>
      </c>
    </row>
    <row r="2145" spans="1:18" x14ac:dyDescent="0.2">
      <c r="A2145" s="2">
        <v>2007</v>
      </c>
      <c r="B2145" s="2">
        <v>1</v>
      </c>
      <c r="C2145" s="4">
        <v>45191</v>
      </c>
      <c r="D2145" s="2">
        <v>414</v>
      </c>
      <c r="E2145" s="2">
        <v>54</v>
      </c>
      <c r="F2145" s="2" t="str">
        <f>VLOOKUP(E2145,PRODUCTS!A:B,2,FALSE)</f>
        <v>Birthday Flower Basket</v>
      </c>
      <c r="G2145" s="2">
        <v>1</v>
      </c>
      <c r="H2145" s="10">
        <f>VLOOKUP(E2145,PRODUCTS!A:E,3,FALSE)</f>
        <v>70</v>
      </c>
      <c r="I2145" s="10">
        <f>VLOOKUP(E2145,PRODUCTS!A:E,4,FALSE)</f>
        <v>38</v>
      </c>
      <c r="J2145" s="10">
        <f t="shared" si="99"/>
        <v>70</v>
      </c>
      <c r="K2145" s="10">
        <f t="shared" si="100"/>
        <v>38</v>
      </c>
      <c r="L2145" s="10">
        <f t="shared" si="101"/>
        <v>32</v>
      </c>
      <c r="M2145" s="2">
        <f>VLOOKUP(D2145,CUSTOMERS!A:E,5,FALSE)</f>
        <v>3</v>
      </c>
      <c r="N2145" s="2">
        <f>VLOOKUP(E2145,PRODUCTS!A:E,5,FALSE)</f>
        <v>22</v>
      </c>
      <c r="O2145" s="2" t="str">
        <f>VLOOKUP(N2145,CATEGORIES!A:C,3,FALSE)</f>
        <v>Gifts</v>
      </c>
      <c r="P2145" s="2" t="str">
        <f ca="1">VLOOKUP(D2145,CUSTOMERS!A:J,10,FALSE)</f>
        <v>40 - 50</v>
      </c>
      <c r="Q2145" s="2" t="str">
        <f>VLOOKUP(D2145,CUSTOMERS!A:I,9,FALSE)</f>
        <v>North-West</v>
      </c>
      <c r="R2145" s="2" t="str">
        <f>VLOOKUP(D2145,CUSTOMERS!A:K,11,FALSE)</f>
        <v>USA</v>
      </c>
    </row>
    <row r="2146" spans="1:18" x14ac:dyDescent="0.2">
      <c r="A2146" s="2">
        <v>2007</v>
      </c>
      <c r="B2146" s="2">
        <v>2</v>
      </c>
      <c r="C2146" s="4">
        <v>45191</v>
      </c>
      <c r="D2146" s="2">
        <v>414</v>
      </c>
      <c r="E2146" s="2">
        <v>158</v>
      </c>
      <c r="F2146" s="2" t="str">
        <f>VLOOKUP(E2146,PRODUCTS!A:B,2,FALSE)</f>
        <v>Portable Light Box</v>
      </c>
      <c r="G2146" s="2">
        <v>1</v>
      </c>
      <c r="H2146" s="10">
        <f>VLOOKUP(E2146,PRODUCTS!A:E,3,FALSE)</f>
        <v>304</v>
      </c>
      <c r="I2146" s="10">
        <f>VLOOKUP(E2146,PRODUCTS!A:E,4,FALSE)</f>
        <v>154</v>
      </c>
      <c r="J2146" s="10">
        <f t="shared" si="99"/>
        <v>304</v>
      </c>
      <c r="K2146" s="10">
        <f t="shared" si="100"/>
        <v>154</v>
      </c>
      <c r="L2146" s="10">
        <f t="shared" si="101"/>
        <v>150</v>
      </c>
      <c r="M2146" s="2">
        <f>VLOOKUP(D2146,CUSTOMERS!A:E,5,FALSE)</f>
        <v>3</v>
      </c>
      <c r="N2146" s="2">
        <f>VLOOKUP(E2146,PRODUCTS!A:E,5,FALSE)</f>
        <v>7</v>
      </c>
      <c r="O2146" s="2" t="str">
        <f>VLOOKUP(N2146,CATEGORIES!A:C,3,FALSE)</f>
        <v>Electronics</v>
      </c>
      <c r="P2146" s="2" t="str">
        <f ca="1">VLOOKUP(D2146,CUSTOMERS!A:J,10,FALSE)</f>
        <v>40 - 50</v>
      </c>
      <c r="Q2146" s="2" t="str">
        <f>VLOOKUP(D2146,CUSTOMERS!A:I,9,FALSE)</f>
        <v>North-West</v>
      </c>
      <c r="R2146" s="2" t="str">
        <f>VLOOKUP(D2146,CUSTOMERS!A:K,11,FALSE)</f>
        <v>USA</v>
      </c>
    </row>
    <row r="2147" spans="1:18" x14ac:dyDescent="0.2">
      <c r="A2147" s="2">
        <v>2007</v>
      </c>
      <c r="B2147" s="2">
        <v>3</v>
      </c>
      <c r="C2147" s="4">
        <v>45191</v>
      </c>
      <c r="D2147" s="2">
        <v>414</v>
      </c>
      <c r="E2147" s="2">
        <v>170</v>
      </c>
      <c r="F2147" s="2" t="str">
        <f>VLOOKUP(E2147,PRODUCTS!A:B,2,FALSE)</f>
        <v>San Francisco Trolley 3-D Puzzle</v>
      </c>
      <c r="G2147" s="2">
        <v>1</v>
      </c>
      <c r="H2147" s="10">
        <f>VLOOKUP(E2147,PRODUCTS!A:E,3,FALSE)</f>
        <v>95</v>
      </c>
      <c r="I2147" s="10">
        <f>VLOOKUP(E2147,PRODUCTS!A:E,4,FALSE)</f>
        <v>49.5</v>
      </c>
      <c r="J2147" s="10">
        <f t="shared" si="99"/>
        <v>95</v>
      </c>
      <c r="K2147" s="10">
        <f t="shared" si="100"/>
        <v>49.5</v>
      </c>
      <c r="L2147" s="10">
        <f t="shared" si="101"/>
        <v>45.5</v>
      </c>
      <c r="M2147" s="2">
        <f>VLOOKUP(D2147,CUSTOMERS!A:E,5,FALSE)</f>
        <v>3</v>
      </c>
      <c r="N2147" s="2">
        <f>VLOOKUP(E2147,PRODUCTS!A:E,5,FALSE)</f>
        <v>11</v>
      </c>
      <c r="O2147" s="2" t="str">
        <f>VLOOKUP(N2147,CATEGORIES!A:C,3,FALSE)</f>
        <v>Gifts</v>
      </c>
      <c r="P2147" s="2" t="str">
        <f ca="1">VLOOKUP(D2147,CUSTOMERS!A:J,10,FALSE)</f>
        <v>40 - 50</v>
      </c>
      <c r="Q2147" s="2" t="str">
        <f>VLOOKUP(D2147,CUSTOMERS!A:I,9,FALSE)</f>
        <v>North-West</v>
      </c>
      <c r="R2147" s="2" t="str">
        <f>VLOOKUP(D2147,CUSTOMERS!A:K,11,FALSE)</f>
        <v>USA</v>
      </c>
    </row>
    <row r="2148" spans="1:18" x14ac:dyDescent="0.2">
      <c r="A2148" s="2">
        <v>2008</v>
      </c>
      <c r="B2148" s="2">
        <v>1</v>
      </c>
      <c r="C2148" s="4">
        <v>45191</v>
      </c>
      <c r="D2148" s="2">
        <v>448</v>
      </c>
      <c r="E2148" s="2">
        <v>36</v>
      </c>
      <c r="F2148" s="2" t="str">
        <f>VLOOKUP(E2148,PRODUCTS!A:B,2,FALSE)</f>
        <v>Cashmere Blend Espresso</v>
      </c>
      <c r="G2148" s="2">
        <v>5</v>
      </c>
      <c r="H2148" s="10">
        <f>VLOOKUP(E2148,PRODUCTS!A:E,3,FALSE)</f>
        <v>14</v>
      </c>
      <c r="I2148" s="10">
        <f>VLOOKUP(E2148,PRODUCTS!A:E,4,FALSE)</f>
        <v>8</v>
      </c>
      <c r="J2148" s="10">
        <f t="shared" si="99"/>
        <v>70</v>
      </c>
      <c r="K2148" s="10">
        <f t="shared" si="100"/>
        <v>40</v>
      </c>
      <c r="L2148" s="10">
        <f t="shared" si="101"/>
        <v>30</v>
      </c>
      <c r="M2148" s="2">
        <f>VLOOKUP(D2148,CUSTOMERS!A:E,5,FALSE)</f>
        <v>2</v>
      </c>
      <c r="N2148" s="2">
        <f>VLOOKUP(E2148,PRODUCTS!A:E,5,FALSE)</f>
        <v>6</v>
      </c>
      <c r="O2148" s="2" t="str">
        <f>VLOOKUP(N2148,CATEGORIES!A:C,3,FALSE)</f>
        <v>Food</v>
      </c>
      <c r="P2148" s="2" t="str">
        <f ca="1">VLOOKUP(D2148,CUSTOMERS!A:J,10,FALSE)</f>
        <v>30 - 40</v>
      </c>
      <c r="Q2148" s="2" t="str">
        <f>VLOOKUP(D2148,CUSTOMERS!A:I,9,FALSE)</f>
        <v>South-East</v>
      </c>
      <c r="R2148" s="2" t="str">
        <f>VLOOKUP(D2148,CUSTOMERS!A:K,11,FALSE)</f>
        <v>USA</v>
      </c>
    </row>
    <row r="2149" spans="1:18" x14ac:dyDescent="0.2">
      <c r="A2149" s="2">
        <v>2008</v>
      </c>
      <c r="B2149" s="2">
        <v>2</v>
      </c>
      <c r="C2149" s="4">
        <v>45191</v>
      </c>
      <c r="D2149" s="2">
        <v>448</v>
      </c>
      <c r="E2149" s="2">
        <v>86</v>
      </c>
      <c r="F2149" s="2" t="str">
        <f>VLOOKUP(E2149,PRODUCTS!A:B,2,FALSE)</f>
        <v>Fragrant Flower Arrangement</v>
      </c>
      <c r="G2149" s="2">
        <v>1</v>
      </c>
      <c r="H2149" s="10">
        <f>VLOOKUP(E2149,PRODUCTS!A:E,3,FALSE)</f>
        <v>60</v>
      </c>
      <c r="I2149" s="10">
        <f>VLOOKUP(E2149,PRODUCTS!A:E,4,FALSE)</f>
        <v>31</v>
      </c>
      <c r="J2149" s="10">
        <f t="shared" si="99"/>
        <v>60</v>
      </c>
      <c r="K2149" s="10">
        <f t="shared" si="100"/>
        <v>31</v>
      </c>
      <c r="L2149" s="10">
        <f t="shared" si="101"/>
        <v>29</v>
      </c>
      <c r="M2149" s="2">
        <f>VLOOKUP(D2149,CUSTOMERS!A:E,5,FALSE)</f>
        <v>2</v>
      </c>
      <c r="N2149" s="2">
        <f>VLOOKUP(E2149,PRODUCTS!A:E,5,FALSE)</f>
        <v>22</v>
      </c>
      <c r="O2149" s="2" t="str">
        <f>VLOOKUP(N2149,CATEGORIES!A:C,3,FALSE)</f>
        <v>Gifts</v>
      </c>
      <c r="P2149" s="2" t="str">
        <f ca="1">VLOOKUP(D2149,CUSTOMERS!A:J,10,FALSE)</f>
        <v>30 - 40</v>
      </c>
      <c r="Q2149" s="2" t="str">
        <f>VLOOKUP(D2149,CUSTOMERS!A:I,9,FALSE)</f>
        <v>South-East</v>
      </c>
      <c r="R2149" s="2" t="str">
        <f>VLOOKUP(D2149,CUSTOMERS!A:K,11,FALSE)</f>
        <v>USA</v>
      </c>
    </row>
    <row r="2150" spans="1:18" x14ac:dyDescent="0.2">
      <c r="A2150" s="2">
        <v>2008</v>
      </c>
      <c r="B2150" s="2">
        <v>3</v>
      </c>
      <c r="C2150" s="4">
        <v>45191</v>
      </c>
      <c r="D2150" s="2">
        <v>448</v>
      </c>
      <c r="E2150" s="2">
        <v>152</v>
      </c>
      <c r="F2150" s="2" t="str">
        <f>VLOOKUP(E2150,PRODUCTS!A:B,2,FALSE)</f>
        <v>Pet Portrait</v>
      </c>
      <c r="G2150" s="2">
        <v>1</v>
      </c>
      <c r="H2150" s="10">
        <f>VLOOKUP(E2150,PRODUCTS!A:E,3,FALSE)</f>
        <v>105</v>
      </c>
      <c r="I2150" s="10">
        <f>VLOOKUP(E2150,PRODUCTS!A:E,4,FALSE)</f>
        <v>53.5</v>
      </c>
      <c r="J2150" s="10">
        <f t="shared" si="99"/>
        <v>105</v>
      </c>
      <c r="K2150" s="10">
        <f t="shared" si="100"/>
        <v>53.5</v>
      </c>
      <c r="L2150" s="10">
        <f t="shared" si="101"/>
        <v>51.5</v>
      </c>
      <c r="M2150" s="2">
        <f>VLOOKUP(D2150,CUSTOMERS!A:E,5,FALSE)</f>
        <v>2</v>
      </c>
      <c r="N2150" s="2">
        <f>VLOOKUP(E2150,PRODUCTS!A:E,5,FALSE)</f>
        <v>21</v>
      </c>
      <c r="O2150" s="2" t="str">
        <f>VLOOKUP(N2150,CATEGORIES!A:C,3,FALSE)</f>
        <v>Household</v>
      </c>
      <c r="P2150" s="2" t="str">
        <f ca="1">VLOOKUP(D2150,CUSTOMERS!A:J,10,FALSE)</f>
        <v>30 - 40</v>
      </c>
      <c r="Q2150" s="2" t="str">
        <f>VLOOKUP(D2150,CUSTOMERS!A:I,9,FALSE)</f>
        <v>South-East</v>
      </c>
      <c r="R2150" s="2" t="str">
        <f>VLOOKUP(D2150,CUSTOMERS!A:K,11,FALSE)</f>
        <v>USA</v>
      </c>
    </row>
    <row r="2151" spans="1:18" x14ac:dyDescent="0.2">
      <c r="A2151" s="2">
        <v>2008</v>
      </c>
      <c r="B2151" s="2">
        <v>4</v>
      </c>
      <c r="C2151" s="4">
        <v>45191</v>
      </c>
      <c r="D2151" s="2">
        <v>448</v>
      </c>
      <c r="E2151" s="2">
        <v>202</v>
      </c>
      <c r="F2151" s="2" t="str">
        <f>VLOOKUP(E2151,PRODUCTS!A:B,2,FALSE)</f>
        <v>100% Wool Victorian Carpet</v>
      </c>
      <c r="G2151" s="2">
        <v>1</v>
      </c>
      <c r="H2151" s="10">
        <f>VLOOKUP(E2151,PRODUCTS!A:E,3,FALSE)</f>
        <v>998</v>
      </c>
      <c r="I2151" s="10">
        <f>VLOOKUP(E2151,PRODUCTS!A:E,4,FALSE)</f>
        <v>502</v>
      </c>
      <c r="J2151" s="10">
        <f t="shared" si="99"/>
        <v>998</v>
      </c>
      <c r="K2151" s="10">
        <f t="shared" si="100"/>
        <v>502</v>
      </c>
      <c r="L2151" s="10">
        <f t="shared" si="101"/>
        <v>496</v>
      </c>
      <c r="M2151" s="2">
        <f>VLOOKUP(D2151,CUSTOMERS!A:E,5,FALSE)</f>
        <v>2</v>
      </c>
      <c r="N2151" s="2">
        <f>VLOOKUP(E2151,PRODUCTS!A:E,5,FALSE)</f>
        <v>19</v>
      </c>
      <c r="O2151" s="2" t="str">
        <f>VLOOKUP(N2151,CATEGORIES!A:C,3,FALSE)</f>
        <v>Household</v>
      </c>
      <c r="P2151" s="2" t="str">
        <f ca="1">VLOOKUP(D2151,CUSTOMERS!A:J,10,FALSE)</f>
        <v>30 - 40</v>
      </c>
      <c r="Q2151" s="2" t="str">
        <f>VLOOKUP(D2151,CUSTOMERS!A:I,9,FALSE)</f>
        <v>South-East</v>
      </c>
      <c r="R2151" s="2" t="str">
        <f>VLOOKUP(D2151,CUSTOMERS!A:K,11,FALSE)</f>
        <v>USA</v>
      </c>
    </row>
    <row r="2152" spans="1:18" x14ac:dyDescent="0.2">
      <c r="A2152" s="2">
        <v>2009</v>
      </c>
      <c r="B2152" s="2">
        <v>1</v>
      </c>
      <c r="C2152" s="4">
        <v>45192</v>
      </c>
      <c r="D2152" s="2">
        <v>355</v>
      </c>
      <c r="E2152" s="2">
        <v>175</v>
      </c>
      <c r="F2152" s="2" t="str">
        <f>VLOOKUP(E2152,PRODUCTS!A:B,2,FALSE)</f>
        <v>Silverplated Hip Flask</v>
      </c>
      <c r="G2152" s="2">
        <v>1</v>
      </c>
      <c r="H2152" s="10">
        <f>VLOOKUP(E2152,PRODUCTS!A:E,3,FALSE)</f>
        <v>29</v>
      </c>
      <c r="I2152" s="10">
        <f>VLOOKUP(E2152,PRODUCTS!A:E,4,FALSE)</f>
        <v>16.5</v>
      </c>
      <c r="J2152" s="10">
        <f t="shared" si="99"/>
        <v>29</v>
      </c>
      <c r="K2152" s="10">
        <f t="shared" si="100"/>
        <v>16.5</v>
      </c>
      <c r="L2152" s="10">
        <f t="shared" si="101"/>
        <v>12.5</v>
      </c>
      <c r="M2152" s="2">
        <f>VLOOKUP(D2152,CUSTOMERS!A:E,5,FALSE)</f>
        <v>10</v>
      </c>
      <c r="N2152" s="2">
        <f>VLOOKUP(E2152,PRODUCTS!A:E,5,FALSE)</f>
        <v>26</v>
      </c>
      <c r="O2152" s="2" t="str">
        <f>VLOOKUP(N2152,CATEGORIES!A:C,3,FALSE)</f>
        <v>Gifts</v>
      </c>
      <c r="P2152" s="2" t="str">
        <f ca="1">VLOOKUP(D2152,CUSTOMERS!A:J,10,FALSE)</f>
        <v>30 - 40</v>
      </c>
      <c r="Q2152" s="2" t="str">
        <f>VLOOKUP(D2152,CUSTOMERS!A:I,9,FALSE)</f>
        <v>North-East</v>
      </c>
      <c r="R2152" s="2" t="str">
        <f>VLOOKUP(D2152,CUSTOMERS!A:K,11,FALSE)</f>
        <v>USA</v>
      </c>
    </row>
    <row r="2153" spans="1:18" x14ac:dyDescent="0.2">
      <c r="A2153" s="2">
        <v>2010</v>
      </c>
      <c r="B2153" s="2">
        <v>1</v>
      </c>
      <c r="C2153" s="4">
        <v>45193</v>
      </c>
      <c r="D2153" s="2">
        <v>173</v>
      </c>
      <c r="E2153" s="2">
        <v>184</v>
      </c>
      <c r="F2153" s="2" t="str">
        <f>VLOOKUP(E2153,PRODUCTS!A:B,2,FALSE)</f>
        <v>Sonic Molechaser</v>
      </c>
      <c r="G2153" s="2">
        <v>1</v>
      </c>
      <c r="H2153" s="10">
        <f>VLOOKUP(E2153,PRODUCTS!A:E,3,FALSE)</f>
        <v>45</v>
      </c>
      <c r="I2153" s="10">
        <f>VLOOKUP(E2153,PRODUCTS!A:E,4,FALSE)</f>
        <v>23.5</v>
      </c>
      <c r="J2153" s="10">
        <f t="shared" si="99"/>
        <v>45</v>
      </c>
      <c r="K2153" s="10">
        <f t="shared" si="100"/>
        <v>23.5</v>
      </c>
      <c r="L2153" s="10">
        <f t="shared" si="101"/>
        <v>21.5</v>
      </c>
      <c r="M2153" s="2">
        <f>VLOOKUP(D2153,CUSTOMERS!A:E,5,FALSE)</f>
        <v>3</v>
      </c>
      <c r="N2153" s="2">
        <f>VLOOKUP(E2153,PRODUCTS!A:E,5,FALSE)</f>
        <v>16</v>
      </c>
      <c r="O2153" s="2" t="str">
        <f>VLOOKUP(N2153,CATEGORIES!A:C,3,FALSE)</f>
        <v>Household</v>
      </c>
      <c r="P2153" s="2" t="str">
        <f ca="1">VLOOKUP(D2153,CUSTOMERS!A:J,10,FALSE)</f>
        <v>50 - 60</v>
      </c>
      <c r="Q2153" s="2" t="str">
        <f>VLOOKUP(D2153,CUSTOMERS!A:I,9,FALSE)</f>
        <v>South</v>
      </c>
      <c r="R2153" s="2" t="str">
        <f>VLOOKUP(D2153,CUSTOMERS!A:K,11,FALSE)</f>
        <v>USA</v>
      </c>
    </row>
    <row r="2154" spans="1:18" x14ac:dyDescent="0.2">
      <c r="A2154" s="2">
        <v>2011</v>
      </c>
      <c r="B2154" s="2">
        <v>1</v>
      </c>
      <c r="C2154" s="4">
        <v>45193</v>
      </c>
      <c r="D2154" s="2">
        <v>292</v>
      </c>
      <c r="E2154" s="2">
        <v>142</v>
      </c>
      <c r="F2154" s="2" t="str">
        <f>VLOOKUP(E2154,PRODUCTS!A:B,2,FALSE)</f>
        <v>Notre Dame 3-D Puzzle</v>
      </c>
      <c r="G2154" s="2">
        <v>1</v>
      </c>
      <c r="H2154" s="10">
        <f>VLOOKUP(E2154,PRODUCTS!A:E,3,FALSE)</f>
        <v>50</v>
      </c>
      <c r="I2154" s="10">
        <f>VLOOKUP(E2154,PRODUCTS!A:E,4,FALSE)</f>
        <v>27</v>
      </c>
      <c r="J2154" s="10">
        <f t="shared" si="99"/>
        <v>50</v>
      </c>
      <c r="K2154" s="10">
        <f t="shared" si="100"/>
        <v>27</v>
      </c>
      <c r="L2154" s="10">
        <f t="shared" si="101"/>
        <v>23</v>
      </c>
      <c r="M2154" s="2">
        <f>VLOOKUP(D2154,CUSTOMERS!A:E,5,FALSE)</f>
        <v>4</v>
      </c>
      <c r="N2154" s="2">
        <f>VLOOKUP(E2154,PRODUCTS!A:E,5,FALSE)</f>
        <v>10</v>
      </c>
      <c r="O2154" s="2" t="str">
        <f>VLOOKUP(N2154,CATEGORIES!A:C,3,FALSE)</f>
        <v>Children</v>
      </c>
      <c r="P2154" s="2" t="str">
        <f ca="1">VLOOKUP(D2154,CUSTOMERS!A:J,10,FALSE)</f>
        <v>30 - 40</v>
      </c>
      <c r="Q2154" s="2" t="str">
        <f>VLOOKUP(D2154,CUSTOMERS!A:I,9,FALSE)</f>
        <v>South-West</v>
      </c>
      <c r="R2154" s="2" t="str">
        <f>VLOOKUP(D2154,CUSTOMERS!A:K,11,FALSE)</f>
        <v>USA</v>
      </c>
    </row>
    <row r="2155" spans="1:18" x14ac:dyDescent="0.2">
      <c r="A2155" s="2">
        <v>2011</v>
      </c>
      <c r="B2155" s="2">
        <v>2</v>
      </c>
      <c r="C2155" s="4">
        <v>45193</v>
      </c>
      <c r="D2155" s="2">
        <v>292</v>
      </c>
      <c r="E2155" s="2">
        <v>171</v>
      </c>
      <c r="F2155" s="2" t="str">
        <f>VLOOKUP(E2155,PRODUCTS!A:B,2,FALSE)</f>
        <v>Seal Pack Refill Kit</v>
      </c>
      <c r="G2155" s="2">
        <v>1</v>
      </c>
      <c r="H2155" s="10">
        <f>VLOOKUP(E2155,PRODUCTS!A:E,3,FALSE)</f>
        <v>27</v>
      </c>
      <c r="I2155" s="10">
        <f>VLOOKUP(E2155,PRODUCTS!A:E,4,FALSE)</f>
        <v>16.5</v>
      </c>
      <c r="J2155" s="10">
        <f t="shared" si="99"/>
        <v>27</v>
      </c>
      <c r="K2155" s="10">
        <f t="shared" si="100"/>
        <v>16.5</v>
      </c>
      <c r="L2155" s="10">
        <f t="shared" si="101"/>
        <v>10.5</v>
      </c>
      <c r="M2155" s="2">
        <f>VLOOKUP(D2155,CUSTOMERS!A:E,5,FALSE)</f>
        <v>4</v>
      </c>
      <c r="N2155" s="2">
        <f>VLOOKUP(E2155,PRODUCTS!A:E,5,FALSE)</f>
        <v>23</v>
      </c>
      <c r="O2155" s="2" t="str">
        <f>VLOOKUP(N2155,CATEGORIES!A:C,3,FALSE)</f>
        <v>Travel</v>
      </c>
      <c r="P2155" s="2" t="str">
        <f ca="1">VLOOKUP(D2155,CUSTOMERS!A:J,10,FALSE)</f>
        <v>30 - 40</v>
      </c>
      <c r="Q2155" s="2" t="str">
        <f>VLOOKUP(D2155,CUSTOMERS!A:I,9,FALSE)</f>
        <v>South-West</v>
      </c>
      <c r="R2155" s="2" t="str">
        <f>VLOOKUP(D2155,CUSTOMERS!A:K,11,FALSE)</f>
        <v>USA</v>
      </c>
    </row>
    <row r="2156" spans="1:18" x14ac:dyDescent="0.2">
      <c r="A2156" s="2">
        <v>2011</v>
      </c>
      <c r="B2156" s="2">
        <v>3</v>
      </c>
      <c r="C2156" s="4">
        <v>45193</v>
      </c>
      <c r="D2156" s="2">
        <v>292</v>
      </c>
      <c r="E2156" s="2">
        <v>208</v>
      </c>
      <c r="F2156" s="2" t="str">
        <f>VLOOKUP(E2156,PRODUCTS!A:B,2,FALSE)</f>
        <v>Winged Fairy</v>
      </c>
      <c r="G2156" s="2">
        <v>1</v>
      </c>
      <c r="H2156" s="10">
        <f>VLOOKUP(E2156,PRODUCTS!A:E,3,FALSE)</f>
        <v>45</v>
      </c>
      <c r="I2156" s="10">
        <f>VLOOKUP(E2156,PRODUCTS!A:E,4,FALSE)</f>
        <v>25.5</v>
      </c>
      <c r="J2156" s="10">
        <f t="shared" si="99"/>
        <v>45</v>
      </c>
      <c r="K2156" s="10">
        <f t="shared" si="100"/>
        <v>25.5</v>
      </c>
      <c r="L2156" s="10">
        <f t="shared" si="101"/>
        <v>19.5</v>
      </c>
      <c r="M2156" s="2">
        <f>VLOOKUP(D2156,CUSTOMERS!A:E,5,FALSE)</f>
        <v>4</v>
      </c>
      <c r="N2156" s="2">
        <f>VLOOKUP(E2156,PRODUCTS!A:E,5,FALSE)</f>
        <v>16</v>
      </c>
      <c r="O2156" s="2" t="str">
        <f>VLOOKUP(N2156,CATEGORIES!A:C,3,FALSE)</f>
        <v>Household</v>
      </c>
      <c r="P2156" s="2" t="str">
        <f ca="1">VLOOKUP(D2156,CUSTOMERS!A:J,10,FALSE)</f>
        <v>30 - 40</v>
      </c>
      <c r="Q2156" s="2" t="str">
        <f>VLOOKUP(D2156,CUSTOMERS!A:I,9,FALSE)</f>
        <v>South-West</v>
      </c>
      <c r="R2156" s="2" t="str">
        <f>VLOOKUP(D2156,CUSTOMERS!A:K,11,FALSE)</f>
        <v>USA</v>
      </c>
    </row>
    <row r="2157" spans="1:18" x14ac:dyDescent="0.2">
      <c r="A2157" s="2">
        <v>2012</v>
      </c>
      <c r="B2157" s="2">
        <v>1</v>
      </c>
      <c r="C2157" s="4">
        <v>45194</v>
      </c>
      <c r="D2157" s="2">
        <v>1</v>
      </c>
      <c r="E2157" s="2">
        <v>26</v>
      </c>
      <c r="F2157" s="2" t="str">
        <f>VLOOKUP(E2157,PRODUCTS!A:B,2,FALSE)</f>
        <v>Bubble Gum Kit</v>
      </c>
      <c r="G2157" s="2">
        <v>1</v>
      </c>
      <c r="H2157" s="10">
        <f>VLOOKUP(E2157,PRODUCTS!A:E,3,FALSE)</f>
        <v>17</v>
      </c>
      <c r="I2157" s="10">
        <f>VLOOKUP(E2157,PRODUCTS!A:E,4,FALSE)</f>
        <v>9.5</v>
      </c>
      <c r="J2157" s="10">
        <f t="shared" si="99"/>
        <v>17</v>
      </c>
      <c r="K2157" s="10">
        <f t="shared" si="100"/>
        <v>9.5</v>
      </c>
      <c r="L2157" s="10">
        <f t="shared" si="101"/>
        <v>7.5</v>
      </c>
      <c r="M2157" s="2">
        <f>VLOOKUP(D2157,CUSTOMERS!A:E,5,FALSE)</f>
        <v>6</v>
      </c>
      <c r="N2157" s="2">
        <f>VLOOKUP(E2157,PRODUCTS!A:E,5,FALSE)</f>
        <v>17</v>
      </c>
      <c r="O2157" s="2" t="str">
        <f>VLOOKUP(N2157,CATEGORIES!A:C,3,FALSE)</f>
        <v>Children</v>
      </c>
      <c r="P2157" s="2" t="str">
        <f ca="1">VLOOKUP(D2157,CUSTOMERS!A:J,10,FALSE)</f>
        <v>40 - 50</v>
      </c>
      <c r="Q2157" s="2" t="str">
        <f>VLOOKUP(D2157,CUSTOMERS!A:I,9,FALSE)</f>
        <v>North-East</v>
      </c>
      <c r="R2157" s="2" t="str">
        <f>VLOOKUP(D2157,CUSTOMERS!A:K,11,FALSE)</f>
        <v>USA</v>
      </c>
    </row>
    <row r="2158" spans="1:18" x14ac:dyDescent="0.2">
      <c r="A2158" s="2">
        <v>2013</v>
      </c>
      <c r="B2158" s="2">
        <v>1</v>
      </c>
      <c r="C2158" s="4">
        <v>45194</v>
      </c>
      <c r="D2158" s="2">
        <v>25</v>
      </c>
      <c r="E2158" s="2">
        <v>150</v>
      </c>
      <c r="F2158" s="2" t="str">
        <f>VLOOKUP(E2158,PRODUCTS!A:B,2,FALSE)</f>
        <v>Personal Air Purifier</v>
      </c>
      <c r="G2158" s="2">
        <v>1</v>
      </c>
      <c r="H2158" s="10">
        <f>VLOOKUP(E2158,PRODUCTS!A:E,3,FALSE)</f>
        <v>105</v>
      </c>
      <c r="I2158" s="10">
        <f>VLOOKUP(E2158,PRODUCTS!A:E,4,FALSE)</f>
        <v>53.5</v>
      </c>
      <c r="J2158" s="10">
        <f t="shared" si="99"/>
        <v>105</v>
      </c>
      <c r="K2158" s="10">
        <f t="shared" si="100"/>
        <v>53.5</v>
      </c>
      <c r="L2158" s="10">
        <f t="shared" si="101"/>
        <v>51.5</v>
      </c>
      <c r="M2158" s="2">
        <f>VLOOKUP(D2158,CUSTOMERS!A:E,5,FALSE)</f>
        <v>3</v>
      </c>
      <c r="N2158" s="2">
        <f>VLOOKUP(E2158,PRODUCTS!A:E,5,FALSE)</f>
        <v>7</v>
      </c>
      <c r="O2158" s="2" t="str">
        <f>VLOOKUP(N2158,CATEGORIES!A:C,3,FALSE)</f>
        <v>Electronics</v>
      </c>
      <c r="P2158" s="2" t="str">
        <f ca="1">VLOOKUP(D2158,CUSTOMERS!A:J,10,FALSE)</f>
        <v>30 - 40</v>
      </c>
      <c r="Q2158" s="2" t="str">
        <f>VLOOKUP(D2158,CUSTOMERS!A:I,9,FALSE)</f>
        <v>North-West</v>
      </c>
      <c r="R2158" s="2" t="str">
        <f>VLOOKUP(D2158,CUSTOMERS!A:K,11,FALSE)</f>
        <v>USA</v>
      </c>
    </row>
    <row r="2159" spans="1:18" x14ac:dyDescent="0.2">
      <c r="A2159" s="2">
        <v>2013</v>
      </c>
      <c r="B2159" s="2">
        <v>2</v>
      </c>
      <c r="C2159" s="4">
        <v>45194</v>
      </c>
      <c r="D2159" s="2">
        <v>25</v>
      </c>
      <c r="E2159" s="2">
        <v>201</v>
      </c>
      <c r="F2159" s="2" t="str">
        <f>VLOOKUP(E2159,PRODUCTS!A:B,2,FALSE)</f>
        <v>Vermont Breakfast Gift Basket</v>
      </c>
      <c r="G2159" s="2">
        <v>1</v>
      </c>
      <c r="H2159" s="10">
        <f>VLOOKUP(E2159,PRODUCTS!A:E,3,FALSE)</f>
        <v>33</v>
      </c>
      <c r="I2159" s="10">
        <f>VLOOKUP(E2159,PRODUCTS!A:E,4,FALSE)</f>
        <v>17.5</v>
      </c>
      <c r="J2159" s="10">
        <f t="shared" si="99"/>
        <v>33</v>
      </c>
      <c r="K2159" s="10">
        <f t="shared" si="100"/>
        <v>17.5</v>
      </c>
      <c r="L2159" s="10">
        <f t="shared" si="101"/>
        <v>15.5</v>
      </c>
      <c r="M2159" s="2">
        <f>VLOOKUP(D2159,CUSTOMERS!A:E,5,FALSE)</f>
        <v>3</v>
      </c>
      <c r="N2159" s="2">
        <f>VLOOKUP(E2159,PRODUCTS!A:E,5,FALSE)</f>
        <v>11</v>
      </c>
      <c r="O2159" s="2" t="str">
        <f>VLOOKUP(N2159,CATEGORIES!A:C,3,FALSE)</f>
        <v>Gifts</v>
      </c>
      <c r="P2159" s="2" t="str">
        <f ca="1">VLOOKUP(D2159,CUSTOMERS!A:J,10,FALSE)</f>
        <v>30 - 40</v>
      </c>
      <c r="Q2159" s="2" t="str">
        <f>VLOOKUP(D2159,CUSTOMERS!A:I,9,FALSE)</f>
        <v>North-West</v>
      </c>
      <c r="R2159" s="2" t="str">
        <f>VLOOKUP(D2159,CUSTOMERS!A:K,11,FALSE)</f>
        <v>USA</v>
      </c>
    </row>
    <row r="2160" spans="1:18" x14ac:dyDescent="0.2">
      <c r="A2160" s="2">
        <v>2014</v>
      </c>
      <c r="B2160" s="2">
        <v>1</v>
      </c>
      <c r="C2160" s="4">
        <v>45194</v>
      </c>
      <c r="D2160" s="2">
        <v>636</v>
      </c>
      <c r="E2160" s="2">
        <v>75</v>
      </c>
      <c r="F2160" s="2" t="str">
        <f>VLOOKUP(E2160,PRODUCTS!A:B,2,FALSE)</f>
        <v>Exotic Meat Lover</v>
      </c>
      <c r="G2160" s="2">
        <v>1</v>
      </c>
      <c r="H2160" s="10">
        <f>VLOOKUP(E2160,PRODUCTS!A:E,3,FALSE)</f>
        <v>140</v>
      </c>
      <c r="I2160" s="10">
        <f>VLOOKUP(E2160,PRODUCTS!A:E,4,FALSE)</f>
        <v>73</v>
      </c>
      <c r="J2160" s="10">
        <f t="shared" si="99"/>
        <v>140</v>
      </c>
      <c r="K2160" s="10">
        <f t="shared" si="100"/>
        <v>73</v>
      </c>
      <c r="L2160" s="10">
        <f t="shared" si="101"/>
        <v>67</v>
      </c>
      <c r="M2160" s="2">
        <f>VLOOKUP(D2160,CUSTOMERS!A:E,5,FALSE)</f>
        <v>4</v>
      </c>
      <c r="N2160" s="2">
        <f>VLOOKUP(E2160,PRODUCTS!A:E,5,FALSE)</f>
        <v>18</v>
      </c>
      <c r="O2160" s="2" t="str">
        <f>VLOOKUP(N2160,CATEGORIES!A:C,3,FALSE)</f>
        <v>Food</v>
      </c>
      <c r="P2160" s="2" t="str">
        <f ca="1">VLOOKUP(D2160,CUSTOMERS!A:J,10,FALSE)</f>
        <v>40 - 50</v>
      </c>
      <c r="Q2160" s="2" t="str">
        <f>VLOOKUP(D2160,CUSTOMERS!A:I,9,FALSE)</f>
        <v>France</v>
      </c>
      <c r="R2160" s="2" t="str">
        <f>VLOOKUP(D2160,CUSTOMERS!A:K,11,FALSE)</f>
        <v>Europe</v>
      </c>
    </row>
    <row r="2161" spans="1:18" x14ac:dyDescent="0.2">
      <c r="A2161" s="2">
        <v>2014</v>
      </c>
      <c r="B2161" s="2">
        <v>2</v>
      </c>
      <c r="C2161" s="4">
        <v>45194</v>
      </c>
      <c r="D2161" s="2">
        <v>636</v>
      </c>
      <c r="E2161" s="2">
        <v>106</v>
      </c>
      <c r="F2161" s="2" t="str">
        <f>VLOOKUP(E2161,PRODUCTS!A:B,2,FALSE)</f>
        <v>Incredible Chiller</v>
      </c>
      <c r="G2161" s="2">
        <v>2</v>
      </c>
      <c r="H2161" s="10">
        <f>VLOOKUP(E2161,PRODUCTS!A:E,3,FALSE)</f>
        <v>72</v>
      </c>
      <c r="I2161" s="10">
        <f>VLOOKUP(E2161,PRODUCTS!A:E,4,FALSE)</f>
        <v>38</v>
      </c>
      <c r="J2161" s="10">
        <f t="shared" si="99"/>
        <v>144</v>
      </c>
      <c r="K2161" s="10">
        <f t="shared" si="100"/>
        <v>76</v>
      </c>
      <c r="L2161" s="10">
        <f t="shared" si="101"/>
        <v>68</v>
      </c>
      <c r="M2161" s="2">
        <f>VLOOKUP(D2161,CUSTOMERS!A:E,5,FALSE)</f>
        <v>4</v>
      </c>
      <c r="N2161" s="2">
        <f>VLOOKUP(E2161,PRODUCTS!A:E,5,FALSE)</f>
        <v>15</v>
      </c>
      <c r="O2161" s="2" t="str">
        <f>VLOOKUP(N2161,CATEGORIES!A:C,3,FALSE)</f>
        <v>Household</v>
      </c>
      <c r="P2161" s="2" t="str">
        <f ca="1">VLOOKUP(D2161,CUSTOMERS!A:J,10,FALSE)</f>
        <v>40 - 50</v>
      </c>
      <c r="Q2161" s="2" t="str">
        <f>VLOOKUP(D2161,CUSTOMERS!A:I,9,FALSE)</f>
        <v>France</v>
      </c>
      <c r="R2161" s="2" t="str">
        <f>VLOOKUP(D2161,CUSTOMERS!A:K,11,FALSE)</f>
        <v>Europe</v>
      </c>
    </row>
    <row r="2162" spans="1:18" x14ac:dyDescent="0.2">
      <c r="A2162" s="2">
        <v>2015</v>
      </c>
      <c r="B2162" s="2">
        <v>1</v>
      </c>
      <c r="C2162" s="4">
        <v>45195</v>
      </c>
      <c r="D2162" s="2">
        <v>641</v>
      </c>
      <c r="E2162" s="2">
        <v>41</v>
      </c>
      <c r="F2162" s="2" t="str">
        <f>VLOOKUP(E2162,PRODUCTS!A:B,2,FALSE)</f>
        <v>Celebration</v>
      </c>
      <c r="G2162" s="2">
        <v>2</v>
      </c>
      <c r="H2162" s="10">
        <f>VLOOKUP(E2162,PRODUCTS!A:E,3,FALSE)</f>
        <v>79</v>
      </c>
      <c r="I2162" s="10">
        <f>VLOOKUP(E2162,PRODUCTS!A:E,4,FALSE)</f>
        <v>42.5</v>
      </c>
      <c r="J2162" s="10">
        <f t="shared" si="99"/>
        <v>158</v>
      </c>
      <c r="K2162" s="10">
        <f t="shared" si="100"/>
        <v>85</v>
      </c>
      <c r="L2162" s="10">
        <f t="shared" si="101"/>
        <v>73</v>
      </c>
      <c r="M2162" s="2">
        <f>VLOOKUP(D2162,CUSTOMERS!A:E,5,FALSE)</f>
        <v>3</v>
      </c>
      <c r="N2162" s="2">
        <f>VLOOKUP(E2162,PRODUCTS!A:E,5,FALSE)</f>
        <v>11</v>
      </c>
      <c r="O2162" s="2" t="str">
        <f>VLOOKUP(N2162,CATEGORIES!A:C,3,FALSE)</f>
        <v>Gifts</v>
      </c>
      <c r="P2162" s="2" t="str">
        <f ca="1">VLOOKUP(D2162,CUSTOMERS!A:J,10,FALSE)</f>
        <v>70+</v>
      </c>
      <c r="Q2162" s="2" t="str">
        <f>VLOOKUP(D2162,CUSTOMERS!A:I,9,FALSE)</f>
        <v>South</v>
      </c>
      <c r="R2162" s="2" t="str">
        <f>VLOOKUP(D2162,CUSTOMERS!A:K,11,FALSE)</f>
        <v>USA</v>
      </c>
    </row>
    <row r="2163" spans="1:18" x14ac:dyDescent="0.2">
      <c r="A2163" s="2">
        <v>2015</v>
      </c>
      <c r="B2163" s="2">
        <v>2</v>
      </c>
      <c r="C2163" s="4">
        <v>45195</v>
      </c>
      <c r="D2163" s="2">
        <v>641</v>
      </c>
      <c r="E2163" s="2">
        <v>52</v>
      </c>
      <c r="F2163" s="2" t="str">
        <f>VLOOKUP(E2163,PRODUCTS!A:B,2,FALSE)</f>
        <v>Classic Pink Flamingos</v>
      </c>
      <c r="G2163" s="2">
        <v>1</v>
      </c>
      <c r="H2163" s="10">
        <f>VLOOKUP(E2163,PRODUCTS!A:E,3,FALSE)</f>
        <v>20</v>
      </c>
      <c r="I2163" s="10">
        <f>VLOOKUP(E2163,PRODUCTS!A:E,4,FALSE)</f>
        <v>11</v>
      </c>
      <c r="J2163" s="10">
        <f t="shared" si="99"/>
        <v>20</v>
      </c>
      <c r="K2163" s="10">
        <f t="shared" si="100"/>
        <v>11</v>
      </c>
      <c r="L2163" s="10">
        <f t="shared" si="101"/>
        <v>9</v>
      </c>
      <c r="M2163" s="2">
        <f>VLOOKUP(D2163,CUSTOMERS!A:E,5,FALSE)</f>
        <v>3</v>
      </c>
      <c r="N2163" s="2">
        <f>VLOOKUP(E2163,PRODUCTS!A:E,5,FALSE)</f>
        <v>16</v>
      </c>
      <c r="O2163" s="2" t="str">
        <f>VLOOKUP(N2163,CATEGORIES!A:C,3,FALSE)</f>
        <v>Household</v>
      </c>
      <c r="P2163" s="2" t="str">
        <f ca="1">VLOOKUP(D2163,CUSTOMERS!A:J,10,FALSE)</f>
        <v>70+</v>
      </c>
      <c r="Q2163" s="2" t="str">
        <f>VLOOKUP(D2163,CUSTOMERS!A:I,9,FALSE)</f>
        <v>South</v>
      </c>
      <c r="R2163" s="2" t="str">
        <f>VLOOKUP(D2163,CUSTOMERS!A:K,11,FALSE)</f>
        <v>USA</v>
      </c>
    </row>
    <row r="2164" spans="1:18" x14ac:dyDescent="0.2">
      <c r="A2164" s="2">
        <v>2015</v>
      </c>
      <c r="B2164" s="2">
        <v>3</v>
      </c>
      <c r="C2164" s="4">
        <v>45195</v>
      </c>
      <c r="D2164" s="2">
        <v>641</v>
      </c>
      <c r="E2164" s="2">
        <v>195</v>
      </c>
      <c r="F2164" s="2" t="str">
        <f>VLOOKUP(E2164,PRODUCTS!A:B,2,FALSE)</f>
        <v>Tiverton Wren House</v>
      </c>
      <c r="G2164" s="2">
        <v>1</v>
      </c>
      <c r="H2164" s="10">
        <f>VLOOKUP(E2164,PRODUCTS!A:E,3,FALSE)</f>
        <v>46</v>
      </c>
      <c r="I2164" s="10">
        <f>VLOOKUP(E2164,PRODUCTS!A:E,4,FALSE)</f>
        <v>24</v>
      </c>
      <c r="J2164" s="10">
        <f t="shared" si="99"/>
        <v>46</v>
      </c>
      <c r="K2164" s="10">
        <f t="shared" si="100"/>
        <v>24</v>
      </c>
      <c r="L2164" s="10">
        <f t="shared" si="101"/>
        <v>22</v>
      </c>
      <c r="M2164" s="2">
        <f>VLOOKUP(D2164,CUSTOMERS!A:E,5,FALSE)</f>
        <v>3</v>
      </c>
      <c r="N2164" s="2">
        <f>VLOOKUP(E2164,PRODUCTS!A:E,5,FALSE)</f>
        <v>16</v>
      </c>
      <c r="O2164" s="2" t="str">
        <f>VLOOKUP(N2164,CATEGORIES!A:C,3,FALSE)</f>
        <v>Household</v>
      </c>
      <c r="P2164" s="2" t="str">
        <f ca="1">VLOOKUP(D2164,CUSTOMERS!A:J,10,FALSE)</f>
        <v>70+</v>
      </c>
      <c r="Q2164" s="2" t="str">
        <f>VLOOKUP(D2164,CUSTOMERS!A:I,9,FALSE)</f>
        <v>South</v>
      </c>
      <c r="R2164" s="2" t="str">
        <f>VLOOKUP(D2164,CUSTOMERS!A:K,11,FALSE)</f>
        <v>USA</v>
      </c>
    </row>
    <row r="2165" spans="1:18" x14ac:dyDescent="0.2">
      <c r="A2165" s="2">
        <v>2016</v>
      </c>
      <c r="B2165" s="2">
        <v>1</v>
      </c>
      <c r="C2165" s="4">
        <v>45198</v>
      </c>
      <c r="D2165" s="2">
        <v>280</v>
      </c>
      <c r="E2165" s="2">
        <v>81</v>
      </c>
      <c r="F2165" s="2" t="str">
        <f>VLOOKUP(E2165,PRODUCTS!A:B,2,FALSE)</f>
        <v>Fisherman's Reel Clock</v>
      </c>
      <c r="G2165" s="2">
        <v>1</v>
      </c>
      <c r="H2165" s="10">
        <f>VLOOKUP(E2165,PRODUCTS!A:E,3,FALSE)</f>
        <v>190</v>
      </c>
      <c r="I2165" s="10">
        <f>VLOOKUP(E2165,PRODUCTS!A:E,4,FALSE)</f>
        <v>98</v>
      </c>
      <c r="J2165" s="10">
        <f t="shared" si="99"/>
        <v>190</v>
      </c>
      <c r="K2165" s="10">
        <f t="shared" si="100"/>
        <v>98</v>
      </c>
      <c r="L2165" s="10">
        <f t="shared" si="101"/>
        <v>92</v>
      </c>
      <c r="M2165" s="2">
        <f>VLOOKUP(D2165,CUSTOMERS!A:E,5,FALSE)</f>
        <v>4</v>
      </c>
      <c r="N2165" s="2">
        <f>VLOOKUP(E2165,PRODUCTS!A:E,5,FALSE)</f>
        <v>26</v>
      </c>
      <c r="O2165" s="2" t="str">
        <f>VLOOKUP(N2165,CATEGORIES!A:C,3,FALSE)</f>
        <v>Gifts</v>
      </c>
      <c r="P2165" s="2" t="str">
        <f ca="1">VLOOKUP(D2165,CUSTOMERS!A:J,10,FALSE)</f>
        <v>70+</v>
      </c>
      <c r="Q2165" s="2" t="str">
        <f>VLOOKUP(D2165,CUSTOMERS!A:I,9,FALSE)</f>
        <v>Central</v>
      </c>
      <c r="R2165" s="2" t="str">
        <f>VLOOKUP(D2165,CUSTOMERS!A:K,11,FALSE)</f>
        <v>USA</v>
      </c>
    </row>
    <row r="2166" spans="1:18" x14ac:dyDescent="0.2">
      <c r="A2166" s="2">
        <v>2016</v>
      </c>
      <c r="B2166" s="2">
        <v>2</v>
      </c>
      <c r="C2166" s="4">
        <v>45198</v>
      </c>
      <c r="D2166" s="2">
        <v>280</v>
      </c>
      <c r="E2166" s="2">
        <v>144</v>
      </c>
      <c r="F2166" s="2" t="str">
        <f>VLOOKUP(E2166,PRODUCTS!A:B,2,FALSE)</f>
        <v>Office Goody Basket</v>
      </c>
      <c r="G2166" s="2">
        <v>1</v>
      </c>
      <c r="H2166" s="10">
        <f>VLOOKUP(E2166,PRODUCTS!A:E,3,FALSE)</f>
        <v>113</v>
      </c>
      <c r="I2166" s="10">
        <f>VLOOKUP(E2166,PRODUCTS!A:E,4,FALSE)</f>
        <v>59.5</v>
      </c>
      <c r="J2166" s="10">
        <f t="shared" si="99"/>
        <v>113</v>
      </c>
      <c r="K2166" s="10">
        <f t="shared" si="100"/>
        <v>59.5</v>
      </c>
      <c r="L2166" s="10">
        <f t="shared" si="101"/>
        <v>53.5</v>
      </c>
      <c r="M2166" s="2">
        <f>VLOOKUP(D2166,CUSTOMERS!A:E,5,FALSE)</f>
        <v>4</v>
      </c>
      <c r="N2166" s="2">
        <f>VLOOKUP(E2166,PRODUCTS!A:E,5,FALSE)</f>
        <v>11</v>
      </c>
      <c r="O2166" s="2" t="str">
        <f>VLOOKUP(N2166,CATEGORIES!A:C,3,FALSE)</f>
        <v>Gifts</v>
      </c>
      <c r="P2166" s="2" t="str">
        <f ca="1">VLOOKUP(D2166,CUSTOMERS!A:J,10,FALSE)</f>
        <v>70+</v>
      </c>
      <c r="Q2166" s="2" t="str">
        <f>VLOOKUP(D2166,CUSTOMERS!A:I,9,FALSE)</f>
        <v>Central</v>
      </c>
      <c r="R2166" s="2" t="str">
        <f>VLOOKUP(D2166,CUSTOMERS!A:K,11,FALSE)</f>
        <v>USA</v>
      </c>
    </row>
    <row r="2167" spans="1:18" x14ac:dyDescent="0.2">
      <c r="A2167" s="2">
        <v>2017</v>
      </c>
      <c r="B2167" s="2">
        <v>1</v>
      </c>
      <c r="C2167" s="4">
        <v>45198</v>
      </c>
      <c r="D2167" s="2">
        <v>281</v>
      </c>
      <c r="E2167" s="2">
        <v>87</v>
      </c>
      <c r="F2167" s="2" t="str">
        <f>VLOOKUP(E2167,PRODUCTS!A:B,2,FALSE)</f>
        <v>Fruit Collection Christmas Ornaments</v>
      </c>
      <c r="G2167" s="2">
        <v>1</v>
      </c>
      <c r="H2167" s="10">
        <f>VLOOKUP(E2167,PRODUCTS!A:E,3,FALSE)</f>
        <v>23</v>
      </c>
      <c r="I2167" s="10">
        <f>VLOOKUP(E2167,PRODUCTS!A:E,4,FALSE)</f>
        <v>12.5</v>
      </c>
      <c r="J2167" s="10">
        <f t="shared" si="99"/>
        <v>23</v>
      </c>
      <c r="K2167" s="10">
        <f t="shared" si="100"/>
        <v>12.5</v>
      </c>
      <c r="L2167" s="10">
        <f t="shared" si="101"/>
        <v>10.5</v>
      </c>
      <c r="M2167" s="2">
        <f>VLOOKUP(D2167,CUSTOMERS!A:E,5,FALSE)</f>
        <v>3</v>
      </c>
      <c r="N2167" s="2">
        <f>VLOOKUP(E2167,PRODUCTS!A:E,5,FALSE)</f>
        <v>4</v>
      </c>
      <c r="O2167" s="2" t="str">
        <f>VLOOKUP(N2167,CATEGORIES!A:C,3,FALSE)</f>
        <v>Gifts</v>
      </c>
      <c r="P2167" s="2" t="str">
        <f ca="1">VLOOKUP(D2167,CUSTOMERS!A:J,10,FALSE)</f>
        <v>40 - 50</v>
      </c>
      <c r="Q2167" s="2" t="str">
        <f>VLOOKUP(D2167,CUSTOMERS!A:I,9,FALSE)</f>
        <v>Mid-Atlantic</v>
      </c>
      <c r="R2167" s="2" t="str">
        <f>VLOOKUP(D2167,CUSTOMERS!A:K,11,FALSE)</f>
        <v>USA</v>
      </c>
    </row>
    <row r="2168" spans="1:18" x14ac:dyDescent="0.2">
      <c r="A2168" s="2">
        <v>2017</v>
      </c>
      <c r="B2168" s="2">
        <v>2</v>
      </c>
      <c r="C2168" s="4">
        <v>45198</v>
      </c>
      <c r="D2168" s="2">
        <v>281</v>
      </c>
      <c r="E2168" s="2">
        <v>129</v>
      </c>
      <c r="F2168" s="2" t="str">
        <f>VLOOKUP(E2168,PRODUCTS!A:B,2,FALSE)</f>
        <v>Mahogany Steamer Trunk</v>
      </c>
      <c r="G2168" s="2">
        <v>1</v>
      </c>
      <c r="H2168" s="10">
        <f>VLOOKUP(E2168,PRODUCTS!A:E,3,FALSE)</f>
        <v>630</v>
      </c>
      <c r="I2168" s="10">
        <f>VLOOKUP(E2168,PRODUCTS!A:E,4,FALSE)</f>
        <v>316</v>
      </c>
      <c r="J2168" s="10">
        <f t="shared" si="99"/>
        <v>630</v>
      </c>
      <c r="K2168" s="10">
        <f t="shared" si="100"/>
        <v>316</v>
      </c>
      <c r="L2168" s="10">
        <f t="shared" si="101"/>
        <v>314</v>
      </c>
      <c r="M2168" s="2">
        <f>VLOOKUP(D2168,CUSTOMERS!A:E,5,FALSE)</f>
        <v>3</v>
      </c>
      <c r="N2168" s="2">
        <f>VLOOKUP(E2168,PRODUCTS!A:E,5,FALSE)</f>
        <v>8</v>
      </c>
      <c r="O2168" s="2" t="str">
        <f>VLOOKUP(N2168,CATEGORIES!A:C,3,FALSE)</f>
        <v>Household</v>
      </c>
      <c r="P2168" s="2" t="str">
        <f ca="1">VLOOKUP(D2168,CUSTOMERS!A:J,10,FALSE)</f>
        <v>40 - 50</v>
      </c>
      <c r="Q2168" s="2" t="str">
        <f>VLOOKUP(D2168,CUSTOMERS!A:I,9,FALSE)</f>
        <v>Mid-Atlantic</v>
      </c>
      <c r="R2168" s="2" t="str">
        <f>VLOOKUP(D2168,CUSTOMERS!A:K,11,FALSE)</f>
        <v>USA</v>
      </c>
    </row>
    <row r="2169" spans="1:18" x14ac:dyDescent="0.2">
      <c r="A2169" s="2">
        <v>2017</v>
      </c>
      <c r="B2169" s="2">
        <v>3</v>
      </c>
      <c r="C2169" s="4">
        <v>45198</v>
      </c>
      <c r="D2169" s="2">
        <v>281</v>
      </c>
      <c r="E2169" s="2">
        <v>196</v>
      </c>
      <c r="F2169" s="2" t="str">
        <f>VLOOKUP(E2169,PRODUCTS!A:B,2,FALSE)</f>
        <v>Travel Companion</v>
      </c>
      <c r="G2169" s="2">
        <v>1</v>
      </c>
      <c r="H2169" s="10">
        <f>VLOOKUP(E2169,PRODUCTS!A:E,3,FALSE)</f>
        <v>74</v>
      </c>
      <c r="I2169" s="10">
        <f>VLOOKUP(E2169,PRODUCTS!A:E,4,FALSE)</f>
        <v>40</v>
      </c>
      <c r="J2169" s="10">
        <f t="shared" si="99"/>
        <v>74</v>
      </c>
      <c r="K2169" s="10">
        <f t="shared" si="100"/>
        <v>40</v>
      </c>
      <c r="L2169" s="10">
        <f t="shared" si="101"/>
        <v>34</v>
      </c>
      <c r="M2169" s="2">
        <f>VLOOKUP(D2169,CUSTOMERS!A:E,5,FALSE)</f>
        <v>3</v>
      </c>
      <c r="N2169" s="2">
        <f>VLOOKUP(E2169,PRODUCTS!A:E,5,FALSE)</f>
        <v>23</v>
      </c>
      <c r="O2169" s="2" t="str">
        <f>VLOOKUP(N2169,CATEGORIES!A:C,3,FALSE)</f>
        <v>Travel</v>
      </c>
      <c r="P2169" s="2" t="str">
        <f ca="1">VLOOKUP(D2169,CUSTOMERS!A:J,10,FALSE)</f>
        <v>40 - 50</v>
      </c>
      <c r="Q2169" s="2" t="str">
        <f>VLOOKUP(D2169,CUSTOMERS!A:I,9,FALSE)</f>
        <v>Mid-Atlantic</v>
      </c>
      <c r="R2169" s="2" t="str">
        <f>VLOOKUP(D2169,CUSTOMERS!A:K,11,FALSE)</f>
        <v>USA</v>
      </c>
    </row>
    <row r="2170" spans="1:18" x14ac:dyDescent="0.2">
      <c r="A2170" s="2">
        <v>2018</v>
      </c>
      <c r="B2170" s="2">
        <v>1</v>
      </c>
      <c r="C2170" s="4">
        <v>45199</v>
      </c>
      <c r="D2170" s="2">
        <v>70</v>
      </c>
      <c r="E2170" s="2">
        <v>71</v>
      </c>
      <c r="F2170" s="2" t="str">
        <f>VLOOKUP(E2170,PRODUCTS!A:B,2,FALSE)</f>
        <v>Executive Writing Set</v>
      </c>
      <c r="G2170" s="2">
        <v>1</v>
      </c>
      <c r="H2170" s="10">
        <f>VLOOKUP(E2170,PRODUCTS!A:E,3,FALSE)</f>
        <v>33</v>
      </c>
      <c r="I2170" s="10">
        <f>VLOOKUP(E2170,PRODUCTS!A:E,4,FALSE)</f>
        <v>17.5</v>
      </c>
      <c r="J2170" s="10">
        <f t="shared" si="99"/>
        <v>33</v>
      </c>
      <c r="K2170" s="10">
        <f t="shared" si="100"/>
        <v>17.5</v>
      </c>
      <c r="L2170" s="10">
        <f t="shared" si="101"/>
        <v>15.5</v>
      </c>
      <c r="M2170" s="2">
        <f>VLOOKUP(D2170,CUSTOMERS!A:E,5,FALSE)</f>
        <v>6</v>
      </c>
      <c r="N2170" s="2">
        <f>VLOOKUP(E2170,PRODUCTS!A:E,5,FALSE)</f>
        <v>26</v>
      </c>
      <c r="O2170" s="2" t="str">
        <f>VLOOKUP(N2170,CATEGORIES!A:C,3,FALSE)</f>
        <v>Gifts</v>
      </c>
      <c r="P2170" s="2" t="str">
        <f ca="1">VLOOKUP(D2170,CUSTOMERS!A:J,10,FALSE)</f>
        <v>50 - 60</v>
      </c>
      <c r="Q2170" s="2" t="str">
        <f>VLOOKUP(D2170,CUSTOMERS!A:I,9,FALSE)</f>
        <v>South-West</v>
      </c>
      <c r="R2170" s="2" t="str">
        <f>VLOOKUP(D2170,CUSTOMERS!A:K,11,FALSE)</f>
        <v>USA</v>
      </c>
    </row>
    <row r="2171" spans="1:18" x14ac:dyDescent="0.2">
      <c r="A2171" s="2">
        <v>2018</v>
      </c>
      <c r="B2171" s="2">
        <v>2</v>
      </c>
      <c r="C2171" s="4">
        <v>45199</v>
      </c>
      <c r="D2171" s="2">
        <v>70</v>
      </c>
      <c r="E2171" s="2">
        <v>120</v>
      </c>
      <c r="F2171" s="2" t="str">
        <f>VLOOKUP(E2171,PRODUCTS!A:B,2,FALSE)</f>
        <v>Levitron World Globe</v>
      </c>
      <c r="G2171" s="2">
        <v>1</v>
      </c>
      <c r="H2171" s="10">
        <f>VLOOKUP(E2171,PRODUCTS!A:E,3,FALSE)</f>
        <v>80</v>
      </c>
      <c r="I2171" s="10">
        <f>VLOOKUP(E2171,PRODUCTS!A:E,4,FALSE)</f>
        <v>42</v>
      </c>
      <c r="J2171" s="10">
        <f t="shared" si="99"/>
        <v>80</v>
      </c>
      <c r="K2171" s="10">
        <f t="shared" si="100"/>
        <v>42</v>
      </c>
      <c r="L2171" s="10">
        <f t="shared" si="101"/>
        <v>38</v>
      </c>
      <c r="M2171" s="2">
        <f>VLOOKUP(D2171,CUSTOMERS!A:E,5,FALSE)</f>
        <v>6</v>
      </c>
      <c r="N2171" s="2">
        <f>VLOOKUP(E2171,PRODUCTS!A:E,5,FALSE)</f>
        <v>26</v>
      </c>
      <c r="O2171" s="2" t="str">
        <f>VLOOKUP(N2171,CATEGORIES!A:C,3,FALSE)</f>
        <v>Gifts</v>
      </c>
      <c r="P2171" s="2" t="str">
        <f ca="1">VLOOKUP(D2171,CUSTOMERS!A:J,10,FALSE)</f>
        <v>50 - 60</v>
      </c>
      <c r="Q2171" s="2" t="str">
        <f>VLOOKUP(D2171,CUSTOMERS!A:I,9,FALSE)</f>
        <v>South-West</v>
      </c>
      <c r="R2171" s="2" t="str">
        <f>VLOOKUP(D2171,CUSTOMERS!A:K,11,FALSE)</f>
        <v>USA</v>
      </c>
    </row>
    <row r="2172" spans="1:18" x14ac:dyDescent="0.2">
      <c r="A2172" s="2">
        <v>2018</v>
      </c>
      <c r="B2172" s="2">
        <v>3</v>
      </c>
      <c r="C2172" s="4">
        <v>45199</v>
      </c>
      <c r="D2172" s="2">
        <v>70</v>
      </c>
      <c r="E2172" s="2">
        <v>161</v>
      </c>
      <c r="F2172" s="2" t="str">
        <f>VLOOKUP(E2172,PRODUCTS!A:B,2,FALSE)</f>
        <v>Queen Double Irish Chain Quilt</v>
      </c>
      <c r="G2172" s="2">
        <v>1</v>
      </c>
      <c r="H2172" s="10">
        <f>VLOOKUP(E2172,PRODUCTS!A:E,3,FALSE)</f>
        <v>315</v>
      </c>
      <c r="I2172" s="10">
        <f>VLOOKUP(E2172,PRODUCTS!A:E,4,FALSE)</f>
        <v>160.5</v>
      </c>
      <c r="J2172" s="10">
        <f t="shared" si="99"/>
        <v>315</v>
      </c>
      <c r="K2172" s="10">
        <f t="shared" si="100"/>
        <v>160.5</v>
      </c>
      <c r="L2172" s="10">
        <f t="shared" si="101"/>
        <v>154.5</v>
      </c>
      <c r="M2172" s="2">
        <f>VLOOKUP(D2172,CUSTOMERS!A:E,5,FALSE)</f>
        <v>6</v>
      </c>
      <c r="N2172" s="2">
        <f>VLOOKUP(E2172,PRODUCTS!A:E,5,FALSE)</f>
        <v>19</v>
      </c>
      <c r="O2172" s="2" t="str">
        <f>VLOOKUP(N2172,CATEGORIES!A:C,3,FALSE)</f>
        <v>Household</v>
      </c>
      <c r="P2172" s="2" t="str">
        <f ca="1">VLOOKUP(D2172,CUSTOMERS!A:J,10,FALSE)</f>
        <v>50 - 60</v>
      </c>
      <c r="Q2172" s="2" t="str">
        <f>VLOOKUP(D2172,CUSTOMERS!A:I,9,FALSE)</f>
        <v>South-West</v>
      </c>
      <c r="R2172" s="2" t="str">
        <f>VLOOKUP(D2172,CUSTOMERS!A:K,11,FALSE)</f>
        <v>USA</v>
      </c>
    </row>
    <row r="2173" spans="1:18" x14ac:dyDescent="0.2">
      <c r="A2173" s="2">
        <v>2019</v>
      </c>
      <c r="B2173" s="2">
        <v>1</v>
      </c>
      <c r="C2173" s="4">
        <v>45199</v>
      </c>
      <c r="D2173" s="2">
        <v>530</v>
      </c>
      <c r="E2173" s="2">
        <v>30</v>
      </c>
      <c r="F2173" s="2" t="str">
        <f>VLOOKUP(E2173,PRODUCTS!A:B,2,FALSE)</f>
        <v>Car Diffuser</v>
      </c>
      <c r="G2173" s="2">
        <v>1</v>
      </c>
      <c r="H2173" s="10">
        <f>VLOOKUP(E2173,PRODUCTS!A:E,3,FALSE)</f>
        <v>20</v>
      </c>
      <c r="I2173" s="10">
        <f>VLOOKUP(E2173,PRODUCTS!A:E,4,FALSE)</f>
        <v>11</v>
      </c>
      <c r="J2173" s="10">
        <f t="shared" si="99"/>
        <v>20</v>
      </c>
      <c r="K2173" s="10">
        <f t="shared" si="100"/>
        <v>11</v>
      </c>
      <c r="L2173" s="10">
        <f t="shared" si="101"/>
        <v>9</v>
      </c>
      <c r="M2173" s="2">
        <f>VLOOKUP(D2173,CUSTOMERS!A:E,5,FALSE)</f>
        <v>10</v>
      </c>
      <c r="N2173" s="2">
        <f>VLOOKUP(E2173,PRODUCTS!A:E,5,FALSE)</f>
        <v>20</v>
      </c>
      <c r="O2173" s="2" t="str">
        <f>VLOOKUP(N2173,CATEGORIES!A:C,3,FALSE)</f>
        <v>Health &amp; Beauty</v>
      </c>
      <c r="P2173" s="2" t="str">
        <f ca="1">VLOOKUP(D2173,CUSTOMERS!A:J,10,FALSE)</f>
        <v>30 - 40</v>
      </c>
      <c r="Q2173" s="2" t="str">
        <f>VLOOKUP(D2173,CUSTOMERS!A:I,9,FALSE)</f>
        <v>Central</v>
      </c>
      <c r="R2173" s="2" t="str">
        <f>VLOOKUP(D2173,CUSTOMERS!A:K,11,FALSE)</f>
        <v>USA</v>
      </c>
    </row>
    <row r="2174" spans="1:18" x14ac:dyDescent="0.2">
      <c r="A2174" s="2">
        <v>2019</v>
      </c>
      <c r="B2174" s="2">
        <v>2</v>
      </c>
      <c r="C2174" s="4">
        <v>45199</v>
      </c>
      <c r="D2174" s="2">
        <v>530</v>
      </c>
      <c r="E2174" s="2">
        <v>60</v>
      </c>
      <c r="F2174" s="2" t="str">
        <f>VLOOKUP(E2174,PRODUCTS!A:B,2,FALSE)</f>
        <v>Custom Cellar Plaque</v>
      </c>
      <c r="G2174" s="2">
        <v>1</v>
      </c>
      <c r="H2174" s="10">
        <f>VLOOKUP(E2174,PRODUCTS!A:E,3,FALSE)</f>
        <v>60</v>
      </c>
      <c r="I2174" s="10">
        <f>VLOOKUP(E2174,PRODUCTS!A:E,4,FALSE)</f>
        <v>33</v>
      </c>
      <c r="J2174" s="10">
        <f t="shared" si="99"/>
        <v>60</v>
      </c>
      <c r="K2174" s="10">
        <f t="shared" si="100"/>
        <v>33</v>
      </c>
      <c r="L2174" s="10">
        <f t="shared" si="101"/>
        <v>27</v>
      </c>
      <c r="M2174" s="2">
        <f>VLOOKUP(D2174,CUSTOMERS!A:E,5,FALSE)</f>
        <v>10</v>
      </c>
      <c r="N2174" s="2">
        <f>VLOOKUP(E2174,PRODUCTS!A:E,5,FALSE)</f>
        <v>15</v>
      </c>
      <c r="O2174" s="2" t="str">
        <f>VLOOKUP(N2174,CATEGORIES!A:C,3,FALSE)</f>
        <v>Household</v>
      </c>
      <c r="P2174" s="2" t="str">
        <f ca="1">VLOOKUP(D2174,CUSTOMERS!A:J,10,FALSE)</f>
        <v>30 - 40</v>
      </c>
      <c r="Q2174" s="2" t="str">
        <f>VLOOKUP(D2174,CUSTOMERS!A:I,9,FALSE)</f>
        <v>Central</v>
      </c>
      <c r="R2174" s="2" t="str">
        <f>VLOOKUP(D2174,CUSTOMERS!A:K,11,FALSE)</f>
        <v>USA</v>
      </c>
    </row>
    <row r="2175" spans="1:18" x14ac:dyDescent="0.2">
      <c r="A2175" s="2">
        <v>2019</v>
      </c>
      <c r="B2175" s="2">
        <v>3</v>
      </c>
      <c r="C2175" s="4">
        <v>45199</v>
      </c>
      <c r="D2175" s="2">
        <v>530</v>
      </c>
      <c r="E2175" s="2">
        <v>110</v>
      </c>
      <c r="F2175" s="2" t="str">
        <f>VLOOKUP(E2175,PRODUCTS!A:B,2,FALSE)</f>
        <v>Italian Trattoria</v>
      </c>
      <c r="G2175" s="2">
        <v>1</v>
      </c>
      <c r="H2175" s="10">
        <f>VLOOKUP(E2175,PRODUCTS!A:E,3,FALSE)</f>
        <v>65</v>
      </c>
      <c r="I2175" s="10">
        <f>VLOOKUP(E2175,PRODUCTS!A:E,4,FALSE)</f>
        <v>35.5</v>
      </c>
      <c r="J2175" s="10">
        <f t="shared" si="99"/>
        <v>65</v>
      </c>
      <c r="K2175" s="10">
        <f t="shared" si="100"/>
        <v>35.5</v>
      </c>
      <c r="L2175" s="10">
        <f t="shared" si="101"/>
        <v>29.5</v>
      </c>
      <c r="M2175" s="2">
        <f>VLOOKUP(D2175,CUSTOMERS!A:E,5,FALSE)</f>
        <v>10</v>
      </c>
      <c r="N2175" s="2">
        <f>VLOOKUP(E2175,PRODUCTS!A:E,5,FALSE)</f>
        <v>11</v>
      </c>
      <c r="O2175" s="2" t="str">
        <f>VLOOKUP(N2175,CATEGORIES!A:C,3,FALSE)</f>
        <v>Gifts</v>
      </c>
      <c r="P2175" s="2" t="str">
        <f ca="1">VLOOKUP(D2175,CUSTOMERS!A:J,10,FALSE)</f>
        <v>30 - 40</v>
      </c>
      <c r="Q2175" s="2" t="str">
        <f>VLOOKUP(D2175,CUSTOMERS!A:I,9,FALSE)</f>
        <v>Central</v>
      </c>
      <c r="R2175" s="2" t="str">
        <f>VLOOKUP(D2175,CUSTOMERS!A:K,11,FALSE)</f>
        <v>USA</v>
      </c>
    </row>
    <row r="2176" spans="1:18" x14ac:dyDescent="0.2">
      <c r="A2176" s="2">
        <v>2019</v>
      </c>
      <c r="B2176" s="2">
        <v>4</v>
      </c>
      <c r="C2176" s="4">
        <v>45199</v>
      </c>
      <c r="D2176" s="2">
        <v>530</v>
      </c>
      <c r="E2176" s="2">
        <v>125</v>
      </c>
      <c r="F2176" s="2" t="str">
        <f>VLOOKUP(E2176,PRODUCTS!A:B,2,FALSE)</f>
        <v>Lucious Nuggets</v>
      </c>
      <c r="G2176" s="2">
        <v>2</v>
      </c>
      <c r="H2176" s="10">
        <f>VLOOKUP(E2176,PRODUCTS!A:E,3,FALSE)</f>
        <v>27</v>
      </c>
      <c r="I2176" s="10">
        <f>VLOOKUP(E2176,PRODUCTS!A:E,4,FALSE)</f>
        <v>14.5</v>
      </c>
      <c r="J2176" s="10">
        <f t="shared" si="99"/>
        <v>54</v>
      </c>
      <c r="K2176" s="10">
        <f t="shared" si="100"/>
        <v>29</v>
      </c>
      <c r="L2176" s="10">
        <f t="shared" si="101"/>
        <v>25</v>
      </c>
      <c r="M2176" s="2">
        <f>VLOOKUP(D2176,CUSTOMERS!A:E,5,FALSE)</f>
        <v>10</v>
      </c>
      <c r="N2176" s="2">
        <f>VLOOKUP(E2176,PRODUCTS!A:E,5,FALSE)</f>
        <v>3</v>
      </c>
      <c r="O2176" s="2" t="str">
        <f>VLOOKUP(N2176,CATEGORIES!A:C,3,FALSE)</f>
        <v>Food</v>
      </c>
      <c r="P2176" s="2" t="str">
        <f ca="1">VLOOKUP(D2176,CUSTOMERS!A:J,10,FALSE)</f>
        <v>30 - 40</v>
      </c>
      <c r="Q2176" s="2" t="str">
        <f>VLOOKUP(D2176,CUSTOMERS!A:I,9,FALSE)</f>
        <v>Central</v>
      </c>
      <c r="R2176" s="2" t="str">
        <f>VLOOKUP(D2176,CUSTOMERS!A:K,11,FALSE)</f>
        <v>USA</v>
      </c>
    </row>
    <row r="2177" spans="1:18" x14ac:dyDescent="0.2">
      <c r="A2177" s="2">
        <v>2020</v>
      </c>
      <c r="B2177" s="2">
        <v>1</v>
      </c>
      <c r="C2177" s="4">
        <v>45200</v>
      </c>
      <c r="D2177" s="2">
        <v>571</v>
      </c>
      <c r="E2177" s="2">
        <v>101</v>
      </c>
      <c r="F2177" s="2" t="str">
        <f>VLOOKUP(E2177,PRODUCTS!A:B,2,FALSE)</f>
        <v>LED Headlamp</v>
      </c>
      <c r="G2177" s="2">
        <v>1</v>
      </c>
      <c r="H2177" s="10">
        <f>VLOOKUP(E2177,PRODUCTS!A:E,3,FALSE)</f>
        <v>35</v>
      </c>
      <c r="I2177" s="10">
        <f>VLOOKUP(E2177,PRODUCTS!A:E,4,FALSE)</f>
        <v>20.5</v>
      </c>
      <c r="J2177" s="10">
        <f t="shared" ref="J2177:J2240" si="102">H2177*G2177</f>
        <v>35</v>
      </c>
      <c r="K2177" s="10">
        <f t="shared" ref="K2177:K2240" si="103">I2177*G2177</f>
        <v>20.5</v>
      </c>
      <c r="L2177" s="10">
        <f t="shared" ref="L2177:L2240" si="104">J2177-K2177</f>
        <v>14.5</v>
      </c>
      <c r="M2177" s="2">
        <f>VLOOKUP(D2177,CUSTOMERS!A:E,5,FALSE)</f>
        <v>1</v>
      </c>
      <c r="N2177" s="2">
        <f>VLOOKUP(E2177,PRODUCTS!A:E,5,FALSE)</f>
        <v>23</v>
      </c>
      <c r="O2177" s="2" t="str">
        <f>VLOOKUP(N2177,CATEGORIES!A:C,3,FALSE)</f>
        <v>Travel</v>
      </c>
      <c r="P2177" s="2" t="str">
        <f ca="1">VLOOKUP(D2177,CUSTOMERS!A:J,10,FALSE)</f>
        <v>30 - 40</v>
      </c>
      <c r="Q2177" s="2" t="str">
        <f>VLOOKUP(D2177,CUSTOMERS!A:I,9,FALSE)</f>
        <v>South-West</v>
      </c>
      <c r="R2177" s="2" t="str">
        <f>VLOOKUP(D2177,CUSTOMERS!A:K,11,FALSE)</f>
        <v>USA</v>
      </c>
    </row>
    <row r="2178" spans="1:18" x14ac:dyDescent="0.2">
      <c r="A2178" s="2">
        <v>2020</v>
      </c>
      <c r="B2178" s="2">
        <v>2</v>
      </c>
      <c r="C2178" s="4">
        <v>45200</v>
      </c>
      <c r="D2178" s="2">
        <v>571</v>
      </c>
      <c r="E2178" s="2">
        <v>135</v>
      </c>
      <c r="F2178" s="2" t="str">
        <f>VLOOKUP(E2178,PRODUCTS!A:B,2,FALSE)</f>
        <v>Model of Atlantis</v>
      </c>
      <c r="G2178" s="2">
        <v>1</v>
      </c>
      <c r="H2178" s="10">
        <f>VLOOKUP(E2178,PRODUCTS!A:E,3,FALSE)</f>
        <v>60</v>
      </c>
      <c r="I2178" s="10">
        <f>VLOOKUP(E2178,PRODUCTS!A:E,4,FALSE)</f>
        <v>31</v>
      </c>
      <c r="J2178" s="10">
        <f t="shared" si="102"/>
        <v>60</v>
      </c>
      <c r="K2178" s="10">
        <f t="shared" si="103"/>
        <v>31</v>
      </c>
      <c r="L2178" s="10">
        <f t="shared" si="104"/>
        <v>29</v>
      </c>
      <c r="M2178" s="2">
        <f>VLOOKUP(D2178,CUSTOMERS!A:E,5,FALSE)</f>
        <v>1</v>
      </c>
      <c r="N2178" s="2">
        <f>VLOOKUP(E2178,PRODUCTS!A:E,5,FALSE)</f>
        <v>26</v>
      </c>
      <c r="O2178" s="2" t="str">
        <f>VLOOKUP(N2178,CATEGORIES!A:C,3,FALSE)</f>
        <v>Gifts</v>
      </c>
      <c r="P2178" s="2" t="str">
        <f ca="1">VLOOKUP(D2178,CUSTOMERS!A:J,10,FALSE)</f>
        <v>30 - 40</v>
      </c>
      <c r="Q2178" s="2" t="str">
        <f>VLOOKUP(D2178,CUSTOMERS!A:I,9,FALSE)</f>
        <v>South-West</v>
      </c>
      <c r="R2178" s="2" t="str">
        <f>VLOOKUP(D2178,CUSTOMERS!A:K,11,FALSE)</f>
        <v>USA</v>
      </c>
    </row>
    <row r="2179" spans="1:18" x14ac:dyDescent="0.2">
      <c r="A2179" s="2">
        <v>2020</v>
      </c>
      <c r="B2179" s="2">
        <v>3</v>
      </c>
      <c r="C2179" s="4">
        <v>45200</v>
      </c>
      <c r="D2179" s="2">
        <v>571</v>
      </c>
      <c r="E2179" s="2">
        <v>156</v>
      </c>
      <c r="F2179" s="2" t="str">
        <f>VLOOKUP(E2179,PRODUCTS!A:B,2,FALSE)</f>
        <v>Portable 12 volt cooler/warmer</v>
      </c>
      <c r="G2179" s="2">
        <v>1</v>
      </c>
      <c r="H2179" s="10">
        <f>VLOOKUP(E2179,PRODUCTS!A:E,3,FALSE)</f>
        <v>135</v>
      </c>
      <c r="I2179" s="10">
        <f>VLOOKUP(E2179,PRODUCTS!A:E,4,FALSE)</f>
        <v>69.5</v>
      </c>
      <c r="J2179" s="10">
        <f t="shared" si="102"/>
        <v>135</v>
      </c>
      <c r="K2179" s="10">
        <f t="shared" si="103"/>
        <v>69.5</v>
      </c>
      <c r="L2179" s="10">
        <f t="shared" si="104"/>
        <v>65.5</v>
      </c>
      <c r="M2179" s="2">
        <f>VLOOKUP(D2179,CUSTOMERS!A:E,5,FALSE)</f>
        <v>1</v>
      </c>
      <c r="N2179" s="2">
        <f>VLOOKUP(E2179,PRODUCTS!A:E,5,FALSE)</f>
        <v>2</v>
      </c>
      <c r="O2179" s="2" t="str">
        <f>VLOOKUP(N2179,CATEGORIES!A:C,3,FALSE)</f>
        <v>Travel</v>
      </c>
      <c r="P2179" s="2" t="str">
        <f ca="1">VLOOKUP(D2179,CUSTOMERS!A:J,10,FALSE)</f>
        <v>30 - 40</v>
      </c>
      <c r="Q2179" s="2" t="str">
        <f>VLOOKUP(D2179,CUSTOMERS!A:I,9,FALSE)</f>
        <v>South-West</v>
      </c>
      <c r="R2179" s="2" t="str">
        <f>VLOOKUP(D2179,CUSTOMERS!A:K,11,FALSE)</f>
        <v>USA</v>
      </c>
    </row>
    <row r="2180" spans="1:18" x14ac:dyDescent="0.2">
      <c r="A2180" s="2">
        <v>2021</v>
      </c>
      <c r="B2180" s="2">
        <v>1</v>
      </c>
      <c r="C2180" s="4">
        <v>45201</v>
      </c>
      <c r="D2180" s="2">
        <v>260</v>
      </c>
      <c r="E2180" s="2">
        <v>121</v>
      </c>
      <c r="F2180" s="2" t="str">
        <f>VLOOKUP(E2180,PRODUCTS!A:B,2,FALSE)</f>
        <v>Electric Litter Maid</v>
      </c>
      <c r="G2180" s="2">
        <v>1</v>
      </c>
      <c r="H2180" s="10">
        <f>VLOOKUP(E2180,PRODUCTS!A:E,3,FALSE)</f>
        <v>184</v>
      </c>
      <c r="I2180" s="10">
        <f>VLOOKUP(E2180,PRODUCTS!A:E,4,FALSE)</f>
        <v>93</v>
      </c>
      <c r="J2180" s="10">
        <f t="shared" si="102"/>
        <v>184</v>
      </c>
      <c r="K2180" s="10">
        <f t="shared" si="103"/>
        <v>93</v>
      </c>
      <c r="L2180" s="10">
        <f t="shared" si="104"/>
        <v>91</v>
      </c>
      <c r="M2180" s="2">
        <f>VLOOKUP(D2180,CUSTOMERS!A:E,5,FALSE)</f>
        <v>3</v>
      </c>
      <c r="N2180" s="2">
        <f>VLOOKUP(E2180,PRODUCTS!A:E,5,FALSE)</f>
        <v>21</v>
      </c>
      <c r="O2180" s="2" t="str">
        <f>VLOOKUP(N2180,CATEGORIES!A:C,3,FALSE)</f>
        <v>Household</v>
      </c>
      <c r="P2180" s="2" t="str">
        <f ca="1">VLOOKUP(D2180,CUSTOMERS!A:J,10,FALSE)</f>
        <v>50 - 60</v>
      </c>
      <c r="Q2180" s="2" t="str">
        <f>VLOOKUP(D2180,CUSTOMERS!A:I,9,FALSE)</f>
        <v>Canada</v>
      </c>
      <c r="R2180" s="2" t="str">
        <f>VLOOKUP(D2180,CUSTOMERS!A:K,11,FALSE)</f>
        <v>Canada</v>
      </c>
    </row>
    <row r="2181" spans="1:18" x14ac:dyDescent="0.2">
      <c r="A2181" s="2">
        <v>2021</v>
      </c>
      <c r="B2181" s="2">
        <v>2</v>
      </c>
      <c r="C2181" s="4">
        <v>45201</v>
      </c>
      <c r="D2181" s="2">
        <v>260</v>
      </c>
      <c r="E2181" s="2">
        <v>161</v>
      </c>
      <c r="F2181" s="2" t="str">
        <f>VLOOKUP(E2181,PRODUCTS!A:B,2,FALSE)</f>
        <v>Queen Double Irish Chain Quilt</v>
      </c>
      <c r="G2181" s="2">
        <v>1</v>
      </c>
      <c r="H2181" s="10">
        <f>VLOOKUP(E2181,PRODUCTS!A:E,3,FALSE)</f>
        <v>315</v>
      </c>
      <c r="I2181" s="10">
        <f>VLOOKUP(E2181,PRODUCTS!A:E,4,FALSE)</f>
        <v>160.5</v>
      </c>
      <c r="J2181" s="10">
        <f t="shared" si="102"/>
        <v>315</v>
      </c>
      <c r="K2181" s="10">
        <f t="shared" si="103"/>
        <v>160.5</v>
      </c>
      <c r="L2181" s="10">
        <f t="shared" si="104"/>
        <v>154.5</v>
      </c>
      <c r="M2181" s="2">
        <f>VLOOKUP(D2181,CUSTOMERS!A:E,5,FALSE)</f>
        <v>3</v>
      </c>
      <c r="N2181" s="2">
        <f>VLOOKUP(E2181,PRODUCTS!A:E,5,FALSE)</f>
        <v>19</v>
      </c>
      <c r="O2181" s="2" t="str">
        <f>VLOOKUP(N2181,CATEGORIES!A:C,3,FALSE)</f>
        <v>Household</v>
      </c>
      <c r="P2181" s="2" t="str">
        <f ca="1">VLOOKUP(D2181,CUSTOMERS!A:J,10,FALSE)</f>
        <v>50 - 60</v>
      </c>
      <c r="Q2181" s="2" t="str">
        <f>VLOOKUP(D2181,CUSTOMERS!A:I,9,FALSE)</f>
        <v>Canada</v>
      </c>
      <c r="R2181" s="2" t="str">
        <f>VLOOKUP(D2181,CUSTOMERS!A:K,11,FALSE)</f>
        <v>Canada</v>
      </c>
    </row>
    <row r="2182" spans="1:18" x14ac:dyDescent="0.2">
      <c r="A2182" s="2">
        <v>2022</v>
      </c>
      <c r="B2182" s="2">
        <v>1</v>
      </c>
      <c r="C2182" s="4">
        <v>45202</v>
      </c>
      <c r="D2182" s="2">
        <v>394</v>
      </c>
      <c r="E2182" s="2">
        <v>6</v>
      </c>
      <c r="F2182" s="2" t="str">
        <f>VLOOKUP(E2182,PRODUCTS!A:B,2,FALSE)</f>
        <v>Amish Heritage Armoire</v>
      </c>
      <c r="G2182" s="2">
        <v>1</v>
      </c>
      <c r="H2182" s="10">
        <f>VLOOKUP(E2182,PRODUCTS!A:E,3,FALSE)</f>
        <v>630</v>
      </c>
      <c r="I2182" s="10">
        <f>VLOOKUP(E2182,PRODUCTS!A:E,4,FALSE)</f>
        <v>318</v>
      </c>
      <c r="J2182" s="10">
        <f t="shared" si="102"/>
        <v>630</v>
      </c>
      <c r="K2182" s="10">
        <f t="shared" si="103"/>
        <v>318</v>
      </c>
      <c r="L2182" s="10">
        <f t="shared" si="104"/>
        <v>312</v>
      </c>
      <c r="M2182" s="2">
        <f>VLOOKUP(D2182,CUSTOMERS!A:E,5,FALSE)</f>
        <v>2</v>
      </c>
      <c r="N2182" s="2">
        <f>VLOOKUP(E2182,PRODUCTS!A:E,5,FALSE)</f>
        <v>8</v>
      </c>
      <c r="O2182" s="2" t="str">
        <f>VLOOKUP(N2182,CATEGORIES!A:C,3,FALSE)</f>
        <v>Household</v>
      </c>
      <c r="P2182" s="2" t="str">
        <f ca="1">VLOOKUP(D2182,CUSTOMERS!A:J,10,FALSE)</f>
        <v>40 - 50</v>
      </c>
      <c r="Q2182" s="2" t="str">
        <f>VLOOKUP(D2182,CUSTOMERS!A:I,9,FALSE)</f>
        <v>South-East</v>
      </c>
      <c r="R2182" s="2" t="str">
        <f>VLOOKUP(D2182,CUSTOMERS!A:K,11,FALSE)</f>
        <v>USA</v>
      </c>
    </row>
    <row r="2183" spans="1:18" x14ac:dyDescent="0.2">
      <c r="A2183" s="2">
        <v>2022</v>
      </c>
      <c r="B2183" s="2">
        <v>2</v>
      </c>
      <c r="C2183" s="4">
        <v>45202</v>
      </c>
      <c r="D2183" s="2">
        <v>394</v>
      </c>
      <c r="E2183" s="2">
        <v>100</v>
      </c>
      <c r="F2183" s="2" t="str">
        <f>VLOOKUP(E2183,PRODUCTS!A:B,2,FALSE)</f>
        <v>Handsfree Head Massage</v>
      </c>
      <c r="G2183" s="2">
        <v>1</v>
      </c>
      <c r="H2183" s="10">
        <f>VLOOKUP(E2183,PRODUCTS!A:E,3,FALSE)</f>
        <v>64</v>
      </c>
      <c r="I2183" s="10">
        <f>VLOOKUP(E2183,PRODUCTS!A:E,4,FALSE)</f>
        <v>35</v>
      </c>
      <c r="J2183" s="10">
        <f t="shared" si="102"/>
        <v>64</v>
      </c>
      <c r="K2183" s="10">
        <f t="shared" si="103"/>
        <v>35</v>
      </c>
      <c r="L2183" s="10">
        <f t="shared" si="104"/>
        <v>29</v>
      </c>
      <c r="M2183" s="2">
        <f>VLOOKUP(D2183,CUSTOMERS!A:E,5,FALSE)</f>
        <v>2</v>
      </c>
      <c r="N2183" s="2">
        <f>VLOOKUP(E2183,PRODUCTS!A:E,5,FALSE)</f>
        <v>7</v>
      </c>
      <c r="O2183" s="2" t="str">
        <f>VLOOKUP(N2183,CATEGORIES!A:C,3,FALSE)</f>
        <v>Electronics</v>
      </c>
      <c r="P2183" s="2" t="str">
        <f ca="1">VLOOKUP(D2183,CUSTOMERS!A:J,10,FALSE)</f>
        <v>40 - 50</v>
      </c>
      <c r="Q2183" s="2" t="str">
        <f>VLOOKUP(D2183,CUSTOMERS!A:I,9,FALSE)</f>
        <v>South-East</v>
      </c>
      <c r="R2183" s="2" t="str">
        <f>VLOOKUP(D2183,CUSTOMERS!A:K,11,FALSE)</f>
        <v>USA</v>
      </c>
    </row>
    <row r="2184" spans="1:18" x14ac:dyDescent="0.2">
      <c r="A2184" s="2">
        <v>2023</v>
      </c>
      <c r="B2184" s="2">
        <v>1</v>
      </c>
      <c r="C2184" s="4">
        <v>45202</v>
      </c>
      <c r="D2184" s="2">
        <v>662</v>
      </c>
      <c r="E2184" s="2">
        <v>28</v>
      </c>
      <c r="F2184" s="2" t="str">
        <f>VLOOKUP(E2184,PRODUCTS!A:B,2,FALSE)</f>
        <v>Candlelit Forest Screen</v>
      </c>
      <c r="G2184" s="2">
        <v>2</v>
      </c>
      <c r="H2184" s="10">
        <f>VLOOKUP(E2184,PRODUCTS!A:E,3,FALSE)</f>
        <v>30</v>
      </c>
      <c r="I2184" s="10">
        <f>VLOOKUP(E2184,PRODUCTS!A:E,4,FALSE)</f>
        <v>18</v>
      </c>
      <c r="J2184" s="10">
        <f t="shared" si="102"/>
        <v>60</v>
      </c>
      <c r="K2184" s="10">
        <f t="shared" si="103"/>
        <v>36</v>
      </c>
      <c r="L2184" s="10">
        <f t="shared" si="104"/>
        <v>24</v>
      </c>
      <c r="M2184" s="2">
        <f>VLOOKUP(D2184,CUSTOMERS!A:E,5,FALSE)</f>
        <v>5</v>
      </c>
      <c r="N2184" s="2">
        <f>VLOOKUP(E2184,PRODUCTS!A:E,5,FALSE)</f>
        <v>4</v>
      </c>
      <c r="O2184" s="2" t="str">
        <f>VLOOKUP(N2184,CATEGORIES!A:C,3,FALSE)</f>
        <v>Gifts</v>
      </c>
      <c r="P2184" s="2" t="str">
        <f ca="1">VLOOKUP(D2184,CUSTOMERS!A:J,10,FALSE)</f>
        <v>20 - 30</v>
      </c>
      <c r="Q2184" s="2" t="str">
        <f>VLOOKUP(D2184,CUSTOMERS!A:I,9,FALSE)</f>
        <v>Mid-Atlantic</v>
      </c>
      <c r="R2184" s="2" t="str">
        <f>VLOOKUP(D2184,CUSTOMERS!A:K,11,FALSE)</f>
        <v>USA</v>
      </c>
    </row>
    <row r="2185" spans="1:18" x14ac:dyDescent="0.2">
      <c r="A2185" s="2">
        <v>2023</v>
      </c>
      <c r="B2185" s="2">
        <v>2</v>
      </c>
      <c r="C2185" s="4">
        <v>45202</v>
      </c>
      <c r="D2185" s="2">
        <v>662</v>
      </c>
      <c r="E2185" s="2">
        <v>154</v>
      </c>
      <c r="F2185" s="2" t="str">
        <f>VLOOKUP(E2185,PRODUCTS!A:B,2,FALSE)</f>
        <v>Plant Sitter</v>
      </c>
      <c r="G2185" s="2">
        <v>1</v>
      </c>
      <c r="H2185" s="10">
        <f>VLOOKUP(E2185,PRODUCTS!A:E,3,FALSE)</f>
        <v>74</v>
      </c>
      <c r="I2185" s="10">
        <f>VLOOKUP(E2185,PRODUCTS!A:E,4,FALSE)</f>
        <v>40</v>
      </c>
      <c r="J2185" s="10">
        <f t="shared" si="102"/>
        <v>74</v>
      </c>
      <c r="K2185" s="10">
        <f t="shared" si="103"/>
        <v>40</v>
      </c>
      <c r="L2185" s="10">
        <f t="shared" si="104"/>
        <v>34</v>
      </c>
      <c r="M2185" s="2">
        <f>VLOOKUP(D2185,CUSTOMERS!A:E,5,FALSE)</f>
        <v>5</v>
      </c>
      <c r="N2185" s="2">
        <f>VLOOKUP(E2185,PRODUCTS!A:E,5,FALSE)</f>
        <v>16</v>
      </c>
      <c r="O2185" s="2" t="str">
        <f>VLOOKUP(N2185,CATEGORIES!A:C,3,FALSE)</f>
        <v>Household</v>
      </c>
      <c r="P2185" s="2" t="str">
        <f ca="1">VLOOKUP(D2185,CUSTOMERS!A:J,10,FALSE)</f>
        <v>20 - 30</v>
      </c>
      <c r="Q2185" s="2" t="str">
        <f>VLOOKUP(D2185,CUSTOMERS!A:I,9,FALSE)</f>
        <v>Mid-Atlantic</v>
      </c>
      <c r="R2185" s="2" t="str">
        <f>VLOOKUP(D2185,CUSTOMERS!A:K,11,FALSE)</f>
        <v>USA</v>
      </c>
    </row>
    <row r="2186" spans="1:18" x14ac:dyDescent="0.2">
      <c r="A2186" s="2">
        <v>2023</v>
      </c>
      <c r="B2186" s="2">
        <v>3</v>
      </c>
      <c r="C2186" s="4">
        <v>45202</v>
      </c>
      <c r="D2186" s="2">
        <v>662</v>
      </c>
      <c r="E2186" s="2">
        <v>192</v>
      </c>
      <c r="F2186" s="2" t="str">
        <f>VLOOKUP(E2186,PRODUCTS!A:B,2,FALSE)</f>
        <v>Superb Bacon (3 Lb.)</v>
      </c>
      <c r="G2186" s="2">
        <v>6</v>
      </c>
      <c r="H2186" s="10">
        <f>VLOOKUP(E2186,PRODUCTS!A:E,3,FALSE)</f>
        <v>20</v>
      </c>
      <c r="I2186" s="10">
        <f>VLOOKUP(E2186,PRODUCTS!A:E,4,FALSE)</f>
        <v>11</v>
      </c>
      <c r="J2186" s="10">
        <f t="shared" si="102"/>
        <v>120</v>
      </c>
      <c r="K2186" s="10">
        <f t="shared" si="103"/>
        <v>66</v>
      </c>
      <c r="L2186" s="10">
        <f t="shared" si="104"/>
        <v>54</v>
      </c>
      <c r="M2186" s="2">
        <f>VLOOKUP(D2186,CUSTOMERS!A:E,5,FALSE)</f>
        <v>5</v>
      </c>
      <c r="N2186" s="2">
        <f>VLOOKUP(E2186,PRODUCTS!A:E,5,FALSE)</f>
        <v>18</v>
      </c>
      <c r="O2186" s="2" t="str">
        <f>VLOOKUP(N2186,CATEGORIES!A:C,3,FALSE)</f>
        <v>Food</v>
      </c>
      <c r="P2186" s="2" t="str">
        <f ca="1">VLOOKUP(D2186,CUSTOMERS!A:J,10,FALSE)</f>
        <v>20 - 30</v>
      </c>
      <c r="Q2186" s="2" t="str">
        <f>VLOOKUP(D2186,CUSTOMERS!A:I,9,FALSE)</f>
        <v>Mid-Atlantic</v>
      </c>
      <c r="R2186" s="2" t="str">
        <f>VLOOKUP(D2186,CUSTOMERS!A:K,11,FALSE)</f>
        <v>USA</v>
      </c>
    </row>
    <row r="2187" spans="1:18" x14ac:dyDescent="0.2">
      <c r="A2187" s="2">
        <v>2024</v>
      </c>
      <c r="B2187" s="2">
        <v>1</v>
      </c>
      <c r="C2187" s="4">
        <v>45205</v>
      </c>
      <c r="D2187" s="2">
        <v>393</v>
      </c>
      <c r="E2187" s="2">
        <v>61</v>
      </c>
      <c r="F2187" s="2" t="str">
        <f>VLOOKUP(E2187,PRODUCTS!A:B,2,FALSE)</f>
        <v>Perky-Pet Copper Bird Feeder</v>
      </c>
      <c r="G2187" s="2">
        <v>1</v>
      </c>
      <c r="H2187" s="10">
        <f>VLOOKUP(E2187,PRODUCTS!A:E,3,FALSE)</f>
        <v>105</v>
      </c>
      <c r="I2187" s="10">
        <f>VLOOKUP(E2187,PRODUCTS!A:E,4,FALSE)</f>
        <v>53.5</v>
      </c>
      <c r="J2187" s="10">
        <f t="shared" si="102"/>
        <v>105</v>
      </c>
      <c r="K2187" s="10">
        <f t="shared" si="103"/>
        <v>53.5</v>
      </c>
      <c r="L2187" s="10">
        <f t="shared" si="104"/>
        <v>51.5</v>
      </c>
      <c r="M2187" s="2">
        <f>VLOOKUP(D2187,CUSTOMERS!A:E,5,FALSE)</f>
        <v>5</v>
      </c>
      <c r="N2187" s="2">
        <f>VLOOKUP(E2187,PRODUCTS!A:E,5,FALSE)</f>
        <v>16</v>
      </c>
      <c r="O2187" s="2" t="str">
        <f>VLOOKUP(N2187,CATEGORIES!A:C,3,FALSE)</f>
        <v>Household</v>
      </c>
      <c r="P2187" s="2" t="str">
        <f ca="1">VLOOKUP(D2187,CUSTOMERS!A:J,10,FALSE)</f>
        <v>40 - 50</v>
      </c>
      <c r="Q2187" s="2" t="str">
        <f>VLOOKUP(D2187,CUSTOMERS!A:I,9,FALSE)</f>
        <v>South-West</v>
      </c>
      <c r="R2187" s="2" t="str">
        <f>VLOOKUP(D2187,CUSTOMERS!A:K,11,FALSE)</f>
        <v>USA</v>
      </c>
    </row>
    <row r="2188" spans="1:18" x14ac:dyDescent="0.2">
      <c r="A2188" s="2">
        <v>2025</v>
      </c>
      <c r="B2188" s="2">
        <v>1</v>
      </c>
      <c r="C2188" s="4">
        <v>45206</v>
      </c>
      <c r="D2188" s="2">
        <v>360</v>
      </c>
      <c r="E2188" s="2">
        <v>13</v>
      </c>
      <c r="F2188" s="2" t="str">
        <f>VLOOKUP(E2188,PRODUCTS!A:B,2,FALSE)</f>
        <v>Barking Treat Jar</v>
      </c>
      <c r="G2188" s="2">
        <v>1</v>
      </c>
      <c r="H2188" s="10">
        <f>VLOOKUP(E2188,PRODUCTS!A:E,3,FALSE)</f>
        <v>35</v>
      </c>
      <c r="I2188" s="10">
        <f>VLOOKUP(E2188,PRODUCTS!A:E,4,FALSE)</f>
        <v>19.5</v>
      </c>
      <c r="J2188" s="10">
        <f t="shared" si="102"/>
        <v>35</v>
      </c>
      <c r="K2188" s="10">
        <f t="shared" si="103"/>
        <v>19.5</v>
      </c>
      <c r="L2188" s="10">
        <f t="shared" si="104"/>
        <v>15.5</v>
      </c>
      <c r="M2188" s="2">
        <f>VLOOKUP(D2188,CUSTOMERS!A:E,5,FALSE)</f>
        <v>2</v>
      </c>
      <c r="N2188" s="2">
        <f>VLOOKUP(E2188,PRODUCTS!A:E,5,FALSE)</f>
        <v>21</v>
      </c>
      <c r="O2188" s="2" t="str">
        <f>VLOOKUP(N2188,CATEGORIES!A:C,3,FALSE)</f>
        <v>Household</v>
      </c>
      <c r="P2188" s="2" t="str">
        <f ca="1">VLOOKUP(D2188,CUSTOMERS!A:J,10,FALSE)</f>
        <v>20 - 30</v>
      </c>
      <c r="Q2188" s="2" t="str">
        <f>VLOOKUP(D2188,CUSTOMERS!A:I,9,FALSE)</f>
        <v>Mid-Atlantic</v>
      </c>
      <c r="R2188" s="2" t="str">
        <f>VLOOKUP(D2188,CUSTOMERS!A:K,11,FALSE)</f>
        <v>USA</v>
      </c>
    </row>
    <row r="2189" spans="1:18" x14ac:dyDescent="0.2">
      <c r="A2189" s="2">
        <v>2025</v>
      </c>
      <c r="B2189" s="2">
        <v>2</v>
      </c>
      <c r="C2189" s="4">
        <v>45206</v>
      </c>
      <c r="D2189" s="2">
        <v>360</v>
      </c>
      <c r="E2189" s="2">
        <v>41</v>
      </c>
      <c r="F2189" s="2" t="str">
        <f>VLOOKUP(E2189,PRODUCTS!A:B,2,FALSE)</f>
        <v>Celebration</v>
      </c>
      <c r="G2189" s="2">
        <v>1</v>
      </c>
      <c r="H2189" s="10">
        <f>VLOOKUP(E2189,PRODUCTS!A:E,3,FALSE)</f>
        <v>79</v>
      </c>
      <c r="I2189" s="10">
        <f>VLOOKUP(E2189,PRODUCTS!A:E,4,FALSE)</f>
        <v>42.5</v>
      </c>
      <c r="J2189" s="10">
        <f t="shared" si="102"/>
        <v>79</v>
      </c>
      <c r="K2189" s="10">
        <f t="shared" si="103"/>
        <v>42.5</v>
      </c>
      <c r="L2189" s="10">
        <f t="shared" si="104"/>
        <v>36.5</v>
      </c>
      <c r="M2189" s="2">
        <f>VLOOKUP(D2189,CUSTOMERS!A:E,5,FALSE)</f>
        <v>2</v>
      </c>
      <c r="N2189" s="2">
        <f>VLOOKUP(E2189,PRODUCTS!A:E,5,FALSE)</f>
        <v>11</v>
      </c>
      <c r="O2189" s="2" t="str">
        <f>VLOOKUP(N2189,CATEGORIES!A:C,3,FALSE)</f>
        <v>Gifts</v>
      </c>
      <c r="P2189" s="2" t="str">
        <f ca="1">VLOOKUP(D2189,CUSTOMERS!A:J,10,FALSE)</f>
        <v>20 - 30</v>
      </c>
      <c r="Q2189" s="2" t="str">
        <f>VLOOKUP(D2189,CUSTOMERS!A:I,9,FALSE)</f>
        <v>Mid-Atlantic</v>
      </c>
      <c r="R2189" s="2" t="str">
        <f>VLOOKUP(D2189,CUSTOMERS!A:K,11,FALSE)</f>
        <v>USA</v>
      </c>
    </row>
    <row r="2190" spans="1:18" x14ac:dyDescent="0.2">
      <c r="A2190" s="2">
        <v>2026</v>
      </c>
      <c r="B2190" s="2">
        <v>1</v>
      </c>
      <c r="C2190" s="4">
        <v>45206</v>
      </c>
      <c r="D2190" s="2">
        <v>460</v>
      </c>
      <c r="E2190" s="2">
        <v>65</v>
      </c>
      <c r="F2190" s="2" t="str">
        <f>VLOOKUP(E2190,PRODUCTS!A:B,2,FALSE)</f>
        <v>Dog Bomber Jacket</v>
      </c>
      <c r="G2190" s="2">
        <v>1</v>
      </c>
      <c r="H2190" s="10">
        <f>VLOOKUP(E2190,PRODUCTS!A:E,3,FALSE)</f>
        <v>60</v>
      </c>
      <c r="I2190" s="10">
        <f>VLOOKUP(E2190,PRODUCTS!A:E,4,FALSE)</f>
        <v>33</v>
      </c>
      <c r="J2190" s="10">
        <f t="shared" si="102"/>
        <v>60</v>
      </c>
      <c r="K2190" s="10">
        <f t="shared" si="103"/>
        <v>33</v>
      </c>
      <c r="L2190" s="10">
        <f t="shared" si="104"/>
        <v>27</v>
      </c>
      <c r="M2190" s="2">
        <f>VLOOKUP(D2190,CUSTOMERS!A:E,5,FALSE)</f>
        <v>1</v>
      </c>
      <c r="N2190" s="2">
        <f>VLOOKUP(E2190,PRODUCTS!A:E,5,FALSE)</f>
        <v>21</v>
      </c>
      <c r="O2190" s="2" t="str">
        <f>VLOOKUP(N2190,CATEGORIES!A:C,3,FALSE)</f>
        <v>Household</v>
      </c>
      <c r="P2190" s="2" t="str">
        <f ca="1">VLOOKUP(D2190,CUSTOMERS!A:J,10,FALSE)</f>
        <v>60 - 70</v>
      </c>
      <c r="Q2190" s="2" t="str">
        <f>VLOOKUP(D2190,CUSTOMERS!A:I,9,FALSE)</f>
        <v>South</v>
      </c>
      <c r="R2190" s="2" t="str">
        <f>VLOOKUP(D2190,CUSTOMERS!A:K,11,FALSE)</f>
        <v>USA</v>
      </c>
    </row>
    <row r="2191" spans="1:18" x14ac:dyDescent="0.2">
      <c r="A2191" s="2">
        <v>2027</v>
      </c>
      <c r="B2191" s="2">
        <v>1</v>
      </c>
      <c r="C2191" s="4">
        <v>45206</v>
      </c>
      <c r="D2191" s="2">
        <v>561</v>
      </c>
      <c r="E2191" s="2">
        <v>137</v>
      </c>
      <c r="F2191" s="2" t="str">
        <f>VLOOKUP(E2191,PRODUCTS!A:B,2,FALSE)</f>
        <v>Mr. Snippet</v>
      </c>
      <c r="G2191" s="2">
        <v>2</v>
      </c>
      <c r="H2191" s="10">
        <f>VLOOKUP(E2191,PRODUCTS!A:E,3,FALSE)</f>
        <v>13</v>
      </c>
      <c r="I2191" s="10">
        <f>VLOOKUP(E2191,PRODUCTS!A:E,4,FALSE)</f>
        <v>7.5</v>
      </c>
      <c r="J2191" s="10">
        <f t="shared" si="102"/>
        <v>26</v>
      </c>
      <c r="K2191" s="10">
        <f t="shared" si="103"/>
        <v>15</v>
      </c>
      <c r="L2191" s="10">
        <f t="shared" si="104"/>
        <v>11</v>
      </c>
      <c r="M2191" s="2">
        <f>VLOOKUP(D2191,CUSTOMERS!A:E,5,FALSE)</f>
        <v>2</v>
      </c>
      <c r="N2191" s="2">
        <f>VLOOKUP(E2191,PRODUCTS!A:E,5,FALSE)</f>
        <v>17</v>
      </c>
      <c r="O2191" s="2" t="str">
        <f>VLOOKUP(N2191,CATEGORIES!A:C,3,FALSE)</f>
        <v>Children</v>
      </c>
      <c r="P2191" s="2" t="str">
        <f ca="1">VLOOKUP(D2191,CUSTOMERS!A:J,10,FALSE)</f>
        <v>30 - 40</v>
      </c>
      <c r="Q2191" s="2" t="str">
        <f>VLOOKUP(D2191,CUSTOMERS!A:I,9,FALSE)</f>
        <v>Mid-Atlantic</v>
      </c>
      <c r="R2191" s="2" t="str">
        <f>VLOOKUP(D2191,CUSTOMERS!A:K,11,FALSE)</f>
        <v>USA</v>
      </c>
    </row>
    <row r="2192" spans="1:18" x14ac:dyDescent="0.2">
      <c r="A2192" s="2">
        <v>2027</v>
      </c>
      <c r="B2192" s="2">
        <v>2</v>
      </c>
      <c r="C2192" s="4">
        <v>45206</v>
      </c>
      <c r="D2192" s="2">
        <v>561</v>
      </c>
      <c r="E2192" s="2">
        <v>150</v>
      </c>
      <c r="F2192" s="2" t="str">
        <f>VLOOKUP(E2192,PRODUCTS!A:B,2,FALSE)</f>
        <v>Personal Air Purifier</v>
      </c>
      <c r="G2192" s="2">
        <v>1</v>
      </c>
      <c r="H2192" s="10">
        <f>VLOOKUP(E2192,PRODUCTS!A:E,3,FALSE)</f>
        <v>105</v>
      </c>
      <c r="I2192" s="10">
        <f>VLOOKUP(E2192,PRODUCTS!A:E,4,FALSE)</f>
        <v>53.5</v>
      </c>
      <c r="J2192" s="10">
        <f t="shared" si="102"/>
        <v>105</v>
      </c>
      <c r="K2192" s="10">
        <f t="shared" si="103"/>
        <v>53.5</v>
      </c>
      <c r="L2192" s="10">
        <f t="shared" si="104"/>
        <v>51.5</v>
      </c>
      <c r="M2192" s="2">
        <f>VLOOKUP(D2192,CUSTOMERS!A:E,5,FALSE)</f>
        <v>2</v>
      </c>
      <c r="N2192" s="2">
        <f>VLOOKUP(E2192,PRODUCTS!A:E,5,FALSE)</f>
        <v>7</v>
      </c>
      <c r="O2192" s="2" t="str">
        <f>VLOOKUP(N2192,CATEGORIES!A:C,3,FALSE)</f>
        <v>Electronics</v>
      </c>
      <c r="P2192" s="2" t="str">
        <f ca="1">VLOOKUP(D2192,CUSTOMERS!A:J,10,FALSE)</f>
        <v>30 - 40</v>
      </c>
      <c r="Q2192" s="2" t="str">
        <f>VLOOKUP(D2192,CUSTOMERS!A:I,9,FALSE)</f>
        <v>Mid-Atlantic</v>
      </c>
      <c r="R2192" s="2" t="str">
        <f>VLOOKUP(D2192,CUSTOMERS!A:K,11,FALSE)</f>
        <v>USA</v>
      </c>
    </row>
    <row r="2193" spans="1:18" x14ac:dyDescent="0.2">
      <c r="A2193" s="2">
        <v>2028</v>
      </c>
      <c r="B2193" s="2">
        <v>1</v>
      </c>
      <c r="C2193" s="4">
        <v>45207</v>
      </c>
      <c r="D2193" s="2">
        <v>21</v>
      </c>
      <c r="E2193" s="2">
        <v>156</v>
      </c>
      <c r="F2193" s="2" t="str">
        <f>VLOOKUP(E2193,PRODUCTS!A:B,2,FALSE)</f>
        <v>Portable 12 volt cooler/warmer</v>
      </c>
      <c r="G2193" s="2">
        <v>1</v>
      </c>
      <c r="H2193" s="10">
        <f>VLOOKUP(E2193,PRODUCTS!A:E,3,FALSE)</f>
        <v>135</v>
      </c>
      <c r="I2193" s="10">
        <f>VLOOKUP(E2193,PRODUCTS!A:E,4,FALSE)</f>
        <v>69.5</v>
      </c>
      <c r="J2193" s="10">
        <f t="shared" si="102"/>
        <v>135</v>
      </c>
      <c r="K2193" s="10">
        <f t="shared" si="103"/>
        <v>69.5</v>
      </c>
      <c r="L2193" s="10">
        <f t="shared" si="104"/>
        <v>65.5</v>
      </c>
      <c r="M2193" s="2">
        <f>VLOOKUP(D2193,CUSTOMERS!A:E,5,FALSE)</f>
        <v>8</v>
      </c>
      <c r="N2193" s="2">
        <f>VLOOKUP(E2193,PRODUCTS!A:E,5,FALSE)</f>
        <v>2</v>
      </c>
      <c r="O2193" s="2" t="str">
        <f>VLOOKUP(N2193,CATEGORIES!A:C,3,FALSE)</f>
        <v>Travel</v>
      </c>
      <c r="P2193" s="2" t="str">
        <f ca="1">VLOOKUP(D2193,CUSTOMERS!A:J,10,FALSE)</f>
        <v>50 - 60</v>
      </c>
      <c r="Q2193" s="2" t="str">
        <f>VLOOKUP(D2193,CUSTOMERS!A:I,9,FALSE)</f>
        <v>North-East</v>
      </c>
      <c r="R2193" s="2" t="str">
        <f>VLOOKUP(D2193,CUSTOMERS!A:K,11,FALSE)</f>
        <v>USA</v>
      </c>
    </row>
    <row r="2194" spans="1:18" x14ac:dyDescent="0.2">
      <c r="A2194" s="2">
        <v>2029</v>
      </c>
      <c r="B2194" s="2">
        <v>1</v>
      </c>
      <c r="C2194" s="4">
        <v>45207</v>
      </c>
      <c r="D2194" s="2">
        <v>680</v>
      </c>
      <c r="E2194" s="2">
        <v>176</v>
      </c>
      <c r="F2194" s="2" t="str">
        <f>VLOOKUP(E2194,PRODUCTS!A:B,2,FALSE)</f>
        <v>Silk Flower Arrangement</v>
      </c>
      <c r="G2194" s="2">
        <v>1</v>
      </c>
      <c r="H2194" s="10">
        <f>VLOOKUP(E2194,PRODUCTS!A:E,3,FALSE)</f>
        <v>70</v>
      </c>
      <c r="I2194" s="10">
        <f>VLOOKUP(E2194,PRODUCTS!A:E,4,FALSE)</f>
        <v>37</v>
      </c>
      <c r="J2194" s="10">
        <f t="shared" si="102"/>
        <v>70</v>
      </c>
      <c r="K2194" s="10">
        <f t="shared" si="103"/>
        <v>37</v>
      </c>
      <c r="L2194" s="10">
        <f t="shared" si="104"/>
        <v>33</v>
      </c>
      <c r="M2194" s="2">
        <f>VLOOKUP(D2194,CUSTOMERS!A:E,5,FALSE)</f>
        <v>2</v>
      </c>
      <c r="N2194" s="2">
        <f>VLOOKUP(E2194,PRODUCTS!A:E,5,FALSE)</f>
        <v>22</v>
      </c>
      <c r="O2194" s="2" t="str">
        <f>VLOOKUP(N2194,CATEGORIES!A:C,3,FALSE)</f>
        <v>Gifts</v>
      </c>
      <c r="P2194" s="2" t="str">
        <f ca="1">VLOOKUP(D2194,CUSTOMERS!A:J,10,FALSE)</f>
        <v>40 - 50</v>
      </c>
      <c r="Q2194" s="2" t="str">
        <f>VLOOKUP(D2194,CUSTOMERS!A:I,9,FALSE)</f>
        <v>Central</v>
      </c>
      <c r="R2194" s="2" t="str">
        <f>VLOOKUP(D2194,CUSTOMERS!A:K,11,FALSE)</f>
        <v>USA</v>
      </c>
    </row>
    <row r="2195" spans="1:18" x14ac:dyDescent="0.2">
      <c r="A2195" s="2">
        <v>2029</v>
      </c>
      <c r="B2195" s="2">
        <v>2</v>
      </c>
      <c r="C2195" s="4">
        <v>45207</v>
      </c>
      <c r="D2195" s="2">
        <v>680</v>
      </c>
      <c r="E2195" s="2">
        <v>192</v>
      </c>
      <c r="F2195" s="2" t="str">
        <f>VLOOKUP(E2195,PRODUCTS!A:B,2,FALSE)</f>
        <v>Superb Bacon (3 Lb.)</v>
      </c>
      <c r="G2195" s="2">
        <v>1</v>
      </c>
      <c r="H2195" s="10">
        <f>VLOOKUP(E2195,PRODUCTS!A:E,3,FALSE)</f>
        <v>20</v>
      </c>
      <c r="I2195" s="10">
        <f>VLOOKUP(E2195,PRODUCTS!A:E,4,FALSE)</f>
        <v>11</v>
      </c>
      <c r="J2195" s="10">
        <f t="shared" si="102"/>
        <v>20</v>
      </c>
      <c r="K2195" s="10">
        <f t="shared" si="103"/>
        <v>11</v>
      </c>
      <c r="L2195" s="10">
        <f t="shared" si="104"/>
        <v>9</v>
      </c>
      <c r="M2195" s="2">
        <f>VLOOKUP(D2195,CUSTOMERS!A:E,5,FALSE)</f>
        <v>2</v>
      </c>
      <c r="N2195" s="2">
        <f>VLOOKUP(E2195,PRODUCTS!A:E,5,FALSE)</f>
        <v>18</v>
      </c>
      <c r="O2195" s="2" t="str">
        <f>VLOOKUP(N2195,CATEGORIES!A:C,3,FALSE)</f>
        <v>Food</v>
      </c>
      <c r="P2195" s="2" t="str">
        <f ca="1">VLOOKUP(D2195,CUSTOMERS!A:J,10,FALSE)</f>
        <v>40 - 50</v>
      </c>
      <c r="Q2195" s="2" t="str">
        <f>VLOOKUP(D2195,CUSTOMERS!A:I,9,FALSE)</f>
        <v>Central</v>
      </c>
      <c r="R2195" s="2" t="str">
        <f>VLOOKUP(D2195,CUSTOMERS!A:K,11,FALSE)</f>
        <v>USA</v>
      </c>
    </row>
    <row r="2196" spans="1:18" x14ac:dyDescent="0.2">
      <c r="A2196" s="2">
        <v>2030</v>
      </c>
      <c r="B2196" s="2">
        <v>1</v>
      </c>
      <c r="C2196" s="4">
        <v>45208</v>
      </c>
      <c r="D2196" s="2">
        <v>226</v>
      </c>
      <c r="E2196" s="2">
        <v>28</v>
      </c>
      <c r="F2196" s="2" t="str">
        <f>VLOOKUP(E2196,PRODUCTS!A:B,2,FALSE)</f>
        <v>Candlelit Forest Screen</v>
      </c>
      <c r="G2196" s="2">
        <v>1</v>
      </c>
      <c r="H2196" s="10">
        <f>VLOOKUP(E2196,PRODUCTS!A:E,3,FALSE)</f>
        <v>30</v>
      </c>
      <c r="I2196" s="10">
        <f>VLOOKUP(E2196,PRODUCTS!A:E,4,FALSE)</f>
        <v>18</v>
      </c>
      <c r="J2196" s="10">
        <f t="shared" si="102"/>
        <v>30</v>
      </c>
      <c r="K2196" s="10">
        <f t="shared" si="103"/>
        <v>18</v>
      </c>
      <c r="L2196" s="10">
        <f t="shared" si="104"/>
        <v>12</v>
      </c>
      <c r="M2196" s="2">
        <f>VLOOKUP(D2196,CUSTOMERS!A:E,5,FALSE)</f>
        <v>7</v>
      </c>
      <c r="N2196" s="2">
        <f>VLOOKUP(E2196,PRODUCTS!A:E,5,FALSE)</f>
        <v>4</v>
      </c>
      <c r="O2196" s="2" t="str">
        <f>VLOOKUP(N2196,CATEGORIES!A:C,3,FALSE)</f>
        <v>Gifts</v>
      </c>
      <c r="P2196" s="2" t="str">
        <f ca="1">VLOOKUP(D2196,CUSTOMERS!A:J,10,FALSE)</f>
        <v>30 - 40</v>
      </c>
      <c r="Q2196" s="2" t="str">
        <f>VLOOKUP(D2196,CUSTOMERS!A:I,9,FALSE)</f>
        <v>North-East</v>
      </c>
      <c r="R2196" s="2" t="str">
        <f>VLOOKUP(D2196,CUSTOMERS!A:K,11,FALSE)</f>
        <v>USA</v>
      </c>
    </row>
    <row r="2197" spans="1:18" x14ac:dyDescent="0.2">
      <c r="A2197" s="2">
        <v>2030</v>
      </c>
      <c r="B2197" s="2">
        <v>2</v>
      </c>
      <c r="C2197" s="4">
        <v>45208</v>
      </c>
      <c r="D2197" s="2">
        <v>226</v>
      </c>
      <c r="E2197" s="2">
        <v>45</v>
      </c>
      <c r="F2197" s="2" t="str">
        <f>VLOOKUP(E2197,PRODUCTS!A:B,2,FALSE)</f>
        <v>Cheese Board</v>
      </c>
      <c r="G2197" s="2">
        <v>1</v>
      </c>
      <c r="H2197" s="10">
        <f>VLOOKUP(E2197,PRODUCTS!A:E,3,FALSE)</f>
        <v>53</v>
      </c>
      <c r="I2197" s="10">
        <f>VLOOKUP(E2197,PRODUCTS!A:E,4,FALSE)</f>
        <v>28.5</v>
      </c>
      <c r="J2197" s="10">
        <f t="shared" si="102"/>
        <v>53</v>
      </c>
      <c r="K2197" s="10">
        <f t="shared" si="103"/>
        <v>28.5</v>
      </c>
      <c r="L2197" s="10">
        <f t="shared" si="104"/>
        <v>24.5</v>
      </c>
      <c r="M2197" s="2">
        <f>VLOOKUP(D2197,CUSTOMERS!A:E,5,FALSE)</f>
        <v>7</v>
      </c>
      <c r="N2197" s="2">
        <f>VLOOKUP(E2197,PRODUCTS!A:E,5,FALSE)</f>
        <v>11</v>
      </c>
      <c r="O2197" s="2" t="str">
        <f>VLOOKUP(N2197,CATEGORIES!A:C,3,FALSE)</f>
        <v>Gifts</v>
      </c>
      <c r="P2197" s="2" t="str">
        <f ca="1">VLOOKUP(D2197,CUSTOMERS!A:J,10,FALSE)</f>
        <v>30 - 40</v>
      </c>
      <c r="Q2197" s="2" t="str">
        <f>VLOOKUP(D2197,CUSTOMERS!A:I,9,FALSE)</f>
        <v>North-East</v>
      </c>
      <c r="R2197" s="2" t="str">
        <f>VLOOKUP(D2197,CUSTOMERS!A:K,11,FALSE)</f>
        <v>USA</v>
      </c>
    </row>
    <row r="2198" spans="1:18" x14ac:dyDescent="0.2">
      <c r="A2198" s="2">
        <v>2030</v>
      </c>
      <c r="B2198" s="2">
        <v>3</v>
      </c>
      <c r="C2198" s="4">
        <v>45208</v>
      </c>
      <c r="D2198" s="2">
        <v>226</v>
      </c>
      <c r="E2198" s="2">
        <v>105</v>
      </c>
      <c r="F2198" s="2" t="str">
        <f>VLOOKUP(E2198,PRODUCTS!A:B,2,FALSE)</f>
        <v>Exotic Flower Arrangement</v>
      </c>
      <c r="G2198" s="2">
        <v>2</v>
      </c>
      <c r="H2198" s="10">
        <f>VLOOKUP(E2198,PRODUCTS!A:E,3,FALSE)</f>
        <v>65</v>
      </c>
      <c r="I2198" s="10">
        <f>VLOOKUP(E2198,PRODUCTS!A:E,4,FALSE)</f>
        <v>33.5</v>
      </c>
      <c r="J2198" s="10">
        <f t="shared" si="102"/>
        <v>130</v>
      </c>
      <c r="K2198" s="10">
        <f t="shared" si="103"/>
        <v>67</v>
      </c>
      <c r="L2198" s="10">
        <f t="shared" si="104"/>
        <v>63</v>
      </c>
      <c r="M2198" s="2">
        <f>VLOOKUP(D2198,CUSTOMERS!A:E,5,FALSE)</f>
        <v>7</v>
      </c>
      <c r="N2198" s="2">
        <f>VLOOKUP(E2198,PRODUCTS!A:E,5,FALSE)</f>
        <v>22</v>
      </c>
      <c r="O2198" s="2" t="str">
        <f>VLOOKUP(N2198,CATEGORIES!A:C,3,FALSE)</f>
        <v>Gifts</v>
      </c>
      <c r="P2198" s="2" t="str">
        <f ca="1">VLOOKUP(D2198,CUSTOMERS!A:J,10,FALSE)</f>
        <v>30 - 40</v>
      </c>
      <c r="Q2198" s="2" t="str">
        <f>VLOOKUP(D2198,CUSTOMERS!A:I,9,FALSE)</f>
        <v>North-East</v>
      </c>
      <c r="R2198" s="2" t="str">
        <f>VLOOKUP(D2198,CUSTOMERS!A:K,11,FALSE)</f>
        <v>USA</v>
      </c>
    </row>
    <row r="2199" spans="1:18" x14ac:dyDescent="0.2">
      <c r="A2199" s="2">
        <v>2030</v>
      </c>
      <c r="B2199" s="2">
        <v>4</v>
      </c>
      <c r="C2199" s="4">
        <v>45208</v>
      </c>
      <c r="D2199" s="2">
        <v>226</v>
      </c>
      <c r="E2199" s="2">
        <v>213</v>
      </c>
      <c r="F2199" s="2" t="str">
        <f>VLOOKUP(E2199,PRODUCTS!A:B,2,FALSE)</f>
        <v>Zither in Mahogany Case</v>
      </c>
      <c r="G2199" s="2">
        <v>1</v>
      </c>
      <c r="H2199" s="10">
        <f>VLOOKUP(E2199,PRODUCTS!A:E,3,FALSE)</f>
        <v>74</v>
      </c>
      <c r="I2199" s="10">
        <f>VLOOKUP(E2199,PRODUCTS!A:E,4,FALSE)</f>
        <v>40</v>
      </c>
      <c r="J2199" s="10">
        <f t="shared" si="102"/>
        <v>74</v>
      </c>
      <c r="K2199" s="10">
        <f t="shared" si="103"/>
        <v>40</v>
      </c>
      <c r="L2199" s="10">
        <f t="shared" si="104"/>
        <v>34</v>
      </c>
      <c r="M2199" s="2">
        <f>VLOOKUP(D2199,CUSTOMERS!A:E,5,FALSE)</f>
        <v>7</v>
      </c>
      <c r="N2199" s="2">
        <f>VLOOKUP(E2199,PRODUCTS!A:E,5,FALSE)</f>
        <v>5</v>
      </c>
      <c r="O2199" s="2" t="str">
        <f>VLOOKUP(N2199,CATEGORIES!A:C,3,FALSE)</f>
        <v>Children</v>
      </c>
      <c r="P2199" s="2" t="str">
        <f ca="1">VLOOKUP(D2199,CUSTOMERS!A:J,10,FALSE)</f>
        <v>30 - 40</v>
      </c>
      <c r="Q2199" s="2" t="str">
        <f>VLOOKUP(D2199,CUSTOMERS!A:I,9,FALSE)</f>
        <v>North-East</v>
      </c>
      <c r="R2199" s="2" t="str">
        <f>VLOOKUP(D2199,CUSTOMERS!A:K,11,FALSE)</f>
        <v>USA</v>
      </c>
    </row>
    <row r="2200" spans="1:18" x14ac:dyDescent="0.2">
      <c r="A2200" s="2">
        <v>2031</v>
      </c>
      <c r="B2200" s="2">
        <v>1</v>
      </c>
      <c r="C2200" s="4">
        <v>45209</v>
      </c>
      <c r="D2200" s="2">
        <v>249</v>
      </c>
      <c r="E2200" s="2">
        <v>2</v>
      </c>
      <c r="F2200" s="2" t="str">
        <f>VLOOKUP(E2200,PRODUCTS!A:B,2,FALSE)</f>
        <v>Gardener's Journal</v>
      </c>
      <c r="G2200" s="2">
        <v>1</v>
      </c>
      <c r="H2200" s="10">
        <f>VLOOKUP(E2200,PRODUCTS!A:E,3,FALSE)</f>
        <v>25</v>
      </c>
      <c r="I2200" s="10">
        <f>VLOOKUP(E2200,PRODUCTS!A:E,4,FALSE)</f>
        <v>15.5</v>
      </c>
      <c r="J2200" s="10">
        <f t="shared" si="102"/>
        <v>25</v>
      </c>
      <c r="K2200" s="10">
        <f t="shared" si="103"/>
        <v>15.5</v>
      </c>
      <c r="L2200" s="10">
        <f t="shared" si="104"/>
        <v>9.5</v>
      </c>
      <c r="M2200" s="2">
        <f>VLOOKUP(D2200,CUSTOMERS!A:E,5,FALSE)</f>
        <v>6</v>
      </c>
      <c r="N2200" s="2">
        <f>VLOOKUP(E2200,PRODUCTS!A:E,5,FALSE)</f>
        <v>16</v>
      </c>
      <c r="O2200" s="2" t="str">
        <f>VLOOKUP(N2200,CATEGORIES!A:C,3,FALSE)</f>
        <v>Household</v>
      </c>
      <c r="P2200" s="2" t="str">
        <f ca="1">VLOOKUP(D2200,CUSTOMERS!A:J,10,FALSE)</f>
        <v>30 - 40</v>
      </c>
      <c r="Q2200" s="2" t="str">
        <f>VLOOKUP(D2200,CUSTOMERS!A:I,9,FALSE)</f>
        <v>Mid-Atlantic</v>
      </c>
      <c r="R2200" s="2" t="str">
        <f>VLOOKUP(D2200,CUSTOMERS!A:K,11,FALSE)</f>
        <v>USA</v>
      </c>
    </row>
    <row r="2201" spans="1:18" x14ac:dyDescent="0.2">
      <c r="A2201" s="2">
        <v>2032</v>
      </c>
      <c r="B2201" s="2">
        <v>1</v>
      </c>
      <c r="C2201" s="4">
        <v>45209</v>
      </c>
      <c r="D2201" s="2">
        <v>268</v>
      </c>
      <c r="E2201" s="2">
        <v>3</v>
      </c>
      <c r="F2201" s="2" t="str">
        <f>VLOOKUP(E2201,PRODUCTS!A:B,2,FALSE)</f>
        <v>Moveable Feast</v>
      </c>
      <c r="G2201" s="2">
        <v>1</v>
      </c>
      <c r="H2201" s="10">
        <f>VLOOKUP(E2201,PRODUCTS!A:E,3,FALSE)</f>
        <v>125</v>
      </c>
      <c r="I2201" s="10">
        <f>VLOOKUP(E2201,PRODUCTS!A:E,4,FALSE)</f>
        <v>63.5</v>
      </c>
      <c r="J2201" s="10">
        <f t="shared" si="102"/>
        <v>125</v>
      </c>
      <c r="K2201" s="10">
        <f t="shared" si="103"/>
        <v>63.5</v>
      </c>
      <c r="L2201" s="10">
        <f t="shared" si="104"/>
        <v>61.5</v>
      </c>
      <c r="M2201" s="2">
        <f>VLOOKUP(D2201,CUSTOMERS!A:E,5,FALSE)</f>
        <v>9</v>
      </c>
      <c r="N2201" s="2">
        <f>VLOOKUP(E2201,PRODUCTS!A:E,5,FALSE)</f>
        <v>11</v>
      </c>
      <c r="O2201" s="2" t="str">
        <f>VLOOKUP(N2201,CATEGORIES!A:C,3,FALSE)</f>
        <v>Gifts</v>
      </c>
      <c r="P2201" s="2" t="str">
        <f ca="1">VLOOKUP(D2201,CUSTOMERS!A:J,10,FALSE)</f>
        <v>60 - 70</v>
      </c>
      <c r="Q2201" s="2" t="str">
        <f>VLOOKUP(D2201,CUSTOMERS!A:I,9,FALSE)</f>
        <v>Germany</v>
      </c>
      <c r="R2201" s="2" t="str">
        <f>VLOOKUP(D2201,CUSTOMERS!A:K,11,FALSE)</f>
        <v>Europe</v>
      </c>
    </row>
    <row r="2202" spans="1:18" x14ac:dyDescent="0.2">
      <c r="A2202" s="2">
        <v>2032</v>
      </c>
      <c r="B2202" s="2">
        <v>2</v>
      </c>
      <c r="C2202" s="4">
        <v>45209</v>
      </c>
      <c r="D2202" s="2">
        <v>268</v>
      </c>
      <c r="E2202" s="2">
        <v>60</v>
      </c>
      <c r="F2202" s="2" t="str">
        <f>VLOOKUP(E2202,PRODUCTS!A:B,2,FALSE)</f>
        <v>Custom Cellar Plaque</v>
      </c>
      <c r="G2202" s="2">
        <v>1</v>
      </c>
      <c r="H2202" s="10">
        <f>VLOOKUP(E2202,PRODUCTS!A:E,3,FALSE)</f>
        <v>60</v>
      </c>
      <c r="I2202" s="10">
        <f>VLOOKUP(E2202,PRODUCTS!A:E,4,FALSE)</f>
        <v>33</v>
      </c>
      <c r="J2202" s="10">
        <f t="shared" si="102"/>
        <v>60</v>
      </c>
      <c r="K2202" s="10">
        <f t="shared" si="103"/>
        <v>33</v>
      </c>
      <c r="L2202" s="10">
        <f t="shared" si="104"/>
        <v>27</v>
      </c>
      <c r="M2202" s="2">
        <f>VLOOKUP(D2202,CUSTOMERS!A:E,5,FALSE)</f>
        <v>9</v>
      </c>
      <c r="N2202" s="2">
        <f>VLOOKUP(E2202,PRODUCTS!A:E,5,FALSE)</f>
        <v>15</v>
      </c>
      <c r="O2202" s="2" t="str">
        <f>VLOOKUP(N2202,CATEGORIES!A:C,3,FALSE)</f>
        <v>Household</v>
      </c>
      <c r="P2202" s="2" t="str">
        <f ca="1">VLOOKUP(D2202,CUSTOMERS!A:J,10,FALSE)</f>
        <v>60 - 70</v>
      </c>
      <c r="Q2202" s="2" t="str">
        <f>VLOOKUP(D2202,CUSTOMERS!A:I,9,FALSE)</f>
        <v>Germany</v>
      </c>
      <c r="R2202" s="2" t="str">
        <f>VLOOKUP(D2202,CUSTOMERS!A:K,11,FALSE)</f>
        <v>Europe</v>
      </c>
    </row>
    <row r="2203" spans="1:18" x14ac:dyDescent="0.2">
      <c r="A2203" s="2">
        <v>2033</v>
      </c>
      <c r="B2203" s="2">
        <v>1</v>
      </c>
      <c r="C2203" s="4">
        <v>45212</v>
      </c>
      <c r="D2203" s="2">
        <v>156</v>
      </c>
      <c r="E2203" s="2">
        <v>186</v>
      </c>
      <c r="F2203" s="2" t="str">
        <f>VLOOKUP(E2203,PRODUCTS!A:B,2,FALSE)</f>
        <v>Spicy Delights</v>
      </c>
      <c r="G2203" s="2">
        <v>1</v>
      </c>
      <c r="H2203" s="10">
        <f>VLOOKUP(E2203,PRODUCTS!A:E,3,FALSE)</f>
        <v>51</v>
      </c>
      <c r="I2203" s="10">
        <f>VLOOKUP(E2203,PRODUCTS!A:E,4,FALSE)</f>
        <v>26.5</v>
      </c>
      <c r="J2203" s="10">
        <f t="shared" si="102"/>
        <v>51</v>
      </c>
      <c r="K2203" s="10">
        <f t="shared" si="103"/>
        <v>26.5</v>
      </c>
      <c r="L2203" s="10">
        <f t="shared" si="104"/>
        <v>24.5</v>
      </c>
      <c r="M2203" s="2">
        <f>VLOOKUP(D2203,CUSTOMERS!A:E,5,FALSE)</f>
        <v>8</v>
      </c>
      <c r="N2203" s="2">
        <f>VLOOKUP(E2203,PRODUCTS!A:E,5,FALSE)</f>
        <v>11</v>
      </c>
      <c r="O2203" s="2" t="str">
        <f>VLOOKUP(N2203,CATEGORIES!A:C,3,FALSE)</f>
        <v>Gifts</v>
      </c>
      <c r="P2203" s="2" t="str">
        <f ca="1">VLOOKUP(D2203,CUSTOMERS!A:J,10,FALSE)</f>
        <v>40 - 50</v>
      </c>
      <c r="Q2203" s="2" t="str">
        <f>VLOOKUP(D2203,CUSTOMERS!A:I,9,FALSE)</f>
        <v>South-West</v>
      </c>
      <c r="R2203" s="2" t="str">
        <f>VLOOKUP(D2203,CUSTOMERS!A:K,11,FALSE)</f>
        <v>USA</v>
      </c>
    </row>
    <row r="2204" spans="1:18" x14ac:dyDescent="0.2">
      <c r="A2204" s="2">
        <v>2034</v>
      </c>
      <c r="B2204" s="2">
        <v>1</v>
      </c>
      <c r="C2204" s="4">
        <v>45212</v>
      </c>
      <c r="D2204" s="2">
        <v>379</v>
      </c>
      <c r="E2204" s="2">
        <v>110</v>
      </c>
      <c r="F2204" s="2" t="str">
        <f>VLOOKUP(E2204,PRODUCTS!A:B,2,FALSE)</f>
        <v>Italian Trattoria</v>
      </c>
      <c r="G2204" s="2">
        <v>1</v>
      </c>
      <c r="H2204" s="10">
        <f>VLOOKUP(E2204,PRODUCTS!A:E,3,FALSE)</f>
        <v>65</v>
      </c>
      <c r="I2204" s="10">
        <f>VLOOKUP(E2204,PRODUCTS!A:E,4,FALSE)</f>
        <v>35.5</v>
      </c>
      <c r="J2204" s="10">
        <f t="shared" si="102"/>
        <v>65</v>
      </c>
      <c r="K2204" s="10">
        <f t="shared" si="103"/>
        <v>35.5</v>
      </c>
      <c r="L2204" s="10">
        <f t="shared" si="104"/>
        <v>29.5</v>
      </c>
      <c r="M2204" s="2">
        <f>VLOOKUP(D2204,CUSTOMERS!A:E,5,FALSE)</f>
        <v>5</v>
      </c>
      <c r="N2204" s="2">
        <f>VLOOKUP(E2204,PRODUCTS!A:E,5,FALSE)</f>
        <v>11</v>
      </c>
      <c r="O2204" s="2" t="str">
        <f>VLOOKUP(N2204,CATEGORIES!A:C,3,FALSE)</f>
        <v>Gifts</v>
      </c>
      <c r="P2204" s="2" t="str">
        <f ca="1">VLOOKUP(D2204,CUSTOMERS!A:J,10,FALSE)</f>
        <v>40 - 50</v>
      </c>
      <c r="Q2204" s="2" t="str">
        <f>VLOOKUP(D2204,CUSTOMERS!A:I,9,FALSE)</f>
        <v>North-West</v>
      </c>
      <c r="R2204" s="2" t="str">
        <f>VLOOKUP(D2204,CUSTOMERS!A:K,11,FALSE)</f>
        <v>USA</v>
      </c>
    </row>
    <row r="2205" spans="1:18" x14ac:dyDescent="0.2">
      <c r="A2205" s="2">
        <v>2035</v>
      </c>
      <c r="B2205" s="2">
        <v>1</v>
      </c>
      <c r="C2205" s="4">
        <v>45213</v>
      </c>
      <c r="D2205" s="2">
        <v>547</v>
      </c>
      <c r="E2205" s="2">
        <v>59</v>
      </c>
      <c r="F2205" s="2" t="str">
        <f>VLOOKUP(E2205,PRODUCTS!A:B,2,FALSE)</f>
        <v>Crystal Flowers and Vase</v>
      </c>
      <c r="G2205" s="2">
        <v>1</v>
      </c>
      <c r="H2205" s="10">
        <f>VLOOKUP(E2205,PRODUCTS!A:E,3,FALSE)</f>
        <v>65</v>
      </c>
      <c r="I2205" s="10">
        <f>VLOOKUP(E2205,PRODUCTS!A:E,4,FALSE)</f>
        <v>33.5</v>
      </c>
      <c r="J2205" s="10">
        <f t="shared" si="102"/>
        <v>65</v>
      </c>
      <c r="K2205" s="10">
        <f t="shared" si="103"/>
        <v>33.5</v>
      </c>
      <c r="L2205" s="10">
        <f t="shared" si="104"/>
        <v>31.5</v>
      </c>
      <c r="M2205" s="2">
        <f>VLOOKUP(D2205,CUSTOMERS!A:E,5,FALSE)</f>
        <v>4</v>
      </c>
      <c r="N2205" s="2">
        <f>VLOOKUP(E2205,PRODUCTS!A:E,5,FALSE)</f>
        <v>22</v>
      </c>
      <c r="O2205" s="2" t="str">
        <f>VLOOKUP(N2205,CATEGORIES!A:C,3,FALSE)</f>
        <v>Gifts</v>
      </c>
      <c r="P2205" s="2" t="str">
        <f ca="1">VLOOKUP(D2205,CUSTOMERS!A:J,10,FALSE)</f>
        <v>40 - 50</v>
      </c>
      <c r="Q2205" s="2" t="str">
        <f>VLOOKUP(D2205,CUSTOMERS!A:I,9,FALSE)</f>
        <v>South-West</v>
      </c>
      <c r="R2205" s="2" t="str">
        <f>VLOOKUP(D2205,CUSTOMERS!A:K,11,FALSE)</f>
        <v>USA</v>
      </c>
    </row>
    <row r="2206" spans="1:18" x14ac:dyDescent="0.2">
      <c r="A2206" s="2">
        <v>2035</v>
      </c>
      <c r="B2206" s="2">
        <v>2</v>
      </c>
      <c r="C2206" s="4">
        <v>45213</v>
      </c>
      <c r="D2206" s="2">
        <v>547</v>
      </c>
      <c r="E2206" s="2">
        <v>88</v>
      </c>
      <c r="F2206" s="2" t="str">
        <f>VLOOKUP(E2206,PRODUCTS!A:B,2,FALSE)</f>
        <v>Garden Gnome Set</v>
      </c>
      <c r="G2206" s="2">
        <v>1</v>
      </c>
      <c r="H2206" s="10">
        <f>VLOOKUP(E2206,PRODUCTS!A:E,3,FALSE)</f>
        <v>95</v>
      </c>
      <c r="I2206" s="10">
        <f>VLOOKUP(E2206,PRODUCTS!A:E,4,FALSE)</f>
        <v>48.5</v>
      </c>
      <c r="J2206" s="10">
        <f t="shared" si="102"/>
        <v>95</v>
      </c>
      <c r="K2206" s="10">
        <f t="shared" si="103"/>
        <v>48.5</v>
      </c>
      <c r="L2206" s="10">
        <f t="shared" si="104"/>
        <v>46.5</v>
      </c>
      <c r="M2206" s="2">
        <f>VLOOKUP(D2206,CUSTOMERS!A:E,5,FALSE)</f>
        <v>4</v>
      </c>
      <c r="N2206" s="2">
        <f>VLOOKUP(E2206,PRODUCTS!A:E,5,FALSE)</f>
        <v>16</v>
      </c>
      <c r="O2206" s="2" t="str">
        <f>VLOOKUP(N2206,CATEGORIES!A:C,3,FALSE)</f>
        <v>Household</v>
      </c>
      <c r="P2206" s="2" t="str">
        <f ca="1">VLOOKUP(D2206,CUSTOMERS!A:J,10,FALSE)</f>
        <v>40 - 50</v>
      </c>
      <c r="Q2206" s="2" t="str">
        <f>VLOOKUP(D2206,CUSTOMERS!A:I,9,FALSE)</f>
        <v>South-West</v>
      </c>
      <c r="R2206" s="2" t="str">
        <f>VLOOKUP(D2206,CUSTOMERS!A:K,11,FALSE)</f>
        <v>USA</v>
      </c>
    </row>
    <row r="2207" spans="1:18" x14ac:dyDescent="0.2">
      <c r="A2207" s="2">
        <v>2035</v>
      </c>
      <c r="B2207" s="2">
        <v>3</v>
      </c>
      <c r="C2207" s="4">
        <v>45213</v>
      </c>
      <c r="D2207" s="2">
        <v>547</v>
      </c>
      <c r="E2207" s="2">
        <v>184</v>
      </c>
      <c r="F2207" s="2" t="str">
        <f>VLOOKUP(E2207,PRODUCTS!A:B,2,FALSE)</f>
        <v>Sonic Molechaser</v>
      </c>
      <c r="G2207" s="2">
        <v>1</v>
      </c>
      <c r="H2207" s="10">
        <f>VLOOKUP(E2207,PRODUCTS!A:E,3,FALSE)</f>
        <v>45</v>
      </c>
      <c r="I2207" s="10">
        <f>VLOOKUP(E2207,PRODUCTS!A:E,4,FALSE)</f>
        <v>23.5</v>
      </c>
      <c r="J2207" s="10">
        <f t="shared" si="102"/>
        <v>45</v>
      </c>
      <c r="K2207" s="10">
        <f t="shared" si="103"/>
        <v>23.5</v>
      </c>
      <c r="L2207" s="10">
        <f t="shared" si="104"/>
        <v>21.5</v>
      </c>
      <c r="M2207" s="2">
        <f>VLOOKUP(D2207,CUSTOMERS!A:E,5,FALSE)</f>
        <v>4</v>
      </c>
      <c r="N2207" s="2">
        <f>VLOOKUP(E2207,PRODUCTS!A:E,5,FALSE)</f>
        <v>16</v>
      </c>
      <c r="O2207" s="2" t="str">
        <f>VLOOKUP(N2207,CATEGORIES!A:C,3,FALSE)</f>
        <v>Household</v>
      </c>
      <c r="P2207" s="2" t="str">
        <f ca="1">VLOOKUP(D2207,CUSTOMERS!A:J,10,FALSE)</f>
        <v>40 - 50</v>
      </c>
      <c r="Q2207" s="2" t="str">
        <f>VLOOKUP(D2207,CUSTOMERS!A:I,9,FALSE)</f>
        <v>South-West</v>
      </c>
      <c r="R2207" s="2" t="str">
        <f>VLOOKUP(D2207,CUSTOMERS!A:K,11,FALSE)</f>
        <v>USA</v>
      </c>
    </row>
    <row r="2208" spans="1:18" x14ac:dyDescent="0.2">
      <c r="A2208" s="2">
        <v>2036</v>
      </c>
      <c r="B2208" s="2">
        <v>1</v>
      </c>
      <c r="C2208" s="4">
        <v>45214</v>
      </c>
      <c r="D2208" s="2">
        <v>133</v>
      </c>
      <c r="E2208" s="2">
        <v>62</v>
      </c>
      <c r="F2208" s="2" t="str">
        <f>VLOOKUP(E2208,PRODUCTS!A:B,2,FALSE)</f>
        <v>Decadent Chocolate Torte</v>
      </c>
      <c r="G2208" s="2">
        <v>1</v>
      </c>
      <c r="H2208" s="10">
        <f>VLOOKUP(E2208,PRODUCTS!A:E,3,FALSE)</f>
        <v>37</v>
      </c>
      <c r="I2208" s="10">
        <f>VLOOKUP(E2208,PRODUCTS!A:E,4,FALSE)</f>
        <v>19.5</v>
      </c>
      <c r="J2208" s="10">
        <f t="shared" si="102"/>
        <v>37</v>
      </c>
      <c r="K2208" s="10">
        <f t="shared" si="103"/>
        <v>19.5</v>
      </c>
      <c r="L2208" s="10">
        <f t="shared" si="104"/>
        <v>17.5</v>
      </c>
      <c r="M2208" s="2">
        <f>VLOOKUP(D2208,CUSTOMERS!A:E,5,FALSE)</f>
        <v>4</v>
      </c>
      <c r="N2208" s="2">
        <f>VLOOKUP(E2208,PRODUCTS!A:E,5,FALSE)</f>
        <v>3</v>
      </c>
      <c r="O2208" s="2" t="str">
        <f>VLOOKUP(N2208,CATEGORIES!A:C,3,FALSE)</f>
        <v>Food</v>
      </c>
      <c r="P2208" s="2" t="str">
        <f ca="1">VLOOKUP(D2208,CUSTOMERS!A:J,10,FALSE)</f>
        <v>40 - 50</v>
      </c>
      <c r="Q2208" s="2" t="str">
        <f>VLOOKUP(D2208,CUSTOMERS!A:I,9,FALSE)</f>
        <v>South-East</v>
      </c>
      <c r="R2208" s="2" t="str">
        <f>VLOOKUP(D2208,CUSTOMERS!A:K,11,FALSE)</f>
        <v>USA</v>
      </c>
    </row>
    <row r="2209" spans="1:18" x14ac:dyDescent="0.2">
      <c r="A2209" s="2">
        <v>2036</v>
      </c>
      <c r="B2209" s="2">
        <v>2</v>
      </c>
      <c r="C2209" s="4">
        <v>45214</v>
      </c>
      <c r="D2209" s="2">
        <v>133</v>
      </c>
      <c r="E2209" s="2">
        <v>69</v>
      </c>
      <c r="F2209" s="2" t="str">
        <f>VLOOKUP(E2209,PRODUCTS!A:B,2,FALSE)</f>
        <v>Earth Orbiter with Stack</v>
      </c>
      <c r="G2209" s="2">
        <v>1</v>
      </c>
      <c r="H2209" s="10">
        <f>VLOOKUP(E2209,PRODUCTS!A:E,3,FALSE)</f>
        <v>85</v>
      </c>
      <c r="I2209" s="10">
        <f>VLOOKUP(E2209,PRODUCTS!A:E,4,FALSE)</f>
        <v>43.5</v>
      </c>
      <c r="J2209" s="10">
        <f t="shared" si="102"/>
        <v>85</v>
      </c>
      <c r="K2209" s="10">
        <f t="shared" si="103"/>
        <v>43.5</v>
      </c>
      <c r="L2209" s="10">
        <f t="shared" si="104"/>
        <v>41.5</v>
      </c>
      <c r="M2209" s="2">
        <f>VLOOKUP(D2209,CUSTOMERS!A:E,5,FALSE)</f>
        <v>4</v>
      </c>
      <c r="N2209" s="2">
        <f>VLOOKUP(E2209,PRODUCTS!A:E,5,FALSE)</f>
        <v>26</v>
      </c>
      <c r="O2209" s="2" t="str">
        <f>VLOOKUP(N2209,CATEGORIES!A:C,3,FALSE)</f>
        <v>Gifts</v>
      </c>
      <c r="P2209" s="2" t="str">
        <f ca="1">VLOOKUP(D2209,CUSTOMERS!A:J,10,FALSE)</f>
        <v>40 - 50</v>
      </c>
      <c r="Q2209" s="2" t="str">
        <f>VLOOKUP(D2209,CUSTOMERS!A:I,9,FALSE)</f>
        <v>South-East</v>
      </c>
      <c r="R2209" s="2" t="str">
        <f>VLOOKUP(D2209,CUSTOMERS!A:K,11,FALSE)</f>
        <v>USA</v>
      </c>
    </row>
    <row r="2210" spans="1:18" x14ac:dyDescent="0.2">
      <c r="A2210" s="2">
        <v>2036</v>
      </c>
      <c r="B2210" s="2">
        <v>3</v>
      </c>
      <c r="C2210" s="4">
        <v>45214</v>
      </c>
      <c r="D2210" s="2">
        <v>133</v>
      </c>
      <c r="E2210" s="2">
        <v>153</v>
      </c>
      <c r="F2210" s="2" t="str">
        <f>VLOOKUP(E2210,PRODUCTS!A:B,2,FALSE)</f>
        <v>Pewter Cat Frame</v>
      </c>
      <c r="G2210" s="2">
        <v>1</v>
      </c>
      <c r="H2210" s="10">
        <f>VLOOKUP(E2210,PRODUCTS!A:E,3,FALSE)</f>
        <v>29</v>
      </c>
      <c r="I2210" s="10">
        <f>VLOOKUP(E2210,PRODUCTS!A:E,4,FALSE)</f>
        <v>15.5</v>
      </c>
      <c r="J2210" s="10">
        <f t="shared" si="102"/>
        <v>29</v>
      </c>
      <c r="K2210" s="10">
        <f t="shared" si="103"/>
        <v>15.5</v>
      </c>
      <c r="L2210" s="10">
        <f t="shared" si="104"/>
        <v>13.5</v>
      </c>
      <c r="M2210" s="2">
        <f>VLOOKUP(D2210,CUSTOMERS!A:E,5,FALSE)</f>
        <v>4</v>
      </c>
      <c r="N2210" s="2">
        <f>VLOOKUP(E2210,PRODUCTS!A:E,5,FALSE)</f>
        <v>26</v>
      </c>
      <c r="O2210" s="2" t="str">
        <f>VLOOKUP(N2210,CATEGORIES!A:C,3,FALSE)</f>
        <v>Gifts</v>
      </c>
      <c r="P2210" s="2" t="str">
        <f ca="1">VLOOKUP(D2210,CUSTOMERS!A:J,10,FALSE)</f>
        <v>40 - 50</v>
      </c>
      <c r="Q2210" s="2" t="str">
        <f>VLOOKUP(D2210,CUSTOMERS!A:I,9,FALSE)</f>
        <v>South-East</v>
      </c>
      <c r="R2210" s="2" t="str">
        <f>VLOOKUP(D2210,CUSTOMERS!A:K,11,FALSE)</f>
        <v>USA</v>
      </c>
    </row>
    <row r="2211" spans="1:18" x14ac:dyDescent="0.2">
      <c r="A2211" s="2">
        <v>2036</v>
      </c>
      <c r="B2211" s="2">
        <v>4</v>
      </c>
      <c r="C2211" s="4">
        <v>45214</v>
      </c>
      <c r="D2211" s="2">
        <v>133</v>
      </c>
      <c r="E2211" s="2">
        <v>182</v>
      </c>
      <c r="F2211" s="2" t="str">
        <f>VLOOKUP(E2211,PRODUCTS!A:B,2,FALSE)</f>
        <v>Smoked Vermont Turkey Breast</v>
      </c>
      <c r="G2211" s="2">
        <v>1</v>
      </c>
      <c r="H2211" s="10">
        <f>VLOOKUP(E2211,PRODUCTS!A:E,3,FALSE)</f>
        <v>30</v>
      </c>
      <c r="I2211" s="10">
        <f>VLOOKUP(E2211,PRODUCTS!A:E,4,FALSE)</f>
        <v>18</v>
      </c>
      <c r="J2211" s="10">
        <f t="shared" si="102"/>
        <v>30</v>
      </c>
      <c r="K2211" s="10">
        <f t="shared" si="103"/>
        <v>18</v>
      </c>
      <c r="L2211" s="10">
        <f t="shared" si="104"/>
        <v>12</v>
      </c>
      <c r="M2211" s="2">
        <f>VLOOKUP(D2211,CUSTOMERS!A:E,5,FALSE)</f>
        <v>4</v>
      </c>
      <c r="N2211" s="2">
        <f>VLOOKUP(E2211,PRODUCTS!A:E,5,FALSE)</f>
        <v>18</v>
      </c>
      <c r="O2211" s="2" t="str">
        <f>VLOOKUP(N2211,CATEGORIES!A:C,3,FALSE)</f>
        <v>Food</v>
      </c>
      <c r="P2211" s="2" t="str">
        <f ca="1">VLOOKUP(D2211,CUSTOMERS!A:J,10,FALSE)</f>
        <v>40 - 50</v>
      </c>
      <c r="Q2211" s="2" t="str">
        <f>VLOOKUP(D2211,CUSTOMERS!A:I,9,FALSE)</f>
        <v>South-East</v>
      </c>
      <c r="R2211" s="2" t="str">
        <f>VLOOKUP(D2211,CUSTOMERS!A:K,11,FALSE)</f>
        <v>USA</v>
      </c>
    </row>
    <row r="2212" spans="1:18" x14ac:dyDescent="0.2">
      <c r="A2212" s="2">
        <v>2037</v>
      </c>
      <c r="B2212" s="2">
        <v>1</v>
      </c>
      <c r="C2212" s="4">
        <v>45214</v>
      </c>
      <c r="D2212" s="2">
        <v>347</v>
      </c>
      <c r="E2212" s="2">
        <v>111</v>
      </c>
      <c r="F2212" s="2" t="str">
        <f>VLOOKUP(E2212,PRODUCTS!A:B,2,FALSE)</f>
        <v>Jolly Ball Horse Toy</v>
      </c>
      <c r="G2212" s="2">
        <v>1</v>
      </c>
      <c r="H2212" s="10">
        <f>VLOOKUP(E2212,PRODUCTS!A:E,3,FALSE)</f>
        <v>18</v>
      </c>
      <c r="I2212" s="10">
        <f>VLOOKUP(E2212,PRODUCTS!A:E,4,FALSE)</f>
        <v>12</v>
      </c>
      <c r="J2212" s="10">
        <f t="shared" si="102"/>
        <v>18</v>
      </c>
      <c r="K2212" s="10">
        <f t="shared" si="103"/>
        <v>12</v>
      </c>
      <c r="L2212" s="10">
        <f t="shared" si="104"/>
        <v>6</v>
      </c>
      <c r="M2212" s="2">
        <f>VLOOKUP(D2212,CUSTOMERS!A:E,5,FALSE)</f>
        <v>6</v>
      </c>
      <c r="N2212" s="2">
        <f>VLOOKUP(E2212,PRODUCTS!A:E,5,FALSE)</f>
        <v>21</v>
      </c>
      <c r="O2212" s="2" t="str">
        <f>VLOOKUP(N2212,CATEGORIES!A:C,3,FALSE)</f>
        <v>Household</v>
      </c>
      <c r="P2212" s="2" t="str">
        <f ca="1">VLOOKUP(D2212,CUSTOMERS!A:J,10,FALSE)</f>
        <v>40 - 50</v>
      </c>
      <c r="Q2212" s="2" t="str">
        <f>VLOOKUP(D2212,CUSTOMERS!A:I,9,FALSE)</f>
        <v>Central</v>
      </c>
      <c r="R2212" s="2" t="str">
        <f>VLOOKUP(D2212,CUSTOMERS!A:K,11,FALSE)</f>
        <v>USA</v>
      </c>
    </row>
    <row r="2213" spans="1:18" x14ac:dyDescent="0.2">
      <c r="A2213" s="2">
        <v>2037</v>
      </c>
      <c r="B2213" s="2">
        <v>2</v>
      </c>
      <c r="C2213" s="4">
        <v>45214</v>
      </c>
      <c r="D2213" s="2">
        <v>347</v>
      </c>
      <c r="E2213" s="2">
        <v>171</v>
      </c>
      <c r="F2213" s="2" t="str">
        <f>VLOOKUP(E2213,PRODUCTS!A:B,2,FALSE)</f>
        <v>Seal Pack Refill Kit</v>
      </c>
      <c r="G2213" s="2">
        <v>1</v>
      </c>
      <c r="H2213" s="10">
        <f>VLOOKUP(E2213,PRODUCTS!A:E,3,FALSE)</f>
        <v>27</v>
      </c>
      <c r="I2213" s="10">
        <f>VLOOKUP(E2213,PRODUCTS!A:E,4,FALSE)</f>
        <v>16.5</v>
      </c>
      <c r="J2213" s="10">
        <f t="shared" si="102"/>
        <v>27</v>
      </c>
      <c r="K2213" s="10">
        <f t="shared" si="103"/>
        <v>16.5</v>
      </c>
      <c r="L2213" s="10">
        <f t="shared" si="104"/>
        <v>10.5</v>
      </c>
      <c r="M2213" s="2">
        <f>VLOOKUP(D2213,CUSTOMERS!A:E,5,FALSE)</f>
        <v>6</v>
      </c>
      <c r="N2213" s="2">
        <f>VLOOKUP(E2213,PRODUCTS!A:E,5,FALSE)</f>
        <v>23</v>
      </c>
      <c r="O2213" s="2" t="str">
        <f>VLOOKUP(N2213,CATEGORIES!A:C,3,FALSE)</f>
        <v>Travel</v>
      </c>
      <c r="P2213" s="2" t="str">
        <f ca="1">VLOOKUP(D2213,CUSTOMERS!A:J,10,FALSE)</f>
        <v>40 - 50</v>
      </c>
      <c r="Q2213" s="2" t="str">
        <f>VLOOKUP(D2213,CUSTOMERS!A:I,9,FALSE)</f>
        <v>Central</v>
      </c>
      <c r="R2213" s="2" t="str">
        <f>VLOOKUP(D2213,CUSTOMERS!A:K,11,FALSE)</f>
        <v>USA</v>
      </c>
    </row>
    <row r="2214" spans="1:18" x14ac:dyDescent="0.2">
      <c r="A2214" s="2">
        <v>2037</v>
      </c>
      <c r="B2214" s="2">
        <v>3</v>
      </c>
      <c r="C2214" s="4">
        <v>45214</v>
      </c>
      <c r="D2214" s="2">
        <v>347</v>
      </c>
      <c r="E2214" s="2">
        <v>203</v>
      </c>
      <c r="F2214" s="2" t="str">
        <f>VLOOKUP(E2214,PRODUCTS!A:B,2,FALSE)</f>
        <v>Virtual Reality Vest</v>
      </c>
      <c r="G2214" s="2">
        <v>1</v>
      </c>
      <c r="H2214" s="10">
        <f>VLOOKUP(E2214,PRODUCTS!A:E,3,FALSE)</f>
        <v>105</v>
      </c>
      <c r="I2214" s="10">
        <f>VLOOKUP(E2214,PRODUCTS!A:E,4,FALSE)</f>
        <v>54.5</v>
      </c>
      <c r="J2214" s="10">
        <f t="shared" si="102"/>
        <v>105</v>
      </c>
      <c r="K2214" s="10">
        <f t="shared" si="103"/>
        <v>54.5</v>
      </c>
      <c r="L2214" s="10">
        <f t="shared" si="104"/>
        <v>50.5</v>
      </c>
      <c r="M2214" s="2">
        <f>VLOOKUP(D2214,CUSTOMERS!A:E,5,FALSE)</f>
        <v>6</v>
      </c>
      <c r="N2214" s="2">
        <f>VLOOKUP(E2214,PRODUCTS!A:E,5,FALSE)</f>
        <v>9</v>
      </c>
      <c r="O2214" s="2" t="str">
        <f>VLOOKUP(N2214,CATEGORIES!A:C,3,FALSE)</f>
        <v>Electronics</v>
      </c>
      <c r="P2214" s="2" t="str">
        <f ca="1">VLOOKUP(D2214,CUSTOMERS!A:J,10,FALSE)</f>
        <v>40 - 50</v>
      </c>
      <c r="Q2214" s="2" t="str">
        <f>VLOOKUP(D2214,CUSTOMERS!A:I,9,FALSE)</f>
        <v>Central</v>
      </c>
      <c r="R2214" s="2" t="str">
        <f>VLOOKUP(D2214,CUSTOMERS!A:K,11,FALSE)</f>
        <v>USA</v>
      </c>
    </row>
    <row r="2215" spans="1:18" x14ac:dyDescent="0.2">
      <c r="A2215" s="2">
        <v>2037</v>
      </c>
      <c r="B2215" s="2">
        <v>4</v>
      </c>
      <c r="C2215" s="4">
        <v>45214</v>
      </c>
      <c r="D2215" s="2">
        <v>347</v>
      </c>
      <c r="E2215" s="2">
        <v>211</v>
      </c>
      <c r="F2215" s="2" t="str">
        <f>VLOOKUP(E2215,PRODUCTS!A:B,2,FALSE)</f>
        <v>Delco's Lock-Up</v>
      </c>
      <c r="G2215" s="2">
        <v>2</v>
      </c>
      <c r="H2215" s="10">
        <f>VLOOKUP(E2215,PRODUCTS!A:E,3,FALSE)</f>
        <v>25</v>
      </c>
      <c r="I2215" s="10">
        <f>VLOOKUP(E2215,PRODUCTS!A:E,4,FALSE)</f>
        <v>13.5</v>
      </c>
      <c r="J2215" s="10">
        <f t="shared" si="102"/>
        <v>50</v>
      </c>
      <c r="K2215" s="10">
        <f t="shared" si="103"/>
        <v>27</v>
      </c>
      <c r="L2215" s="10">
        <f t="shared" si="104"/>
        <v>23</v>
      </c>
      <c r="M2215" s="2">
        <f>VLOOKUP(D2215,CUSTOMERS!A:E,5,FALSE)</f>
        <v>6</v>
      </c>
      <c r="N2215" s="2">
        <f>VLOOKUP(E2215,PRODUCTS!A:E,5,FALSE)</f>
        <v>23</v>
      </c>
      <c r="O2215" s="2" t="str">
        <f>VLOOKUP(N2215,CATEGORIES!A:C,3,FALSE)</f>
        <v>Travel</v>
      </c>
      <c r="P2215" s="2" t="str">
        <f ca="1">VLOOKUP(D2215,CUSTOMERS!A:J,10,FALSE)</f>
        <v>40 - 50</v>
      </c>
      <c r="Q2215" s="2" t="str">
        <f>VLOOKUP(D2215,CUSTOMERS!A:I,9,FALSE)</f>
        <v>Central</v>
      </c>
      <c r="R2215" s="2" t="str">
        <f>VLOOKUP(D2215,CUSTOMERS!A:K,11,FALSE)</f>
        <v>USA</v>
      </c>
    </row>
    <row r="2216" spans="1:18" x14ac:dyDescent="0.2">
      <c r="A2216" s="2">
        <v>2038</v>
      </c>
      <c r="B2216" s="2">
        <v>1</v>
      </c>
      <c r="C2216" s="4">
        <v>45215</v>
      </c>
      <c r="D2216" s="2">
        <v>203</v>
      </c>
      <c r="E2216" s="2">
        <v>23</v>
      </c>
      <c r="F2216" s="2" t="str">
        <f>VLOOKUP(E2216,PRODUCTS!A:B,2,FALSE)</f>
        <v>Bougainvillea Bonsai</v>
      </c>
      <c r="G2216" s="2">
        <v>1</v>
      </c>
      <c r="H2216" s="10">
        <f>VLOOKUP(E2216,PRODUCTS!A:E,3,FALSE)</f>
        <v>39</v>
      </c>
      <c r="I2216" s="10">
        <f>VLOOKUP(E2216,PRODUCTS!A:E,4,FALSE)</f>
        <v>21.5</v>
      </c>
      <c r="J2216" s="10">
        <f t="shared" si="102"/>
        <v>39</v>
      </c>
      <c r="K2216" s="10">
        <f t="shared" si="103"/>
        <v>21.5</v>
      </c>
      <c r="L2216" s="10">
        <f t="shared" si="104"/>
        <v>17.5</v>
      </c>
      <c r="M2216" s="2">
        <f>VLOOKUP(D2216,CUSTOMERS!A:E,5,FALSE)</f>
        <v>6</v>
      </c>
      <c r="N2216" s="2">
        <f>VLOOKUP(E2216,PRODUCTS!A:E,5,FALSE)</f>
        <v>16</v>
      </c>
      <c r="O2216" s="2" t="str">
        <f>VLOOKUP(N2216,CATEGORIES!A:C,3,FALSE)</f>
        <v>Household</v>
      </c>
      <c r="P2216" s="2" t="str">
        <f ca="1">VLOOKUP(D2216,CUSTOMERS!A:J,10,FALSE)</f>
        <v>50 - 60</v>
      </c>
      <c r="Q2216" s="2" t="str">
        <f>VLOOKUP(D2216,CUSTOMERS!A:I,9,FALSE)</f>
        <v>South-East</v>
      </c>
      <c r="R2216" s="2" t="str">
        <f>VLOOKUP(D2216,CUSTOMERS!A:K,11,FALSE)</f>
        <v>USA</v>
      </c>
    </row>
    <row r="2217" spans="1:18" x14ac:dyDescent="0.2">
      <c r="A2217" s="2">
        <v>2038</v>
      </c>
      <c r="B2217" s="2">
        <v>2</v>
      </c>
      <c r="C2217" s="4">
        <v>45215</v>
      </c>
      <c r="D2217" s="2">
        <v>203</v>
      </c>
      <c r="E2217" s="2">
        <v>56</v>
      </c>
      <c r="F2217" s="2" t="str">
        <f>VLOOKUP(E2217,PRODUCTS!A:B,2,FALSE)</f>
        <v>Cork Board</v>
      </c>
      <c r="G2217" s="2">
        <v>1</v>
      </c>
      <c r="H2217" s="10">
        <f>VLOOKUP(E2217,PRODUCTS!A:E,3,FALSE)</f>
        <v>30</v>
      </c>
      <c r="I2217" s="10">
        <f>VLOOKUP(E2217,PRODUCTS!A:E,4,FALSE)</f>
        <v>18</v>
      </c>
      <c r="J2217" s="10">
        <f t="shared" si="102"/>
        <v>30</v>
      </c>
      <c r="K2217" s="10">
        <f t="shared" si="103"/>
        <v>18</v>
      </c>
      <c r="L2217" s="10">
        <f t="shared" si="104"/>
        <v>12</v>
      </c>
      <c r="M2217" s="2">
        <f>VLOOKUP(D2217,CUSTOMERS!A:E,5,FALSE)</f>
        <v>6</v>
      </c>
      <c r="N2217" s="2">
        <f>VLOOKUP(E2217,PRODUCTS!A:E,5,FALSE)</f>
        <v>15</v>
      </c>
      <c r="O2217" s="2" t="str">
        <f>VLOOKUP(N2217,CATEGORIES!A:C,3,FALSE)</f>
        <v>Household</v>
      </c>
      <c r="P2217" s="2" t="str">
        <f ca="1">VLOOKUP(D2217,CUSTOMERS!A:J,10,FALSE)</f>
        <v>50 - 60</v>
      </c>
      <c r="Q2217" s="2" t="str">
        <f>VLOOKUP(D2217,CUSTOMERS!A:I,9,FALSE)</f>
        <v>South-East</v>
      </c>
      <c r="R2217" s="2" t="str">
        <f>VLOOKUP(D2217,CUSTOMERS!A:K,11,FALSE)</f>
        <v>USA</v>
      </c>
    </row>
    <row r="2218" spans="1:18" x14ac:dyDescent="0.2">
      <c r="A2218" s="2">
        <v>2038</v>
      </c>
      <c r="B2218" s="2">
        <v>3</v>
      </c>
      <c r="C2218" s="4">
        <v>45215</v>
      </c>
      <c r="D2218" s="2">
        <v>203</v>
      </c>
      <c r="E2218" s="2">
        <v>180</v>
      </c>
      <c r="F2218" s="2" t="str">
        <f>VLOOKUP(E2218,PRODUCTS!A:B,2,FALSE)</f>
        <v>Slimline Laser Pointer</v>
      </c>
      <c r="G2218" s="2">
        <v>1</v>
      </c>
      <c r="H2218" s="10">
        <f>VLOOKUP(E2218,PRODUCTS!A:E,3,FALSE)</f>
        <v>204</v>
      </c>
      <c r="I2218" s="10">
        <f>VLOOKUP(E2218,PRODUCTS!A:E,4,FALSE)</f>
        <v>105</v>
      </c>
      <c r="J2218" s="10">
        <f t="shared" si="102"/>
        <v>204</v>
      </c>
      <c r="K2218" s="10">
        <f t="shared" si="103"/>
        <v>105</v>
      </c>
      <c r="L2218" s="10">
        <f t="shared" si="104"/>
        <v>99</v>
      </c>
      <c r="M2218" s="2">
        <f>VLOOKUP(D2218,CUSTOMERS!A:E,5,FALSE)</f>
        <v>6</v>
      </c>
      <c r="N2218" s="2">
        <f>VLOOKUP(E2218,PRODUCTS!A:E,5,FALSE)</f>
        <v>9</v>
      </c>
      <c r="O2218" s="2" t="str">
        <f>VLOOKUP(N2218,CATEGORIES!A:C,3,FALSE)</f>
        <v>Electronics</v>
      </c>
      <c r="P2218" s="2" t="str">
        <f ca="1">VLOOKUP(D2218,CUSTOMERS!A:J,10,FALSE)</f>
        <v>50 - 60</v>
      </c>
      <c r="Q2218" s="2" t="str">
        <f>VLOOKUP(D2218,CUSTOMERS!A:I,9,FALSE)</f>
        <v>South-East</v>
      </c>
      <c r="R2218" s="2" t="str">
        <f>VLOOKUP(D2218,CUSTOMERS!A:K,11,FALSE)</f>
        <v>USA</v>
      </c>
    </row>
    <row r="2219" spans="1:18" x14ac:dyDescent="0.2">
      <c r="A2219" s="2">
        <v>2039</v>
      </c>
      <c r="B2219" s="2">
        <v>1</v>
      </c>
      <c r="C2219" s="4">
        <v>45215</v>
      </c>
      <c r="D2219" s="2">
        <v>511</v>
      </c>
      <c r="E2219" s="2">
        <v>59</v>
      </c>
      <c r="F2219" s="2" t="str">
        <f>VLOOKUP(E2219,PRODUCTS!A:B,2,FALSE)</f>
        <v>Crystal Flowers and Vase</v>
      </c>
      <c r="G2219" s="2">
        <v>1</v>
      </c>
      <c r="H2219" s="10">
        <f>VLOOKUP(E2219,PRODUCTS!A:E,3,FALSE)</f>
        <v>65</v>
      </c>
      <c r="I2219" s="10">
        <f>VLOOKUP(E2219,PRODUCTS!A:E,4,FALSE)</f>
        <v>33.5</v>
      </c>
      <c r="J2219" s="10">
        <f t="shared" si="102"/>
        <v>65</v>
      </c>
      <c r="K2219" s="10">
        <f t="shared" si="103"/>
        <v>33.5</v>
      </c>
      <c r="L2219" s="10">
        <f t="shared" si="104"/>
        <v>31.5</v>
      </c>
      <c r="M2219" s="2">
        <f>VLOOKUP(D2219,CUSTOMERS!A:E,5,FALSE)</f>
        <v>1</v>
      </c>
      <c r="N2219" s="2">
        <f>VLOOKUP(E2219,PRODUCTS!A:E,5,FALSE)</f>
        <v>22</v>
      </c>
      <c r="O2219" s="2" t="str">
        <f>VLOOKUP(N2219,CATEGORIES!A:C,3,FALSE)</f>
        <v>Gifts</v>
      </c>
      <c r="P2219" s="2" t="str">
        <f ca="1">VLOOKUP(D2219,CUSTOMERS!A:J,10,FALSE)</f>
        <v>40 - 50</v>
      </c>
      <c r="Q2219" s="2" t="str">
        <f>VLOOKUP(D2219,CUSTOMERS!A:I,9,FALSE)</f>
        <v>Central</v>
      </c>
      <c r="R2219" s="2" t="str">
        <f>VLOOKUP(D2219,CUSTOMERS!A:K,11,FALSE)</f>
        <v>USA</v>
      </c>
    </row>
    <row r="2220" spans="1:18" x14ac:dyDescent="0.2">
      <c r="A2220" s="2">
        <v>2039</v>
      </c>
      <c r="B2220" s="2">
        <v>2</v>
      </c>
      <c r="C2220" s="4">
        <v>45215</v>
      </c>
      <c r="D2220" s="2">
        <v>511</v>
      </c>
      <c r="E2220" s="2">
        <v>213</v>
      </c>
      <c r="F2220" s="2" t="str">
        <f>VLOOKUP(E2220,PRODUCTS!A:B,2,FALSE)</f>
        <v>Zither in Mahogany Case</v>
      </c>
      <c r="G2220" s="2">
        <v>1</v>
      </c>
      <c r="H2220" s="10">
        <f>VLOOKUP(E2220,PRODUCTS!A:E,3,FALSE)</f>
        <v>74</v>
      </c>
      <c r="I2220" s="10">
        <f>VLOOKUP(E2220,PRODUCTS!A:E,4,FALSE)</f>
        <v>40</v>
      </c>
      <c r="J2220" s="10">
        <f t="shared" si="102"/>
        <v>74</v>
      </c>
      <c r="K2220" s="10">
        <f t="shared" si="103"/>
        <v>40</v>
      </c>
      <c r="L2220" s="10">
        <f t="shared" si="104"/>
        <v>34</v>
      </c>
      <c r="M2220" s="2">
        <f>VLOOKUP(D2220,CUSTOMERS!A:E,5,FALSE)</f>
        <v>1</v>
      </c>
      <c r="N2220" s="2">
        <f>VLOOKUP(E2220,PRODUCTS!A:E,5,FALSE)</f>
        <v>5</v>
      </c>
      <c r="O2220" s="2" t="str">
        <f>VLOOKUP(N2220,CATEGORIES!A:C,3,FALSE)</f>
        <v>Children</v>
      </c>
      <c r="P2220" s="2" t="str">
        <f ca="1">VLOOKUP(D2220,CUSTOMERS!A:J,10,FALSE)</f>
        <v>40 - 50</v>
      </c>
      <c r="Q2220" s="2" t="str">
        <f>VLOOKUP(D2220,CUSTOMERS!A:I,9,FALSE)</f>
        <v>Central</v>
      </c>
      <c r="R2220" s="2" t="str">
        <f>VLOOKUP(D2220,CUSTOMERS!A:K,11,FALSE)</f>
        <v>USA</v>
      </c>
    </row>
    <row r="2221" spans="1:18" x14ac:dyDescent="0.2">
      <c r="A2221" s="2">
        <v>2040</v>
      </c>
      <c r="B2221" s="2">
        <v>1</v>
      </c>
      <c r="C2221" s="4">
        <v>45216</v>
      </c>
      <c r="D2221" s="2">
        <v>644</v>
      </c>
      <c r="E2221" s="2">
        <v>14</v>
      </c>
      <c r="F2221" s="2" t="str">
        <f>VLOOKUP(E2221,PRODUCTS!A:B,2,FALSE)</f>
        <v>Bay Rum Shaving Kit</v>
      </c>
      <c r="G2221" s="2">
        <v>1</v>
      </c>
      <c r="H2221" s="10">
        <f>VLOOKUP(E2221,PRODUCTS!A:E,3,FALSE)</f>
        <v>27</v>
      </c>
      <c r="I2221" s="10">
        <f>VLOOKUP(E2221,PRODUCTS!A:E,4,FALSE)</f>
        <v>16.5</v>
      </c>
      <c r="J2221" s="10">
        <f t="shared" si="102"/>
        <v>27</v>
      </c>
      <c r="K2221" s="10">
        <f t="shared" si="103"/>
        <v>16.5</v>
      </c>
      <c r="L2221" s="10">
        <f t="shared" si="104"/>
        <v>10.5</v>
      </c>
      <c r="M2221" s="2">
        <f>VLOOKUP(D2221,CUSTOMERS!A:E,5,FALSE)</f>
        <v>6</v>
      </c>
      <c r="N2221" s="2">
        <f>VLOOKUP(E2221,PRODUCTS!A:E,5,FALSE)</f>
        <v>24</v>
      </c>
      <c r="O2221" s="2" t="str">
        <f>VLOOKUP(N2221,CATEGORIES!A:C,3,FALSE)</f>
        <v>Health &amp; Beauty</v>
      </c>
      <c r="P2221" s="2" t="str">
        <f ca="1">VLOOKUP(D2221,CUSTOMERS!A:J,10,FALSE)</f>
        <v>40 - 50</v>
      </c>
      <c r="Q2221" s="2" t="str">
        <f>VLOOKUP(D2221,CUSTOMERS!A:I,9,FALSE)</f>
        <v>Central</v>
      </c>
      <c r="R2221" s="2" t="str">
        <f>VLOOKUP(D2221,CUSTOMERS!A:K,11,FALSE)</f>
        <v>USA</v>
      </c>
    </row>
    <row r="2222" spans="1:18" x14ac:dyDescent="0.2">
      <c r="A2222" s="2">
        <v>2040</v>
      </c>
      <c r="B2222" s="2">
        <v>2</v>
      </c>
      <c r="C2222" s="4">
        <v>45216</v>
      </c>
      <c r="D2222" s="2">
        <v>644</v>
      </c>
      <c r="E2222" s="2">
        <v>115</v>
      </c>
      <c r="F2222" s="2" t="str">
        <f>VLOOKUP(E2222,PRODUCTS!A:B,2,FALSE)</f>
        <v>Kissing Ball</v>
      </c>
      <c r="G2222" s="2">
        <v>1</v>
      </c>
      <c r="H2222" s="10">
        <f>VLOOKUP(E2222,PRODUCTS!A:E,3,FALSE)</f>
        <v>38</v>
      </c>
      <c r="I2222" s="10">
        <f>VLOOKUP(E2222,PRODUCTS!A:E,4,FALSE)</f>
        <v>22</v>
      </c>
      <c r="J2222" s="10">
        <f t="shared" si="102"/>
        <v>38</v>
      </c>
      <c r="K2222" s="10">
        <f t="shared" si="103"/>
        <v>22</v>
      </c>
      <c r="L2222" s="10">
        <f t="shared" si="104"/>
        <v>16</v>
      </c>
      <c r="M2222" s="2">
        <f>VLOOKUP(D2222,CUSTOMERS!A:E,5,FALSE)</f>
        <v>6</v>
      </c>
      <c r="N2222" s="2">
        <f>VLOOKUP(E2222,PRODUCTS!A:E,5,FALSE)</f>
        <v>4</v>
      </c>
      <c r="O2222" s="2" t="str">
        <f>VLOOKUP(N2222,CATEGORIES!A:C,3,FALSE)</f>
        <v>Gifts</v>
      </c>
      <c r="P2222" s="2" t="str">
        <f ca="1">VLOOKUP(D2222,CUSTOMERS!A:J,10,FALSE)</f>
        <v>40 - 50</v>
      </c>
      <c r="Q2222" s="2" t="str">
        <f>VLOOKUP(D2222,CUSTOMERS!A:I,9,FALSE)</f>
        <v>Central</v>
      </c>
      <c r="R2222" s="2" t="str">
        <f>VLOOKUP(D2222,CUSTOMERS!A:K,11,FALSE)</f>
        <v>USA</v>
      </c>
    </row>
    <row r="2223" spans="1:18" x14ac:dyDescent="0.2">
      <c r="A2223" s="2">
        <v>2040</v>
      </c>
      <c r="B2223" s="2">
        <v>3</v>
      </c>
      <c r="C2223" s="4">
        <v>45216</v>
      </c>
      <c r="D2223" s="2">
        <v>644</v>
      </c>
      <c r="E2223" s="2">
        <v>199</v>
      </c>
      <c r="F2223" s="2" t="str">
        <f>VLOOKUP(E2223,PRODUCTS!A:B,2,FALSE)</f>
        <v>Truth Seeker</v>
      </c>
      <c r="G2223" s="2">
        <v>1</v>
      </c>
      <c r="H2223" s="10">
        <f>VLOOKUP(E2223,PRODUCTS!A:E,3,FALSE)</f>
        <v>154</v>
      </c>
      <c r="I2223" s="10">
        <f>VLOOKUP(E2223,PRODUCTS!A:E,4,FALSE)</f>
        <v>79</v>
      </c>
      <c r="J2223" s="10">
        <f t="shared" si="102"/>
        <v>154</v>
      </c>
      <c r="K2223" s="10">
        <f t="shared" si="103"/>
        <v>79</v>
      </c>
      <c r="L2223" s="10">
        <f t="shared" si="104"/>
        <v>75</v>
      </c>
      <c r="M2223" s="2">
        <f>VLOOKUP(D2223,CUSTOMERS!A:E,5,FALSE)</f>
        <v>6</v>
      </c>
      <c r="N2223" s="2">
        <f>VLOOKUP(E2223,PRODUCTS!A:E,5,FALSE)</f>
        <v>9</v>
      </c>
      <c r="O2223" s="2" t="str">
        <f>VLOOKUP(N2223,CATEGORIES!A:C,3,FALSE)</f>
        <v>Electronics</v>
      </c>
      <c r="P2223" s="2" t="str">
        <f ca="1">VLOOKUP(D2223,CUSTOMERS!A:J,10,FALSE)</f>
        <v>40 - 50</v>
      </c>
      <c r="Q2223" s="2" t="str">
        <f>VLOOKUP(D2223,CUSTOMERS!A:I,9,FALSE)</f>
        <v>Central</v>
      </c>
      <c r="R2223" s="2" t="str">
        <f>VLOOKUP(D2223,CUSTOMERS!A:K,11,FALSE)</f>
        <v>USA</v>
      </c>
    </row>
    <row r="2224" spans="1:18" x14ac:dyDescent="0.2">
      <c r="A2224" s="2">
        <v>2041</v>
      </c>
      <c r="B2224" s="2">
        <v>1</v>
      </c>
      <c r="C2224" s="4">
        <v>45219</v>
      </c>
      <c r="D2224" s="2">
        <v>172</v>
      </c>
      <c r="E2224" s="2">
        <v>141</v>
      </c>
      <c r="F2224" s="2" t="str">
        <f>VLOOKUP(E2224,PRODUCTS!A:B,2,FALSE)</f>
        <v>Nothing But Roses</v>
      </c>
      <c r="G2224" s="2">
        <v>1</v>
      </c>
      <c r="H2224" s="10">
        <f>VLOOKUP(E2224,PRODUCTS!A:E,3,FALSE)</f>
        <v>70</v>
      </c>
      <c r="I2224" s="10">
        <f>VLOOKUP(E2224,PRODUCTS!A:E,4,FALSE)</f>
        <v>36</v>
      </c>
      <c r="J2224" s="10">
        <f t="shared" si="102"/>
        <v>70</v>
      </c>
      <c r="K2224" s="10">
        <f t="shared" si="103"/>
        <v>36</v>
      </c>
      <c r="L2224" s="10">
        <f t="shared" si="104"/>
        <v>34</v>
      </c>
      <c r="M2224" s="2">
        <f>VLOOKUP(D2224,CUSTOMERS!A:E,5,FALSE)</f>
        <v>3</v>
      </c>
      <c r="N2224" s="2">
        <f>VLOOKUP(E2224,PRODUCTS!A:E,5,FALSE)</f>
        <v>22</v>
      </c>
      <c r="O2224" s="2" t="str">
        <f>VLOOKUP(N2224,CATEGORIES!A:C,3,FALSE)</f>
        <v>Gifts</v>
      </c>
      <c r="P2224" s="2" t="str">
        <f ca="1">VLOOKUP(D2224,CUSTOMERS!A:J,10,FALSE)</f>
        <v>40 - 50</v>
      </c>
      <c r="Q2224" s="2" t="str">
        <f>VLOOKUP(D2224,CUSTOMERS!A:I,9,FALSE)</f>
        <v>South</v>
      </c>
      <c r="R2224" s="2" t="str">
        <f>VLOOKUP(D2224,CUSTOMERS!A:K,11,FALSE)</f>
        <v>USA</v>
      </c>
    </row>
    <row r="2225" spans="1:18" x14ac:dyDescent="0.2">
      <c r="A2225" s="2">
        <v>2041</v>
      </c>
      <c r="B2225" s="2">
        <v>2</v>
      </c>
      <c r="C2225" s="4">
        <v>45219</v>
      </c>
      <c r="D2225" s="2">
        <v>172</v>
      </c>
      <c r="E2225" s="2">
        <v>209</v>
      </c>
      <c r="F2225" s="2" t="str">
        <f>VLOOKUP(E2225,PRODUCTS!A:B,2,FALSE)</f>
        <v>Freezable Ice Relief Pack</v>
      </c>
      <c r="G2225" s="2">
        <v>2</v>
      </c>
      <c r="H2225" s="10">
        <f>VLOOKUP(E2225,PRODUCTS!A:E,3,FALSE)</f>
        <v>25</v>
      </c>
      <c r="I2225" s="10">
        <f>VLOOKUP(E2225,PRODUCTS!A:E,4,FALSE)</f>
        <v>13.5</v>
      </c>
      <c r="J2225" s="10">
        <f t="shared" si="102"/>
        <v>50</v>
      </c>
      <c r="K2225" s="10">
        <f t="shared" si="103"/>
        <v>27</v>
      </c>
      <c r="L2225" s="10">
        <f t="shared" si="104"/>
        <v>23</v>
      </c>
      <c r="M2225" s="2">
        <f>VLOOKUP(D2225,CUSTOMERS!A:E,5,FALSE)</f>
        <v>3</v>
      </c>
      <c r="N2225" s="2">
        <f>VLOOKUP(E2225,PRODUCTS!A:E,5,FALSE)</f>
        <v>24</v>
      </c>
      <c r="O2225" s="2" t="str">
        <f>VLOOKUP(N2225,CATEGORIES!A:C,3,FALSE)</f>
        <v>Health &amp; Beauty</v>
      </c>
      <c r="P2225" s="2" t="str">
        <f ca="1">VLOOKUP(D2225,CUSTOMERS!A:J,10,FALSE)</f>
        <v>40 - 50</v>
      </c>
      <c r="Q2225" s="2" t="str">
        <f>VLOOKUP(D2225,CUSTOMERS!A:I,9,FALSE)</f>
        <v>South</v>
      </c>
      <c r="R2225" s="2" t="str">
        <f>VLOOKUP(D2225,CUSTOMERS!A:K,11,FALSE)</f>
        <v>USA</v>
      </c>
    </row>
    <row r="2226" spans="1:18" x14ac:dyDescent="0.2">
      <c r="A2226" s="2">
        <v>2042</v>
      </c>
      <c r="B2226" s="2">
        <v>1</v>
      </c>
      <c r="C2226" s="4">
        <v>45219</v>
      </c>
      <c r="D2226" s="2">
        <v>508</v>
      </c>
      <c r="E2226" s="2">
        <v>30</v>
      </c>
      <c r="F2226" s="2" t="str">
        <f>VLOOKUP(E2226,PRODUCTS!A:B,2,FALSE)</f>
        <v>Car Diffuser</v>
      </c>
      <c r="G2226" s="2">
        <v>1</v>
      </c>
      <c r="H2226" s="10">
        <f>VLOOKUP(E2226,PRODUCTS!A:E,3,FALSE)</f>
        <v>20</v>
      </c>
      <c r="I2226" s="10">
        <f>VLOOKUP(E2226,PRODUCTS!A:E,4,FALSE)</f>
        <v>11</v>
      </c>
      <c r="J2226" s="10">
        <f t="shared" si="102"/>
        <v>20</v>
      </c>
      <c r="K2226" s="10">
        <f t="shared" si="103"/>
        <v>11</v>
      </c>
      <c r="L2226" s="10">
        <f t="shared" si="104"/>
        <v>9</v>
      </c>
      <c r="M2226" s="2">
        <f>VLOOKUP(D2226,CUSTOMERS!A:E,5,FALSE)</f>
        <v>4</v>
      </c>
      <c r="N2226" s="2">
        <f>VLOOKUP(E2226,PRODUCTS!A:E,5,FALSE)</f>
        <v>20</v>
      </c>
      <c r="O2226" s="2" t="str">
        <f>VLOOKUP(N2226,CATEGORIES!A:C,3,FALSE)</f>
        <v>Health &amp; Beauty</v>
      </c>
      <c r="P2226" s="2" t="str">
        <f ca="1">VLOOKUP(D2226,CUSTOMERS!A:J,10,FALSE)</f>
        <v>30 - 40</v>
      </c>
      <c r="Q2226" s="2" t="str">
        <f>VLOOKUP(D2226,CUSTOMERS!A:I,9,FALSE)</f>
        <v>South-East</v>
      </c>
      <c r="R2226" s="2" t="str">
        <f>VLOOKUP(D2226,CUSTOMERS!A:K,11,FALSE)</f>
        <v>USA</v>
      </c>
    </row>
    <row r="2227" spans="1:18" x14ac:dyDescent="0.2">
      <c r="A2227" s="2">
        <v>2042</v>
      </c>
      <c r="B2227" s="2">
        <v>2</v>
      </c>
      <c r="C2227" s="4">
        <v>45219</v>
      </c>
      <c r="D2227" s="2">
        <v>508</v>
      </c>
      <c r="E2227" s="2">
        <v>120</v>
      </c>
      <c r="F2227" s="2" t="str">
        <f>VLOOKUP(E2227,PRODUCTS!A:B,2,FALSE)</f>
        <v>Levitron World Globe</v>
      </c>
      <c r="G2227" s="2">
        <v>1</v>
      </c>
      <c r="H2227" s="10">
        <f>VLOOKUP(E2227,PRODUCTS!A:E,3,FALSE)</f>
        <v>80</v>
      </c>
      <c r="I2227" s="10">
        <f>VLOOKUP(E2227,PRODUCTS!A:E,4,FALSE)</f>
        <v>42</v>
      </c>
      <c r="J2227" s="10">
        <f t="shared" si="102"/>
        <v>80</v>
      </c>
      <c r="K2227" s="10">
        <f t="shared" si="103"/>
        <v>42</v>
      </c>
      <c r="L2227" s="10">
        <f t="shared" si="104"/>
        <v>38</v>
      </c>
      <c r="M2227" s="2">
        <f>VLOOKUP(D2227,CUSTOMERS!A:E,5,FALSE)</f>
        <v>4</v>
      </c>
      <c r="N2227" s="2">
        <f>VLOOKUP(E2227,PRODUCTS!A:E,5,FALSE)</f>
        <v>26</v>
      </c>
      <c r="O2227" s="2" t="str">
        <f>VLOOKUP(N2227,CATEGORIES!A:C,3,FALSE)</f>
        <v>Gifts</v>
      </c>
      <c r="P2227" s="2" t="str">
        <f ca="1">VLOOKUP(D2227,CUSTOMERS!A:J,10,FALSE)</f>
        <v>30 - 40</v>
      </c>
      <c r="Q2227" s="2" t="str">
        <f>VLOOKUP(D2227,CUSTOMERS!A:I,9,FALSE)</f>
        <v>South-East</v>
      </c>
      <c r="R2227" s="2" t="str">
        <f>VLOOKUP(D2227,CUSTOMERS!A:K,11,FALSE)</f>
        <v>USA</v>
      </c>
    </row>
    <row r="2228" spans="1:18" x14ac:dyDescent="0.2">
      <c r="A2228" s="2">
        <v>2042</v>
      </c>
      <c r="B2228" s="2">
        <v>3</v>
      </c>
      <c r="C2228" s="4">
        <v>45219</v>
      </c>
      <c r="D2228" s="2">
        <v>508</v>
      </c>
      <c r="E2228" s="2">
        <v>166</v>
      </c>
      <c r="F2228" s="2" t="str">
        <f>VLOOKUP(E2228,PRODUCTS!A:B,2,FALSE)</f>
        <v>Pocket Rocket Racer</v>
      </c>
      <c r="G2228" s="2">
        <v>1</v>
      </c>
      <c r="H2228" s="10">
        <f>VLOOKUP(E2228,PRODUCTS!A:E,3,FALSE)</f>
        <v>15</v>
      </c>
      <c r="I2228" s="10">
        <f>VLOOKUP(E2228,PRODUCTS!A:E,4,FALSE)</f>
        <v>10.5</v>
      </c>
      <c r="J2228" s="10">
        <f t="shared" si="102"/>
        <v>15</v>
      </c>
      <c r="K2228" s="10">
        <f t="shared" si="103"/>
        <v>10.5</v>
      </c>
      <c r="L2228" s="10">
        <f t="shared" si="104"/>
        <v>4.5</v>
      </c>
      <c r="M2228" s="2">
        <f>VLOOKUP(D2228,CUSTOMERS!A:E,5,FALSE)</f>
        <v>4</v>
      </c>
      <c r="N2228" s="2">
        <f>VLOOKUP(E2228,PRODUCTS!A:E,5,FALSE)</f>
        <v>5</v>
      </c>
      <c r="O2228" s="2" t="str">
        <f>VLOOKUP(N2228,CATEGORIES!A:C,3,FALSE)</f>
        <v>Children</v>
      </c>
      <c r="P2228" s="2" t="str">
        <f ca="1">VLOOKUP(D2228,CUSTOMERS!A:J,10,FALSE)</f>
        <v>30 - 40</v>
      </c>
      <c r="Q2228" s="2" t="str">
        <f>VLOOKUP(D2228,CUSTOMERS!A:I,9,FALSE)</f>
        <v>South-East</v>
      </c>
      <c r="R2228" s="2" t="str">
        <f>VLOOKUP(D2228,CUSTOMERS!A:K,11,FALSE)</f>
        <v>USA</v>
      </c>
    </row>
    <row r="2229" spans="1:18" x14ac:dyDescent="0.2">
      <c r="A2229" s="2">
        <v>2043</v>
      </c>
      <c r="B2229" s="2">
        <v>1</v>
      </c>
      <c r="C2229" s="4">
        <v>45220</v>
      </c>
      <c r="D2229" s="2">
        <v>72</v>
      </c>
      <c r="E2229" s="2">
        <v>45</v>
      </c>
      <c r="F2229" s="2" t="str">
        <f>VLOOKUP(E2229,PRODUCTS!A:B,2,FALSE)</f>
        <v>Cheese Board</v>
      </c>
      <c r="G2229" s="2">
        <v>1</v>
      </c>
      <c r="H2229" s="10">
        <f>VLOOKUP(E2229,PRODUCTS!A:E,3,FALSE)</f>
        <v>53</v>
      </c>
      <c r="I2229" s="10">
        <f>VLOOKUP(E2229,PRODUCTS!A:E,4,FALSE)</f>
        <v>28.5</v>
      </c>
      <c r="J2229" s="10">
        <f t="shared" si="102"/>
        <v>53</v>
      </c>
      <c r="K2229" s="10">
        <f t="shared" si="103"/>
        <v>28.5</v>
      </c>
      <c r="L2229" s="10">
        <f t="shared" si="104"/>
        <v>24.5</v>
      </c>
      <c r="M2229" s="2">
        <f>VLOOKUP(D2229,CUSTOMERS!A:E,5,FALSE)</f>
        <v>4</v>
      </c>
      <c r="N2229" s="2">
        <f>VLOOKUP(E2229,PRODUCTS!A:E,5,FALSE)</f>
        <v>11</v>
      </c>
      <c r="O2229" s="2" t="str">
        <f>VLOOKUP(N2229,CATEGORIES!A:C,3,FALSE)</f>
        <v>Gifts</v>
      </c>
      <c r="P2229" s="2" t="str">
        <f ca="1">VLOOKUP(D2229,CUSTOMERS!A:J,10,FALSE)</f>
        <v>50 - 60</v>
      </c>
      <c r="Q2229" s="2" t="str">
        <f>VLOOKUP(D2229,CUSTOMERS!A:I,9,FALSE)</f>
        <v>North-East</v>
      </c>
      <c r="R2229" s="2" t="str">
        <f>VLOOKUP(D2229,CUSTOMERS!A:K,11,FALSE)</f>
        <v>USA</v>
      </c>
    </row>
    <row r="2230" spans="1:18" x14ac:dyDescent="0.2">
      <c r="A2230" s="2">
        <v>2044</v>
      </c>
      <c r="B2230" s="2">
        <v>1</v>
      </c>
      <c r="C2230" s="4">
        <v>45220</v>
      </c>
      <c r="D2230" s="2">
        <v>540</v>
      </c>
      <c r="E2230" s="2">
        <v>180</v>
      </c>
      <c r="F2230" s="2" t="str">
        <f>VLOOKUP(E2230,PRODUCTS!A:B,2,FALSE)</f>
        <v>Slimline Laser Pointer</v>
      </c>
      <c r="G2230" s="2">
        <v>1</v>
      </c>
      <c r="H2230" s="10">
        <f>VLOOKUP(E2230,PRODUCTS!A:E,3,FALSE)</f>
        <v>204</v>
      </c>
      <c r="I2230" s="10">
        <f>VLOOKUP(E2230,PRODUCTS!A:E,4,FALSE)</f>
        <v>105</v>
      </c>
      <c r="J2230" s="10">
        <f t="shared" si="102"/>
        <v>204</v>
      </c>
      <c r="K2230" s="10">
        <f t="shared" si="103"/>
        <v>105</v>
      </c>
      <c r="L2230" s="10">
        <f t="shared" si="104"/>
        <v>99</v>
      </c>
      <c r="M2230" s="2">
        <f>VLOOKUP(D2230,CUSTOMERS!A:E,5,FALSE)</f>
        <v>3</v>
      </c>
      <c r="N2230" s="2">
        <f>VLOOKUP(E2230,PRODUCTS!A:E,5,FALSE)</f>
        <v>9</v>
      </c>
      <c r="O2230" s="2" t="str">
        <f>VLOOKUP(N2230,CATEGORIES!A:C,3,FALSE)</f>
        <v>Electronics</v>
      </c>
      <c r="P2230" s="2" t="str">
        <f ca="1">VLOOKUP(D2230,CUSTOMERS!A:J,10,FALSE)</f>
        <v>50 - 60</v>
      </c>
      <c r="Q2230" s="2" t="str">
        <f>VLOOKUP(D2230,CUSTOMERS!A:I,9,FALSE)</f>
        <v>South-East</v>
      </c>
      <c r="R2230" s="2" t="str">
        <f>VLOOKUP(D2230,CUSTOMERS!A:K,11,FALSE)</f>
        <v>USA</v>
      </c>
    </row>
    <row r="2231" spans="1:18" x14ac:dyDescent="0.2">
      <c r="A2231" s="2">
        <v>2045</v>
      </c>
      <c r="B2231" s="2">
        <v>1</v>
      </c>
      <c r="C2231" s="4">
        <v>45221</v>
      </c>
      <c r="D2231" s="2">
        <v>426</v>
      </c>
      <c r="E2231" s="2">
        <v>57</v>
      </c>
      <c r="F2231" s="2" t="str">
        <f>VLOOKUP(E2231,PRODUCTS!A:B,2,FALSE)</f>
        <v>RFID Credit Card Wallet</v>
      </c>
      <c r="G2231" s="2">
        <v>1</v>
      </c>
      <c r="H2231" s="10">
        <f>VLOOKUP(E2231,PRODUCTS!A:E,3,FALSE)</f>
        <v>30</v>
      </c>
      <c r="I2231" s="10">
        <f>VLOOKUP(E2231,PRODUCTS!A:E,4,FALSE)</f>
        <v>16</v>
      </c>
      <c r="J2231" s="10">
        <f t="shared" si="102"/>
        <v>30</v>
      </c>
      <c r="K2231" s="10">
        <f t="shared" si="103"/>
        <v>16</v>
      </c>
      <c r="L2231" s="10">
        <f t="shared" si="104"/>
        <v>14</v>
      </c>
      <c r="M2231" s="2">
        <f>VLOOKUP(D2231,CUSTOMERS!A:E,5,FALSE)</f>
        <v>9</v>
      </c>
      <c r="N2231" s="2">
        <f>VLOOKUP(E2231,PRODUCTS!A:E,5,FALSE)</f>
        <v>23</v>
      </c>
      <c r="O2231" s="2" t="str">
        <f>VLOOKUP(N2231,CATEGORIES!A:C,3,FALSE)</f>
        <v>Travel</v>
      </c>
      <c r="P2231" s="2" t="str">
        <f ca="1">VLOOKUP(D2231,CUSTOMERS!A:J,10,FALSE)</f>
        <v>60 - 70</v>
      </c>
      <c r="Q2231" s="2" t="str">
        <f>VLOOKUP(D2231,CUSTOMERS!A:I,9,FALSE)</f>
        <v>Mid-Atlantic</v>
      </c>
      <c r="R2231" s="2" t="str">
        <f>VLOOKUP(D2231,CUSTOMERS!A:K,11,FALSE)</f>
        <v>USA</v>
      </c>
    </row>
    <row r="2232" spans="1:18" x14ac:dyDescent="0.2">
      <c r="A2232" s="2">
        <v>2045</v>
      </c>
      <c r="B2232" s="2">
        <v>2</v>
      </c>
      <c r="C2232" s="4">
        <v>45221</v>
      </c>
      <c r="D2232" s="2">
        <v>426</v>
      </c>
      <c r="E2232" s="2">
        <v>126</v>
      </c>
      <c r="F2232" s="2" t="str">
        <f>VLOOKUP(E2232,PRODUCTS!A:B,2,FALSE)</f>
        <v>Lucky Golden Clover</v>
      </c>
      <c r="G2232" s="2">
        <v>1</v>
      </c>
      <c r="H2232" s="10">
        <f>VLOOKUP(E2232,PRODUCTS!A:E,3,FALSE)</f>
        <v>20</v>
      </c>
      <c r="I2232" s="10">
        <f>VLOOKUP(E2232,PRODUCTS!A:E,4,FALSE)</f>
        <v>13</v>
      </c>
      <c r="J2232" s="10">
        <f t="shared" si="102"/>
        <v>20</v>
      </c>
      <c r="K2232" s="10">
        <f t="shared" si="103"/>
        <v>13</v>
      </c>
      <c r="L2232" s="10">
        <f t="shared" si="104"/>
        <v>7</v>
      </c>
      <c r="M2232" s="2">
        <f>VLOOKUP(D2232,CUSTOMERS!A:E,5,FALSE)</f>
        <v>9</v>
      </c>
      <c r="N2232" s="2">
        <f>VLOOKUP(E2232,PRODUCTS!A:E,5,FALSE)</f>
        <v>14</v>
      </c>
      <c r="O2232" s="2" t="str">
        <f>VLOOKUP(N2232,CATEGORIES!A:C,3,FALSE)</f>
        <v>Health &amp; Beauty</v>
      </c>
      <c r="P2232" s="2" t="str">
        <f ca="1">VLOOKUP(D2232,CUSTOMERS!A:J,10,FALSE)</f>
        <v>60 - 70</v>
      </c>
      <c r="Q2232" s="2" t="str">
        <f>VLOOKUP(D2232,CUSTOMERS!A:I,9,FALSE)</f>
        <v>Mid-Atlantic</v>
      </c>
      <c r="R2232" s="2" t="str">
        <f>VLOOKUP(D2232,CUSTOMERS!A:K,11,FALSE)</f>
        <v>USA</v>
      </c>
    </row>
    <row r="2233" spans="1:18" x14ac:dyDescent="0.2">
      <c r="A2233" s="2">
        <v>2045</v>
      </c>
      <c r="B2233" s="2">
        <v>3</v>
      </c>
      <c r="C2233" s="4">
        <v>45221</v>
      </c>
      <c r="D2233" s="2">
        <v>426</v>
      </c>
      <c r="E2233" s="2">
        <v>139</v>
      </c>
      <c r="F2233" s="2" t="str">
        <f>VLOOKUP(E2233,PRODUCTS!A:B,2,FALSE)</f>
        <v>Navy SEAL Watch</v>
      </c>
      <c r="G2233" s="2">
        <v>1</v>
      </c>
      <c r="H2233" s="10">
        <f>VLOOKUP(E2233,PRODUCTS!A:E,3,FALSE)</f>
        <v>194</v>
      </c>
      <c r="I2233" s="10">
        <f>VLOOKUP(E2233,PRODUCTS!A:E,4,FALSE)</f>
        <v>100</v>
      </c>
      <c r="J2233" s="10">
        <f t="shared" si="102"/>
        <v>194</v>
      </c>
      <c r="K2233" s="10">
        <f t="shared" si="103"/>
        <v>100</v>
      </c>
      <c r="L2233" s="10">
        <f t="shared" si="104"/>
        <v>94</v>
      </c>
      <c r="M2233" s="2">
        <f>VLOOKUP(D2233,CUSTOMERS!A:E,5,FALSE)</f>
        <v>9</v>
      </c>
      <c r="N2233" s="2">
        <f>VLOOKUP(E2233,PRODUCTS!A:E,5,FALSE)</f>
        <v>14</v>
      </c>
      <c r="O2233" s="2" t="str">
        <f>VLOOKUP(N2233,CATEGORIES!A:C,3,FALSE)</f>
        <v>Health &amp; Beauty</v>
      </c>
      <c r="P2233" s="2" t="str">
        <f ca="1">VLOOKUP(D2233,CUSTOMERS!A:J,10,FALSE)</f>
        <v>60 - 70</v>
      </c>
      <c r="Q2233" s="2" t="str">
        <f>VLOOKUP(D2233,CUSTOMERS!A:I,9,FALSE)</f>
        <v>Mid-Atlantic</v>
      </c>
      <c r="R2233" s="2" t="str">
        <f>VLOOKUP(D2233,CUSTOMERS!A:K,11,FALSE)</f>
        <v>USA</v>
      </c>
    </row>
    <row r="2234" spans="1:18" x14ac:dyDescent="0.2">
      <c r="A2234" s="2">
        <v>2045</v>
      </c>
      <c r="B2234" s="2">
        <v>4</v>
      </c>
      <c r="C2234" s="4">
        <v>45221</v>
      </c>
      <c r="D2234" s="2">
        <v>426</v>
      </c>
      <c r="E2234" s="2">
        <v>187</v>
      </c>
      <c r="F2234" s="2" t="str">
        <f>VLOOKUP(E2234,PRODUCTS!A:B,2,FALSE)</f>
        <v>Potatoes Spud Shooter</v>
      </c>
      <c r="G2234" s="2">
        <v>8</v>
      </c>
      <c r="H2234" s="10">
        <f>VLOOKUP(E2234,PRODUCTS!A:E,3,FALSE)</f>
        <v>11</v>
      </c>
      <c r="I2234" s="10">
        <f>VLOOKUP(E2234,PRODUCTS!A:E,4,FALSE)</f>
        <v>6.5</v>
      </c>
      <c r="J2234" s="10">
        <f t="shared" si="102"/>
        <v>88</v>
      </c>
      <c r="K2234" s="10">
        <f t="shared" si="103"/>
        <v>52</v>
      </c>
      <c r="L2234" s="10">
        <f t="shared" si="104"/>
        <v>36</v>
      </c>
      <c r="M2234" s="2">
        <f>VLOOKUP(D2234,CUSTOMERS!A:E,5,FALSE)</f>
        <v>9</v>
      </c>
      <c r="N2234" s="2">
        <f>VLOOKUP(E2234,PRODUCTS!A:E,5,FALSE)</f>
        <v>5</v>
      </c>
      <c r="O2234" s="2" t="str">
        <f>VLOOKUP(N2234,CATEGORIES!A:C,3,FALSE)</f>
        <v>Children</v>
      </c>
      <c r="P2234" s="2" t="str">
        <f ca="1">VLOOKUP(D2234,CUSTOMERS!A:J,10,FALSE)</f>
        <v>60 - 70</v>
      </c>
      <c r="Q2234" s="2" t="str">
        <f>VLOOKUP(D2234,CUSTOMERS!A:I,9,FALSE)</f>
        <v>Mid-Atlantic</v>
      </c>
      <c r="R2234" s="2" t="str">
        <f>VLOOKUP(D2234,CUSTOMERS!A:K,11,FALSE)</f>
        <v>USA</v>
      </c>
    </row>
    <row r="2235" spans="1:18" x14ac:dyDescent="0.2">
      <c r="A2235" s="2">
        <v>2046</v>
      </c>
      <c r="B2235" s="2">
        <v>1</v>
      </c>
      <c r="C2235" s="4">
        <v>45222</v>
      </c>
      <c r="D2235" s="2">
        <v>465</v>
      </c>
      <c r="E2235" s="2">
        <v>18</v>
      </c>
      <c r="F2235" s="2" t="str">
        <f>VLOOKUP(E2235,PRODUCTS!A:B,2,FALSE)</f>
        <v>Bison Burgers &amp; Steak (10 Lb.)</v>
      </c>
      <c r="G2235" s="2">
        <v>1</v>
      </c>
      <c r="H2235" s="10">
        <f>VLOOKUP(E2235,PRODUCTS!A:E,3,FALSE)</f>
        <v>130</v>
      </c>
      <c r="I2235" s="10">
        <f>VLOOKUP(E2235,PRODUCTS!A:E,4,FALSE)</f>
        <v>66</v>
      </c>
      <c r="J2235" s="10">
        <f t="shared" si="102"/>
        <v>130</v>
      </c>
      <c r="K2235" s="10">
        <f t="shared" si="103"/>
        <v>66</v>
      </c>
      <c r="L2235" s="10">
        <f t="shared" si="104"/>
        <v>64</v>
      </c>
      <c r="M2235" s="2">
        <f>VLOOKUP(D2235,CUSTOMERS!A:E,5,FALSE)</f>
        <v>1</v>
      </c>
      <c r="N2235" s="2">
        <f>VLOOKUP(E2235,PRODUCTS!A:E,5,FALSE)</f>
        <v>18</v>
      </c>
      <c r="O2235" s="2" t="str">
        <f>VLOOKUP(N2235,CATEGORIES!A:C,3,FALSE)</f>
        <v>Food</v>
      </c>
      <c r="P2235" s="2" t="str">
        <f ca="1">VLOOKUP(D2235,CUSTOMERS!A:J,10,FALSE)</f>
        <v>30 - 40</v>
      </c>
      <c r="Q2235" s="2" t="str">
        <f>VLOOKUP(D2235,CUSTOMERS!A:I,9,FALSE)</f>
        <v>North-West</v>
      </c>
      <c r="R2235" s="2" t="str">
        <f>VLOOKUP(D2235,CUSTOMERS!A:K,11,FALSE)</f>
        <v>USA</v>
      </c>
    </row>
    <row r="2236" spans="1:18" x14ac:dyDescent="0.2">
      <c r="A2236" s="2">
        <v>2046</v>
      </c>
      <c r="B2236" s="2">
        <v>2</v>
      </c>
      <c r="C2236" s="4">
        <v>45222</v>
      </c>
      <c r="D2236" s="2">
        <v>465</v>
      </c>
      <c r="E2236" s="2">
        <v>106</v>
      </c>
      <c r="F2236" s="2" t="str">
        <f>VLOOKUP(E2236,PRODUCTS!A:B,2,FALSE)</f>
        <v>Incredible Chiller</v>
      </c>
      <c r="G2236" s="2">
        <v>1</v>
      </c>
      <c r="H2236" s="10">
        <f>VLOOKUP(E2236,PRODUCTS!A:E,3,FALSE)</f>
        <v>72</v>
      </c>
      <c r="I2236" s="10">
        <f>VLOOKUP(E2236,PRODUCTS!A:E,4,FALSE)</f>
        <v>38</v>
      </c>
      <c r="J2236" s="10">
        <f t="shared" si="102"/>
        <v>72</v>
      </c>
      <c r="K2236" s="10">
        <f t="shared" si="103"/>
        <v>38</v>
      </c>
      <c r="L2236" s="10">
        <f t="shared" si="104"/>
        <v>34</v>
      </c>
      <c r="M2236" s="2">
        <f>VLOOKUP(D2236,CUSTOMERS!A:E,5,FALSE)</f>
        <v>1</v>
      </c>
      <c r="N2236" s="2">
        <f>VLOOKUP(E2236,PRODUCTS!A:E,5,FALSE)</f>
        <v>15</v>
      </c>
      <c r="O2236" s="2" t="str">
        <f>VLOOKUP(N2236,CATEGORIES!A:C,3,FALSE)</f>
        <v>Household</v>
      </c>
      <c r="P2236" s="2" t="str">
        <f ca="1">VLOOKUP(D2236,CUSTOMERS!A:J,10,FALSE)</f>
        <v>30 - 40</v>
      </c>
      <c r="Q2236" s="2" t="str">
        <f>VLOOKUP(D2236,CUSTOMERS!A:I,9,FALSE)</f>
        <v>North-West</v>
      </c>
      <c r="R2236" s="2" t="str">
        <f>VLOOKUP(D2236,CUSTOMERS!A:K,11,FALSE)</f>
        <v>USA</v>
      </c>
    </row>
    <row r="2237" spans="1:18" x14ac:dyDescent="0.2">
      <c r="A2237" s="2">
        <v>2046</v>
      </c>
      <c r="B2237" s="2">
        <v>3</v>
      </c>
      <c r="C2237" s="4">
        <v>45222</v>
      </c>
      <c r="D2237" s="2">
        <v>465</v>
      </c>
      <c r="E2237" s="2">
        <v>138</v>
      </c>
      <c r="F2237" s="2" t="str">
        <f>VLOOKUP(E2237,PRODUCTS!A:B,2,FALSE)</f>
        <v>Natural Cold Defense Kit</v>
      </c>
      <c r="G2237" s="2">
        <v>1</v>
      </c>
      <c r="H2237" s="10">
        <f>VLOOKUP(E2237,PRODUCTS!A:E,3,FALSE)</f>
        <v>30</v>
      </c>
      <c r="I2237" s="10">
        <f>VLOOKUP(E2237,PRODUCTS!A:E,4,FALSE)</f>
        <v>16</v>
      </c>
      <c r="J2237" s="10">
        <f t="shared" si="102"/>
        <v>30</v>
      </c>
      <c r="K2237" s="10">
        <f t="shared" si="103"/>
        <v>16</v>
      </c>
      <c r="L2237" s="10">
        <f t="shared" si="104"/>
        <v>14</v>
      </c>
      <c r="M2237" s="2">
        <f>VLOOKUP(D2237,CUSTOMERS!A:E,5,FALSE)</f>
        <v>1</v>
      </c>
      <c r="N2237" s="2">
        <f>VLOOKUP(E2237,PRODUCTS!A:E,5,FALSE)</f>
        <v>20</v>
      </c>
      <c r="O2237" s="2" t="str">
        <f>VLOOKUP(N2237,CATEGORIES!A:C,3,FALSE)</f>
        <v>Health &amp; Beauty</v>
      </c>
      <c r="P2237" s="2" t="str">
        <f ca="1">VLOOKUP(D2237,CUSTOMERS!A:J,10,FALSE)</f>
        <v>30 - 40</v>
      </c>
      <c r="Q2237" s="2" t="str">
        <f>VLOOKUP(D2237,CUSTOMERS!A:I,9,FALSE)</f>
        <v>North-West</v>
      </c>
      <c r="R2237" s="2" t="str">
        <f>VLOOKUP(D2237,CUSTOMERS!A:K,11,FALSE)</f>
        <v>USA</v>
      </c>
    </row>
    <row r="2238" spans="1:18" x14ac:dyDescent="0.2">
      <c r="A2238" s="2">
        <v>2046</v>
      </c>
      <c r="B2238" s="2">
        <v>4</v>
      </c>
      <c r="C2238" s="4">
        <v>45222</v>
      </c>
      <c r="D2238" s="2">
        <v>465</v>
      </c>
      <c r="E2238" s="2">
        <v>211</v>
      </c>
      <c r="F2238" s="2" t="str">
        <f>VLOOKUP(E2238,PRODUCTS!A:B,2,FALSE)</f>
        <v>Delco's Lock-Up</v>
      </c>
      <c r="G2238" s="2">
        <v>1</v>
      </c>
      <c r="H2238" s="10">
        <f>VLOOKUP(E2238,PRODUCTS!A:E,3,FALSE)</f>
        <v>25</v>
      </c>
      <c r="I2238" s="10">
        <f>VLOOKUP(E2238,PRODUCTS!A:E,4,FALSE)</f>
        <v>13.5</v>
      </c>
      <c r="J2238" s="10">
        <f t="shared" si="102"/>
        <v>25</v>
      </c>
      <c r="K2238" s="10">
        <f t="shared" si="103"/>
        <v>13.5</v>
      </c>
      <c r="L2238" s="10">
        <f t="shared" si="104"/>
        <v>11.5</v>
      </c>
      <c r="M2238" s="2">
        <f>VLOOKUP(D2238,CUSTOMERS!A:E,5,FALSE)</f>
        <v>1</v>
      </c>
      <c r="N2238" s="2">
        <f>VLOOKUP(E2238,PRODUCTS!A:E,5,FALSE)</f>
        <v>23</v>
      </c>
      <c r="O2238" s="2" t="str">
        <f>VLOOKUP(N2238,CATEGORIES!A:C,3,FALSE)</f>
        <v>Travel</v>
      </c>
      <c r="P2238" s="2" t="str">
        <f ca="1">VLOOKUP(D2238,CUSTOMERS!A:J,10,FALSE)</f>
        <v>30 - 40</v>
      </c>
      <c r="Q2238" s="2" t="str">
        <f>VLOOKUP(D2238,CUSTOMERS!A:I,9,FALSE)</f>
        <v>North-West</v>
      </c>
      <c r="R2238" s="2" t="str">
        <f>VLOOKUP(D2238,CUSTOMERS!A:K,11,FALSE)</f>
        <v>USA</v>
      </c>
    </row>
    <row r="2239" spans="1:18" x14ac:dyDescent="0.2">
      <c r="A2239" s="2">
        <v>2047</v>
      </c>
      <c r="B2239" s="2">
        <v>1</v>
      </c>
      <c r="C2239" s="4">
        <v>45222</v>
      </c>
      <c r="D2239" s="2">
        <v>537</v>
      </c>
      <c r="E2239" s="2">
        <v>34</v>
      </c>
      <c r="F2239" s="2" t="str">
        <f>VLOOKUP(E2239,PRODUCTS!A:B,2,FALSE)</f>
        <v>Cascade Travel Mattress</v>
      </c>
      <c r="G2239" s="2">
        <v>1</v>
      </c>
      <c r="H2239" s="10">
        <f>VLOOKUP(E2239,PRODUCTS!A:E,3,FALSE)</f>
        <v>65</v>
      </c>
      <c r="I2239" s="10">
        <f>VLOOKUP(E2239,PRODUCTS!A:E,4,FALSE)</f>
        <v>33.5</v>
      </c>
      <c r="J2239" s="10">
        <f t="shared" si="102"/>
        <v>65</v>
      </c>
      <c r="K2239" s="10">
        <f t="shared" si="103"/>
        <v>33.5</v>
      </c>
      <c r="L2239" s="10">
        <f t="shared" si="104"/>
        <v>31.5</v>
      </c>
      <c r="M2239" s="2">
        <f>VLOOKUP(D2239,CUSTOMERS!A:E,5,FALSE)</f>
        <v>2</v>
      </c>
      <c r="N2239" s="2">
        <f>VLOOKUP(E2239,PRODUCTS!A:E,5,FALSE)</f>
        <v>25</v>
      </c>
      <c r="O2239" s="2" t="str">
        <f>VLOOKUP(N2239,CATEGORIES!A:C,3,FALSE)</f>
        <v>Travel</v>
      </c>
      <c r="P2239" s="2" t="str">
        <f ca="1">VLOOKUP(D2239,CUSTOMERS!A:J,10,FALSE)</f>
        <v>50 - 60</v>
      </c>
      <c r="Q2239" s="2" t="str">
        <f>VLOOKUP(D2239,CUSTOMERS!A:I,9,FALSE)</f>
        <v>North-East</v>
      </c>
      <c r="R2239" s="2" t="str">
        <f>VLOOKUP(D2239,CUSTOMERS!A:K,11,FALSE)</f>
        <v>USA</v>
      </c>
    </row>
    <row r="2240" spans="1:18" x14ac:dyDescent="0.2">
      <c r="A2240" s="2">
        <v>2047</v>
      </c>
      <c r="B2240" s="2">
        <v>2</v>
      </c>
      <c r="C2240" s="4">
        <v>45222</v>
      </c>
      <c r="D2240" s="2">
        <v>537</v>
      </c>
      <c r="E2240" s="2">
        <v>129</v>
      </c>
      <c r="F2240" s="2" t="str">
        <f>VLOOKUP(E2240,PRODUCTS!A:B,2,FALSE)</f>
        <v>Mahogany Steamer Trunk</v>
      </c>
      <c r="G2240" s="2">
        <v>1</v>
      </c>
      <c r="H2240" s="10">
        <f>VLOOKUP(E2240,PRODUCTS!A:E,3,FALSE)</f>
        <v>630</v>
      </c>
      <c r="I2240" s="10">
        <f>VLOOKUP(E2240,PRODUCTS!A:E,4,FALSE)</f>
        <v>316</v>
      </c>
      <c r="J2240" s="10">
        <f t="shared" si="102"/>
        <v>630</v>
      </c>
      <c r="K2240" s="10">
        <f t="shared" si="103"/>
        <v>316</v>
      </c>
      <c r="L2240" s="10">
        <f t="shared" si="104"/>
        <v>314</v>
      </c>
      <c r="M2240" s="2">
        <f>VLOOKUP(D2240,CUSTOMERS!A:E,5,FALSE)</f>
        <v>2</v>
      </c>
      <c r="N2240" s="2">
        <f>VLOOKUP(E2240,PRODUCTS!A:E,5,FALSE)</f>
        <v>8</v>
      </c>
      <c r="O2240" s="2" t="str">
        <f>VLOOKUP(N2240,CATEGORIES!A:C,3,FALSE)</f>
        <v>Household</v>
      </c>
      <c r="P2240" s="2" t="str">
        <f ca="1">VLOOKUP(D2240,CUSTOMERS!A:J,10,FALSE)</f>
        <v>50 - 60</v>
      </c>
      <c r="Q2240" s="2" t="str">
        <f>VLOOKUP(D2240,CUSTOMERS!A:I,9,FALSE)</f>
        <v>North-East</v>
      </c>
      <c r="R2240" s="2" t="str">
        <f>VLOOKUP(D2240,CUSTOMERS!A:K,11,FALSE)</f>
        <v>USA</v>
      </c>
    </row>
    <row r="2241" spans="1:18" x14ac:dyDescent="0.2">
      <c r="A2241" s="2">
        <v>2047</v>
      </c>
      <c r="B2241" s="2">
        <v>3</v>
      </c>
      <c r="C2241" s="4">
        <v>45222</v>
      </c>
      <c r="D2241" s="2">
        <v>537</v>
      </c>
      <c r="E2241" s="2">
        <v>134</v>
      </c>
      <c r="F2241" s="2" t="str">
        <f>VLOOKUP(E2241,PRODUCTS!A:B,2,FALSE)</f>
        <v>Mocha Java Blend Coffee</v>
      </c>
      <c r="G2241" s="2">
        <v>1</v>
      </c>
      <c r="H2241" s="10">
        <f>VLOOKUP(E2241,PRODUCTS!A:E,3,FALSE)</f>
        <v>16</v>
      </c>
      <c r="I2241" s="10">
        <f>VLOOKUP(E2241,PRODUCTS!A:E,4,FALSE)</f>
        <v>9</v>
      </c>
      <c r="J2241" s="10">
        <f t="shared" ref="J2241:J2304" si="105">H2241*G2241</f>
        <v>16</v>
      </c>
      <c r="K2241" s="10">
        <f t="shared" ref="K2241:K2304" si="106">I2241*G2241</f>
        <v>9</v>
      </c>
      <c r="L2241" s="10">
        <f t="shared" ref="L2241:L2304" si="107">J2241-K2241</f>
        <v>7</v>
      </c>
      <c r="M2241" s="2">
        <f>VLOOKUP(D2241,CUSTOMERS!A:E,5,FALSE)</f>
        <v>2</v>
      </c>
      <c r="N2241" s="2">
        <f>VLOOKUP(E2241,PRODUCTS!A:E,5,FALSE)</f>
        <v>6</v>
      </c>
      <c r="O2241" s="2" t="str">
        <f>VLOOKUP(N2241,CATEGORIES!A:C,3,FALSE)</f>
        <v>Food</v>
      </c>
      <c r="P2241" s="2" t="str">
        <f ca="1">VLOOKUP(D2241,CUSTOMERS!A:J,10,FALSE)</f>
        <v>50 - 60</v>
      </c>
      <c r="Q2241" s="2" t="str">
        <f>VLOOKUP(D2241,CUSTOMERS!A:I,9,FALSE)</f>
        <v>North-East</v>
      </c>
      <c r="R2241" s="2" t="str">
        <f>VLOOKUP(D2241,CUSTOMERS!A:K,11,FALSE)</f>
        <v>USA</v>
      </c>
    </row>
    <row r="2242" spans="1:18" x14ac:dyDescent="0.2">
      <c r="A2242" s="2">
        <v>2047</v>
      </c>
      <c r="B2242" s="2">
        <v>4</v>
      </c>
      <c r="C2242" s="4">
        <v>45222</v>
      </c>
      <c r="D2242" s="2">
        <v>537</v>
      </c>
      <c r="E2242" s="2">
        <v>202</v>
      </c>
      <c r="F2242" s="2" t="str">
        <f>VLOOKUP(E2242,PRODUCTS!A:B,2,FALSE)</f>
        <v>100% Wool Victorian Carpet</v>
      </c>
      <c r="G2242" s="2">
        <v>3</v>
      </c>
      <c r="H2242" s="10">
        <f>VLOOKUP(E2242,PRODUCTS!A:E,3,FALSE)</f>
        <v>998</v>
      </c>
      <c r="I2242" s="10">
        <f>VLOOKUP(E2242,PRODUCTS!A:E,4,FALSE)</f>
        <v>502</v>
      </c>
      <c r="J2242" s="10">
        <f t="shared" si="105"/>
        <v>2994</v>
      </c>
      <c r="K2242" s="10">
        <f t="shared" si="106"/>
        <v>1506</v>
      </c>
      <c r="L2242" s="10">
        <f t="shared" si="107"/>
        <v>1488</v>
      </c>
      <c r="M2242" s="2">
        <f>VLOOKUP(D2242,CUSTOMERS!A:E,5,FALSE)</f>
        <v>2</v>
      </c>
      <c r="N2242" s="2">
        <f>VLOOKUP(E2242,PRODUCTS!A:E,5,FALSE)</f>
        <v>19</v>
      </c>
      <c r="O2242" s="2" t="str">
        <f>VLOOKUP(N2242,CATEGORIES!A:C,3,FALSE)</f>
        <v>Household</v>
      </c>
      <c r="P2242" s="2" t="str">
        <f ca="1">VLOOKUP(D2242,CUSTOMERS!A:J,10,FALSE)</f>
        <v>50 - 60</v>
      </c>
      <c r="Q2242" s="2" t="str">
        <f>VLOOKUP(D2242,CUSTOMERS!A:I,9,FALSE)</f>
        <v>North-East</v>
      </c>
      <c r="R2242" s="2" t="str">
        <f>VLOOKUP(D2242,CUSTOMERS!A:K,11,FALSE)</f>
        <v>USA</v>
      </c>
    </row>
    <row r="2243" spans="1:18" x14ac:dyDescent="0.2">
      <c r="A2243" s="2">
        <v>2048</v>
      </c>
      <c r="B2243" s="2">
        <v>1</v>
      </c>
      <c r="C2243" s="4">
        <v>45223</v>
      </c>
      <c r="D2243" s="2">
        <v>6</v>
      </c>
      <c r="E2243" s="2">
        <v>26</v>
      </c>
      <c r="F2243" s="2" t="str">
        <f>VLOOKUP(E2243,PRODUCTS!A:B,2,FALSE)</f>
        <v>Bubble Gum Kit</v>
      </c>
      <c r="G2243" s="2">
        <v>5</v>
      </c>
      <c r="H2243" s="10">
        <f>VLOOKUP(E2243,PRODUCTS!A:E,3,FALSE)</f>
        <v>17</v>
      </c>
      <c r="I2243" s="10">
        <f>VLOOKUP(E2243,PRODUCTS!A:E,4,FALSE)</f>
        <v>9.5</v>
      </c>
      <c r="J2243" s="10">
        <f t="shared" si="105"/>
        <v>85</v>
      </c>
      <c r="K2243" s="10">
        <f t="shared" si="106"/>
        <v>47.5</v>
      </c>
      <c r="L2243" s="10">
        <f t="shared" si="107"/>
        <v>37.5</v>
      </c>
      <c r="M2243" s="2">
        <f>VLOOKUP(D2243,CUSTOMERS!A:E,5,FALSE)</f>
        <v>5</v>
      </c>
      <c r="N2243" s="2">
        <f>VLOOKUP(E2243,PRODUCTS!A:E,5,FALSE)</f>
        <v>17</v>
      </c>
      <c r="O2243" s="2" t="str">
        <f>VLOOKUP(N2243,CATEGORIES!A:C,3,FALSE)</f>
        <v>Children</v>
      </c>
      <c r="P2243" s="2" t="str">
        <f ca="1">VLOOKUP(D2243,CUSTOMERS!A:J,10,FALSE)</f>
        <v>30 - 40</v>
      </c>
      <c r="Q2243" s="2" t="str">
        <f>VLOOKUP(D2243,CUSTOMERS!A:I,9,FALSE)</f>
        <v>South</v>
      </c>
      <c r="R2243" s="2" t="str">
        <f>VLOOKUP(D2243,CUSTOMERS!A:K,11,FALSE)</f>
        <v>USA</v>
      </c>
    </row>
    <row r="2244" spans="1:18" x14ac:dyDescent="0.2">
      <c r="A2244" s="2">
        <v>2048</v>
      </c>
      <c r="B2244" s="2">
        <v>2</v>
      </c>
      <c r="C2244" s="4">
        <v>45223</v>
      </c>
      <c r="D2244" s="2">
        <v>6</v>
      </c>
      <c r="E2244" s="2">
        <v>140</v>
      </c>
      <c r="F2244" s="2" t="str">
        <f>VLOOKUP(E2244,PRODUCTS!A:B,2,FALSE)</f>
        <v>Deer Repellent</v>
      </c>
      <c r="G2244" s="2">
        <v>1</v>
      </c>
      <c r="H2244" s="10">
        <f>VLOOKUP(E2244,PRODUCTS!A:E,3,FALSE)</f>
        <v>15</v>
      </c>
      <c r="I2244" s="10">
        <f>VLOOKUP(E2244,PRODUCTS!A:E,4,FALSE)</f>
        <v>9.5</v>
      </c>
      <c r="J2244" s="10">
        <f t="shared" si="105"/>
        <v>15</v>
      </c>
      <c r="K2244" s="10">
        <f t="shared" si="106"/>
        <v>9.5</v>
      </c>
      <c r="L2244" s="10">
        <f t="shared" si="107"/>
        <v>5.5</v>
      </c>
      <c r="M2244" s="2">
        <f>VLOOKUP(D2244,CUSTOMERS!A:E,5,FALSE)</f>
        <v>5</v>
      </c>
      <c r="N2244" s="2">
        <f>VLOOKUP(E2244,PRODUCTS!A:E,5,FALSE)</f>
        <v>16</v>
      </c>
      <c r="O2244" s="2" t="str">
        <f>VLOOKUP(N2244,CATEGORIES!A:C,3,FALSE)</f>
        <v>Household</v>
      </c>
      <c r="P2244" s="2" t="str">
        <f ca="1">VLOOKUP(D2244,CUSTOMERS!A:J,10,FALSE)</f>
        <v>30 - 40</v>
      </c>
      <c r="Q2244" s="2" t="str">
        <f>VLOOKUP(D2244,CUSTOMERS!A:I,9,FALSE)</f>
        <v>South</v>
      </c>
      <c r="R2244" s="2" t="str">
        <f>VLOOKUP(D2244,CUSTOMERS!A:K,11,FALSE)</f>
        <v>USA</v>
      </c>
    </row>
    <row r="2245" spans="1:18" x14ac:dyDescent="0.2">
      <c r="A2245" s="2">
        <v>2048</v>
      </c>
      <c r="B2245" s="2">
        <v>3</v>
      </c>
      <c r="C2245" s="4">
        <v>45223</v>
      </c>
      <c r="D2245" s="2">
        <v>6</v>
      </c>
      <c r="E2245" s="2">
        <v>192</v>
      </c>
      <c r="F2245" s="2" t="str">
        <f>VLOOKUP(E2245,PRODUCTS!A:B,2,FALSE)</f>
        <v>Superb Bacon (3 Lb.)</v>
      </c>
      <c r="G2245" s="2">
        <v>1</v>
      </c>
      <c r="H2245" s="10">
        <f>VLOOKUP(E2245,PRODUCTS!A:E,3,FALSE)</f>
        <v>20</v>
      </c>
      <c r="I2245" s="10">
        <f>VLOOKUP(E2245,PRODUCTS!A:E,4,FALSE)</f>
        <v>11</v>
      </c>
      <c r="J2245" s="10">
        <f t="shared" si="105"/>
        <v>20</v>
      </c>
      <c r="K2245" s="10">
        <f t="shared" si="106"/>
        <v>11</v>
      </c>
      <c r="L2245" s="10">
        <f t="shared" si="107"/>
        <v>9</v>
      </c>
      <c r="M2245" s="2">
        <f>VLOOKUP(D2245,CUSTOMERS!A:E,5,FALSE)</f>
        <v>5</v>
      </c>
      <c r="N2245" s="2">
        <f>VLOOKUP(E2245,PRODUCTS!A:E,5,FALSE)</f>
        <v>18</v>
      </c>
      <c r="O2245" s="2" t="str">
        <f>VLOOKUP(N2245,CATEGORIES!A:C,3,FALSE)</f>
        <v>Food</v>
      </c>
      <c r="P2245" s="2" t="str">
        <f ca="1">VLOOKUP(D2245,CUSTOMERS!A:J,10,FALSE)</f>
        <v>30 - 40</v>
      </c>
      <c r="Q2245" s="2" t="str">
        <f>VLOOKUP(D2245,CUSTOMERS!A:I,9,FALSE)</f>
        <v>South</v>
      </c>
      <c r="R2245" s="2" t="str">
        <f>VLOOKUP(D2245,CUSTOMERS!A:K,11,FALSE)</f>
        <v>USA</v>
      </c>
    </row>
    <row r="2246" spans="1:18" x14ac:dyDescent="0.2">
      <c r="A2246" s="2">
        <v>2049</v>
      </c>
      <c r="B2246" s="2">
        <v>1</v>
      </c>
      <c r="C2246" s="4">
        <v>45223</v>
      </c>
      <c r="D2246" s="2">
        <v>96</v>
      </c>
      <c r="E2246" s="2">
        <v>172</v>
      </c>
      <c r="F2246" s="2" t="str">
        <f>VLOOKUP(E2246,PRODUCTS!A:B,2,FALSE)</f>
        <v>Shiitake Mushroom Kit</v>
      </c>
      <c r="G2246" s="2">
        <v>1</v>
      </c>
      <c r="H2246" s="10">
        <f>VLOOKUP(E2246,PRODUCTS!A:E,3,FALSE)</f>
        <v>32</v>
      </c>
      <c r="I2246" s="10">
        <f>VLOOKUP(E2246,PRODUCTS!A:E,4,FALSE)</f>
        <v>17</v>
      </c>
      <c r="J2246" s="10">
        <f t="shared" si="105"/>
        <v>32</v>
      </c>
      <c r="K2246" s="10">
        <f t="shared" si="106"/>
        <v>17</v>
      </c>
      <c r="L2246" s="10">
        <f t="shared" si="107"/>
        <v>15</v>
      </c>
      <c r="M2246" s="2">
        <f>VLOOKUP(D2246,CUSTOMERS!A:E,5,FALSE)</f>
        <v>3</v>
      </c>
      <c r="N2246" s="2">
        <f>VLOOKUP(E2246,PRODUCTS!A:E,5,FALSE)</f>
        <v>15</v>
      </c>
      <c r="O2246" s="2" t="str">
        <f>VLOOKUP(N2246,CATEGORIES!A:C,3,FALSE)</f>
        <v>Household</v>
      </c>
      <c r="P2246" s="2" t="str">
        <f ca="1">VLOOKUP(D2246,CUSTOMERS!A:J,10,FALSE)</f>
        <v>60 - 70</v>
      </c>
      <c r="Q2246" s="2" t="str">
        <f>VLOOKUP(D2246,CUSTOMERS!A:I,9,FALSE)</f>
        <v>Germany</v>
      </c>
      <c r="R2246" s="2" t="str">
        <f>VLOOKUP(D2246,CUSTOMERS!A:K,11,FALSE)</f>
        <v>Europe</v>
      </c>
    </row>
    <row r="2247" spans="1:18" x14ac:dyDescent="0.2">
      <c r="A2247" s="2">
        <v>2050</v>
      </c>
      <c r="B2247" s="2">
        <v>1</v>
      </c>
      <c r="C2247" s="4">
        <v>45226</v>
      </c>
      <c r="D2247" s="2">
        <v>407</v>
      </c>
      <c r="E2247" s="2">
        <v>95</v>
      </c>
      <c r="F2247" s="2" t="str">
        <f>VLOOKUP(E2247,PRODUCTS!A:B,2,FALSE)</f>
        <v>Golfer's Mousepad</v>
      </c>
      <c r="G2247" s="2">
        <v>1</v>
      </c>
      <c r="H2247" s="10">
        <f>VLOOKUP(E2247,PRODUCTS!A:E,3,FALSE)</f>
        <v>19</v>
      </c>
      <c r="I2247" s="10">
        <f>VLOOKUP(E2247,PRODUCTS!A:E,4,FALSE)</f>
        <v>11.5</v>
      </c>
      <c r="J2247" s="10">
        <f t="shared" si="105"/>
        <v>19</v>
      </c>
      <c r="K2247" s="10">
        <f t="shared" si="106"/>
        <v>11.5</v>
      </c>
      <c r="L2247" s="10">
        <f t="shared" si="107"/>
        <v>7.5</v>
      </c>
      <c r="M2247" s="2">
        <f>VLOOKUP(D2247,CUSTOMERS!A:E,5,FALSE)</f>
        <v>5</v>
      </c>
      <c r="N2247" s="2">
        <f>VLOOKUP(E2247,PRODUCTS!A:E,5,FALSE)</f>
        <v>12</v>
      </c>
      <c r="O2247" s="2" t="str">
        <f>VLOOKUP(N2247,CATEGORIES!A:C,3,FALSE)</f>
        <v>Gifts</v>
      </c>
      <c r="P2247" s="2" t="str">
        <f ca="1">VLOOKUP(D2247,CUSTOMERS!A:J,10,FALSE)</f>
        <v>50 - 60</v>
      </c>
      <c r="Q2247" s="2" t="str">
        <f>VLOOKUP(D2247,CUSTOMERS!A:I,9,FALSE)</f>
        <v>North-West</v>
      </c>
      <c r="R2247" s="2" t="str">
        <f>VLOOKUP(D2247,CUSTOMERS!A:K,11,FALSE)</f>
        <v>USA</v>
      </c>
    </row>
    <row r="2248" spans="1:18" x14ac:dyDescent="0.2">
      <c r="A2248" s="2">
        <v>2050</v>
      </c>
      <c r="B2248" s="2">
        <v>2</v>
      </c>
      <c r="C2248" s="4">
        <v>45226</v>
      </c>
      <c r="D2248" s="2">
        <v>407</v>
      </c>
      <c r="E2248" s="2">
        <v>97</v>
      </c>
      <c r="F2248" s="2" t="str">
        <f>VLOOKUP(E2248,PRODUCTS!A:B,2,FALSE)</f>
        <v>Guardian Plus Purifier</v>
      </c>
      <c r="G2248" s="2">
        <v>1</v>
      </c>
      <c r="H2248" s="10">
        <f>VLOOKUP(E2248,PRODUCTS!A:E,3,FALSE)</f>
        <v>95</v>
      </c>
      <c r="I2248" s="10">
        <f>VLOOKUP(E2248,PRODUCTS!A:E,4,FALSE)</f>
        <v>49.5</v>
      </c>
      <c r="J2248" s="10">
        <f t="shared" si="105"/>
        <v>95</v>
      </c>
      <c r="K2248" s="10">
        <f t="shared" si="106"/>
        <v>49.5</v>
      </c>
      <c r="L2248" s="10">
        <f t="shared" si="107"/>
        <v>45.5</v>
      </c>
      <c r="M2248" s="2">
        <f>VLOOKUP(D2248,CUSTOMERS!A:E,5,FALSE)</f>
        <v>5</v>
      </c>
      <c r="N2248" s="2">
        <f>VLOOKUP(E2248,PRODUCTS!A:E,5,FALSE)</f>
        <v>23</v>
      </c>
      <c r="O2248" s="2" t="str">
        <f>VLOOKUP(N2248,CATEGORIES!A:C,3,FALSE)</f>
        <v>Travel</v>
      </c>
      <c r="P2248" s="2" t="str">
        <f ca="1">VLOOKUP(D2248,CUSTOMERS!A:J,10,FALSE)</f>
        <v>50 - 60</v>
      </c>
      <c r="Q2248" s="2" t="str">
        <f>VLOOKUP(D2248,CUSTOMERS!A:I,9,FALSE)</f>
        <v>North-West</v>
      </c>
      <c r="R2248" s="2" t="str">
        <f>VLOOKUP(D2248,CUSTOMERS!A:K,11,FALSE)</f>
        <v>USA</v>
      </c>
    </row>
    <row r="2249" spans="1:18" x14ac:dyDescent="0.2">
      <c r="A2249" s="2">
        <v>2050</v>
      </c>
      <c r="B2249" s="2">
        <v>3</v>
      </c>
      <c r="C2249" s="4">
        <v>45226</v>
      </c>
      <c r="D2249" s="2">
        <v>407</v>
      </c>
      <c r="E2249" s="2">
        <v>183</v>
      </c>
      <c r="F2249" s="2" t="str">
        <f>VLOOKUP(E2249,PRODUCTS!A:B,2,FALSE)</f>
        <v>Solar Power Kit</v>
      </c>
      <c r="G2249" s="2">
        <v>1</v>
      </c>
      <c r="H2249" s="10">
        <f>VLOOKUP(E2249,PRODUCTS!A:E,3,FALSE)</f>
        <v>17</v>
      </c>
      <c r="I2249" s="10">
        <f>VLOOKUP(E2249,PRODUCTS!A:E,4,FALSE)</f>
        <v>9.5</v>
      </c>
      <c r="J2249" s="10">
        <f t="shared" si="105"/>
        <v>17</v>
      </c>
      <c r="K2249" s="10">
        <f t="shared" si="106"/>
        <v>9.5</v>
      </c>
      <c r="L2249" s="10">
        <f t="shared" si="107"/>
        <v>7.5</v>
      </c>
      <c r="M2249" s="2">
        <f>VLOOKUP(D2249,CUSTOMERS!A:E,5,FALSE)</f>
        <v>5</v>
      </c>
      <c r="N2249" s="2">
        <f>VLOOKUP(E2249,PRODUCTS!A:E,5,FALSE)</f>
        <v>17</v>
      </c>
      <c r="O2249" s="2" t="str">
        <f>VLOOKUP(N2249,CATEGORIES!A:C,3,FALSE)</f>
        <v>Children</v>
      </c>
      <c r="P2249" s="2" t="str">
        <f ca="1">VLOOKUP(D2249,CUSTOMERS!A:J,10,FALSE)</f>
        <v>50 - 60</v>
      </c>
      <c r="Q2249" s="2" t="str">
        <f>VLOOKUP(D2249,CUSTOMERS!A:I,9,FALSE)</f>
        <v>North-West</v>
      </c>
      <c r="R2249" s="2" t="str">
        <f>VLOOKUP(D2249,CUSTOMERS!A:K,11,FALSE)</f>
        <v>USA</v>
      </c>
    </row>
    <row r="2250" spans="1:18" x14ac:dyDescent="0.2">
      <c r="A2250" s="2">
        <v>2051</v>
      </c>
      <c r="B2250" s="2">
        <v>1</v>
      </c>
      <c r="C2250" s="4">
        <v>45227</v>
      </c>
      <c r="D2250" s="2">
        <v>238</v>
      </c>
      <c r="E2250" s="2">
        <v>95</v>
      </c>
      <c r="F2250" s="2" t="str">
        <f>VLOOKUP(E2250,PRODUCTS!A:B,2,FALSE)</f>
        <v>Golfer's Mousepad</v>
      </c>
      <c r="G2250" s="2">
        <v>1</v>
      </c>
      <c r="H2250" s="10">
        <f>VLOOKUP(E2250,PRODUCTS!A:E,3,FALSE)</f>
        <v>19</v>
      </c>
      <c r="I2250" s="10">
        <f>VLOOKUP(E2250,PRODUCTS!A:E,4,FALSE)</f>
        <v>11.5</v>
      </c>
      <c r="J2250" s="10">
        <f t="shared" si="105"/>
        <v>19</v>
      </c>
      <c r="K2250" s="10">
        <f t="shared" si="106"/>
        <v>11.5</v>
      </c>
      <c r="L2250" s="10">
        <f t="shared" si="107"/>
        <v>7.5</v>
      </c>
      <c r="M2250" s="2">
        <f>VLOOKUP(D2250,CUSTOMERS!A:E,5,FALSE)</f>
        <v>3</v>
      </c>
      <c r="N2250" s="2">
        <f>VLOOKUP(E2250,PRODUCTS!A:E,5,FALSE)</f>
        <v>12</v>
      </c>
      <c r="O2250" s="2" t="str">
        <f>VLOOKUP(N2250,CATEGORIES!A:C,3,FALSE)</f>
        <v>Gifts</v>
      </c>
      <c r="P2250" s="2" t="str">
        <f ca="1">VLOOKUP(D2250,CUSTOMERS!A:J,10,FALSE)</f>
        <v>30 - 40</v>
      </c>
      <c r="Q2250" s="2" t="str">
        <f>VLOOKUP(D2250,CUSTOMERS!A:I,9,FALSE)</f>
        <v>Mid-Atlantic</v>
      </c>
      <c r="R2250" s="2" t="str">
        <f>VLOOKUP(D2250,CUSTOMERS!A:K,11,FALSE)</f>
        <v>USA</v>
      </c>
    </row>
    <row r="2251" spans="1:18" x14ac:dyDescent="0.2">
      <c r="A2251" s="2">
        <v>2052</v>
      </c>
      <c r="B2251" s="2">
        <v>1</v>
      </c>
      <c r="C2251" s="4">
        <v>45227</v>
      </c>
      <c r="D2251" s="2">
        <v>587</v>
      </c>
      <c r="E2251" s="2">
        <v>51</v>
      </c>
      <c r="F2251" s="2" t="str">
        <f>VLOOKUP(E2251,PRODUCTS!A:B,2,FALSE)</f>
        <v>Chocolate-covered Oreos</v>
      </c>
      <c r="G2251" s="2">
        <v>1</v>
      </c>
      <c r="H2251" s="10">
        <f>VLOOKUP(E2251,PRODUCTS!A:E,3,FALSE)</f>
        <v>25</v>
      </c>
      <c r="I2251" s="10">
        <f>VLOOKUP(E2251,PRODUCTS!A:E,4,FALSE)</f>
        <v>15.5</v>
      </c>
      <c r="J2251" s="10">
        <f t="shared" si="105"/>
        <v>25</v>
      </c>
      <c r="K2251" s="10">
        <f t="shared" si="106"/>
        <v>15.5</v>
      </c>
      <c r="L2251" s="10">
        <f t="shared" si="107"/>
        <v>9.5</v>
      </c>
      <c r="M2251" s="2">
        <f>VLOOKUP(D2251,CUSTOMERS!A:E,5,FALSE)</f>
        <v>7</v>
      </c>
      <c r="N2251" s="2">
        <f>VLOOKUP(E2251,PRODUCTS!A:E,5,FALSE)</f>
        <v>3</v>
      </c>
      <c r="O2251" s="2" t="str">
        <f>VLOOKUP(N2251,CATEGORIES!A:C,3,FALSE)</f>
        <v>Food</v>
      </c>
      <c r="P2251" s="2" t="str">
        <f ca="1">VLOOKUP(D2251,CUSTOMERS!A:J,10,FALSE)</f>
        <v>40 - 50</v>
      </c>
      <c r="Q2251" s="2" t="str">
        <f>VLOOKUP(D2251,CUSTOMERS!A:I,9,FALSE)</f>
        <v>South</v>
      </c>
      <c r="R2251" s="2" t="str">
        <f>VLOOKUP(D2251,CUSTOMERS!A:K,11,FALSE)</f>
        <v>USA</v>
      </c>
    </row>
    <row r="2252" spans="1:18" x14ac:dyDescent="0.2">
      <c r="A2252" s="2">
        <v>2052</v>
      </c>
      <c r="B2252" s="2">
        <v>2</v>
      </c>
      <c r="C2252" s="4">
        <v>45227</v>
      </c>
      <c r="D2252" s="2">
        <v>587</v>
      </c>
      <c r="E2252" s="2">
        <v>179</v>
      </c>
      <c r="F2252" s="2" t="str">
        <f>VLOOKUP(E2252,PRODUCTS!A:B,2,FALSE)</f>
        <v>Sleigh Bells Doorknob</v>
      </c>
      <c r="G2252" s="2">
        <v>1</v>
      </c>
      <c r="H2252" s="10">
        <f>VLOOKUP(E2252,PRODUCTS!A:E,3,FALSE)</f>
        <v>20</v>
      </c>
      <c r="I2252" s="10">
        <f>VLOOKUP(E2252,PRODUCTS!A:E,4,FALSE)</f>
        <v>13</v>
      </c>
      <c r="J2252" s="10">
        <f t="shared" si="105"/>
        <v>20</v>
      </c>
      <c r="K2252" s="10">
        <f t="shared" si="106"/>
        <v>13</v>
      </c>
      <c r="L2252" s="10">
        <f t="shared" si="107"/>
        <v>7</v>
      </c>
      <c r="M2252" s="2">
        <f>VLOOKUP(D2252,CUSTOMERS!A:E,5,FALSE)</f>
        <v>7</v>
      </c>
      <c r="N2252" s="2">
        <f>VLOOKUP(E2252,PRODUCTS!A:E,5,FALSE)</f>
        <v>4</v>
      </c>
      <c r="O2252" s="2" t="str">
        <f>VLOOKUP(N2252,CATEGORIES!A:C,3,FALSE)</f>
        <v>Gifts</v>
      </c>
      <c r="P2252" s="2" t="str">
        <f ca="1">VLOOKUP(D2252,CUSTOMERS!A:J,10,FALSE)</f>
        <v>40 - 50</v>
      </c>
      <c r="Q2252" s="2" t="str">
        <f>VLOOKUP(D2252,CUSTOMERS!A:I,9,FALSE)</f>
        <v>South</v>
      </c>
      <c r="R2252" s="2" t="str">
        <f>VLOOKUP(D2252,CUSTOMERS!A:K,11,FALSE)</f>
        <v>USA</v>
      </c>
    </row>
    <row r="2253" spans="1:18" x14ac:dyDescent="0.2">
      <c r="A2253" s="2">
        <v>2052</v>
      </c>
      <c r="B2253" s="2">
        <v>3</v>
      </c>
      <c r="C2253" s="4">
        <v>45227</v>
      </c>
      <c r="D2253" s="2">
        <v>587</v>
      </c>
      <c r="E2253" s="2">
        <v>187</v>
      </c>
      <c r="F2253" s="2" t="str">
        <f>VLOOKUP(E2253,PRODUCTS!A:B,2,FALSE)</f>
        <v>Potatoes Spud Shooter</v>
      </c>
      <c r="G2253" s="2">
        <v>9</v>
      </c>
      <c r="H2253" s="10">
        <f>VLOOKUP(E2253,PRODUCTS!A:E,3,FALSE)</f>
        <v>11</v>
      </c>
      <c r="I2253" s="10">
        <f>VLOOKUP(E2253,PRODUCTS!A:E,4,FALSE)</f>
        <v>6.5</v>
      </c>
      <c r="J2253" s="10">
        <f t="shared" si="105"/>
        <v>99</v>
      </c>
      <c r="K2253" s="10">
        <f t="shared" si="106"/>
        <v>58.5</v>
      </c>
      <c r="L2253" s="10">
        <f t="shared" si="107"/>
        <v>40.5</v>
      </c>
      <c r="M2253" s="2">
        <f>VLOOKUP(D2253,CUSTOMERS!A:E,5,FALSE)</f>
        <v>7</v>
      </c>
      <c r="N2253" s="2">
        <f>VLOOKUP(E2253,PRODUCTS!A:E,5,FALSE)</f>
        <v>5</v>
      </c>
      <c r="O2253" s="2" t="str">
        <f>VLOOKUP(N2253,CATEGORIES!A:C,3,FALSE)</f>
        <v>Children</v>
      </c>
      <c r="P2253" s="2" t="str">
        <f ca="1">VLOOKUP(D2253,CUSTOMERS!A:J,10,FALSE)</f>
        <v>40 - 50</v>
      </c>
      <c r="Q2253" s="2" t="str">
        <f>VLOOKUP(D2253,CUSTOMERS!A:I,9,FALSE)</f>
        <v>South</v>
      </c>
      <c r="R2253" s="2" t="str">
        <f>VLOOKUP(D2253,CUSTOMERS!A:K,11,FALSE)</f>
        <v>USA</v>
      </c>
    </row>
    <row r="2254" spans="1:18" x14ac:dyDescent="0.2">
      <c r="A2254" s="2">
        <v>2052</v>
      </c>
      <c r="B2254" s="2">
        <v>4</v>
      </c>
      <c r="C2254" s="4">
        <v>45227</v>
      </c>
      <c r="D2254" s="2">
        <v>587</v>
      </c>
      <c r="E2254" s="2">
        <v>213</v>
      </c>
      <c r="F2254" s="2" t="str">
        <f>VLOOKUP(E2254,PRODUCTS!A:B,2,FALSE)</f>
        <v>Zither in Mahogany Case</v>
      </c>
      <c r="G2254" s="2">
        <v>1</v>
      </c>
      <c r="H2254" s="10">
        <f>VLOOKUP(E2254,PRODUCTS!A:E,3,FALSE)</f>
        <v>74</v>
      </c>
      <c r="I2254" s="10">
        <f>VLOOKUP(E2254,PRODUCTS!A:E,4,FALSE)</f>
        <v>40</v>
      </c>
      <c r="J2254" s="10">
        <f t="shared" si="105"/>
        <v>74</v>
      </c>
      <c r="K2254" s="10">
        <f t="shared" si="106"/>
        <v>40</v>
      </c>
      <c r="L2254" s="10">
        <f t="shared" si="107"/>
        <v>34</v>
      </c>
      <c r="M2254" s="2">
        <f>VLOOKUP(D2254,CUSTOMERS!A:E,5,FALSE)</f>
        <v>7</v>
      </c>
      <c r="N2254" s="2">
        <f>VLOOKUP(E2254,PRODUCTS!A:E,5,FALSE)</f>
        <v>5</v>
      </c>
      <c r="O2254" s="2" t="str">
        <f>VLOOKUP(N2254,CATEGORIES!A:C,3,FALSE)</f>
        <v>Children</v>
      </c>
      <c r="P2254" s="2" t="str">
        <f ca="1">VLOOKUP(D2254,CUSTOMERS!A:J,10,FALSE)</f>
        <v>40 - 50</v>
      </c>
      <c r="Q2254" s="2" t="str">
        <f>VLOOKUP(D2254,CUSTOMERS!A:I,9,FALSE)</f>
        <v>South</v>
      </c>
      <c r="R2254" s="2" t="str">
        <f>VLOOKUP(D2254,CUSTOMERS!A:K,11,FALSE)</f>
        <v>USA</v>
      </c>
    </row>
    <row r="2255" spans="1:18" x14ac:dyDescent="0.2">
      <c r="A2255" s="2">
        <v>2053</v>
      </c>
      <c r="B2255" s="2">
        <v>1</v>
      </c>
      <c r="C2255" s="4">
        <v>45228</v>
      </c>
      <c r="D2255" s="2">
        <v>450</v>
      </c>
      <c r="E2255" s="2">
        <v>3</v>
      </c>
      <c r="F2255" s="2" t="str">
        <f>VLOOKUP(E2255,PRODUCTS!A:B,2,FALSE)</f>
        <v>Moveable Feast</v>
      </c>
      <c r="G2255" s="2">
        <v>1</v>
      </c>
      <c r="H2255" s="10">
        <f>VLOOKUP(E2255,PRODUCTS!A:E,3,FALSE)</f>
        <v>125</v>
      </c>
      <c r="I2255" s="10">
        <f>VLOOKUP(E2255,PRODUCTS!A:E,4,FALSE)</f>
        <v>63.5</v>
      </c>
      <c r="J2255" s="10">
        <f t="shared" si="105"/>
        <v>125</v>
      </c>
      <c r="K2255" s="10">
        <f t="shared" si="106"/>
        <v>63.5</v>
      </c>
      <c r="L2255" s="10">
        <f t="shared" si="107"/>
        <v>61.5</v>
      </c>
      <c r="M2255" s="2">
        <f>VLOOKUP(D2255,CUSTOMERS!A:E,5,FALSE)</f>
        <v>5</v>
      </c>
      <c r="N2255" s="2">
        <f>VLOOKUP(E2255,PRODUCTS!A:E,5,FALSE)</f>
        <v>11</v>
      </c>
      <c r="O2255" s="2" t="str">
        <f>VLOOKUP(N2255,CATEGORIES!A:C,3,FALSE)</f>
        <v>Gifts</v>
      </c>
      <c r="P2255" s="2" t="str">
        <f ca="1">VLOOKUP(D2255,CUSTOMERS!A:J,10,FALSE)</f>
        <v>30 - 40</v>
      </c>
      <c r="Q2255" s="2" t="str">
        <f>VLOOKUP(D2255,CUSTOMERS!A:I,9,FALSE)</f>
        <v>North-East</v>
      </c>
      <c r="R2255" s="2" t="str">
        <f>VLOOKUP(D2255,CUSTOMERS!A:K,11,FALSE)</f>
        <v>USA</v>
      </c>
    </row>
    <row r="2256" spans="1:18" x14ac:dyDescent="0.2">
      <c r="A2256" s="2">
        <v>2053</v>
      </c>
      <c r="B2256" s="2">
        <v>2</v>
      </c>
      <c r="C2256" s="4">
        <v>45228</v>
      </c>
      <c r="D2256" s="2">
        <v>450</v>
      </c>
      <c r="E2256" s="2">
        <v>179</v>
      </c>
      <c r="F2256" s="2" t="str">
        <f>VLOOKUP(E2256,PRODUCTS!A:B,2,FALSE)</f>
        <v>Sleigh Bells Doorknob</v>
      </c>
      <c r="G2256" s="2">
        <v>1</v>
      </c>
      <c r="H2256" s="10">
        <f>VLOOKUP(E2256,PRODUCTS!A:E,3,FALSE)</f>
        <v>20</v>
      </c>
      <c r="I2256" s="10">
        <f>VLOOKUP(E2256,PRODUCTS!A:E,4,FALSE)</f>
        <v>13</v>
      </c>
      <c r="J2256" s="10">
        <f t="shared" si="105"/>
        <v>20</v>
      </c>
      <c r="K2256" s="10">
        <f t="shared" si="106"/>
        <v>13</v>
      </c>
      <c r="L2256" s="10">
        <f t="shared" si="107"/>
        <v>7</v>
      </c>
      <c r="M2256" s="2">
        <f>VLOOKUP(D2256,CUSTOMERS!A:E,5,FALSE)</f>
        <v>5</v>
      </c>
      <c r="N2256" s="2">
        <f>VLOOKUP(E2256,PRODUCTS!A:E,5,FALSE)</f>
        <v>4</v>
      </c>
      <c r="O2256" s="2" t="str">
        <f>VLOOKUP(N2256,CATEGORIES!A:C,3,FALSE)</f>
        <v>Gifts</v>
      </c>
      <c r="P2256" s="2" t="str">
        <f ca="1">VLOOKUP(D2256,CUSTOMERS!A:J,10,FALSE)</f>
        <v>30 - 40</v>
      </c>
      <c r="Q2256" s="2" t="str">
        <f>VLOOKUP(D2256,CUSTOMERS!A:I,9,FALSE)</f>
        <v>North-East</v>
      </c>
      <c r="R2256" s="2" t="str">
        <f>VLOOKUP(D2256,CUSTOMERS!A:K,11,FALSE)</f>
        <v>USA</v>
      </c>
    </row>
    <row r="2257" spans="1:18" x14ac:dyDescent="0.2">
      <c r="A2257" s="2">
        <v>2054</v>
      </c>
      <c r="B2257" s="2">
        <v>1</v>
      </c>
      <c r="C2257" s="4">
        <v>45228</v>
      </c>
      <c r="D2257" s="2">
        <v>613</v>
      </c>
      <c r="E2257" s="2">
        <v>22</v>
      </c>
      <c r="F2257" s="2" t="str">
        <f>VLOOKUP(E2257,PRODUCTS!A:B,2,FALSE)</f>
        <v>Boomerang</v>
      </c>
      <c r="G2257" s="2">
        <v>1</v>
      </c>
      <c r="H2257" s="10">
        <f>VLOOKUP(E2257,PRODUCTS!A:E,3,FALSE)</f>
        <v>30</v>
      </c>
      <c r="I2257" s="10">
        <f>VLOOKUP(E2257,PRODUCTS!A:E,4,FALSE)</f>
        <v>17</v>
      </c>
      <c r="J2257" s="10">
        <f t="shared" si="105"/>
        <v>30</v>
      </c>
      <c r="K2257" s="10">
        <f t="shared" si="106"/>
        <v>17</v>
      </c>
      <c r="L2257" s="10">
        <f t="shared" si="107"/>
        <v>13</v>
      </c>
      <c r="M2257" s="2">
        <f>VLOOKUP(D2257,CUSTOMERS!A:E,5,FALSE)</f>
        <v>6</v>
      </c>
      <c r="N2257" s="2">
        <f>VLOOKUP(E2257,PRODUCTS!A:E,5,FALSE)</f>
        <v>5</v>
      </c>
      <c r="O2257" s="2" t="str">
        <f>VLOOKUP(N2257,CATEGORIES!A:C,3,FALSE)</f>
        <v>Children</v>
      </c>
      <c r="P2257" s="2" t="str">
        <f ca="1">VLOOKUP(D2257,CUSTOMERS!A:J,10,FALSE)</f>
        <v>70+</v>
      </c>
      <c r="Q2257" s="2" t="str">
        <f>VLOOKUP(D2257,CUSTOMERS!A:I,9,FALSE)</f>
        <v>Central</v>
      </c>
      <c r="R2257" s="2" t="str">
        <f>VLOOKUP(D2257,CUSTOMERS!A:K,11,FALSE)</f>
        <v>USA</v>
      </c>
    </row>
    <row r="2258" spans="1:18" x14ac:dyDescent="0.2">
      <c r="A2258" s="2">
        <v>2054</v>
      </c>
      <c r="B2258" s="2">
        <v>2</v>
      </c>
      <c r="C2258" s="4">
        <v>45228</v>
      </c>
      <c r="D2258" s="2">
        <v>613</v>
      </c>
      <c r="E2258" s="2">
        <v>91</v>
      </c>
      <c r="F2258" s="2" t="str">
        <f>VLOOKUP(E2258,PRODUCTS!A:B,2,FALSE)</f>
        <v>Godiva Christmas Ballotin</v>
      </c>
      <c r="G2258" s="2">
        <v>1</v>
      </c>
      <c r="H2258" s="10">
        <f>VLOOKUP(E2258,PRODUCTS!A:E,3,FALSE)</f>
        <v>40</v>
      </c>
      <c r="I2258" s="10">
        <f>VLOOKUP(E2258,PRODUCTS!A:E,4,FALSE)</f>
        <v>21</v>
      </c>
      <c r="J2258" s="10">
        <f t="shared" si="105"/>
        <v>40</v>
      </c>
      <c r="K2258" s="10">
        <f t="shared" si="106"/>
        <v>21</v>
      </c>
      <c r="L2258" s="10">
        <f t="shared" si="107"/>
        <v>19</v>
      </c>
      <c r="M2258" s="2">
        <f>VLOOKUP(D2258,CUSTOMERS!A:E,5,FALSE)</f>
        <v>6</v>
      </c>
      <c r="N2258" s="2">
        <f>VLOOKUP(E2258,PRODUCTS!A:E,5,FALSE)</f>
        <v>3</v>
      </c>
      <c r="O2258" s="2" t="str">
        <f>VLOOKUP(N2258,CATEGORIES!A:C,3,FALSE)</f>
        <v>Food</v>
      </c>
      <c r="P2258" s="2" t="str">
        <f ca="1">VLOOKUP(D2258,CUSTOMERS!A:J,10,FALSE)</f>
        <v>70+</v>
      </c>
      <c r="Q2258" s="2" t="str">
        <f>VLOOKUP(D2258,CUSTOMERS!A:I,9,FALSE)</f>
        <v>Central</v>
      </c>
      <c r="R2258" s="2" t="str">
        <f>VLOOKUP(D2258,CUSTOMERS!A:K,11,FALSE)</f>
        <v>USA</v>
      </c>
    </row>
    <row r="2259" spans="1:18" x14ac:dyDescent="0.2">
      <c r="A2259" s="2">
        <v>2054</v>
      </c>
      <c r="B2259" s="2">
        <v>3</v>
      </c>
      <c r="C2259" s="4">
        <v>45228</v>
      </c>
      <c r="D2259" s="2">
        <v>613</v>
      </c>
      <c r="E2259" s="2">
        <v>164</v>
      </c>
      <c r="F2259" s="2" t="str">
        <f>VLOOKUP(E2259,PRODUCTS!A:B,2,FALSE)</f>
        <v>Reading Light</v>
      </c>
      <c r="G2259" s="2">
        <v>1</v>
      </c>
      <c r="H2259" s="10">
        <f>VLOOKUP(E2259,PRODUCTS!A:E,3,FALSE)</f>
        <v>35</v>
      </c>
      <c r="I2259" s="10">
        <f>VLOOKUP(E2259,PRODUCTS!A:E,4,FALSE)</f>
        <v>20.5</v>
      </c>
      <c r="J2259" s="10">
        <f t="shared" si="105"/>
        <v>35</v>
      </c>
      <c r="K2259" s="10">
        <f t="shared" si="106"/>
        <v>20.5</v>
      </c>
      <c r="L2259" s="10">
        <f t="shared" si="107"/>
        <v>14.5</v>
      </c>
      <c r="M2259" s="2">
        <f>VLOOKUP(D2259,CUSTOMERS!A:E,5,FALSE)</f>
        <v>6</v>
      </c>
      <c r="N2259" s="2">
        <f>VLOOKUP(E2259,PRODUCTS!A:E,5,FALSE)</f>
        <v>2</v>
      </c>
      <c r="O2259" s="2" t="str">
        <f>VLOOKUP(N2259,CATEGORIES!A:C,3,FALSE)</f>
        <v>Travel</v>
      </c>
      <c r="P2259" s="2" t="str">
        <f ca="1">VLOOKUP(D2259,CUSTOMERS!A:J,10,FALSE)</f>
        <v>70+</v>
      </c>
      <c r="Q2259" s="2" t="str">
        <f>VLOOKUP(D2259,CUSTOMERS!A:I,9,FALSE)</f>
        <v>Central</v>
      </c>
      <c r="R2259" s="2" t="str">
        <f>VLOOKUP(D2259,CUSTOMERS!A:K,11,FALSE)</f>
        <v>USA</v>
      </c>
    </row>
    <row r="2260" spans="1:18" x14ac:dyDescent="0.2">
      <c r="A2260" s="2">
        <v>2055</v>
      </c>
      <c r="B2260" s="2">
        <v>1</v>
      </c>
      <c r="C2260" s="4">
        <v>45229</v>
      </c>
      <c r="D2260" s="2">
        <v>189</v>
      </c>
      <c r="E2260" s="2">
        <v>135</v>
      </c>
      <c r="F2260" s="2" t="str">
        <f>VLOOKUP(E2260,PRODUCTS!A:B,2,FALSE)</f>
        <v>Model of Atlantis</v>
      </c>
      <c r="G2260" s="2">
        <v>1</v>
      </c>
      <c r="H2260" s="10">
        <f>VLOOKUP(E2260,PRODUCTS!A:E,3,FALSE)</f>
        <v>60</v>
      </c>
      <c r="I2260" s="10">
        <f>VLOOKUP(E2260,PRODUCTS!A:E,4,FALSE)</f>
        <v>31</v>
      </c>
      <c r="J2260" s="10">
        <f t="shared" si="105"/>
        <v>60</v>
      </c>
      <c r="K2260" s="10">
        <f t="shared" si="106"/>
        <v>31</v>
      </c>
      <c r="L2260" s="10">
        <f t="shared" si="107"/>
        <v>29</v>
      </c>
      <c r="M2260" s="2">
        <f>VLOOKUP(D2260,CUSTOMERS!A:E,5,FALSE)</f>
        <v>3</v>
      </c>
      <c r="N2260" s="2">
        <f>VLOOKUP(E2260,PRODUCTS!A:E,5,FALSE)</f>
        <v>26</v>
      </c>
      <c r="O2260" s="2" t="str">
        <f>VLOOKUP(N2260,CATEGORIES!A:C,3,FALSE)</f>
        <v>Gifts</v>
      </c>
      <c r="P2260" s="2" t="str">
        <f ca="1">VLOOKUP(D2260,CUSTOMERS!A:J,10,FALSE)</f>
        <v>20 - 30</v>
      </c>
      <c r="Q2260" s="2" t="str">
        <f>VLOOKUP(D2260,CUSTOMERS!A:I,9,FALSE)</f>
        <v>Germany</v>
      </c>
      <c r="R2260" s="2" t="str">
        <f>VLOOKUP(D2260,CUSTOMERS!A:K,11,FALSE)</f>
        <v>Europe</v>
      </c>
    </row>
    <row r="2261" spans="1:18" x14ac:dyDescent="0.2">
      <c r="A2261" s="2">
        <v>2056</v>
      </c>
      <c r="B2261" s="2">
        <v>1</v>
      </c>
      <c r="C2261" s="4">
        <v>45230</v>
      </c>
      <c r="D2261" s="2">
        <v>29</v>
      </c>
      <c r="E2261" s="2">
        <v>2</v>
      </c>
      <c r="F2261" s="2" t="str">
        <f>VLOOKUP(E2261,PRODUCTS!A:B,2,FALSE)</f>
        <v>Gardener's Journal</v>
      </c>
      <c r="G2261" s="2">
        <v>4</v>
      </c>
      <c r="H2261" s="10">
        <f>VLOOKUP(E2261,PRODUCTS!A:E,3,FALSE)</f>
        <v>25</v>
      </c>
      <c r="I2261" s="10">
        <f>VLOOKUP(E2261,PRODUCTS!A:E,4,FALSE)</f>
        <v>15.5</v>
      </c>
      <c r="J2261" s="10">
        <f t="shared" si="105"/>
        <v>100</v>
      </c>
      <c r="K2261" s="10">
        <f t="shared" si="106"/>
        <v>62</v>
      </c>
      <c r="L2261" s="10">
        <f t="shared" si="107"/>
        <v>38</v>
      </c>
      <c r="M2261" s="2">
        <f>VLOOKUP(D2261,CUSTOMERS!A:E,5,FALSE)</f>
        <v>7</v>
      </c>
      <c r="N2261" s="2">
        <f>VLOOKUP(E2261,PRODUCTS!A:E,5,FALSE)</f>
        <v>16</v>
      </c>
      <c r="O2261" s="2" t="str">
        <f>VLOOKUP(N2261,CATEGORIES!A:C,3,FALSE)</f>
        <v>Household</v>
      </c>
      <c r="P2261" s="2" t="str">
        <f ca="1">VLOOKUP(D2261,CUSTOMERS!A:J,10,FALSE)</f>
        <v>50 - 60</v>
      </c>
      <c r="Q2261" s="2" t="str">
        <f>VLOOKUP(D2261,CUSTOMERS!A:I,9,FALSE)</f>
        <v>Central</v>
      </c>
      <c r="R2261" s="2" t="str">
        <f>VLOOKUP(D2261,CUSTOMERS!A:K,11,FALSE)</f>
        <v>USA</v>
      </c>
    </row>
    <row r="2262" spans="1:18" x14ac:dyDescent="0.2">
      <c r="A2262" s="2">
        <v>2056</v>
      </c>
      <c r="B2262" s="2">
        <v>2</v>
      </c>
      <c r="C2262" s="4">
        <v>45230</v>
      </c>
      <c r="D2262" s="2">
        <v>29</v>
      </c>
      <c r="E2262" s="2">
        <v>77</v>
      </c>
      <c r="F2262" s="2" t="str">
        <f>VLOOKUP(E2262,PRODUCTS!A:B,2,FALSE)</f>
        <v>Fiber Optics Kit</v>
      </c>
      <c r="G2262" s="2">
        <v>1</v>
      </c>
      <c r="H2262" s="10">
        <f>VLOOKUP(E2262,PRODUCTS!A:E,3,FALSE)</f>
        <v>13</v>
      </c>
      <c r="I2262" s="10">
        <f>VLOOKUP(E2262,PRODUCTS!A:E,4,FALSE)</f>
        <v>7.5</v>
      </c>
      <c r="J2262" s="10">
        <f t="shared" si="105"/>
        <v>13</v>
      </c>
      <c r="K2262" s="10">
        <f t="shared" si="106"/>
        <v>7.5</v>
      </c>
      <c r="L2262" s="10">
        <f t="shared" si="107"/>
        <v>5.5</v>
      </c>
      <c r="M2262" s="2">
        <f>VLOOKUP(D2262,CUSTOMERS!A:E,5,FALSE)</f>
        <v>7</v>
      </c>
      <c r="N2262" s="2">
        <f>VLOOKUP(E2262,PRODUCTS!A:E,5,FALSE)</f>
        <v>17</v>
      </c>
      <c r="O2262" s="2" t="str">
        <f>VLOOKUP(N2262,CATEGORIES!A:C,3,FALSE)</f>
        <v>Children</v>
      </c>
      <c r="P2262" s="2" t="str">
        <f ca="1">VLOOKUP(D2262,CUSTOMERS!A:J,10,FALSE)</f>
        <v>50 - 60</v>
      </c>
      <c r="Q2262" s="2" t="str">
        <f>VLOOKUP(D2262,CUSTOMERS!A:I,9,FALSE)</f>
        <v>Central</v>
      </c>
      <c r="R2262" s="2" t="str">
        <f>VLOOKUP(D2262,CUSTOMERS!A:K,11,FALSE)</f>
        <v>USA</v>
      </c>
    </row>
    <row r="2263" spans="1:18" x14ac:dyDescent="0.2">
      <c r="A2263" s="2">
        <v>2056</v>
      </c>
      <c r="B2263" s="2">
        <v>3</v>
      </c>
      <c r="C2263" s="4">
        <v>45230</v>
      </c>
      <c r="D2263" s="2">
        <v>29</v>
      </c>
      <c r="E2263" s="2">
        <v>208</v>
      </c>
      <c r="F2263" s="2" t="str">
        <f>VLOOKUP(E2263,PRODUCTS!A:B,2,FALSE)</f>
        <v>Winged Fairy</v>
      </c>
      <c r="G2263" s="2">
        <v>1</v>
      </c>
      <c r="H2263" s="10">
        <f>VLOOKUP(E2263,PRODUCTS!A:E,3,FALSE)</f>
        <v>45</v>
      </c>
      <c r="I2263" s="10">
        <f>VLOOKUP(E2263,PRODUCTS!A:E,4,FALSE)</f>
        <v>25.5</v>
      </c>
      <c r="J2263" s="10">
        <f t="shared" si="105"/>
        <v>45</v>
      </c>
      <c r="K2263" s="10">
        <f t="shared" si="106"/>
        <v>25.5</v>
      </c>
      <c r="L2263" s="10">
        <f t="shared" si="107"/>
        <v>19.5</v>
      </c>
      <c r="M2263" s="2">
        <f>VLOOKUP(D2263,CUSTOMERS!A:E,5,FALSE)</f>
        <v>7</v>
      </c>
      <c r="N2263" s="2">
        <f>VLOOKUP(E2263,PRODUCTS!A:E,5,FALSE)</f>
        <v>16</v>
      </c>
      <c r="O2263" s="2" t="str">
        <f>VLOOKUP(N2263,CATEGORIES!A:C,3,FALSE)</f>
        <v>Household</v>
      </c>
      <c r="P2263" s="2" t="str">
        <f ca="1">VLOOKUP(D2263,CUSTOMERS!A:J,10,FALSE)</f>
        <v>50 - 60</v>
      </c>
      <c r="Q2263" s="2" t="str">
        <f>VLOOKUP(D2263,CUSTOMERS!A:I,9,FALSE)</f>
        <v>Central</v>
      </c>
      <c r="R2263" s="2" t="str">
        <f>VLOOKUP(D2263,CUSTOMERS!A:K,11,FALSE)</f>
        <v>USA</v>
      </c>
    </row>
    <row r="2264" spans="1:18" x14ac:dyDescent="0.2">
      <c r="A2264" s="2">
        <v>2057</v>
      </c>
      <c r="B2264" s="2">
        <v>1</v>
      </c>
      <c r="C2264" s="4">
        <v>45230</v>
      </c>
      <c r="D2264" s="2">
        <v>471</v>
      </c>
      <c r="E2264" s="2">
        <v>42</v>
      </c>
      <c r="F2264" s="2" t="str">
        <f>VLOOKUP(E2264,PRODUCTS!A:B,2,FALSE)</f>
        <v>Ceramic Mixing Bowls</v>
      </c>
      <c r="G2264" s="2">
        <v>1</v>
      </c>
      <c r="H2264" s="10">
        <f>VLOOKUP(E2264,PRODUCTS!A:E,3,FALSE)</f>
        <v>45</v>
      </c>
      <c r="I2264" s="10">
        <f>VLOOKUP(E2264,PRODUCTS!A:E,4,FALSE)</f>
        <v>25.5</v>
      </c>
      <c r="J2264" s="10">
        <f t="shared" si="105"/>
        <v>45</v>
      </c>
      <c r="K2264" s="10">
        <f t="shared" si="106"/>
        <v>25.5</v>
      </c>
      <c r="L2264" s="10">
        <f t="shared" si="107"/>
        <v>19.5</v>
      </c>
      <c r="M2264" s="2">
        <f>VLOOKUP(D2264,CUSTOMERS!A:E,5,FALSE)</f>
        <v>5</v>
      </c>
      <c r="N2264" s="2">
        <f>VLOOKUP(E2264,PRODUCTS!A:E,5,FALSE)</f>
        <v>15</v>
      </c>
      <c r="O2264" s="2" t="str">
        <f>VLOOKUP(N2264,CATEGORIES!A:C,3,FALSE)</f>
        <v>Household</v>
      </c>
      <c r="P2264" s="2" t="str">
        <f ca="1">VLOOKUP(D2264,CUSTOMERS!A:J,10,FALSE)</f>
        <v>30 - 40</v>
      </c>
      <c r="Q2264" s="2" t="str">
        <f>VLOOKUP(D2264,CUSTOMERS!A:I,9,FALSE)</f>
        <v>Central</v>
      </c>
      <c r="R2264" s="2" t="str">
        <f>VLOOKUP(D2264,CUSTOMERS!A:K,11,FALSE)</f>
        <v>USA</v>
      </c>
    </row>
    <row r="2265" spans="1:18" x14ac:dyDescent="0.2">
      <c r="A2265" s="2">
        <v>2058</v>
      </c>
      <c r="B2265" s="2">
        <v>1</v>
      </c>
      <c r="C2265" s="4">
        <v>45233</v>
      </c>
      <c r="D2265" s="2">
        <v>187</v>
      </c>
      <c r="E2265" s="2">
        <v>52</v>
      </c>
      <c r="F2265" s="2" t="str">
        <f>VLOOKUP(E2265,PRODUCTS!A:B,2,FALSE)</f>
        <v>Classic Pink Flamingos</v>
      </c>
      <c r="G2265" s="2">
        <v>1</v>
      </c>
      <c r="H2265" s="10">
        <f>VLOOKUP(E2265,PRODUCTS!A:E,3,FALSE)</f>
        <v>20</v>
      </c>
      <c r="I2265" s="10">
        <f>VLOOKUP(E2265,PRODUCTS!A:E,4,FALSE)</f>
        <v>11</v>
      </c>
      <c r="J2265" s="10">
        <f t="shared" si="105"/>
        <v>20</v>
      </c>
      <c r="K2265" s="10">
        <f t="shared" si="106"/>
        <v>11</v>
      </c>
      <c r="L2265" s="10">
        <f t="shared" si="107"/>
        <v>9</v>
      </c>
      <c r="M2265" s="2">
        <f>VLOOKUP(D2265,CUSTOMERS!A:E,5,FALSE)</f>
        <v>6</v>
      </c>
      <c r="N2265" s="2">
        <f>VLOOKUP(E2265,PRODUCTS!A:E,5,FALSE)</f>
        <v>16</v>
      </c>
      <c r="O2265" s="2" t="str">
        <f>VLOOKUP(N2265,CATEGORIES!A:C,3,FALSE)</f>
        <v>Household</v>
      </c>
      <c r="P2265" s="2" t="str">
        <f ca="1">VLOOKUP(D2265,CUSTOMERS!A:J,10,FALSE)</f>
        <v>30 - 40</v>
      </c>
      <c r="Q2265" s="2" t="str">
        <f>VLOOKUP(D2265,CUSTOMERS!A:I,9,FALSE)</f>
        <v>Canada</v>
      </c>
      <c r="R2265" s="2" t="str">
        <f>VLOOKUP(D2265,CUSTOMERS!A:K,11,FALSE)</f>
        <v>Canada</v>
      </c>
    </row>
    <row r="2266" spans="1:18" x14ac:dyDescent="0.2">
      <c r="A2266" s="2">
        <v>2058</v>
      </c>
      <c r="B2266" s="2">
        <v>2</v>
      </c>
      <c r="C2266" s="4">
        <v>45233</v>
      </c>
      <c r="D2266" s="2">
        <v>187</v>
      </c>
      <c r="E2266" s="2">
        <v>131</v>
      </c>
      <c r="F2266" s="2" t="str">
        <f>VLOOKUP(E2266,PRODUCTS!A:B,2,FALSE)</f>
        <v>Mancala</v>
      </c>
      <c r="G2266" s="2">
        <v>1</v>
      </c>
      <c r="H2266" s="10">
        <f>VLOOKUP(E2266,PRODUCTS!A:E,3,FALSE)</f>
        <v>22</v>
      </c>
      <c r="I2266" s="10">
        <f>VLOOKUP(E2266,PRODUCTS!A:E,4,FALSE)</f>
        <v>13</v>
      </c>
      <c r="J2266" s="10">
        <f t="shared" si="105"/>
        <v>22</v>
      </c>
      <c r="K2266" s="10">
        <f t="shared" si="106"/>
        <v>13</v>
      </c>
      <c r="L2266" s="10">
        <f t="shared" si="107"/>
        <v>9</v>
      </c>
      <c r="M2266" s="2">
        <f>VLOOKUP(D2266,CUSTOMERS!A:E,5,FALSE)</f>
        <v>6</v>
      </c>
      <c r="N2266" s="2">
        <f>VLOOKUP(E2266,PRODUCTS!A:E,5,FALSE)</f>
        <v>10</v>
      </c>
      <c r="O2266" s="2" t="str">
        <f>VLOOKUP(N2266,CATEGORIES!A:C,3,FALSE)</f>
        <v>Children</v>
      </c>
      <c r="P2266" s="2" t="str">
        <f ca="1">VLOOKUP(D2266,CUSTOMERS!A:J,10,FALSE)</f>
        <v>30 - 40</v>
      </c>
      <c r="Q2266" s="2" t="str">
        <f>VLOOKUP(D2266,CUSTOMERS!A:I,9,FALSE)</f>
        <v>Canada</v>
      </c>
      <c r="R2266" s="2" t="str">
        <f>VLOOKUP(D2266,CUSTOMERS!A:K,11,FALSE)</f>
        <v>Canada</v>
      </c>
    </row>
    <row r="2267" spans="1:18" x14ac:dyDescent="0.2">
      <c r="A2267" s="2">
        <v>2058</v>
      </c>
      <c r="B2267" s="2">
        <v>3</v>
      </c>
      <c r="C2267" s="4">
        <v>45233</v>
      </c>
      <c r="D2267" s="2">
        <v>187</v>
      </c>
      <c r="E2267" s="2">
        <v>132</v>
      </c>
      <c r="F2267" s="2" t="str">
        <f>VLOOKUP(E2267,PRODUCTS!A:B,2,FALSE)</f>
        <v>Micro FM Radio</v>
      </c>
      <c r="G2267" s="2">
        <v>1</v>
      </c>
      <c r="H2267" s="10">
        <f>VLOOKUP(E2267,PRODUCTS!A:E,3,FALSE)</f>
        <v>24</v>
      </c>
      <c r="I2267" s="10">
        <f>VLOOKUP(E2267,PRODUCTS!A:E,4,FALSE)</f>
        <v>15</v>
      </c>
      <c r="J2267" s="10">
        <f t="shared" si="105"/>
        <v>24</v>
      </c>
      <c r="K2267" s="10">
        <f t="shared" si="106"/>
        <v>15</v>
      </c>
      <c r="L2267" s="10">
        <f t="shared" si="107"/>
        <v>9</v>
      </c>
      <c r="M2267" s="2">
        <f>VLOOKUP(D2267,CUSTOMERS!A:E,5,FALSE)</f>
        <v>6</v>
      </c>
      <c r="N2267" s="2">
        <f>VLOOKUP(E2267,PRODUCTS!A:E,5,FALSE)</f>
        <v>1</v>
      </c>
      <c r="O2267" s="2" t="str">
        <f>VLOOKUP(N2267,CATEGORIES!A:C,3,FALSE)</f>
        <v>Electronics</v>
      </c>
      <c r="P2267" s="2" t="str">
        <f ca="1">VLOOKUP(D2267,CUSTOMERS!A:J,10,FALSE)</f>
        <v>30 - 40</v>
      </c>
      <c r="Q2267" s="2" t="str">
        <f>VLOOKUP(D2267,CUSTOMERS!A:I,9,FALSE)</f>
        <v>Canada</v>
      </c>
      <c r="R2267" s="2" t="str">
        <f>VLOOKUP(D2267,CUSTOMERS!A:K,11,FALSE)</f>
        <v>Canada</v>
      </c>
    </row>
    <row r="2268" spans="1:18" x14ac:dyDescent="0.2">
      <c r="A2268" s="2">
        <v>2058</v>
      </c>
      <c r="B2268" s="2">
        <v>4</v>
      </c>
      <c r="C2268" s="4">
        <v>45233</v>
      </c>
      <c r="D2268" s="2">
        <v>187</v>
      </c>
      <c r="E2268" s="2">
        <v>181</v>
      </c>
      <c r="F2268" s="2" t="str">
        <f>VLOOKUP(E2268,PRODUCTS!A:B,2,FALSE)</f>
        <v>Slinky</v>
      </c>
      <c r="G2268" s="2">
        <v>4</v>
      </c>
      <c r="H2268" s="10">
        <f>VLOOKUP(E2268,PRODUCTS!A:E,3,FALSE)</f>
        <v>12</v>
      </c>
      <c r="I2268" s="10">
        <f>VLOOKUP(E2268,PRODUCTS!A:E,4,FALSE)</f>
        <v>7</v>
      </c>
      <c r="J2268" s="10">
        <f t="shared" si="105"/>
        <v>48</v>
      </c>
      <c r="K2268" s="10">
        <f t="shared" si="106"/>
        <v>28</v>
      </c>
      <c r="L2268" s="10">
        <f t="shared" si="107"/>
        <v>20</v>
      </c>
      <c r="M2268" s="2">
        <f>VLOOKUP(D2268,CUSTOMERS!A:E,5,FALSE)</f>
        <v>6</v>
      </c>
      <c r="N2268" s="2">
        <f>VLOOKUP(E2268,PRODUCTS!A:E,5,FALSE)</f>
        <v>5</v>
      </c>
      <c r="O2268" s="2" t="str">
        <f>VLOOKUP(N2268,CATEGORIES!A:C,3,FALSE)</f>
        <v>Children</v>
      </c>
      <c r="P2268" s="2" t="str">
        <f ca="1">VLOOKUP(D2268,CUSTOMERS!A:J,10,FALSE)</f>
        <v>30 - 40</v>
      </c>
      <c r="Q2268" s="2" t="str">
        <f>VLOOKUP(D2268,CUSTOMERS!A:I,9,FALSE)</f>
        <v>Canada</v>
      </c>
      <c r="R2268" s="2" t="str">
        <f>VLOOKUP(D2268,CUSTOMERS!A:K,11,FALSE)</f>
        <v>Canada</v>
      </c>
    </row>
    <row r="2269" spans="1:18" x14ac:dyDescent="0.2">
      <c r="A2269" s="2">
        <v>2059</v>
      </c>
      <c r="B2269" s="2">
        <v>1</v>
      </c>
      <c r="C2269" s="4">
        <v>45233</v>
      </c>
      <c r="D2269" s="2">
        <v>322</v>
      </c>
      <c r="E2269" s="2">
        <v>92</v>
      </c>
      <c r="F2269" s="2" t="str">
        <f>VLOOKUP(E2269,PRODUCTS!A:B,2,FALSE)</f>
        <v>Godiva Halloween Ballotin</v>
      </c>
      <c r="G2269" s="2">
        <v>1</v>
      </c>
      <c r="H2269" s="10">
        <f>VLOOKUP(E2269,PRODUCTS!A:E,3,FALSE)</f>
        <v>40</v>
      </c>
      <c r="I2269" s="10">
        <f>VLOOKUP(E2269,PRODUCTS!A:E,4,FALSE)</f>
        <v>22</v>
      </c>
      <c r="J2269" s="10">
        <f t="shared" si="105"/>
        <v>40</v>
      </c>
      <c r="K2269" s="10">
        <f t="shared" si="106"/>
        <v>22</v>
      </c>
      <c r="L2269" s="10">
        <f t="shared" si="107"/>
        <v>18</v>
      </c>
      <c r="M2269" s="2">
        <f>VLOOKUP(D2269,CUSTOMERS!A:E,5,FALSE)</f>
        <v>2</v>
      </c>
      <c r="N2269" s="2">
        <f>VLOOKUP(E2269,PRODUCTS!A:E,5,FALSE)</f>
        <v>3</v>
      </c>
      <c r="O2269" s="2" t="str">
        <f>VLOOKUP(N2269,CATEGORIES!A:C,3,FALSE)</f>
        <v>Food</v>
      </c>
      <c r="P2269" s="2" t="str">
        <f ca="1">VLOOKUP(D2269,CUSTOMERS!A:J,10,FALSE)</f>
        <v>30 - 40</v>
      </c>
      <c r="Q2269" s="2" t="str">
        <f>VLOOKUP(D2269,CUSTOMERS!A:I,9,FALSE)</f>
        <v>Central</v>
      </c>
      <c r="R2269" s="2" t="str">
        <f>VLOOKUP(D2269,CUSTOMERS!A:K,11,FALSE)</f>
        <v>USA</v>
      </c>
    </row>
    <row r="2270" spans="1:18" x14ac:dyDescent="0.2">
      <c r="A2270" s="2">
        <v>2059</v>
      </c>
      <c r="B2270" s="2">
        <v>2</v>
      </c>
      <c r="C2270" s="4">
        <v>45233</v>
      </c>
      <c r="D2270" s="2">
        <v>322</v>
      </c>
      <c r="E2270" s="2">
        <v>101</v>
      </c>
      <c r="F2270" s="2" t="str">
        <f>VLOOKUP(E2270,PRODUCTS!A:B,2,FALSE)</f>
        <v>LED Headlamp</v>
      </c>
      <c r="G2270" s="2">
        <v>1</v>
      </c>
      <c r="H2270" s="10">
        <f>VLOOKUP(E2270,PRODUCTS!A:E,3,FALSE)</f>
        <v>35</v>
      </c>
      <c r="I2270" s="10">
        <f>VLOOKUP(E2270,PRODUCTS!A:E,4,FALSE)</f>
        <v>20.5</v>
      </c>
      <c r="J2270" s="10">
        <f t="shared" si="105"/>
        <v>35</v>
      </c>
      <c r="K2270" s="10">
        <f t="shared" si="106"/>
        <v>20.5</v>
      </c>
      <c r="L2270" s="10">
        <f t="shared" si="107"/>
        <v>14.5</v>
      </c>
      <c r="M2270" s="2">
        <f>VLOOKUP(D2270,CUSTOMERS!A:E,5,FALSE)</f>
        <v>2</v>
      </c>
      <c r="N2270" s="2">
        <f>VLOOKUP(E2270,PRODUCTS!A:E,5,FALSE)</f>
        <v>23</v>
      </c>
      <c r="O2270" s="2" t="str">
        <f>VLOOKUP(N2270,CATEGORIES!A:C,3,FALSE)</f>
        <v>Travel</v>
      </c>
      <c r="P2270" s="2" t="str">
        <f ca="1">VLOOKUP(D2270,CUSTOMERS!A:J,10,FALSE)</f>
        <v>30 - 40</v>
      </c>
      <c r="Q2270" s="2" t="str">
        <f>VLOOKUP(D2270,CUSTOMERS!A:I,9,FALSE)</f>
        <v>Central</v>
      </c>
      <c r="R2270" s="2" t="str">
        <f>VLOOKUP(D2270,CUSTOMERS!A:K,11,FALSE)</f>
        <v>USA</v>
      </c>
    </row>
    <row r="2271" spans="1:18" x14ac:dyDescent="0.2">
      <c r="A2271" s="2">
        <v>2059</v>
      </c>
      <c r="B2271" s="2">
        <v>3</v>
      </c>
      <c r="C2271" s="4">
        <v>45233</v>
      </c>
      <c r="D2271" s="2">
        <v>322</v>
      </c>
      <c r="E2271" s="2">
        <v>200</v>
      </c>
      <c r="F2271" s="2" t="str">
        <f>VLOOKUP(E2271,PRODUCTS!A:B,2,FALSE)</f>
        <v>Cat Condo - Two-level</v>
      </c>
      <c r="G2271" s="2">
        <v>1</v>
      </c>
      <c r="H2271" s="10">
        <f>VLOOKUP(E2271,PRODUCTS!A:E,3,FALSE)</f>
        <v>37</v>
      </c>
      <c r="I2271" s="10">
        <f>VLOOKUP(E2271,PRODUCTS!A:E,4,FALSE)</f>
        <v>19.5</v>
      </c>
      <c r="J2271" s="10">
        <f t="shared" si="105"/>
        <v>37</v>
      </c>
      <c r="K2271" s="10">
        <f t="shared" si="106"/>
        <v>19.5</v>
      </c>
      <c r="L2271" s="10">
        <f t="shared" si="107"/>
        <v>17.5</v>
      </c>
      <c r="M2271" s="2">
        <f>VLOOKUP(D2271,CUSTOMERS!A:E,5,FALSE)</f>
        <v>2</v>
      </c>
      <c r="N2271" s="2">
        <f>VLOOKUP(E2271,PRODUCTS!A:E,5,FALSE)</f>
        <v>21</v>
      </c>
      <c r="O2271" s="2" t="str">
        <f>VLOOKUP(N2271,CATEGORIES!A:C,3,FALSE)</f>
        <v>Household</v>
      </c>
      <c r="P2271" s="2" t="str">
        <f ca="1">VLOOKUP(D2271,CUSTOMERS!A:J,10,FALSE)</f>
        <v>30 - 40</v>
      </c>
      <c r="Q2271" s="2" t="str">
        <f>VLOOKUP(D2271,CUSTOMERS!A:I,9,FALSE)</f>
        <v>Central</v>
      </c>
      <c r="R2271" s="2" t="str">
        <f>VLOOKUP(D2271,CUSTOMERS!A:K,11,FALSE)</f>
        <v>USA</v>
      </c>
    </row>
    <row r="2272" spans="1:18" x14ac:dyDescent="0.2">
      <c r="A2272" s="2">
        <v>2060</v>
      </c>
      <c r="B2272" s="2">
        <v>1</v>
      </c>
      <c r="C2272" s="4">
        <v>45234</v>
      </c>
      <c r="D2272" s="2">
        <v>18</v>
      </c>
      <c r="E2272" s="2">
        <v>51</v>
      </c>
      <c r="F2272" s="2" t="str">
        <f>VLOOKUP(E2272,PRODUCTS!A:B,2,FALSE)</f>
        <v>Chocolate-covered Oreos</v>
      </c>
      <c r="G2272" s="2">
        <v>2</v>
      </c>
      <c r="H2272" s="10">
        <f>VLOOKUP(E2272,PRODUCTS!A:E,3,FALSE)</f>
        <v>25</v>
      </c>
      <c r="I2272" s="10">
        <f>VLOOKUP(E2272,PRODUCTS!A:E,4,FALSE)</f>
        <v>15.5</v>
      </c>
      <c r="J2272" s="10">
        <f t="shared" si="105"/>
        <v>50</v>
      </c>
      <c r="K2272" s="10">
        <f t="shared" si="106"/>
        <v>31</v>
      </c>
      <c r="L2272" s="10">
        <f t="shared" si="107"/>
        <v>19</v>
      </c>
      <c r="M2272" s="2">
        <f>VLOOKUP(D2272,CUSTOMERS!A:E,5,FALSE)</f>
        <v>2</v>
      </c>
      <c r="N2272" s="2">
        <f>VLOOKUP(E2272,PRODUCTS!A:E,5,FALSE)</f>
        <v>3</v>
      </c>
      <c r="O2272" s="2" t="str">
        <f>VLOOKUP(N2272,CATEGORIES!A:C,3,FALSE)</f>
        <v>Food</v>
      </c>
      <c r="P2272" s="2" t="str">
        <f ca="1">VLOOKUP(D2272,CUSTOMERS!A:J,10,FALSE)</f>
        <v>&lt; 20</v>
      </c>
      <c r="Q2272" s="2" t="str">
        <f>VLOOKUP(D2272,CUSTOMERS!A:I,9,FALSE)</f>
        <v>Mid-Atlantic</v>
      </c>
      <c r="R2272" s="2" t="str">
        <f>VLOOKUP(D2272,CUSTOMERS!A:K,11,FALSE)</f>
        <v>USA</v>
      </c>
    </row>
    <row r="2273" spans="1:18" x14ac:dyDescent="0.2">
      <c r="A2273" s="2">
        <v>2060</v>
      </c>
      <c r="B2273" s="2">
        <v>2</v>
      </c>
      <c r="C2273" s="4">
        <v>45234</v>
      </c>
      <c r="D2273" s="2">
        <v>18</v>
      </c>
      <c r="E2273" s="2">
        <v>105</v>
      </c>
      <c r="F2273" s="2" t="str">
        <f>VLOOKUP(E2273,PRODUCTS!A:B,2,FALSE)</f>
        <v>Exotic Flower Arrangement</v>
      </c>
      <c r="G2273" s="2">
        <v>1</v>
      </c>
      <c r="H2273" s="10">
        <f>VLOOKUP(E2273,PRODUCTS!A:E,3,FALSE)</f>
        <v>65</v>
      </c>
      <c r="I2273" s="10">
        <f>VLOOKUP(E2273,PRODUCTS!A:E,4,FALSE)</f>
        <v>33.5</v>
      </c>
      <c r="J2273" s="10">
        <f t="shared" si="105"/>
        <v>65</v>
      </c>
      <c r="K2273" s="10">
        <f t="shared" si="106"/>
        <v>33.5</v>
      </c>
      <c r="L2273" s="10">
        <f t="shared" si="107"/>
        <v>31.5</v>
      </c>
      <c r="M2273" s="2">
        <f>VLOOKUP(D2273,CUSTOMERS!A:E,5,FALSE)</f>
        <v>2</v>
      </c>
      <c r="N2273" s="2">
        <f>VLOOKUP(E2273,PRODUCTS!A:E,5,FALSE)</f>
        <v>22</v>
      </c>
      <c r="O2273" s="2" t="str">
        <f>VLOOKUP(N2273,CATEGORIES!A:C,3,FALSE)</f>
        <v>Gifts</v>
      </c>
      <c r="P2273" s="2" t="str">
        <f ca="1">VLOOKUP(D2273,CUSTOMERS!A:J,10,FALSE)</f>
        <v>&lt; 20</v>
      </c>
      <c r="Q2273" s="2" t="str">
        <f>VLOOKUP(D2273,CUSTOMERS!A:I,9,FALSE)</f>
        <v>Mid-Atlantic</v>
      </c>
      <c r="R2273" s="2" t="str">
        <f>VLOOKUP(D2273,CUSTOMERS!A:K,11,FALSE)</f>
        <v>USA</v>
      </c>
    </row>
    <row r="2274" spans="1:18" x14ac:dyDescent="0.2">
      <c r="A2274" s="2">
        <v>2061</v>
      </c>
      <c r="B2274" s="2">
        <v>1</v>
      </c>
      <c r="C2274" s="4">
        <v>45234</v>
      </c>
      <c r="D2274" s="2">
        <v>645</v>
      </c>
      <c r="E2274" s="2">
        <v>11</v>
      </c>
      <c r="F2274" s="2" t="str">
        <f>VLOOKUP(E2274,PRODUCTS!A:B,2,FALSE)</f>
        <v>Aromatherapy Clove Candle</v>
      </c>
      <c r="G2274" s="2">
        <v>1</v>
      </c>
      <c r="H2274" s="10">
        <f>VLOOKUP(E2274,PRODUCTS!A:E,3,FALSE)</f>
        <v>25</v>
      </c>
      <c r="I2274" s="10">
        <f>VLOOKUP(E2274,PRODUCTS!A:E,4,FALSE)</f>
        <v>13.5</v>
      </c>
      <c r="J2274" s="10">
        <f t="shared" si="105"/>
        <v>25</v>
      </c>
      <c r="K2274" s="10">
        <f t="shared" si="106"/>
        <v>13.5</v>
      </c>
      <c r="L2274" s="10">
        <f t="shared" si="107"/>
        <v>11.5</v>
      </c>
      <c r="M2274" s="2">
        <f>VLOOKUP(D2274,CUSTOMERS!A:E,5,FALSE)</f>
        <v>4</v>
      </c>
      <c r="N2274" s="2">
        <f>VLOOKUP(E2274,PRODUCTS!A:E,5,FALSE)</f>
        <v>20</v>
      </c>
      <c r="O2274" s="2" t="str">
        <f>VLOOKUP(N2274,CATEGORIES!A:C,3,FALSE)</f>
        <v>Health &amp; Beauty</v>
      </c>
      <c r="P2274" s="2" t="str">
        <f ca="1">VLOOKUP(D2274,CUSTOMERS!A:J,10,FALSE)</f>
        <v>40 - 50</v>
      </c>
      <c r="Q2274" s="2" t="str">
        <f>VLOOKUP(D2274,CUSTOMERS!A:I,9,FALSE)</f>
        <v>South-East</v>
      </c>
      <c r="R2274" s="2" t="str">
        <f>VLOOKUP(D2274,CUSTOMERS!A:K,11,FALSE)</f>
        <v>USA</v>
      </c>
    </row>
    <row r="2275" spans="1:18" x14ac:dyDescent="0.2">
      <c r="A2275" s="2">
        <v>2062</v>
      </c>
      <c r="B2275" s="2">
        <v>1</v>
      </c>
      <c r="C2275" s="4">
        <v>45235</v>
      </c>
      <c r="D2275" s="2">
        <v>480</v>
      </c>
      <c r="E2275" s="2">
        <v>59</v>
      </c>
      <c r="F2275" s="2" t="str">
        <f>VLOOKUP(E2275,PRODUCTS!A:B,2,FALSE)</f>
        <v>Crystal Flowers and Vase</v>
      </c>
      <c r="G2275" s="2">
        <v>1</v>
      </c>
      <c r="H2275" s="10">
        <f>VLOOKUP(E2275,PRODUCTS!A:E,3,FALSE)</f>
        <v>65</v>
      </c>
      <c r="I2275" s="10">
        <f>VLOOKUP(E2275,PRODUCTS!A:E,4,FALSE)</f>
        <v>33.5</v>
      </c>
      <c r="J2275" s="10">
        <f t="shared" si="105"/>
        <v>65</v>
      </c>
      <c r="K2275" s="10">
        <f t="shared" si="106"/>
        <v>33.5</v>
      </c>
      <c r="L2275" s="10">
        <f t="shared" si="107"/>
        <v>31.5</v>
      </c>
      <c r="M2275" s="2">
        <f>VLOOKUP(D2275,CUSTOMERS!A:E,5,FALSE)</f>
        <v>9</v>
      </c>
      <c r="N2275" s="2">
        <f>VLOOKUP(E2275,PRODUCTS!A:E,5,FALSE)</f>
        <v>22</v>
      </c>
      <c r="O2275" s="2" t="str">
        <f>VLOOKUP(N2275,CATEGORIES!A:C,3,FALSE)</f>
        <v>Gifts</v>
      </c>
      <c r="P2275" s="2" t="str">
        <f ca="1">VLOOKUP(D2275,CUSTOMERS!A:J,10,FALSE)</f>
        <v>50 - 60</v>
      </c>
      <c r="Q2275" s="2" t="str">
        <f>VLOOKUP(D2275,CUSTOMERS!A:I,9,FALSE)</f>
        <v>Central</v>
      </c>
      <c r="R2275" s="2" t="str">
        <f>VLOOKUP(D2275,CUSTOMERS!A:K,11,FALSE)</f>
        <v>USA</v>
      </c>
    </row>
    <row r="2276" spans="1:18" x14ac:dyDescent="0.2">
      <c r="A2276" s="2">
        <v>2062</v>
      </c>
      <c r="B2276" s="2">
        <v>2</v>
      </c>
      <c r="C2276" s="4">
        <v>45235</v>
      </c>
      <c r="D2276" s="2">
        <v>480</v>
      </c>
      <c r="E2276" s="2">
        <v>99</v>
      </c>
      <c r="F2276" s="2" t="str">
        <f>VLOOKUP(E2276,PRODUCTS!A:B,2,FALSE)</f>
        <v>Hand Warmers</v>
      </c>
      <c r="G2276" s="2">
        <v>12</v>
      </c>
      <c r="H2276" s="10">
        <f>VLOOKUP(E2276,PRODUCTS!A:E,3,FALSE)</f>
        <v>9</v>
      </c>
      <c r="I2276" s="10">
        <f>VLOOKUP(E2276,PRODUCTS!A:E,4,FALSE)</f>
        <v>7.5</v>
      </c>
      <c r="J2276" s="10">
        <f t="shared" si="105"/>
        <v>108</v>
      </c>
      <c r="K2276" s="10">
        <f t="shared" si="106"/>
        <v>90</v>
      </c>
      <c r="L2276" s="10">
        <f t="shared" si="107"/>
        <v>18</v>
      </c>
      <c r="M2276" s="2">
        <f>VLOOKUP(D2276,CUSTOMERS!A:E,5,FALSE)</f>
        <v>9</v>
      </c>
      <c r="N2276" s="2">
        <f>VLOOKUP(E2276,PRODUCTS!A:E,5,FALSE)</f>
        <v>17</v>
      </c>
      <c r="O2276" s="2" t="str">
        <f>VLOOKUP(N2276,CATEGORIES!A:C,3,FALSE)</f>
        <v>Children</v>
      </c>
      <c r="P2276" s="2" t="str">
        <f ca="1">VLOOKUP(D2276,CUSTOMERS!A:J,10,FALSE)</f>
        <v>50 - 60</v>
      </c>
      <c r="Q2276" s="2" t="str">
        <f>VLOOKUP(D2276,CUSTOMERS!A:I,9,FALSE)</f>
        <v>Central</v>
      </c>
      <c r="R2276" s="2" t="str">
        <f>VLOOKUP(D2276,CUSTOMERS!A:K,11,FALSE)</f>
        <v>USA</v>
      </c>
    </row>
    <row r="2277" spans="1:18" x14ac:dyDescent="0.2">
      <c r="A2277" s="2">
        <v>2063</v>
      </c>
      <c r="B2277" s="2">
        <v>1</v>
      </c>
      <c r="C2277" s="4">
        <v>45236</v>
      </c>
      <c r="D2277" s="2">
        <v>213</v>
      </c>
      <c r="E2277" s="2">
        <v>66</v>
      </c>
      <c r="F2277" s="2" t="str">
        <f>VLOOKUP(E2277,PRODUCTS!A:B,2,FALSE)</f>
        <v>Cat Safety Leash</v>
      </c>
      <c r="G2277" s="2">
        <v>1</v>
      </c>
      <c r="H2277" s="10">
        <f>VLOOKUP(E2277,PRODUCTS!A:E,3,FALSE)</f>
        <v>20</v>
      </c>
      <c r="I2277" s="10">
        <f>VLOOKUP(E2277,PRODUCTS!A:E,4,FALSE)</f>
        <v>13</v>
      </c>
      <c r="J2277" s="10">
        <f t="shared" si="105"/>
        <v>20</v>
      </c>
      <c r="K2277" s="10">
        <f t="shared" si="106"/>
        <v>13</v>
      </c>
      <c r="L2277" s="10">
        <f t="shared" si="107"/>
        <v>7</v>
      </c>
      <c r="M2277" s="2">
        <f>VLOOKUP(D2277,CUSTOMERS!A:E,5,FALSE)</f>
        <v>6</v>
      </c>
      <c r="N2277" s="2">
        <f>VLOOKUP(E2277,PRODUCTS!A:E,5,FALSE)</f>
        <v>21</v>
      </c>
      <c r="O2277" s="2" t="str">
        <f>VLOOKUP(N2277,CATEGORIES!A:C,3,FALSE)</f>
        <v>Household</v>
      </c>
      <c r="P2277" s="2" t="str">
        <f ca="1">VLOOKUP(D2277,CUSTOMERS!A:J,10,FALSE)</f>
        <v>40 - 50</v>
      </c>
      <c r="Q2277" s="2" t="str">
        <f>VLOOKUP(D2277,CUSTOMERS!A:I,9,FALSE)</f>
        <v>North-West</v>
      </c>
      <c r="R2277" s="2" t="str">
        <f>VLOOKUP(D2277,CUSTOMERS!A:K,11,FALSE)</f>
        <v>USA</v>
      </c>
    </row>
    <row r="2278" spans="1:18" x14ac:dyDescent="0.2">
      <c r="A2278" s="2">
        <v>2063</v>
      </c>
      <c r="B2278" s="2">
        <v>2</v>
      </c>
      <c r="C2278" s="4">
        <v>45236</v>
      </c>
      <c r="D2278" s="2">
        <v>213</v>
      </c>
      <c r="E2278" s="2">
        <v>101</v>
      </c>
      <c r="F2278" s="2" t="str">
        <f>VLOOKUP(E2278,PRODUCTS!A:B,2,FALSE)</f>
        <v>LED Headlamp</v>
      </c>
      <c r="G2278" s="2">
        <v>1</v>
      </c>
      <c r="H2278" s="10">
        <f>VLOOKUP(E2278,PRODUCTS!A:E,3,FALSE)</f>
        <v>35</v>
      </c>
      <c r="I2278" s="10">
        <f>VLOOKUP(E2278,PRODUCTS!A:E,4,FALSE)</f>
        <v>20.5</v>
      </c>
      <c r="J2278" s="10">
        <f t="shared" si="105"/>
        <v>35</v>
      </c>
      <c r="K2278" s="10">
        <f t="shared" si="106"/>
        <v>20.5</v>
      </c>
      <c r="L2278" s="10">
        <f t="shared" si="107"/>
        <v>14.5</v>
      </c>
      <c r="M2278" s="2">
        <f>VLOOKUP(D2278,CUSTOMERS!A:E,5,FALSE)</f>
        <v>6</v>
      </c>
      <c r="N2278" s="2">
        <f>VLOOKUP(E2278,PRODUCTS!A:E,5,FALSE)</f>
        <v>23</v>
      </c>
      <c r="O2278" s="2" t="str">
        <f>VLOOKUP(N2278,CATEGORIES!A:C,3,FALSE)</f>
        <v>Travel</v>
      </c>
      <c r="P2278" s="2" t="str">
        <f ca="1">VLOOKUP(D2278,CUSTOMERS!A:J,10,FALSE)</f>
        <v>40 - 50</v>
      </c>
      <c r="Q2278" s="2" t="str">
        <f>VLOOKUP(D2278,CUSTOMERS!A:I,9,FALSE)</f>
        <v>North-West</v>
      </c>
      <c r="R2278" s="2" t="str">
        <f>VLOOKUP(D2278,CUSTOMERS!A:K,11,FALSE)</f>
        <v>USA</v>
      </c>
    </row>
    <row r="2279" spans="1:18" x14ac:dyDescent="0.2">
      <c r="A2279" s="2">
        <v>2064</v>
      </c>
      <c r="B2279" s="2">
        <v>1</v>
      </c>
      <c r="C2279" s="4">
        <v>45236</v>
      </c>
      <c r="D2279" s="2">
        <v>408</v>
      </c>
      <c r="E2279" s="2">
        <v>17</v>
      </c>
      <c r="F2279" s="2" t="str">
        <f>VLOOKUP(E2279,PRODUCTS!A:B,2,FALSE)</f>
        <v>Thank You Flower Bouquet</v>
      </c>
      <c r="G2279" s="2">
        <v>1</v>
      </c>
      <c r="H2279" s="10">
        <f>VLOOKUP(E2279,PRODUCTS!A:E,3,FALSE)</f>
        <v>65</v>
      </c>
      <c r="I2279" s="10">
        <f>VLOOKUP(E2279,PRODUCTS!A:E,4,FALSE)</f>
        <v>34.5</v>
      </c>
      <c r="J2279" s="10">
        <f t="shared" si="105"/>
        <v>65</v>
      </c>
      <c r="K2279" s="10">
        <f t="shared" si="106"/>
        <v>34.5</v>
      </c>
      <c r="L2279" s="10">
        <f t="shared" si="107"/>
        <v>30.5</v>
      </c>
      <c r="M2279" s="2">
        <f>VLOOKUP(D2279,CUSTOMERS!A:E,5,FALSE)</f>
        <v>3</v>
      </c>
      <c r="N2279" s="2">
        <f>VLOOKUP(E2279,PRODUCTS!A:E,5,FALSE)</f>
        <v>22</v>
      </c>
      <c r="O2279" s="2" t="str">
        <f>VLOOKUP(N2279,CATEGORIES!A:C,3,FALSE)</f>
        <v>Gifts</v>
      </c>
      <c r="P2279" s="2" t="str">
        <f ca="1">VLOOKUP(D2279,CUSTOMERS!A:J,10,FALSE)</f>
        <v>30 - 40</v>
      </c>
      <c r="Q2279" s="2" t="str">
        <f>VLOOKUP(D2279,CUSTOMERS!A:I,9,FALSE)</f>
        <v>South-West</v>
      </c>
      <c r="R2279" s="2" t="str">
        <f>VLOOKUP(D2279,CUSTOMERS!A:K,11,FALSE)</f>
        <v>USA</v>
      </c>
    </row>
    <row r="2280" spans="1:18" x14ac:dyDescent="0.2">
      <c r="A2280" s="2">
        <v>2064</v>
      </c>
      <c r="B2280" s="2">
        <v>2</v>
      </c>
      <c r="C2280" s="4">
        <v>45236</v>
      </c>
      <c r="D2280" s="2">
        <v>408</v>
      </c>
      <c r="E2280" s="2">
        <v>101</v>
      </c>
      <c r="F2280" s="2" t="str">
        <f>VLOOKUP(E2280,PRODUCTS!A:B,2,FALSE)</f>
        <v>LED Headlamp</v>
      </c>
      <c r="G2280" s="2">
        <v>3</v>
      </c>
      <c r="H2280" s="10">
        <f>VLOOKUP(E2280,PRODUCTS!A:E,3,FALSE)</f>
        <v>35</v>
      </c>
      <c r="I2280" s="10">
        <f>VLOOKUP(E2280,PRODUCTS!A:E,4,FALSE)</f>
        <v>20.5</v>
      </c>
      <c r="J2280" s="10">
        <f t="shared" si="105"/>
        <v>105</v>
      </c>
      <c r="K2280" s="10">
        <f t="shared" si="106"/>
        <v>61.5</v>
      </c>
      <c r="L2280" s="10">
        <f t="shared" si="107"/>
        <v>43.5</v>
      </c>
      <c r="M2280" s="2">
        <f>VLOOKUP(D2280,CUSTOMERS!A:E,5,FALSE)</f>
        <v>3</v>
      </c>
      <c r="N2280" s="2">
        <f>VLOOKUP(E2280,PRODUCTS!A:E,5,FALSE)</f>
        <v>23</v>
      </c>
      <c r="O2280" s="2" t="str">
        <f>VLOOKUP(N2280,CATEGORIES!A:C,3,FALSE)</f>
        <v>Travel</v>
      </c>
      <c r="P2280" s="2" t="str">
        <f ca="1">VLOOKUP(D2280,CUSTOMERS!A:J,10,FALSE)</f>
        <v>30 - 40</v>
      </c>
      <c r="Q2280" s="2" t="str">
        <f>VLOOKUP(D2280,CUSTOMERS!A:I,9,FALSE)</f>
        <v>South-West</v>
      </c>
      <c r="R2280" s="2" t="str">
        <f>VLOOKUP(D2280,CUSTOMERS!A:K,11,FALSE)</f>
        <v>USA</v>
      </c>
    </row>
    <row r="2281" spans="1:18" x14ac:dyDescent="0.2">
      <c r="A2281" s="2">
        <v>2065</v>
      </c>
      <c r="B2281" s="2">
        <v>1</v>
      </c>
      <c r="C2281" s="4">
        <v>45240</v>
      </c>
      <c r="D2281" s="2">
        <v>148</v>
      </c>
      <c r="E2281" s="2">
        <v>112</v>
      </c>
      <c r="F2281" s="2" t="str">
        <f>VLOOKUP(E2281,PRODUCTS!A:B,2,FALSE)</f>
        <v>Schmidt Truffles</v>
      </c>
      <c r="G2281" s="2">
        <v>1</v>
      </c>
      <c r="H2281" s="10">
        <f>VLOOKUP(E2281,PRODUCTS!A:E,3,FALSE)</f>
        <v>25</v>
      </c>
      <c r="I2281" s="10">
        <f>VLOOKUP(E2281,PRODUCTS!A:E,4,FALSE)</f>
        <v>14.5</v>
      </c>
      <c r="J2281" s="10">
        <f t="shared" si="105"/>
        <v>25</v>
      </c>
      <c r="K2281" s="10">
        <f t="shared" si="106"/>
        <v>14.5</v>
      </c>
      <c r="L2281" s="10">
        <f t="shared" si="107"/>
        <v>10.5</v>
      </c>
      <c r="M2281" s="2">
        <f>VLOOKUP(D2281,CUSTOMERS!A:E,5,FALSE)</f>
        <v>2</v>
      </c>
      <c r="N2281" s="2">
        <f>VLOOKUP(E2281,PRODUCTS!A:E,5,FALSE)</f>
        <v>3</v>
      </c>
      <c r="O2281" s="2" t="str">
        <f>VLOOKUP(N2281,CATEGORIES!A:C,3,FALSE)</f>
        <v>Food</v>
      </c>
      <c r="P2281" s="2" t="str">
        <f ca="1">VLOOKUP(D2281,CUSTOMERS!A:J,10,FALSE)</f>
        <v>70+</v>
      </c>
      <c r="Q2281" s="2" t="str">
        <f>VLOOKUP(D2281,CUSTOMERS!A:I,9,FALSE)</f>
        <v>North-West</v>
      </c>
      <c r="R2281" s="2" t="str">
        <f>VLOOKUP(D2281,CUSTOMERS!A:K,11,FALSE)</f>
        <v>USA</v>
      </c>
    </row>
    <row r="2282" spans="1:18" x14ac:dyDescent="0.2">
      <c r="A2282" s="2">
        <v>2066</v>
      </c>
      <c r="B2282" s="2">
        <v>1</v>
      </c>
      <c r="C2282" s="4">
        <v>45240</v>
      </c>
      <c r="D2282" s="2">
        <v>387</v>
      </c>
      <c r="E2282" s="2">
        <v>51</v>
      </c>
      <c r="F2282" s="2" t="str">
        <f>VLOOKUP(E2282,PRODUCTS!A:B,2,FALSE)</f>
        <v>Chocolate-covered Oreos</v>
      </c>
      <c r="G2282" s="2">
        <v>2</v>
      </c>
      <c r="H2282" s="10">
        <f>VLOOKUP(E2282,PRODUCTS!A:E,3,FALSE)</f>
        <v>25</v>
      </c>
      <c r="I2282" s="10">
        <f>VLOOKUP(E2282,PRODUCTS!A:E,4,FALSE)</f>
        <v>15.5</v>
      </c>
      <c r="J2282" s="10">
        <f t="shared" si="105"/>
        <v>50</v>
      </c>
      <c r="K2282" s="10">
        <f t="shared" si="106"/>
        <v>31</v>
      </c>
      <c r="L2282" s="10">
        <f t="shared" si="107"/>
        <v>19</v>
      </c>
      <c r="M2282" s="2">
        <f>VLOOKUP(D2282,CUSTOMERS!A:E,5,FALSE)</f>
        <v>9</v>
      </c>
      <c r="N2282" s="2">
        <f>VLOOKUP(E2282,PRODUCTS!A:E,5,FALSE)</f>
        <v>3</v>
      </c>
      <c r="O2282" s="2" t="str">
        <f>VLOOKUP(N2282,CATEGORIES!A:C,3,FALSE)</f>
        <v>Food</v>
      </c>
      <c r="P2282" s="2" t="str">
        <f ca="1">VLOOKUP(D2282,CUSTOMERS!A:J,10,FALSE)</f>
        <v>40 - 50</v>
      </c>
      <c r="Q2282" s="2" t="str">
        <f>VLOOKUP(D2282,CUSTOMERS!A:I,9,FALSE)</f>
        <v>North-East</v>
      </c>
      <c r="R2282" s="2" t="str">
        <f>VLOOKUP(D2282,CUSTOMERS!A:K,11,FALSE)</f>
        <v>USA</v>
      </c>
    </row>
    <row r="2283" spans="1:18" x14ac:dyDescent="0.2">
      <c r="A2283" s="2">
        <v>2066</v>
      </c>
      <c r="B2283" s="2">
        <v>2</v>
      </c>
      <c r="C2283" s="4">
        <v>45240</v>
      </c>
      <c r="D2283" s="2">
        <v>387</v>
      </c>
      <c r="E2283" s="2">
        <v>171</v>
      </c>
      <c r="F2283" s="2" t="str">
        <f>VLOOKUP(E2283,PRODUCTS!A:B,2,FALSE)</f>
        <v>Seal Pack Refill Kit</v>
      </c>
      <c r="G2283" s="2">
        <v>1</v>
      </c>
      <c r="H2283" s="10">
        <f>VLOOKUP(E2283,PRODUCTS!A:E,3,FALSE)</f>
        <v>27</v>
      </c>
      <c r="I2283" s="10">
        <f>VLOOKUP(E2283,PRODUCTS!A:E,4,FALSE)</f>
        <v>16.5</v>
      </c>
      <c r="J2283" s="10">
        <f t="shared" si="105"/>
        <v>27</v>
      </c>
      <c r="K2283" s="10">
        <f t="shared" si="106"/>
        <v>16.5</v>
      </c>
      <c r="L2283" s="10">
        <f t="shared" si="107"/>
        <v>10.5</v>
      </c>
      <c r="M2283" s="2">
        <f>VLOOKUP(D2283,CUSTOMERS!A:E,5,FALSE)</f>
        <v>9</v>
      </c>
      <c r="N2283" s="2">
        <f>VLOOKUP(E2283,PRODUCTS!A:E,5,FALSE)</f>
        <v>23</v>
      </c>
      <c r="O2283" s="2" t="str">
        <f>VLOOKUP(N2283,CATEGORIES!A:C,3,FALSE)</f>
        <v>Travel</v>
      </c>
      <c r="P2283" s="2" t="str">
        <f ca="1">VLOOKUP(D2283,CUSTOMERS!A:J,10,FALSE)</f>
        <v>40 - 50</v>
      </c>
      <c r="Q2283" s="2" t="str">
        <f>VLOOKUP(D2283,CUSTOMERS!A:I,9,FALSE)</f>
        <v>North-East</v>
      </c>
      <c r="R2283" s="2" t="str">
        <f>VLOOKUP(D2283,CUSTOMERS!A:K,11,FALSE)</f>
        <v>USA</v>
      </c>
    </row>
    <row r="2284" spans="1:18" x14ac:dyDescent="0.2">
      <c r="A2284" s="2">
        <v>2066</v>
      </c>
      <c r="B2284" s="2">
        <v>3</v>
      </c>
      <c r="C2284" s="4">
        <v>45240</v>
      </c>
      <c r="D2284" s="2">
        <v>387</v>
      </c>
      <c r="E2284" s="2">
        <v>182</v>
      </c>
      <c r="F2284" s="2" t="str">
        <f>VLOOKUP(E2284,PRODUCTS!A:B,2,FALSE)</f>
        <v>Smoked Vermont Turkey Breast</v>
      </c>
      <c r="G2284" s="2">
        <v>1</v>
      </c>
      <c r="H2284" s="10">
        <f>VLOOKUP(E2284,PRODUCTS!A:E,3,FALSE)</f>
        <v>30</v>
      </c>
      <c r="I2284" s="10">
        <f>VLOOKUP(E2284,PRODUCTS!A:E,4,FALSE)</f>
        <v>18</v>
      </c>
      <c r="J2284" s="10">
        <f t="shared" si="105"/>
        <v>30</v>
      </c>
      <c r="K2284" s="10">
        <f t="shared" si="106"/>
        <v>18</v>
      </c>
      <c r="L2284" s="10">
        <f t="shared" si="107"/>
        <v>12</v>
      </c>
      <c r="M2284" s="2">
        <f>VLOOKUP(D2284,CUSTOMERS!A:E,5,FALSE)</f>
        <v>9</v>
      </c>
      <c r="N2284" s="2">
        <f>VLOOKUP(E2284,PRODUCTS!A:E,5,FALSE)</f>
        <v>18</v>
      </c>
      <c r="O2284" s="2" t="str">
        <f>VLOOKUP(N2284,CATEGORIES!A:C,3,FALSE)</f>
        <v>Food</v>
      </c>
      <c r="P2284" s="2" t="str">
        <f ca="1">VLOOKUP(D2284,CUSTOMERS!A:J,10,FALSE)</f>
        <v>40 - 50</v>
      </c>
      <c r="Q2284" s="2" t="str">
        <f>VLOOKUP(D2284,CUSTOMERS!A:I,9,FALSE)</f>
        <v>North-East</v>
      </c>
      <c r="R2284" s="2" t="str">
        <f>VLOOKUP(D2284,CUSTOMERS!A:K,11,FALSE)</f>
        <v>USA</v>
      </c>
    </row>
    <row r="2285" spans="1:18" x14ac:dyDescent="0.2">
      <c r="A2285" s="2">
        <v>2066</v>
      </c>
      <c r="B2285" s="2">
        <v>4</v>
      </c>
      <c r="C2285" s="4">
        <v>45240</v>
      </c>
      <c r="D2285" s="2">
        <v>387</v>
      </c>
      <c r="E2285" s="2">
        <v>185</v>
      </c>
      <c r="F2285" s="2" t="str">
        <f>VLOOKUP(E2285,PRODUCTS!A:B,2,FALSE)</f>
        <v>Pewter Letter Opener</v>
      </c>
      <c r="G2285" s="2">
        <v>1</v>
      </c>
      <c r="H2285" s="10">
        <f>VLOOKUP(E2285,PRODUCTS!A:E,3,FALSE)</f>
        <v>18</v>
      </c>
      <c r="I2285" s="10">
        <f>VLOOKUP(E2285,PRODUCTS!A:E,4,FALSE)</f>
        <v>12</v>
      </c>
      <c r="J2285" s="10">
        <f t="shared" si="105"/>
        <v>18</v>
      </c>
      <c r="K2285" s="10">
        <f t="shared" si="106"/>
        <v>12</v>
      </c>
      <c r="L2285" s="10">
        <f t="shared" si="107"/>
        <v>6</v>
      </c>
      <c r="M2285" s="2">
        <f>VLOOKUP(D2285,CUSTOMERS!A:E,5,FALSE)</f>
        <v>9</v>
      </c>
      <c r="N2285" s="2">
        <f>VLOOKUP(E2285,PRODUCTS!A:E,5,FALSE)</f>
        <v>26</v>
      </c>
      <c r="O2285" s="2" t="str">
        <f>VLOOKUP(N2285,CATEGORIES!A:C,3,FALSE)</f>
        <v>Gifts</v>
      </c>
      <c r="P2285" s="2" t="str">
        <f ca="1">VLOOKUP(D2285,CUSTOMERS!A:J,10,FALSE)</f>
        <v>40 - 50</v>
      </c>
      <c r="Q2285" s="2" t="str">
        <f>VLOOKUP(D2285,CUSTOMERS!A:I,9,FALSE)</f>
        <v>North-East</v>
      </c>
      <c r="R2285" s="2" t="str">
        <f>VLOOKUP(D2285,CUSTOMERS!A:K,11,FALSE)</f>
        <v>USA</v>
      </c>
    </row>
    <row r="2286" spans="1:18" x14ac:dyDescent="0.2">
      <c r="A2286" s="2">
        <v>2067</v>
      </c>
      <c r="B2286" s="2">
        <v>1</v>
      </c>
      <c r="C2286" s="4">
        <v>45241</v>
      </c>
      <c r="D2286" s="2">
        <v>108</v>
      </c>
      <c r="E2286" s="2">
        <v>140</v>
      </c>
      <c r="F2286" s="2" t="str">
        <f>VLOOKUP(E2286,PRODUCTS!A:B,2,FALSE)</f>
        <v>Deer Repellent</v>
      </c>
      <c r="G2286" s="2">
        <v>2</v>
      </c>
      <c r="H2286" s="10">
        <f>VLOOKUP(E2286,PRODUCTS!A:E,3,FALSE)</f>
        <v>15</v>
      </c>
      <c r="I2286" s="10">
        <f>VLOOKUP(E2286,PRODUCTS!A:E,4,FALSE)</f>
        <v>9.5</v>
      </c>
      <c r="J2286" s="10">
        <f t="shared" si="105"/>
        <v>30</v>
      </c>
      <c r="K2286" s="10">
        <f t="shared" si="106"/>
        <v>19</v>
      </c>
      <c r="L2286" s="10">
        <f t="shared" si="107"/>
        <v>11</v>
      </c>
      <c r="M2286" s="2">
        <f>VLOOKUP(D2286,CUSTOMERS!A:E,5,FALSE)</f>
        <v>4</v>
      </c>
      <c r="N2286" s="2">
        <f>VLOOKUP(E2286,PRODUCTS!A:E,5,FALSE)</f>
        <v>16</v>
      </c>
      <c r="O2286" s="2" t="str">
        <f>VLOOKUP(N2286,CATEGORIES!A:C,3,FALSE)</f>
        <v>Household</v>
      </c>
      <c r="P2286" s="2" t="str">
        <f ca="1">VLOOKUP(D2286,CUSTOMERS!A:J,10,FALSE)</f>
        <v>30 - 40</v>
      </c>
      <c r="Q2286" s="2" t="str">
        <f>VLOOKUP(D2286,CUSTOMERS!A:I,9,FALSE)</f>
        <v>North-West</v>
      </c>
      <c r="R2286" s="2" t="str">
        <f>VLOOKUP(D2286,CUSTOMERS!A:K,11,FALSE)</f>
        <v>USA</v>
      </c>
    </row>
    <row r="2287" spans="1:18" x14ac:dyDescent="0.2">
      <c r="A2287" s="2">
        <v>2068</v>
      </c>
      <c r="B2287" s="2">
        <v>1</v>
      </c>
      <c r="C2287" s="4">
        <v>45241</v>
      </c>
      <c r="D2287" s="2">
        <v>345</v>
      </c>
      <c r="E2287" s="2">
        <v>156</v>
      </c>
      <c r="F2287" s="2" t="str">
        <f>VLOOKUP(E2287,PRODUCTS!A:B,2,FALSE)</f>
        <v>Portable 12 volt cooler/warmer</v>
      </c>
      <c r="G2287" s="2">
        <v>1</v>
      </c>
      <c r="H2287" s="10">
        <f>VLOOKUP(E2287,PRODUCTS!A:E,3,FALSE)</f>
        <v>135</v>
      </c>
      <c r="I2287" s="10">
        <f>VLOOKUP(E2287,PRODUCTS!A:E,4,FALSE)</f>
        <v>69.5</v>
      </c>
      <c r="J2287" s="10">
        <f t="shared" si="105"/>
        <v>135</v>
      </c>
      <c r="K2287" s="10">
        <f t="shared" si="106"/>
        <v>69.5</v>
      </c>
      <c r="L2287" s="10">
        <f t="shared" si="107"/>
        <v>65.5</v>
      </c>
      <c r="M2287" s="2">
        <f>VLOOKUP(D2287,CUSTOMERS!A:E,5,FALSE)</f>
        <v>4</v>
      </c>
      <c r="N2287" s="2">
        <f>VLOOKUP(E2287,PRODUCTS!A:E,5,FALSE)</f>
        <v>2</v>
      </c>
      <c r="O2287" s="2" t="str">
        <f>VLOOKUP(N2287,CATEGORIES!A:C,3,FALSE)</f>
        <v>Travel</v>
      </c>
      <c r="P2287" s="2" t="str">
        <f ca="1">VLOOKUP(D2287,CUSTOMERS!A:J,10,FALSE)</f>
        <v>50 - 60</v>
      </c>
      <c r="Q2287" s="2" t="str">
        <f>VLOOKUP(D2287,CUSTOMERS!A:I,9,FALSE)</f>
        <v>Mid-Atlantic</v>
      </c>
      <c r="R2287" s="2" t="str">
        <f>VLOOKUP(D2287,CUSTOMERS!A:K,11,FALSE)</f>
        <v>USA</v>
      </c>
    </row>
    <row r="2288" spans="1:18" x14ac:dyDescent="0.2">
      <c r="A2288" s="2">
        <v>2068</v>
      </c>
      <c r="B2288" s="2">
        <v>2</v>
      </c>
      <c r="C2288" s="4">
        <v>45241</v>
      </c>
      <c r="D2288" s="2">
        <v>345</v>
      </c>
      <c r="E2288" s="2">
        <v>202</v>
      </c>
      <c r="F2288" s="2" t="str">
        <f>VLOOKUP(E2288,PRODUCTS!A:B,2,FALSE)</f>
        <v>100% Wool Victorian Carpet</v>
      </c>
      <c r="G2288" s="2">
        <v>1</v>
      </c>
      <c r="H2288" s="10">
        <f>VLOOKUP(E2288,PRODUCTS!A:E,3,FALSE)</f>
        <v>998</v>
      </c>
      <c r="I2288" s="10">
        <f>VLOOKUP(E2288,PRODUCTS!A:E,4,FALSE)</f>
        <v>502</v>
      </c>
      <c r="J2288" s="10">
        <f t="shared" si="105"/>
        <v>998</v>
      </c>
      <c r="K2288" s="10">
        <f t="shared" si="106"/>
        <v>502</v>
      </c>
      <c r="L2288" s="10">
        <f t="shared" si="107"/>
        <v>496</v>
      </c>
      <c r="M2288" s="2">
        <f>VLOOKUP(D2288,CUSTOMERS!A:E,5,FALSE)</f>
        <v>4</v>
      </c>
      <c r="N2288" s="2">
        <f>VLOOKUP(E2288,PRODUCTS!A:E,5,FALSE)</f>
        <v>19</v>
      </c>
      <c r="O2288" s="2" t="str">
        <f>VLOOKUP(N2288,CATEGORIES!A:C,3,FALSE)</f>
        <v>Household</v>
      </c>
      <c r="P2288" s="2" t="str">
        <f ca="1">VLOOKUP(D2288,CUSTOMERS!A:J,10,FALSE)</f>
        <v>50 - 60</v>
      </c>
      <c r="Q2288" s="2" t="str">
        <f>VLOOKUP(D2288,CUSTOMERS!A:I,9,FALSE)</f>
        <v>Mid-Atlantic</v>
      </c>
      <c r="R2288" s="2" t="str">
        <f>VLOOKUP(D2288,CUSTOMERS!A:K,11,FALSE)</f>
        <v>USA</v>
      </c>
    </row>
    <row r="2289" spans="1:18" x14ac:dyDescent="0.2">
      <c r="A2289" s="2">
        <v>2069</v>
      </c>
      <c r="B2289" s="2">
        <v>1</v>
      </c>
      <c r="C2289" s="4">
        <v>45241</v>
      </c>
      <c r="D2289" s="2">
        <v>517</v>
      </c>
      <c r="E2289" s="2">
        <v>181</v>
      </c>
      <c r="F2289" s="2" t="str">
        <f>VLOOKUP(E2289,PRODUCTS!A:B,2,FALSE)</f>
        <v>Slinky</v>
      </c>
      <c r="G2289" s="2">
        <v>2</v>
      </c>
      <c r="H2289" s="10">
        <f>VLOOKUP(E2289,PRODUCTS!A:E,3,FALSE)</f>
        <v>12</v>
      </c>
      <c r="I2289" s="10">
        <f>VLOOKUP(E2289,PRODUCTS!A:E,4,FALSE)</f>
        <v>7</v>
      </c>
      <c r="J2289" s="10">
        <f t="shared" si="105"/>
        <v>24</v>
      </c>
      <c r="K2289" s="10">
        <f t="shared" si="106"/>
        <v>14</v>
      </c>
      <c r="L2289" s="10">
        <f t="shared" si="107"/>
        <v>10</v>
      </c>
      <c r="M2289" s="2">
        <f>VLOOKUP(D2289,CUSTOMERS!A:E,5,FALSE)</f>
        <v>4</v>
      </c>
      <c r="N2289" s="2">
        <f>VLOOKUP(E2289,PRODUCTS!A:E,5,FALSE)</f>
        <v>5</v>
      </c>
      <c r="O2289" s="2" t="str">
        <f>VLOOKUP(N2289,CATEGORIES!A:C,3,FALSE)</f>
        <v>Children</v>
      </c>
      <c r="P2289" s="2" t="str">
        <f ca="1">VLOOKUP(D2289,CUSTOMERS!A:J,10,FALSE)</f>
        <v>40 - 50</v>
      </c>
      <c r="Q2289" s="2" t="str">
        <f>VLOOKUP(D2289,CUSTOMERS!A:I,9,FALSE)</f>
        <v>Mid-Atlantic</v>
      </c>
      <c r="R2289" s="2" t="str">
        <f>VLOOKUP(D2289,CUSTOMERS!A:K,11,FALSE)</f>
        <v>USA</v>
      </c>
    </row>
    <row r="2290" spans="1:18" x14ac:dyDescent="0.2">
      <c r="A2290" s="2">
        <v>2070</v>
      </c>
      <c r="B2290" s="2">
        <v>1</v>
      </c>
      <c r="C2290" s="4">
        <v>45242</v>
      </c>
      <c r="D2290" s="2">
        <v>232</v>
      </c>
      <c r="E2290" s="2">
        <v>124</v>
      </c>
      <c r="F2290" s="2" t="str">
        <f>VLOOKUP(E2290,PRODUCTS!A:B,2,FALSE)</f>
        <v>Love Potion Amulet</v>
      </c>
      <c r="G2290" s="2">
        <v>1</v>
      </c>
      <c r="H2290" s="10">
        <f>VLOOKUP(E2290,PRODUCTS!A:E,3,FALSE)</f>
        <v>23</v>
      </c>
      <c r="I2290" s="10">
        <f>VLOOKUP(E2290,PRODUCTS!A:E,4,FALSE)</f>
        <v>14.5</v>
      </c>
      <c r="J2290" s="10">
        <f t="shared" si="105"/>
        <v>23</v>
      </c>
      <c r="K2290" s="10">
        <f t="shared" si="106"/>
        <v>14.5</v>
      </c>
      <c r="L2290" s="10">
        <f t="shared" si="107"/>
        <v>8.5</v>
      </c>
      <c r="M2290" s="2">
        <f>VLOOKUP(D2290,CUSTOMERS!A:E,5,FALSE)</f>
        <v>3</v>
      </c>
      <c r="N2290" s="2">
        <f>VLOOKUP(E2290,PRODUCTS!A:E,5,FALSE)</f>
        <v>14</v>
      </c>
      <c r="O2290" s="2" t="str">
        <f>VLOOKUP(N2290,CATEGORIES!A:C,3,FALSE)</f>
        <v>Health &amp; Beauty</v>
      </c>
      <c r="P2290" s="2" t="str">
        <f ca="1">VLOOKUP(D2290,CUSTOMERS!A:J,10,FALSE)</f>
        <v>30 - 40</v>
      </c>
      <c r="Q2290" s="2" t="str">
        <f>VLOOKUP(D2290,CUSTOMERS!A:I,9,FALSE)</f>
        <v>Mid-Atlantic</v>
      </c>
      <c r="R2290" s="2" t="str">
        <f>VLOOKUP(D2290,CUSTOMERS!A:K,11,FALSE)</f>
        <v>USA</v>
      </c>
    </row>
    <row r="2291" spans="1:18" x14ac:dyDescent="0.2">
      <c r="A2291" s="2">
        <v>2070</v>
      </c>
      <c r="B2291" s="2">
        <v>2</v>
      </c>
      <c r="C2291" s="4">
        <v>45242</v>
      </c>
      <c r="D2291" s="2">
        <v>232</v>
      </c>
      <c r="E2291" s="2">
        <v>213</v>
      </c>
      <c r="F2291" s="2" t="str">
        <f>VLOOKUP(E2291,PRODUCTS!A:B,2,FALSE)</f>
        <v>Zither in Mahogany Case</v>
      </c>
      <c r="G2291" s="2">
        <v>1</v>
      </c>
      <c r="H2291" s="10">
        <f>VLOOKUP(E2291,PRODUCTS!A:E,3,FALSE)</f>
        <v>74</v>
      </c>
      <c r="I2291" s="10">
        <f>VLOOKUP(E2291,PRODUCTS!A:E,4,FALSE)</f>
        <v>40</v>
      </c>
      <c r="J2291" s="10">
        <f t="shared" si="105"/>
        <v>74</v>
      </c>
      <c r="K2291" s="10">
        <f t="shared" si="106"/>
        <v>40</v>
      </c>
      <c r="L2291" s="10">
        <f t="shared" si="107"/>
        <v>34</v>
      </c>
      <c r="M2291" s="2">
        <f>VLOOKUP(D2291,CUSTOMERS!A:E,5,FALSE)</f>
        <v>3</v>
      </c>
      <c r="N2291" s="2">
        <f>VLOOKUP(E2291,PRODUCTS!A:E,5,FALSE)</f>
        <v>5</v>
      </c>
      <c r="O2291" s="2" t="str">
        <f>VLOOKUP(N2291,CATEGORIES!A:C,3,FALSE)</f>
        <v>Children</v>
      </c>
      <c r="P2291" s="2" t="str">
        <f ca="1">VLOOKUP(D2291,CUSTOMERS!A:J,10,FALSE)</f>
        <v>30 - 40</v>
      </c>
      <c r="Q2291" s="2" t="str">
        <f>VLOOKUP(D2291,CUSTOMERS!A:I,9,FALSE)</f>
        <v>Mid-Atlantic</v>
      </c>
      <c r="R2291" s="2" t="str">
        <f>VLOOKUP(D2291,CUSTOMERS!A:K,11,FALSE)</f>
        <v>USA</v>
      </c>
    </row>
    <row r="2292" spans="1:18" x14ac:dyDescent="0.2">
      <c r="A2292" s="2">
        <v>2071</v>
      </c>
      <c r="B2292" s="2">
        <v>1</v>
      </c>
      <c r="C2292" s="4">
        <v>45242</v>
      </c>
      <c r="D2292" s="2">
        <v>309</v>
      </c>
      <c r="E2292" s="2">
        <v>171</v>
      </c>
      <c r="F2292" s="2" t="str">
        <f>VLOOKUP(E2292,PRODUCTS!A:B,2,FALSE)</f>
        <v>Seal Pack Refill Kit</v>
      </c>
      <c r="G2292" s="2">
        <v>1</v>
      </c>
      <c r="H2292" s="10">
        <f>VLOOKUP(E2292,PRODUCTS!A:E,3,FALSE)</f>
        <v>27</v>
      </c>
      <c r="I2292" s="10">
        <f>VLOOKUP(E2292,PRODUCTS!A:E,4,FALSE)</f>
        <v>16.5</v>
      </c>
      <c r="J2292" s="10">
        <f t="shared" si="105"/>
        <v>27</v>
      </c>
      <c r="K2292" s="10">
        <f t="shared" si="106"/>
        <v>16.5</v>
      </c>
      <c r="L2292" s="10">
        <f t="shared" si="107"/>
        <v>10.5</v>
      </c>
      <c r="M2292" s="2">
        <f>VLOOKUP(D2292,CUSTOMERS!A:E,5,FALSE)</f>
        <v>2</v>
      </c>
      <c r="N2292" s="2">
        <f>VLOOKUP(E2292,PRODUCTS!A:E,5,FALSE)</f>
        <v>23</v>
      </c>
      <c r="O2292" s="2" t="str">
        <f>VLOOKUP(N2292,CATEGORIES!A:C,3,FALSE)</f>
        <v>Travel</v>
      </c>
      <c r="P2292" s="2" t="str">
        <f ca="1">VLOOKUP(D2292,CUSTOMERS!A:J,10,FALSE)</f>
        <v>60 - 70</v>
      </c>
      <c r="Q2292" s="2" t="str">
        <f>VLOOKUP(D2292,CUSTOMERS!A:I,9,FALSE)</f>
        <v>North-East</v>
      </c>
      <c r="R2292" s="2" t="str">
        <f>VLOOKUP(D2292,CUSTOMERS!A:K,11,FALSE)</f>
        <v>USA</v>
      </c>
    </row>
    <row r="2293" spans="1:18" x14ac:dyDescent="0.2">
      <c r="A2293" s="2">
        <v>2072</v>
      </c>
      <c r="B2293" s="2">
        <v>1</v>
      </c>
      <c r="C2293" s="4">
        <v>45243</v>
      </c>
      <c r="D2293" s="2">
        <v>85</v>
      </c>
      <c r="E2293" s="2">
        <v>31</v>
      </c>
      <c r="F2293" s="2" t="str">
        <f>VLOOKUP(E2293,PRODUCTS!A:B,2,FALSE)</f>
        <v>Carnivorous Plant Collection</v>
      </c>
      <c r="G2293" s="2">
        <v>1</v>
      </c>
      <c r="H2293" s="10">
        <f>VLOOKUP(E2293,PRODUCTS!A:E,3,FALSE)</f>
        <v>25</v>
      </c>
      <c r="I2293" s="10">
        <f>VLOOKUP(E2293,PRODUCTS!A:E,4,FALSE)</f>
        <v>14.5</v>
      </c>
      <c r="J2293" s="10">
        <f t="shared" si="105"/>
        <v>25</v>
      </c>
      <c r="K2293" s="10">
        <f t="shared" si="106"/>
        <v>14.5</v>
      </c>
      <c r="L2293" s="10">
        <f t="shared" si="107"/>
        <v>10.5</v>
      </c>
      <c r="M2293" s="2">
        <f>VLOOKUP(D2293,CUSTOMERS!A:E,5,FALSE)</f>
        <v>2</v>
      </c>
      <c r="N2293" s="2">
        <f>VLOOKUP(E2293,PRODUCTS!A:E,5,FALSE)</f>
        <v>17</v>
      </c>
      <c r="O2293" s="2" t="str">
        <f>VLOOKUP(N2293,CATEGORIES!A:C,3,FALSE)</f>
        <v>Children</v>
      </c>
      <c r="P2293" s="2" t="str">
        <f ca="1">VLOOKUP(D2293,CUSTOMERS!A:J,10,FALSE)</f>
        <v>50 - 60</v>
      </c>
      <c r="Q2293" s="2" t="str">
        <f>VLOOKUP(D2293,CUSTOMERS!A:I,9,FALSE)</f>
        <v>Germany</v>
      </c>
      <c r="R2293" s="2" t="str">
        <f>VLOOKUP(D2293,CUSTOMERS!A:K,11,FALSE)</f>
        <v>Europe</v>
      </c>
    </row>
    <row r="2294" spans="1:18" x14ac:dyDescent="0.2">
      <c r="A2294" s="2">
        <v>2072</v>
      </c>
      <c r="B2294" s="2">
        <v>2</v>
      </c>
      <c r="C2294" s="4">
        <v>45243</v>
      </c>
      <c r="D2294" s="2">
        <v>85</v>
      </c>
      <c r="E2294" s="2">
        <v>108</v>
      </c>
      <c r="F2294" s="2" t="str">
        <f>VLOOKUP(E2294,PRODUCTS!A:B,2,FALSE)</f>
        <v>Invisible Wreath Hanger</v>
      </c>
      <c r="G2294" s="2">
        <v>1</v>
      </c>
      <c r="H2294" s="10">
        <f>VLOOKUP(E2294,PRODUCTS!A:E,3,FALSE)</f>
        <v>20</v>
      </c>
      <c r="I2294" s="10">
        <f>VLOOKUP(E2294,PRODUCTS!A:E,4,FALSE)</f>
        <v>13</v>
      </c>
      <c r="J2294" s="10">
        <f t="shared" si="105"/>
        <v>20</v>
      </c>
      <c r="K2294" s="10">
        <f t="shared" si="106"/>
        <v>13</v>
      </c>
      <c r="L2294" s="10">
        <f t="shared" si="107"/>
        <v>7</v>
      </c>
      <c r="M2294" s="2">
        <f>VLOOKUP(D2294,CUSTOMERS!A:E,5,FALSE)</f>
        <v>2</v>
      </c>
      <c r="N2294" s="2">
        <f>VLOOKUP(E2294,PRODUCTS!A:E,5,FALSE)</f>
        <v>4</v>
      </c>
      <c r="O2294" s="2" t="str">
        <f>VLOOKUP(N2294,CATEGORIES!A:C,3,FALSE)</f>
        <v>Gifts</v>
      </c>
      <c r="P2294" s="2" t="str">
        <f ca="1">VLOOKUP(D2294,CUSTOMERS!A:J,10,FALSE)</f>
        <v>50 - 60</v>
      </c>
      <c r="Q2294" s="2" t="str">
        <f>VLOOKUP(D2294,CUSTOMERS!A:I,9,FALSE)</f>
        <v>Germany</v>
      </c>
      <c r="R2294" s="2" t="str">
        <f>VLOOKUP(D2294,CUSTOMERS!A:K,11,FALSE)</f>
        <v>Europe</v>
      </c>
    </row>
    <row r="2295" spans="1:18" x14ac:dyDescent="0.2">
      <c r="A2295" s="2">
        <v>2073</v>
      </c>
      <c r="B2295" s="2">
        <v>1</v>
      </c>
      <c r="C2295" s="4">
        <v>45243</v>
      </c>
      <c r="D2295" s="2">
        <v>185</v>
      </c>
      <c r="E2295" s="2">
        <v>150</v>
      </c>
      <c r="F2295" s="2" t="str">
        <f>VLOOKUP(E2295,PRODUCTS!A:B,2,FALSE)</f>
        <v>Personal Air Purifier</v>
      </c>
      <c r="G2295" s="2">
        <v>1</v>
      </c>
      <c r="H2295" s="10">
        <f>VLOOKUP(E2295,PRODUCTS!A:E,3,FALSE)</f>
        <v>105</v>
      </c>
      <c r="I2295" s="10">
        <f>VLOOKUP(E2295,PRODUCTS!A:E,4,FALSE)</f>
        <v>53.5</v>
      </c>
      <c r="J2295" s="10">
        <f t="shared" si="105"/>
        <v>105</v>
      </c>
      <c r="K2295" s="10">
        <f t="shared" si="106"/>
        <v>53.5</v>
      </c>
      <c r="L2295" s="10">
        <f t="shared" si="107"/>
        <v>51.5</v>
      </c>
      <c r="M2295" s="2">
        <f>VLOOKUP(D2295,CUSTOMERS!A:E,5,FALSE)</f>
        <v>4</v>
      </c>
      <c r="N2295" s="2">
        <f>VLOOKUP(E2295,PRODUCTS!A:E,5,FALSE)</f>
        <v>7</v>
      </c>
      <c r="O2295" s="2" t="str">
        <f>VLOOKUP(N2295,CATEGORIES!A:C,3,FALSE)</f>
        <v>Electronics</v>
      </c>
      <c r="P2295" s="2" t="str">
        <f ca="1">VLOOKUP(D2295,CUSTOMERS!A:J,10,FALSE)</f>
        <v>30 - 40</v>
      </c>
      <c r="Q2295" s="2" t="str">
        <f>VLOOKUP(D2295,CUSTOMERS!A:I,9,FALSE)</f>
        <v>Central</v>
      </c>
      <c r="R2295" s="2" t="str">
        <f>VLOOKUP(D2295,CUSTOMERS!A:K,11,FALSE)</f>
        <v>USA</v>
      </c>
    </row>
    <row r="2296" spans="1:18" x14ac:dyDescent="0.2">
      <c r="A2296" s="2">
        <v>2074</v>
      </c>
      <c r="B2296" s="2">
        <v>1</v>
      </c>
      <c r="C2296" s="4">
        <v>45243</v>
      </c>
      <c r="D2296" s="2">
        <v>294</v>
      </c>
      <c r="E2296" s="2">
        <v>36</v>
      </c>
      <c r="F2296" s="2" t="str">
        <f>VLOOKUP(E2296,PRODUCTS!A:B,2,FALSE)</f>
        <v>Cashmere Blend Espresso</v>
      </c>
      <c r="G2296" s="2">
        <v>2</v>
      </c>
      <c r="H2296" s="10">
        <f>VLOOKUP(E2296,PRODUCTS!A:E,3,FALSE)</f>
        <v>14</v>
      </c>
      <c r="I2296" s="10">
        <f>VLOOKUP(E2296,PRODUCTS!A:E,4,FALSE)</f>
        <v>8</v>
      </c>
      <c r="J2296" s="10">
        <f t="shared" si="105"/>
        <v>28</v>
      </c>
      <c r="K2296" s="10">
        <f t="shared" si="106"/>
        <v>16</v>
      </c>
      <c r="L2296" s="10">
        <f t="shared" si="107"/>
        <v>12</v>
      </c>
      <c r="M2296" s="2">
        <f>VLOOKUP(D2296,CUSTOMERS!A:E,5,FALSE)</f>
        <v>5</v>
      </c>
      <c r="N2296" s="2">
        <f>VLOOKUP(E2296,PRODUCTS!A:E,5,FALSE)</f>
        <v>6</v>
      </c>
      <c r="O2296" s="2" t="str">
        <f>VLOOKUP(N2296,CATEGORIES!A:C,3,FALSE)</f>
        <v>Food</v>
      </c>
      <c r="P2296" s="2" t="str">
        <f ca="1">VLOOKUP(D2296,CUSTOMERS!A:J,10,FALSE)</f>
        <v>40 - 50</v>
      </c>
      <c r="Q2296" s="2" t="str">
        <f>VLOOKUP(D2296,CUSTOMERS!A:I,9,FALSE)</f>
        <v>South-West</v>
      </c>
      <c r="R2296" s="2" t="str">
        <f>VLOOKUP(D2296,CUSTOMERS!A:K,11,FALSE)</f>
        <v>USA</v>
      </c>
    </row>
    <row r="2297" spans="1:18" x14ac:dyDescent="0.2">
      <c r="A2297" s="2">
        <v>2074</v>
      </c>
      <c r="B2297" s="2">
        <v>2</v>
      </c>
      <c r="C2297" s="4">
        <v>45243</v>
      </c>
      <c r="D2297" s="2">
        <v>294</v>
      </c>
      <c r="E2297" s="2">
        <v>39</v>
      </c>
      <c r="F2297" s="2" t="str">
        <f>VLOOKUP(E2297,PRODUCTS!A:B,2,FALSE)</f>
        <v>Cedar Buccaneer Chest</v>
      </c>
      <c r="G2297" s="2">
        <v>1</v>
      </c>
      <c r="H2297" s="10">
        <f>VLOOKUP(E2297,PRODUCTS!A:E,3,FALSE)</f>
        <v>220</v>
      </c>
      <c r="I2297" s="10">
        <f>VLOOKUP(E2297,PRODUCTS!A:E,4,FALSE)</f>
        <v>111</v>
      </c>
      <c r="J2297" s="10">
        <f t="shared" si="105"/>
        <v>220</v>
      </c>
      <c r="K2297" s="10">
        <f t="shared" si="106"/>
        <v>111</v>
      </c>
      <c r="L2297" s="10">
        <f t="shared" si="107"/>
        <v>109</v>
      </c>
      <c r="M2297" s="2">
        <f>VLOOKUP(D2297,CUSTOMERS!A:E,5,FALSE)</f>
        <v>5</v>
      </c>
      <c r="N2297" s="2">
        <f>VLOOKUP(E2297,PRODUCTS!A:E,5,FALSE)</f>
        <v>8</v>
      </c>
      <c r="O2297" s="2" t="str">
        <f>VLOOKUP(N2297,CATEGORIES!A:C,3,FALSE)</f>
        <v>Household</v>
      </c>
      <c r="P2297" s="2" t="str">
        <f ca="1">VLOOKUP(D2297,CUSTOMERS!A:J,10,FALSE)</f>
        <v>40 - 50</v>
      </c>
      <c r="Q2297" s="2" t="str">
        <f>VLOOKUP(D2297,CUSTOMERS!A:I,9,FALSE)</f>
        <v>South-West</v>
      </c>
      <c r="R2297" s="2" t="str">
        <f>VLOOKUP(D2297,CUSTOMERS!A:K,11,FALSE)</f>
        <v>USA</v>
      </c>
    </row>
    <row r="2298" spans="1:18" x14ac:dyDescent="0.2">
      <c r="A2298" s="2">
        <v>2075</v>
      </c>
      <c r="B2298" s="2">
        <v>1</v>
      </c>
      <c r="C2298" s="4">
        <v>45244</v>
      </c>
      <c r="D2298" s="2">
        <v>2</v>
      </c>
      <c r="E2298" s="2">
        <v>30</v>
      </c>
      <c r="F2298" s="2" t="str">
        <f>VLOOKUP(E2298,PRODUCTS!A:B,2,FALSE)</f>
        <v>Car Diffuser</v>
      </c>
      <c r="G2298" s="2">
        <v>1</v>
      </c>
      <c r="H2298" s="10">
        <f>VLOOKUP(E2298,PRODUCTS!A:E,3,FALSE)</f>
        <v>20</v>
      </c>
      <c r="I2298" s="10">
        <f>VLOOKUP(E2298,PRODUCTS!A:E,4,FALSE)</f>
        <v>11</v>
      </c>
      <c r="J2298" s="10">
        <f t="shared" si="105"/>
        <v>20</v>
      </c>
      <c r="K2298" s="10">
        <f t="shared" si="106"/>
        <v>11</v>
      </c>
      <c r="L2298" s="10">
        <f t="shared" si="107"/>
        <v>9</v>
      </c>
      <c r="M2298" s="2">
        <f>VLOOKUP(D2298,CUSTOMERS!A:E,5,FALSE)</f>
        <v>3</v>
      </c>
      <c r="N2298" s="2">
        <f>VLOOKUP(E2298,PRODUCTS!A:E,5,FALSE)</f>
        <v>20</v>
      </c>
      <c r="O2298" s="2" t="str">
        <f>VLOOKUP(N2298,CATEGORIES!A:C,3,FALSE)</f>
        <v>Health &amp; Beauty</v>
      </c>
      <c r="P2298" s="2" t="str">
        <f ca="1">VLOOKUP(D2298,CUSTOMERS!A:J,10,FALSE)</f>
        <v>60 - 70</v>
      </c>
      <c r="Q2298" s="2" t="str">
        <f>VLOOKUP(D2298,CUSTOMERS!A:I,9,FALSE)</f>
        <v>England</v>
      </c>
      <c r="R2298" s="2" t="str">
        <f>VLOOKUP(D2298,CUSTOMERS!A:K,11,FALSE)</f>
        <v>Europe</v>
      </c>
    </row>
    <row r="2299" spans="1:18" x14ac:dyDescent="0.2">
      <c r="A2299" s="2">
        <v>2075</v>
      </c>
      <c r="B2299" s="2">
        <v>2</v>
      </c>
      <c r="C2299" s="4">
        <v>45244</v>
      </c>
      <c r="D2299" s="2">
        <v>2</v>
      </c>
      <c r="E2299" s="2">
        <v>148</v>
      </c>
      <c r="F2299" s="2" t="str">
        <f>VLOOKUP(E2299,PRODUCTS!A:B,2,FALSE)</f>
        <v>Peppermint Pig</v>
      </c>
      <c r="G2299" s="2">
        <v>1</v>
      </c>
      <c r="H2299" s="10">
        <f>VLOOKUP(E2299,PRODUCTS!A:E,3,FALSE)</f>
        <v>20</v>
      </c>
      <c r="I2299" s="10">
        <f>VLOOKUP(E2299,PRODUCTS!A:E,4,FALSE)</f>
        <v>12</v>
      </c>
      <c r="J2299" s="10">
        <f t="shared" si="105"/>
        <v>20</v>
      </c>
      <c r="K2299" s="10">
        <f t="shared" si="106"/>
        <v>12</v>
      </c>
      <c r="L2299" s="10">
        <f t="shared" si="107"/>
        <v>8</v>
      </c>
      <c r="M2299" s="2">
        <f>VLOOKUP(D2299,CUSTOMERS!A:E,5,FALSE)</f>
        <v>3</v>
      </c>
      <c r="N2299" s="2">
        <f>VLOOKUP(E2299,PRODUCTS!A:E,5,FALSE)</f>
        <v>4</v>
      </c>
      <c r="O2299" s="2" t="str">
        <f>VLOOKUP(N2299,CATEGORIES!A:C,3,FALSE)</f>
        <v>Gifts</v>
      </c>
      <c r="P2299" s="2" t="str">
        <f ca="1">VLOOKUP(D2299,CUSTOMERS!A:J,10,FALSE)</f>
        <v>60 - 70</v>
      </c>
      <c r="Q2299" s="2" t="str">
        <f>VLOOKUP(D2299,CUSTOMERS!A:I,9,FALSE)</f>
        <v>England</v>
      </c>
      <c r="R2299" s="2" t="str">
        <f>VLOOKUP(D2299,CUSTOMERS!A:K,11,FALSE)</f>
        <v>Europe</v>
      </c>
    </row>
    <row r="2300" spans="1:18" x14ac:dyDescent="0.2">
      <c r="A2300" s="2">
        <v>2076</v>
      </c>
      <c r="B2300" s="2">
        <v>1</v>
      </c>
      <c r="C2300" s="4">
        <v>45244</v>
      </c>
      <c r="D2300" s="2">
        <v>252</v>
      </c>
      <c r="E2300" s="2">
        <v>72</v>
      </c>
      <c r="F2300" s="2" t="str">
        <f>VLOOKUP(E2300,PRODUCTS!A:B,2,FALSE)</f>
        <v>Elmo Market Basket</v>
      </c>
      <c r="G2300" s="2">
        <v>1</v>
      </c>
      <c r="H2300" s="10">
        <f>VLOOKUP(E2300,PRODUCTS!A:E,3,FALSE)</f>
        <v>30</v>
      </c>
      <c r="I2300" s="10">
        <f>VLOOKUP(E2300,PRODUCTS!A:E,4,FALSE)</f>
        <v>18</v>
      </c>
      <c r="J2300" s="10">
        <f t="shared" si="105"/>
        <v>30</v>
      </c>
      <c r="K2300" s="10">
        <f t="shared" si="106"/>
        <v>18</v>
      </c>
      <c r="L2300" s="10">
        <f t="shared" si="107"/>
        <v>12</v>
      </c>
      <c r="M2300" s="2">
        <f>VLOOKUP(D2300,CUSTOMERS!A:E,5,FALSE)</f>
        <v>2</v>
      </c>
      <c r="N2300" s="2">
        <f>VLOOKUP(E2300,PRODUCTS!A:E,5,FALSE)</f>
        <v>17</v>
      </c>
      <c r="O2300" s="2" t="str">
        <f>VLOOKUP(N2300,CATEGORIES!A:C,3,FALSE)</f>
        <v>Children</v>
      </c>
      <c r="P2300" s="2" t="str">
        <f ca="1">VLOOKUP(D2300,CUSTOMERS!A:J,10,FALSE)</f>
        <v>60 - 70</v>
      </c>
      <c r="Q2300" s="2" t="str">
        <f>VLOOKUP(D2300,CUSTOMERS!A:I,9,FALSE)</f>
        <v>South-West</v>
      </c>
      <c r="R2300" s="2" t="str">
        <f>VLOOKUP(D2300,CUSTOMERS!A:K,11,FALSE)</f>
        <v>USA</v>
      </c>
    </row>
    <row r="2301" spans="1:18" x14ac:dyDescent="0.2">
      <c r="A2301" s="2">
        <v>2076</v>
      </c>
      <c r="B2301" s="2">
        <v>2</v>
      </c>
      <c r="C2301" s="4">
        <v>45244</v>
      </c>
      <c r="D2301" s="2">
        <v>252</v>
      </c>
      <c r="E2301" s="2">
        <v>169</v>
      </c>
      <c r="F2301" s="2" t="str">
        <f>VLOOKUP(E2301,PRODUCTS!A:B,2,FALSE)</f>
        <v>Safari Helmet</v>
      </c>
      <c r="G2301" s="2">
        <v>1</v>
      </c>
      <c r="H2301" s="10">
        <f>VLOOKUP(E2301,PRODUCTS!A:E,3,FALSE)</f>
        <v>20</v>
      </c>
      <c r="I2301" s="10">
        <f>VLOOKUP(E2301,PRODUCTS!A:E,4,FALSE)</f>
        <v>11</v>
      </c>
      <c r="J2301" s="10">
        <f t="shared" si="105"/>
        <v>20</v>
      </c>
      <c r="K2301" s="10">
        <f t="shared" si="106"/>
        <v>11</v>
      </c>
      <c r="L2301" s="10">
        <f t="shared" si="107"/>
        <v>9</v>
      </c>
      <c r="M2301" s="2">
        <f>VLOOKUP(D2301,CUSTOMERS!A:E,5,FALSE)</f>
        <v>2</v>
      </c>
      <c r="N2301" s="2">
        <f>VLOOKUP(E2301,PRODUCTS!A:E,5,FALSE)</f>
        <v>16</v>
      </c>
      <c r="O2301" s="2" t="str">
        <f>VLOOKUP(N2301,CATEGORIES!A:C,3,FALSE)</f>
        <v>Household</v>
      </c>
      <c r="P2301" s="2" t="str">
        <f ca="1">VLOOKUP(D2301,CUSTOMERS!A:J,10,FALSE)</f>
        <v>60 - 70</v>
      </c>
      <c r="Q2301" s="2" t="str">
        <f>VLOOKUP(D2301,CUSTOMERS!A:I,9,FALSE)</f>
        <v>South-West</v>
      </c>
      <c r="R2301" s="2" t="str">
        <f>VLOOKUP(D2301,CUSTOMERS!A:K,11,FALSE)</f>
        <v>USA</v>
      </c>
    </row>
    <row r="2302" spans="1:18" x14ac:dyDescent="0.2">
      <c r="A2302" s="2">
        <v>2077</v>
      </c>
      <c r="B2302" s="2">
        <v>1</v>
      </c>
      <c r="C2302" s="4">
        <v>45246</v>
      </c>
      <c r="D2302" s="2">
        <v>24</v>
      </c>
      <c r="E2302" s="2">
        <v>4</v>
      </c>
      <c r="F2302" s="2" t="str">
        <f>VLOOKUP(E2302,PRODUCTS!A:B,2,FALSE)</f>
        <v>Air Fryer</v>
      </c>
      <c r="G2302" s="2">
        <v>2</v>
      </c>
      <c r="H2302" s="10">
        <f>VLOOKUP(E2302,PRODUCTS!A:E,3,FALSE)</f>
        <v>125</v>
      </c>
      <c r="I2302" s="10">
        <f>VLOOKUP(E2302,PRODUCTS!A:E,4,FALSE)</f>
        <v>65.5</v>
      </c>
      <c r="J2302" s="10">
        <f t="shared" si="105"/>
        <v>250</v>
      </c>
      <c r="K2302" s="10">
        <f t="shared" si="106"/>
        <v>131</v>
      </c>
      <c r="L2302" s="10">
        <f t="shared" si="107"/>
        <v>119</v>
      </c>
      <c r="M2302" s="2">
        <f>VLOOKUP(D2302,CUSTOMERS!A:E,5,FALSE)</f>
        <v>5</v>
      </c>
      <c r="N2302" s="2">
        <f>VLOOKUP(E2302,PRODUCTS!A:E,5,FALSE)</f>
        <v>15</v>
      </c>
      <c r="O2302" s="2" t="str">
        <f>VLOOKUP(N2302,CATEGORIES!A:C,3,FALSE)</f>
        <v>Household</v>
      </c>
      <c r="P2302" s="2" t="str">
        <f ca="1">VLOOKUP(D2302,CUSTOMERS!A:J,10,FALSE)</f>
        <v>30 - 40</v>
      </c>
      <c r="Q2302" s="2" t="str">
        <f>VLOOKUP(D2302,CUSTOMERS!A:I,9,FALSE)</f>
        <v>England</v>
      </c>
      <c r="R2302" s="2" t="str">
        <f>VLOOKUP(D2302,CUSTOMERS!A:K,11,FALSE)</f>
        <v>Europe</v>
      </c>
    </row>
    <row r="2303" spans="1:18" x14ac:dyDescent="0.2">
      <c r="A2303" s="2">
        <v>2077</v>
      </c>
      <c r="B2303" s="2">
        <v>2</v>
      </c>
      <c r="C2303" s="4">
        <v>45246</v>
      </c>
      <c r="D2303" s="2">
        <v>24</v>
      </c>
      <c r="E2303" s="2">
        <v>189</v>
      </c>
      <c r="F2303" s="2" t="str">
        <f>VLOOKUP(E2303,PRODUCTS!A:B,2,FALSE)</f>
        <v>Stagg EKG Electric Kettle</v>
      </c>
      <c r="G2303" s="2">
        <v>1</v>
      </c>
      <c r="H2303" s="10">
        <f>VLOOKUP(E2303,PRODUCTS!A:E,3,FALSE)</f>
        <v>165</v>
      </c>
      <c r="I2303" s="10">
        <f>VLOOKUP(E2303,PRODUCTS!A:E,4,FALSE)</f>
        <v>85.5</v>
      </c>
      <c r="J2303" s="10">
        <f t="shared" si="105"/>
        <v>165</v>
      </c>
      <c r="K2303" s="10">
        <f t="shared" si="106"/>
        <v>85.5</v>
      </c>
      <c r="L2303" s="10">
        <f t="shared" si="107"/>
        <v>79.5</v>
      </c>
      <c r="M2303" s="2">
        <f>VLOOKUP(D2303,CUSTOMERS!A:E,5,FALSE)</f>
        <v>5</v>
      </c>
      <c r="N2303" s="2">
        <f>VLOOKUP(E2303,PRODUCTS!A:E,5,FALSE)</f>
        <v>15</v>
      </c>
      <c r="O2303" s="2" t="str">
        <f>VLOOKUP(N2303,CATEGORIES!A:C,3,FALSE)</f>
        <v>Household</v>
      </c>
      <c r="P2303" s="2" t="str">
        <f ca="1">VLOOKUP(D2303,CUSTOMERS!A:J,10,FALSE)</f>
        <v>30 - 40</v>
      </c>
      <c r="Q2303" s="2" t="str">
        <f>VLOOKUP(D2303,CUSTOMERS!A:I,9,FALSE)</f>
        <v>England</v>
      </c>
      <c r="R2303" s="2" t="str">
        <f>VLOOKUP(D2303,CUSTOMERS!A:K,11,FALSE)</f>
        <v>Europe</v>
      </c>
    </row>
    <row r="2304" spans="1:18" x14ac:dyDescent="0.2">
      <c r="A2304" s="2">
        <v>2078</v>
      </c>
      <c r="B2304" s="2">
        <v>1</v>
      </c>
      <c r="C2304" s="4">
        <v>45247</v>
      </c>
      <c r="D2304" s="2">
        <v>35</v>
      </c>
      <c r="E2304" s="2">
        <v>77</v>
      </c>
      <c r="F2304" s="2" t="str">
        <f>VLOOKUP(E2304,PRODUCTS!A:B,2,FALSE)</f>
        <v>Fiber Optics Kit</v>
      </c>
      <c r="G2304" s="2">
        <v>3</v>
      </c>
      <c r="H2304" s="10">
        <f>VLOOKUP(E2304,PRODUCTS!A:E,3,FALSE)</f>
        <v>13</v>
      </c>
      <c r="I2304" s="10">
        <f>VLOOKUP(E2304,PRODUCTS!A:E,4,FALSE)</f>
        <v>7.5</v>
      </c>
      <c r="J2304" s="10">
        <f t="shared" si="105"/>
        <v>39</v>
      </c>
      <c r="K2304" s="10">
        <f t="shared" si="106"/>
        <v>22.5</v>
      </c>
      <c r="L2304" s="10">
        <f t="shared" si="107"/>
        <v>16.5</v>
      </c>
      <c r="M2304" s="2">
        <f>VLOOKUP(D2304,CUSTOMERS!A:E,5,FALSE)</f>
        <v>8</v>
      </c>
      <c r="N2304" s="2">
        <f>VLOOKUP(E2304,PRODUCTS!A:E,5,FALSE)</f>
        <v>17</v>
      </c>
      <c r="O2304" s="2" t="str">
        <f>VLOOKUP(N2304,CATEGORIES!A:C,3,FALSE)</f>
        <v>Children</v>
      </c>
      <c r="P2304" s="2" t="str">
        <f ca="1">VLOOKUP(D2304,CUSTOMERS!A:J,10,FALSE)</f>
        <v>40 - 50</v>
      </c>
      <c r="Q2304" s="2" t="str">
        <f>VLOOKUP(D2304,CUSTOMERS!A:I,9,FALSE)</f>
        <v>North-East</v>
      </c>
      <c r="R2304" s="2" t="str">
        <f>VLOOKUP(D2304,CUSTOMERS!A:K,11,FALSE)</f>
        <v>USA</v>
      </c>
    </row>
    <row r="2305" spans="1:18" x14ac:dyDescent="0.2">
      <c r="A2305" s="2">
        <v>2078</v>
      </c>
      <c r="B2305" s="2">
        <v>2</v>
      </c>
      <c r="C2305" s="4">
        <v>45247</v>
      </c>
      <c r="D2305" s="2">
        <v>35</v>
      </c>
      <c r="E2305" s="2">
        <v>126</v>
      </c>
      <c r="F2305" s="2" t="str">
        <f>VLOOKUP(E2305,PRODUCTS!A:B,2,FALSE)</f>
        <v>Lucky Golden Clover</v>
      </c>
      <c r="G2305" s="2">
        <v>1</v>
      </c>
      <c r="H2305" s="10">
        <f>VLOOKUP(E2305,PRODUCTS!A:E,3,FALSE)</f>
        <v>20</v>
      </c>
      <c r="I2305" s="10">
        <f>VLOOKUP(E2305,PRODUCTS!A:E,4,FALSE)</f>
        <v>13</v>
      </c>
      <c r="J2305" s="10">
        <f t="shared" ref="J2305:J2368" si="108">H2305*G2305</f>
        <v>20</v>
      </c>
      <c r="K2305" s="10">
        <f t="shared" ref="K2305:K2368" si="109">I2305*G2305</f>
        <v>13</v>
      </c>
      <c r="L2305" s="10">
        <f t="shared" ref="L2305:L2368" si="110">J2305-K2305</f>
        <v>7</v>
      </c>
      <c r="M2305" s="2">
        <f>VLOOKUP(D2305,CUSTOMERS!A:E,5,FALSE)</f>
        <v>8</v>
      </c>
      <c r="N2305" s="2">
        <f>VLOOKUP(E2305,PRODUCTS!A:E,5,FALSE)</f>
        <v>14</v>
      </c>
      <c r="O2305" s="2" t="str">
        <f>VLOOKUP(N2305,CATEGORIES!A:C,3,FALSE)</f>
        <v>Health &amp; Beauty</v>
      </c>
      <c r="P2305" s="2" t="str">
        <f ca="1">VLOOKUP(D2305,CUSTOMERS!A:J,10,FALSE)</f>
        <v>40 - 50</v>
      </c>
      <c r="Q2305" s="2" t="str">
        <f>VLOOKUP(D2305,CUSTOMERS!A:I,9,FALSE)</f>
        <v>North-East</v>
      </c>
      <c r="R2305" s="2" t="str">
        <f>VLOOKUP(D2305,CUSTOMERS!A:K,11,FALSE)</f>
        <v>USA</v>
      </c>
    </row>
    <row r="2306" spans="1:18" x14ac:dyDescent="0.2">
      <c r="A2306" s="2">
        <v>2079</v>
      </c>
      <c r="B2306" s="2">
        <v>1</v>
      </c>
      <c r="C2306" s="4">
        <v>45247</v>
      </c>
      <c r="D2306" s="2">
        <v>219</v>
      </c>
      <c r="E2306" s="2">
        <v>35</v>
      </c>
      <c r="F2306" s="2" t="str">
        <f>VLOOKUP(E2306,PRODUCTS!A:B,2,FALSE)</f>
        <v>Cascade Travel Pillow</v>
      </c>
      <c r="G2306" s="2">
        <v>1</v>
      </c>
      <c r="H2306" s="10">
        <f>VLOOKUP(E2306,PRODUCTS!A:E,3,FALSE)</f>
        <v>23</v>
      </c>
      <c r="I2306" s="10">
        <f>VLOOKUP(E2306,PRODUCTS!A:E,4,FALSE)</f>
        <v>13.5</v>
      </c>
      <c r="J2306" s="10">
        <f t="shared" si="108"/>
        <v>23</v>
      </c>
      <c r="K2306" s="10">
        <f t="shared" si="109"/>
        <v>13.5</v>
      </c>
      <c r="L2306" s="10">
        <f t="shared" si="110"/>
        <v>9.5</v>
      </c>
      <c r="M2306" s="2">
        <f>VLOOKUP(D2306,CUSTOMERS!A:E,5,FALSE)</f>
        <v>1</v>
      </c>
      <c r="N2306" s="2">
        <f>VLOOKUP(E2306,PRODUCTS!A:E,5,FALSE)</f>
        <v>25</v>
      </c>
      <c r="O2306" s="2" t="str">
        <f>VLOOKUP(N2306,CATEGORIES!A:C,3,FALSE)</f>
        <v>Travel</v>
      </c>
      <c r="P2306" s="2" t="str">
        <f ca="1">VLOOKUP(D2306,CUSTOMERS!A:J,10,FALSE)</f>
        <v>30 - 40</v>
      </c>
      <c r="Q2306" s="2" t="str">
        <f>VLOOKUP(D2306,CUSTOMERS!A:I,9,FALSE)</f>
        <v>South</v>
      </c>
      <c r="R2306" s="2" t="str">
        <f>VLOOKUP(D2306,CUSTOMERS!A:K,11,FALSE)</f>
        <v>USA</v>
      </c>
    </row>
    <row r="2307" spans="1:18" x14ac:dyDescent="0.2">
      <c r="A2307" s="2">
        <v>2079</v>
      </c>
      <c r="B2307" s="2">
        <v>2</v>
      </c>
      <c r="C2307" s="4">
        <v>45247</v>
      </c>
      <c r="D2307" s="2">
        <v>219</v>
      </c>
      <c r="E2307" s="2">
        <v>63</v>
      </c>
      <c r="F2307" s="2" t="str">
        <f>VLOOKUP(E2307,PRODUCTS!A:B,2,FALSE)</f>
        <v>Digital Golf Score Card</v>
      </c>
      <c r="G2307" s="2">
        <v>1</v>
      </c>
      <c r="H2307" s="10">
        <f>VLOOKUP(E2307,PRODUCTS!A:E,3,FALSE)</f>
        <v>30</v>
      </c>
      <c r="I2307" s="10">
        <f>VLOOKUP(E2307,PRODUCTS!A:E,4,FALSE)</f>
        <v>16</v>
      </c>
      <c r="J2307" s="10">
        <f t="shared" si="108"/>
        <v>30</v>
      </c>
      <c r="K2307" s="10">
        <f t="shared" si="109"/>
        <v>16</v>
      </c>
      <c r="L2307" s="10">
        <f t="shared" si="110"/>
        <v>14</v>
      </c>
      <c r="M2307" s="2">
        <f>VLOOKUP(D2307,CUSTOMERS!A:E,5,FALSE)</f>
        <v>1</v>
      </c>
      <c r="N2307" s="2">
        <f>VLOOKUP(E2307,PRODUCTS!A:E,5,FALSE)</f>
        <v>12</v>
      </c>
      <c r="O2307" s="2" t="str">
        <f>VLOOKUP(N2307,CATEGORIES!A:C,3,FALSE)</f>
        <v>Gifts</v>
      </c>
      <c r="P2307" s="2" t="str">
        <f ca="1">VLOOKUP(D2307,CUSTOMERS!A:J,10,FALSE)</f>
        <v>30 - 40</v>
      </c>
      <c r="Q2307" s="2" t="str">
        <f>VLOOKUP(D2307,CUSTOMERS!A:I,9,FALSE)</f>
        <v>South</v>
      </c>
      <c r="R2307" s="2" t="str">
        <f>VLOOKUP(D2307,CUSTOMERS!A:K,11,FALSE)</f>
        <v>USA</v>
      </c>
    </row>
    <row r="2308" spans="1:18" x14ac:dyDescent="0.2">
      <c r="A2308" s="2">
        <v>2079</v>
      </c>
      <c r="B2308" s="2">
        <v>3</v>
      </c>
      <c r="C2308" s="4">
        <v>45247</v>
      </c>
      <c r="D2308" s="2">
        <v>219</v>
      </c>
      <c r="E2308" s="2">
        <v>68</v>
      </c>
      <c r="F2308" s="2" t="str">
        <f>VLOOKUP(E2308,PRODUCTS!A:B,2,FALSE)</f>
        <v>Dragonfly Pin</v>
      </c>
      <c r="G2308" s="2">
        <v>2</v>
      </c>
      <c r="H2308" s="10">
        <f>VLOOKUP(E2308,PRODUCTS!A:E,3,FALSE)</f>
        <v>13</v>
      </c>
      <c r="I2308" s="10">
        <f>VLOOKUP(E2308,PRODUCTS!A:E,4,FALSE)</f>
        <v>7.5</v>
      </c>
      <c r="J2308" s="10">
        <f t="shared" si="108"/>
        <v>26</v>
      </c>
      <c r="K2308" s="10">
        <f t="shared" si="109"/>
        <v>15</v>
      </c>
      <c r="L2308" s="10">
        <f t="shared" si="110"/>
        <v>11</v>
      </c>
      <c r="M2308" s="2">
        <f>VLOOKUP(D2308,CUSTOMERS!A:E,5,FALSE)</f>
        <v>1</v>
      </c>
      <c r="N2308" s="2">
        <f>VLOOKUP(E2308,PRODUCTS!A:E,5,FALSE)</f>
        <v>14</v>
      </c>
      <c r="O2308" s="2" t="str">
        <f>VLOOKUP(N2308,CATEGORIES!A:C,3,FALSE)</f>
        <v>Health &amp; Beauty</v>
      </c>
      <c r="P2308" s="2" t="str">
        <f ca="1">VLOOKUP(D2308,CUSTOMERS!A:J,10,FALSE)</f>
        <v>30 - 40</v>
      </c>
      <c r="Q2308" s="2" t="str">
        <f>VLOOKUP(D2308,CUSTOMERS!A:I,9,FALSE)</f>
        <v>South</v>
      </c>
      <c r="R2308" s="2" t="str">
        <f>VLOOKUP(D2308,CUSTOMERS!A:K,11,FALSE)</f>
        <v>USA</v>
      </c>
    </row>
    <row r="2309" spans="1:18" x14ac:dyDescent="0.2">
      <c r="A2309" s="2">
        <v>2079</v>
      </c>
      <c r="B2309" s="2">
        <v>4</v>
      </c>
      <c r="C2309" s="4">
        <v>45247</v>
      </c>
      <c r="D2309" s="2">
        <v>219</v>
      </c>
      <c r="E2309" s="2">
        <v>158</v>
      </c>
      <c r="F2309" s="2" t="str">
        <f>VLOOKUP(E2309,PRODUCTS!A:B,2,FALSE)</f>
        <v>Portable Light Box</v>
      </c>
      <c r="G2309" s="2">
        <v>1</v>
      </c>
      <c r="H2309" s="10">
        <f>VLOOKUP(E2309,PRODUCTS!A:E,3,FALSE)</f>
        <v>304</v>
      </c>
      <c r="I2309" s="10">
        <f>VLOOKUP(E2309,PRODUCTS!A:E,4,FALSE)</f>
        <v>154</v>
      </c>
      <c r="J2309" s="10">
        <f t="shared" si="108"/>
        <v>304</v>
      </c>
      <c r="K2309" s="10">
        <f t="shared" si="109"/>
        <v>154</v>
      </c>
      <c r="L2309" s="10">
        <f t="shared" si="110"/>
        <v>150</v>
      </c>
      <c r="M2309" s="2">
        <f>VLOOKUP(D2309,CUSTOMERS!A:E,5,FALSE)</f>
        <v>1</v>
      </c>
      <c r="N2309" s="2">
        <f>VLOOKUP(E2309,PRODUCTS!A:E,5,FALSE)</f>
        <v>7</v>
      </c>
      <c r="O2309" s="2" t="str">
        <f>VLOOKUP(N2309,CATEGORIES!A:C,3,FALSE)</f>
        <v>Electronics</v>
      </c>
      <c r="P2309" s="2" t="str">
        <f ca="1">VLOOKUP(D2309,CUSTOMERS!A:J,10,FALSE)</f>
        <v>30 - 40</v>
      </c>
      <c r="Q2309" s="2" t="str">
        <f>VLOOKUP(D2309,CUSTOMERS!A:I,9,FALSE)</f>
        <v>South</v>
      </c>
      <c r="R2309" s="2" t="str">
        <f>VLOOKUP(D2309,CUSTOMERS!A:K,11,FALSE)</f>
        <v>USA</v>
      </c>
    </row>
    <row r="2310" spans="1:18" x14ac:dyDescent="0.2">
      <c r="A2310" s="2">
        <v>2080</v>
      </c>
      <c r="B2310" s="2">
        <v>1</v>
      </c>
      <c r="C2310" s="4">
        <v>45247</v>
      </c>
      <c r="D2310" s="2">
        <v>596</v>
      </c>
      <c r="E2310" s="2">
        <v>89</v>
      </c>
      <c r="F2310" s="2" t="str">
        <f>VLOOKUP(E2310,PRODUCTS!A:B,2,FALSE)</f>
        <v>Ghirardelli Square Gift Box</v>
      </c>
      <c r="G2310" s="2">
        <v>2</v>
      </c>
      <c r="H2310" s="10">
        <f>VLOOKUP(E2310,PRODUCTS!A:E,3,FALSE)</f>
        <v>58</v>
      </c>
      <c r="I2310" s="10">
        <f>VLOOKUP(E2310,PRODUCTS!A:E,4,FALSE)</f>
        <v>32</v>
      </c>
      <c r="J2310" s="10">
        <f t="shared" si="108"/>
        <v>116</v>
      </c>
      <c r="K2310" s="10">
        <f t="shared" si="109"/>
        <v>64</v>
      </c>
      <c r="L2310" s="10">
        <f t="shared" si="110"/>
        <v>52</v>
      </c>
      <c r="M2310" s="2">
        <f>VLOOKUP(D2310,CUSTOMERS!A:E,5,FALSE)</f>
        <v>7</v>
      </c>
      <c r="N2310" s="2">
        <f>VLOOKUP(E2310,PRODUCTS!A:E,5,FALSE)</f>
        <v>11</v>
      </c>
      <c r="O2310" s="2" t="str">
        <f>VLOOKUP(N2310,CATEGORIES!A:C,3,FALSE)</f>
        <v>Gifts</v>
      </c>
      <c r="P2310" s="2" t="str">
        <f ca="1">VLOOKUP(D2310,CUSTOMERS!A:J,10,FALSE)</f>
        <v>60 - 70</v>
      </c>
      <c r="Q2310" s="2" t="str">
        <f>VLOOKUP(D2310,CUSTOMERS!A:I,9,FALSE)</f>
        <v>South-West</v>
      </c>
      <c r="R2310" s="2" t="str">
        <f>VLOOKUP(D2310,CUSTOMERS!A:K,11,FALSE)</f>
        <v>USA</v>
      </c>
    </row>
    <row r="2311" spans="1:18" x14ac:dyDescent="0.2">
      <c r="A2311" s="2">
        <v>2081</v>
      </c>
      <c r="B2311" s="2">
        <v>1</v>
      </c>
      <c r="C2311" s="4">
        <v>45248</v>
      </c>
      <c r="D2311" s="2">
        <v>309</v>
      </c>
      <c r="E2311" s="2">
        <v>29</v>
      </c>
      <c r="F2311" s="2" t="str">
        <f>VLOOKUP(E2311,PRODUCTS!A:B,2,FALSE)</f>
        <v>Candle-powered Boat</v>
      </c>
      <c r="G2311" s="2">
        <v>1</v>
      </c>
      <c r="H2311" s="10">
        <f>VLOOKUP(E2311,PRODUCTS!A:E,3,FALSE)</f>
        <v>18</v>
      </c>
      <c r="I2311" s="10">
        <f>VLOOKUP(E2311,PRODUCTS!A:E,4,FALSE)</f>
        <v>12</v>
      </c>
      <c r="J2311" s="10">
        <f t="shared" si="108"/>
        <v>18</v>
      </c>
      <c r="K2311" s="10">
        <f t="shared" si="109"/>
        <v>12</v>
      </c>
      <c r="L2311" s="10">
        <f t="shared" si="110"/>
        <v>6</v>
      </c>
      <c r="M2311" s="2">
        <f>VLOOKUP(D2311,CUSTOMERS!A:E,5,FALSE)</f>
        <v>2</v>
      </c>
      <c r="N2311" s="2">
        <f>VLOOKUP(E2311,PRODUCTS!A:E,5,FALSE)</f>
        <v>5</v>
      </c>
      <c r="O2311" s="2" t="str">
        <f>VLOOKUP(N2311,CATEGORIES!A:C,3,FALSE)</f>
        <v>Children</v>
      </c>
      <c r="P2311" s="2" t="str">
        <f ca="1">VLOOKUP(D2311,CUSTOMERS!A:J,10,FALSE)</f>
        <v>60 - 70</v>
      </c>
      <c r="Q2311" s="2" t="str">
        <f>VLOOKUP(D2311,CUSTOMERS!A:I,9,FALSE)</f>
        <v>North-East</v>
      </c>
      <c r="R2311" s="2" t="str">
        <f>VLOOKUP(D2311,CUSTOMERS!A:K,11,FALSE)</f>
        <v>USA</v>
      </c>
    </row>
    <row r="2312" spans="1:18" x14ac:dyDescent="0.2">
      <c r="A2312" s="2">
        <v>2081</v>
      </c>
      <c r="B2312" s="2">
        <v>2</v>
      </c>
      <c r="C2312" s="4">
        <v>45248</v>
      </c>
      <c r="D2312" s="2">
        <v>309</v>
      </c>
      <c r="E2312" s="2">
        <v>111</v>
      </c>
      <c r="F2312" s="2" t="str">
        <f>VLOOKUP(E2312,PRODUCTS!A:B,2,FALSE)</f>
        <v>Jolly Ball Horse Toy</v>
      </c>
      <c r="G2312" s="2">
        <v>1</v>
      </c>
      <c r="H2312" s="10">
        <f>VLOOKUP(E2312,PRODUCTS!A:E,3,FALSE)</f>
        <v>18</v>
      </c>
      <c r="I2312" s="10">
        <f>VLOOKUP(E2312,PRODUCTS!A:E,4,FALSE)</f>
        <v>12</v>
      </c>
      <c r="J2312" s="10">
        <f t="shared" si="108"/>
        <v>18</v>
      </c>
      <c r="K2312" s="10">
        <f t="shared" si="109"/>
        <v>12</v>
      </c>
      <c r="L2312" s="10">
        <f t="shared" si="110"/>
        <v>6</v>
      </c>
      <c r="M2312" s="2">
        <f>VLOOKUP(D2312,CUSTOMERS!A:E,5,FALSE)</f>
        <v>2</v>
      </c>
      <c r="N2312" s="2">
        <f>VLOOKUP(E2312,PRODUCTS!A:E,5,FALSE)</f>
        <v>21</v>
      </c>
      <c r="O2312" s="2" t="str">
        <f>VLOOKUP(N2312,CATEGORIES!A:C,3,FALSE)</f>
        <v>Household</v>
      </c>
      <c r="P2312" s="2" t="str">
        <f ca="1">VLOOKUP(D2312,CUSTOMERS!A:J,10,FALSE)</f>
        <v>60 - 70</v>
      </c>
      <c r="Q2312" s="2" t="str">
        <f>VLOOKUP(D2312,CUSTOMERS!A:I,9,FALSE)</f>
        <v>North-East</v>
      </c>
      <c r="R2312" s="2" t="str">
        <f>VLOOKUP(D2312,CUSTOMERS!A:K,11,FALSE)</f>
        <v>USA</v>
      </c>
    </row>
    <row r="2313" spans="1:18" x14ac:dyDescent="0.2">
      <c r="A2313" s="2">
        <v>2082</v>
      </c>
      <c r="B2313" s="2">
        <v>1</v>
      </c>
      <c r="C2313" s="4">
        <v>45248</v>
      </c>
      <c r="D2313" s="2">
        <v>405</v>
      </c>
      <c r="E2313" s="2">
        <v>142</v>
      </c>
      <c r="F2313" s="2" t="str">
        <f>VLOOKUP(E2313,PRODUCTS!A:B,2,FALSE)</f>
        <v>Notre Dame 3-D Puzzle</v>
      </c>
      <c r="G2313" s="2">
        <v>1</v>
      </c>
      <c r="H2313" s="10">
        <f>VLOOKUP(E2313,PRODUCTS!A:E,3,FALSE)</f>
        <v>50</v>
      </c>
      <c r="I2313" s="10">
        <f>VLOOKUP(E2313,PRODUCTS!A:E,4,FALSE)</f>
        <v>27</v>
      </c>
      <c r="J2313" s="10">
        <f t="shared" si="108"/>
        <v>50</v>
      </c>
      <c r="K2313" s="10">
        <f t="shared" si="109"/>
        <v>27</v>
      </c>
      <c r="L2313" s="10">
        <f t="shared" si="110"/>
        <v>23</v>
      </c>
      <c r="M2313" s="2">
        <f>VLOOKUP(D2313,CUSTOMERS!A:E,5,FALSE)</f>
        <v>8</v>
      </c>
      <c r="N2313" s="2">
        <f>VLOOKUP(E2313,PRODUCTS!A:E,5,FALSE)</f>
        <v>10</v>
      </c>
      <c r="O2313" s="2" t="str">
        <f>VLOOKUP(N2313,CATEGORIES!A:C,3,FALSE)</f>
        <v>Children</v>
      </c>
      <c r="P2313" s="2" t="str">
        <f ca="1">VLOOKUP(D2313,CUSTOMERS!A:J,10,FALSE)</f>
        <v>60 - 70</v>
      </c>
      <c r="Q2313" s="2" t="str">
        <f>VLOOKUP(D2313,CUSTOMERS!A:I,9,FALSE)</f>
        <v>South</v>
      </c>
      <c r="R2313" s="2" t="str">
        <f>VLOOKUP(D2313,CUSTOMERS!A:K,11,FALSE)</f>
        <v>USA</v>
      </c>
    </row>
    <row r="2314" spans="1:18" x14ac:dyDescent="0.2">
      <c r="A2314" s="2">
        <v>2082</v>
      </c>
      <c r="B2314" s="2">
        <v>2</v>
      </c>
      <c r="C2314" s="4">
        <v>45248</v>
      </c>
      <c r="D2314" s="2">
        <v>405</v>
      </c>
      <c r="E2314" s="2">
        <v>194</v>
      </c>
      <c r="F2314" s="2" t="str">
        <f>VLOOKUP(E2314,PRODUCTS!A:B,2,FALSE)</f>
        <v>Thermal Lumbar Support</v>
      </c>
      <c r="G2314" s="2">
        <v>1</v>
      </c>
      <c r="H2314" s="10">
        <f>VLOOKUP(E2314,PRODUCTS!A:E,3,FALSE)</f>
        <v>50</v>
      </c>
      <c r="I2314" s="10">
        <f>VLOOKUP(E2314,PRODUCTS!A:E,4,FALSE)</f>
        <v>27</v>
      </c>
      <c r="J2314" s="10">
        <f t="shared" si="108"/>
        <v>50</v>
      </c>
      <c r="K2314" s="10">
        <f t="shared" si="109"/>
        <v>27</v>
      </c>
      <c r="L2314" s="10">
        <f t="shared" si="110"/>
        <v>23</v>
      </c>
      <c r="M2314" s="2">
        <f>VLOOKUP(D2314,CUSTOMERS!A:E,5,FALSE)</f>
        <v>8</v>
      </c>
      <c r="N2314" s="2">
        <f>VLOOKUP(E2314,PRODUCTS!A:E,5,FALSE)</f>
        <v>26</v>
      </c>
      <c r="O2314" s="2" t="str">
        <f>VLOOKUP(N2314,CATEGORIES!A:C,3,FALSE)</f>
        <v>Gifts</v>
      </c>
      <c r="P2314" s="2" t="str">
        <f ca="1">VLOOKUP(D2314,CUSTOMERS!A:J,10,FALSE)</f>
        <v>60 - 70</v>
      </c>
      <c r="Q2314" s="2" t="str">
        <f>VLOOKUP(D2314,CUSTOMERS!A:I,9,FALSE)</f>
        <v>South</v>
      </c>
      <c r="R2314" s="2" t="str">
        <f>VLOOKUP(D2314,CUSTOMERS!A:K,11,FALSE)</f>
        <v>USA</v>
      </c>
    </row>
    <row r="2315" spans="1:18" x14ac:dyDescent="0.2">
      <c r="A2315" s="2">
        <v>2082</v>
      </c>
      <c r="B2315" s="2">
        <v>3</v>
      </c>
      <c r="C2315" s="4">
        <v>45248</v>
      </c>
      <c r="D2315" s="2">
        <v>405</v>
      </c>
      <c r="E2315" s="2">
        <v>208</v>
      </c>
      <c r="F2315" s="2" t="str">
        <f>VLOOKUP(E2315,PRODUCTS!A:B,2,FALSE)</f>
        <v>Winged Fairy</v>
      </c>
      <c r="G2315" s="2">
        <v>1</v>
      </c>
      <c r="H2315" s="10">
        <f>VLOOKUP(E2315,PRODUCTS!A:E,3,FALSE)</f>
        <v>45</v>
      </c>
      <c r="I2315" s="10">
        <f>VLOOKUP(E2315,PRODUCTS!A:E,4,FALSE)</f>
        <v>25.5</v>
      </c>
      <c r="J2315" s="10">
        <f t="shared" si="108"/>
        <v>45</v>
      </c>
      <c r="K2315" s="10">
        <f t="shared" si="109"/>
        <v>25.5</v>
      </c>
      <c r="L2315" s="10">
        <f t="shared" si="110"/>
        <v>19.5</v>
      </c>
      <c r="M2315" s="2">
        <f>VLOOKUP(D2315,CUSTOMERS!A:E,5,FALSE)</f>
        <v>8</v>
      </c>
      <c r="N2315" s="2">
        <f>VLOOKUP(E2315,PRODUCTS!A:E,5,FALSE)</f>
        <v>16</v>
      </c>
      <c r="O2315" s="2" t="str">
        <f>VLOOKUP(N2315,CATEGORIES!A:C,3,FALSE)</f>
        <v>Household</v>
      </c>
      <c r="P2315" s="2" t="str">
        <f ca="1">VLOOKUP(D2315,CUSTOMERS!A:J,10,FALSE)</f>
        <v>60 - 70</v>
      </c>
      <c r="Q2315" s="2" t="str">
        <f>VLOOKUP(D2315,CUSTOMERS!A:I,9,FALSE)</f>
        <v>South</v>
      </c>
      <c r="R2315" s="2" t="str">
        <f>VLOOKUP(D2315,CUSTOMERS!A:K,11,FALSE)</f>
        <v>USA</v>
      </c>
    </row>
    <row r="2316" spans="1:18" x14ac:dyDescent="0.2">
      <c r="A2316" s="2">
        <v>2083</v>
      </c>
      <c r="B2316" s="2">
        <v>1</v>
      </c>
      <c r="C2316" s="4">
        <v>45249</v>
      </c>
      <c r="D2316" s="2">
        <v>252</v>
      </c>
      <c r="E2316" s="2">
        <v>41</v>
      </c>
      <c r="F2316" s="2" t="str">
        <f>VLOOKUP(E2316,PRODUCTS!A:B,2,FALSE)</f>
        <v>Celebration</v>
      </c>
      <c r="G2316" s="2">
        <v>1</v>
      </c>
      <c r="H2316" s="10">
        <f>VLOOKUP(E2316,PRODUCTS!A:E,3,FALSE)</f>
        <v>79</v>
      </c>
      <c r="I2316" s="10">
        <f>VLOOKUP(E2316,PRODUCTS!A:E,4,FALSE)</f>
        <v>42.5</v>
      </c>
      <c r="J2316" s="10">
        <f t="shared" si="108"/>
        <v>79</v>
      </c>
      <c r="K2316" s="10">
        <f t="shared" si="109"/>
        <v>42.5</v>
      </c>
      <c r="L2316" s="10">
        <f t="shared" si="110"/>
        <v>36.5</v>
      </c>
      <c r="M2316" s="2">
        <f>VLOOKUP(D2316,CUSTOMERS!A:E,5,FALSE)</f>
        <v>2</v>
      </c>
      <c r="N2316" s="2">
        <f>VLOOKUP(E2316,PRODUCTS!A:E,5,FALSE)</f>
        <v>11</v>
      </c>
      <c r="O2316" s="2" t="str">
        <f>VLOOKUP(N2316,CATEGORIES!A:C,3,FALSE)</f>
        <v>Gifts</v>
      </c>
      <c r="P2316" s="2" t="str">
        <f ca="1">VLOOKUP(D2316,CUSTOMERS!A:J,10,FALSE)</f>
        <v>60 - 70</v>
      </c>
      <c r="Q2316" s="2" t="str">
        <f>VLOOKUP(D2316,CUSTOMERS!A:I,9,FALSE)</f>
        <v>South-West</v>
      </c>
      <c r="R2316" s="2" t="str">
        <f>VLOOKUP(D2316,CUSTOMERS!A:K,11,FALSE)</f>
        <v>USA</v>
      </c>
    </row>
    <row r="2317" spans="1:18" x14ac:dyDescent="0.2">
      <c r="A2317" s="2">
        <v>2083</v>
      </c>
      <c r="B2317" s="2">
        <v>2</v>
      </c>
      <c r="C2317" s="4">
        <v>45249</v>
      </c>
      <c r="D2317" s="2">
        <v>252</v>
      </c>
      <c r="E2317" s="2">
        <v>52</v>
      </c>
      <c r="F2317" s="2" t="str">
        <f>VLOOKUP(E2317,PRODUCTS!A:B,2,FALSE)</f>
        <v>Classic Pink Flamingos</v>
      </c>
      <c r="G2317" s="2">
        <v>1</v>
      </c>
      <c r="H2317" s="10">
        <f>VLOOKUP(E2317,PRODUCTS!A:E,3,FALSE)</f>
        <v>20</v>
      </c>
      <c r="I2317" s="10">
        <f>VLOOKUP(E2317,PRODUCTS!A:E,4,FALSE)</f>
        <v>11</v>
      </c>
      <c r="J2317" s="10">
        <f t="shared" si="108"/>
        <v>20</v>
      </c>
      <c r="K2317" s="10">
        <f t="shared" si="109"/>
        <v>11</v>
      </c>
      <c r="L2317" s="10">
        <f t="shared" si="110"/>
        <v>9</v>
      </c>
      <c r="M2317" s="2">
        <f>VLOOKUP(D2317,CUSTOMERS!A:E,5,FALSE)</f>
        <v>2</v>
      </c>
      <c r="N2317" s="2">
        <f>VLOOKUP(E2317,PRODUCTS!A:E,5,FALSE)</f>
        <v>16</v>
      </c>
      <c r="O2317" s="2" t="str">
        <f>VLOOKUP(N2317,CATEGORIES!A:C,3,FALSE)</f>
        <v>Household</v>
      </c>
      <c r="P2317" s="2" t="str">
        <f ca="1">VLOOKUP(D2317,CUSTOMERS!A:J,10,FALSE)</f>
        <v>60 - 70</v>
      </c>
      <c r="Q2317" s="2" t="str">
        <f>VLOOKUP(D2317,CUSTOMERS!A:I,9,FALSE)</f>
        <v>South-West</v>
      </c>
      <c r="R2317" s="2" t="str">
        <f>VLOOKUP(D2317,CUSTOMERS!A:K,11,FALSE)</f>
        <v>USA</v>
      </c>
    </row>
    <row r="2318" spans="1:18" x14ac:dyDescent="0.2">
      <c r="A2318" s="2">
        <v>2084</v>
      </c>
      <c r="B2318" s="2">
        <v>1</v>
      </c>
      <c r="C2318" s="4">
        <v>45249</v>
      </c>
      <c r="D2318" s="2">
        <v>415</v>
      </c>
      <c r="E2318" s="2">
        <v>86</v>
      </c>
      <c r="F2318" s="2" t="str">
        <f>VLOOKUP(E2318,PRODUCTS!A:B,2,FALSE)</f>
        <v>Fragrant Flower Arrangement</v>
      </c>
      <c r="G2318" s="2">
        <v>1</v>
      </c>
      <c r="H2318" s="10">
        <f>VLOOKUP(E2318,PRODUCTS!A:E,3,FALSE)</f>
        <v>60</v>
      </c>
      <c r="I2318" s="10">
        <f>VLOOKUP(E2318,PRODUCTS!A:E,4,FALSE)</f>
        <v>31</v>
      </c>
      <c r="J2318" s="10">
        <f t="shared" si="108"/>
        <v>60</v>
      </c>
      <c r="K2318" s="10">
        <f t="shared" si="109"/>
        <v>31</v>
      </c>
      <c r="L2318" s="10">
        <f t="shared" si="110"/>
        <v>29</v>
      </c>
      <c r="M2318" s="2">
        <f>VLOOKUP(D2318,CUSTOMERS!A:E,5,FALSE)</f>
        <v>9</v>
      </c>
      <c r="N2318" s="2">
        <f>VLOOKUP(E2318,PRODUCTS!A:E,5,FALSE)</f>
        <v>22</v>
      </c>
      <c r="O2318" s="2" t="str">
        <f>VLOOKUP(N2318,CATEGORIES!A:C,3,FALSE)</f>
        <v>Gifts</v>
      </c>
      <c r="P2318" s="2" t="str">
        <f ca="1">VLOOKUP(D2318,CUSTOMERS!A:J,10,FALSE)</f>
        <v>40 - 50</v>
      </c>
      <c r="Q2318" s="2" t="str">
        <f>VLOOKUP(D2318,CUSTOMERS!A:I,9,FALSE)</f>
        <v>South-East</v>
      </c>
      <c r="R2318" s="2" t="str">
        <f>VLOOKUP(D2318,CUSTOMERS!A:K,11,FALSE)</f>
        <v>USA</v>
      </c>
    </row>
    <row r="2319" spans="1:18" x14ac:dyDescent="0.2">
      <c r="A2319" s="2">
        <v>2084</v>
      </c>
      <c r="B2319" s="2">
        <v>2</v>
      </c>
      <c r="C2319" s="4">
        <v>45249</v>
      </c>
      <c r="D2319" s="2">
        <v>415</v>
      </c>
      <c r="E2319" s="2">
        <v>157</v>
      </c>
      <c r="F2319" s="2" t="str">
        <f>VLOOKUP(E2319,PRODUCTS!A:B,2,FALSE)</f>
        <v>Portable Beverage cooler/warmer</v>
      </c>
      <c r="G2319" s="2">
        <v>1</v>
      </c>
      <c r="H2319" s="10">
        <f>VLOOKUP(E2319,PRODUCTS!A:E,3,FALSE)</f>
        <v>195</v>
      </c>
      <c r="I2319" s="10">
        <f>VLOOKUP(E2319,PRODUCTS!A:E,4,FALSE)</f>
        <v>99.5</v>
      </c>
      <c r="J2319" s="10">
        <f t="shared" si="108"/>
        <v>195</v>
      </c>
      <c r="K2319" s="10">
        <f t="shared" si="109"/>
        <v>99.5</v>
      </c>
      <c r="L2319" s="10">
        <f t="shared" si="110"/>
        <v>95.5</v>
      </c>
      <c r="M2319" s="2">
        <f>VLOOKUP(D2319,CUSTOMERS!A:E,5,FALSE)</f>
        <v>9</v>
      </c>
      <c r="N2319" s="2">
        <f>VLOOKUP(E2319,PRODUCTS!A:E,5,FALSE)</f>
        <v>2</v>
      </c>
      <c r="O2319" s="2" t="str">
        <f>VLOOKUP(N2319,CATEGORIES!A:C,3,FALSE)</f>
        <v>Travel</v>
      </c>
      <c r="P2319" s="2" t="str">
        <f ca="1">VLOOKUP(D2319,CUSTOMERS!A:J,10,FALSE)</f>
        <v>40 - 50</v>
      </c>
      <c r="Q2319" s="2" t="str">
        <f>VLOOKUP(D2319,CUSTOMERS!A:I,9,FALSE)</f>
        <v>South-East</v>
      </c>
      <c r="R2319" s="2" t="str">
        <f>VLOOKUP(D2319,CUSTOMERS!A:K,11,FALSE)</f>
        <v>USA</v>
      </c>
    </row>
    <row r="2320" spans="1:18" x14ac:dyDescent="0.2">
      <c r="A2320" s="2">
        <v>2085</v>
      </c>
      <c r="B2320" s="2">
        <v>1</v>
      </c>
      <c r="C2320" s="4">
        <v>45249</v>
      </c>
      <c r="D2320" s="2">
        <v>468</v>
      </c>
      <c r="E2320" s="2">
        <v>213</v>
      </c>
      <c r="F2320" s="2" t="str">
        <f>VLOOKUP(E2320,PRODUCTS!A:B,2,FALSE)</f>
        <v>Zither in Mahogany Case</v>
      </c>
      <c r="G2320" s="2">
        <v>1</v>
      </c>
      <c r="H2320" s="10">
        <f>VLOOKUP(E2320,PRODUCTS!A:E,3,FALSE)</f>
        <v>74</v>
      </c>
      <c r="I2320" s="10">
        <f>VLOOKUP(E2320,PRODUCTS!A:E,4,FALSE)</f>
        <v>40</v>
      </c>
      <c r="J2320" s="10">
        <f t="shared" si="108"/>
        <v>74</v>
      </c>
      <c r="K2320" s="10">
        <f t="shared" si="109"/>
        <v>40</v>
      </c>
      <c r="L2320" s="10">
        <f t="shared" si="110"/>
        <v>34</v>
      </c>
      <c r="M2320" s="2">
        <f>VLOOKUP(D2320,CUSTOMERS!A:E,5,FALSE)</f>
        <v>5</v>
      </c>
      <c r="N2320" s="2">
        <f>VLOOKUP(E2320,PRODUCTS!A:E,5,FALSE)</f>
        <v>5</v>
      </c>
      <c r="O2320" s="2" t="str">
        <f>VLOOKUP(N2320,CATEGORIES!A:C,3,FALSE)</f>
        <v>Children</v>
      </c>
      <c r="P2320" s="2" t="str">
        <f ca="1">VLOOKUP(D2320,CUSTOMERS!A:J,10,FALSE)</f>
        <v>40 - 50</v>
      </c>
      <c r="Q2320" s="2" t="str">
        <f>VLOOKUP(D2320,CUSTOMERS!A:I,9,FALSE)</f>
        <v>South-West</v>
      </c>
      <c r="R2320" s="2" t="str">
        <f>VLOOKUP(D2320,CUSTOMERS!A:K,11,FALSE)</f>
        <v>USA</v>
      </c>
    </row>
    <row r="2321" spans="1:18" x14ac:dyDescent="0.2">
      <c r="A2321" s="2">
        <v>2085</v>
      </c>
      <c r="B2321" s="2">
        <v>2</v>
      </c>
      <c r="C2321" s="4">
        <v>45249</v>
      </c>
      <c r="D2321" s="2">
        <v>468</v>
      </c>
      <c r="E2321" s="2">
        <v>194</v>
      </c>
      <c r="F2321" s="2" t="str">
        <f>VLOOKUP(E2321,PRODUCTS!A:B,2,FALSE)</f>
        <v>Thermal Lumbar Support</v>
      </c>
      <c r="G2321" s="2">
        <v>1</v>
      </c>
      <c r="H2321" s="10">
        <f>VLOOKUP(E2321,PRODUCTS!A:E,3,FALSE)</f>
        <v>50</v>
      </c>
      <c r="I2321" s="10">
        <f>VLOOKUP(E2321,PRODUCTS!A:E,4,FALSE)</f>
        <v>27</v>
      </c>
      <c r="J2321" s="10">
        <f t="shared" si="108"/>
        <v>50</v>
      </c>
      <c r="K2321" s="10">
        <f t="shared" si="109"/>
        <v>27</v>
      </c>
      <c r="L2321" s="10">
        <f t="shared" si="110"/>
        <v>23</v>
      </c>
      <c r="M2321" s="2">
        <f>VLOOKUP(D2321,CUSTOMERS!A:E,5,FALSE)</f>
        <v>5</v>
      </c>
      <c r="N2321" s="2">
        <f>VLOOKUP(E2321,PRODUCTS!A:E,5,FALSE)</f>
        <v>26</v>
      </c>
      <c r="O2321" s="2" t="str">
        <f>VLOOKUP(N2321,CATEGORIES!A:C,3,FALSE)</f>
        <v>Gifts</v>
      </c>
      <c r="P2321" s="2" t="str">
        <f ca="1">VLOOKUP(D2321,CUSTOMERS!A:J,10,FALSE)</f>
        <v>40 - 50</v>
      </c>
      <c r="Q2321" s="2" t="str">
        <f>VLOOKUP(D2321,CUSTOMERS!A:I,9,FALSE)</f>
        <v>South-West</v>
      </c>
      <c r="R2321" s="2" t="str">
        <f>VLOOKUP(D2321,CUSTOMERS!A:K,11,FALSE)</f>
        <v>USA</v>
      </c>
    </row>
    <row r="2322" spans="1:18" x14ac:dyDescent="0.2">
      <c r="A2322" s="2">
        <v>2086</v>
      </c>
      <c r="B2322" s="2">
        <v>1</v>
      </c>
      <c r="C2322" s="4">
        <v>45250</v>
      </c>
      <c r="D2322" s="2">
        <v>370</v>
      </c>
      <c r="E2322" s="2">
        <v>44</v>
      </c>
      <c r="F2322" s="2" t="str">
        <f>VLOOKUP(E2322,PRODUCTS!A:B,2,FALSE)</f>
        <v>Champagne Opener</v>
      </c>
      <c r="G2322" s="2">
        <v>1</v>
      </c>
      <c r="H2322" s="10">
        <f>VLOOKUP(E2322,PRODUCTS!A:E,3,FALSE)</f>
        <v>19</v>
      </c>
      <c r="I2322" s="10">
        <f>VLOOKUP(E2322,PRODUCTS!A:E,4,FALSE)</f>
        <v>12.5</v>
      </c>
      <c r="J2322" s="10">
        <f t="shared" si="108"/>
        <v>19</v>
      </c>
      <c r="K2322" s="10">
        <f t="shared" si="109"/>
        <v>12.5</v>
      </c>
      <c r="L2322" s="10">
        <f t="shared" si="110"/>
        <v>6.5</v>
      </c>
      <c r="M2322" s="2">
        <f>VLOOKUP(D2322,CUSTOMERS!A:E,5,FALSE)</f>
        <v>3</v>
      </c>
      <c r="N2322" s="2">
        <f>VLOOKUP(E2322,PRODUCTS!A:E,5,FALSE)</f>
        <v>15</v>
      </c>
      <c r="O2322" s="2" t="str">
        <f>VLOOKUP(N2322,CATEGORIES!A:C,3,FALSE)</f>
        <v>Household</v>
      </c>
      <c r="P2322" s="2" t="str">
        <f ca="1">VLOOKUP(D2322,CUSTOMERS!A:J,10,FALSE)</f>
        <v>60 - 70</v>
      </c>
      <c r="Q2322" s="2" t="str">
        <f>VLOOKUP(D2322,CUSTOMERS!A:I,9,FALSE)</f>
        <v>North-West</v>
      </c>
      <c r="R2322" s="2" t="str">
        <f>VLOOKUP(D2322,CUSTOMERS!A:K,11,FALSE)</f>
        <v>USA</v>
      </c>
    </row>
    <row r="2323" spans="1:18" x14ac:dyDescent="0.2">
      <c r="A2323" s="2">
        <v>2086</v>
      </c>
      <c r="B2323" s="2">
        <v>2</v>
      </c>
      <c r="C2323" s="4">
        <v>45250</v>
      </c>
      <c r="D2323" s="2">
        <v>370</v>
      </c>
      <c r="E2323" s="2">
        <v>64</v>
      </c>
      <c r="F2323" s="2" t="str">
        <f>VLOOKUP(E2323,PRODUCTS!A:B,2,FALSE)</f>
        <v>Dog Biker Jacket</v>
      </c>
      <c r="G2323" s="2">
        <v>1</v>
      </c>
      <c r="H2323" s="10">
        <f>VLOOKUP(E2323,PRODUCTS!A:E,3,FALSE)</f>
        <v>52</v>
      </c>
      <c r="I2323" s="10">
        <f>VLOOKUP(E2323,PRODUCTS!A:E,4,FALSE)</f>
        <v>29</v>
      </c>
      <c r="J2323" s="10">
        <f t="shared" si="108"/>
        <v>52</v>
      </c>
      <c r="K2323" s="10">
        <f t="shared" si="109"/>
        <v>29</v>
      </c>
      <c r="L2323" s="10">
        <f t="shared" si="110"/>
        <v>23</v>
      </c>
      <c r="M2323" s="2">
        <f>VLOOKUP(D2323,CUSTOMERS!A:E,5,FALSE)</f>
        <v>3</v>
      </c>
      <c r="N2323" s="2">
        <f>VLOOKUP(E2323,PRODUCTS!A:E,5,FALSE)</f>
        <v>21</v>
      </c>
      <c r="O2323" s="2" t="str">
        <f>VLOOKUP(N2323,CATEGORIES!A:C,3,FALSE)</f>
        <v>Household</v>
      </c>
      <c r="P2323" s="2" t="str">
        <f ca="1">VLOOKUP(D2323,CUSTOMERS!A:J,10,FALSE)</f>
        <v>60 - 70</v>
      </c>
      <c r="Q2323" s="2" t="str">
        <f>VLOOKUP(D2323,CUSTOMERS!A:I,9,FALSE)</f>
        <v>North-West</v>
      </c>
      <c r="R2323" s="2" t="str">
        <f>VLOOKUP(D2323,CUSTOMERS!A:K,11,FALSE)</f>
        <v>USA</v>
      </c>
    </row>
    <row r="2324" spans="1:18" x14ac:dyDescent="0.2">
      <c r="A2324" s="2">
        <v>2086</v>
      </c>
      <c r="B2324" s="2">
        <v>3</v>
      </c>
      <c r="C2324" s="4">
        <v>45250</v>
      </c>
      <c r="D2324" s="2">
        <v>370</v>
      </c>
      <c r="E2324" s="2">
        <v>139</v>
      </c>
      <c r="F2324" s="2" t="str">
        <f>VLOOKUP(E2324,PRODUCTS!A:B,2,FALSE)</f>
        <v>Navy SEAL Watch</v>
      </c>
      <c r="G2324" s="2">
        <v>2</v>
      </c>
      <c r="H2324" s="10">
        <f>VLOOKUP(E2324,PRODUCTS!A:E,3,FALSE)</f>
        <v>194</v>
      </c>
      <c r="I2324" s="10">
        <f>VLOOKUP(E2324,PRODUCTS!A:E,4,FALSE)</f>
        <v>100</v>
      </c>
      <c r="J2324" s="10">
        <f t="shared" si="108"/>
        <v>388</v>
      </c>
      <c r="K2324" s="10">
        <f t="shared" si="109"/>
        <v>200</v>
      </c>
      <c r="L2324" s="10">
        <f t="shared" si="110"/>
        <v>188</v>
      </c>
      <c r="M2324" s="2">
        <f>VLOOKUP(D2324,CUSTOMERS!A:E,5,FALSE)</f>
        <v>3</v>
      </c>
      <c r="N2324" s="2">
        <f>VLOOKUP(E2324,PRODUCTS!A:E,5,FALSE)</f>
        <v>14</v>
      </c>
      <c r="O2324" s="2" t="str">
        <f>VLOOKUP(N2324,CATEGORIES!A:C,3,FALSE)</f>
        <v>Health &amp; Beauty</v>
      </c>
      <c r="P2324" s="2" t="str">
        <f ca="1">VLOOKUP(D2324,CUSTOMERS!A:J,10,FALSE)</f>
        <v>60 - 70</v>
      </c>
      <c r="Q2324" s="2" t="str">
        <f>VLOOKUP(D2324,CUSTOMERS!A:I,9,FALSE)</f>
        <v>North-West</v>
      </c>
      <c r="R2324" s="2" t="str">
        <f>VLOOKUP(D2324,CUSTOMERS!A:K,11,FALSE)</f>
        <v>USA</v>
      </c>
    </row>
    <row r="2325" spans="1:18" x14ac:dyDescent="0.2">
      <c r="A2325" s="2">
        <v>2086</v>
      </c>
      <c r="B2325" s="2">
        <v>4</v>
      </c>
      <c r="C2325" s="4">
        <v>45250</v>
      </c>
      <c r="D2325" s="2">
        <v>370</v>
      </c>
      <c r="E2325" s="2">
        <v>166</v>
      </c>
      <c r="F2325" s="2" t="str">
        <f>VLOOKUP(E2325,PRODUCTS!A:B,2,FALSE)</f>
        <v>Pocket Rocket Racer</v>
      </c>
      <c r="G2325" s="2">
        <v>1</v>
      </c>
      <c r="H2325" s="10">
        <f>VLOOKUP(E2325,PRODUCTS!A:E,3,FALSE)</f>
        <v>15</v>
      </c>
      <c r="I2325" s="10">
        <f>VLOOKUP(E2325,PRODUCTS!A:E,4,FALSE)</f>
        <v>10.5</v>
      </c>
      <c r="J2325" s="10">
        <f t="shared" si="108"/>
        <v>15</v>
      </c>
      <c r="K2325" s="10">
        <f t="shared" si="109"/>
        <v>10.5</v>
      </c>
      <c r="L2325" s="10">
        <f t="shared" si="110"/>
        <v>4.5</v>
      </c>
      <c r="M2325" s="2">
        <f>VLOOKUP(D2325,CUSTOMERS!A:E,5,FALSE)</f>
        <v>3</v>
      </c>
      <c r="N2325" s="2">
        <f>VLOOKUP(E2325,PRODUCTS!A:E,5,FALSE)</f>
        <v>5</v>
      </c>
      <c r="O2325" s="2" t="str">
        <f>VLOOKUP(N2325,CATEGORIES!A:C,3,FALSE)</f>
        <v>Children</v>
      </c>
      <c r="P2325" s="2" t="str">
        <f ca="1">VLOOKUP(D2325,CUSTOMERS!A:J,10,FALSE)</f>
        <v>60 - 70</v>
      </c>
      <c r="Q2325" s="2" t="str">
        <f>VLOOKUP(D2325,CUSTOMERS!A:I,9,FALSE)</f>
        <v>North-West</v>
      </c>
      <c r="R2325" s="2" t="str">
        <f>VLOOKUP(D2325,CUSTOMERS!A:K,11,FALSE)</f>
        <v>USA</v>
      </c>
    </row>
    <row r="2326" spans="1:18" x14ac:dyDescent="0.2">
      <c r="A2326" s="2">
        <v>2087</v>
      </c>
      <c r="B2326" s="2">
        <v>1</v>
      </c>
      <c r="C2326" s="4">
        <v>45250</v>
      </c>
      <c r="D2326" s="2">
        <v>506</v>
      </c>
      <c r="E2326" s="2">
        <v>151</v>
      </c>
      <c r="F2326" s="2" t="str">
        <f>VLOOKUP(E2326,PRODUCTS!A:B,2,FALSE)</f>
        <v>Personalized Sundial</v>
      </c>
      <c r="G2326" s="2">
        <v>1</v>
      </c>
      <c r="H2326" s="10">
        <f>VLOOKUP(E2326,PRODUCTS!A:E,3,FALSE)</f>
        <v>80</v>
      </c>
      <c r="I2326" s="10">
        <f>VLOOKUP(E2326,PRODUCTS!A:E,4,FALSE)</f>
        <v>42</v>
      </c>
      <c r="J2326" s="10">
        <f t="shared" si="108"/>
        <v>80</v>
      </c>
      <c r="K2326" s="10">
        <f t="shared" si="109"/>
        <v>42</v>
      </c>
      <c r="L2326" s="10">
        <f t="shared" si="110"/>
        <v>38</v>
      </c>
      <c r="M2326" s="2">
        <f>VLOOKUP(D2326,CUSTOMERS!A:E,5,FALSE)</f>
        <v>10</v>
      </c>
      <c r="N2326" s="2">
        <f>VLOOKUP(E2326,PRODUCTS!A:E,5,FALSE)</f>
        <v>16</v>
      </c>
      <c r="O2326" s="2" t="str">
        <f>VLOOKUP(N2326,CATEGORIES!A:C,3,FALSE)</f>
        <v>Household</v>
      </c>
      <c r="P2326" s="2" t="str">
        <f ca="1">VLOOKUP(D2326,CUSTOMERS!A:J,10,FALSE)</f>
        <v>40 - 50</v>
      </c>
      <c r="Q2326" s="2" t="str">
        <f>VLOOKUP(D2326,CUSTOMERS!A:I,9,FALSE)</f>
        <v>South</v>
      </c>
      <c r="R2326" s="2" t="str">
        <f>VLOOKUP(D2326,CUSTOMERS!A:K,11,FALSE)</f>
        <v>USA</v>
      </c>
    </row>
    <row r="2327" spans="1:18" x14ac:dyDescent="0.2">
      <c r="A2327" s="2">
        <v>2088</v>
      </c>
      <c r="B2327" s="2">
        <v>1</v>
      </c>
      <c r="C2327" s="4">
        <v>45251</v>
      </c>
      <c r="D2327" s="2">
        <v>40</v>
      </c>
      <c r="E2327" s="2">
        <v>83</v>
      </c>
      <c r="F2327" s="2" t="str">
        <f>VLOOKUP(E2327,PRODUCTS!A:B,2,FALSE)</f>
        <v>Tapestry 100% Wool Carpet</v>
      </c>
      <c r="G2327" s="2">
        <v>1</v>
      </c>
      <c r="H2327" s="10">
        <f>VLOOKUP(E2327,PRODUCTS!A:E,3,FALSE)</f>
        <v>590</v>
      </c>
      <c r="I2327" s="10">
        <f>VLOOKUP(E2327,PRODUCTS!A:E,4,FALSE)</f>
        <v>298</v>
      </c>
      <c r="J2327" s="10">
        <f t="shared" si="108"/>
        <v>590</v>
      </c>
      <c r="K2327" s="10">
        <f t="shared" si="109"/>
        <v>298</v>
      </c>
      <c r="L2327" s="10">
        <f t="shared" si="110"/>
        <v>292</v>
      </c>
      <c r="M2327" s="2">
        <f>VLOOKUP(D2327,CUSTOMERS!A:E,5,FALSE)</f>
        <v>4</v>
      </c>
      <c r="N2327" s="2">
        <f>VLOOKUP(E2327,PRODUCTS!A:E,5,FALSE)</f>
        <v>19</v>
      </c>
      <c r="O2327" s="2" t="str">
        <f>VLOOKUP(N2327,CATEGORIES!A:C,3,FALSE)</f>
        <v>Household</v>
      </c>
      <c r="P2327" s="2" t="str">
        <f ca="1">VLOOKUP(D2327,CUSTOMERS!A:J,10,FALSE)</f>
        <v>30 - 40</v>
      </c>
      <c r="Q2327" s="2" t="str">
        <f>VLOOKUP(D2327,CUSTOMERS!A:I,9,FALSE)</f>
        <v>Central</v>
      </c>
      <c r="R2327" s="2" t="str">
        <f>VLOOKUP(D2327,CUSTOMERS!A:K,11,FALSE)</f>
        <v>USA</v>
      </c>
    </row>
    <row r="2328" spans="1:18" x14ac:dyDescent="0.2">
      <c r="A2328" s="2">
        <v>2088</v>
      </c>
      <c r="B2328" s="2">
        <v>2</v>
      </c>
      <c r="C2328" s="4">
        <v>45251</v>
      </c>
      <c r="D2328" s="2">
        <v>40</v>
      </c>
      <c r="E2328" s="2">
        <v>94</v>
      </c>
      <c r="F2328" s="2" t="str">
        <f>VLOOKUP(E2328,PRODUCTS!A:B,2,FALSE)</f>
        <v>Golf Club Cleaner</v>
      </c>
      <c r="G2328" s="2">
        <v>1</v>
      </c>
      <c r="H2328" s="10">
        <f>VLOOKUP(E2328,PRODUCTS!A:E,3,FALSE)</f>
        <v>25</v>
      </c>
      <c r="I2328" s="10">
        <f>VLOOKUP(E2328,PRODUCTS!A:E,4,FALSE)</f>
        <v>14.5</v>
      </c>
      <c r="J2328" s="10">
        <f t="shared" si="108"/>
        <v>25</v>
      </c>
      <c r="K2328" s="10">
        <f t="shared" si="109"/>
        <v>14.5</v>
      </c>
      <c r="L2328" s="10">
        <f t="shared" si="110"/>
        <v>10.5</v>
      </c>
      <c r="M2328" s="2">
        <f>VLOOKUP(D2328,CUSTOMERS!A:E,5,FALSE)</f>
        <v>4</v>
      </c>
      <c r="N2328" s="2">
        <f>VLOOKUP(E2328,PRODUCTS!A:E,5,FALSE)</f>
        <v>12</v>
      </c>
      <c r="O2328" s="2" t="str">
        <f>VLOOKUP(N2328,CATEGORIES!A:C,3,FALSE)</f>
        <v>Gifts</v>
      </c>
      <c r="P2328" s="2" t="str">
        <f ca="1">VLOOKUP(D2328,CUSTOMERS!A:J,10,FALSE)</f>
        <v>30 - 40</v>
      </c>
      <c r="Q2328" s="2" t="str">
        <f>VLOOKUP(D2328,CUSTOMERS!A:I,9,FALSE)</f>
        <v>Central</v>
      </c>
      <c r="R2328" s="2" t="str">
        <f>VLOOKUP(D2328,CUSTOMERS!A:K,11,FALSE)</f>
        <v>USA</v>
      </c>
    </row>
    <row r="2329" spans="1:18" x14ac:dyDescent="0.2">
      <c r="A2329" s="2">
        <v>2088</v>
      </c>
      <c r="B2329" s="2">
        <v>3</v>
      </c>
      <c r="C2329" s="4">
        <v>45251</v>
      </c>
      <c r="D2329" s="2">
        <v>40</v>
      </c>
      <c r="E2329" s="2">
        <v>129</v>
      </c>
      <c r="F2329" s="2" t="str">
        <f>VLOOKUP(E2329,PRODUCTS!A:B,2,FALSE)</f>
        <v>Mahogany Steamer Trunk</v>
      </c>
      <c r="G2329" s="2">
        <v>1</v>
      </c>
      <c r="H2329" s="10">
        <f>VLOOKUP(E2329,PRODUCTS!A:E,3,FALSE)</f>
        <v>630</v>
      </c>
      <c r="I2329" s="10">
        <f>VLOOKUP(E2329,PRODUCTS!A:E,4,FALSE)</f>
        <v>316</v>
      </c>
      <c r="J2329" s="10">
        <f t="shared" si="108"/>
        <v>630</v>
      </c>
      <c r="K2329" s="10">
        <f t="shared" si="109"/>
        <v>316</v>
      </c>
      <c r="L2329" s="10">
        <f t="shared" si="110"/>
        <v>314</v>
      </c>
      <c r="M2329" s="2">
        <f>VLOOKUP(D2329,CUSTOMERS!A:E,5,FALSE)</f>
        <v>4</v>
      </c>
      <c r="N2329" s="2">
        <f>VLOOKUP(E2329,PRODUCTS!A:E,5,FALSE)</f>
        <v>8</v>
      </c>
      <c r="O2329" s="2" t="str">
        <f>VLOOKUP(N2329,CATEGORIES!A:C,3,FALSE)</f>
        <v>Household</v>
      </c>
      <c r="P2329" s="2" t="str">
        <f ca="1">VLOOKUP(D2329,CUSTOMERS!A:J,10,FALSE)</f>
        <v>30 - 40</v>
      </c>
      <c r="Q2329" s="2" t="str">
        <f>VLOOKUP(D2329,CUSTOMERS!A:I,9,FALSE)</f>
        <v>Central</v>
      </c>
      <c r="R2329" s="2" t="str">
        <f>VLOOKUP(D2329,CUSTOMERS!A:K,11,FALSE)</f>
        <v>USA</v>
      </c>
    </row>
    <row r="2330" spans="1:18" x14ac:dyDescent="0.2">
      <c r="A2330" s="2">
        <v>2089</v>
      </c>
      <c r="B2330" s="2">
        <v>1</v>
      </c>
      <c r="C2330" s="4">
        <v>45251</v>
      </c>
      <c r="D2330" s="2">
        <v>241</v>
      </c>
      <c r="E2330" s="2">
        <v>62</v>
      </c>
      <c r="F2330" s="2" t="str">
        <f>VLOOKUP(E2330,PRODUCTS!A:B,2,FALSE)</f>
        <v>Decadent Chocolate Torte</v>
      </c>
      <c r="G2330" s="2">
        <v>1</v>
      </c>
      <c r="H2330" s="10">
        <f>VLOOKUP(E2330,PRODUCTS!A:E,3,FALSE)</f>
        <v>37</v>
      </c>
      <c r="I2330" s="10">
        <f>VLOOKUP(E2330,PRODUCTS!A:E,4,FALSE)</f>
        <v>19.5</v>
      </c>
      <c r="J2330" s="10">
        <f t="shared" si="108"/>
        <v>37</v>
      </c>
      <c r="K2330" s="10">
        <f t="shared" si="109"/>
        <v>19.5</v>
      </c>
      <c r="L2330" s="10">
        <f t="shared" si="110"/>
        <v>17.5</v>
      </c>
      <c r="M2330" s="2">
        <f>VLOOKUP(D2330,CUSTOMERS!A:E,5,FALSE)</f>
        <v>6</v>
      </c>
      <c r="N2330" s="2">
        <f>VLOOKUP(E2330,PRODUCTS!A:E,5,FALSE)</f>
        <v>3</v>
      </c>
      <c r="O2330" s="2" t="str">
        <f>VLOOKUP(N2330,CATEGORIES!A:C,3,FALSE)</f>
        <v>Food</v>
      </c>
      <c r="P2330" s="2" t="str">
        <f ca="1">VLOOKUP(D2330,CUSTOMERS!A:J,10,FALSE)</f>
        <v>30 - 40</v>
      </c>
      <c r="Q2330" s="2" t="str">
        <f>VLOOKUP(D2330,CUSTOMERS!A:I,9,FALSE)</f>
        <v>Central</v>
      </c>
      <c r="R2330" s="2" t="str">
        <f>VLOOKUP(D2330,CUSTOMERS!A:K,11,FALSE)</f>
        <v>USA</v>
      </c>
    </row>
    <row r="2331" spans="1:18" x14ac:dyDescent="0.2">
      <c r="A2331" s="2">
        <v>2090</v>
      </c>
      <c r="B2331" s="2">
        <v>1</v>
      </c>
      <c r="C2331" s="4">
        <v>45251</v>
      </c>
      <c r="D2331" s="2">
        <v>321</v>
      </c>
      <c r="E2331" s="2">
        <v>54</v>
      </c>
      <c r="F2331" s="2" t="str">
        <f>VLOOKUP(E2331,PRODUCTS!A:B,2,FALSE)</f>
        <v>Birthday Flower Basket</v>
      </c>
      <c r="G2331" s="2">
        <v>1</v>
      </c>
      <c r="H2331" s="10">
        <f>VLOOKUP(E2331,PRODUCTS!A:E,3,FALSE)</f>
        <v>70</v>
      </c>
      <c r="I2331" s="10">
        <f>VLOOKUP(E2331,PRODUCTS!A:E,4,FALSE)</f>
        <v>38</v>
      </c>
      <c r="J2331" s="10">
        <f t="shared" si="108"/>
        <v>70</v>
      </c>
      <c r="K2331" s="10">
        <f t="shared" si="109"/>
        <v>38</v>
      </c>
      <c r="L2331" s="10">
        <f t="shared" si="110"/>
        <v>32</v>
      </c>
      <c r="M2331" s="2">
        <f>VLOOKUP(D2331,CUSTOMERS!A:E,5,FALSE)</f>
        <v>5</v>
      </c>
      <c r="N2331" s="2">
        <f>VLOOKUP(E2331,PRODUCTS!A:E,5,FALSE)</f>
        <v>22</v>
      </c>
      <c r="O2331" s="2" t="str">
        <f>VLOOKUP(N2331,CATEGORIES!A:C,3,FALSE)</f>
        <v>Gifts</v>
      </c>
      <c r="P2331" s="2" t="str">
        <f ca="1">VLOOKUP(D2331,CUSTOMERS!A:J,10,FALSE)</f>
        <v>30 - 40</v>
      </c>
      <c r="Q2331" s="2" t="str">
        <f>VLOOKUP(D2331,CUSTOMERS!A:I,9,FALSE)</f>
        <v>South-East</v>
      </c>
      <c r="R2331" s="2" t="str">
        <f>VLOOKUP(D2331,CUSTOMERS!A:K,11,FALSE)</f>
        <v>USA</v>
      </c>
    </row>
    <row r="2332" spans="1:18" x14ac:dyDescent="0.2">
      <c r="A2332" s="2">
        <v>2090</v>
      </c>
      <c r="B2332" s="2">
        <v>2</v>
      </c>
      <c r="C2332" s="4">
        <v>45251</v>
      </c>
      <c r="D2332" s="2">
        <v>321</v>
      </c>
      <c r="E2332" s="2">
        <v>151</v>
      </c>
      <c r="F2332" s="2" t="str">
        <f>VLOOKUP(E2332,PRODUCTS!A:B,2,FALSE)</f>
        <v>Personalized Sundial</v>
      </c>
      <c r="G2332" s="2">
        <v>1</v>
      </c>
      <c r="H2332" s="10">
        <f>VLOOKUP(E2332,PRODUCTS!A:E,3,FALSE)</f>
        <v>80</v>
      </c>
      <c r="I2332" s="10">
        <f>VLOOKUP(E2332,PRODUCTS!A:E,4,FALSE)</f>
        <v>42</v>
      </c>
      <c r="J2332" s="10">
        <f t="shared" si="108"/>
        <v>80</v>
      </c>
      <c r="K2332" s="10">
        <f t="shared" si="109"/>
        <v>42</v>
      </c>
      <c r="L2332" s="10">
        <f t="shared" si="110"/>
        <v>38</v>
      </c>
      <c r="M2332" s="2">
        <f>VLOOKUP(D2332,CUSTOMERS!A:E,5,FALSE)</f>
        <v>5</v>
      </c>
      <c r="N2332" s="2">
        <f>VLOOKUP(E2332,PRODUCTS!A:E,5,FALSE)</f>
        <v>16</v>
      </c>
      <c r="O2332" s="2" t="str">
        <f>VLOOKUP(N2332,CATEGORIES!A:C,3,FALSE)</f>
        <v>Household</v>
      </c>
      <c r="P2332" s="2" t="str">
        <f ca="1">VLOOKUP(D2332,CUSTOMERS!A:J,10,FALSE)</f>
        <v>30 - 40</v>
      </c>
      <c r="Q2332" s="2" t="str">
        <f>VLOOKUP(D2332,CUSTOMERS!A:I,9,FALSE)</f>
        <v>South-East</v>
      </c>
      <c r="R2332" s="2" t="str">
        <f>VLOOKUP(D2332,CUSTOMERS!A:K,11,FALSE)</f>
        <v>USA</v>
      </c>
    </row>
    <row r="2333" spans="1:18" x14ac:dyDescent="0.2">
      <c r="A2333" s="2">
        <v>2090</v>
      </c>
      <c r="B2333" s="2">
        <v>3</v>
      </c>
      <c r="C2333" s="4">
        <v>45251</v>
      </c>
      <c r="D2333" s="2">
        <v>321</v>
      </c>
      <c r="E2333" s="2">
        <v>191</v>
      </c>
      <c r="F2333" s="2" t="str">
        <f>VLOOKUP(E2333,PRODUCTS!A:B,2,FALSE)</f>
        <v>Terra Cotta Garlic Roaster</v>
      </c>
      <c r="G2333" s="2">
        <v>1</v>
      </c>
      <c r="H2333" s="10">
        <f>VLOOKUP(E2333,PRODUCTS!A:E,3,FALSE)</f>
        <v>26</v>
      </c>
      <c r="I2333" s="10">
        <f>VLOOKUP(E2333,PRODUCTS!A:E,4,FALSE)</f>
        <v>15</v>
      </c>
      <c r="J2333" s="10">
        <f t="shared" si="108"/>
        <v>26</v>
      </c>
      <c r="K2333" s="10">
        <f t="shared" si="109"/>
        <v>15</v>
      </c>
      <c r="L2333" s="10">
        <f t="shared" si="110"/>
        <v>11</v>
      </c>
      <c r="M2333" s="2">
        <f>VLOOKUP(D2333,CUSTOMERS!A:E,5,FALSE)</f>
        <v>5</v>
      </c>
      <c r="N2333" s="2">
        <f>VLOOKUP(E2333,PRODUCTS!A:E,5,FALSE)</f>
        <v>15</v>
      </c>
      <c r="O2333" s="2" t="str">
        <f>VLOOKUP(N2333,CATEGORIES!A:C,3,FALSE)</f>
        <v>Household</v>
      </c>
      <c r="P2333" s="2" t="str">
        <f ca="1">VLOOKUP(D2333,CUSTOMERS!A:J,10,FALSE)</f>
        <v>30 - 40</v>
      </c>
      <c r="Q2333" s="2" t="str">
        <f>VLOOKUP(D2333,CUSTOMERS!A:I,9,FALSE)</f>
        <v>South-East</v>
      </c>
      <c r="R2333" s="2" t="str">
        <f>VLOOKUP(D2333,CUSTOMERS!A:K,11,FALSE)</f>
        <v>USA</v>
      </c>
    </row>
    <row r="2334" spans="1:18" x14ac:dyDescent="0.2">
      <c r="A2334" s="2">
        <v>2091</v>
      </c>
      <c r="B2334" s="2">
        <v>1</v>
      </c>
      <c r="C2334" s="4">
        <v>45254</v>
      </c>
      <c r="D2334" s="2">
        <v>297</v>
      </c>
      <c r="E2334" s="2">
        <v>17</v>
      </c>
      <c r="F2334" s="2" t="str">
        <f>VLOOKUP(E2334,PRODUCTS!A:B,2,FALSE)</f>
        <v>Thank You Flower Bouquet</v>
      </c>
      <c r="G2334" s="2">
        <v>1</v>
      </c>
      <c r="H2334" s="10">
        <f>VLOOKUP(E2334,PRODUCTS!A:E,3,FALSE)</f>
        <v>65</v>
      </c>
      <c r="I2334" s="10">
        <f>VLOOKUP(E2334,PRODUCTS!A:E,4,FALSE)</f>
        <v>34.5</v>
      </c>
      <c r="J2334" s="10">
        <f t="shared" si="108"/>
        <v>65</v>
      </c>
      <c r="K2334" s="10">
        <f t="shared" si="109"/>
        <v>34.5</v>
      </c>
      <c r="L2334" s="10">
        <f t="shared" si="110"/>
        <v>30.5</v>
      </c>
      <c r="M2334" s="2">
        <f>VLOOKUP(D2334,CUSTOMERS!A:E,5,FALSE)</f>
        <v>8</v>
      </c>
      <c r="N2334" s="2">
        <f>VLOOKUP(E2334,PRODUCTS!A:E,5,FALSE)</f>
        <v>22</v>
      </c>
      <c r="O2334" s="2" t="str">
        <f>VLOOKUP(N2334,CATEGORIES!A:C,3,FALSE)</f>
        <v>Gifts</v>
      </c>
      <c r="P2334" s="2" t="str">
        <f ca="1">VLOOKUP(D2334,CUSTOMERS!A:J,10,FALSE)</f>
        <v>50 - 60</v>
      </c>
      <c r="Q2334" s="2" t="str">
        <f>VLOOKUP(D2334,CUSTOMERS!A:I,9,FALSE)</f>
        <v>France</v>
      </c>
      <c r="R2334" s="2" t="str">
        <f>VLOOKUP(D2334,CUSTOMERS!A:K,11,FALSE)</f>
        <v>Europe</v>
      </c>
    </row>
    <row r="2335" spans="1:18" x14ac:dyDescent="0.2">
      <c r="A2335" s="2">
        <v>2091</v>
      </c>
      <c r="B2335" s="2">
        <v>2</v>
      </c>
      <c r="C2335" s="4">
        <v>45254</v>
      </c>
      <c r="D2335" s="2">
        <v>297</v>
      </c>
      <c r="E2335" s="2">
        <v>169</v>
      </c>
      <c r="F2335" s="2" t="str">
        <f>VLOOKUP(E2335,PRODUCTS!A:B,2,FALSE)</f>
        <v>Safari Helmet</v>
      </c>
      <c r="G2335" s="2">
        <v>1</v>
      </c>
      <c r="H2335" s="10">
        <f>VLOOKUP(E2335,PRODUCTS!A:E,3,FALSE)</f>
        <v>20</v>
      </c>
      <c r="I2335" s="10">
        <f>VLOOKUP(E2335,PRODUCTS!A:E,4,FALSE)</f>
        <v>11</v>
      </c>
      <c r="J2335" s="10">
        <f t="shared" si="108"/>
        <v>20</v>
      </c>
      <c r="K2335" s="10">
        <f t="shared" si="109"/>
        <v>11</v>
      </c>
      <c r="L2335" s="10">
        <f t="shared" si="110"/>
        <v>9</v>
      </c>
      <c r="M2335" s="2">
        <f>VLOOKUP(D2335,CUSTOMERS!A:E,5,FALSE)</f>
        <v>8</v>
      </c>
      <c r="N2335" s="2">
        <f>VLOOKUP(E2335,PRODUCTS!A:E,5,FALSE)</f>
        <v>16</v>
      </c>
      <c r="O2335" s="2" t="str">
        <f>VLOOKUP(N2335,CATEGORIES!A:C,3,FALSE)</f>
        <v>Household</v>
      </c>
      <c r="P2335" s="2" t="str">
        <f ca="1">VLOOKUP(D2335,CUSTOMERS!A:J,10,FALSE)</f>
        <v>50 - 60</v>
      </c>
      <c r="Q2335" s="2" t="str">
        <f>VLOOKUP(D2335,CUSTOMERS!A:I,9,FALSE)</f>
        <v>France</v>
      </c>
      <c r="R2335" s="2" t="str">
        <f>VLOOKUP(D2335,CUSTOMERS!A:K,11,FALSE)</f>
        <v>Europe</v>
      </c>
    </row>
    <row r="2336" spans="1:18" x14ac:dyDescent="0.2">
      <c r="A2336" s="2">
        <v>2092</v>
      </c>
      <c r="B2336" s="2">
        <v>1</v>
      </c>
      <c r="C2336" s="4">
        <v>45254</v>
      </c>
      <c r="D2336" s="2">
        <v>560</v>
      </c>
      <c r="E2336" s="2">
        <v>55</v>
      </c>
      <c r="F2336" s="2" t="str">
        <f>VLOOKUP(E2336,PRODUCTS!A:B,2,FALSE)</f>
        <v>Copper Snow Gauge</v>
      </c>
      <c r="G2336" s="2">
        <v>1</v>
      </c>
      <c r="H2336" s="10">
        <f>VLOOKUP(E2336,PRODUCTS!A:E,3,FALSE)</f>
        <v>65</v>
      </c>
      <c r="I2336" s="10">
        <f>VLOOKUP(E2336,PRODUCTS!A:E,4,FALSE)</f>
        <v>35.5</v>
      </c>
      <c r="J2336" s="10">
        <f t="shared" si="108"/>
        <v>65</v>
      </c>
      <c r="K2336" s="10">
        <f t="shared" si="109"/>
        <v>35.5</v>
      </c>
      <c r="L2336" s="10">
        <f t="shared" si="110"/>
        <v>29.5</v>
      </c>
      <c r="M2336" s="2">
        <f>VLOOKUP(D2336,CUSTOMERS!A:E,5,FALSE)</f>
        <v>3</v>
      </c>
      <c r="N2336" s="2">
        <f>VLOOKUP(E2336,PRODUCTS!A:E,5,FALSE)</f>
        <v>16</v>
      </c>
      <c r="O2336" s="2" t="str">
        <f>VLOOKUP(N2336,CATEGORIES!A:C,3,FALSE)</f>
        <v>Household</v>
      </c>
      <c r="P2336" s="2" t="str">
        <f ca="1">VLOOKUP(D2336,CUSTOMERS!A:J,10,FALSE)</f>
        <v>30 - 40</v>
      </c>
      <c r="Q2336" s="2" t="str">
        <f>VLOOKUP(D2336,CUSTOMERS!A:I,9,FALSE)</f>
        <v>North-East</v>
      </c>
      <c r="R2336" s="2" t="str">
        <f>VLOOKUP(D2336,CUSTOMERS!A:K,11,FALSE)</f>
        <v>USA</v>
      </c>
    </row>
    <row r="2337" spans="1:18" x14ac:dyDescent="0.2">
      <c r="A2337" s="2">
        <v>2092</v>
      </c>
      <c r="B2337" s="2">
        <v>2</v>
      </c>
      <c r="C2337" s="4">
        <v>45254</v>
      </c>
      <c r="D2337" s="2">
        <v>560</v>
      </c>
      <c r="E2337" s="2">
        <v>100</v>
      </c>
      <c r="F2337" s="2" t="str">
        <f>VLOOKUP(E2337,PRODUCTS!A:B,2,FALSE)</f>
        <v>Handsfree Head Massage</v>
      </c>
      <c r="G2337" s="2">
        <v>1</v>
      </c>
      <c r="H2337" s="10">
        <f>VLOOKUP(E2337,PRODUCTS!A:E,3,FALSE)</f>
        <v>64</v>
      </c>
      <c r="I2337" s="10">
        <f>VLOOKUP(E2337,PRODUCTS!A:E,4,FALSE)</f>
        <v>35</v>
      </c>
      <c r="J2337" s="10">
        <f t="shared" si="108"/>
        <v>64</v>
      </c>
      <c r="K2337" s="10">
        <f t="shared" si="109"/>
        <v>35</v>
      </c>
      <c r="L2337" s="10">
        <f t="shared" si="110"/>
        <v>29</v>
      </c>
      <c r="M2337" s="2">
        <f>VLOOKUP(D2337,CUSTOMERS!A:E,5,FALSE)</f>
        <v>3</v>
      </c>
      <c r="N2337" s="2">
        <f>VLOOKUP(E2337,PRODUCTS!A:E,5,FALSE)</f>
        <v>7</v>
      </c>
      <c r="O2337" s="2" t="str">
        <f>VLOOKUP(N2337,CATEGORIES!A:C,3,FALSE)</f>
        <v>Electronics</v>
      </c>
      <c r="P2337" s="2" t="str">
        <f ca="1">VLOOKUP(D2337,CUSTOMERS!A:J,10,FALSE)</f>
        <v>30 - 40</v>
      </c>
      <c r="Q2337" s="2" t="str">
        <f>VLOOKUP(D2337,CUSTOMERS!A:I,9,FALSE)</f>
        <v>North-East</v>
      </c>
      <c r="R2337" s="2" t="str">
        <f>VLOOKUP(D2337,CUSTOMERS!A:K,11,FALSE)</f>
        <v>USA</v>
      </c>
    </row>
    <row r="2338" spans="1:18" x14ac:dyDescent="0.2">
      <c r="A2338" s="2">
        <v>2092</v>
      </c>
      <c r="B2338" s="2">
        <v>3</v>
      </c>
      <c r="C2338" s="4">
        <v>45254</v>
      </c>
      <c r="D2338" s="2">
        <v>560</v>
      </c>
      <c r="E2338" s="2">
        <v>191</v>
      </c>
      <c r="F2338" s="2" t="str">
        <f>VLOOKUP(E2338,PRODUCTS!A:B,2,FALSE)</f>
        <v>Terra Cotta Garlic Roaster</v>
      </c>
      <c r="G2338" s="2">
        <v>1</v>
      </c>
      <c r="H2338" s="10">
        <f>VLOOKUP(E2338,PRODUCTS!A:E,3,FALSE)</f>
        <v>26</v>
      </c>
      <c r="I2338" s="10">
        <f>VLOOKUP(E2338,PRODUCTS!A:E,4,FALSE)</f>
        <v>15</v>
      </c>
      <c r="J2338" s="10">
        <f t="shared" si="108"/>
        <v>26</v>
      </c>
      <c r="K2338" s="10">
        <f t="shared" si="109"/>
        <v>15</v>
      </c>
      <c r="L2338" s="10">
        <f t="shared" si="110"/>
        <v>11</v>
      </c>
      <c r="M2338" s="2">
        <f>VLOOKUP(D2338,CUSTOMERS!A:E,5,FALSE)</f>
        <v>3</v>
      </c>
      <c r="N2338" s="2">
        <f>VLOOKUP(E2338,PRODUCTS!A:E,5,FALSE)</f>
        <v>15</v>
      </c>
      <c r="O2338" s="2" t="str">
        <f>VLOOKUP(N2338,CATEGORIES!A:C,3,FALSE)</f>
        <v>Household</v>
      </c>
      <c r="P2338" s="2" t="str">
        <f ca="1">VLOOKUP(D2338,CUSTOMERS!A:J,10,FALSE)</f>
        <v>30 - 40</v>
      </c>
      <c r="Q2338" s="2" t="str">
        <f>VLOOKUP(D2338,CUSTOMERS!A:I,9,FALSE)</f>
        <v>North-East</v>
      </c>
      <c r="R2338" s="2" t="str">
        <f>VLOOKUP(D2338,CUSTOMERS!A:K,11,FALSE)</f>
        <v>USA</v>
      </c>
    </row>
    <row r="2339" spans="1:18" x14ac:dyDescent="0.2">
      <c r="A2339" s="2">
        <v>2092</v>
      </c>
      <c r="B2339" s="2">
        <v>4</v>
      </c>
      <c r="C2339" s="4">
        <v>45254</v>
      </c>
      <c r="D2339" s="2">
        <v>560</v>
      </c>
      <c r="E2339" s="2">
        <v>202</v>
      </c>
      <c r="F2339" s="2" t="str">
        <f>VLOOKUP(E2339,PRODUCTS!A:B,2,FALSE)</f>
        <v>100% Wool Victorian Carpet</v>
      </c>
      <c r="G2339" s="2">
        <v>2</v>
      </c>
      <c r="H2339" s="10">
        <f>VLOOKUP(E2339,PRODUCTS!A:E,3,FALSE)</f>
        <v>998</v>
      </c>
      <c r="I2339" s="10">
        <f>VLOOKUP(E2339,PRODUCTS!A:E,4,FALSE)</f>
        <v>502</v>
      </c>
      <c r="J2339" s="10">
        <f t="shared" si="108"/>
        <v>1996</v>
      </c>
      <c r="K2339" s="10">
        <f t="shared" si="109"/>
        <v>1004</v>
      </c>
      <c r="L2339" s="10">
        <f t="shared" si="110"/>
        <v>992</v>
      </c>
      <c r="M2339" s="2">
        <f>VLOOKUP(D2339,CUSTOMERS!A:E,5,FALSE)</f>
        <v>3</v>
      </c>
      <c r="N2339" s="2">
        <f>VLOOKUP(E2339,PRODUCTS!A:E,5,FALSE)</f>
        <v>19</v>
      </c>
      <c r="O2339" s="2" t="str">
        <f>VLOOKUP(N2339,CATEGORIES!A:C,3,FALSE)</f>
        <v>Household</v>
      </c>
      <c r="P2339" s="2" t="str">
        <f ca="1">VLOOKUP(D2339,CUSTOMERS!A:J,10,FALSE)</f>
        <v>30 - 40</v>
      </c>
      <c r="Q2339" s="2" t="str">
        <f>VLOOKUP(D2339,CUSTOMERS!A:I,9,FALSE)</f>
        <v>North-East</v>
      </c>
      <c r="R2339" s="2" t="str">
        <f>VLOOKUP(D2339,CUSTOMERS!A:K,11,FALSE)</f>
        <v>USA</v>
      </c>
    </row>
    <row r="2340" spans="1:18" x14ac:dyDescent="0.2">
      <c r="A2340" s="2">
        <v>2093</v>
      </c>
      <c r="B2340" s="2">
        <v>1</v>
      </c>
      <c r="C2340" s="4">
        <v>45255</v>
      </c>
      <c r="D2340" s="2">
        <v>47</v>
      </c>
      <c r="E2340" s="2">
        <v>108</v>
      </c>
      <c r="F2340" s="2" t="str">
        <f>VLOOKUP(E2340,PRODUCTS!A:B,2,FALSE)</f>
        <v>Invisible Wreath Hanger</v>
      </c>
      <c r="G2340" s="2">
        <v>1</v>
      </c>
      <c r="H2340" s="10">
        <f>VLOOKUP(E2340,PRODUCTS!A:E,3,FALSE)</f>
        <v>20</v>
      </c>
      <c r="I2340" s="10">
        <f>VLOOKUP(E2340,PRODUCTS!A:E,4,FALSE)</f>
        <v>13</v>
      </c>
      <c r="J2340" s="10">
        <f t="shared" si="108"/>
        <v>20</v>
      </c>
      <c r="K2340" s="10">
        <f t="shared" si="109"/>
        <v>13</v>
      </c>
      <c r="L2340" s="10">
        <f t="shared" si="110"/>
        <v>7</v>
      </c>
      <c r="M2340" s="2">
        <f>VLOOKUP(D2340,CUSTOMERS!A:E,5,FALSE)</f>
        <v>1</v>
      </c>
      <c r="N2340" s="2">
        <f>VLOOKUP(E2340,PRODUCTS!A:E,5,FALSE)</f>
        <v>4</v>
      </c>
      <c r="O2340" s="2" t="str">
        <f>VLOOKUP(N2340,CATEGORIES!A:C,3,FALSE)</f>
        <v>Gifts</v>
      </c>
      <c r="P2340" s="2" t="str">
        <f ca="1">VLOOKUP(D2340,CUSTOMERS!A:J,10,FALSE)</f>
        <v>40 - 50</v>
      </c>
      <c r="Q2340" s="2" t="str">
        <f>VLOOKUP(D2340,CUSTOMERS!A:I,9,FALSE)</f>
        <v>North-East</v>
      </c>
      <c r="R2340" s="2" t="str">
        <f>VLOOKUP(D2340,CUSTOMERS!A:K,11,FALSE)</f>
        <v>USA</v>
      </c>
    </row>
    <row r="2341" spans="1:18" x14ac:dyDescent="0.2">
      <c r="A2341" s="2">
        <v>2093</v>
      </c>
      <c r="B2341" s="2">
        <v>2</v>
      </c>
      <c r="C2341" s="4">
        <v>45255</v>
      </c>
      <c r="D2341" s="2">
        <v>47</v>
      </c>
      <c r="E2341" s="2">
        <v>174</v>
      </c>
      <c r="F2341" s="2" t="str">
        <f>VLOOKUP(E2341,PRODUCTS!A:B,2,FALSE)</f>
        <v>Silver Locket and Chain</v>
      </c>
      <c r="G2341" s="2">
        <v>1</v>
      </c>
      <c r="H2341" s="10">
        <f>VLOOKUP(E2341,PRODUCTS!A:E,3,FALSE)</f>
        <v>41</v>
      </c>
      <c r="I2341" s="10">
        <f>VLOOKUP(E2341,PRODUCTS!A:E,4,FALSE)</f>
        <v>21.5</v>
      </c>
      <c r="J2341" s="10">
        <f t="shared" si="108"/>
        <v>41</v>
      </c>
      <c r="K2341" s="10">
        <f t="shared" si="109"/>
        <v>21.5</v>
      </c>
      <c r="L2341" s="10">
        <f t="shared" si="110"/>
        <v>19.5</v>
      </c>
      <c r="M2341" s="2">
        <f>VLOOKUP(D2341,CUSTOMERS!A:E,5,FALSE)</f>
        <v>1</v>
      </c>
      <c r="N2341" s="2">
        <f>VLOOKUP(E2341,PRODUCTS!A:E,5,FALSE)</f>
        <v>14</v>
      </c>
      <c r="O2341" s="2" t="str">
        <f>VLOOKUP(N2341,CATEGORIES!A:C,3,FALSE)</f>
        <v>Health &amp; Beauty</v>
      </c>
      <c r="P2341" s="2" t="str">
        <f ca="1">VLOOKUP(D2341,CUSTOMERS!A:J,10,FALSE)</f>
        <v>40 - 50</v>
      </c>
      <c r="Q2341" s="2" t="str">
        <f>VLOOKUP(D2341,CUSTOMERS!A:I,9,FALSE)</f>
        <v>North-East</v>
      </c>
      <c r="R2341" s="2" t="str">
        <f>VLOOKUP(D2341,CUSTOMERS!A:K,11,FALSE)</f>
        <v>USA</v>
      </c>
    </row>
    <row r="2342" spans="1:18" x14ac:dyDescent="0.2">
      <c r="A2342" s="2">
        <v>2094</v>
      </c>
      <c r="B2342" s="2">
        <v>1</v>
      </c>
      <c r="C2342" s="4">
        <v>45255</v>
      </c>
      <c r="D2342" s="2">
        <v>310</v>
      </c>
      <c r="E2342" s="2">
        <v>19</v>
      </c>
      <c r="F2342" s="2" t="str">
        <f>VLOOKUP(E2342,PRODUCTS!A:B,2,FALSE)</f>
        <v>Bon Appetite</v>
      </c>
      <c r="G2342" s="2">
        <v>1</v>
      </c>
      <c r="H2342" s="10">
        <f>VLOOKUP(E2342,PRODUCTS!A:E,3,FALSE)</f>
        <v>62</v>
      </c>
      <c r="I2342" s="10">
        <f>VLOOKUP(E2342,PRODUCTS!A:E,4,FALSE)</f>
        <v>32</v>
      </c>
      <c r="J2342" s="10">
        <f t="shared" si="108"/>
        <v>62</v>
      </c>
      <c r="K2342" s="10">
        <f t="shared" si="109"/>
        <v>32</v>
      </c>
      <c r="L2342" s="10">
        <f t="shared" si="110"/>
        <v>30</v>
      </c>
      <c r="M2342" s="2">
        <f>VLOOKUP(D2342,CUSTOMERS!A:E,5,FALSE)</f>
        <v>1</v>
      </c>
      <c r="N2342" s="2">
        <f>VLOOKUP(E2342,PRODUCTS!A:E,5,FALSE)</f>
        <v>11</v>
      </c>
      <c r="O2342" s="2" t="str">
        <f>VLOOKUP(N2342,CATEGORIES!A:C,3,FALSE)</f>
        <v>Gifts</v>
      </c>
      <c r="P2342" s="2" t="str">
        <f ca="1">VLOOKUP(D2342,CUSTOMERS!A:J,10,FALSE)</f>
        <v>20 - 30</v>
      </c>
      <c r="Q2342" s="2" t="str">
        <f>VLOOKUP(D2342,CUSTOMERS!A:I,9,FALSE)</f>
        <v>South</v>
      </c>
      <c r="R2342" s="2" t="str">
        <f>VLOOKUP(D2342,CUSTOMERS!A:K,11,FALSE)</f>
        <v>USA</v>
      </c>
    </row>
    <row r="2343" spans="1:18" x14ac:dyDescent="0.2">
      <c r="A2343" s="2">
        <v>2094</v>
      </c>
      <c r="B2343" s="2">
        <v>2</v>
      </c>
      <c r="C2343" s="4">
        <v>45255</v>
      </c>
      <c r="D2343" s="2">
        <v>310</v>
      </c>
      <c r="E2343" s="2">
        <v>25</v>
      </c>
      <c r="F2343" s="2" t="str">
        <f>VLOOKUP(E2343,PRODUCTS!A:B,2,FALSE)</f>
        <v>Brass Match Holder</v>
      </c>
      <c r="G2343" s="2">
        <v>1</v>
      </c>
      <c r="H2343" s="10">
        <f>VLOOKUP(E2343,PRODUCTS!A:E,3,FALSE)</f>
        <v>20</v>
      </c>
      <c r="I2343" s="10">
        <f>VLOOKUP(E2343,PRODUCTS!A:E,4,FALSE)</f>
        <v>12</v>
      </c>
      <c r="J2343" s="10">
        <f t="shared" si="108"/>
        <v>20</v>
      </c>
      <c r="K2343" s="10">
        <f t="shared" si="109"/>
        <v>12</v>
      </c>
      <c r="L2343" s="10">
        <f t="shared" si="110"/>
        <v>8</v>
      </c>
      <c r="M2343" s="2">
        <f>VLOOKUP(D2343,CUSTOMERS!A:E,5,FALSE)</f>
        <v>1</v>
      </c>
      <c r="N2343" s="2">
        <f>VLOOKUP(E2343,PRODUCTS!A:E,5,FALSE)</f>
        <v>13</v>
      </c>
      <c r="O2343" s="2" t="str">
        <f>VLOOKUP(N2343,CATEGORIES!A:C,3,FALSE)</f>
        <v>Household</v>
      </c>
      <c r="P2343" s="2" t="str">
        <f ca="1">VLOOKUP(D2343,CUSTOMERS!A:J,10,FALSE)</f>
        <v>20 - 30</v>
      </c>
      <c r="Q2343" s="2" t="str">
        <f>VLOOKUP(D2343,CUSTOMERS!A:I,9,FALSE)</f>
        <v>South</v>
      </c>
      <c r="R2343" s="2" t="str">
        <f>VLOOKUP(D2343,CUSTOMERS!A:K,11,FALSE)</f>
        <v>USA</v>
      </c>
    </row>
    <row r="2344" spans="1:18" x14ac:dyDescent="0.2">
      <c r="A2344" s="2">
        <v>2094</v>
      </c>
      <c r="B2344" s="2">
        <v>3</v>
      </c>
      <c r="C2344" s="4">
        <v>45255</v>
      </c>
      <c r="D2344" s="2">
        <v>310</v>
      </c>
      <c r="E2344" s="2">
        <v>59</v>
      </c>
      <c r="F2344" s="2" t="str">
        <f>VLOOKUP(E2344,PRODUCTS!A:B,2,FALSE)</f>
        <v>Crystal Flowers and Vase</v>
      </c>
      <c r="G2344" s="2">
        <v>1</v>
      </c>
      <c r="H2344" s="10">
        <f>VLOOKUP(E2344,PRODUCTS!A:E,3,FALSE)</f>
        <v>65</v>
      </c>
      <c r="I2344" s="10">
        <f>VLOOKUP(E2344,PRODUCTS!A:E,4,FALSE)</f>
        <v>33.5</v>
      </c>
      <c r="J2344" s="10">
        <f t="shared" si="108"/>
        <v>65</v>
      </c>
      <c r="K2344" s="10">
        <f t="shared" si="109"/>
        <v>33.5</v>
      </c>
      <c r="L2344" s="10">
        <f t="shared" si="110"/>
        <v>31.5</v>
      </c>
      <c r="M2344" s="2">
        <f>VLOOKUP(D2344,CUSTOMERS!A:E,5,FALSE)</f>
        <v>1</v>
      </c>
      <c r="N2344" s="2">
        <f>VLOOKUP(E2344,PRODUCTS!A:E,5,FALSE)</f>
        <v>22</v>
      </c>
      <c r="O2344" s="2" t="str">
        <f>VLOOKUP(N2344,CATEGORIES!A:C,3,FALSE)</f>
        <v>Gifts</v>
      </c>
      <c r="P2344" s="2" t="str">
        <f ca="1">VLOOKUP(D2344,CUSTOMERS!A:J,10,FALSE)</f>
        <v>20 - 30</v>
      </c>
      <c r="Q2344" s="2" t="str">
        <f>VLOOKUP(D2344,CUSTOMERS!A:I,9,FALSE)</f>
        <v>South</v>
      </c>
      <c r="R2344" s="2" t="str">
        <f>VLOOKUP(D2344,CUSTOMERS!A:K,11,FALSE)</f>
        <v>USA</v>
      </c>
    </row>
    <row r="2345" spans="1:18" x14ac:dyDescent="0.2">
      <c r="A2345" s="2">
        <v>2095</v>
      </c>
      <c r="B2345" s="2">
        <v>1</v>
      </c>
      <c r="C2345" s="4">
        <v>45255</v>
      </c>
      <c r="D2345" s="2">
        <v>557</v>
      </c>
      <c r="E2345" s="2">
        <v>28</v>
      </c>
      <c r="F2345" s="2" t="str">
        <f>VLOOKUP(E2345,PRODUCTS!A:B,2,FALSE)</f>
        <v>Candlelit Forest Screen</v>
      </c>
      <c r="G2345" s="2">
        <v>1</v>
      </c>
      <c r="H2345" s="10">
        <f>VLOOKUP(E2345,PRODUCTS!A:E,3,FALSE)</f>
        <v>30</v>
      </c>
      <c r="I2345" s="10">
        <f>VLOOKUP(E2345,PRODUCTS!A:E,4,FALSE)</f>
        <v>18</v>
      </c>
      <c r="J2345" s="10">
        <f t="shared" si="108"/>
        <v>30</v>
      </c>
      <c r="K2345" s="10">
        <f t="shared" si="109"/>
        <v>18</v>
      </c>
      <c r="L2345" s="10">
        <f t="shared" si="110"/>
        <v>12</v>
      </c>
      <c r="M2345" s="2">
        <f>VLOOKUP(D2345,CUSTOMERS!A:E,5,FALSE)</f>
        <v>7</v>
      </c>
      <c r="N2345" s="2">
        <f>VLOOKUP(E2345,PRODUCTS!A:E,5,FALSE)</f>
        <v>4</v>
      </c>
      <c r="O2345" s="2" t="str">
        <f>VLOOKUP(N2345,CATEGORIES!A:C,3,FALSE)</f>
        <v>Gifts</v>
      </c>
      <c r="P2345" s="2" t="str">
        <f ca="1">VLOOKUP(D2345,CUSTOMERS!A:J,10,FALSE)</f>
        <v>30 - 40</v>
      </c>
      <c r="Q2345" s="2" t="str">
        <f>VLOOKUP(D2345,CUSTOMERS!A:I,9,FALSE)</f>
        <v>Central</v>
      </c>
      <c r="R2345" s="2" t="str">
        <f>VLOOKUP(D2345,CUSTOMERS!A:K,11,FALSE)</f>
        <v>USA</v>
      </c>
    </row>
    <row r="2346" spans="1:18" x14ac:dyDescent="0.2">
      <c r="A2346" s="2">
        <v>2095</v>
      </c>
      <c r="B2346" s="2">
        <v>2</v>
      </c>
      <c r="C2346" s="4">
        <v>45255</v>
      </c>
      <c r="D2346" s="2">
        <v>557</v>
      </c>
      <c r="E2346" s="2">
        <v>49</v>
      </c>
      <c r="F2346" s="2" t="str">
        <f>VLOOKUP(E2346,PRODUCTS!A:B,2,FALSE)</f>
        <v>Chocolate Roses</v>
      </c>
      <c r="G2346" s="2">
        <v>1</v>
      </c>
      <c r="H2346" s="10">
        <f>VLOOKUP(E2346,PRODUCTS!A:E,3,FALSE)</f>
        <v>41</v>
      </c>
      <c r="I2346" s="10">
        <f>VLOOKUP(E2346,PRODUCTS!A:E,4,FALSE)</f>
        <v>23.5</v>
      </c>
      <c r="J2346" s="10">
        <f t="shared" si="108"/>
        <v>41</v>
      </c>
      <c r="K2346" s="10">
        <f t="shared" si="109"/>
        <v>23.5</v>
      </c>
      <c r="L2346" s="10">
        <f t="shared" si="110"/>
        <v>17.5</v>
      </c>
      <c r="M2346" s="2">
        <f>VLOOKUP(D2346,CUSTOMERS!A:E,5,FALSE)</f>
        <v>7</v>
      </c>
      <c r="N2346" s="2">
        <f>VLOOKUP(E2346,PRODUCTS!A:E,5,FALSE)</f>
        <v>3</v>
      </c>
      <c r="O2346" s="2" t="str">
        <f>VLOOKUP(N2346,CATEGORIES!A:C,3,FALSE)</f>
        <v>Food</v>
      </c>
      <c r="P2346" s="2" t="str">
        <f ca="1">VLOOKUP(D2346,CUSTOMERS!A:J,10,FALSE)</f>
        <v>30 - 40</v>
      </c>
      <c r="Q2346" s="2" t="str">
        <f>VLOOKUP(D2346,CUSTOMERS!A:I,9,FALSE)</f>
        <v>Central</v>
      </c>
      <c r="R2346" s="2" t="str">
        <f>VLOOKUP(D2346,CUSTOMERS!A:K,11,FALSE)</f>
        <v>USA</v>
      </c>
    </row>
    <row r="2347" spans="1:18" x14ac:dyDescent="0.2">
      <c r="A2347" s="2">
        <v>2095</v>
      </c>
      <c r="B2347" s="2">
        <v>3</v>
      </c>
      <c r="C2347" s="4">
        <v>45255</v>
      </c>
      <c r="D2347" s="2">
        <v>557</v>
      </c>
      <c r="E2347" s="2">
        <v>150</v>
      </c>
      <c r="F2347" s="2" t="str">
        <f>VLOOKUP(E2347,PRODUCTS!A:B,2,FALSE)</f>
        <v>Personal Air Purifier</v>
      </c>
      <c r="G2347" s="2">
        <v>1</v>
      </c>
      <c r="H2347" s="10">
        <f>VLOOKUP(E2347,PRODUCTS!A:E,3,FALSE)</f>
        <v>105</v>
      </c>
      <c r="I2347" s="10">
        <f>VLOOKUP(E2347,PRODUCTS!A:E,4,FALSE)</f>
        <v>53.5</v>
      </c>
      <c r="J2347" s="10">
        <f t="shared" si="108"/>
        <v>105</v>
      </c>
      <c r="K2347" s="10">
        <f t="shared" si="109"/>
        <v>53.5</v>
      </c>
      <c r="L2347" s="10">
        <f t="shared" si="110"/>
        <v>51.5</v>
      </c>
      <c r="M2347" s="2">
        <f>VLOOKUP(D2347,CUSTOMERS!A:E,5,FALSE)</f>
        <v>7</v>
      </c>
      <c r="N2347" s="2">
        <f>VLOOKUP(E2347,PRODUCTS!A:E,5,FALSE)</f>
        <v>7</v>
      </c>
      <c r="O2347" s="2" t="str">
        <f>VLOOKUP(N2347,CATEGORIES!A:C,3,FALSE)</f>
        <v>Electronics</v>
      </c>
      <c r="P2347" s="2" t="str">
        <f ca="1">VLOOKUP(D2347,CUSTOMERS!A:J,10,FALSE)</f>
        <v>30 - 40</v>
      </c>
      <c r="Q2347" s="2" t="str">
        <f>VLOOKUP(D2347,CUSTOMERS!A:I,9,FALSE)</f>
        <v>Central</v>
      </c>
      <c r="R2347" s="2" t="str">
        <f>VLOOKUP(D2347,CUSTOMERS!A:K,11,FALSE)</f>
        <v>USA</v>
      </c>
    </row>
    <row r="2348" spans="1:18" x14ac:dyDescent="0.2">
      <c r="A2348" s="2">
        <v>2096</v>
      </c>
      <c r="B2348" s="2">
        <v>1</v>
      </c>
      <c r="C2348" s="4">
        <v>45256</v>
      </c>
      <c r="D2348" s="2">
        <v>105</v>
      </c>
      <c r="E2348" s="2">
        <v>110</v>
      </c>
      <c r="F2348" s="2" t="str">
        <f>VLOOKUP(E2348,PRODUCTS!A:B,2,FALSE)</f>
        <v>Italian Trattoria</v>
      </c>
      <c r="G2348" s="2">
        <v>1</v>
      </c>
      <c r="H2348" s="10">
        <f>VLOOKUP(E2348,PRODUCTS!A:E,3,FALSE)</f>
        <v>65</v>
      </c>
      <c r="I2348" s="10">
        <f>VLOOKUP(E2348,PRODUCTS!A:E,4,FALSE)</f>
        <v>35.5</v>
      </c>
      <c r="J2348" s="10">
        <f t="shared" si="108"/>
        <v>65</v>
      </c>
      <c r="K2348" s="10">
        <f t="shared" si="109"/>
        <v>35.5</v>
      </c>
      <c r="L2348" s="10">
        <f t="shared" si="110"/>
        <v>29.5</v>
      </c>
      <c r="M2348" s="2">
        <f>VLOOKUP(D2348,CUSTOMERS!A:E,5,FALSE)</f>
        <v>9</v>
      </c>
      <c r="N2348" s="2">
        <f>VLOOKUP(E2348,PRODUCTS!A:E,5,FALSE)</f>
        <v>11</v>
      </c>
      <c r="O2348" s="2" t="str">
        <f>VLOOKUP(N2348,CATEGORIES!A:C,3,FALSE)</f>
        <v>Gifts</v>
      </c>
      <c r="P2348" s="2" t="str">
        <f ca="1">VLOOKUP(D2348,CUSTOMERS!A:J,10,FALSE)</f>
        <v>40 - 50</v>
      </c>
      <c r="Q2348" s="2" t="str">
        <f>VLOOKUP(D2348,CUSTOMERS!A:I,9,FALSE)</f>
        <v>North-East</v>
      </c>
      <c r="R2348" s="2" t="str">
        <f>VLOOKUP(D2348,CUSTOMERS!A:K,11,FALSE)</f>
        <v>USA</v>
      </c>
    </row>
    <row r="2349" spans="1:18" x14ac:dyDescent="0.2">
      <c r="A2349" s="2">
        <v>2097</v>
      </c>
      <c r="B2349" s="2">
        <v>1</v>
      </c>
      <c r="C2349" s="4">
        <v>45256</v>
      </c>
      <c r="D2349" s="2">
        <v>472</v>
      </c>
      <c r="E2349" s="2">
        <v>65</v>
      </c>
      <c r="F2349" s="2" t="str">
        <f>VLOOKUP(E2349,PRODUCTS!A:B,2,FALSE)</f>
        <v>Dog Bomber Jacket</v>
      </c>
      <c r="G2349" s="2">
        <v>1</v>
      </c>
      <c r="H2349" s="10">
        <f>VLOOKUP(E2349,PRODUCTS!A:E,3,FALSE)</f>
        <v>60</v>
      </c>
      <c r="I2349" s="10">
        <f>VLOOKUP(E2349,PRODUCTS!A:E,4,FALSE)</f>
        <v>33</v>
      </c>
      <c r="J2349" s="10">
        <f t="shared" si="108"/>
        <v>60</v>
      </c>
      <c r="K2349" s="10">
        <f t="shared" si="109"/>
        <v>33</v>
      </c>
      <c r="L2349" s="10">
        <f t="shared" si="110"/>
        <v>27</v>
      </c>
      <c r="M2349" s="2">
        <f>VLOOKUP(D2349,CUSTOMERS!A:E,5,FALSE)</f>
        <v>5</v>
      </c>
      <c r="N2349" s="2">
        <f>VLOOKUP(E2349,PRODUCTS!A:E,5,FALSE)</f>
        <v>21</v>
      </c>
      <c r="O2349" s="2" t="str">
        <f>VLOOKUP(N2349,CATEGORIES!A:C,3,FALSE)</f>
        <v>Household</v>
      </c>
      <c r="P2349" s="2" t="str">
        <f ca="1">VLOOKUP(D2349,CUSTOMERS!A:J,10,FALSE)</f>
        <v>40 - 50</v>
      </c>
      <c r="Q2349" s="2" t="str">
        <f>VLOOKUP(D2349,CUSTOMERS!A:I,9,FALSE)</f>
        <v>North-West</v>
      </c>
      <c r="R2349" s="2" t="str">
        <f>VLOOKUP(D2349,CUSTOMERS!A:K,11,FALSE)</f>
        <v>USA</v>
      </c>
    </row>
    <row r="2350" spans="1:18" x14ac:dyDescent="0.2">
      <c r="A2350" s="2">
        <v>2097</v>
      </c>
      <c r="B2350" s="2">
        <v>2</v>
      </c>
      <c r="C2350" s="4">
        <v>45256</v>
      </c>
      <c r="D2350" s="2">
        <v>472</v>
      </c>
      <c r="E2350" s="2">
        <v>142</v>
      </c>
      <c r="F2350" s="2" t="str">
        <f>VLOOKUP(E2350,PRODUCTS!A:B,2,FALSE)</f>
        <v>Notre Dame 3-D Puzzle</v>
      </c>
      <c r="G2350" s="2">
        <v>1</v>
      </c>
      <c r="H2350" s="10">
        <f>VLOOKUP(E2350,PRODUCTS!A:E,3,FALSE)</f>
        <v>50</v>
      </c>
      <c r="I2350" s="10">
        <f>VLOOKUP(E2350,PRODUCTS!A:E,4,FALSE)</f>
        <v>27</v>
      </c>
      <c r="J2350" s="10">
        <f t="shared" si="108"/>
        <v>50</v>
      </c>
      <c r="K2350" s="10">
        <f t="shared" si="109"/>
        <v>27</v>
      </c>
      <c r="L2350" s="10">
        <f t="shared" si="110"/>
        <v>23</v>
      </c>
      <c r="M2350" s="2">
        <f>VLOOKUP(D2350,CUSTOMERS!A:E,5,FALSE)</f>
        <v>5</v>
      </c>
      <c r="N2350" s="2">
        <f>VLOOKUP(E2350,PRODUCTS!A:E,5,FALSE)</f>
        <v>10</v>
      </c>
      <c r="O2350" s="2" t="str">
        <f>VLOOKUP(N2350,CATEGORIES!A:C,3,FALSE)</f>
        <v>Children</v>
      </c>
      <c r="P2350" s="2" t="str">
        <f ca="1">VLOOKUP(D2350,CUSTOMERS!A:J,10,FALSE)</f>
        <v>40 - 50</v>
      </c>
      <c r="Q2350" s="2" t="str">
        <f>VLOOKUP(D2350,CUSTOMERS!A:I,9,FALSE)</f>
        <v>North-West</v>
      </c>
      <c r="R2350" s="2" t="str">
        <f>VLOOKUP(D2350,CUSTOMERS!A:K,11,FALSE)</f>
        <v>USA</v>
      </c>
    </row>
    <row r="2351" spans="1:18" x14ac:dyDescent="0.2">
      <c r="A2351" s="2">
        <v>2098</v>
      </c>
      <c r="B2351" s="2">
        <v>1</v>
      </c>
      <c r="C2351" s="4">
        <v>45257</v>
      </c>
      <c r="D2351" s="2">
        <v>174</v>
      </c>
      <c r="E2351" s="2">
        <v>122</v>
      </c>
      <c r="F2351" s="2" t="str">
        <f>VLOOKUP(E2351,PRODUCTS!A:B,2,FALSE)</f>
        <v>Log and Kindling Rack</v>
      </c>
      <c r="G2351" s="2">
        <v>1</v>
      </c>
      <c r="H2351" s="10">
        <f>VLOOKUP(E2351,PRODUCTS!A:E,3,FALSE)</f>
        <v>105</v>
      </c>
      <c r="I2351" s="10">
        <f>VLOOKUP(E2351,PRODUCTS!A:E,4,FALSE)</f>
        <v>55.5</v>
      </c>
      <c r="J2351" s="10">
        <f t="shared" si="108"/>
        <v>105</v>
      </c>
      <c r="K2351" s="10">
        <f t="shared" si="109"/>
        <v>55.5</v>
      </c>
      <c r="L2351" s="10">
        <f t="shared" si="110"/>
        <v>49.5</v>
      </c>
      <c r="M2351" s="2">
        <f>VLOOKUP(D2351,CUSTOMERS!A:E,5,FALSE)</f>
        <v>5</v>
      </c>
      <c r="N2351" s="2">
        <f>VLOOKUP(E2351,PRODUCTS!A:E,5,FALSE)</f>
        <v>13</v>
      </c>
      <c r="O2351" s="2" t="str">
        <f>VLOOKUP(N2351,CATEGORIES!A:C,3,FALSE)</f>
        <v>Household</v>
      </c>
      <c r="P2351" s="2" t="str">
        <f ca="1">VLOOKUP(D2351,CUSTOMERS!A:J,10,FALSE)</f>
        <v>60 - 70</v>
      </c>
      <c r="Q2351" s="2" t="str">
        <f>VLOOKUP(D2351,CUSTOMERS!A:I,9,FALSE)</f>
        <v>South</v>
      </c>
      <c r="R2351" s="2" t="str">
        <f>VLOOKUP(D2351,CUSTOMERS!A:K,11,FALSE)</f>
        <v>USA</v>
      </c>
    </row>
    <row r="2352" spans="1:18" x14ac:dyDescent="0.2">
      <c r="A2352" s="2">
        <v>2099</v>
      </c>
      <c r="B2352" s="2">
        <v>1</v>
      </c>
      <c r="C2352" s="4">
        <v>45257</v>
      </c>
      <c r="D2352" s="2">
        <v>463</v>
      </c>
      <c r="E2352" s="2">
        <v>56</v>
      </c>
      <c r="F2352" s="2" t="str">
        <f>VLOOKUP(E2352,PRODUCTS!A:B,2,FALSE)</f>
        <v>Cork Board</v>
      </c>
      <c r="G2352" s="2">
        <v>1</v>
      </c>
      <c r="H2352" s="10">
        <f>VLOOKUP(E2352,PRODUCTS!A:E,3,FALSE)</f>
        <v>30</v>
      </c>
      <c r="I2352" s="10">
        <f>VLOOKUP(E2352,PRODUCTS!A:E,4,FALSE)</f>
        <v>18</v>
      </c>
      <c r="J2352" s="10">
        <f t="shared" si="108"/>
        <v>30</v>
      </c>
      <c r="K2352" s="10">
        <f t="shared" si="109"/>
        <v>18</v>
      </c>
      <c r="L2352" s="10">
        <f t="shared" si="110"/>
        <v>12</v>
      </c>
      <c r="M2352" s="2">
        <f>VLOOKUP(D2352,CUSTOMERS!A:E,5,FALSE)</f>
        <v>5</v>
      </c>
      <c r="N2352" s="2">
        <f>VLOOKUP(E2352,PRODUCTS!A:E,5,FALSE)</f>
        <v>15</v>
      </c>
      <c r="O2352" s="2" t="str">
        <f>VLOOKUP(N2352,CATEGORIES!A:C,3,FALSE)</f>
        <v>Household</v>
      </c>
      <c r="P2352" s="2" t="str">
        <f ca="1">VLOOKUP(D2352,CUSTOMERS!A:J,10,FALSE)</f>
        <v>50 - 60</v>
      </c>
      <c r="Q2352" s="2" t="str">
        <f>VLOOKUP(D2352,CUSTOMERS!A:I,9,FALSE)</f>
        <v>South</v>
      </c>
      <c r="R2352" s="2" t="str">
        <f>VLOOKUP(D2352,CUSTOMERS!A:K,11,FALSE)</f>
        <v>USA</v>
      </c>
    </row>
    <row r="2353" spans="1:18" x14ac:dyDescent="0.2">
      <c r="A2353" s="2">
        <v>2100</v>
      </c>
      <c r="B2353" s="2">
        <v>1</v>
      </c>
      <c r="C2353" s="4">
        <v>45257</v>
      </c>
      <c r="D2353" s="2">
        <v>624</v>
      </c>
      <c r="E2353" s="2">
        <v>70</v>
      </c>
      <c r="F2353" s="2" t="str">
        <f>VLOOKUP(E2353,PRODUCTS!A:B,2,FALSE)</f>
        <v>Eatable Delights Flower Basket</v>
      </c>
      <c r="G2353" s="2">
        <v>1</v>
      </c>
      <c r="H2353" s="10">
        <f>VLOOKUP(E2353,PRODUCTS!A:E,3,FALSE)</f>
        <v>55</v>
      </c>
      <c r="I2353" s="10">
        <f>VLOOKUP(E2353,PRODUCTS!A:E,4,FALSE)</f>
        <v>28.5</v>
      </c>
      <c r="J2353" s="10">
        <f t="shared" si="108"/>
        <v>55</v>
      </c>
      <c r="K2353" s="10">
        <f t="shared" si="109"/>
        <v>28.5</v>
      </c>
      <c r="L2353" s="10">
        <f t="shared" si="110"/>
        <v>26.5</v>
      </c>
      <c r="M2353" s="2">
        <f>VLOOKUP(D2353,CUSTOMERS!A:E,5,FALSE)</f>
        <v>4</v>
      </c>
      <c r="N2353" s="2">
        <f>VLOOKUP(E2353,PRODUCTS!A:E,5,FALSE)</f>
        <v>22</v>
      </c>
      <c r="O2353" s="2" t="str">
        <f>VLOOKUP(N2353,CATEGORIES!A:C,3,FALSE)</f>
        <v>Gifts</v>
      </c>
      <c r="P2353" s="2" t="str">
        <f ca="1">VLOOKUP(D2353,CUSTOMERS!A:J,10,FALSE)</f>
        <v>60 - 70</v>
      </c>
      <c r="Q2353" s="2" t="str">
        <f>VLOOKUP(D2353,CUSTOMERS!A:I,9,FALSE)</f>
        <v>North-West</v>
      </c>
      <c r="R2353" s="2" t="str">
        <f>VLOOKUP(D2353,CUSTOMERS!A:K,11,FALSE)</f>
        <v>USA</v>
      </c>
    </row>
    <row r="2354" spans="1:18" x14ac:dyDescent="0.2">
      <c r="A2354" s="2">
        <v>2100</v>
      </c>
      <c r="B2354" s="2">
        <v>2</v>
      </c>
      <c r="C2354" s="4">
        <v>45257</v>
      </c>
      <c r="D2354" s="2">
        <v>624</v>
      </c>
      <c r="E2354" s="2">
        <v>83</v>
      </c>
      <c r="F2354" s="2" t="str">
        <f>VLOOKUP(E2354,PRODUCTS!A:B,2,FALSE)</f>
        <v>Tapestry 100% Wool Carpet</v>
      </c>
      <c r="G2354" s="2">
        <v>2</v>
      </c>
      <c r="H2354" s="10">
        <f>VLOOKUP(E2354,PRODUCTS!A:E,3,FALSE)</f>
        <v>590</v>
      </c>
      <c r="I2354" s="10">
        <f>VLOOKUP(E2354,PRODUCTS!A:E,4,FALSE)</f>
        <v>298</v>
      </c>
      <c r="J2354" s="10">
        <f t="shared" si="108"/>
        <v>1180</v>
      </c>
      <c r="K2354" s="10">
        <f t="shared" si="109"/>
        <v>596</v>
      </c>
      <c r="L2354" s="10">
        <f t="shared" si="110"/>
        <v>584</v>
      </c>
      <c r="M2354" s="2">
        <f>VLOOKUP(D2354,CUSTOMERS!A:E,5,FALSE)</f>
        <v>4</v>
      </c>
      <c r="N2354" s="2">
        <f>VLOOKUP(E2354,PRODUCTS!A:E,5,FALSE)</f>
        <v>19</v>
      </c>
      <c r="O2354" s="2" t="str">
        <f>VLOOKUP(N2354,CATEGORIES!A:C,3,FALSE)</f>
        <v>Household</v>
      </c>
      <c r="P2354" s="2" t="str">
        <f ca="1">VLOOKUP(D2354,CUSTOMERS!A:J,10,FALSE)</f>
        <v>60 - 70</v>
      </c>
      <c r="Q2354" s="2" t="str">
        <f>VLOOKUP(D2354,CUSTOMERS!A:I,9,FALSE)</f>
        <v>North-West</v>
      </c>
      <c r="R2354" s="2" t="str">
        <f>VLOOKUP(D2354,CUSTOMERS!A:K,11,FALSE)</f>
        <v>USA</v>
      </c>
    </row>
    <row r="2355" spans="1:18" x14ac:dyDescent="0.2">
      <c r="A2355" s="2">
        <v>2100</v>
      </c>
      <c r="B2355" s="2">
        <v>3</v>
      </c>
      <c r="C2355" s="4">
        <v>45257</v>
      </c>
      <c r="D2355" s="2">
        <v>624</v>
      </c>
      <c r="E2355" s="2">
        <v>95</v>
      </c>
      <c r="F2355" s="2" t="str">
        <f>VLOOKUP(E2355,PRODUCTS!A:B,2,FALSE)</f>
        <v>Golfer's Mousepad</v>
      </c>
      <c r="G2355" s="2">
        <v>1</v>
      </c>
      <c r="H2355" s="10">
        <f>VLOOKUP(E2355,PRODUCTS!A:E,3,FALSE)</f>
        <v>19</v>
      </c>
      <c r="I2355" s="10">
        <f>VLOOKUP(E2355,PRODUCTS!A:E,4,FALSE)</f>
        <v>11.5</v>
      </c>
      <c r="J2355" s="10">
        <f t="shared" si="108"/>
        <v>19</v>
      </c>
      <c r="K2355" s="10">
        <f t="shared" si="109"/>
        <v>11.5</v>
      </c>
      <c r="L2355" s="10">
        <f t="shared" si="110"/>
        <v>7.5</v>
      </c>
      <c r="M2355" s="2">
        <f>VLOOKUP(D2355,CUSTOMERS!A:E,5,FALSE)</f>
        <v>4</v>
      </c>
      <c r="N2355" s="2">
        <f>VLOOKUP(E2355,PRODUCTS!A:E,5,FALSE)</f>
        <v>12</v>
      </c>
      <c r="O2355" s="2" t="str">
        <f>VLOOKUP(N2355,CATEGORIES!A:C,3,FALSE)</f>
        <v>Gifts</v>
      </c>
      <c r="P2355" s="2" t="str">
        <f ca="1">VLOOKUP(D2355,CUSTOMERS!A:J,10,FALSE)</f>
        <v>60 - 70</v>
      </c>
      <c r="Q2355" s="2" t="str">
        <f>VLOOKUP(D2355,CUSTOMERS!A:I,9,FALSE)</f>
        <v>North-West</v>
      </c>
      <c r="R2355" s="2" t="str">
        <f>VLOOKUP(D2355,CUSTOMERS!A:K,11,FALSE)</f>
        <v>USA</v>
      </c>
    </row>
    <row r="2356" spans="1:18" x14ac:dyDescent="0.2">
      <c r="A2356" s="2">
        <v>2101</v>
      </c>
      <c r="B2356" s="2">
        <v>1</v>
      </c>
      <c r="C2356" s="4">
        <v>45258</v>
      </c>
      <c r="D2356" s="2">
        <v>119</v>
      </c>
      <c r="E2356" s="2">
        <v>171</v>
      </c>
      <c r="F2356" s="2" t="str">
        <f>VLOOKUP(E2356,PRODUCTS!A:B,2,FALSE)</f>
        <v>Seal Pack Refill Kit</v>
      </c>
      <c r="G2356" s="2">
        <v>1</v>
      </c>
      <c r="H2356" s="10">
        <f>VLOOKUP(E2356,PRODUCTS!A:E,3,FALSE)</f>
        <v>27</v>
      </c>
      <c r="I2356" s="10">
        <f>VLOOKUP(E2356,PRODUCTS!A:E,4,FALSE)</f>
        <v>16.5</v>
      </c>
      <c r="J2356" s="10">
        <f t="shared" si="108"/>
        <v>27</v>
      </c>
      <c r="K2356" s="10">
        <f t="shared" si="109"/>
        <v>16.5</v>
      </c>
      <c r="L2356" s="10">
        <f t="shared" si="110"/>
        <v>10.5</v>
      </c>
      <c r="M2356" s="2">
        <f>VLOOKUP(D2356,CUSTOMERS!A:E,5,FALSE)</f>
        <v>4</v>
      </c>
      <c r="N2356" s="2">
        <f>VLOOKUP(E2356,PRODUCTS!A:E,5,FALSE)</f>
        <v>23</v>
      </c>
      <c r="O2356" s="2" t="str">
        <f>VLOOKUP(N2356,CATEGORIES!A:C,3,FALSE)</f>
        <v>Travel</v>
      </c>
      <c r="P2356" s="2" t="str">
        <f ca="1">VLOOKUP(D2356,CUSTOMERS!A:J,10,FALSE)</f>
        <v>50 - 60</v>
      </c>
      <c r="Q2356" s="2" t="str">
        <f>VLOOKUP(D2356,CUSTOMERS!A:I,9,FALSE)</f>
        <v>Germany</v>
      </c>
      <c r="R2356" s="2" t="str">
        <f>VLOOKUP(D2356,CUSTOMERS!A:K,11,FALSE)</f>
        <v>Europe</v>
      </c>
    </row>
    <row r="2357" spans="1:18" x14ac:dyDescent="0.2">
      <c r="A2357" s="2">
        <v>2102</v>
      </c>
      <c r="B2357" s="2">
        <v>1</v>
      </c>
      <c r="C2357" s="4">
        <v>45258</v>
      </c>
      <c r="D2357" s="2">
        <v>678</v>
      </c>
      <c r="E2357" s="2">
        <v>93</v>
      </c>
      <c r="F2357" s="2" t="str">
        <f>VLOOKUP(E2357,PRODUCTS!A:B,2,FALSE)</f>
        <v>Golf Ball Monogrammer</v>
      </c>
      <c r="G2357" s="2">
        <v>1</v>
      </c>
      <c r="H2357" s="10">
        <f>VLOOKUP(E2357,PRODUCTS!A:E,3,FALSE)</f>
        <v>21</v>
      </c>
      <c r="I2357" s="10">
        <f>VLOOKUP(E2357,PRODUCTS!A:E,4,FALSE)</f>
        <v>13.5</v>
      </c>
      <c r="J2357" s="10">
        <f t="shared" si="108"/>
        <v>21</v>
      </c>
      <c r="K2357" s="10">
        <f t="shared" si="109"/>
        <v>13.5</v>
      </c>
      <c r="L2357" s="10">
        <f t="shared" si="110"/>
        <v>7.5</v>
      </c>
      <c r="M2357" s="2">
        <f>VLOOKUP(D2357,CUSTOMERS!A:E,5,FALSE)</f>
        <v>5</v>
      </c>
      <c r="N2357" s="2">
        <f>VLOOKUP(E2357,PRODUCTS!A:E,5,FALSE)</f>
        <v>12</v>
      </c>
      <c r="O2357" s="2" t="str">
        <f>VLOOKUP(N2357,CATEGORIES!A:C,3,FALSE)</f>
        <v>Gifts</v>
      </c>
      <c r="P2357" s="2" t="str">
        <f ca="1">VLOOKUP(D2357,CUSTOMERS!A:J,10,FALSE)</f>
        <v>30 - 40</v>
      </c>
      <c r="Q2357" s="2" t="str">
        <f>VLOOKUP(D2357,CUSTOMERS!A:I,9,FALSE)</f>
        <v>North-West</v>
      </c>
      <c r="R2357" s="2" t="str">
        <f>VLOOKUP(D2357,CUSTOMERS!A:K,11,FALSE)</f>
        <v>USA</v>
      </c>
    </row>
    <row r="2358" spans="1:18" x14ac:dyDescent="0.2">
      <c r="A2358" s="2">
        <v>2102</v>
      </c>
      <c r="B2358" s="2">
        <v>2</v>
      </c>
      <c r="C2358" s="4">
        <v>45258</v>
      </c>
      <c r="D2358" s="2">
        <v>678</v>
      </c>
      <c r="E2358" s="2">
        <v>110</v>
      </c>
      <c r="F2358" s="2" t="str">
        <f>VLOOKUP(E2358,PRODUCTS!A:B,2,FALSE)</f>
        <v>Italian Trattoria</v>
      </c>
      <c r="G2358" s="2">
        <v>1</v>
      </c>
      <c r="H2358" s="10">
        <f>VLOOKUP(E2358,PRODUCTS!A:E,3,FALSE)</f>
        <v>65</v>
      </c>
      <c r="I2358" s="10">
        <f>VLOOKUP(E2358,PRODUCTS!A:E,4,FALSE)</f>
        <v>35.5</v>
      </c>
      <c r="J2358" s="10">
        <f t="shared" si="108"/>
        <v>65</v>
      </c>
      <c r="K2358" s="10">
        <f t="shared" si="109"/>
        <v>35.5</v>
      </c>
      <c r="L2358" s="10">
        <f t="shared" si="110"/>
        <v>29.5</v>
      </c>
      <c r="M2358" s="2">
        <f>VLOOKUP(D2358,CUSTOMERS!A:E,5,FALSE)</f>
        <v>5</v>
      </c>
      <c r="N2358" s="2">
        <f>VLOOKUP(E2358,PRODUCTS!A:E,5,FALSE)</f>
        <v>11</v>
      </c>
      <c r="O2358" s="2" t="str">
        <f>VLOOKUP(N2358,CATEGORIES!A:C,3,FALSE)</f>
        <v>Gifts</v>
      </c>
      <c r="P2358" s="2" t="str">
        <f ca="1">VLOOKUP(D2358,CUSTOMERS!A:J,10,FALSE)</f>
        <v>30 - 40</v>
      </c>
      <c r="Q2358" s="2" t="str">
        <f>VLOOKUP(D2358,CUSTOMERS!A:I,9,FALSE)</f>
        <v>North-West</v>
      </c>
      <c r="R2358" s="2" t="str">
        <f>VLOOKUP(D2358,CUSTOMERS!A:K,11,FALSE)</f>
        <v>USA</v>
      </c>
    </row>
    <row r="2359" spans="1:18" x14ac:dyDescent="0.2">
      <c r="A2359" s="2">
        <v>2102</v>
      </c>
      <c r="B2359" s="2">
        <v>3</v>
      </c>
      <c r="C2359" s="4">
        <v>45258</v>
      </c>
      <c r="D2359" s="2">
        <v>678</v>
      </c>
      <c r="E2359" s="2">
        <v>159</v>
      </c>
      <c r="F2359" s="2" t="str">
        <f>VLOOKUP(E2359,PRODUCTS!A:B,2,FALSE)</f>
        <v>Planter Pot Feet</v>
      </c>
      <c r="G2359" s="2">
        <v>1</v>
      </c>
      <c r="H2359" s="10">
        <f>VLOOKUP(E2359,PRODUCTS!A:E,3,FALSE)</f>
        <v>12</v>
      </c>
      <c r="I2359" s="10">
        <f>VLOOKUP(E2359,PRODUCTS!A:E,4,FALSE)</f>
        <v>7</v>
      </c>
      <c r="J2359" s="10">
        <f t="shared" si="108"/>
        <v>12</v>
      </c>
      <c r="K2359" s="10">
        <f t="shared" si="109"/>
        <v>7</v>
      </c>
      <c r="L2359" s="10">
        <f t="shared" si="110"/>
        <v>5</v>
      </c>
      <c r="M2359" s="2">
        <f>VLOOKUP(D2359,CUSTOMERS!A:E,5,FALSE)</f>
        <v>5</v>
      </c>
      <c r="N2359" s="2">
        <f>VLOOKUP(E2359,PRODUCTS!A:E,5,FALSE)</f>
        <v>16</v>
      </c>
      <c r="O2359" s="2" t="str">
        <f>VLOOKUP(N2359,CATEGORIES!A:C,3,FALSE)</f>
        <v>Household</v>
      </c>
      <c r="P2359" s="2" t="str">
        <f ca="1">VLOOKUP(D2359,CUSTOMERS!A:J,10,FALSE)</f>
        <v>30 - 40</v>
      </c>
      <c r="Q2359" s="2" t="str">
        <f>VLOOKUP(D2359,CUSTOMERS!A:I,9,FALSE)</f>
        <v>North-West</v>
      </c>
      <c r="R2359" s="2" t="str">
        <f>VLOOKUP(D2359,CUSTOMERS!A:K,11,FALSE)</f>
        <v>USA</v>
      </c>
    </row>
    <row r="2360" spans="1:18" x14ac:dyDescent="0.2">
      <c r="A2360" s="2">
        <v>2103</v>
      </c>
      <c r="B2360" s="2">
        <v>1</v>
      </c>
      <c r="C2360" s="4">
        <v>45259</v>
      </c>
      <c r="D2360" s="2">
        <v>165</v>
      </c>
      <c r="E2360" s="2">
        <v>71</v>
      </c>
      <c r="F2360" s="2" t="str">
        <f>VLOOKUP(E2360,PRODUCTS!A:B,2,FALSE)</f>
        <v>Executive Writing Set</v>
      </c>
      <c r="G2360" s="2">
        <v>1</v>
      </c>
      <c r="H2360" s="10">
        <f>VLOOKUP(E2360,PRODUCTS!A:E,3,FALSE)</f>
        <v>33</v>
      </c>
      <c r="I2360" s="10">
        <f>VLOOKUP(E2360,PRODUCTS!A:E,4,FALSE)</f>
        <v>17.5</v>
      </c>
      <c r="J2360" s="10">
        <f t="shared" si="108"/>
        <v>33</v>
      </c>
      <c r="K2360" s="10">
        <f t="shared" si="109"/>
        <v>17.5</v>
      </c>
      <c r="L2360" s="10">
        <f t="shared" si="110"/>
        <v>15.5</v>
      </c>
      <c r="M2360" s="2">
        <f>VLOOKUP(D2360,CUSTOMERS!A:E,5,FALSE)</f>
        <v>9</v>
      </c>
      <c r="N2360" s="2">
        <f>VLOOKUP(E2360,PRODUCTS!A:E,5,FALSE)</f>
        <v>26</v>
      </c>
      <c r="O2360" s="2" t="str">
        <f>VLOOKUP(N2360,CATEGORIES!A:C,3,FALSE)</f>
        <v>Gifts</v>
      </c>
      <c r="P2360" s="2" t="str">
        <f ca="1">VLOOKUP(D2360,CUSTOMERS!A:J,10,FALSE)</f>
        <v>30 - 40</v>
      </c>
      <c r="Q2360" s="2" t="str">
        <f>VLOOKUP(D2360,CUSTOMERS!A:I,9,FALSE)</f>
        <v>South</v>
      </c>
      <c r="R2360" s="2" t="str">
        <f>VLOOKUP(D2360,CUSTOMERS!A:K,11,FALSE)</f>
        <v>USA</v>
      </c>
    </row>
    <row r="2361" spans="1:18" x14ac:dyDescent="0.2">
      <c r="A2361" s="2">
        <v>2103</v>
      </c>
      <c r="B2361" s="2">
        <v>2</v>
      </c>
      <c r="C2361" s="4">
        <v>45259</v>
      </c>
      <c r="D2361" s="2">
        <v>165</v>
      </c>
      <c r="E2361" s="2">
        <v>128</v>
      </c>
      <c r="F2361" s="2" t="str">
        <f>VLOOKUP(E2361,PRODUCTS!A:B,2,FALSE)</f>
        <v>Madison Blend Espresso</v>
      </c>
      <c r="G2361" s="2">
        <v>1</v>
      </c>
      <c r="H2361" s="10">
        <f>VLOOKUP(E2361,PRODUCTS!A:E,3,FALSE)</f>
        <v>14</v>
      </c>
      <c r="I2361" s="10">
        <f>VLOOKUP(E2361,PRODUCTS!A:E,4,FALSE)</f>
        <v>10</v>
      </c>
      <c r="J2361" s="10">
        <f t="shared" si="108"/>
        <v>14</v>
      </c>
      <c r="K2361" s="10">
        <f t="shared" si="109"/>
        <v>10</v>
      </c>
      <c r="L2361" s="10">
        <f t="shared" si="110"/>
        <v>4</v>
      </c>
      <c r="M2361" s="2">
        <f>VLOOKUP(D2361,CUSTOMERS!A:E,5,FALSE)</f>
        <v>9</v>
      </c>
      <c r="N2361" s="2">
        <f>VLOOKUP(E2361,PRODUCTS!A:E,5,FALSE)</f>
        <v>6</v>
      </c>
      <c r="O2361" s="2" t="str">
        <f>VLOOKUP(N2361,CATEGORIES!A:C,3,FALSE)</f>
        <v>Food</v>
      </c>
      <c r="P2361" s="2" t="str">
        <f ca="1">VLOOKUP(D2361,CUSTOMERS!A:J,10,FALSE)</f>
        <v>30 - 40</v>
      </c>
      <c r="Q2361" s="2" t="str">
        <f>VLOOKUP(D2361,CUSTOMERS!A:I,9,FALSE)</f>
        <v>South</v>
      </c>
      <c r="R2361" s="2" t="str">
        <f>VLOOKUP(D2361,CUSTOMERS!A:K,11,FALSE)</f>
        <v>USA</v>
      </c>
    </row>
    <row r="2362" spans="1:18" x14ac:dyDescent="0.2">
      <c r="A2362" s="2">
        <v>2104</v>
      </c>
      <c r="B2362" s="2">
        <v>1</v>
      </c>
      <c r="C2362" s="4">
        <v>45261</v>
      </c>
      <c r="D2362" s="2">
        <v>48</v>
      </c>
      <c r="E2362" s="2">
        <v>41</v>
      </c>
      <c r="F2362" s="2" t="str">
        <f>VLOOKUP(E2362,PRODUCTS!A:B,2,FALSE)</f>
        <v>Celebration</v>
      </c>
      <c r="G2362" s="2">
        <v>1</v>
      </c>
      <c r="H2362" s="10">
        <f>VLOOKUP(E2362,PRODUCTS!A:E,3,FALSE)</f>
        <v>79</v>
      </c>
      <c r="I2362" s="10">
        <f>VLOOKUP(E2362,PRODUCTS!A:E,4,FALSE)</f>
        <v>42.5</v>
      </c>
      <c r="J2362" s="10">
        <f t="shared" si="108"/>
        <v>79</v>
      </c>
      <c r="K2362" s="10">
        <f t="shared" si="109"/>
        <v>42.5</v>
      </c>
      <c r="L2362" s="10">
        <f t="shared" si="110"/>
        <v>36.5</v>
      </c>
      <c r="M2362" s="2">
        <f>VLOOKUP(D2362,CUSTOMERS!A:E,5,FALSE)</f>
        <v>5</v>
      </c>
      <c r="N2362" s="2">
        <f>VLOOKUP(E2362,PRODUCTS!A:E,5,FALSE)</f>
        <v>11</v>
      </c>
      <c r="O2362" s="2" t="str">
        <f>VLOOKUP(N2362,CATEGORIES!A:C,3,FALSE)</f>
        <v>Gifts</v>
      </c>
      <c r="P2362" s="2" t="str">
        <f ca="1">VLOOKUP(D2362,CUSTOMERS!A:J,10,FALSE)</f>
        <v>30 - 40</v>
      </c>
      <c r="Q2362" s="2" t="str">
        <f>VLOOKUP(D2362,CUSTOMERS!A:I,9,FALSE)</f>
        <v>North-East</v>
      </c>
      <c r="R2362" s="2" t="str">
        <f>VLOOKUP(D2362,CUSTOMERS!A:K,11,FALSE)</f>
        <v>USA</v>
      </c>
    </row>
    <row r="2363" spans="1:18" x14ac:dyDescent="0.2">
      <c r="A2363" s="2">
        <v>2104</v>
      </c>
      <c r="B2363" s="2">
        <v>2</v>
      </c>
      <c r="C2363" s="4">
        <v>45261</v>
      </c>
      <c r="D2363" s="2">
        <v>48</v>
      </c>
      <c r="E2363" s="2">
        <v>113</v>
      </c>
      <c r="F2363" s="2" t="str">
        <f>VLOOKUP(E2363,PRODUCTS!A:B,2,FALSE)</f>
        <v>Juniper Bonsai</v>
      </c>
      <c r="G2363" s="2">
        <v>1</v>
      </c>
      <c r="H2363" s="10">
        <f>VLOOKUP(E2363,PRODUCTS!A:E,3,FALSE)</f>
        <v>40</v>
      </c>
      <c r="I2363" s="10">
        <f>VLOOKUP(E2363,PRODUCTS!A:E,4,FALSE)</f>
        <v>23</v>
      </c>
      <c r="J2363" s="10">
        <f t="shared" si="108"/>
        <v>40</v>
      </c>
      <c r="K2363" s="10">
        <f t="shared" si="109"/>
        <v>23</v>
      </c>
      <c r="L2363" s="10">
        <f t="shared" si="110"/>
        <v>17</v>
      </c>
      <c r="M2363" s="2">
        <f>VLOOKUP(D2363,CUSTOMERS!A:E,5,FALSE)</f>
        <v>5</v>
      </c>
      <c r="N2363" s="2">
        <f>VLOOKUP(E2363,PRODUCTS!A:E,5,FALSE)</f>
        <v>22</v>
      </c>
      <c r="O2363" s="2" t="str">
        <f>VLOOKUP(N2363,CATEGORIES!A:C,3,FALSE)</f>
        <v>Gifts</v>
      </c>
      <c r="P2363" s="2" t="str">
        <f ca="1">VLOOKUP(D2363,CUSTOMERS!A:J,10,FALSE)</f>
        <v>30 - 40</v>
      </c>
      <c r="Q2363" s="2" t="str">
        <f>VLOOKUP(D2363,CUSTOMERS!A:I,9,FALSE)</f>
        <v>North-East</v>
      </c>
      <c r="R2363" s="2" t="str">
        <f>VLOOKUP(D2363,CUSTOMERS!A:K,11,FALSE)</f>
        <v>USA</v>
      </c>
    </row>
    <row r="2364" spans="1:18" x14ac:dyDescent="0.2">
      <c r="A2364" s="2">
        <v>2104</v>
      </c>
      <c r="B2364" s="2">
        <v>3</v>
      </c>
      <c r="C2364" s="4">
        <v>45261</v>
      </c>
      <c r="D2364" s="2">
        <v>48</v>
      </c>
      <c r="E2364" s="2">
        <v>131</v>
      </c>
      <c r="F2364" s="2" t="str">
        <f>VLOOKUP(E2364,PRODUCTS!A:B,2,FALSE)</f>
        <v>Mancala</v>
      </c>
      <c r="G2364" s="2">
        <v>1</v>
      </c>
      <c r="H2364" s="10">
        <f>VLOOKUP(E2364,PRODUCTS!A:E,3,FALSE)</f>
        <v>22</v>
      </c>
      <c r="I2364" s="10">
        <f>VLOOKUP(E2364,PRODUCTS!A:E,4,FALSE)</f>
        <v>13</v>
      </c>
      <c r="J2364" s="10">
        <f t="shared" si="108"/>
        <v>22</v>
      </c>
      <c r="K2364" s="10">
        <f t="shared" si="109"/>
        <v>13</v>
      </c>
      <c r="L2364" s="10">
        <f t="shared" si="110"/>
        <v>9</v>
      </c>
      <c r="M2364" s="2">
        <f>VLOOKUP(D2364,CUSTOMERS!A:E,5,FALSE)</f>
        <v>5</v>
      </c>
      <c r="N2364" s="2">
        <f>VLOOKUP(E2364,PRODUCTS!A:E,5,FALSE)</f>
        <v>10</v>
      </c>
      <c r="O2364" s="2" t="str">
        <f>VLOOKUP(N2364,CATEGORIES!A:C,3,FALSE)</f>
        <v>Children</v>
      </c>
      <c r="P2364" s="2" t="str">
        <f ca="1">VLOOKUP(D2364,CUSTOMERS!A:J,10,FALSE)</f>
        <v>30 - 40</v>
      </c>
      <c r="Q2364" s="2" t="str">
        <f>VLOOKUP(D2364,CUSTOMERS!A:I,9,FALSE)</f>
        <v>North-East</v>
      </c>
      <c r="R2364" s="2" t="str">
        <f>VLOOKUP(D2364,CUSTOMERS!A:K,11,FALSE)</f>
        <v>USA</v>
      </c>
    </row>
    <row r="2365" spans="1:18" x14ac:dyDescent="0.2">
      <c r="A2365" s="2">
        <v>2104</v>
      </c>
      <c r="B2365" s="2">
        <v>4</v>
      </c>
      <c r="C2365" s="4">
        <v>45261</v>
      </c>
      <c r="D2365" s="2">
        <v>48</v>
      </c>
      <c r="E2365" s="2">
        <v>188</v>
      </c>
      <c r="F2365" s="2" t="str">
        <f>VLOOKUP(E2365,PRODUCTS!A:B,2,FALSE)</f>
        <v>St. Basil's 3-D Puzzle</v>
      </c>
      <c r="G2365" s="2">
        <v>1</v>
      </c>
      <c r="H2365" s="10">
        <f>VLOOKUP(E2365,PRODUCTS!A:E,3,FALSE)</f>
        <v>50</v>
      </c>
      <c r="I2365" s="10">
        <f>VLOOKUP(E2365,PRODUCTS!A:E,4,FALSE)</f>
        <v>27</v>
      </c>
      <c r="J2365" s="10">
        <f t="shared" si="108"/>
        <v>50</v>
      </c>
      <c r="K2365" s="10">
        <f t="shared" si="109"/>
        <v>27</v>
      </c>
      <c r="L2365" s="10">
        <f t="shared" si="110"/>
        <v>23</v>
      </c>
      <c r="M2365" s="2">
        <f>VLOOKUP(D2365,CUSTOMERS!A:E,5,FALSE)</f>
        <v>5</v>
      </c>
      <c r="N2365" s="2">
        <f>VLOOKUP(E2365,PRODUCTS!A:E,5,FALSE)</f>
        <v>10</v>
      </c>
      <c r="O2365" s="2" t="str">
        <f>VLOOKUP(N2365,CATEGORIES!A:C,3,FALSE)</f>
        <v>Children</v>
      </c>
      <c r="P2365" s="2" t="str">
        <f ca="1">VLOOKUP(D2365,CUSTOMERS!A:J,10,FALSE)</f>
        <v>30 - 40</v>
      </c>
      <c r="Q2365" s="2" t="str">
        <f>VLOOKUP(D2365,CUSTOMERS!A:I,9,FALSE)</f>
        <v>North-East</v>
      </c>
      <c r="R2365" s="2" t="str">
        <f>VLOOKUP(D2365,CUSTOMERS!A:K,11,FALSE)</f>
        <v>USA</v>
      </c>
    </row>
    <row r="2366" spans="1:18" x14ac:dyDescent="0.2">
      <c r="A2366" s="2">
        <v>2105</v>
      </c>
      <c r="B2366" s="2">
        <v>1</v>
      </c>
      <c r="C2366" s="4">
        <v>45261</v>
      </c>
      <c r="D2366" s="2">
        <v>67</v>
      </c>
      <c r="E2366" s="2">
        <v>72</v>
      </c>
      <c r="F2366" s="2" t="str">
        <f>VLOOKUP(E2366,PRODUCTS!A:B,2,FALSE)</f>
        <v>Elmo Market Basket</v>
      </c>
      <c r="G2366" s="2">
        <v>1</v>
      </c>
      <c r="H2366" s="10">
        <f>VLOOKUP(E2366,PRODUCTS!A:E,3,FALSE)</f>
        <v>30</v>
      </c>
      <c r="I2366" s="10">
        <f>VLOOKUP(E2366,PRODUCTS!A:E,4,FALSE)</f>
        <v>18</v>
      </c>
      <c r="J2366" s="10">
        <f t="shared" si="108"/>
        <v>30</v>
      </c>
      <c r="K2366" s="10">
        <f t="shared" si="109"/>
        <v>18</v>
      </c>
      <c r="L2366" s="10">
        <f t="shared" si="110"/>
        <v>12</v>
      </c>
      <c r="M2366" s="2">
        <f>VLOOKUP(D2366,CUSTOMERS!A:E,5,FALSE)</f>
        <v>6</v>
      </c>
      <c r="N2366" s="2">
        <f>VLOOKUP(E2366,PRODUCTS!A:E,5,FALSE)</f>
        <v>17</v>
      </c>
      <c r="O2366" s="2" t="str">
        <f>VLOOKUP(N2366,CATEGORIES!A:C,3,FALSE)</f>
        <v>Children</v>
      </c>
      <c r="P2366" s="2" t="str">
        <f ca="1">VLOOKUP(D2366,CUSTOMERS!A:J,10,FALSE)</f>
        <v>60 - 70</v>
      </c>
      <c r="Q2366" s="2" t="str">
        <f>VLOOKUP(D2366,CUSTOMERS!A:I,9,FALSE)</f>
        <v>Central</v>
      </c>
      <c r="R2366" s="2" t="str">
        <f>VLOOKUP(D2366,CUSTOMERS!A:K,11,FALSE)</f>
        <v>USA</v>
      </c>
    </row>
    <row r="2367" spans="1:18" x14ac:dyDescent="0.2">
      <c r="A2367" s="2">
        <v>2105</v>
      </c>
      <c r="B2367" s="2">
        <v>2</v>
      </c>
      <c r="C2367" s="4">
        <v>45261</v>
      </c>
      <c r="D2367" s="2">
        <v>67</v>
      </c>
      <c r="E2367" s="2">
        <v>116</v>
      </c>
      <c r="F2367" s="2" t="str">
        <f>VLOOKUP(E2367,PRODUCTS!A:B,2,FALSE)</f>
        <v>Label Saver (box of 20)</v>
      </c>
      <c r="G2367" s="2">
        <v>1</v>
      </c>
      <c r="H2367" s="10">
        <f>VLOOKUP(E2367,PRODUCTS!A:E,3,FALSE)</f>
        <v>20</v>
      </c>
      <c r="I2367" s="10">
        <f>VLOOKUP(E2367,PRODUCTS!A:E,4,FALSE)</f>
        <v>11</v>
      </c>
      <c r="J2367" s="10">
        <f t="shared" si="108"/>
        <v>20</v>
      </c>
      <c r="K2367" s="10">
        <f t="shared" si="109"/>
        <v>11</v>
      </c>
      <c r="L2367" s="10">
        <f t="shared" si="110"/>
        <v>9</v>
      </c>
      <c r="M2367" s="2">
        <f>VLOOKUP(D2367,CUSTOMERS!A:E,5,FALSE)</f>
        <v>6</v>
      </c>
      <c r="N2367" s="2">
        <f>VLOOKUP(E2367,PRODUCTS!A:E,5,FALSE)</f>
        <v>15</v>
      </c>
      <c r="O2367" s="2" t="str">
        <f>VLOOKUP(N2367,CATEGORIES!A:C,3,FALSE)</f>
        <v>Household</v>
      </c>
      <c r="P2367" s="2" t="str">
        <f ca="1">VLOOKUP(D2367,CUSTOMERS!A:J,10,FALSE)</f>
        <v>60 - 70</v>
      </c>
      <c r="Q2367" s="2" t="str">
        <f>VLOOKUP(D2367,CUSTOMERS!A:I,9,FALSE)</f>
        <v>Central</v>
      </c>
      <c r="R2367" s="2" t="str">
        <f>VLOOKUP(D2367,CUSTOMERS!A:K,11,FALSE)</f>
        <v>USA</v>
      </c>
    </row>
    <row r="2368" spans="1:18" x14ac:dyDescent="0.2">
      <c r="A2368" s="2">
        <v>2106</v>
      </c>
      <c r="B2368" s="2">
        <v>1</v>
      </c>
      <c r="C2368" s="4">
        <v>45261</v>
      </c>
      <c r="D2368" s="2">
        <v>224</v>
      </c>
      <c r="E2368" s="2">
        <v>173</v>
      </c>
      <c r="F2368" s="2" t="str">
        <f>VLOOKUP(E2368,PRODUCTS!A:B,2,FALSE)</f>
        <v>Shower Companion Organizer</v>
      </c>
      <c r="G2368" s="2">
        <v>1</v>
      </c>
      <c r="H2368" s="10">
        <f>VLOOKUP(E2368,PRODUCTS!A:E,3,FALSE)</f>
        <v>84</v>
      </c>
      <c r="I2368" s="10">
        <f>VLOOKUP(E2368,PRODUCTS!A:E,4,FALSE)</f>
        <v>44</v>
      </c>
      <c r="J2368" s="10">
        <f t="shared" si="108"/>
        <v>84</v>
      </c>
      <c r="K2368" s="10">
        <f t="shared" si="109"/>
        <v>44</v>
      </c>
      <c r="L2368" s="10">
        <f t="shared" si="110"/>
        <v>40</v>
      </c>
      <c r="M2368" s="2">
        <f>VLOOKUP(D2368,CUSTOMERS!A:E,5,FALSE)</f>
        <v>5</v>
      </c>
      <c r="N2368" s="2">
        <f>VLOOKUP(E2368,PRODUCTS!A:E,5,FALSE)</f>
        <v>1</v>
      </c>
      <c r="O2368" s="2" t="str">
        <f>VLOOKUP(N2368,CATEGORIES!A:C,3,FALSE)</f>
        <v>Electronics</v>
      </c>
      <c r="P2368" s="2" t="str">
        <f ca="1">VLOOKUP(D2368,CUSTOMERS!A:J,10,FALSE)</f>
        <v>30 - 40</v>
      </c>
      <c r="Q2368" s="2" t="str">
        <f>VLOOKUP(D2368,CUSTOMERS!A:I,9,FALSE)</f>
        <v>South</v>
      </c>
      <c r="R2368" s="2" t="str">
        <f>VLOOKUP(D2368,CUSTOMERS!A:K,11,FALSE)</f>
        <v>USA</v>
      </c>
    </row>
    <row r="2369" spans="1:18" x14ac:dyDescent="0.2">
      <c r="A2369" s="2">
        <v>2107</v>
      </c>
      <c r="B2369" s="2">
        <v>1</v>
      </c>
      <c r="C2369" s="4">
        <v>45262</v>
      </c>
      <c r="D2369" s="2">
        <v>283</v>
      </c>
      <c r="E2369" s="2">
        <v>108</v>
      </c>
      <c r="F2369" s="2" t="str">
        <f>VLOOKUP(E2369,PRODUCTS!A:B,2,FALSE)</f>
        <v>Invisible Wreath Hanger</v>
      </c>
      <c r="G2369" s="2">
        <v>1</v>
      </c>
      <c r="H2369" s="10">
        <f>VLOOKUP(E2369,PRODUCTS!A:E,3,FALSE)</f>
        <v>20</v>
      </c>
      <c r="I2369" s="10">
        <f>VLOOKUP(E2369,PRODUCTS!A:E,4,FALSE)</f>
        <v>13</v>
      </c>
      <c r="J2369" s="10">
        <f t="shared" ref="J2369:J2432" si="111">H2369*G2369</f>
        <v>20</v>
      </c>
      <c r="K2369" s="10">
        <f t="shared" ref="K2369:K2432" si="112">I2369*G2369</f>
        <v>13</v>
      </c>
      <c r="L2369" s="10">
        <f t="shared" ref="L2369:L2432" si="113">J2369-K2369</f>
        <v>7</v>
      </c>
      <c r="M2369" s="2">
        <f>VLOOKUP(D2369,CUSTOMERS!A:E,5,FALSE)</f>
        <v>5</v>
      </c>
      <c r="N2369" s="2">
        <f>VLOOKUP(E2369,PRODUCTS!A:E,5,FALSE)</f>
        <v>4</v>
      </c>
      <c r="O2369" s="2" t="str">
        <f>VLOOKUP(N2369,CATEGORIES!A:C,3,FALSE)</f>
        <v>Gifts</v>
      </c>
      <c r="P2369" s="2" t="str">
        <f ca="1">VLOOKUP(D2369,CUSTOMERS!A:J,10,FALSE)</f>
        <v>40 - 50</v>
      </c>
      <c r="Q2369" s="2" t="str">
        <f>VLOOKUP(D2369,CUSTOMERS!A:I,9,FALSE)</f>
        <v>South-West</v>
      </c>
      <c r="R2369" s="2" t="str">
        <f>VLOOKUP(D2369,CUSTOMERS!A:K,11,FALSE)</f>
        <v>USA</v>
      </c>
    </row>
    <row r="2370" spans="1:18" x14ac:dyDescent="0.2">
      <c r="A2370" s="2">
        <v>2107</v>
      </c>
      <c r="B2370" s="2">
        <v>2</v>
      </c>
      <c r="C2370" s="4">
        <v>45262</v>
      </c>
      <c r="D2370" s="2">
        <v>283</v>
      </c>
      <c r="E2370" s="2">
        <v>202</v>
      </c>
      <c r="F2370" s="2" t="str">
        <f>VLOOKUP(E2370,PRODUCTS!A:B,2,FALSE)</f>
        <v>100% Wool Victorian Carpet</v>
      </c>
      <c r="G2370" s="2">
        <v>1</v>
      </c>
      <c r="H2370" s="10">
        <f>VLOOKUP(E2370,PRODUCTS!A:E,3,FALSE)</f>
        <v>998</v>
      </c>
      <c r="I2370" s="10">
        <f>VLOOKUP(E2370,PRODUCTS!A:E,4,FALSE)</f>
        <v>502</v>
      </c>
      <c r="J2370" s="10">
        <f t="shared" si="111"/>
        <v>998</v>
      </c>
      <c r="K2370" s="10">
        <f t="shared" si="112"/>
        <v>502</v>
      </c>
      <c r="L2370" s="10">
        <f t="shared" si="113"/>
        <v>496</v>
      </c>
      <c r="M2370" s="2">
        <f>VLOOKUP(D2370,CUSTOMERS!A:E,5,FALSE)</f>
        <v>5</v>
      </c>
      <c r="N2370" s="2">
        <f>VLOOKUP(E2370,PRODUCTS!A:E,5,FALSE)</f>
        <v>19</v>
      </c>
      <c r="O2370" s="2" t="str">
        <f>VLOOKUP(N2370,CATEGORIES!A:C,3,FALSE)</f>
        <v>Household</v>
      </c>
      <c r="P2370" s="2" t="str">
        <f ca="1">VLOOKUP(D2370,CUSTOMERS!A:J,10,FALSE)</f>
        <v>40 - 50</v>
      </c>
      <c r="Q2370" s="2" t="str">
        <f>VLOOKUP(D2370,CUSTOMERS!A:I,9,FALSE)</f>
        <v>South-West</v>
      </c>
      <c r="R2370" s="2" t="str">
        <f>VLOOKUP(D2370,CUSTOMERS!A:K,11,FALSE)</f>
        <v>USA</v>
      </c>
    </row>
    <row r="2371" spans="1:18" x14ac:dyDescent="0.2">
      <c r="A2371" s="2">
        <v>2108</v>
      </c>
      <c r="B2371" s="2">
        <v>1</v>
      </c>
      <c r="C2371" s="4">
        <v>45262</v>
      </c>
      <c r="D2371" s="2">
        <v>453</v>
      </c>
      <c r="E2371" s="2">
        <v>38</v>
      </c>
      <c r="F2371" s="2" t="str">
        <f>VLOOKUP(E2371,PRODUCTS!A:B,2,FALSE)</f>
        <v>Cat's Palace</v>
      </c>
      <c r="G2371" s="2">
        <v>2</v>
      </c>
      <c r="H2371" s="10">
        <f>VLOOKUP(E2371,PRODUCTS!A:E,3,FALSE)</f>
        <v>73</v>
      </c>
      <c r="I2371" s="10">
        <f>VLOOKUP(E2371,PRODUCTS!A:E,4,FALSE)</f>
        <v>37.5</v>
      </c>
      <c r="J2371" s="10">
        <f t="shared" si="111"/>
        <v>146</v>
      </c>
      <c r="K2371" s="10">
        <f t="shared" si="112"/>
        <v>75</v>
      </c>
      <c r="L2371" s="10">
        <f t="shared" si="113"/>
        <v>71</v>
      </c>
      <c r="M2371" s="2">
        <f>VLOOKUP(D2371,CUSTOMERS!A:E,5,FALSE)</f>
        <v>6</v>
      </c>
      <c r="N2371" s="2">
        <f>VLOOKUP(E2371,PRODUCTS!A:E,5,FALSE)</f>
        <v>21</v>
      </c>
      <c r="O2371" s="2" t="str">
        <f>VLOOKUP(N2371,CATEGORIES!A:C,3,FALSE)</f>
        <v>Household</v>
      </c>
      <c r="P2371" s="2" t="str">
        <f ca="1">VLOOKUP(D2371,CUSTOMERS!A:J,10,FALSE)</f>
        <v>30 - 40</v>
      </c>
      <c r="Q2371" s="2" t="str">
        <f>VLOOKUP(D2371,CUSTOMERS!A:I,9,FALSE)</f>
        <v>Mid-Atlantic</v>
      </c>
      <c r="R2371" s="2" t="str">
        <f>VLOOKUP(D2371,CUSTOMERS!A:K,11,FALSE)</f>
        <v>USA</v>
      </c>
    </row>
    <row r="2372" spans="1:18" x14ac:dyDescent="0.2">
      <c r="A2372" s="2">
        <v>2108</v>
      </c>
      <c r="B2372" s="2">
        <v>2</v>
      </c>
      <c r="C2372" s="4">
        <v>45262</v>
      </c>
      <c r="D2372" s="2">
        <v>453</v>
      </c>
      <c r="E2372" s="2">
        <v>40</v>
      </c>
      <c r="F2372" s="2" t="str">
        <f>VLOOKUP(E2372,PRODUCTS!A:B,2,FALSE)</f>
        <v>Cedar Hope Chest</v>
      </c>
      <c r="G2372" s="2">
        <v>1</v>
      </c>
      <c r="H2372" s="10">
        <f>VLOOKUP(E2372,PRODUCTS!A:E,3,FALSE)</f>
        <v>430</v>
      </c>
      <c r="I2372" s="10">
        <f>VLOOKUP(E2372,PRODUCTS!A:E,4,FALSE)</f>
        <v>217</v>
      </c>
      <c r="J2372" s="10">
        <f t="shared" si="111"/>
        <v>430</v>
      </c>
      <c r="K2372" s="10">
        <f t="shared" si="112"/>
        <v>217</v>
      </c>
      <c r="L2372" s="10">
        <f t="shared" si="113"/>
        <v>213</v>
      </c>
      <c r="M2372" s="2">
        <f>VLOOKUP(D2372,CUSTOMERS!A:E,5,FALSE)</f>
        <v>6</v>
      </c>
      <c r="N2372" s="2">
        <f>VLOOKUP(E2372,PRODUCTS!A:E,5,FALSE)</f>
        <v>8</v>
      </c>
      <c r="O2372" s="2" t="str">
        <f>VLOOKUP(N2372,CATEGORIES!A:C,3,FALSE)</f>
        <v>Household</v>
      </c>
      <c r="P2372" s="2" t="str">
        <f ca="1">VLOOKUP(D2372,CUSTOMERS!A:J,10,FALSE)</f>
        <v>30 - 40</v>
      </c>
      <c r="Q2372" s="2" t="str">
        <f>VLOOKUP(D2372,CUSTOMERS!A:I,9,FALSE)</f>
        <v>Mid-Atlantic</v>
      </c>
      <c r="R2372" s="2" t="str">
        <f>VLOOKUP(D2372,CUSTOMERS!A:K,11,FALSE)</f>
        <v>USA</v>
      </c>
    </row>
    <row r="2373" spans="1:18" x14ac:dyDescent="0.2">
      <c r="A2373" s="2">
        <v>2108</v>
      </c>
      <c r="B2373" s="2">
        <v>3</v>
      </c>
      <c r="C2373" s="4">
        <v>45262</v>
      </c>
      <c r="D2373" s="2">
        <v>453</v>
      </c>
      <c r="E2373" s="2">
        <v>96</v>
      </c>
      <c r="F2373" s="2" t="str">
        <f>VLOOKUP(E2373,PRODUCTS!A:B,2,FALSE)</f>
        <v>Great Skin Pack</v>
      </c>
      <c r="G2373" s="2">
        <v>1</v>
      </c>
      <c r="H2373" s="10">
        <f>VLOOKUP(E2373,PRODUCTS!A:E,3,FALSE)</f>
        <v>39</v>
      </c>
      <c r="I2373" s="10">
        <f>VLOOKUP(E2373,PRODUCTS!A:E,4,FALSE)</f>
        <v>22.5</v>
      </c>
      <c r="J2373" s="10">
        <f t="shared" si="111"/>
        <v>39</v>
      </c>
      <c r="K2373" s="10">
        <f t="shared" si="112"/>
        <v>22.5</v>
      </c>
      <c r="L2373" s="10">
        <f t="shared" si="113"/>
        <v>16.5</v>
      </c>
      <c r="M2373" s="2">
        <f>VLOOKUP(D2373,CUSTOMERS!A:E,5,FALSE)</f>
        <v>6</v>
      </c>
      <c r="N2373" s="2">
        <f>VLOOKUP(E2373,PRODUCTS!A:E,5,FALSE)</f>
        <v>24</v>
      </c>
      <c r="O2373" s="2" t="str">
        <f>VLOOKUP(N2373,CATEGORIES!A:C,3,FALSE)</f>
        <v>Health &amp; Beauty</v>
      </c>
      <c r="P2373" s="2" t="str">
        <f ca="1">VLOOKUP(D2373,CUSTOMERS!A:J,10,FALSE)</f>
        <v>30 - 40</v>
      </c>
      <c r="Q2373" s="2" t="str">
        <f>VLOOKUP(D2373,CUSTOMERS!A:I,9,FALSE)</f>
        <v>Mid-Atlantic</v>
      </c>
      <c r="R2373" s="2" t="str">
        <f>VLOOKUP(D2373,CUSTOMERS!A:K,11,FALSE)</f>
        <v>USA</v>
      </c>
    </row>
    <row r="2374" spans="1:18" x14ac:dyDescent="0.2">
      <c r="A2374" s="2">
        <v>2108</v>
      </c>
      <c r="B2374" s="2">
        <v>4</v>
      </c>
      <c r="C2374" s="4">
        <v>45262</v>
      </c>
      <c r="D2374" s="2">
        <v>453</v>
      </c>
      <c r="E2374" s="2">
        <v>132</v>
      </c>
      <c r="F2374" s="2" t="str">
        <f>VLOOKUP(E2374,PRODUCTS!A:B,2,FALSE)</f>
        <v>Micro FM Radio</v>
      </c>
      <c r="G2374" s="2">
        <v>2</v>
      </c>
      <c r="H2374" s="10">
        <f>VLOOKUP(E2374,PRODUCTS!A:E,3,FALSE)</f>
        <v>24</v>
      </c>
      <c r="I2374" s="10">
        <f>VLOOKUP(E2374,PRODUCTS!A:E,4,FALSE)</f>
        <v>15</v>
      </c>
      <c r="J2374" s="10">
        <f t="shared" si="111"/>
        <v>48</v>
      </c>
      <c r="K2374" s="10">
        <f t="shared" si="112"/>
        <v>30</v>
      </c>
      <c r="L2374" s="10">
        <f t="shared" si="113"/>
        <v>18</v>
      </c>
      <c r="M2374" s="2">
        <f>VLOOKUP(D2374,CUSTOMERS!A:E,5,FALSE)</f>
        <v>6</v>
      </c>
      <c r="N2374" s="2">
        <f>VLOOKUP(E2374,PRODUCTS!A:E,5,FALSE)</f>
        <v>1</v>
      </c>
      <c r="O2374" s="2" t="str">
        <f>VLOOKUP(N2374,CATEGORIES!A:C,3,FALSE)</f>
        <v>Electronics</v>
      </c>
      <c r="P2374" s="2" t="str">
        <f ca="1">VLOOKUP(D2374,CUSTOMERS!A:J,10,FALSE)</f>
        <v>30 - 40</v>
      </c>
      <c r="Q2374" s="2" t="str">
        <f>VLOOKUP(D2374,CUSTOMERS!A:I,9,FALSE)</f>
        <v>Mid-Atlantic</v>
      </c>
      <c r="R2374" s="2" t="str">
        <f>VLOOKUP(D2374,CUSTOMERS!A:K,11,FALSE)</f>
        <v>USA</v>
      </c>
    </row>
    <row r="2375" spans="1:18" x14ac:dyDescent="0.2">
      <c r="A2375" s="2">
        <v>2109</v>
      </c>
      <c r="B2375" s="2">
        <v>1</v>
      </c>
      <c r="C2375" s="4">
        <v>45263</v>
      </c>
      <c r="D2375" s="2">
        <v>28</v>
      </c>
      <c r="E2375" s="2">
        <v>102</v>
      </c>
      <c r="F2375" s="2" t="str">
        <f>VLOOKUP(E2375,PRODUCTS!A:B,2,FALSE)</f>
        <v>Hoberman Sphere</v>
      </c>
      <c r="G2375" s="2">
        <v>1</v>
      </c>
      <c r="H2375" s="10">
        <f>VLOOKUP(E2375,PRODUCTS!A:E,3,FALSE)</f>
        <v>45</v>
      </c>
      <c r="I2375" s="10">
        <f>VLOOKUP(E2375,PRODUCTS!A:E,4,FALSE)</f>
        <v>23.5</v>
      </c>
      <c r="J2375" s="10">
        <f t="shared" si="111"/>
        <v>45</v>
      </c>
      <c r="K2375" s="10">
        <f t="shared" si="112"/>
        <v>23.5</v>
      </c>
      <c r="L2375" s="10">
        <f t="shared" si="113"/>
        <v>21.5</v>
      </c>
      <c r="M2375" s="2">
        <f>VLOOKUP(D2375,CUSTOMERS!A:E,5,FALSE)</f>
        <v>6</v>
      </c>
      <c r="N2375" s="2">
        <f>VLOOKUP(E2375,PRODUCTS!A:E,5,FALSE)</f>
        <v>17</v>
      </c>
      <c r="O2375" s="2" t="str">
        <f>VLOOKUP(N2375,CATEGORIES!A:C,3,FALSE)</f>
        <v>Children</v>
      </c>
      <c r="P2375" s="2" t="str">
        <f ca="1">VLOOKUP(D2375,CUSTOMERS!A:J,10,FALSE)</f>
        <v>50 - 60</v>
      </c>
      <c r="Q2375" s="2" t="str">
        <f>VLOOKUP(D2375,CUSTOMERS!A:I,9,FALSE)</f>
        <v>North-West</v>
      </c>
      <c r="R2375" s="2" t="str">
        <f>VLOOKUP(D2375,CUSTOMERS!A:K,11,FALSE)</f>
        <v>USA</v>
      </c>
    </row>
    <row r="2376" spans="1:18" x14ac:dyDescent="0.2">
      <c r="A2376" s="2">
        <v>2109</v>
      </c>
      <c r="B2376" s="2">
        <v>2</v>
      </c>
      <c r="C2376" s="4">
        <v>45263</v>
      </c>
      <c r="D2376" s="2">
        <v>28</v>
      </c>
      <c r="E2376" s="2">
        <v>181</v>
      </c>
      <c r="F2376" s="2" t="str">
        <f>VLOOKUP(E2376,PRODUCTS!A:B,2,FALSE)</f>
        <v>Slinky</v>
      </c>
      <c r="G2376" s="2">
        <v>5</v>
      </c>
      <c r="H2376" s="10">
        <f>VLOOKUP(E2376,PRODUCTS!A:E,3,FALSE)</f>
        <v>12</v>
      </c>
      <c r="I2376" s="10">
        <f>VLOOKUP(E2376,PRODUCTS!A:E,4,FALSE)</f>
        <v>7</v>
      </c>
      <c r="J2376" s="10">
        <f t="shared" si="111"/>
        <v>60</v>
      </c>
      <c r="K2376" s="10">
        <f t="shared" si="112"/>
        <v>35</v>
      </c>
      <c r="L2376" s="10">
        <f t="shared" si="113"/>
        <v>25</v>
      </c>
      <c r="M2376" s="2">
        <f>VLOOKUP(D2376,CUSTOMERS!A:E,5,FALSE)</f>
        <v>6</v>
      </c>
      <c r="N2376" s="2">
        <f>VLOOKUP(E2376,PRODUCTS!A:E,5,FALSE)</f>
        <v>5</v>
      </c>
      <c r="O2376" s="2" t="str">
        <f>VLOOKUP(N2376,CATEGORIES!A:C,3,FALSE)</f>
        <v>Children</v>
      </c>
      <c r="P2376" s="2" t="str">
        <f ca="1">VLOOKUP(D2376,CUSTOMERS!A:J,10,FALSE)</f>
        <v>50 - 60</v>
      </c>
      <c r="Q2376" s="2" t="str">
        <f>VLOOKUP(D2376,CUSTOMERS!A:I,9,FALSE)</f>
        <v>North-West</v>
      </c>
      <c r="R2376" s="2" t="str">
        <f>VLOOKUP(D2376,CUSTOMERS!A:K,11,FALSE)</f>
        <v>USA</v>
      </c>
    </row>
    <row r="2377" spans="1:18" x14ac:dyDescent="0.2">
      <c r="A2377" s="2">
        <v>2110</v>
      </c>
      <c r="B2377" s="2">
        <v>1</v>
      </c>
      <c r="C2377" s="4">
        <v>45263</v>
      </c>
      <c r="D2377" s="2">
        <v>239</v>
      </c>
      <c r="E2377" s="2">
        <v>56</v>
      </c>
      <c r="F2377" s="2" t="str">
        <f>VLOOKUP(E2377,PRODUCTS!A:B,2,FALSE)</f>
        <v>Cork Board</v>
      </c>
      <c r="G2377" s="2">
        <v>1</v>
      </c>
      <c r="H2377" s="10">
        <f>VLOOKUP(E2377,PRODUCTS!A:E,3,FALSE)</f>
        <v>30</v>
      </c>
      <c r="I2377" s="10">
        <f>VLOOKUP(E2377,PRODUCTS!A:E,4,FALSE)</f>
        <v>18</v>
      </c>
      <c r="J2377" s="10">
        <f t="shared" si="111"/>
        <v>30</v>
      </c>
      <c r="K2377" s="10">
        <f t="shared" si="112"/>
        <v>18</v>
      </c>
      <c r="L2377" s="10">
        <f t="shared" si="113"/>
        <v>12</v>
      </c>
      <c r="M2377" s="2">
        <f>VLOOKUP(D2377,CUSTOMERS!A:E,5,FALSE)</f>
        <v>1</v>
      </c>
      <c r="N2377" s="2">
        <f>VLOOKUP(E2377,PRODUCTS!A:E,5,FALSE)</f>
        <v>15</v>
      </c>
      <c r="O2377" s="2" t="str">
        <f>VLOOKUP(N2377,CATEGORIES!A:C,3,FALSE)</f>
        <v>Household</v>
      </c>
      <c r="P2377" s="2" t="str">
        <f ca="1">VLOOKUP(D2377,CUSTOMERS!A:J,10,FALSE)</f>
        <v>40 - 50</v>
      </c>
      <c r="Q2377" s="2" t="str">
        <f>VLOOKUP(D2377,CUSTOMERS!A:I,9,FALSE)</f>
        <v>North-East</v>
      </c>
      <c r="R2377" s="2" t="str">
        <f>VLOOKUP(D2377,CUSTOMERS!A:K,11,FALSE)</f>
        <v>USA</v>
      </c>
    </row>
    <row r="2378" spans="1:18" x14ac:dyDescent="0.2">
      <c r="A2378" s="2">
        <v>2111</v>
      </c>
      <c r="B2378" s="2">
        <v>1</v>
      </c>
      <c r="C2378" s="4">
        <v>45263</v>
      </c>
      <c r="D2378" s="2">
        <v>602</v>
      </c>
      <c r="E2378" s="2">
        <v>183</v>
      </c>
      <c r="F2378" s="2" t="str">
        <f>VLOOKUP(E2378,PRODUCTS!A:B,2,FALSE)</f>
        <v>Solar Power Kit</v>
      </c>
      <c r="G2378" s="2">
        <v>1</v>
      </c>
      <c r="H2378" s="10">
        <f>VLOOKUP(E2378,PRODUCTS!A:E,3,FALSE)</f>
        <v>17</v>
      </c>
      <c r="I2378" s="10">
        <f>VLOOKUP(E2378,PRODUCTS!A:E,4,FALSE)</f>
        <v>9.5</v>
      </c>
      <c r="J2378" s="10">
        <f t="shared" si="111"/>
        <v>17</v>
      </c>
      <c r="K2378" s="10">
        <f t="shared" si="112"/>
        <v>9.5</v>
      </c>
      <c r="L2378" s="10">
        <f t="shared" si="113"/>
        <v>7.5</v>
      </c>
      <c r="M2378" s="2">
        <f>VLOOKUP(D2378,CUSTOMERS!A:E,5,FALSE)</f>
        <v>2</v>
      </c>
      <c r="N2378" s="2">
        <f>VLOOKUP(E2378,PRODUCTS!A:E,5,FALSE)</f>
        <v>17</v>
      </c>
      <c r="O2378" s="2" t="str">
        <f>VLOOKUP(N2378,CATEGORIES!A:C,3,FALSE)</f>
        <v>Children</v>
      </c>
      <c r="P2378" s="2" t="str">
        <f ca="1">VLOOKUP(D2378,CUSTOMERS!A:J,10,FALSE)</f>
        <v>30 - 40</v>
      </c>
      <c r="Q2378" s="2" t="str">
        <f>VLOOKUP(D2378,CUSTOMERS!A:I,9,FALSE)</f>
        <v>South-West</v>
      </c>
      <c r="R2378" s="2" t="str">
        <f>VLOOKUP(D2378,CUSTOMERS!A:K,11,FALSE)</f>
        <v>USA</v>
      </c>
    </row>
    <row r="2379" spans="1:18" x14ac:dyDescent="0.2">
      <c r="A2379" s="2">
        <v>2112</v>
      </c>
      <c r="B2379" s="2">
        <v>1</v>
      </c>
      <c r="C2379" s="4">
        <v>45264</v>
      </c>
      <c r="D2379" s="2">
        <v>650</v>
      </c>
      <c r="E2379" s="2">
        <v>70</v>
      </c>
      <c r="F2379" s="2" t="str">
        <f>VLOOKUP(E2379,PRODUCTS!A:B,2,FALSE)</f>
        <v>Eatable Delights Flower Basket</v>
      </c>
      <c r="G2379" s="2">
        <v>1</v>
      </c>
      <c r="H2379" s="10">
        <f>VLOOKUP(E2379,PRODUCTS!A:E,3,FALSE)</f>
        <v>55</v>
      </c>
      <c r="I2379" s="10">
        <f>VLOOKUP(E2379,PRODUCTS!A:E,4,FALSE)</f>
        <v>28.5</v>
      </c>
      <c r="J2379" s="10">
        <f t="shared" si="111"/>
        <v>55</v>
      </c>
      <c r="K2379" s="10">
        <f t="shared" si="112"/>
        <v>28.5</v>
      </c>
      <c r="L2379" s="10">
        <f t="shared" si="113"/>
        <v>26.5</v>
      </c>
      <c r="M2379" s="2">
        <f>VLOOKUP(D2379,CUSTOMERS!A:E,5,FALSE)</f>
        <v>9</v>
      </c>
      <c r="N2379" s="2">
        <f>VLOOKUP(E2379,PRODUCTS!A:E,5,FALSE)</f>
        <v>22</v>
      </c>
      <c r="O2379" s="2" t="str">
        <f>VLOOKUP(N2379,CATEGORIES!A:C,3,FALSE)</f>
        <v>Gifts</v>
      </c>
      <c r="P2379" s="2" t="str">
        <f ca="1">VLOOKUP(D2379,CUSTOMERS!A:J,10,FALSE)</f>
        <v>50 - 60</v>
      </c>
      <c r="Q2379" s="2" t="str">
        <f>VLOOKUP(D2379,CUSTOMERS!A:I,9,FALSE)</f>
        <v>North-West</v>
      </c>
      <c r="R2379" s="2" t="str">
        <f>VLOOKUP(D2379,CUSTOMERS!A:K,11,FALSE)</f>
        <v>USA</v>
      </c>
    </row>
    <row r="2380" spans="1:18" x14ac:dyDescent="0.2">
      <c r="A2380" s="2">
        <v>2112</v>
      </c>
      <c r="B2380" s="2">
        <v>2</v>
      </c>
      <c r="C2380" s="4">
        <v>45264</v>
      </c>
      <c r="D2380" s="2">
        <v>650</v>
      </c>
      <c r="E2380" s="2">
        <v>132</v>
      </c>
      <c r="F2380" s="2" t="str">
        <f>VLOOKUP(E2380,PRODUCTS!A:B,2,FALSE)</f>
        <v>Micro FM Radio</v>
      </c>
      <c r="G2380" s="2">
        <v>1</v>
      </c>
      <c r="H2380" s="10">
        <f>VLOOKUP(E2380,PRODUCTS!A:E,3,FALSE)</f>
        <v>24</v>
      </c>
      <c r="I2380" s="10">
        <f>VLOOKUP(E2380,PRODUCTS!A:E,4,FALSE)</f>
        <v>15</v>
      </c>
      <c r="J2380" s="10">
        <f t="shared" si="111"/>
        <v>24</v>
      </c>
      <c r="K2380" s="10">
        <f t="shared" si="112"/>
        <v>15</v>
      </c>
      <c r="L2380" s="10">
        <f t="shared" si="113"/>
        <v>9</v>
      </c>
      <c r="M2380" s="2">
        <f>VLOOKUP(D2380,CUSTOMERS!A:E,5,FALSE)</f>
        <v>9</v>
      </c>
      <c r="N2380" s="2">
        <f>VLOOKUP(E2380,PRODUCTS!A:E,5,FALSE)</f>
        <v>1</v>
      </c>
      <c r="O2380" s="2" t="str">
        <f>VLOOKUP(N2380,CATEGORIES!A:C,3,FALSE)</f>
        <v>Electronics</v>
      </c>
      <c r="P2380" s="2" t="str">
        <f ca="1">VLOOKUP(D2380,CUSTOMERS!A:J,10,FALSE)</f>
        <v>50 - 60</v>
      </c>
      <c r="Q2380" s="2" t="str">
        <f>VLOOKUP(D2380,CUSTOMERS!A:I,9,FALSE)</f>
        <v>North-West</v>
      </c>
      <c r="R2380" s="2" t="str">
        <f>VLOOKUP(D2380,CUSTOMERS!A:K,11,FALSE)</f>
        <v>USA</v>
      </c>
    </row>
    <row r="2381" spans="1:18" x14ac:dyDescent="0.2">
      <c r="A2381" s="2">
        <v>2113</v>
      </c>
      <c r="B2381" s="2">
        <v>1</v>
      </c>
      <c r="C2381" s="4">
        <v>45265</v>
      </c>
      <c r="D2381" s="2">
        <v>221</v>
      </c>
      <c r="E2381" s="2">
        <v>59</v>
      </c>
      <c r="F2381" s="2" t="str">
        <f>VLOOKUP(E2381,PRODUCTS!A:B,2,FALSE)</f>
        <v>Crystal Flowers and Vase</v>
      </c>
      <c r="G2381" s="2">
        <v>1</v>
      </c>
      <c r="H2381" s="10">
        <f>VLOOKUP(E2381,PRODUCTS!A:E,3,FALSE)</f>
        <v>65</v>
      </c>
      <c r="I2381" s="10">
        <f>VLOOKUP(E2381,PRODUCTS!A:E,4,FALSE)</f>
        <v>33.5</v>
      </c>
      <c r="J2381" s="10">
        <f t="shared" si="111"/>
        <v>65</v>
      </c>
      <c r="K2381" s="10">
        <f t="shared" si="112"/>
        <v>33.5</v>
      </c>
      <c r="L2381" s="10">
        <f t="shared" si="113"/>
        <v>31.5</v>
      </c>
      <c r="M2381" s="2">
        <f>VLOOKUP(D2381,CUSTOMERS!A:E,5,FALSE)</f>
        <v>2</v>
      </c>
      <c r="N2381" s="2">
        <f>VLOOKUP(E2381,PRODUCTS!A:E,5,FALSE)</f>
        <v>22</v>
      </c>
      <c r="O2381" s="2" t="str">
        <f>VLOOKUP(N2381,CATEGORIES!A:C,3,FALSE)</f>
        <v>Gifts</v>
      </c>
      <c r="P2381" s="2" t="str">
        <f ca="1">VLOOKUP(D2381,CUSTOMERS!A:J,10,FALSE)</f>
        <v>30 - 40</v>
      </c>
      <c r="Q2381" s="2" t="str">
        <f>VLOOKUP(D2381,CUSTOMERS!A:I,9,FALSE)</f>
        <v>Mid-Atlantic</v>
      </c>
      <c r="R2381" s="2" t="str">
        <f>VLOOKUP(D2381,CUSTOMERS!A:K,11,FALSE)</f>
        <v>USA</v>
      </c>
    </row>
    <row r="2382" spans="1:18" x14ac:dyDescent="0.2">
      <c r="A2382" s="2">
        <v>2113</v>
      </c>
      <c r="B2382" s="2">
        <v>2</v>
      </c>
      <c r="C2382" s="4">
        <v>45265</v>
      </c>
      <c r="D2382" s="2">
        <v>221</v>
      </c>
      <c r="E2382" s="2">
        <v>81</v>
      </c>
      <c r="F2382" s="2" t="str">
        <f>VLOOKUP(E2382,PRODUCTS!A:B,2,FALSE)</f>
        <v>Fisherman's Reel Clock</v>
      </c>
      <c r="G2382" s="2">
        <v>1</v>
      </c>
      <c r="H2382" s="10">
        <f>VLOOKUP(E2382,PRODUCTS!A:E,3,FALSE)</f>
        <v>190</v>
      </c>
      <c r="I2382" s="10">
        <f>VLOOKUP(E2382,PRODUCTS!A:E,4,FALSE)</f>
        <v>98</v>
      </c>
      <c r="J2382" s="10">
        <f t="shared" si="111"/>
        <v>190</v>
      </c>
      <c r="K2382" s="10">
        <f t="shared" si="112"/>
        <v>98</v>
      </c>
      <c r="L2382" s="10">
        <f t="shared" si="113"/>
        <v>92</v>
      </c>
      <c r="M2382" s="2">
        <f>VLOOKUP(D2382,CUSTOMERS!A:E,5,FALSE)</f>
        <v>2</v>
      </c>
      <c r="N2382" s="2">
        <f>VLOOKUP(E2382,PRODUCTS!A:E,5,FALSE)</f>
        <v>26</v>
      </c>
      <c r="O2382" s="2" t="str">
        <f>VLOOKUP(N2382,CATEGORIES!A:C,3,FALSE)</f>
        <v>Gifts</v>
      </c>
      <c r="P2382" s="2" t="str">
        <f ca="1">VLOOKUP(D2382,CUSTOMERS!A:J,10,FALSE)</f>
        <v>30 - 40</v>
      </c>
      <c r="Q2382" s="2" t="str">
        <f>VLOOKUP(D2382,CUSTOMERS!A:I,9,FALSE)</f>
        <v>Mid-Atlantic</v>
      </c>
      <c r="R2382" s="2" t="str">
        <f>VLOOKUP(D2382,CUSTOMERS!A:K,11,FALSE)</f>
        <v>USA</v>
      </c>
    </row>
    <row r="2383" spans="1:18" x14ac:dyDescent="0.2">
      <c r="A2383" s="2">
        <v>2113</v>
      </c>
      <c r="B2383" s="2">
        <v>3</v>
      </c>
      <c r="C2383" s="4">
        <v>45265</v>
      </c>
      <c r="D2383" s="2">
        <v>221</v>
      </c>
      <c r="E2383" s="2">
        <v>127</v>
      </c>
      <c r="F2383" s="2" t="str">
        <f>VLOOKUP(E2383,PRODUCTS!A:B,2,FALSE)</f>
        <v>Luxurious Bath Pack</v>
      </c>
      <c r="G2383" s="2">
        <v>1</v>
      </c>
      <c r="H2383" s="10">
        <f>VLOOKUP(E2383,PRODUCTS!A:E,3,FALSE)</f>
        <v>27</v>
      </c>
      <c r="I2383" s="10">
        <f>VLOOKUP(E2383,PRODUCTS!A:E,4,FALSE)</f>
        <v>15.5</v>
      </c>
      <c r="J2383" s="10">
        <f t="shared" si="111"/>
        <v>27</v>
      </c>
      <c r="K2383" s="10">
        <f t="shared" si="112"/>
        <v>15.5</v>
      </c>
      <c r="L2383" s="10">
        <f t="shared" si="113"/>
        <v>11.5</v>
      </c>
      <c r="M2383" s="2">
        <f>VLOOKUP(D2383,CUSTOMERS!A:E,5,FALSE)</f>
        <v>2</v>
      </c>
      <c r="N2383" s="2">
        <f>VLOOKUP(E2383,PRODUCTS!A:E,5,FALSE)</f>
        <v>24</v>
      </c>
      <c r="O2383" s="2" t="str">
        <f>VLOOKUP(N2383,CATEGORIES!A:C,3,FALSE)</f>
        <v>Health &amp; Beauty</v>
      </c>
      <c r="P2383" s="2" t="str">
        <f ca="1">VLOOKUP(D2383,CUSTOMERS!A:J,10,FALSE)</f>
        <v>30 - 40</v>
      </c>
      <c r="Q2383" s="2" t="str">
        <f>VLOOKUP(D2383,CUSTOMERS!A:I,9,FALSE)</f>
        <v>Mid-Atlantic</v>
      </c>
      <c r="R2383" s="2" t="str">
        <f>VLOOKUP(D2383,CUSTOMERS!A:K,11,FALSE)</f>
        <v>USA</v>
      </c>
    </row>
    <row r="2384" spans="1:18" x14ac:dyDescent="0.2">
      <c r="A2384" s="2">
        <v>2114</v>
      </c>
      <c r="B2384" s="2">
        <v>1</v>
      </c>
      <c r="C2384" s="4">
        <v>45265</v>
      </c>
      <c r="D2384" s="2">
        <v>462</v>
      </c>
      <c r="E2384" s="2">
        <v>53</v>
      </c>
      <c r="F2384" s="2" t="str">
        <f>VLOOKUP(E2384,PRODUCTS!A:B,2,FALSE)</f>
        <v>Cocoa Mug</v>
      </c>
      <c r="G2384" s="2">
        <v>2</v>
      </c>
      <c r="H2384" s="10">
        <f>VLOOKUP(E2384,PRODUCTS!A:E,3,FALSE)</f>
        <v>25</v>
      </c>
      <c r="I2384" s="10">
        <f>VLOOKUP(E2384,PRODUCTS!A:E,4,FALSE)</f>
        <v>13.5</v>
      </c>
      <c r="J2384" s="10">
        <f t="shared" si="111"/>
        <v>50</v>
      </c>
      <c r="K2384" s="10">
        <f t="shared" si="112"/>
        <v>27</v>
      </c>
      <c r="L2384" s="10">
        <f t="shared" si="113"/>
        <v>23</v>
      </c>
      <c r="M2384" s="2">
        <f>VLOOKUP(D2384,CUSTOMERS!A:E,5,FALSE)</f>
        <v>3</v>
      </c>
      <c r="N2384" s="2">
        <f>VLOOKUP(E2384,PRODUCTS!A:E,5,FALSE)</f>
        <v>11</v>
      </c>
      <c r="O2384" s="2" t="str">
        <f>VLOOKUP(N2384,CATEGORIES!A:C,3,FALSE)</f>
        <v>Gifts</v>
      </c>
      <c r="P2384" s="2" t="str">
        <f ca="1">VLOOKUP(D2384,CUSTOMERS!A:J,10,FALSE)</f>
        <v>40 - 50</v>
      </c>
      <c r="Q2384" s="2" t="str">
        <f>VLOOKUP(D2384,CUSTOMERS!A:I,9,FALSE)</f>
        <v>South-East</v>
      </c>
      <c r="R2384" s="2" t="str">
        <f>VLOOKUP(D2384,CUSTOMERS!A:K,11,FALSE)</f>
        <v>USA</v>
      </c>
    </row>
    <row r="2385" spans="1:18" x14ac:dyDescent="0.2">
      <c r="A2385" s="2">
        <v>2114</v>
      </c>
      <c r="B2385" s="2">
        <v>2</v>
      </c>
      <c r="C2385" s="4">
        <v>45265</v>
      </c>
      <c r="D2385" s="2">
        <v>462</v>
      </c>
      <c r="E2385" s="2">
        <v>96</v>
      </c>
      <c r="F2385" s="2" t="str">
        <f>VLOOKUP(E2385,PRODUCTS!A:B,2,FALSE)</f>
        <v>Great Skin Pack</v>
      </c>
      <c r="G2385" s="2">
        <v>2</v>
      </c>
      <c r="H2385" s="10">
        <f>VLOOKUP(E2385,PRODUCTS!A:E,3,FALSE)</f>
        <v>39</v>
      </c>
      <c r="I2385" s="10">
        <f>VLOOKUP(E2385,PRODUCTS!A:E,4,FALSE)</f>
        <v>22.5</v>
      </c>
      <c r="J2385" s="10">
        <f t="shared" si="111"/>
        <v>78</v>
      </c>
      <c r="K2385" s="10">
        <f t="shared" si="112"/>
        <v>45</v>
      </c>
      <c r="L2385" s="10">
        <f t="shared" si="113"/>
        <v>33</v>
      </c>
      <c r="M2385" s="2">
        <f>VLOOKUP(D2385,CUSTOMERS!A:E,5,FALSE)</f>
        <v>3</v>
      </c>
      <c r="N2385" s="2">
        <f>VLOOKUP(E2385,PRODUCTS!A:E,5,FALSE)</f>
        <v>24</v>
      </c>
      <c r="O2385" s="2" t="str">
        <f>VLOOKUP(N2385,CATEGORIES!A:C,3,FALSE)</f>
        <v>Health &amp; Beauty</v>
      </c>
      <c r="P2385" s="2" t="str">
        <f ca="1">VLOOKUP(D2385,CUSTOMERS!A:J,10,FALSE)</f>
        <v>40 - 50</v>
      </c>
      <c r="Q2385" s="2" t="str">
        <f>VLOOKUP(D2385,CUSTOMERS!A:I,9,FALSE)</f>
        <v>South-East</v>
      </c>
      <c r="R2385" s="2" t="str">
        <f>VLOOKUP(D2385,CUSTOMERS!A:K,11,FALSE)</f>
        <v>USA</v>
      </c>
    </row>
    <row r="2386" spans="1:18" x14ac:dyDescent="0.2">
      <c r="A2386" s="2">
        <v>2115</v>
      </c>
      <c r="B2386" s="2">
        <v>1</v>
      </c>
      <c r="C2386" s="4">
        <v>45265</v>
      </c>
      <c r="D2386" s="2">
        <v>476</v>
      </c>
      <c r="E2386" s="2">
        <v>70</v>
      </c>
      <c r="F2386" s="2" t="str">
        <f>VLOOKUP(E2386,PRODUCTS!A:B,2,FALSE)</f>
        <v>Eatable Delights Flower Basket</v>
      </c>
      <c r="G2386" s="2">
        <v>3</v>
      </c>
      <c r="H2386" s="10">
        <f>VLOOKUP(E2386,PRODUCTS!A:E,3,FALSE)</f>
        <v>55</v>
      </c>
      <c r="I2386" s="10">
        <f>VLOOKUP(E2386,PRODUCTS!A:E,4,FALSE)</f>
        <v>28.5</v>
      </c>
      <c r="J2386" s="10">
        <f t="shared" si="111"/>
        <v>165</v>
      </c>
      <c r="K2386" s="10">
        <f t="shared" si="112"/>
        <v>85.5</v>
      </c>
      <c r="L2386" s="10">
        <f t="shared" si="113"/>
        <v>79.5</v>
      </c>
      <c r="M2386" s="2">
        <f>VLOOKUP(D2386,CUSTOMERS!A:E,5,FALSE)</f>
        <v>6</v>
      </c>
      <c r="N2386" s="2">
        <f>VLOOKUP(E2386,PRODUCTS!A:E,5,FALSE)</f>
        <v>22</v>
      </c>
      <c r="O2386" s="2" t="str">
        <f>VLOOKUP(N2386,CATEGORIES!A:C,3,FALSE)</f>
        <v>Gifts</v>
      </c>
      <c r="P2386" s="2" t="str">
        <f ca="1">VLOOKUP(D2386,CUSTOMERS!A:J,10,FALSE)</f>
        <v>40 - 50</v>
      </c>
      <c r="Q2386" s="2" t="str">
        <f>VLOOKUP(D2386,CUSTOMERS!A:I,9,FALSE)</f>
        <v>Mid-Atlantic</v>
      </c>
      <c r="R2386" s="2" t="str">
        <f>VLOOKUP(D2386,CUSTOMERS!A:K,11,FALSE)</f>
        <v>USA</v>
      </c>
    </row>
    <row r="2387" spans="1:18" x14ac:dyDescent="0.2">
      <c r="A2387" s="2">
        <v>2115</v>
      </c>
      <c r="B2387" s="2">
        <v>2</v>
      </c>
      <c r="C2387" s="4">
        <v>45265</v>
      </c>
      <c r="D2387" s="2">
        <v>476</v>
      </c>
      <c r="E2387" s="2">
        <v>181</v>
      </c>
      <c r="F2387" s="2" t="str">
        <f>VLOOKUP(E2387,PRODUCTS!A:B,2,FALSE)</f>
        <v>Slinky</v>
      </c>
      <c r="G2387" s="2">
        <v>5</v>
      </c>
      <c r="H2387" s="10">
        <f>VLOOKUP(E2387,PRODUCTS!A:E,3,FALSE)</f>
        <v>12</v>
      </c>
      <c r="I2387" s="10">
        <f>VLOOKUP(E2387,PRODUCTS!A:E,4,FALSE)</f>
        <v>7</v>
      </c>
      <c r="J2387" s="10">
        <f t="shared" si="111"/>
        <v>60</v>
      </c>
      <c r="K2387" s="10">
        <f t="shared" si="112"/>
        <v>35</v>
      </c>
      <c r="L2387" s="10">
        <f t="shared" si="113"/>
        <v>25</v>
      </c>
      <c r="M2387" s="2">
        <f>VLOOKUP(D2387,CUSTOMERS!A:E,5,FALSE)</f>
        <v>6</v>
      </c>
      <c r="N2387" s="2">
        <f>VLOOKUP(E2387,PRODUCTS!A:E,5,FALSE)</f>
        <v>5</v>
      </c>
      <c r="O2387" s="2" t="str">
        <f>VLOOKUP(N2387,CATEGORIES!A:C,3,FALSE)</f>
        <v>Children</v>
      </c>
      <c r="P2387" s="2" t="str">
        <f ca="1">VLOOKUP(D2387,CUSTOMERS!A:J,10,FALSE)</f>
        <v>40 - 50</v>
      </c>
      <c r="Q2387" s="2" t="str">
        <f>VLOOKUP(D2387,CUSTOMERS!A:I,9,FALSE)</f>
        <v>Mid-Atlantic</v>
      </c>
      <c r="R2387" s="2" t="str">
        <f>VLOOKUP(D2387,CUSTOMERS!A:K,11,FALSE)</f>
        <v>USA</v>
      </c>
    </row>
    <row r="2388" spans="1:18" x14ac:dyDescent="0.2">
      <c r="A2388" s="2">
        <v>2116</v>
      </c>
      <c r="B2388" s="2">
        <v>1</v>
      </c>
      <c r="C2388" s="4">
        <v>45268</v>
      </c>
      <c r="D2388" s="2">
        <v>123</v>
      </c>
      <c r="E2388" s="2">
        <v>101</v>
      </c>
      <c r="F2388" s="2" t="str">
        <f>VLOOKUP(E2388,PRODUCTS!A:B,2,FALSE)</f>
        <v>LED Headlamp</v>
      </c>
      <c r="G2388" s="2">
        <v>1</v>
      </c>
      <c r="H2388" s="10">
        <f>VLOOKUP(E2388,PRODUCTS!A:E,3,FALSE)</f>
        <v>35</v>
      </c>
      <c r="I2388" s="10">
        <f>VLOOKUP(E2388,PRODUCTS!A:E,4,FALSE)</f>
        <v>20.5</v>
      </c>
      <c r="J2388" s="10">
        <f t="shared" si="111"/>
        <v>35</v>
      </c>
      <c r="K2388" s="10">
        <f t="shared" si="112"/>
        <v>20.5</v>
      </c>
      <c r="L2388" s="10">
        <f t="shared" si="113"/>
        <v>14.5</v>
      </c>
      <c r="M2388" s="2">
        <f>VLOOKUP(D2388,CUSTOMERS!A:E,5,FALSE)</f>
        <v>2</v>
      </c>
      <c r="N2388" s="2">
        <f>VLOOKUP(E2388,PRODUCTS!A:E,5,FALSE)</f>
        <v>23</v>
      </c>
      <c r="O2388" s="2" t="str">
        <f>VLOOKUP(N2388,CATEGORIES!A:C,3,FALSE)</f>
        <v>Travel</v>
      </c>
      <c r="P2388" s="2" t="str">
        <f ca="1">VLOOKUP(D2388,CUSTOMERS!A:J,10,FALSE)</f>
        <v>40 - 50</v>
      </c>
      <c r="Q2388" s="2" t="str">
        <f>VLOOKUP(D2388,CUSTOMERS!A:I,9,FALSE)</f>
        <v>Canada</v>
      </c>
      <c r="R2388" s="2" t="str">
        <f>VLOOKUP(D2388,CUSTOMERS!A:K,11,FALSE)</f>
        <v>Canada</v>
      </c>
    </row>
    <row r="2389" spans="1:18" x14ac:dyDescent="0.2">
      <c r="A2389" s="2">
        <v>2116</v>
      </c>
      <c r="B2389" s="2">
        <v>2</v>
      </c>
      <c r="C2389" s="4">
        <v>45268</v>
      </c>
      <c r="D2389" s="2">
        <v>123</v>
      </c>
      <c r="E2389" s="2">
        <v>197</v>
      </c>
      <c r="F2389" s="2" t="str">
        <f>VLOOKUP(E2389,PRODUCTS!A:B,2,FALSE)</f>
        <v>Travelling Cigar Humidor</v>
      </c>
      <c r="G2389" s="2">
        <v>2</v>
      </c>
      <c r="H2389" s="10">
        <f>VLOOKUP(E2389,PRODUCTS!A:E,3,FALSE)</f>
        <v>230</v>
      </c>
      <c r="I2389" s="10">
        <f>VLOOKUP(E2389,PRODUCTS!A:E,4,FALSE)</f>
        <v>118</v>
      </c>
      <c r="J2389" s="10">
        <f t="shared" si="111"/>
        <v>460</v>
      </c>
      <c r="K2389" s="10">
        <f t="shared" si="112"/>
        <v>236</v>
      </c>
      <c r="L2389" s="10">
        <f t="shared" si="113"/>
        <v>224</v>
      </c>
      <c r="M2389" s="2">
        <f>VLOOKUP(D2389,CUSTOMERS!A:E,5,FALSE)</f>
        <v>2</v>
      </c>
      <c r="N2389" s="2">
        <f>VLOOKUP(E2389,PRODUCTS!A:E,5,FALSE)</f>
        <v>26</v>
      </c>
      <c r="O2389" s="2" t="str">
        <f>VLOOKUP(N2389,CATEGORIES!A:C,3,FALSE)</f>
        <v>Gifts</v>
      </c>
      <c r="P2389" s="2" t="str">
        <f ca="1">VLOOKUP(D2389,CUSTOMERS!A:J,10,FALSE)</f>
        <v>40 - 50</v>
      </c>
      <c r="Q2389" s="2" t="str">
        <f>VLOOKUP(D2389,CUSTOMERS!A:I,9,FALSE)</f>
        <v>Canada</v>
      </c>
      <c r="R2389" s="2" t="str">
        <f>VLOOKUP(D2389,CUSTOMERS!A:K,11,FALSE)</f>
        <v>Canada</v>
      </c>
    </row>
    <row r="2390" spans="1:18" x14ac:dyDescent="0.2">
      <c r="A2390" s="2">
        <v>2117</v>
      </c>
      <c r="B2390" s="2">
        <v>1</v>
      </c>
      <c r="C2390" s="4">
        <v>45268</v>
      </c>
      <c r="D2390" s="2">
        <v>355</v>
      </c>
      <c r="E2390" s="2">
        <v>39</v>
      </c>
      <c r="F2390" s="2" t="str">
        <f>VLOOKUP(E2390,PRODUCTS!A:B,2,FALSE)</f>
        <v>Cedar Buccaneer Chest</v>
      </c>
      <c r="G2390" s="2">
        <v>1</v>
      </c>
      <c r="H2390" s="10">
        <f>VLOOKUP(E2390,PRODUCTS!A:E,3,FALSE)</f>
        <v>220</v>
      </c>
      <c r="I2390" s="10">
        <f>VLOOKUP(E2390,PRODUCTS!A:E,4,FALSE)</f>
        <v>111</v>
      </c>
      <c r="J2390" s="10">
        <f t="shared" si="111"/>
        <v>220</v>
      </c>
      <c r="K2390" s="10">
        <f t="shared" si="112"/>
        <v>111</v>
      </c>
      <c r="L2390" s="10">
        <f t="shared" si="113"/>
        <v>109</v>
      </c>
      <c r="M2390" s="2">
        <f>VLOOKUP(D2390,CUSTOMERS!A:E,5,FALSE)</f>
        <v>10</v>
      </c>
      <c r="N2390" s="2">
        <f>VLOOKUP(E2390,PRODUCTS!A:E,5,FALSE)</f>
        <v>8</v>
      </c>
      <c r="O2390" s="2" t="str">
        <f>VLOOKUP(N2390,CATEGORIES!A:C,3,FALSE)</f>
        <v>Household</v>
      </c>
      <c r="P2390" s="2" t="str">
        <f ca="1">VLOOKUP(D2390,CUSTOMERS!A:J,10,FALSE)</f>
        <v>30 - 40</v>
      </c>
      <c r="Q2390" s="2" t="str">
        <f>VLOOKUP(D2390,CUSTOMERS!A:I,9,FALSE)</f>
        <v>North-East</v>
      </c>
      <c r="R2390" s="2" t="str">
        <f>VLOOKUP(D2390,CUSTOMERS!A:K,11,FALSE)</f>
        <v>USA</v>
      </c>
    </row>
    <row r="2391" spans="1:18" x14ac:dyDescent="0.2">
      <c r="A2391" s="2">
        <v>2117</v>
      </c>
      <c r="B2391" s="2">
        <v>2</v>
      </c>
      <c r="C2391" s="4">
        <v>45268</v>
      </c>
      <c r="D2391" s="2">
        <v>355</v>
      </c>
      <c r="E2391" s="2">
        <v>150</v>
      </c>
      <c r="F2391" s="2" t="str">
        <f>VLOOKUP(E2391,PRODUCTS!A:B,2,FALSE)</f>
        <v>Personal Air Purifier</v>
      </c>
      <c r="G2391" s="2">
        <v>1</v>
      </c>
      <c r="H2391" s="10">
        <f>VLOOKUP(E2391,PRODUCTS!A:E,3,FALSE)</f>
        <v>105</v>
      </c>
      <c r="I2391" s="10">
        <f>VLOOKUP(E2391,PRODUCTS!A:E,4,FALSE)</f>
        <v>53.5</v>
      </c>
      <c r="J2391" s="10">
        <f t="shared" si="111"/>
        <v>105</v>
      </c>
      <c r="K2391" s="10">
        <f t="shared" si="112"/>
        <v>53.5</v>
      </c>
      <c r="L2391" s="10">
        <f t="shared" si="113"/>
        <v>51.5</v>
      </c>
      <c r="M2391" s="2">
        <f>VLOOKUP(D2391,CUSTOMERS!A:E,5,FALSE)</f>
        <v>10</v>
      </c>
      <c r="N2391" s="2">
        <f>VLOOKUP(E2391,PRODUCTS!A:E,5,FALSE)</f>
        <v>7</v>
      </c>
      <c r="O2391" s="2" t="str">
        <f>VLOOKUP(N2391,CATEGORIES!A:C,3,FALSE)</f>
        <v>Electronics</v>
      </c>
      <c r="P2391" s="2" t="str">
        <f ca="1">VLOOKUP(D2391,CUSTOMERS!A:J,10,FALSE)</f>
        <v>30 - 40</v>
      </c>
      <c r="Q2391" s="2" t="str">
        <f>VLOOKUP(D2391,CUSTOMERS!A:I,9,FALSE)</f>
        <v>North-East</v>
      </c>
      <c r="R2391" s="2" t="str">
        <f>VLOOKUP(D2391,CUSTOMERS!A:K,11,FALSE)</f>
        <v>USA</v>
      </c>
    </row>
    <row r="2392" spans="1:18" x14ac:dyDescent="0.2">
      <c r="A2392" s="2">
        <v>2118</v>
      </c>
      <c r="B2392" s="2">
        <v>1</v>
      </c>
      <c r="C2392" s="4">
        <v>45269</v>
      </c>
      <c r="D2392" s="2">
        <v>212</v>
      </c>
      <c r="E2392" s="2">
        <v>8</v>
      </c>
      <c r="F2392" s="2" t="str">
        <f>VLOOKUP(E2392,PRODUCTS!A:B,2,FALSE)</f>
        <v>Amish Pine Napkin Holder</v>
      </c>
      <c r="G2392" s="2">
        <v>1</v>
      </c>
      <c r="H2392" s="10">
        <f>VLOOKUP(E2392,PRODUCTS!A:E,3,FALSE)</f>
        <v>30</v>
      </c>
      <c r="I2392" s="10">
        <f>VLOOKUP(E2392,PRODUCTS!A:E,4,FALSE)</f>
        <v>17</v>
      </c>
      <c r="J2392" s="10">
        <f t="shared" si="111"/>
        <v>30</v>
      </c>
      <c r="K2392" s="10">
        <f t="shared" si="112"/>
        <v>17</v>
      </c>
      <c r="L2392" s="10">
        <f t="shared" si="113"/>
        <v>13</v>
      </c>
      <c r="M2392" s="2">
        <f>VLOOKUP(D2392,CUSTOMERS!A:E,5,FALSE)</f>
        <v>5</v>
      </c>
      <c r="N2392" s="2">
        <f>VLOOKUP(E2392,PRODUCTS!A:E,5,FALSE)</f>
        <v>15</v>
      </c>
      <c r="O2392" s="2" t="str">
        <f>VLOOKUP(N2392,CATEGORIES!A:C,3,FALSE)</f>
        <v>Household</v>
      </c>
      <c r="P2392" s="2" t="str">
        <f ca="1">VLOOKUP(D2392,CUSTOMERS!A:J,10,FALSE)</f>
        <v>40 - 50</v>
      </c>
      <c r="Q2392" s="2" t="str">
        <f>VLOOKUP(D2392,CUSTOMERS!A:I,9,FALSE)</f>
        <v>South-East</v>
      </c>
      <c r="R2392" s="2" t="str">
        <f>VLOOKUP(D2392,CUSTOMERS!A:K,11,FALSE)</f>
        <v>USA</v>
      </c>
    </row>
    <row r="2393" spans="1:18" x14ac:dyDescent="0.2">
      <c r="A2393" s="2">
        <v>2118</v>
      </c>
      <c r="B2393" s="2">
        <v>2</v>
      </c>
      <c r="C2393" s="4">
        <v>45269</v>
      </c>
      <c r="D2393" s="2">
        <v>212</v>
      </c>
      <c r="E2393" s="2">
        <v>72</v>
      </c>
      <c r="F2393" s="2" t="str">
        <f>VLOOKUP(E2393,PRODUCTS!A:B,2,FALSE)</f>
        <v>Elmo Market Basket</v>
      </c>
      <c r="G2393" s="2">
        <v>1</v>
      </c>
      <c r="H2393" s="10">
        <f>VLOOKUP(E2393,PRODUCTS!A:E,3,FALSE)</f>
        <v>30</v>
      </c>
      <c r="I2393" s="10">
        <f>VLOOKUP(E2393,PRODUCTS!A:E,4,FALSE)</f>
        <v>18</v>
      </c>
      <c r="J2393" s="10">
        <f t="shared" si="111"/>
        <v>30</v>
      </c>
      <c r="K2393" s="10">
        <f t="shared" si="112"/>
        <v>18</v>
      </c>
      <c r="L2393" s="10">
        <f t="shared" si="113"/>
        <v>12</v>
      </c>
      <c r="M2393" s="2">
        <f>VLOOKUP(D2393,CUSTOMERS!A:E,5,FALSE)</f>
        <v>5</v>
      </c>
      <c r="N2393" s="2">
        <f>VLOOKUP(E2393,PRODUCTS!A:E,5,FALSE)</f>
        <v>17</v>
      </c>
      <c r="O2393" s="2" t="str">
        <f>VLOOKUP(N2393,CATEGORIES!A:C,3,FALSE)</f>
        <v>Children</v>
      </c>
      <c r="P2393" s="2" t="str">
        <f ca="1">VLOOKUP(D2393,CUSTOMERS!A:J,10,FALSE)</f>
        <v>40 - 50</v>
      </c>
      <c r="Q2393" s="2" t="str">
        <f>VLOOKUP(D2393,CUSTOMERS!A:I,9,FALSE)</f>
        <v>South-East</v>
      </c>
      <c r="R2393" s="2" t="str">
        <f>VLOOKUP(D2393,CUSTOMERS!A:K,11,FALSE)</f>
        <v>USA</v>
      </c>
    </row>
    <row r="2394" spans="1:18" x14ac:dyDescent="0.2">
      <c r="A2394" s="2">
        <v>2118</v>
      </c>
      <c r="B2394" s="2">
        <v>3</v>
      </c>
      <c r="C2394" s="4">
        <v>45269</v>
      </c>
      <c r="D2394" s="2">
        <v>212</v>
      </c>
      <c r="E2394" s="2">
        <v>83</v>
      </c>
      <c r="F2394" s="2" t="str">
        <f>VLOOKUP(E2394,PRODUCTS!A:B,2,FALSE)</f>
        <v>Tapestry 100% Wool Carpet</v>
      </c>
      <c r="G2394" s="2">
        <v>1</v>
      </c>
      <c r="H2394" s="10">
        <f>VLOOKUP(E2394,PRODUCTS!A:E,3,FALSE)</f>
        <v>590</v>
      </c>
      <c r="I2394" s="10">
        <f>VLOOKUP(E2394,PRODUCTS!A:E,4,FALSE)</f>
        <v>298</v>
      </c>
      <c r="J2394" s="10">
        <f t="shared" si="111"/>
        <v>590</v>
      </c>
      <c r="K2394" s="10">
        <f t="shared" si="112"/>
        <v>298</v>
      </c>
      <c r="L2394" s="10">
        <f t="shared" si="113"/>
        <v>292</v>
      </c>
      <c r="M2394" s="2">
        <f>VLOOKUP(D2394,CUSTOMERS!A:E,5,FALSE)</f>
        <v>5</v>
      </c>
      <c r="N2394" s="2">
        <f>VLOOKUP(E2394,PRODUCTS!A:E,5,FALSE)</f>
        <v>19</v>
      </c>
      <c r="O2394" s="2" t="str">
        <f>VLOOKUP(N2394,CATEGORIES!A:C,3,FALSE)</f>
        <v>Household</v>
      </c>
      <c r="P2394" s="2" t="str">
        <f ca="1">VLOOKUP(D2394,CUSTOMERS!A:J,10,FALSE)</f>
        <v>40 - 50</v>
      </c>
      <c r="Q2394" s="2" t="str">
        <f>VLOOKUP(D2394,CUSTOMERS!A:I,9,FALSE)</f>
        <v>South-East</v>
      </c>
      <c r="R2394" s="2" t="str">
        <f>VLOOKUP(D2394,CUSTOMERS!A:K,11,FALSE)</f>
        <v>USA</v>
      </c>
    </row>
    <row r="2395" spans="1:18" x14ac:dyDescent="0.2">
      <c r="A2395" s="2">
        <v>2118</v>
      </c>
      <c r="B2395" s="2">
        <v>4</v>
      </c>
      <c r="C2395" s="4">
        <v>45269</v>
      </c>
      <c r="D2395" s="2">
        <v>212</v>
      </c>
      <c r="E2395" s="2">
        <v>130</v>
      </c>
      <c r="F2395" s="2" t="str">
        <f>VLOOKUP(E2395,PRODUCTS!A:B,2,FALSE)</f>
        <v>Majestic Truffle Collection</v>
      </c>
      <c r="G2395" s="2">
        <v>4</v>
      </c>
      <c r="H2395" s="10">
        <f>VLOOKUP(E2395,PRODUCTS!A:E,3,FALSE)</f>
        <v>25</v>
      </c>
      <c r="I2395" s="10">
        <f>VLOOKUP(E2395,PRODUCTS!A:E,4,FALSE)</f>
        <v>15.5</v>
      </c>
      <c r="J2395" s="10">
        <f t="shared" si="111"/>
        <v>100</v>
      </c>
      <c r="K2395" s="10">
        <f t="shared" si="112"/>
        <v>62</v>
      </c>
      <c r="L2395" s="10">
        <f t="shared" si="113"/>
        <v>38</v>
      </c>
      <c r="M2395" s="2">
        <f>VLOOKUP(D2395,CUSTOMERS!A:E,5,FALSE)</f>
        <v>5</v>
      </c>
      <c r="N2395" s="2">
        <f>VLOOKUP(E2395,PRODUCTS!A:E,5,FALSE)</f>
        <v>3</v>
      </c>
      <c r="O2395" s="2" t="str">
        <f>VLOOKUP(N2395,CATEGORIES!A:C,3,FALSE)</f>
        <v>Food</v>
      </c>
      <c r="P2395" s="2" t="str">
        <f ca="1">VLOOKUP(D2395,CUSTOMERS!A:J,10,FALSE)</f>
        <v>40 - 50</v>
      </c>
      <c r="Q2395" s="2" t="str">
        <f>VLOOKUP(D2395,CUSTOMERS!A:I,9,FALSE)</f>
        <v>South-East</v>
      </c>
      <c r="R2395" s="2" t="str">
        <f>VLOOKUP(D2395,CUSTOMERS!A:K,11,FALSE)</f>
        <v>USA</v>
      </c>
    </row>
    <row r="2396" spans="1:18" x14ac:dyDescent="0.2">
      <c r="A2396" s="2">
        <v>2119</v>
      </c>
      <c r="B2396" s="2">
        <v>1</v>
      </c>
      <c r="C2396" s="4">
        <v>45269</v>
      </c>
      <c r="D2396" s="2">
        <v>459</v>
      </c>
      <c r="E2396" s="2">
        <v>6</v>
      </c>
      <c r="F2396" s="2" t="str">
        <f>VLOOKUP(E2396,PRODUCTS!A:B,2,FALSE)</f>
        <v>Amish Heritage Armoire</v>
      </c>
      <c r="G2396" s="2">
        <v>1</v>
      </c>
      <c r="H2396" s="10">
        <f>VLOOKUP(E2396,PRODUCTS!A:E,3,FALSE)</f>
        <v>630</v>
      </c>
      <c r="I2396" s="10">
        <f>VLOOKUP(E2396,PRODUCTS!A:E,4,FALSE)</f>
        <v>318</v>
      </c>
      <c r="J2396" s="10">
        <f t="shared" si="111"/>
        <v>630</v>
      </c>
      <c r="K2396" s="10">
        <f t="shared" si="112"/>
        <v>318</v>
      </c>
      <c r="L2396" s="10">
        <f t="shared" si="113"/>
        <v>312</v>
      </c>
      <c r="M2396" s="2">
        <f>VLOOKUP(D2396,CUSTOMERS!A:E,5,FALSE)</f>
        <v>5</v>
      </c>
      <c r="N2396" s="2">
        <f>VLOOKUP(E2396,PRODUCTS!A:E,5,FALSE)</f>
        <v>8</v>
      </c>
      <c r="O2396" s="2" t="str">
        <f>VLOOKUP(N2396,CATEGORIES!A:C,3,FALSE)</f>
        <v>Household</v>
      </c>
      <c r="P2396" s="2" t="str">
        <f ca="1">VLOOKUP(D2396,CUSTOMERS!A:J,10,FALSE)</f>
        <v>30 - 40</v>
      </c>
      <c r="Q2396" s="2" t="str">
        <f>VLOOKUP(D2396,CUSTOMERS!A:I,9,FALSE)</f>
        <v>North-East</v>
      </c>
      <c r="R2396" s="2" t="str">
        <f>VLOOKUP(D2396,CUSTOMERS!A:K,11,FALSE)</f>
        <v>USA</v>
      </c>
    </row>
    <row r="2397" spans="1:18" x14ac:dyDescent="0.2">
      <c r="A2397" s="2">
        <v>2119</v>
      </c>
      <c r="B2397" s="2">
        <v>2</v>
      </c>
      <c r="C2397" s="4">
        <v>45269</v>
      </c>
      <c r="D2397" s="2">
        <v>459</v>
      </c>
      <c r="E2397" s="2">
        <v>109</v>
      </c>
      <c r="F2397" s="2" t="str">
        <f>VLOOKUP(E2397,PRODUCTS!A:B,2,FALSE)</f>
        <v>Italian Herb Garden</v>
      </c>
      <c r="G2397" s="2">
        <v>1</v>
      </c>
      <c r="H2397" s="10">
        <f>VLOOKUP(E2397,PRODUCTS!A:E,3,FALSE)</f>
        <v>29</v>
      </c>
      <c r="I2397" s="10">
        <f>VLOOKUP(E2397,PRODUCTS!A:E,4,FALSE)</f>
        <v>15.5</v>
      </c>
      <c r="J2397" s="10">
        <f t="shared" si="111"/>
        <v>29</v>
      </c>
      <c r="K2397" s="10">
        <f t="shared" si="112"/>
        <v>15.5</v>
      </c>
      <c r="L2397" s="10">
        <f t="shared" si="113"/>
        <v>13.5</v>
      </c>
      <c r="M2397" s="2">
        <f>VLOOKUP(D2397,CUSTOMERS!A:E,5,FALSE)</f>
        <v>5</v>
      </c>
      <c r="N2397" s="2">
        <f>VLOOKUP(E2397,PRODUCTS!A:E,5,FALSE)</f>
        <v>15</v>
      </c>
      <c r="O2397" s="2" t="str">
        <f>VLOOKUP(N2397,CATEGORIES!A:C,3,FALSE)</f>
        <v>Household</v>
      </c>
      <c r="P2397" s="2" t="str">
        <f ca="1">VLOOKUP(D2397,CUSTOMERS!A:J,10,FALSE)</f>
        <v>30 - 40</v>
      </c>
      <c r="Q2397" s="2" t="str">
        <f>VLOOKUP(D2397,CUSTOMERS!A:I,9,FALSE)</f>
        <v>North-East</v>
      </c>
      <c r="R2397" s="2" t="str">
        <f>VLOOKUP(D2397,CUSTOMERS!A:K,11,FALSE)</f>
        <v>USA</v>
      </c>
    </row>
    <row r="2398" spans="1:18" x14ac:dyDescent="0.2">
      <c r="A2398" s="2">
        <v>2119</v>
      </c>
      <c r="B2398" s="2">
        <v>3</v>
      </c>
      <c r="C2398" s="4">
        <v>45269</v>
      </c>
      <c r="D2398" s="2">
        <v>459</v>
      </c>
      <c r="E2398" s="2">
        <v>138</v>
      </c>
      <c r="F2398" s="2" t="str">
        <f>VLOOKUP(E2398,PRODUCTS!A:B,2,FALSE)</f>
        <v>Natural Cold Defense Kit</v>
      </c>
      <c r="G2398" s="2">
        <v>2</v>
      </c>
      <c r="H2398" s="10">
        <f>VLOOKUP(E2398,PRODUCTS!A:E,3,FALSE)</f>
        <v>30</v>
      </c>
      <c r="I2398" s="10">
        <f>VLOOKUP(E2398,PRODUCTS!A:E,4,FALSE)</f>
        <v>16</v>
      </c>
      <c r="J2398" s="10">
        <f t="shared" si="111"/>
        <v>60</v>
      </c>
      <c r="K2398" s="10">
        <f t="shared" si="112"/>
        <v>32</v>
      </c>
      <c r="L2398" s="10">
        <f t="shared" si="113"/>
        <v>28</v>
      </c>
      <c r="M2398" s="2">
        <f>VLOOKUP(D2398,CUSTOMERS!A:E,5,FALSE)</f>
        <v>5</v>
      </c>
      <c r="N2398" s="2">
        <f>VLOOKUP(E2398,PRODUCTS!A:E,5,FALSE)</f>
        <v>20</v>
      </c>
      <c r="O2398" s="2" t="str">
        <f>VLOOKUP(N2398,CATEGORIES!A:C,3,FALSE)</f>
        <v>Health &amp; Beauty</v>
      </c>
      <c r="P2398" s="2" t="str">
        <f ca="1">VLOOKUP(D2398,CUSTOMERS!A:J,10,FALSE)</f>
        <v>30 - 40</v>
      </c>
      <c r="Q2398" s="2" t="str">
        <f>VLOOKUP(D2398,CUSTOMERS!A:I,9,FALSE)</f>
        <v>North-East</v>
      </c>
      <c r="R2398" s="2" t="str">
        <f>VLOOKUP(D2398,CUSTOMERS!A:K,11,FALSE)</f>
        <v>USA</v>
      </c>
    </row>
    <row r="2399" spans="1:18" x14ac:dyDescent="0.2">
      <c r="A2399" s="2">
        <v>2119</v>
      </c>
      <c r="B2399" s="2">
        <v>4</v>
      </c>
      <c r="C2399" s="4">
        <v>45269</v>
      </c>
      <c r="D2399" s="2">
        <v>459</v>
      </c>
      <c r="E2399" s="2">
        <v>200</v>
      </c>
      <c r="F2399" s="2" t="str">
        <f>VLOOKUP(E2399,PRODUCTS!A:B,2,FALSE)</f>
        <v>Cat Condo - Two-level</v>
      </c>
      <c r="G2399" s="2">
        <v>1</v>
      </c>
      <c r="H2399" s="10">
        <f>VLOOKUP(E2399,PRODUCTS!A:E,3,FALSE)</f>
        <v>37</v>
      </c>
      <c r="I2399" s="10">
        <f>VLOOKUP(E2399,PRODUCTS!A:E,4,FALSE)</f>
        <v>19.5</v>
      </c>
      <c r="J2399" s="10">
        <f t="shared" si="111"/>
        <v>37</v>
      </c>
      <c r="K2399" s="10">
        <f t="shared" si="112"/>
        <v>19.5</v>
      </c>
      <c r="L2399" s="10">
        <f t="shared" si="113"/>
        <v>17.5</v>
      </c>
      <c r="M2399" s="2">
        <f>VLOOKUP(D2399,CUSTOMERS!A:E,5,FALSE)</f>
        <v>5</v>
      </c>
      <c r="N2399" s="2">
        <f>VLOOKUP(E2399,PRODUCTS!A:E,5,FALSE)</f>
        <v>21</v>
      </c>
      <c r="O2399" s="2" t="str">
        <f>VLOOKUP(N2399,CATEGORIES!A:C,3,FALSE)</f>
        <v>Household</v>
      </c>
      <c r="P2399" s="2" t="str">
        <f ca="1">VLOOKUP(D2399,CUSTOMERS!A:J,10,FALSE)</f>
        <v>30 - 40</v>
      </c>
      <c r="Q2399" s="2" t="str">
        <f>VLOOKUP(D2399,CUSTOMERS!A:I,9,FALSE)</f>
        <v>North-East</v>
      </c>
      <c r="R2399" s="2" t="str">
        <f>VLOOKUP(D2399,CUSTOMERS!A:K,11,FALSE)</f>
        <v>USA</v>
      </c>
    </row>
    <row r="2400" spans="1:18" x14ac:dyDescent="0.2">
      <c r="A2400" s="2">
        <v>2120</v>
      </c>
      <c r="B2400" s="2">
        <v>1</v>
      </c>
      <c r="C2400" s="4">
        <v>45269</v>
      </c>
      <c r="D2400" s="2">
        <v>524</v>
      </c>
      <c r="E2400" s="2">
        <v>20</v>
      </c>
      <c r="F2400" s="2" t="str">
        <f>VLOOKUP(E2400,PRODUCTS!A:B,2,FALSE)</f>
        <v>Bone-In Vermont Ham</v>
      </c>
      <c r="G2400" s="2">
        <v>1</v>
      </c>
      <c r="H2400" s="10">
        <f>VLOOKUP(E2400,PRODUCTS!A:E,3,FALSE)</f>
        <v>45</v>
      </c>
      <c r="I2400" s="10">
        <f>VLOOKUP(E2400,PRODUCTS!A:E,4,FALSE)</f>
        <v>25.5</v>
      </c>
      <c r="J2400" s="10">
        <f t="shared" si="111"/>
        <v>45</v>
      </c>
      <c r="K2400" s="10">
        <f t="shared" si="112"/>
        <v>25.5</v>
      </c>
      <c r="L2400" s="10">
        <f t="shared" si="113"/>
        <v>19.5</v>
      </c>
      <c r="M2400" s="2">
        <f>VLOOKUP(D2400,CUSTOMERS!A:E,5,FALSE)</f>
        <v>4</v>
      </c>
      <c r="N2400" s="2">
        <f>VLOOKUP(E2400,PRODUCTS!A:E,5,FALSE)</f>
        <v>18</v>
      </c>
      <c r="O2400" s="2" t="str">
        <f>VLOOKUP(N2400,CATEGORIES!A:C,3,FALSE)</f>
        <v>Food</v>
      </c>
      <c r="P2400" s="2" t="str">
        <f ca="1">VLOOKUP(D2400,CUSTOMERS!A:J,10,FALSE)</f>
        <v>30 - 40</v>
      </c>
      <c r="Q2400" s="2" t="str">
        <f>VLOOKUP(D2400,CUSTOMERS!A:I,9,FALSE)</f>
        <v>North-East</v>
      </c>
      <c r="R2400" s="2" t="str">
        <f>VLOOKUP(D2400,CUSTOMERS!A:K,11,FALSE)</f>
        <v>USA</v>
      </c>
    </row>
    <row r="2401" spans="1:18" x14ac:dyDescent="0.2">
      <c r="A2401" s="2">
        <v>2120</v>
      </c>
      <c r="B2401" s="2">
        <v>2</v>
      </c>
      <c r="C2401" s="4">
        <v>45269</v>
      </c>
      <c r="D2401" s="2">
        <v>524</v>
      </c>
      <c r="E2401" s="2">
        <v>108</v>
      </c>
      <c r="F2401" s="2" t="str">
        <f>VLOOKUP(E2401,PRODUCTS!A:B,2,FALSE)</f>
        <v>Invisible Wreath Hanger</v>
      </c>
      <c r="G2401" s="2">
        <v>2</v>
      </c>
      <c r="H2401" s="10">
        <f>VLOOKUP(E2401,PRODUCTS!A:E,3,FALSE)</f>
        <v>20</v>
      </c>
      <c r="I2401" s="10">
        <f>VLOOKUP(E2401,PRODUCTS!A:E,4,FALSE)</f>
        <v>13</v>
      </c>
      <c r="J2401" s="10">
        <f t="shared" si="111"/>
        <v>40</v>
      </c>
      <c r="K2401" s="10">
        <f t="shared" si="112"/>
        <v>26</v>
      </c>
      <c r="L2401" s="10">
        <f t="shared" si="113"/>
        <v>14</v>
      </c>
      <c r="M2401" s="2">
        <f>VLOOKUP(D2401,CUSTOMERS!A:E,5,FALSE)</f>
        <v>4</v>
      </c>
      <c r="N2401" s="2">
        <f>VLOOKUP(E2401,PRODUCTS!A:E,5,FALSE)</f>
        <v>4</v>
      </c>
      <c r="O2401" s="2" t="str">
        <f>VLOOKUP(N2401,CATEGORIES!A:C,3,FALSE)</f>
        <v>Gifts</v>
      </c>
      <c r="P2401" s="2" t="str">
        <f ca="1">VLOOKUP(D2401,CUSTOMERS!A:J,10,FALSE)</f>
        <v>30 - 40</v>
      </c>
      <c r="Q2401" s="2" t="str">
        <f>VLOOKUP(D2401,CUSTOMERS!A:I,9,FALSE)</f>
        <v>North-East</v>
      </c>
      <c r="R2401" s="2" t="str">
        <f>VLOOKUP(D2401,CUSTOMERS!A:K,11,FALSE)</f>
        <v>USA</v>
      </c>
    </row>
    <row r="2402" spans="1:18" x14ac:dyDescent="0.2">
      <c r="A2402" s="2">
        <v>2121</v>
      </c>
      <c r="B2402" s="2">
        <v>1</v>
      </c>
      <c r="C2402" s="4">
        <v>45270</v>
      </c>
      <c r="D2402" s="2">
        <v>25</v>
      </c>
      <c r="E2402" s="2">
        <v>38</v>
      </c>
      <c r="F2402" s="2" t="str">
        <f>VLOOKUP(E2402,PRODUCTS!A:B,2,FALSE)</f>
        <v>Cat's Palace</v>
      </c>
      <c r="G2402" s="2">
        <v>1</v>
      </c>
      <c r="H2402" s="10">
        <f>VLOOKUP(E2402,PRODUCTS!A:E,3,FALSE)</f>
        <v>73</v>
      </c>
      <c r="I2402" s="10">
        <f>VLOOKUP(E2402,PRODUCTS!A:E,4,FALSE)</f>
        <v>37.5</v>
      </c>
      <c r="J2402" s="10">
        <f t="shared" si="111"/>
        <v>73</v>
      </c>
      <c r="K2402" s="10">
        <f t="shared" si="112"/>
        <v>37.5</v>
      </c>
      <c r="L2402" s="10">
        <f t="shared" si="113"/>
        <v>35.5</v>
      </c>
      <c r="M2402" s="2">
        <f>VLOOKUP(D2402,CUSTOMERS!A:E,5,FALSE)</f>
        <v>3</v>
      </c>
      <c r="N2402" s="2">
        <f>VLOOKUP(E2402,PRODUCTS!A:E,5,FALSE)</f>
        <v>21</v>
      </c>
      <c r="O2402" s="2" t="str">
        <f>VLOOKUP(N2402,CATEGORIES!A:C,3,FALSE)</f>
        <v>Household</v>
      </c>
      <c r="P2402" s="2" t="str">
        <f ca="1">VLOOKUP(D2402,CUSTOMERS!A:J,10,FALSE)</f>
        <v>30 - 40</v>
      </c>
      <c r="Q2402" s="2" t="str">
        <f>VLOOKUP(D2402,CUSTOMERS!A:I,9,FALSE)</f>
        <v>North-West</v>
      </c>
      <c r="R2402" s="2" t="str">
        <f>VLOOKUP(D2402,CUSTOMERS!A:K,11,FALSE)</f>
        <v>USA</v>
      </c>
    </row>
    <row r="2403" spans="1:18" x14ac:dyDescent="0.2">
      <c r="A2403" s="2">
        <v>2121</v>
      </c>
      <c r="B2403" s="2">
        <v>2</v>
      </c>
      <c r="C2403" s="4">
        <v>45270</v>
      </c>
      <c r="D2403" s="2">
        <v>25</v>
      </c>
      <c r="E2403" s="2">
        <v>43</v>
      </c>
      <c r="F2403" s="2" t="str">
        <f>VLOOKUP(E2403,PRODUCTS!A:B,2,FALSE)</f>
        <v>Champagne and Truffles</v>
      </c>
      <c r="G2403" s="2">
        <v>1</v>
      </c>
      <c r="H2403" s="10">
        <f>VLOOKUP(E2403,PRODUCTS!A:E,3,FALSE)</f>
        <v>57</v>
      </c>
      <c r="I2403" s="10">
        <f>VLOOKUP(E2403,PRODUCTS!A:E,4,FALSE)</f>
        <v>30.5</v>
      </c>
      <c r="J2403" s="10">
        <f t="shared" si="111"/>
        <v>57</v>
      </c>
      <c r="K2403" s="10">
        <f t="shared" si="112"/>
        <v>30.5</v>
      </c>
      <c r="L2403" s="10">
        <f t="shared" si="113"/>
        <v>26.5</v>
      </c>
      <c r="M2403" s="2">
        <f>VLOOKUP(D2403,CUSTOMERS!A:E,5,FALSE)</f>
        <v>3</v>
      </c>
      <c r="N2403" s="2">
        <f>VLOOKUP(E2403,PRODUCTS!A:E,5,FALSE)</f>
        <v>11</v>
      </c>
      <c r="O2403" s="2" t="str">
        <f>VLOOKUP(N2403,CATEGORIES!A:C,3,FALSE)</f>
        <v>Gifts</v>
      </c>
      <c r="P2403" s="2" t="str">
        <f ca="1">VLOOKUP(D2403,CUSTOMERS!A:J,10,FALSE)</f>
        <v>30 - 40</v>
      </c>
      <c r="Q2403" s="2" t="str">
        <f>VLOOKUP(D2403,CUSTOMERS!A:I,9,FALSE)</f>
        <v>North-West</v>
      </c>
      <c r="R2403" s="2" t="str">
        <f>VLOOKUP(D2403,CUSTOMERS!A:K,11,FALSE)</f>
        <v>USA</v>
      </c>
    </row>
    <row r="2404" spans="1:18" x14ac:dyDescent="0.2">
      <c r="A2404" s="2">
        <v>2121</v>
      </c>
      <c r="B2404" s="2">
        <v>3</v>
      </c>
      <c r="C2404" s="4">
        <v>45270</v>
      </c>
      <c r="D2404" s="2">
        <v>25</v>
      </c>
      <c r="E2404" s="2">
        <v>89</v>
      </c>
      <c r="F2404" s="2" t="str">
        <f>VLOOKUP(E2404,PRODUCTS!A:B,2,FALSE)</f>
        <v>Ghirardelli Square Gift Box</v>
      </c>
      <c r="G2404" s="2">
        <v>4</v>
      </c>
      <c r="H2404" s="10">
        <f>VLOOKUP(E2404,PRODUCTS!A:E,3,FALSE)</f>
        <v>58</v>
      </c>
      <c r="I2404" s="10">
        <f>VLOOKUP(E2404,PRODUCTS!A:E,4,FALSE)</f>
        <v>32</v>
      </c>
      <c r="J2404" s="10">
        <f t="shared" si="111"/>
        <v>232</v>
      </c>
      <c r="K2404" s="10">
        <f t="shared" si="112"/>
        <v>128</v>
      </c>
      <c r="L2404" s="10">
        <f t="shared" si="113"/>
        <v>104</v>
      </c>
      <c r="M2404" s="2">
        <f>VLOOKUP(D2404,CUSTOMERS!A:E,5,FALSE)</f>
        <v>3</v>
      </c>
      <c r="N2404" s="2">
        <f>VLOOKUP(E2404,PRODUCTS!A:E,5,FALSE)</f>
        <v>11</v>
      </c>
      <c r="O2404" s="2" t="str">
        <f>VLOOKUP(N2404,CATEGORIES!A:C,3,FALSE)</f>
        <v>Gifts</v>
      </c>
      <c r="P2404" s="2" t="str">
        <f ca="1">VLOOKUP(D2404,CUSTOMERS!A:J,10,FALSE)</f>
        <v>30 - 40</v>
      </c>
      <c r="Q2404" s="2" t="str">
        <f>VLOOKUP(D2404,CUSTOMERS!A:I,9,FALSE)</f>
        <v>North-West</v>
      </c>
      <c r="R2404" s="2" t="str">
        <f>VLOOKUP(D2404,CUSTOMERS!A:K,11,FALSE)</f>
        <v>USA</v>
      </c>
    </row>
    <row r="2405" spans="1:18" x14ac:dyDescent="0.2">
      <c r="A2405" s="2">
        <v>2121</v>
      </c>
      <c r="B2405" s="2">
        <v>4</v>
      </c>
      <c r="C2405" s="4">
        <v>45270</v>
      </c>
      <c r="D2405" s="2">
        <v>25</v>
      </c>
      <c r="E2405" s="2">
        <v>175</v>
      </c>
      <c r="F2405" s="2" t="str">
        <f>VLOOKUP(E2405,PRODUCTS!A:B,2,FALSE)</f>
        <v>Silverplated Hip Flask</v>
      </c>
      <c r="G2405" s="2">
        <v>1</v>
      </c>
      <c r="H2405" s="10">
        <f>VLOOKUP(E2405,PRODUCTS!A:E,3,FALSE)</f>
        <v>29</v>
      </c>
      <c r="I2405" s="10">
        <f>VLOOKUP(E2405,PRODUCTS!A:E,4,FALSE)</f>
        <v>16.5</v>
      </c>
      <c r="J2405" s="10">
        <f t="shared" si="111"/>
        <v>29</v>
      </c>
      <c r="K2405" s="10">
        <f t="shared" si="112"/>
        <v>16.5</v>
      </c>
      <c r="L2405" s="10">
        <f t="shared" si="113"/>
        <v>12.5</v>
      </c>
      <c r="M2405" s="2">
        <f>VLOOKUP(D2405,CUSTOMERS!A:E,5,FALSE)</f>
        <v>3</v>
      </c>
      <c r="N2405" s="2">
        <f>VLOOKUP(E2405,PRODUCTS!A:E,5,FALSE)</f>
        <v>26</v>
      </c>
      <c r="O2405" s="2" t="str">
        <f>VLOOKUP(N2405,CATEGORIES!A:C,3,FALSE)</f>
        <v>Gifts</v>
      </c>
      <c r="P2405" s="2" t="str">
        <f ca="1">VLOOKUP(D2405,CUSTOMERS!A:J,10,FALSE)</f>
        <v>30 - 40</v>
      </c>
      <c r="Q2405" s="2" t="str">
        <f>VLOOKUP(D2405,CUSTOMERS!A:I,9,FALSE)</f>
        <v>North-West</v>
      </c>
      <c r="R2405" s="2" t="str">
        <f>VLOOKUP(D2405,CUSTOMERS!A:K,11,FALSE)</f>
        <v>USA</v>
      </c>
    </row>
    <row r="2406" spans="1:18" x14ac:dyDescent="0.2">
      <c r="A2406" s="2">
        <v>2122</v>
      </c>
      <c r="B2406" s="2">
        <v>1</v>
      </c>
      <c r="C2406" s="4">
        <v>45270</v>
      </c>
      <c r="D2406" s="2">
        <v>529</v>
      </c>
      <c r="E2406" s="2">
        <v>13</v>
      </c>
      <c r="F2406" s="2" t="str">
        <f>VLOOKUP(E2406,PRODUCTS!A:B,2,FALSE)</f>
        <v>Barking Treat Jar</v>
      </c>
      <c r="G2406" s="2">
        <v>4</v>
      </c>
      <c r="H2406" s="10">
        <f>VLOOKUP(E2406,PRODUCTS!A:E,3,FALSE)</f>
        <v>35</v>
      </c>
      <c r="I2406" s="10">
        <f>VLOOKUP(E2406,PRODUCTS!A:E,4,FALSE)</f>
        <v>19.5</v>
      </c>
      <c r="J2406" s="10">
        <f t="shared" si="111"/>
        <v>140</v>
      </c>
      <c r="K2406" s="10">
        <f t="shared" si="112"/>
        <v>78</v>
      </c>
      <c r="L2406" s="10">
        <f t="shared" si="113"/>
        <v>62</v>
      </c>
      <c r="M2406" s="2">
        <f>VLOOKUP(D2406,CUSTOMERS!A:E,5,FALSE)</f>
        <v>4</v>
      </c>
      <c r="N2406" s="2">
        <f>VLOOKUP(E2406,PRODUCTS!A:E,5,FALSE)</f>
        <v>21</v>
      </c>
      <c r="O2406" s="2" t="str">
        <f>VLOOKUP(N2406,CATEGORIES!A:C,3,FALSE)</f>
        <v>Household</v>
      </c>
      <c r="P2406" s="2" t="str">
        <f ca="1">VLOOKUP(D2406,CUSTOMERS!A:J,10,FALSE)</f>
        <v>30 - 40</v>
      </c>
      <c r="Q2406" s="2" t="str">
        <f>VLOOKUP(D2406,CUSTOMERS!A:I,9,FALSE)</f>
        <v>South</v>
      </c>
      <c r="R2406" s="2" t="str">
        <f>VLOOKUP(D2406,CUSTOMERS!A:K,11,FALSE)</f>
        <v>USA</v>
      </c>
    </row>
    <row r="2407" spans="1:18" x14ac:dyDescent="0.2">
      <c r="A2407" s="2">
        <v>2122</v>
      </c>
      <c r="B2407" s="2">
        <v>2</v>
      </c>
      <c r="C2407" s="4">
        <v>45270</v>
      </c>
      <c r="D2407" s="2">
        <v>529</v>
      </c>
      <c r="E2407" s="2">
        <v>25</v>
      </c>
      <c r="F2407" s="2" t="str">
        <f>VLOOKUP(E2407,PRODUCTS!A:B,2,FALSE)</f>
        <v>Brass Match Holder</v>
      </c>
      <c r="G2407" s="2">
        <v>4</v>
      </c>
      <c r="H2407" s="10">
        <f>VLOOKUP(E2407,PRODUCTS!A:E,3,FALSE)</f>
        <v>20</v>
      </c>
      <c r="I2407" s="10">
        <f>VLOOKUP(E2407,PRODUCTS!A:E,4,FALSE)</f>
        <v>12</v>
      </c>
      <c r="J2407" s="10">
        <f t="shared" si="111"/>
        <v>80</v>
      </c>
      <c r="K2407" s="10">
        <f t="shared" si="112"/>
        <v>48</v>
      </c>
      <c r="L2407" s="10">
        <f t="shared" si="113"/>
        <v>32</v>
      </c>
      <c r="M2407" s="2">
        <f>VLOOKUP(D2407,CUSTOMERS!A:E,5,FALSE)</f>
        <v>4</v>
      </c>
      <c r="N2407" s="2">
        <f>VLOOKUP(E2407,PRODUCTS!A:E,5,FALSE)</f>
        <v>13</v>
      </c>
      <c r="O2407" s="2" t="str">
        <f>VLOOKUP(N2407,CATEGORIES!A:C,3,FALSE)</f>
        <v>Household</v>
      </c>
      <c r="P2407" s="2" t="str">
        <f ca="1">VLOOKUP(D2407,CUSTOMERS!A:J,10,FALSE)</f>
        <v>30 - 40</v>
      </c>
      <c r="Q2407" s="2" t="str">
        <f>VLOOKUP(D2407,CUSTOMERS!A:I,9,FALSE)</f>
        <v>South</v>
      </c>
      <c r="R2407" s="2" t="str">
        <f>VLOOKUP(D2407,CUSTOMERS!A:K,11,FALSE)</f>
        <v>USA</v>
      </c>
    </row>
    <row r="2408" spans="1:18" x14ac:dyDescent="0.2">
      <c r="A2408" s="2">
        <v>2122</v>
      </c>
      <c r="B2408" s="2">
        <v>3</v>
      </c>
      <c r="C2408" s="4">
        <v>45270</v>
      </c>
      <c r="D2408" s="2">
        <v>529</v>
      </c>
      <c r="E2408" s="2">
        <v>114</v>
      </c>
      <c r="F2408" s="2" t="str">
        <f>VLOOKUP(E2408,PRODUCTS!A:B,2,FALSE)</f>
        <v>Keytog Laser Pointer</v>
      </c>
      <c r="G2408" s="2">
        <v>1</v>
      </c>
      <c r="H2408" s="10">
        <f>VLOOKUP(E2408,PRODUCTS!A:E,3,FALSE)</f>
        <v>84</v>
      </c>
      <c r="I2408" s="10">
        <f>VLOOKUP(E2408,PRODUCTS!A:E,4,FALSE)</f>
        <v>44</v>
      </c>
      <c r="J2408" s="10">
        <f t="shared" si="111"/>
        <v>84</v>
      </c>
      <c r="K2408" s="10">
        <f t="shared" si="112"/>
        <v>44</v>
      </c>
      <c r="L2408" s="10">
        <f t="shared" si="113"/>
        <v>40</v>
      </c>
      <c r="M2408" s="2">
        <f>VLOOKUP(D2408,CUSTOMERS!A:E,5,FALSE)</f>
        <v>4</v>
      </c>
      <c r="N2408" s="2">
        <f>VLOOKUP(E2408,PRODUCTS!A:E,5,FALSE)</f>
        <v>9</v>
      </c>
      <c r="O2408" s="2" t="str">
        <f>VLOOKUP(N2408,CATEGORIES!A:C,3,FALSE)</f>
        <v>Electronics</v>
      </c>
      <c r="P2408" s="2" t="str">
        <f ca="1">VLOOKUP(D2408,CUSTOMERS!A:J,10,FALSE)</f>
        <v>30 - 40</v>
      </c>
      <c r="Q2408" s="2" t="str">
        <f>VLOOKUP(D2408,CUSTOMERS!A:I,9,FALSE)</f>
        <v>South</v>
      </c>
      <c r="R2408" s="2" t="str">
        <f>VLOOKUP(D2408,CUSTOMERS!A:K,11,FALSE)</f>
        <v>USA</v>
      </c>
    </row>
    <row r="2409" spans="1:18" x14ac:dyDescent="0.2">
      <c r="A2409" s="2">
        <v>2122</v>
      </c>
      <c r="B2409" s="2">
        <v>4</v>
      </c>
      <c r="C2409" s="4">
        <v>45270</v>
      </c>
      <c r="D2409" s="2">
        <v>529</v>
      </c>
      <c r="E2409" s="2">
        <v>134</v>
      </c>
      <c r="F2409" s="2" t="str">
        <f>VLOOKUP(E2409,PRODUCTS!A:B,2,FALSE)</f>
        <v>Mocha Java Blend Coffee</v>
      </c>
      <c r="G2409" s="2">
        <v>1</v>
      </c>
      <c r="H2409" s="10">
        <f>VLOOKUP(E2409,PRODUCTS!A:E,3,FALSE)</f>
        <v>16</v>
      </c>
      <c r="I2409" s="10">
        <f>VLOOKUP(E2409,PRODUCTS!A:E,4,FALSE)</f>
        <v>9</v>
      </c>
      <c r="J2409" s="10">
        <f t="shared" si="111"/>
        <v>16</v>
      </c>
      <c r="K2409" s="10">
        <f t="shared" si="112"/>
        <v>9</v>
      </c>
      <c r="L2409" s="10">
        <f t="shared" si="113"/>
        <v>7</v>
      </c>
      <c r="M2409" s="2">
        <f>VLOOKUP(D2409,CUSTOMERS!A:E,5,FALSE)</f>
        <v>4</v>
      </c>
      <c r="N2409" s="2">
        <f>VLOOKUP(E2409,PRODUCTS!A:E,5,FALSE)</f>
        <v>6</v>
      </c>
      <c r="O2409" s="2" t="str">
        <f>VLOOKUP(N2409,CATEGORIES!A:C,3,FALSE)</f>
        <v>Food</v>
      </c>
      <c r="P2409" s="2" t="str">
        <f ca="1">VLOOKUP(D2409,CUSTOMERS!A:J,10,FALSE)</f>
        <v>30 - 40</v>
      </c>
      <c r="Q2409" s="2" t="str">
        <f>VLOOKUP(D2409,CUSTOMERS!A:I,9,FALSE)</f>
        <v>South</v>
      </c>
      <c r="R2409" s="2" t="str">
        <f>VLOOKUP(D2409,CUSTOMERS!A:K,11,FALSE)</f>
        <v>USA</v>
      </c>
    </row>
    <row r="2410" spans="1:18" x14ac:dyDescent="0.2">
      <c r="A2410" s="2">
        <v>2123</v>
      </c>
      <c r="B2410" s="2">
        <v>1</v>
      </c>
      <c r="C2410" s="4">
        <v>45271</v>
      </c>
      <c r="D2410" s="2">
        <v>304</v>
      </c>
      <c r="E2410" s="2">
        <v>129</v>
      </c>
      <c r="F2410" s="2" t="str">
        <f>VLOOKUP(E2410,PRODUCTS!A:B,2,FALSE)</f>
        <v>Mahogany Steamer Trunk</v>
      </c>
      <c r="G2410" s="2">
        <v>1</v>
      </c>
      <c r="H2410" s="10">
        <f>VLOOKUP(E2410,PRODUCTS!A:E,3,FALSE)</f>
        <v>630</v>
      </c>
      <c r="I2410" s="10">
        <f>VLOOKUP(E2410,PRODUCTS!A:E,4,FALSE)</f>
        <v>316</v>
      </c>
      <c r="J2410" s="10">
        <f t="shared" si="111"/>
        <v>630</v>
      </c>
      <c r="K2410" s="10">
        <f t="shared" si="112"/>
        <v>316</v>
      </c>
      <c r="L2410" s="10">
        <f t="shared" si="113"/>
        <v>314</v>
      </c>
      <c r="M2410" s="2">
        <f>VLOOKUP(D2410,CUSTOMERS!A:E,5,FALSE)</f>
        <v>4</v>
      </c>
      <c r="N2410" s="2">
        <f>VLOOKUP(E2410,PRODUCTS!A:E,5,FALSE)</f>
        <v>8</v>
      </c>
      <c r="O2410" s="2" t="str">
        <f>VLOOKUP(N2410,CATEGORIES!A:C,3,FALSE)</f>
        <v>Household</v>
      </c>
      <c r="P2410" s="2" t="str">
        <f ca="1">VLOOKUP(D2410,CUSTOMERS!A:J,10,FALSE)</f>
        <v>40 - 50</v>
      </c>
      <c r="Q2410" s="2" t="str">
        <f>VLOOKUP(D2410,CUSTOMERS!A:I,9,FALSE)</f>
        <v>South-East</v>
      </c>
      <c r="R2410" s="2" t="str">
        <f>VLOOKUP(D2410,CUSTOMERS!A:K,11,FALSE)</f>
        <v>USA</v>
      </c>
    </row>
    <row r="2411" spans="1:18" x14ac:dyDescent="0.2">
      <c r="A2411" s="2">
        <v>2124</v>
      </c>
      <c r="B2411" s="2">
        <v>1</v>
      </c>
      <c r="C2411" s="4">
        <v>45271</v>
      </c>
      <c r="D2411" s="2">
        <v>475</v>
      </c>
      <c r="E2411" s="2">
        <v>31</v>
      </c>
      <c r="F2411" s="2" t="str">
        <f>VLOOKUP(E2411,PRODUCTS!A:B,2,FALSE)</f>
        <v>Carnivorous Plant Collection</v>
      </c>
      <c r="G2411" s="2">
        <v>4</v>
      </c>
      <c r="H2411" s="10">
        <f>VLOOKUP(E2411,PRODUCTS!A:E,3,FALSE)</f>
        <v>25</v>
      </c>
      <c r="I2411" s="10">
        <f>VLOOKUP(E2411,PRODUCTS!A:E,4,FALSE)</f>
        <v>14.5</v>
      </c>
      <c r="J2411" s="10">
        <f t="shared" si="111"/>
        <v>100</v>
      </c>
      <c r="K2411" s="10">
        <f t="shared" si="112"/>
        <v>58</v>
      </c>
      <c r="L2411" s="10">
        <f t="shared" si="113"/>
        <v>42</v>
      </c>
      <c r="M2411" s="2">
        <f>VLOOKUP(D2411,CUSTOMERS!A:E,5,FALSE)</f>
        <v>2</v>
      </c>
      <c r="N2411" s="2">
        <f>VLOOKUP(E2411,PRODUCTS!A:E,5,FALSE)</f>
        <v>17</v>
      </c>
      <c r="O2411" s="2" t="str">
        <f>VLOOKUP(N2411,CATEGORIES!A:C,3,FALSE)</f>
        <v>Children</v>
      </c>
      <c r="P2411" s="2" t="str">
        <f ca="1">VLOOKUP(D2411,CUSTOMERS!A:J,10,FALSE)</f>
        <v>30 - 40</v>
      </c>
      <c r="Q2411" s="2" t="str">
        <f>VLOOKUP(D2411,CUSTOMERS!A:I,9,FALSE)</f>
        <v>South-East</v>
      </c>
      <c r="R2411" s="2" t="str">
        <f>VLOOKUP(D2411,CUSTOMERS!A:K,11,FALSE)</f>
        <v>USA</v>
      </c>
    </row>
    <row r="2412" spans="1:18" x14ac:dyDescent="0.2">
      <c r="A2412" s="2">
        <v>2124</v>
      </c>
      <c r="B2412" s="2">
        <v>2</v>
      </c>
      <c r="C2412" s="4">
        <v>45271</v>
      </c>
      <c r="D2412" s="2">
        <v>475</v>
      </c>
      <c r="E2412" s="2">
        <v>147</v>
      </c>
      <c r="F2412" s="2" t="str">
        <f>VLOOKUP(E2412,PRODUCTS!A:B,2,FALSE)</f>
        <v>Peppermint Foot Lotion</v>
      </c>
      <c r="G2412" s="2">
        <v>2</v>
      </c>
      <c r="H2412" s="10">
        <f>VLOOKUP(E2412,PRODUCTS!A:E,3,FALSE)</f>
        <v>17</v>
      </c>
      <c r="I2412" s="10">
        <f>VLOOKUP(E2412,PRODUCTS!A:E,4,FALSE)</f>
        <v>10.5</v>
      </c>
      <c r="J2412" s="10">
        <f t="shared" si="111"/>
        <v>34</v>
      </c>
      <c r="K2412" s="10">
        <f t="shared" si="112"/>
        <v>21</v>
      </c>
      <c r="L2412" s="10">
        <f t="shared" si="113"/>
        <v>13</v>
      </c>
      <c r="M2412" s="2">
        <f>VLOOKUP(D2412,CUSTOMERS!A:E,5,FALSE)</f>
        <v>2</v>
      </c>
      <c r="N2412" s="2">
        <f>VLOOKUP(E2412,PRODUCTS!A:E,5,FALSE)</f>
        <v>24</v>
      </c>
      <c r="O2412" s="2" t="str">
        <f>VLOOKUP(N2412,CATEGORIES!A:C,3,FALSE)</f>
        <v>Health &amp; Beauty</v>
      </c>
      <c r="P2412" s="2" t="str">
        <f ca="1">VLOOKUP(D2412,CUSTOMERS!A:J,10,FALSE)</f>
        <v>30 - 40</v>
      </c>
      <c r="Q2412" s="2" t="str">
        <f>VLOOKUP(D2412,CUSTOMERS!A:I,9,FALSE)</f>
        <v>South-East</v>
      </c>
      <c r="R2412" s="2" t="str">
        <f>VLOOKUP(D2412,CUSTOMERS!A:K,11,FALSE)</f>
        <v>USA</v>
      </c>
    </row>
    <row r="2413" spans="1:18" x14ac:dyDescent="0.2">
      <c r="A2413" s="2">
        <v>2124</v>
      </c>
      <c r="B2413" s="2">
        <v>3</v>
      </c>
      <c r="C2413" s="4">
        <v>45271</v>
      </c>
      <c r="D2413" s="2">
        <v>475</v>
      </c>
      <c r="E2413" s="2">
        <v>193</v>
      </c>
      <c r="F2413" s="2" t="str">
        <f>VLOOKUP(E2413,PRODUCTS!A:B,2,FALSE)</f>
        <v>Swiss Army Watch</v>
      </c>
      <c r="G2413" s="2">
        <v>1</v>
      </c>
      <c r="H2413" s="10">
        <f>VLOOKUP(E2413,PRODUCTS!A:E,3,FALSE)</f>
        <v>155</v>
      </c>
      <c r="I2413" s="10">
        <f>VLOOKUP(E2413,PRODUCTS!A:E,4,FALSE)</f>
        <v>78.5</v>
      </c>
      <c r="J2413" s="10">
        <f t="shared" si="111"/>
        <v>155</v>
      </c>
      <c r="K2413" s="10">
        <f t="shared" si="112"/>
        <v>78.5</v>
      </c>
      <c r="L2413" s="10">
        <f t="shared" si="113"/>
        <v>76.5</v>
      </c>
      <c r="M2413" s="2">
        <f>VLOOKUP(D2413,CUSTOMERS!A:E,5,FALSE)</f>
        <v>2</v>
      </c>
      <c r="N2413" s="2">
        <f>VLOOKUP(E2413,PRODUCTS!A:E,5,FALSE)</f>
        <v>14</v>
      </c>
      <c r="O2413" s="2" t="str">
        <f>VLOOKUP(N2413,CATEGORIES!A:C,3,FALSE)</f>
        <v>Health &amp; Beauty</v>
      </c>
      <c r="P2413" s="2" t="str">
        <f ca="1">VLOOKUP(D2413,CUSTOMERS!A:J,10,FALSE)</f>
        <v>30 - 40</v>
      </c>
      <c r="Q2413" s="2" t="str">
        <f>VLOOKUP(D2413,CUSTOMERS!A:I,9,FALSE)</f>
        <v>South-East</v>
      </c>
      <c r="R2413" s="2" t="str">
        <f>VLOOKUP(D2413,CUSTOMERS!A:K,11,FALSE)</f>
        <v>USA</v>
      </c>
    </row>
    <row r="2414" spans="1:18" x14ac:dyDescent="0.2">
      <c r="A2414" s="2">
        <v>2125</v>
      </c>
      <c r="B2414" s="2">
        <v>1</v>
      </c>
      <c r="C2414" s="4">
        <v>45271</v>
      </c>
      <c r="D2414" s="2">
        <v>641</v>
      </c>
      <c r="E2414" s="2">
        <v>29</v>
      </c>
      <c r="F2414" s="2" t="str">
        <f>VLOOKUP(E2414,PRODUCTS!A:B,2,FALSE)</f>
        <v>Candle-powered Boat</v>
      </c>
      <c r="G2414" s="2">
        <v>3</v>
      </c>
      <c r="H2414" s="10">
        <f>VLOOKUP(E2414,PRODUCTS!A:E,3,FALSE)</f>
        <v>18</v>
      </c>
      <c r="I2414" s="10">
        <f>VLOOKUP(E2414,PRODUCTS!A:E,4,FALSE)</f>
        <v>12</v>
      </c>
      <c r="J2414" s="10">
        <f t="shared" si="111"/>
        <v>54</v>
      </c>
      <c r="K2414" s="10">
        <f t="shared" si="112"/>
        <v>36</v>
      </c>
      <c r="L2414" s="10">
        <f t="shared" si="113"/>
        <v>18</v>
      </c>
      <c r="M2414" s="2">
        <f>VLOOKUP(D2414,CUSTOMERS!A:E,5,FALSE)</f>
        <v>3</v>
      </c>
      <c r="N2414" s="2">
        <f>VLOOKUP(E2414,PRODUCTS!A:E,5,FALSE)</f>
        <v>5</v>
      </c>
      <c r="O2414" s="2" t="str">
        <f>VLOOKUP(N2414,CATEGORIES!A:C,3,FALSE)</f>
        <v>Children</v>
      </c>
      <c r="P2414" s="2" t="str">
        <f ca="1">VLOOKUP(D2414,CUSTOMERS!A:J,10,FALSE)</f>
        <v>70+</v>
      </c>
      <c r="Q2414" s="2" t="str">
        <f>VLOOKUP(D2414,CUSTOMERS!A:I,9,FALSE)</f>
        <v>South</v>
      </c>
      <c r="R2414" s="2" t="str">
        <f>VLOOKUP(D2414,CUSTOMERS!A:K,11,FALSE)</f>
        <v>USA</v>
      </c>
    </row>
    <row r="2415" spans="1:18" x14ac:dyDescent="0.2">
      <c r="A2415" s="2">
        <v>2125</v>
      </c>
      <c r="B2415" s="2">
        <v>2</v>
      </c>
      <c r="C2415" s="4">
        <v>45271</v>
      </c>
      <c r="D2415" s="2">
        <v>641</v>
      </c>
      <c r="E2415" s="2">
        <v>100</v>
      </c>
      <c r="F2415" s="2" t="str">
        <f>VLOOKUP(E2415,PRODUCTS!A:B,2,FALSE)</f>
        <v>Handsfree Head Massage</v>
      </c>
      <c r="G2415" s="2">
        <v>1</v>
      </c>
      <c r="H2415" s="10">
        <f>VLOOKUP(E2415,PRODUCTS!A:E,3,FALSE)</f>
        <v>64</v>
      </c>
      <c r="I2415" s="10">
        <f>VLOOKUP(E2415,PRODUCTS!A:E,4,FALSE)</f>
        <v>35</v>
      </c>
      <c r="J2415" s="10">
        <f t="shared" si="111"/>
        <v>64</v>
      </c>
      <c r="K2415" s="10">
        <f t="shared" si="112"/>
        <v>35</v>
      </c>
      <c r="L2415" s="10">
        <f t="shared" si="113"/>
        <v>29</v>
      </c>
      <c r="M2415" s="2">
        <f>VLOOKUP(D2415,CUSTOMERS!A:E,5,FALSE)</f>
        <v>3</v>
      </c>
      <c r="N2415" s="2">
        <f>VLOOKUP(E2415,PRODUCTS!A:E,5,FALSE)</f>
        <v>7</v>
      </c>
      <c r="O2415" s="2" t="str">
        <f>VLOOKUP(N2415,CATEGORIES!A:C,3,FALSE)</f>
        <v>Electronics</v>
      </c>
      <c r="P2415" s="2" t="str">
        <f ca="1">VLOOKUP(D2415,CUSTOMERS!A:J,10,FALSE)</f>
        <v>70+</v>
      </c>
      <c r="Q2415" s="2" t="str">
        <f>VLOOKUP(D2415,CUSTOMERS!A:I,9,FALSE)</f>
        <v>South</v>
      </c>
      <c r="R2415" s="2" t="str">
        <f>VLOOKUP(D2415,CUSTOMERS!A:K,11,FALSE)</f>
        <v>USA</v>
      </c>
    </row>
    <row r="2416" spans="1:18" x14ac:dyDescent="0.2">
      <c r="A2416" s="2">
        <v>2126</v>
      </c>
      <c r="B2416" s="2">
        <v>1</v>
      </c>
      <c r="C2416" s="4">
        <v>45272</v>
      </c>
      <c r="D2416" s="2">
        <v>41</v>
      </c>
      <c r="E2416" s="2">
        <v>40</v>
      </c>
      <c r="F2416" s="2" t="str">
        <f>VLOOKUP(E2416,PRODUCTS!A:B,2,FALSE)</f>
        <v>Cedar Hope Chest</v>
      </c>
      <c r="G2416" s="2">
        <v>1</v>
      </c>
      <c r="H2416" s="10">
        <f>VLOOKUP(E2416,PRODUCTS!A:E,3,FALSE)</f>
        <v>430</v>
      </c>
      <c r="I2416" s="10">
        <f>VLOOKUP(E2416,PRODUCTS!A:E,4,FALSE)</f>
        <v>217</v>
      </c>
      <c r="J2416" s="10">
        <f t="shared" si="111"/>
        <v>430</v>
      </c>
      <c r="K2416" s="10">
        <f t="shared" si="112"/>
        <v>217</v>
      </c>
      <c r="L2416" s="10">
        <f t="shared" si="113"/>
        <v>213</v>
      </c>
      <c r="M2416" s="2">
        <f>VLOOKUP(D2416,CUSTOMERS!A:E,5,FALSE)</f>
        <v>1</v>
      </c>
      <c r="N2416" s="2">
        <f>VLOOKUP(E2416,PRODUCTS!A:E,5,FALSE)</f>
        <v>8</v>
      </c>
      <c r="O2416" s="2" t="str">
        <f>VLOOKUP(N2416,CATEGORIES!A:C,3,FALSE)</f>
        <v>Household</v>
      </c>
      <c r="P2416" s="2" t="str">
        <f ca="1">VLOOKUP(D2416,CUSTOMERS!A:J,10,FALSE)</f>
        <v>70+</v>
      </c>
      <c r="Q2416" s="2" t="str">
        <f>VLOOKUP(D2416,CUSTOMERS!A:I,9,FALSE)</f>
        <v>South</v>
      </c>
      <c r="R2416" s="2" t="str">
        <f>VLOOKUP(D2416,CUSTOMERS!A:K,11,FALSE)</f>
        <v>USA</v>
      </c>
    </row>
    <row r="2417" spans="1:18" x14ac:dyDescent="0.2">
      <c r="A2417" s="2">
        <v>2126</v>
      </c>
      <c r="B2417" s="2">
        <v>2</v>
      </c>
      <c r="C2417" s="4">
        <v>45272</v>
      </c>
      <c r="D2417" s="2">
        <v>41</v>
      </c>
      <c r="E2417" s="2">
        <v>153</v>
      </c>
      <c r="F2417" s="2" t="str">
        <f>VLOOKUP(E2417,PRODUCTS!A:B,2,FALSE)</f>
        <v>Pewter Cat Frame</v>
      </c>
      <c r="G2417" s="2">
        <v>1</v>
      </c>
      <c r="H2417" s="10">
        <f>VLOOKUP(E2417,PRODUCTS!A:E,3,FALSE)</f>
        <v>29</v>
      </c>
      <c r="I2417" s="10">
        <f>VLOOKUP(E2417,PRODUCTS!A:E,4,FALSE)</f>
        <v>15.5</v>
      </c>
      <c r="J2417" s="10">
        <f t="shared" si="111"/>
        <v>29</v>
      </c>
      <c r="K2417" s="10">
        <f t="shared" si="112"/>
        <v>15.5</v>
      </c>
      <c r="L2417" s="10">
        <f t="shared" si="113"/>
        <v>13.5</v>
      </c>
      <c r="M2417" s="2">
        <f>VLOOKUP(D2417,CUSTOMERS!A:E,5,FALSE)</f>
        <v>1</v>
      </c>
      <c r="N2417" s="2">
        <f>VLOOKUP(E2417,PRODUCTS!A:E,5,FALSE)</f>
        <v>26</v>
      </c>
      <c r="O2417" s="2" t="str">
        <f>VLOOKUP(N2417,CATEGORIES!A:C,3,FALSE)</f>
        <v>Gifts</v>
      </c>
      <c r="P2417" s="2" t="str">
        <f ca="1">VLOOKUP(D2417,CUSTOMERS!A:J,10,FALSE)</f>
        <v>70+</v>
      </c>
      <c r="Q2417" s="2" t="str">
        <f>VLOOKUP(D2417,CUSTOMERS!A:I,9,FALSE)</f>
        <v>South</v>
      </c>
      <c r="R2417" s="2" t="str">
        <f>VLOOKUP(D2417,CUSTOMERS!A:K,11,FALSE)</f>
        <v>USA</v>
      </c>
    </row>
    <row r="2418" spans="1:18" x14ac:dyDescent="0.2">
      <c r="A2418" s="2">
        <v>2126</v>
      </c>
      <c r="B2418" s="2">
        <v>3</v>
      </c>
      <c r="C2418" s="4">
        <v>45272</v>
      </c>
      <c r="D2418" s="2">
        <v>41</v>
      </c>
      <c r="E2418" s="2">
        <v>187</v>
      </c>
      <c r="F2418" s="2" t="str">
        <f>VLOOKUP(E2418,PRODUCTS!A:B,2,FALSE)</f>
        <v>Potatoes Spud Shooter</v>
      </c>
      <c r="G2418" s="2">
        <v>5</v>
      </c>
      <c r="H2418" s="10">
        <f>VLOOKUP(E2418,PRODUCTS!A:E,3,FALSE)</f>
        <v>11</v>
      </c>
      <c r="I2418" s="10">
        <f>VLOOKUP(E2418,PRODUCTS!A:E,4,FALSE)</f>
        <v>6.5</v>
      </c>
      <c r="J2418" s="10">
        <f t="shared" si="111"/>
        <v>55</v>
      </c>
      <c r="K2418" s="10">
        <f t="shared" si="112"/>
        <v>32.5</v>
      </c>
      <c r="L2418" s="10">
        <f t="shared" si="113"/>
        <v>22.5</v>
      </c>
      <c r="M2418" s="2">
        <f>VLOOKUP(D2418,CUSTOMERS!A:E,5,FALSE)</f>
        <v>1</v>
      </c>
      <c r="N2418" s="2">
        <f>VLOOKUP(E2418,PRODUCTS!A:E,5,FALSE)</f>
        <v>5</v>
      </c>
      <c r="O2418" s="2" t="str">
        <f>VLOOKUP(N2418,CATEGORIES!A:C,3,FALSE)</f>
        <v>Children</v>
      </c>
      <c r="P2418" s="2" t="str">
        <f ca="1">VLOOKUP(D2418,CUSTOMERS!A:J,10,FALSE)</f>
        <v>70+</v>
      </c>
      <c r="Q2418" s="2" t="str">
        <f>VLOOKUP(D2418,CUSTOMERS!A:I,9,FALSE)</f>
        <v>South</v>
      </c>
      <c r="R2418" s="2" t="str">
        <f>VLOOKUP(D2418,CUSTOMERS!A:K,11,FALSE)</f>
        <v>USA</v>
      </c>
    </row>
    <row r="2419" spans="1:18" x14ac:dyDescent="0.2">
      <c r="A2419" s="2">
        <v>2127</v>
      </c>
      <c r="B2419" s="2">
        <v>1</v>
      </c>
      <c r="C2419" s="4">
        <v>45272</v>
      </c>
      <c r="D2419" s="2">
        <v>159</v>
      </c>
      <c r="E2419" s="2">
        <v>22</v>
      </c>
      <c r="F2419" s="2" t="str">
        <f>VLOOKUP(E2419,PRODUCTS!A:B,2,FALSE)</f>
        <v>Boomerang</v>
      </c>
      <c r="G2419" s="2">
        <v>2</v>
      </c>
      <c r="H2419" s="10">
        <f>VLOOKUP(E2419,PRODUCTS!A:E,3,FALSE)</f>
        <v>30</v>
      </c>
      <c r="I2419" s="10">
        <f>VLOOKUP(E2419,PRODUCTS!A:E,4,FALSE)</f>
        <v>17</v>
      </c>
      <c r="J2419" s="10">
        <f t="shared" si="111"/>
        <v>60</v>
      </c>
      <c r="K2419" s="10">
        <f t="shared" si="112"/>
        <v>34</v>
      </c>
      <c r="L2419" s="10">
        <f t="shared" si="113"/>
        <v>26</v>
      </c>
      <c r="M2419" s="2">
        <f>VLOOKUP(D2419,CUSTOMERS!A:E,5,FALSE)</f>
        <v>5</v>
      </c>
      <c r="N2419" s="2">
        <f>VLOOKUP(E2419,PRODUCTS!A:E,5,FALSE)</f>
        <v>5</v>
      </c>
      <c r="O2419" s="2" t="str">
        <f>VLOOKUP(N2419,CATEGORIES!A:C,3,FALSE)</f>
        <v>Children</v>
      </c>
      <c r="P2419" s="2" t="str">
        <f ca="1">VLOOKUP(D2419,CUSTOMERS!A:J,10,FALSE)</f>
        <v>30 - 40</v>
      </c>
      <c r="Q2419" s="2" t="str">
        <f>VLOOKUP(D2419,CUSTOMERS!A:I,9,FALSE)</f>
        <v>South-West</v>
      </c>
      <c r="R2419" s="2" t="str">
        <f>VLOOKUP(D2419,CUSTOMERS!A:K,11,FALSE)</f>
        <v>USA</v>
      </c>
    </row>
    <row r="2420" spans="1:18" x14ac:dyDescent="0.2">
      <c r="A2420" s="2">
        <v>2127</v>
      </c>
      <c r="B2420" s="2">
        <v>2</v>
      </c>
      <c r="C2420" s="4">
        <v>45272</v>
      </c>
      <c r="D2420" s="2">
        <v>159</v>
      </c>
      <c r="E2420" s="2">
        <v>35</v>
      </c>
      <c r="F2420" s="2" t="str">
        <f>VLOOKUP(E2420,PRODUCTS!A:B,2,FALSE)</f>
        <v>Cascade Travel Pillow</v>
      </c>
      <c r="G2420" s="2">
        <v>2</v>
      </c>
      <c r="H2420" s="10">
        <f>VLOOKUP(E2420,PRODUCTS!A:E,3,FALSE)</f>
        <v>23</v>
      </c>
      <c r="I2420" s="10">
        <f>VLOOKUP(E2420,PRODUCTS!A:E,4,FALSE)</f>
        <v>13.5</v>
      </c>
      <c r="J2420" s="10">
        <f t="shared" si="111"/>
        <v>46</v>
      </c>
      <c r="K2420" s="10">
        <f t="shared" si="112"/>
        <v>27</v>
      </c>
      <c r="L2420" s="10">
        <f t="shared" si="113"/>
        <v>19</v>
      </c>
      <c r="M2420" s="2">
        <f>VLOOKUP(D2420,CUSTOMERS!A:E,5,FALSE)</f>
        <v>5</v>
      </c>
      <c r="N2420" s="2">
        <f>VLOOKUP(E2420,PRODUCTS!A:E,5,FALSE)</f>
        <v>25</v>
      </c>
      <c r="O2420" s="2" t="str">
        <f>VLOOKUP(N2420,CATEGORIES!A:C,3,FALSE)</f>
        <v>Travel</v>
      </c>
      <c r="P2420" s="2" t="str">
        <f ca="1">VLOOKUP(D2420,CUSTOMERS!A:J,10,FALSE)</f>
        <v>30 - 40</v>
      </c>
      <c r="Q2420" s="2" t="str">
        <f>VLOOKUP(D2420,CUSTOMERS!A:I,9,FALSE)</f>
        <v>South-West</v>
      </c>
      <c r="R2420" s="2" t="str">
        <f>VLOOKUP(D2420,CUSTOMERS!A:K,11,FALSE)</f>
        <v>USA</v>
      </c>
    </row>
    <row r="2421" spans="1:18" x14ac:dyDescent="0.2">
      <c r="A2421" s="2">
        <v>2127</v>
      </c>
      <c r="B2421" s="2">
        <v>3</v>
      </c>
      <c r="C2421" s="4">
        <v>45272</v>
      </c>
      <c r="D2421" s="2">
        <v>159</v>
      </c>
      <c r="E2421" s="2">
        <v>134</v>
      </c>
      <c r="F2421" s="2" t="str">
        <f>VLOOKUP(E2421,PRODUCTS!A:B,2,FALSE)</f>
        <v>Mocha Java Blend Coffee</v>
      </c>
      <c r="G2421" s="2">
        <v>3</v>
      </c>
      <c r="H2421" s="10">
        <f>VLOOKUP(E2421,PRODUCTS!A:E,3,FALSE)</f>
        <v>16</v>
      </c>
      <c r="I2421" s="10">
        <f>VLOOKUP(E2421,PRODUCTS!A:E,4,FALSE)</f>
        <v>9</v>
      </c>
      <c r="J2421" s="10">
        <f t="shared" si="111"/>
        <v>48</v>
      </c>
      <c r="K2421" s="10">
        <f t="shared" si="112"/>
        <v>27</v>
      </c>
      <c r="L2421" s="10">
        <f t="shared" si="113"/>
        <v>21</v>
      </c>
      <c r="M2421" s="2">
        <f>VLOOKUP(D2421,CUSTOMERS!A:E,5,FALSE)</f>
        <v>5</v>
      </c>
      <c r="N2421" s="2">
        <f>VLOOKUP(E2421,PRODUCTS!A:E,5,FALSE)</f>
        <v>6</v>
      </c>
      <c r="O2421" s="2" t="str">
        <f>VLOOKUP(N2421,CATEGORIES!A:C,3,FALSE)</f>
        <v>Food</v>
      </c>
      <c r="P2421" s="2" t="str">
        <f ca="1">VLOOKUP(D2421,CUSTOMERS!A:J,10,FALSE)</f>
        <v>30 - 40</v>
      </c>
      <c r="Q2421" s="2" t="str">
        <f>VLOOKUP(D2421,CUSTOMERS!A:I,9,FALSE)</f>
        <v>South-West</v>
      </c>
      <c r="R2421" s="2" t="str">
        <f>VLOOKUP(D2421,CUSTOMERS!A:K,11,FALSE)</f>
        <v>USA</v>
      </c>
    </row>
    <row r="2422" spans="1:18" x14ac:dyDescent="0.2">
      <c r="A2422" s="2">
        <v>2127</v>
      </c>
      <c r="B2422" s="2">
        <v>4</v>
      </c>
      <c r="C2422" s="4">
        <v>45272</v>
      </c>
      <c r="D2422" s="2">
        <v>159</v>
      </c>
      <c r="E2422" s="2">
        <v>197</v>
      </c>
      <c r="F2422" s="2" t="str">
        <f>VLOOKUP(E2422,PRODUCTS!A:B,2,FALSE)</f>
        <v>Travelling Cigar Humidor</v>
      </c>
      <c r="G2422" s="2">
        <v>1</v>
      </c>
      <c r="H2422" s="10">
        <f>VLOOKUP(E2422,PRODUCTS!A:E,3,FALSE)</f>
        <v>230</v>
      </c>
      <c r="I2422" s="10">
        <f>VLOOKUP(E2422,PRODUCTS!A:E,4,FALSE)</f>
        <v>118</v>
      </c>
      <c r="J2422" s="10">
        <f t="shared" si="111"/>
        <v>230</v>
      </c>
      <c r="K2422" s="10">
        <f t="shared" si="112"/>
        <v>118</v>
      </c>
      <c r="L2422" s="10">
        <f t="shared" si="113"/>
        <v>112</v>
      </c>
      <c r="M2422" s="2">
        <f>VLOOKUP(D2422,CUSTOMERS!A:E,5,FALSE)</f>
        <v>5</v>
      </c>
      <c r="N2422" s="2">
        <f>VLOOKUP(E2422,PRODUCTS!A:E,5,FALSE)</f>
        <v>26</v>
      </c>
      <c r="O2422" s="2" t="str">
        <f>VLOOKUP(N2422,CATEGORIES!A:C,3,FALSE)</f>
        <v>Gifts</v>
      </c>
      <c r="P2422" s="2" t="str">
        <f ca="1">VLOOKUP(D2422,CUSTOMERS!A:J,10,FALSE)</f>
        <v>30 - 40</v>
      </c>
      <c r="Q2422" s="2" t="str">
        <f>VLOOKUP(D2422,CUSTOMERS!A:I,9,FALSE)</f>
        <v>South-West</v>
      </c>
      <c r="R2422" s="2" t="str">
        <f>VLOOKUP(D2422,CUSTOMERS!A:K,11,FALSE)</f>
        <v>USA</v>
      </c>
    </row>
    <row r="2423" spans="1:18" x14ac:dyDescent="0.2">
      <c r="A2423" s="2">
        <v>2127</v>
      </c>
      <c r="B2423" s="2">
        <v>5</v>
      </c>
      <c r="C2423" s="4">
        <v>45272</v>
      </c>
      <c r="D2423" s="2">
        <v>159</v>
      </c>
      <c r="E2423" s="2">
        <v>200</v>
      </c>
      <c r="F2423" s="2" t="str">
        <f>VLOOKUP(E2423,PRODUCTS!A:B,2,FALSE)</f>
        <v>Cat Condo - Two-level</v>
      </c>
      <c r="G2423" s="2">
        <v>2</v>
      </c>
      <c r="H2423" s="10">
        <f>VLOOKUP(E2423,PRODUCTS!A:E,3,FALSE)</f>
        <v>37</v>
      </c>
      <c r="I2423" s="10">
        <f>VLOOKUP(E2423,PRODUCTS!A:E,4,FALSE)</f>
        <v>19.5</v>
      </c>
      <c r="J2423" s="10">
        <f t="shared" si="111"/>
        <v>74</v>
      </c>
      <c r="K2423" s="10">
        <f t="shared" si="112"/>
        <v>39</v>
      </c>
      <c r="L2423" s="10">
        <f t="shared" si="113"/>
        <v>35</v>
      </c>
      <c r="M2423" s="2">
        <f>VLOOKUP(D2423,CUSTOMERS!A:E,5,FALSE)</f>
        <v>5</v>
      </c>
      <c r="N2423" s="2">
        <f>VLOOKUP(E2423,PRODUCTS!A:E,5,FALSE)</f>
        <v>21</v>
      </c>
      <c r="O2423" s="2" t="str">
        <f>VLOOKUP(N2423,CATEGORIES!A:C,3,FALSE)</f>
        <v>Household</v>
      </c>
      <c r="P2423" s="2" t="str">
        <f ca="1">VLOOKUP(D2423,CUSTOMERS!A:J,10,FALSE)</f>
        <v>30 - 40</v>
      </c>
      <c r="Q2423" s="2" t="str">
        <f>VLOOKUP(D2423,CUSTOMERS!A:I,9,FALSE)</f>
        <v>South-West</v>
      </c>
      <c r="R2423" s="2" t="str">
        <f>VLOOKUP(D2423,CUSTOMERS!A:K,11,FALSE)</f>
        <v>USA</v>
      </c>
    </row>
    <row r="2424" spans="1:18" x14ac:dyDescent="0.2">
      <c r="A2424" s="2">
        <v>2128</v>
      </c>
      <c r="B2424" s="2">
        <v>1</v>
      </c>
      <c r="C2424" s="4">
        <v>45275</v>
      </c>
      <c r="D2424" s="2">
        <v>278</v>
      </c>
      <c r="E2424" s="2">
        <v>71</v>
      </c>
      <c r="F2424" s="2" t="str">
        <f>VLOOKUP(E2424,PRODUCTS!A:B,2,FALSE)</f>
        <v>Executive Writing Set</v>
      </c>
      <c r="G2424" s="2">
        <v>5</v>
      </c>
      <c r="H2424" s="10">
        <f>VLOOKUP(E2424,PRODUCTS!A:E,3,FALSE)</f>
        <v>33</v>
      </c>
      <c r="I2424" s="10">
        <f>VLOOKUP(E2424,PRODUCTS!A:E,4,FALSE)</f>
        <v>17.5</v>
      </c>
      <c r="J2424" s="10">
        <f t="shared" si="111"/>
        <v>165</v>
      </c>
      <c r="K2424" s="10">
        <f t="shared" si="112"/>
        <v>87.5</v>
      </c>
      <c r="L2424" s="10">
        <f t="shared" si="113"/>
        <v>77.5</v>
      </c>
      <c r="M2424" s="2">
        <f>VLOOKUP(D2424,CUSTOMERS!A:E,5,FALSE)</f>
        <v>3</v>
      </c>
      <c r="N2424" s="2">
        <f>VLOOKUP(E2424,PRODUCTS!A:E,5,FALSE)</f>
        <v>26</v>
      </c>
      <c r="O2424" s="2" t="str">
        <f>VLOOKUP(N2424,CATEGORIES!A:C,3,FALSE)</f>
        <v>Gifts</v>
      </c>
      <c r="P2424" s="2" t="str">
        <f ca="1">VLOOKUP(D2424,CUSTOMERS!A:J,10,FALSE)</f>
        <v>30 - 40</v>
      </c>
      <c r="Q2424" s="2" t="str">
        <f>VLOOKUP(D2424,CUSTOMERS!A:I,9,FALSE)</f>
        <v>North-East</v>
      </c>
      <c r="R2424" s="2" t="str">
        <f>VLOOKUP(D2424,CUSTOMERS!A:K,11,FALSE)</f>
        <v>USA</v>
      </c>
    </row>
    <row r="2425" spans="1:18" x14ac:dyDescent="0.2">
      <c r="A2425" s="2">
        <v>2128</v>
      </c>
      <c r="B2425" s="2">
        <v>2</v>
      </c>
      <c r="C2425" s="4">
        <v>45275</v>
      </c>
      <c r="D2425" s="2">
        <v>278</v>
      </c>
      <c r="E2425" s="2">
        <v>88</v>
      </c>
      <c r="F2425" s="2" t="str">
        <f>VLOOKUP(E2425,PRODUCTS!A:B,2,FALSE)</f>
        <v>Garden Gnome Set</v>
      </c>
      <c r="G2425" s="2">
        <v>1</v>
      </c>
      <c r="H2425" s="10">
        <f>VLOOKUP(E2425,PRODUCTS!A:E,3,FALSE)</f>
        <v>95</v>
      </c>
      <c r="I2425" s="10">
        <f>VLOOKUP(E2425,PRODUCTS!A:E,4,FALSE)</f>
        <v>48.5</v>
      </c>
      <c r="J2425" s="10">
        <f t="shared" si="111"/>
        <v>95</v>
      </c>
      <c r="K2425" s="10">
        <f t="shared" si="112"/>
        <v>48.5</v>
      </c>
      <c r="L2425" s="10">
        <f t="shared" si="113"/>
        <v>46.5</v>
      </c>
      <c r="M2425" s="2">
        <f>VLOOKUP(D2425,CUSTOMERS!A:E,5,FALSE)</f>
        <v>3</v>
      </c>
      <c r="N2425" s="2">
        <f>VLOOKUP(E2425,PRODUCTS!A:E,5,FALSE)</f>
        <v>16</v>
      </c>
      <c r="O2425" s="2" t="str">
        <f>VLOOKUP(N2425,CATEGORIES!A:C,3,FALSE)</f>
        <v>Household</v>
      </c>
      <c r="P2425" s="2" t="str">
        <f ca="1">VLOOKUP(D2425,CUSTOMERS!A:J,10,FALSE)</f>
        <v>30 - 40</v>
      </c>
      <c r="Q2425" s="2" t="str">
        <f>VLOOKUP(D2425,CUSTOMERS!A:I,9,FALSE)</f>
        <v>North-East</v>
      </c>
      <c r="R2425" s="2" t="str">
        <f>VLOOKUP(D2425,CUSTOMERS!A:K,11,FALSE)</f>
        <v>USA</v>
      </c>
    </row>
    <row r="2426" spans="1:18" x14ac:dyDescent="0.2">
      <c r="A2426" s="2">
        <v>2128</v>
      </c>
      <c r="B2426" s="2">
        <v>3</v>
      </c>
      <c r="C2426" s="4">
        <v>45275</v>
      </c>
      <c r="D2426" s="2">
        <v>278</v>
      </c>
      <c r="E2426" s="2">
        <v>176</v>
      </c>
      <c r="F2426" s="2" t="str">
        <f>VLOOKUP(E2426,PRODUCTS!A:B,2,FALSE)</f>
        <v>Silk Flower Arrangement</v>
      </c>
      <c r="G2426" s="2">
        <v>1</v>
      </c>
      <c r="H2426" s="10">
        <f>VLOOKUP(E2426,PRODUCTS!A:E,3,FALSE)</f>
        <v>70</v>
      </c>
      <c r="I2426" s="10">
        <f>VLOOKUP(E2426,PRODUCTS!A:E,4,FALSE)</f>
        <v>37</v>
      </c>
      <c r="J2426" s="10">
        <f t="shared" si="111"/>
        <v>70</v>
      </c>
      <c r="K2426" s="10">
        <f t="shared" si="112"/>
        <v>37</v>
      </c>
      <c r="L2426" s="10">
        <f t="shared" si="113"/>
        <v>33</v>
      </c>
      <c r="M2426" s="2">
        <f>VLOOKUP(D2426,CUSTOMERS!A:E,5,FALSE)</f>
        <v>3</v>
      </c>
      <c r="N2426" s="2">
        <f>VLOOKUP(E2426,PRODUCTS!A:E,5,FALSE)</f>
        <v>22</v>
      </c>
      <c r="O2426" s="2" t="str">
        <f>VLOOKUP(N2426,CATEGORIES!A:C,3,FALSE)</f>
        <v>Gifts</v>
      </c>
      <c r="P2426" s="2" t="str">
        <f ca="1">VLOOKUP(D2426,CUSTOMERS!A:J,10,FALSE)</f>
        <v>30 - 40</v>
      </c>
      <c r="Q2426" s="2" t="str">
        <f>VLOOKUP(D2426,CUSTOMERS!A:I,9,FALSE)</f>
        <v>North-East</v>
      </c>
      <c r="R2426" s="2" t="str">
        <f>VLOOKUP(D2426,CUSTOMERS!A:K,11,FALSE)</f>
        <v>USA</v>
      </c>
    </row>
    <row r="2427" spans="1:18" x14ac:dyDescent="0.2">
      <c r="A2427" s="2">
        <v>2129</v>
      </c>
      <c r="B2427" s="2">
        <v>1</v>
      </c>
      <c r="C2427" s="4">
        <v>45275</v>
      </c>
      <c r="D2427" s="2">
        <v>374</v>
      </c>
      <c r="E2427" s="2">
        <v>128</v>
      </c>
      <c r="F2427" s="2" t="str">
        <f>VLOOKUP(E2427,PRODUCTS!A:B,2,FALSE)</f>
        <v>Madison Blend Espresso</v>
      </c>
      <c r="G2427" s="2">
        <v>5</v>
      </c>
      <c r="H2427" s="10">
        <f>VLOOKUP(E2427,PRODUCTS!A:E,3,FALSE)</f>
        <v>14</v>
      </c>
      <c r="I2427" s="10">
        <f>VLOOKUP(E2427,PRODUCTS!A:E,4,FALSE)</f>
        <v>10</v>
      </c>
      <c r="J2427" s="10">
        <f t="shared" si="111"/>
        <v>70</v>
      </c>
      <c r="K2427" s="10">
        <f t="shared" si="112"/>
        <v>50</v>
      </c>
      <c r="L2427" s="10">
        <f t="shared" si="113"/>
        <v>20</v>
      </c>
      <c r="M2427" s="2">
        <f>VLOOKUP(D2427,CUSTOMERS!A:E,5,FALSE)</f>
        <v>2</v>
      </c>
      <c r="N2427" s="2">
        <f>VLOOKUP(E2427,PRODUCTS!A:E,5,FALSE)</f>
        <v>6</v>
      </c>
      <c r="O2427" s="2" t="str">
        <f>VLOOKUP(N2427,CATEGORIES!A:C,3,FALSE)</f>
        <v>Food</v>
      </c>
      <c r="P2427" s="2" t="str">
        <f ca="1">VLOOKUP(D2427,CUSTOMERS!A:J,10,FALSE)</f>
        <v>50 - 60</v>
      </c>
      <c r="Q2427" s="2" t="str">
        <f>VLOOKUP(D2427,CUSTOMERS!A:I,9,FALSE)</f>
        <v>North-West</v>
      </c>
      <c r="R2427" s="2" t="str">
        <f>VLOOKUP(D2427,CUSTOMERS!A:K,11,FALSE)</f>
        <v>USA</v>
      </c>
    </row>
    <row r="2428" spans="1:18" x14ac:dyDescent="0.2">
      <c r="A2428" s="2">
        <v>2130</v>
      </c>
      <c r="B2428" s="2">
        <v>1</v>
      </c>
      <c r="C2428" s="4">
        <v>45275</v>
      </c>
      <c r="D2428" s="2">
        <v>394</v>
      </c>
      <c r="E2428" s="2">
        <v>39</v>
      </c>
      <c r="F2428" s="2" t="str">
        <f>VLOOKUP(E2428,PRODUCTS!A:B,2,FALSE)</f>
        <v>Cedar Buccaneer Chest</v>
      </c>
      <c r="G2428" s="2">
        <v>1</v>
      </c>
      <c r="H2428" s="10">
        <f>VLOOKUP(E2428,PRODUCTS!A:E,3,FALSE)</f>
        <v>220</v>
      </c>
      <c r="I2428" s="10">
        <f>VLOOKUP(E2428,PRODUCTS!A:E,4,FALSE)</f>
        <v>111</v>
      </c>
      <c r="J2428" s="10">
        <f t="shared" si="111"/>
        <v>220</v>
      </c>
      <c r="K2428" s="10">
        <f t="shared" si="112"/>
        <v>111</v>
      </c>
      <c r="L2428" s="10">
        <f t="shared" si="113"/>
        <v>109</v>
      </c>
      <c r="M2428" s="2">
        <f>VLOOKUP(D2428,CUSTOMERS!A:E,5,FALSE)</f>
        <v>2</v>
      </c>
      <c r="N2428" s="2">
        <f>VLOOKUP(E2428,PRODUCTS!A:E,5,FALSE)</f>
        <v>8</v>
      </c>
      <c r="O2428" s="2" t="str">
        <f>VLOOKUP(N2428,CATEGORIES!A:C,3,FALSE)</f>
        <v>Household</v>
      </c>
      <c r="P2428" s="2" t="str">
        <f ca="1">VLOOKUP(D2428,CUSTOMERS!A:J,10,FALSE)</f>
        <v>40 - 50</v>
      </c>
      <c r="Q2428" s="2" t="str">
        <f>VLOOKUP(D2428,CUSTOMERS!A:I,9,FALSE)</f>
        <v>South-East</v>
      </c>
      <c r="R2428" s="2" t="str">
        <f>VLOOKUP(D2428,CUSTOMERS!A:K,11,FALSE)</f>
        <v>USA</v>
      </c>
    </row>
    <row r="2429" spans="1:18" x14ac:dyDescent="0.2">
      <c r="A2429" s="2">
        <v>2130</v>
      </c>
      <c r="B2429" s="2">
        <v>2</v>
      </c>
      <c r="C2429" s="4">
        <v>45275</v>
      </c>
      <c r="D2429" s="2">
        <v>394</v>
      </c>
      <c r="E2429" s="2">
        <v>95</v>
      </c>
      <c r="F2429" s="2" t="str">
        <f>VLOOKUP(E2429,PRODUCTS!A:B,2,FALSE)</f>
        <v>Golfer's Mousepad</v>
      </c>
      <c r="G2429" s="2">
        <v>2</v>
      </c>
      <c r="H2429" s="10">
        <f>VLOOKUP(E2429,PRODUCTS!A:E,3,FALSE)</f>
        <v>19</v>
      </c>
      <c r="I2429" s="10">
        <f>VLOOKUP(E2429,PRODUCTS!A:E,4,FALSE)</f>
        <v>11.5</v>
      </c>
      <c r="J2429" s="10">
        <f t="shared" si="111"/>
        <v>38</v>
      </c>
      <c r="K2429" s="10">
        <f t="shared" si="112"/>
        <v>23</v>
      </c>
      <c r="L2429" s="10">
        <f t="shared" si="113"/>
        <v>15</v>
      </c>
      <c r="M2429" s="2">
        <f>VLOOKUP(D2429,CUSTOMERS!A:E,5,FALSE)</f>
        <v>2</v>
      </c>
      <c r="N2429" s="2">
        <f>VLOOKUP(E2429,PRODUCTS!A:E,5,FALSE)</f>
        <v>12</v>
      </c>
      <c r="O2429" s="2" t="str">
        <f>VLOOKUP(N2429,CATEGORIES!A:C,3,FALSE)</f>
        <v>Gifts</v>
      </c>
      <c r="P2429" s="2" t="str">
        <f ca="1">VLOOKUP(D2429,CUSTOMERS!A:J,10,FALSE)</f>
        <v>40 - 50</v>
      </c>
      <c r="Q2429" s="2" t="str">
        <f>VLOOKUP(D2429,CUSTOMERS!A:I,9,FALSE)</f>
        <v>South-East</v>
      </c>
      <c r="R2429" s="2" t="str">
        <f>VLOOKUP(D2429,CUSTOMERS!A:K,11,FALSE)</f>
        <v>USA</v>
      </c>
    </row>
    <row r="2430" spans="1:18" x14ac:dyDescent="0.2">
      <c r="A2430" s="2">
        <v>2131</v>
      </c>
      <c r="B2430" s="2">
        <v>1</v>
      </c>
      <c r="C2430" s="4">
        <v>45276</v>
      </c>
      <c r="D2430" s="2">
        <v>9</v>
      </c>
      <c r="E2430" s="2">
        <v>107</v>
      </c>
      <c r="F2430" s="2" t="str">
        <f>VLOOKUP(E2430,PRODUCTS!A:B,2,FALSE)</f>
        <v>Invigorating Tub Tonic</v>
      </c>
      <c r="G2430" s="2">
        <v>5</v>
      </c>
      <c r="H2430" s="10">
        <f>VLOOKUP(E2430,PRODUCTS!A:E,3,FALSE)</f>
        <v>17</v>
      </c>
      <c r="I2430" s="10">
        <f>VLOOKUP(E2430,PRODUCTS!A:E,4,FALSE)</f>
        <v>11.5</v>
      </c>
      <c r="J2430" s="10">
        <f t="shared" si="111"/>
        <v>85</v>
      </c>
      <c r="K2430" s="10">
        <f t="shared" si="112"/>
        <v>57.5</v>
      </c>
      <c r="L2430" s="10">
        <f t="shared" si="113"/>
        <v>27.5</v>
      </c>
      <c r="M2430" s="2">
        <f>VLOOKUP(D2430,CUSTOMERS!A:E,5,FALSE)</f>
        <v>6</v>
      </c>
      <c r="N2430" s="2">
        <f>VLOOKUP(E2430,PRODUCTS!A:E,5,FALSE)</f>
        <v>20</v>
      </c>
      <c r="O2430" s="2" t="str">
        <f>VLOOKUP(N2430,CATEGORIES!A:C,3,FALSE)</f>
        <v>Health &amp; Beauty</v>
      </c>
      <c r="P2430" s="2" t="str">
        <f ca="1">VLOOKUP(D2430,CUSTOMERS!A:J,10,FALSE)</f>
        <v>30 - 40</v>
      </c>
      <c r="Q2430" s="2" t="str">
        <f>VLOOKUP(D2430,CUSTOMERS!A:I,9,FALSE)</f>
        <v>North-West</v>
      </c>
      <c r="R2430" s="2" t="str">
        <f>VLOOKUP(D2430,CUSTOMERS!A:K,11,FALSE)</f>
        <v>USA</v>
      </c>
    </row>
    <row r="2431" spans="1:18" x14ac:dyDescent="0.2">
      <c r="A2431" s="2">
        <v>2131</v>
      </c>
      <c r="B2431" s="2">
        <v>2</v>
      </c>
      <c r="C2431" s="4">
        <v>45276</v>
      </c>
      <c r="D2431" s="2">
        <v>9</v>
      </c>
      <c r="E2431" s="2">
        <v>113</v>
      </c>
      <c r="F2431" s="2" t="str">
        <f>VLOOKUP(E2431,PRODUCTS!A:B,2,FALSE)</f>
        <v>Juniper Bonsai</v>
      </c>
      <c r="G2431" s="2">
        <v>2</v>
      </c>
      <c r="H2431" s="10">
        <f>VLOOKUP(E2431,PRODUCTS!A:E,3,FALSE)</f>
        <v>40</v>
      </c>
      <c r="I2431" s="10">
        <f>VLOOKUP(E2431,PRODUCTS!A:E,4,FALSE)</f>
        <v>23</v>
      </c>
      <c r="J2431" s="10">
        <f t="shared" si="111"/>
        <v>80</v>
      </c>
      <c r="K2431" s="10">
        <f t="shared" si="112"/>
        <v>46</v>
      </c>
      <c r="L2431" s="10">
        <f t="shared" si="113"/>
        <v>34</v>
      </c>
      <c r="M2431" s="2">
        <f>VLOOKUP(D2431,CUSTOMERS!A:E,5,FALSE)</f>
        <v>6</v>
      </c>
      <c r="N2431" s="2">
        <f>VLOOKUP(E2431,PRODUCTS!A:E,5,FALSE)</f>
        <v>22</v>
      </c>
      <c r="O2431" s="2" t="str">
        <f>VLOOKUP(N2431,CATEGORIES!A:C,3,FALSE)</f>
        <v>Gifts</v>
      </c>
      <c r="P2431" s="2" t="str">
        <f ca="1">VLOOKUP(D2431,CUSTOMERS!A:J,10,FALSE)</f>
        <v>30 - 40</v>
      </c>
      <c r="Q2431" s="2" t="str">
        <f>VLOOKUP(D2431,CUSTOMERS!A:I,9,FALSE)</f>
        <v>North-West</v>
      </c>
      <c r="R2431" s="2" t="str">
        <f>VLOOKUP(D2431,CUSTOMERS!A:K,11,FALSE)</f>
        <v>USA</v>
      </c>
    </row>
    <row r="2432" spans="1:18" x14ac:dyDescent="0.2">
      <c r="A2432" s="2">
        <v>2131</v>
      </c>
      <c r="B2432" s="2">
        <v>3</v>
      </c>
      <c r="C2432" s="4">
        <v>45276</v>
      </c>
      <c r="D2432" s="2">
        <v>9</v>
      </c>
      <c r="E2432" s="2">
        <v>138</v>
      </c>
      <c r="F2432" s="2" t="str">
        <f>VLOOKUP(E2432,PRODUCTS!A:B,2,FALSE)</f>
        <v>Natural Cold Defense Kit</v>
      </c>
      <c r="G2432" s="2">
        <v>1</v>
      </c>
      <c r="H2432" s="10">
        <f>VLOOKUP(E2432,PRODUCTS!A:E,3,FALSE)</f>
        <v>30</v>
      </c>
      <c r="I2432" s="10">
        <f>VLOOKUP(E2432,PRODUCTS!A:E,4,FALSE)</f>
        <v>16</v>
      </c>
      <c r="J2432" s="10">
        <f t="shared" si="111"/>
        <v>30</v>
      </c>
      <c r="K2432" s="10">
        <f t="shared" si="112"/>
        <v>16</v>
      </c>
      <c r="L2432" s="10">
        <f t="shared" si="113"/>
        <v>14</v>
      </c>
      <c r="M2432" s="2">
        <f>VLOOKUP(D2432,CUSTOMERS!A:E,5,FALSE)</f>
        <v>6</v>
      </c>
      <c r="N2432" s="2">
        <f>VLOOKUP(E2432,PRODUCTS!A:E,5,FALSE)</f>
        <v>20</v>
      </c>
      <c r="O2432" s="2" t="str">
        <f>VLOOKUP(N2432,CATEGORIES!A:C,3,FALSE)</f>
        <v>Health &amp; Beauty</v>
      </c>
      <c r="P2432" s="2" t="str">
        <f ca="1">VLOOKUP(D2432,CUSTOMERS!A:J,10,FALSE)</f>
        <v>30 - 40</v>
      </c>
      <c r="Q2432" s="2" t="str">
        <f>VLOOKUP(D2432,CUSTOMERS!A:I,9,FALSE)</f>
        <v>North-West</v>
      </c>
      <c r="R2432" s="2" t="str">
        <f>VLOOKUP(D2432,CUSTOMERS!A:K,11,FALSE)</f>
        <v>USA</v>
      </c>
    </row>
    <row r="2433" spans="1:18" x14ac:dyDescent="0.2">
      <c r="A2433" s="2">
        <v>2131</v>
      </c>
      <c r="B2433" s="2">
        <v>4</v>
      </c>
      <c r="C2433" s="4">
        <v>45276</v>
      </c>
      <c r="D2433" s="2">
        <v>9</v>
      </c>
      <c r="E2433" s="2">
        <v>151</v>
      </c>
      <c r="F2433" s="2" t="str">
        <f>VLOOKUP(E2433,PRODUCTS!A:B,2,FALSE)</f>
        <v>Personalized Sundial</v>
      </c>
      <c r="G2433" s="2">
        <v>1</v>
      </c>
      <c r="H2433" s="10">
        <f>VLOOKUP(E2433,PRODUCTS!A:E,3,FALSE)</f>
        <v>80</v>
      </c>
      <c r="I2433" s="10">
        <f>VLOOKUP(E2433,PRODUCTS!A:E,4,FALSE)</f>
        <v>42</v>
      </c>
      <c r="J2433" s="10">
        <f t="shared" ref="J2433:J2496" si="114">H2433*G2433</f>
        <v>80</v>
      </c>
      <c r="K2433" s="10">
        <f t="shared" ref="K2433:K2496" si="115">I2433*G2433</f>
        <v>42</v>
      </c>
      <c r="L2433" s="10">
        <f t="shared" ref="L2433:L2496" si="116">J2433-K2433</f>
        <v>38</v>
      </c>
      <c r="M2433" s="2">
        <f>VLOOKUP(D2433,CUSTOMERS!A:E,5,FALSE)</f>
        <v>6</v>
      </c>
      <c r="N2433" s="2">
        <f>VLOOKUP(E2433,PRODUCTS!A:E,5,FALSE)</f>
        <v>16</v>
      </c>
      <c r="O2433" s="2" t="str">
        <f>VLOOKUP(N2433,CATEGORIES!A:C,3,FALSE)</f>
        <v>Household</v>
      </c>
      <c r="P2433" s="2" t="str">
        <f ca="1">VLOOKUP(D2433,CUSTOMERS!A:J,10,FALSE)</f>
        <v>30 - 40</v>
      </c>
      <c r="Q2433" s="2" t="str">
        <f>VLOOKUP(D2433,CUSTOMERS!A:I,9,FALSE)</f>
        <v>North-West</v>
      </c>
      <c r="R2433" s="2" t="str">
        <f>VLOOKUP(D2433,CUSTOMERS!A:K,11,FALSE)</f>
        <v>USA</v>
      </c>
    </row>
    <row r="2434" spans="1:18" x14ac:dyDescent="0.2">
      <c r="A2434" s="2">
        <v>2132</v>
      </c>
      <c r="B2434" s="2">
        <v>1</v>
      </c>
      <c r="C2434" s="4">
        <v>45276</v>
      </c>
      <c r="D2434" s="2">
        <v>393</v>
      </c>
      <c r="E2434" s="2">
        <v>59</v>
      </c>
      <c r="F2434" s="2" t="str">
        <f>VLOOKUP(E2434,PRODUCTS!A:B,2,FALSE)</f>
        <v>Crystal Flowers and Vase</v>
      </c>
      <c r="G2434" s="2">
        <v>2</v>
      </c>
      <c r="H2434" s="10">
        <f>VLOOKUP(E2434,PRODUCTS!A:E,3,FALSE)</f>
        <v>65</v>
      </c>
      <c r="I2434" s="10">
        <f>VLOOKUP(E2434,PRODUCTS!A:E,4,FALSE)</f>
        <v>33.5</v>
      </c>
      <c r="J2434" s="10">
        <f t="shared" si="114"/>
        <v>130</v>
      </c>
      <c r="K2434" s="10">
        <f t="shared" si="115"/>
        <v>67</v>
      </c>
      <c r="L2434" s="10">
        <f t="shared" si="116"/>
        <v>63</v>
      </c>
      <c r="M2434" s="2">
        <f>VLOOKUP(D2434,CUSTOMERS!A:E,5,FALSE)</f>
        <v>5</v>
      </c>
      <c r="N2434" s="2">
        <f>VLOOKUP(E2434,PRODUCTS!A:E,5,FALSE)</f>
        <v>22</v>
      </c>
      <c r="O2434" s="2" t="str">
        <f>VLOOKUP(N2434,CATEGORIES!A:C,3,FALSE)</f>
        <v>Gifts</v>
      </c>
      <c r="P2434" s="2" t="str">
        <f ca="1">VLOOKUP(D2434,CUSTOMERS!A:J,10,FALSE)</f>
        <v>40 - 50</v>
      </c>
      <c r="Q2434" s="2" t="str">
        <f>VLOOKUP(D2434,CUSTOMERS!A:I,9,FALSE)</f>
        <v>South-West</v>
      </c>
      <c r="R2434" s="2" t="str">
        <f>VLOOKUP(D2434,CUSTOMERS!A:K,11,FALSE)</f>
        <v>USA</v>
      </c>
    </row>
    <row r="2435" spans="1:18" x14ac:dyDescent="0.2">
      <c r="A2435" s="2">
        <v>2132</v>
      </c>
      <c r="B2435" s="2">
        <v>2</v>
      </c>
      <c r="C2435" s="4">
        <v>45276</v>
      </c>
      <c r="D2435" s="2">
        <v>393</v>
      </c>
      <c r="E2435" s="2">
        <v>80</v>
      </c>
      <c r="F2435" s="2" t="str">
        <f>VLOOKUP(E2435,PRODUCTS!A:B,2,FALSE)</f>
        <v>UT Bottle Opener</v>
      </c>
      <c r="G2435" s="2">
        <v>1</v>
      </c>
      <c r="H2435" s="10">
        <f>VLOOKUP(E2435,PRODUCTS!A:E,3,FALSE)</f>
        <v>22</v>
      </c>
      <c r="I2435" s="10">
        <f>VLOOKUP(E2435,PRODUCTS!A:E,4,FALSE)</f>
        <v>13</v>
      </c>
      <c r="J2435" s="10">
        <f t="shared" si="114"/>
        <v>22</v>
      </c>
      <c r="K2435" s="10">
        <f t="shared" si="115"/>
        <v>13</v>
      </c>
      <c r="L2435" s="10">
        <f t="shared" si="116"/>
        <v>9</v>
      </c>
      <c r="M2435" s="2">
        <f>VLOOKUP(D2435,CUSTOMERS!A:E,5,FALSE)</f>
        <v>5</v>
      </c>
      <c r="N2435" s="2">
        <f>VLOOKUP(E2435,PRODUCTS!A:E,5,FALSE)</f>
        <v>15</v>
      </c>
      <c r="O2435" s="2" t="str">
        <f>VLOOKUP(N2435,CATEGORIES!A:C,3,FALSE)</f>
        <v>Household</v>
      </c>
      <c r="P2435" s="2" t="str">
        <f ca="1">VLOOKUP(D2435,CUSTOMERS!A:J,10,FALSE)</f>
        <v>40 - 50</v>
      </c>
      <c r="Q2435" s="2" t="str">
        <f>VLOOKUP(D2435,CUSTOMERS!A:I,9,FALSE)</f>
        <v>South-West</v>
      </c>
      <c r="R2435" s="2" t="str">
        <f>VLOOKUP(D2435,CUSTOMERS!A:K,11,FALSE)</f>
        <v>USA</v>
      </c>
    </row>
    <row r="2436" spans="1:18" x14ac:dyDescent="0.2">
      <c r="A2436" s="2">
        <v>2132</v>
      </c>
      <c r="B2436" s="2">
        <v>3</v>
      </c>
      <c r="C2436" s="4">
        <v>45276</v>
      </c>
      <c r="D2436" s="2">
        <v>393</v>
      </c>
      <c r="E2436" s="2">
        <v>126</v>
      </c>
      <c r="F2436" s="2" t="str">
        <f>VLOOKUP(E2436,PRODUCTS!A:B,2,FALSE)</f>
        <v>Lucky Golden Clover</v>
      </c>
      <c r="G2436" s="2">
        <v>1</v>
      </c>
      <c r="H2436" s="10">
        <f>VLOOKUP(E2436,PRODUCTS!A:E,3,FALSE)</f>
        <v>20</v>
      </c>
      <c r="I2436" s="10">
        <f>VLOOKUP(E2436,PRODUCTS!A:E,4,FALSE)</f>
        <v>13</v>
      </c>
      <c r="J2436" s="10">
        <f t="shared" si="114"/>
        <v>20</v>
      </c>
      <c r="K2436" s="10">
        <f t="shared" si="115"/>
        <v>13</v>
      </c>
      <c r="L2436" s="10">
        <f t="shared" si="116"/>
        <v>7</v>
      </c>
      <c r="M2436" s="2">
        <f>VLOOKUP(D2436,CUSTOMERS!A:E,5,FALSE)</f>
        <v>5</v>
      </c>
      <c r="N2436" s="2">
        <f>VLOOKUP(E2436,PRODUCTS!A:E,5,FALSE)</f>
        <v>14</v>
      </c>
      <c r="O2436" s="2" t="str">
        <f>VLOOKUP(N2436,CATEGORIES!A:C,3,FALSE)</f>
        <v>Health &amp; Beauty</v>
      </c>
      <c r="P2436" s="2" t="str">
        <f ca="1">VLOOKUP(D2436,CUSTOMERS!A:J,10,FALSE)</f>
        <v>40 - 50</v>
      </c>
      <c r="Q2436" s="2" t="str">
        <f>VLOOKUP(D2436,CUSTOMERS!A:I,9,FALSE)</f>
        <v>South-West</v>
      </c>
      <c r="R2436" s="2" t="str">
        <f>VLOOKUP(D2436,CUSTOMERS!A:K,11,FALSE)</f>
        <v>USA</v>
      </c>
    </row>
    <row r="2437" spans="1:18" x14ac:dyDescent="0.2">
      <c r="A2437" s="2">
        <v>2133</v>
      </c>
      <c r="B2437" s="2">
        <v>1</v>
      </c>
      <c r="C2437" s="4">
        <v>45277</v>
      </c>
      <c r="D2437" s="2">
        <v>195</v>
      </c>
      <c r="E2437" s="2">
        <v>92</v>
      </c>
      <c r="F2437" s="2" t="str">
        <f>VLOOKUP(E2437,PRODUCTS!A:B,2,FALSE)</f>
        <v>Godiva Halloween Ballotin</v>
      </c>
      <c r="G2437" s="2">
        <v>4</v>
      </c>
      <c r="H2437" s="10">
        <f>VLOOKUP(E2437,PRODUCTS!A:E,3,FALSE)</f>
        <v>40</v>
      </c>
      <c r="I2437" s="10">
        <f>VLOOKUP(E2437,PRODUCTS!A:E,4,FALSE)</f>
        <v>22</v>
      </c>
      <c r="J2437" s="10">
        <f t="shared" si="114"/>
        <v>160</v>
      </c>
      <c r="K2437" s="10">
        <f t="shared" si="115"/>
        <v>88</v>
      </c>
      <c r="L2437" s="10">
        <f t="shared" si="116"/>
        <v>72</v>
      </c>
      <c r="M2437" s="2">
        <f>VLOOKUP(D2437,CUSTOMERS!A:E,5,FALSE)</f>
        <v>4</v>
      </c>
      <c r="N2437" s="2">
        <f>VLOOKUP(E2437,PRODUCTS!A:E,5,FALSE)</f>
        <v>3</v>
      </c>
      <c r="O2437" s="2" t="str">
        <f>VLOOKUP(N2437,CATEGORIES!A:C,3,FALSE)</f>
        <v>Food</v>
      </c>
      <c r="P2437" s="2" t="str">
        <f ca="1">VLOOKUP(D2437,CUSTOMERS!A:J,10,FALSE)</f>
        <v>30 - 40</v>
      </c>
      <c r="Q2437" s="2" t="str">
        <f>VLOOKUP(D2437,CUSTOMERS!A:I,9,FALSE)</f>
        <v>North-West</v>
      </c>
      <c r="R2437" s="2" t="str">
        <f>VLOOKUP(D2437,CUSTOMERS!A:K,11,FALSE)</f>
        <v>USA</v>
      </c>
    </row>
    <row r="2438" spans="1:18" x14ac:dyDescent="0.2">
      <c r="A2438" s="2">
        <v>2134</v>
      </c>
      <c r="B2438" s="2">
        <v>1</v>
      </c>
      <c r="C2438" s="4">
        <v>45277</v>
      </c>
      <c r="D2438" s="2">
        <v>301</v>
      </c>
      <c r="E2438" s="2">
        <v>121</v>
      </c>
      <c r="F2438" s="2" t="str">
        <f>VLOOKUP(E2438,PRODUCTS!A:B,2,FALSE)</f>
        <v>Electric Litter Maid</v>
      </c>
      <c r="G2438" s="2">
        <v>2</v>
      </c>
      <c r="H2438" s="10">
        <f>VLOOKUP(E2438,PRODUCTS!A:E,3,FALSE)</f>
        <v>184</v>
      </c>
      <c r="I2438" s="10">
        <f>VLOOKUP(E2438,PRODUCTS!A:E,4,FALSE)</f>
        <v>93</v>
      </c>
      <c r="J2438" s="10">
        <f t="shared" si="114"/>
        <v>368</v>
      </c>
      <c r="K2438" s="10">
        <f t="shared" si="115"/>
        <v>186</v>
      </c>
      <c r="L2438" s="10">
        <f t="shared" si="116"/>
        <v>182</v>
      </c>
      <c r="M2438" s="2">
        <f>VLOOKUP(D2438,CUSTOMERS!A:E,5,FALSE)</f>
        <v>9</v>
      </c>
      <c r="N2438" s="2">
        <f>VLOOKUP(E2438,PRODUCTS!A:E,5,FALSE)</f>
        <v>21</v>
      </c>
      <c r="O2438" s="2" t="str">
        <f>VLOOKUP(N2438,CATEGORIES!A:C,3,FALSE)</f>
        <v>Household</v>
      </c>
      <c r="P2438" s="2" t="str">
        <f ca="1">VLOOKUP(D2438,CUSTOMERS!A:J,10,FALSE)</f>
        <v>60 - 70</v>
      </c>
      <c r="Q2438" s="2" t="str">
        <f>VLOOKUP(D2438,CUSTOMERS!A:I,9,FALSE)</f>
        <v>England</v>
      </c>
      <c r="R2438" s="2" t="str">
        <f>VLOOKUP(D2438,CUSTOMERS!A:K,11,FALSE)</f>
        <v>Europe</v>
      </c>
    </row>
    <row r="2439" spans="1:18" x14ac:dyDescent="0.2">
      <c r="A2439" s="2">
        <v>2135</v>
      </c>
      <c r="B2439" s="2">
        <v>1</v>
      </c>
      <c r="C2439" s="4">
        <v>45277</v>
      </c>
      <c r="D2439" s="2">
        <v>359</v>
      </c>
      <c r="E2439" s="2">
        <v>58</v>
      </c>
      <c r="F2439" s="2" t="str">
        <f>VLOOKUP(E2439,PRODUCTS!A:B,2,FALSE)</f>
        <v>Crema Rica Blend Espresso</v>
      </c>
      <c r="G2439" s="2">
        <v>2</v>
      </c>
      <c r="H2439" s="10">
        <f>VLOOKUP(E2439,PRODUCTS!A:E,3,FALSE)</f>
        <v>14</v>
      </c>
      <c r="I2439" s="10">
        <f>VLOOKUP(E2439,PRODUCTS!A:E,4,FALSE)</f>
        <v>9</v>
      </c>
      <c r="J2439" s="10">
        <f t="shared" si="114"/>
        <v>28</v>
      </c>
      <c r="K2439" s="10">
        <f t="shared" si="115"/>
        <v>18</v>
      </c>
      <c r="L2439" s="10">
        <f t="shared" si="116"/>
        <v>10</v>
      </c>
      <c r="M2439" s="2">
        <f>VLOOKUP(D2439,CUSTOMERS!A:E,5,FALSE)</f>
        <v>6</v>
      </c>
      <c r="N2439" s="2">
        <f>VLOOKUP(E2439,PRODUCTS!A:E,5,FALSE)</f>
        <v>6</v>
      </c>
      <c r="O2439" s="2" t="str">
        <f>VLOOKUP(N2439,CATEGORIES!A:C,3,FALSE)</f>
        <v>Food</v>
      </c>
      <c r="P2439" s="2" t="str">
        <f ca="1">VLOOKUP(D2439,CUSTOMERS!A:J,10,FALSE)</f>
        <v>70+</v>
      </c>
      <c r="Q2439" s="2" t="str">
        <f>VLOOKUP(D2439,CUSTOMERS!A:I,9,FALSE)</f>
        <v>North-West</v>
      </c>
      <c r="R2439" s="2" t="str">
        <f>VLOOKUP(D2439,CUSTOMERS!A:K,11,FALSE)</f>
        <v>USA</v>
      </c>
    </row>
    <row r="2440" spans="1:18" x14ac:dyDescent="0.2">
      <c r="A2440" s="2">
        <v>2135</v>
      </c>
      <c r="B2440" s="2">
        <v>2</v>
      </c>
      <c r="C2440" s="4">
        <v>45277</v>
      </c>
      <c r="D2440" s="2">
        <v>359</v>
      </c>
      <c r="E2440" s="2">
        <v>163</v>
      </c>
      <c r="F2440" s="2" t="str">
        <f>VLOOKUP(E2440,PRODUCTS!A:B,2,FALSE)</f>
        <v>Queen Log Cabin Quilt</v>
      </c>
      <c r="G2440" s="2">
        <v>1</v>
      </c>
      <c r="H2440" s="10">
        <f>VLOOKUP(E2440,PRODUCTS!A:E,3,FALSE)</f>
        <v>180</v>
      </c>
      <c r="I2440" s="10">
        <f>VLOOKUP(E2440,PRODUCTS!A:E,4,FALSE)</f>
        <v>93</v>
      </c>
      <c r="J2440" s="10">
        <f t="shared" si="114"/>
        <v>180</v>
      </c>
      <c r="K2440" s="10">
        <f t="shared" si="115"/>
        <v>93</v>
      </c>
      <c r="L2440" s="10">
        <f t="shared" si="116"/>
        <v>87</v>
      </c>
      <c r="M2440" s="2">
        <f>VLOOKUP(D2440,CUSTOMERS!A:E,5,FALSE)</f>
        <v>6</v>
      </c>
      <c r="N2440" s="2">
        <f>VLOOKUP(E2440,PRODUCTS!A:E,5,FALSE)</f>
        <v>19</v>
      </c>
      <c r="O2440" s="2" t="str">
        <f>VLOOKUP(N2440,CATEGORIES!A:C,3,FALSE)</f>
        <v>Household</v>
      </c>
      <c r="P2440" s="2" t="str">
        <f ca="1">VLOOKUP(D2440,CUSTOMERS!A:J,10,FALSE)</f>
        <v>70+</v>
      </c>
      <c r="Q2440" s="2" t="str">
        <f>VLOOKUP(D2440,CUSTOMERS!A:I,9,FALSE)</f>
        <v>North-West</v>
      </c>
      <c r="R2440" s="2" t="str">
        <f>VLOOKUP(D2440,CUSTOMERS!A:K,11,FALSE)</f>
        <v>USA</v>
      </c>
    </row>
    <row r="2441" spans="1:18" x14ac:dyDescent="0.2">
      <c r="A2441" s="2">
        <v>2135</v>
      </c>
      <c r="B2441" s="2">
        <v>3</v>
      </c>
      <c r="C2441" s="4">
        <v>45277</v>
      </c>
      <c r="D2441" s="2">
        <v>359</v>
      </c>
      <c r="E2441" s="2">
        <v>175</v>
      </c>
      <c r="F2441" s="2" t="str">
        <f>VLOOKUP(E2441,PRODUCTS!A:B,2,FALSE)</f>
        <v>Silverplated Hip Flask</v>
      </c>
      <c r="G2441" s="2">
        <v>1</v>
      </c>
      <c r="H2441" s="10">
        <f>VLOOKUP(E2441,PRODUCTS!A:E,3,FALSE)</f>
        <v>29</v>
      </c>
      <c r="I2441" s="10">
        <f>VLOOKUP(E2441,PRODUCTS!A:E,4,FALSE)</f>
        <v>16.5</v>
      </c>
      <c r="J2441" s="10">
        <f t="shared" si="114"/>
        <v>29</v>
      </c>
      <c r="K2441" s="10">
        <f t="shared" si="115"/>
        <v>16.5</v>
      </c>
      <c r="L2441" s="10">
        <f t="shared" si="116"/>
        <v>12.5</v>
      </c>
      <c r="M2441" s="2">
        <f>VLOOKUP(D2441,CUSTOMERS!A:E,5,FALSE)</f>
        <v>6</v>
      </c>
      <c r="N2441" s="2">
        <f>VLOOKUP(E2441,PRODUCTS!A:E,5,FALSE)</f>
        <v>26</v>
      </c>
      <c r="O2441" s="2" t="str">
        <f>VLOOKUP(N2441,CATEGORIES!A:C,3,FALSE)</f>
        <v>Gifts</v>
      </c>
      <c r="P2441" s="2" t="str">
        <f ca="1">VLOOKUP(D2441,CUSTOMERS!A:J,10,FALSE)</f>
        <v>70+</v>
      </c>
      <c r="Q2441" s="2" t="str">
        <f>VLOOKUP(D2441,CUSTOMERS!A:I,9,FALSE)</f>
        <v>North-West</v>
      </c>
      <c r="R2441" s="2" t="str">
        <f>VLOOKUP(D2441,CUSTOMERS!A:K,11,FALSE)</f>
        <v>USA</v>
      </c>
    </row>
    <row r="2442" spans="1:18" x14ac:dyDescent="0.2">
      <c r="A2442" s="2">
        <v>2135</v>
      </c>
      <c r="B2442" s="2">
        <v>4</v>
      </c>
      <c r="C2442" s="4">
        <v>45277</v>
      </c>
      <c r="D2442" s="2">
        <v>359</v>
      </c>
      <c r="E2442" s="2">
        <v>182</v>
      </c>
      <c r="F2442" s="2" t="str">
        <f>VLOOKUP(E2442,PRODUCTS!A:B,2,FALSE)</f>
        <v>Smoked Vermont Turkey Breast</v>
      </c>
      <c r="G2442" s="2">
        <v>2</v>
      </c>
      <c r="H2442" s="10">
        <f>VLOOKUP(E2442,PRODUCTS!A:E,3,FALSE)</f>
        <v>30</v>
      </c>
      <c r="I2442" s="10">
        <f>VLOOKUP(E2442,PRODUCTS!A:E,4,FALSE)</f>
        <v>18</v>
      </c>
      <c r="J2442" s="10">
        <f t="shared" si="114"/>
        <v>60</v>
      </c>
      <c r="K2442" s="10">
        <f t="shared" si="115"/>
        <v>36</v>
      </c>
      <c r="L2442" s="10">
        <f t="shared" si="116"/>
        <v>24</v>
      </c>
      <c r="M2442" s="2">
        <f>VLOOKUP(D2442,CUSTOMERS!A:E,5,FALSE)</f>
        <v>6</v>
      </c>
      <c r="N2442" s="2">
        <f>VLOOKUP(E2442,PRODUCTS!A:E,5,FALSE)</f>
        <v>18</v>
      </c>
      <c r="O2442" s="2" t="str">
        <f>VLOOKUP(N2442,CATEGORIES!A:C,3,FALSE)</f>
        <v>Food</v>
      </c>
      <c r="P2442" s="2" t="str">
        <f ca="1">VLOOKUP(D2442,CUSTOMERS!A:J,10,FALSE)</f>
        <v>70+</v>
      </c>
      <c r="Q2442" s="2" t="str">
        <f>VLOOKUP(D2442,CUSTOMERS!A:I,9,FALSE)</f>
        <v>North-West</v>
      </c>
      <c r="R2442" s="2" t="str">
        <f>VLOOKUP(D2442,CUSTOMERS!A:K,11,FALSE)</f>
        <v>USA</v>
      </c>
    </row>
    <row r="2443" spans="1:18" x14ac:dyDescent="0.2">
      <c r="A2443" s="2">
        <v>2135</v>
      </c>
      <c r="B2443" s="2">
        <v>5</v>
      </c>
      <c r="C2443" s="4">
        <v>45277</v>
      </c>
      <c r="D2443" s="2">
        <v>359</v>
      </c>
      <c r="E2443" s="2">
        <v>204</v>
      </c>
      <c r="F2443" s="2" t="str">
        <f>VLOOKUP(E2443,PRODUCTS!A:B,2,FALSE)</f>
        <v>Volcano Kit</v>
      </c>
      <c r="G2443" s="2">
        <v>4</v>
      </c>
      <c r="H2443" s="10">
        <f>VLOOKUP(E2443,PRODUCTS!A:E,3,FALSE)</f>
        <v>15</v>
      </c>
      <c r="I2443" s="10">
        <f>VLOOKUP(E2443,PRODUCTS!A:E,4,FALSE)</f>
        <v>9.5</v>
      </c>
      <c r="J2443" s="10">
        <f t="shared" si="114"/>
        <v>60</v>
      </c>
      <c r="K2443" s="10">
        <f t="shared" si="115"/>
        <v>38</v>
      </c>
      <c r="L2443" s="10">
        <f t="shared" si="116"/>
        <v>22</v>
      </c>
      <c r="M2443" s="2">
        <f>VLOOKUP(D2443,CUSTOMERS!A:E,5,FALSE)</f>
        <v>6</v>
      </c>
      <c r="N2443" s="2">
        <f>VLOOKUP(E2443,PRODUCTS!A:E,5,FALSE)</f>
        <v>17</v>
      </c>
      <c r="O2443" s="2" t="str">
        <f>VLOOKUP(N2443,CATEGORIES!A:C,3,FALSE)</f>
        <v>Children</v>
      </c>
      <c r="P2443" s="2" t="str">
        <f ca="1">VLOOKUP(D2443,CUSTOMERS!A:J,10,FALSE)</f>
        <v>70+</v>
      </c>
      <c r="Q2443" s="2" t="str">
        <f>VLOOKUP(D2443,CUSTOMERS!A:I,9,FALSE)</f>
        <v>North-West</v>
      </c>
      <c r="R2443" s="2" t="str">
        <f>VLOOKUP(D2443,CUSTOMERS!A:K,11,FALSE)</f>
        <v>USA</v>
      </c>
    </row>
    <row r="2444" spans="1:18" x14ac:dyDescent="0.2">
      <c r="A2444" s="2">
        <v>2136</v>
      </c>
      <c r="B2444" s="2">
        <v>1</v>
      </c>
      <c r="C2444" s="4">
        <v>45278</v>
      </c>
      <c r="D2444" s="2">
        <v>140</v>
      </c>
      <c r="E2444" s="2">
        <v>1</v>
      </c>
      <c r="F2444" s="2" t="str">
        <f>VLOOKUP(E2444,PRODUCTS!A:B,2,FALSE)</f>
        <v>Sharp Vermont Cheddar (3Lb)</v>
      </c>
      <c r="G2444" s="2">
        <v>1</v>
      </c>
      <c r="H2444" s="10">
        <f>VLOOKUP(E2444,PRODUCTS!A:E,3,FALSE)</f>
        <v>25</v>
      </c>
      <c r="I2444" s="10">
        <f>VLOOKUP(E2444,PRODUCTS!A:E,4,FALSE)</f>
        <v>14.5</v>
      </c>
      <c r="J2444" s="10">
        <f t="shared" si="114"/>
        <v>25</v>
      </c>
      <c r="K2444" s="10">
        <f t="shared" si="115"/>
        <v>14.5</v>
      </c>
      <c r="L2444" s="10">
        <f t="shared" si="116"/>
        <v>10.5</v>
      </c>
      <c r="M2444" s="2">
        <f>VLOOKUP(D2444,CUSTOMERS!A:E,5,FALSE)</f>
        <v>9</v>
      </c>
      <c r="N2444" s="2">
        <f>VLOOKUP(E2444,PRODUCTS!A:E,5,FALSE)</f>
        <v>18</v>
      </c>
      <c r="O2444" s="2" t="str">
        <f>VLOOKUP(N2444,CATEGORIES!A:C,3,FALSE)</f>
        <v>Food</v>
      </c>
      <c r="P2444" s="2" t="str">
        <f ca="1">VLOOKUP(D2444,CUSTOMERS!A:J,10,FALSE)</f>
        <v>50 - 60</v>
      </c>
      <c r="Q2444" s="2" t="str">
        <f>VLOOKUP(D2444,CUSTOMERS!A:I,9,FALSE)</f>
        <v>South</v>
      </c>
      <c r="R2444" s="2" t="str">
        <f>VLOOKUP(D2444,CUSTOMERS!A:K,11,FALSE)</f>
        <v>USA</v>
      </c>
    </row>
    <row r="2445" spans="1:18" x14ac:dyDescent="0.2">
      <c r="A2445" s="2">
        <v>2136</v>
      </c>
      <c r="B2445" s="2">
        <v>2</v>
      </c>
      <c r="C2445" s="4">
        <v>45278</v>
      </c>
      <c r="D2445" s="2">
        <v>140</v>
      </c>
      <c r="E2445" s="2">
        <v>37</v>
      </c>
      <c r="F2445" s="2" t="str">
        <f>VLOOKUP(E2445,PRODUCTS!A:B,2,FALSE)</f>
        <v>Cat's Dream Kit</v>
      </c>
      <c r="G2445" s="2">
        <v>1</v>
      </c>
      <c r="H2445" s="10">
        <f>VLOOKUP(E2445,PRODUCTS!A:E,3,FALSE)</f>
        <v>39</v>
      </c>
      <c r="I2445" s="10">
        <f>VLOOKUP(E2445,PRODUCTS!A:E,4,FALSE)</f>
        <v>22.5</v>
      </c>
      <c r="J2445" s="10">
        <f t="shared" si="114"/>
        <v>39</v>
      </c>
      <c r="K2445" s="10">
        <f t="shared" si="115"/>
        <v>22.5</v>
      </c>
      <c r="L2445" s="10">
        <f t="shared" si="116"/>
        <v>16.5</v>
      </c>
      <c r="M2445" s="2">
        <f>VLOOKUP(D2445,CUSTOMERS!A:E,5,FALSE)</f>
        <v>9</v>
      </c>
      <c r="N2445" s="2">
        <f>VLOOKUP(E2445,PRODUCTS!A:E,5,FALSE)</f>
        <v>21</v>
      </c>
      <c r="O2445" s="2" t="str">
        <f>VLOOKUP(N2445,CATEGORIES!A:C,3,FALSE)</f>
        <v>Household</v>
      </c>
      <c r="P2445" s="2" t="str">
        <f ca="1">VLOOKUP(D2445,CUSTOMERS!A:J,10,FALSE)</f>
        <v>50 - 60</v>
      </c>
      <c r="Q2445" s="2" t="str">
        <f>VLOOKUP(D2445,CUSTOMERS!A:I,9,FALSE)</f>
        <v>South</v>
      </c>
      <c r="R2445" s="2" t="str">
        <f>VLOOKUP(D2445,CUSTOMERS!A:K,11,FALSE)</f>
        <v>USA</v>
      </c>
    </row>
    <row r="2446" spans="1:18" x14ac:dyDescent="0.2">
      <c r="A2446" s="2">
        <v>2136</v>
      </c>
      <c r="B2446" s="2">
        <v>3</v>
      </c>
      <c r="C2446" s="4">
        <v>45278</v>
      </c>
      <c r="D2446" s="2">
        <v>140</v>
      </c>
      <c r="E2446" s="2">
        <v>45</v>
      </c>
      <c r="F2446" s="2" t="str">
        <f>VLOOKUP(E2446,PRODUCTS!A:B,2,FALSE)</f>
        <v>Cheese Board</v>
      </c>
      <c r="G2446" s="2">
        <v>3</v>
      </c>
      <c r="H2446" s="10">
        <f>VLOOKUP(E2446,PRODUCTS!A:E,3,FALSE)</f>
        <v>53</v>
      </c>
      <c r="I2446" s="10">
        <f>VLOOKUP(E2446,PRODUCTS!A:E,4,FALSE)</f>
        <v>28.5</v>
      </c>
      <c r="J2446" s="10">
        <f t="shared" si="114"/>
        <v>159</v>
      </c>
      <c r="K2446" s="10">
        <f t="shared" si="115"/>
        <v>85.5</v>
      </c>
      <c r="L2446" s="10">
        <f t="shared" si="116"/>
        <v>73.5</v>
      </c>
      <c r="M2446" s="2">
        <f>VLOOKUP(D2446,CUSTOMERS!A:E,5,FALSE)</f>
        <v>9</v>
      </c>
      <c r="N2446" s="2">
        <f>VLOOKUP(E2446,PRODUCTS!A:E,5,FALSE)</f>
        <v>11</v>
      </c>
      <c r="O2446" s="2" t="str">
        <f>VLOOKUP(N2446,CATEGORIES!A:C,3,FALSE)</f>
        <v>Gifts</v>
      </c>
      <c r="P2446" s="2" t="str">
        <f ca="1">VLOOKUP(D2446,CUSTOMERS!A:J,10,FALSE)</f>
        <v>50 - 60</v>
      </c>
      <c r="Q2446" s="2" t="str">
        <f>VLOOKUP(D2446,CUSTOMERS!A:I,9,FALSE)</f>
        <v>South</v>
      </c>
      <c r="R2446" s="2" t="str">
        <f>VLOOKUP(D2446,CUSTOMERS!A:K,11,FALSE)</f>
        <v>USA</v>
      </c>
    </row>
    <row r="2447" spans="1:18" x14ac:dyDescent="0.2">
      <c r="A2447" s="2">
        <v>2136</v>
      </c>
      <c r="B2447" s="2">
        <v>4</v>
      </c>
      <c r="C2447" s="4">
        <v>45278</v>
      </c>
      <c r="D2447" s="2">
        <v>140</v>
      </c>
      <c r="E2447" s="2">
        <v>60</v>
      </c>
      <c r="F2447" s="2" t="str">
        <f>VLOOKUP(E2447,PRODUCTS!A:B,2,FALSE)</f>
        <v>Custom Cellar Plaque</v>
      </c>
      <c r="G2447" s="2">
        <v>1</v>
      </c>
      <c r="H2447" s="10">
        <f>VLOOKUP(E2447,PRODUCTS!A:E,3,FALSE)</f>
        <v>60</v>
      </c>
      <c r="I2447" s="10">
        <f>VLOOKUP(E2447,PRODUCTS!A:E,4,FALSE)</f>
        <v>33</v>
      </c>
      <c r="J2447" s="10">
        <f t="shared" si="114"/>
        <v>60</v>
      </c>
      <c r="K2447" s="10">
        <f t="shared" si="115"/>
        <v>33</v>
      </c>
      <c r="L2447" s="10">
        <f t="shared" si="116"/>
        <v>27</v>
      </c>
      <c r="M2447" s="2">
        <f>VLOOKUP(D2447,CUSTOMERS!A:E,5,FALSE)</f>
        <v>9</v>
      </c>
      <c r="N2447" s="2">
        <f>VLOOKUP(E2447,PRODUCTS!A:E,5,FALSE)</f>
        <v>15</v>
      </c>
      <c r="O2447" s="2" t="str">
        <f>VLOOKUP(N2447,CATEGORIES!A:C,3,FALSE)</f>
        <v>Household</v>
      </c>
      <c r="P2447" s="2" t="str">
        <f ca="1">VLOOKUP(D2447,CUSTOMERS!A:J,10,FALSE)</f>
        <v>50 - 60</v>
      </c>
      <c r="Q2447" s="2" t="str">
        <f>VLOOKUP(D2447,CUSTOMERS!A:I,9,FALSE)</f>
        <v>South</v>
      </c>
      <c r="R2447" s="2" t="str">
        <f>VLOOKUP(D2447,CUSTOMERS!A:K,11,FALSE)</f>
        <v>USA</v>
      </c>
    </row>
    <row r="2448" spans="1:18" x14ac:dyDescent="0.2">
      <c r="A2448" s="2">
        <v>2136</v>
      </c>
      <c r="B2448" s="2">
        <v>5</v>
      </c>
      <c r="C2448" s="4">
        <v>45278</v>
      </c>
      <c r="D2448" s="2">
        <v>140</v>
      </c>
      <c r="E2448" s="2">
        <v>89</v>
      </c>
      <c r="F2448" s="2" t="str">
        <f>VLOOKUP(E2448,PRODUCTS!A:B,2,FALSE)</f>
        <v>Ghirardelli Square Gift Box</v>
      </c>
      <c r="G2448" s="2">
        <v>6</v>
      </c>
      <c r="H2448" s="10">
        <f>VLOOKUP(E2448,PRODUCTS!A:E,3,FALSE)</f>
        <v>58</v>
      </c>
      <c r="I2448" s="10">
        <f>VLOOKUP(E2448,PRODUCTS!A:E,4,FALSE)</f>
        <v>32</v>
      </c>
      <c r="J2448" s="10">
        <f t="shared" si="114"/>
        <v>348</v>
      </c>
      <c r="K2448" s="10">
        <f t="shared" si="115"/>
        <v>192</v>
      </c>
      <c r="L2448" s="10">
        <f t="shared" si="116"/>
        <v>156</v>
      </c>
      <c r="M2448" s="2">
        <f>VLOOKUP(D2448,CUSTOMERS!A:E,5,FALSE)</f>
        <v>9</v>
      </c>
      <c r="N2448" s="2">
        <f>VLOOKUP(E2448,PRODUCTS!A:E,5,FALSE)</f>
        <v>11</v>
      </c>
      <c r="O2448" s="2" t="str">
        <f>VLOOKUP(N2448,CATEGORIES!A:C,3,FALSE)</f>
        <v>Gifts</v>
      </c>
      <c r="P2448" s="2" t="str">
        <f ca="1">VLOOKUP(D2448,CUSTOMERS!A:J,10,FALSE)</f>
        <v>50 - 60</v>
      </c>
      <c r="Q2448" s="2" t="str">
        <f>VLOOKUP(D2448,CUSTOMERS!A:I,9,FALSE)</f>
        <v>South</v>
      </c>
      <c r="R2448" s="2" t="str">
        <f>VLOOKUP(D2448,CUSTOMERS!A:K,11,FALSE)</f>
        <v>USA</v>
      </c>
    </row>
    <row r="2449" spans="1:18" x14ac:dyDescent="0.2">
      <c r="A2449" s="2">
        <v>2137</v>
      </c>
      <c r="B2449" s="2">
        <v>1</v>
      </c>
      <c r="C2449" s="4">
        <v>45278</v>
      </c>
      <c r="D2449" s="2">
        <v>363</v>
      </c>
      <c r="E2449" s="2">
        <v>4</v>
      </c>
      <c r="F2449" s="2" t="str">
        <f>VLOOKUP(E2449,PRODUCTS!A:B,2,FALSE)</f>
        <v>Air Fryer</v>
      </c>
      <c r="G2449" s="2">
        <v>1</v>
      </c>
      <c r="H2449" s="10">
        <f>VLOOKUP(E2449,PRODUCTS!A:E,3,FALSE)</f>
        <v>125</v>
      </c>
      <c r="I2449" s="10">
        <f>VLOOKUP(E2449,PRODUCTS!A:E,4,FALSE)</f>
        <v>65.5</v>
      </c>
      <c r="J2449" s="10">
        <f t="shared" si="114"/>
        <v>125</v>
      </c>
      <c r="K2449" s="10">
        <f t="shared" si="115"/>
        <v>65.5</v>
      </c>
      <c r="L2449" s="10">
        <f t="shared" si="116"/>
        <v>59.5</v>
      </c>
      <c r="M2449" s="2">
        <f>VLOOKUP(D2449,CUSTOMERS!A:E,5,FALSE)</f>
        <v>7</v>
      </c>
      <c r="N2449" s="2">
        <f>VLOOKUP(E2449,PRODUCTS!A:E,5,FALSE)</f>
        <v>15</v>
      </c>
      <c r="O2449" s="2" t="str">
        <f>VLOOKUP(N2449,CATEGORIES!A:C,3,FALSE)</f>
        <v>Household</v>
      </c>
      <c r="P2449" s="2" t="str">
        <f ca="1">VLOOKUP(D2449,CUSTOMERS!A:J,10,FALSE)</f>
        <v>40 - 50</v>
      </c>
      <c r="Q2449" s="2" t="str">
        <f>VLOOKUP(D2449,CUSTOMERS!A:I,9,FALSE)</f>
        <v>South</v>
      </c>
      <c r="R2449" s="2" t="str">
        <f>VLOOKUP(D2449,CUSTOMERS!A:K,11,FALSE)</f>
        <v>USA</v>
      </c>
    </row>
    <row r="2450" spans="1:18" x14ac:dyDescent="0.2">
      <c r="A2450" s="2">
        <v>2137</v>
      </c>
      <c r="B2450" s="2">
        <v>2</v>
      </c>
      <c r="C2450" s="4">
        <v>45278</v>
      </c>
      <c r="D2450" s="2">
        <v>363</v>
      </c>
      <c r="E2450" s="2">
        <v>107</v>
      </c>
      <c r="F2450" s="2" t="str">
        <f>VLOOKUP(E2450,PRODUCTS!A:B,2,FALSE)</f>
        <v>Invigorating Tub Tonic</v>
      </c>
      <c r="G2450" s="2">
        <v>3</v>
      </c>
      <c r="H2450" s="10">
        <f>VLOOKUP(E2450,PRODUCTS!A:E,3,FALSE)</f>
        <v>17</v>
      </c>
      <c r="I2450" s="10">
        <f>VLOOKUP(E2450,PRODUCTS!A:E,4,FALSE)</f>
        <v>11.5</v>
      </c>
      <c r="J2450" s="10">
        <f t="shared" si="114"/>
        <v>51</v>
      </c>
      <c r="K2450" s="10">
        <f t="shared" si="115"/>
        <v>34.5</v>
      </c>
      <c r="L2450" s="10">
        <f t="shared" si="116"/>
        <v>16.5</v>
      </c>
      <c r="M2450" s="2">
        <f>VLOOKUP(D2450,CUSTOMERS!A:E,5,FALSE)</f>
        <v>7</v>
      </c>
      <c r="N2450" s="2">
        <f>VLOOKUP(E2450,PRODUCTS!A:E,5,FALSE)</f>
        <v>20</v>
      </c>
      <c r="O2450" s="2" t="str">
        <f>VLOOKUP(N2450,CATEGORIES!A:C,3,FALSE)</f>
        <v>Health &amp; Beauty</v>
      </c>
      <c r="P2450" s="2" t="str">
        <f ca="1">VLOOKUP(D2450,CUSTOMERS!A:J,10,FALSE)</f>
        <v>40 - 50</v>
      </c>
      <c r="Q2450" s="2" t="str">
        <f>VLOOKUP(D2450,CUSTOMERS!A:I,9,FALSE)</f>
        <v>South</v>
      </c>
      <c r="R2450" s="2" t="str">
        <f>VLOOKUP(D2450,CUSTOMERS!A:K,11,FALSE)</f>
        <v>USA</v>
      </c>
    </row>
    <row r="2451" spans="1:18" x14ac:dyDescent="0.2">
      <c r="A2451" s="2">
        <v>2138</v>
      </c>
      <c r="B2451" s="2">
        <v>1</v>
      </c>
      <c r="C2451" s="4">
        <v>45279</v>
      </c>
      <c r="D2451" s="2">
        <v>284</v>
      </c>
      <c r="E2451" s="2">
        <v>95</v>
      </c>
      <c r="F2451" s="2" t="str">
        <f>VLOOKUP(E2451,PRODUCTS!A:B,2,FALSE)</f>
        <v>Golfer's Mousepad</v>
      </c>
      <c r="G2451" s="2">
        <v>4</v>
      </c>
      <c r="H2451" s="10">
        <f>VLOOKUP(E2451,PRODUCTS!A:E,3,FALSE)</f>
        <v>19</v>
      </c>
      <c r="I2451" s="10">
        <f>VLOOKUP(E2451,PRODUCTS!A:E,4,FALSE)</f>
        <v>11.5</v>
      </c>
      <c r="J2451" s="10">
        <f t="shared" si="114"/>
        <v>76</v>
      </c>
      <c r="K2451" s="10">
        <f t="shared" si="115"/>
        <v>46</v>
      </c>
      <c r="L2451" s="10">
        <f t="shared" si="116"/>
        <v>30</v>
      </c>
      <c r="M2451" s="2">
        <f>VLOOKUP(D2451,CUSTOMERS!A:E,5,FALSE)</f>
        <v>6</v>
      </c>
      <c r="N2451" s="2">
        <f>VLOOKUP(E2451,PRODUCTS!A:E,5,FALSE)</f>
        <v>12</v>
      </c>
      <c r="O2451" s="2" t="str">
        <f>VLOOKUP(N2451,CATEGORIES!A:C,3,FALSE)</f>
        <v>Gifts</v>
      </c>
      <c r="P2451" s="2" t="str">
        <f ca="1">VLOOKUP(D2451,CUSTOMERS!A:J,10,FALSE)</f>
        <v>40 - 50</v>
      </c>
      <c r="Q2451" s="2" t="str">
        <f>VLOOKUP(D2451,CUSTOMERS!A:I,9,FALSE)</f>
        <v>Mid-Atlantic</v>
      </c>
      <c r="R2451" s="2" t="str">
        <f>VLOOKUP(D2451,CUSTOMERS!A:K,11,FALSE)</f>
        <v>USA</v>
      </c>
    </row>
    <row r="2452" spans="1:18" x14ac:dyDescent="0.2">
      <c r="A2452" s="2">
        <v>2138</v>
      </c>
      <c r="B2452" s="2">
        <v>2</v>
      </c>
      <c r="C2452" s="4">
        <v>45279</v>
      </c>
      <c r="D2452" s="2">
        <v>284</v>
      </c>
      <c r="E2452" s="2">
        <v>103</v>
      </c>
      <c r="F2452" s="2" t="str">
        <f>VLOOKUP(E2452,PRODUCTS!A:B,2,FALSE)</f>
        <v>House Blend Coffee</v>
      </c>
      <c r="G2452" s="2">
        <v>1</v>
      </c>
      <c r="H2452" s="10">
        <f>VLOOKUP(E2452,PRODUCTS!A:E,3,FALSE)</f>
        <v>14</v>
      </c>
      <c r="I2452" s="10">
        <f>VLOOKUP(E2452,PRODUCTS!A:E,4,FALSE)</f>
        <v>10</v>
      </c>
      <c r="J2452" s="10">
        <f t="shared" si="114"/>
        <v>14</v>
      </c>
      <c r="K2452" s="10">
        <f t="shared" si="115"/>
        <v>10</v>
      </c>
      <c r="L2452" s="10">
        <f t="shared" si="116"/>
        <v>4</v>
      </c>
      <c r="M2452" s="2">
        <f>VLOOKUP(D2452,CUSTOMERS!A:E,5,FALSE)</f>
        <v>6</v>
      </c>
      <c r="N2452" s="2">
        <f>VLOOKUP(E2452,PRODUCTS!A:E,5,FALSE)</f>
        <v>6</v>
      </c>
      <c r="O2452" s="2" t="str">
        <f>VLOOKUP(N2452,CATEGORIES!A:C,3,FALSE)</f>
        <v>Food</v>
      </c>
      <c r="P2452" s="2" t="str">
        <f ca="1">VLOOKUP(D2452,CUSTOMERS!A:J,10,FALSE)</f>
        <v>40 - 50</v>
      </c>
      <c r="Q2452" s="2" t="str">
        <f>VLOOKUP(D2452,CUSTOMERS!A:I,9,FALSE)</f>
        <v>Mid-Atlantic</v>
      </c>
      <c r="R2452" s="2" t="str">
        <f>VLOOKUP(D2452,CUSTOMERS!A:K,11,FALSE)</f>
        <v>USA</v>
      </c>
    </row>
    <row r="2453" spans="1:18" x14ac:dyDescent="0.2">
      <c r="A2453" s="2">
        <v>2138</v>
      </c>
      <c r="B2453" s="2">
        <v>3</v>
      </c>
      <c r="C2453" s="4">
        <v>45279</v>
      </c>
      <c r="D2453" s="2">
        <v>284</v>
      </c>
      <c r="E2453" s="2">
        <v>118</v>
      </c>
      <c r="F2453" s="2" t="str">
        <f>VLOOKUP(E2453,PRODUCTS!A:B,2,FALSE)</f>
        <v>Pocket Talk Voice Translator</v>
      </c>
      <c r="G2453" s="2">
        <v>1</v>
      </c>
      <c r="H2453" s="10">
        <f>VLOOKUP(E2453,PRODUCTS!A:E,3,FALSE)</f>
        <v>204</v>
      </c>
      <c r="I2453" s="10">
        <f>VLOOKUP(E2453,PRODUCTS!A:E,4,FALSE)</f>
        <v>105</v>
      </c>
      <c r="J2453" s="10">
        <f t="shared" si="114"/>
        <v>204</v>
      </c>
      <c r="K2453" s="10">
        <f t="shared" si="115"/>
        <v>105</v>
      </c>
      <c r="L2453" s="10">
        <f t="shared" si="116"/>
        <v>99</v>
      </c>
      <c r="M2453" s="2">
        <f>VLOOKUP(D2453,CUSTOMERS!A:E,5,FALSE)</f>
        <v>6</v>
      </c>
      <c r="N2453" s="2">
        <f>VLOOKUP(E2453,PRODUCTS!A:E,5,FALSE)</f>
        <v>9</v>
      </c>
      <c r="O2453" s="2" t="str">
        <f>VLOOKUP(N2453,CATEGORIES!A:C,3,FALSE)</f>
        <v>Electronics</v>
      </c>
      <c r="P2453" s="2" t="str">
        <f ca="1">VLOOKUP(D2453,CUSTOMERS!A:J,10,FALSE)</f>
        <v>40 - 50</v>
      </c>
      <c r="Q2453" s="2" t="str">
        <f>VLOOKUP(D2453,CUSTOMERS!A:I,9,FALSE)</f>
        <v>Mid-Atlantic</v>
      </c>
      <c r="R2453" s="2" t="str">
        <f>VLOOKUP(D2453,CUSTOMERS!A:K,11,FALSE)</f>
        <v>USA</v>
      </c>
    </row>
    <row r="2454" spans="1:18" x14ac:dyDescent="0.2">
      <c r="A2454" s="2">
        <v>2139</v>
      </c>
      <c r="B2454" s="2">
        <v>1</v>
      </c>
      <c r="C2454" s="4">
        <v>45279</v>
      </c>
      <c r="D2454" s="2">
        <v>350</v>
      </c>
      <c r="E2454" s="2">
        <v>73</v>
      </c>
      <c r="F2454" s="2" t="str">
        <f>VLOOKUP(E2454,PRODUCTS!A:B,2,FALSE)</f>
        <v>Executive Massage Chair</v>
      </c>
      <c r="G2454" s="2">
        <v>2</v>
      </c>
      <c r="H2454" s="10">
        <f>VLOOKUP(E2454,PRODUCTS!A:E,3,FALSE)</f>
        <v>1500</v>
      </c>
      <c r="I2454" s="10">
        <f>VLOOKUP(E2454,PRODUCTS!A:E,4,FALSE)</f>
        <v>752</v>
      </c>
      <c r="J2454" s="10">
        <f t="shared" si="114"/>
        <v>3000</v>
      </c>
      <c r="K2454" s="10">
        <f t="shared" si="115"/>
        <v>1504</v>
      </c>
      <c r="L2454" s="10">
        <f t="shared" si="116"/>
        <v>1496</v>
      </c>
      <c r="M2454" s="2">
        <f>VLOOKUP(D2454,CUSTOMERS!A:E,5,FALSE)</f>
        <v>7</v>
      </c>
      <c r="N2454" s="2">
        <f>VLOOKUP(E2454,PRODUCTS!A:E,5,FALSE)</f>
        <v>7</v>
      </c>
      <c r="O2454" s="2" t="str">
        <f>VLOOKUP(N2454,CATEGORIES!A:C,3,FALSE)</f>
        <v>Electronics</v>
      </c>
      <c r="P2454" s="2" t="str">
        <f ca="1">VLOOKUP(D2454,CUSTOMERS!A:J,10,FALSE)</f>
        <v>20 - 30</v>
      </c>
      <c r="Q2454" s="2" t="str">
        <f>VLOOKUP(D2454,CUSTOMERS!A:I,9,FALSE)</f>
        <v>South</v>
      </c>
      <c r="R2454" s="2" t="str">
        <f>VLOOKUP(D2454,CUSTOMERS!A:K,11,FALSE)</f>
        <v>USA</v>
      </c>
    </row>
    <row r="2455" spans="1:18" x14ac:dyDescent="0.2">
      <c r="A2455" s="2">
        <v>2139</v>
      </c>
      <c r="B2455" s="2">
        <v>2</v>
      </c>
      <c r="C2455" s="4">
        <v>45279</v>
      </c>
      <c r="D2455" s="2">
        <v>350</v>
      </c>
      <c r="E2455" s="2">
        <v>96</v>
      </c>
      <c r="F2455" s="2" t="str">
        <f>VLOOKUP(E2455,PRODUCTS!A:B,2,FALSE)</f>
        <v>Great Skin Pack</v>
      </c>
      <c r="G2455" s="2">
        <v>1</v>
      </c>
      <c r="H2455" s="10">
        <f>VLOOKUP(E2455,PRODUCTS!A:E,3,FALSE)</f>
        <v>39</v>
      </c>
      <c r="I2455" s="10">
        <f>VLOOKUP(E2455,PRODUCTS!A:E,4,FALSE)</f>
        <v>22.5</v>
      </c>
      <c r="J2455" s="10">
        <f t="shared" si="114"/>
        <v>39</v>
      </c>
      <c r="K2455" s="10">
        <f t="shared" si="115"/>
        <v>22.5</v>
      </c>
      <c r="L2455" s="10">
        <f t="shared" si="116"/>
        <v>16.5</v>
      </c>
      <c r="M2455" s="2">
        <f>VLOOKUP(D2455,CUSTOMERS!A:E,5,FALSE)</f>
        <v>7</v>
      </c>
      <c r="N2455" s="2">
        <f>VLOOKUP(E2455,PRODUCTS!A:E,5,FALSE)</f>
        <v>24</v>
      </c>
      <c r="O2455" s="2" t="str">
        <f>VLOOKUP(N2455,CATEGORIES!A:C,3,FALSE)</f>
        <v>Health &amp; Beauty</v>
      </c>
      <c r="P2455" s="2" t="str">
        <f ca="1">VLOOKUP(D2455,CUSTOMERS!A:J,10,FALSE)</f>
        <v>20 - 30</v>
      </c>
      <c r="Q2455" s="2" t="str">
        <f>VLOOKUP(D2455,CUSTOMERS!A:I,9,FALSE)</f>
        <v>South</v>
      </c>
      <c r="R2455" s="2" t="str">
        <f>VLOOKUP(D2455,CUSTOMERS!A:K,11,FALSE)</f>
        <v>USA</v>
      </c>
    </row>
    <row r="2456" spans="1:18" x14ac:dyDescent="0.2">
      <c r="A2456" s="2">
        <v>2140</v>
      </c>
      <c r="B2456" s="2">
        <v>1</v>
      </c>
      <c r="C2456" s="4">
        <v>45279</v>
      </c>
      <c r="D2456" s="2">
        <v>574</v>
      </c>
      <c r="E2456" s="2">
        <v>75</v>
      </c>
      <c r="F2456" s="2" t="str">
        <f>VLOOKUP(E2456,PRODUCTS!A:B,2,FALSE)</f>
        <v>Exotic Meat Lover</v>
      </c>
      <c r="G2456" s="2">
        <v>2</v>
      </c>
      <c r="H2456" s="10">
        <f>VLOOKUP(E2456,PRODUCTS!A:E,3,FALSE)</f>
        <v>140</v>
      </c>
      <c r="I2456" s="10">
        <f>VLOOKUP(E2456,PRODUCTS!A:E,4,FALSE)</f>
        <v>73</v>
      </c>
      <c r="J2456" s="10">
        <f t="shared" si="114"/>
        <v>280</v>
      </c>
      <c r="K2456" s="10">
        <f t="shared" si="115"/>
        <v>146</v>
      </c>
      <c r="L2456" s="10">
        <f t="shared" si="116"/>
        <v>134</v>
      </c>
      <c r="M2456" s="2">
        <f>VLOOKUP(D2456,CUSTOMERS!A:E,5,FALSE)</f>
        <v>6</v>
      </c>
      <c r="N2456" s="2">
        <f>VLOOKUP(E2456,PRODUCTS!A:E,5,FALSE)</f>
        <v>18</v>
      </c>
      <c r="O2456" s="2" t="str">
        <f>VLOOKUP(N2456,CATEGORIES!A:C,3,FALSE)</f>
        <v>Food</v>
      </c>
      <c r="P2456" s="2" t="str">
        <f ca="1">VLOOKUP(D2456,CUSTOMERS!A:J,10,FALSE)</f>
        <v>20 - 30</v>
      </c>
      <c r="Q2456" s="2" t="str">
        <f>VLOOKUP(D2456,CUSTOMERS!A:I,9,FALSE)</f>
        <v>North-West</v>
      </c>
      <c r="R2456" s="2" t="str">
        <f>VLOOKUP(D2456,CUSTOMERS!A:K,11,FALSE)</f>
        <v>USA</v>
      </c>
    </row>
    <row r="2457" spans="1:18" x14ac:dyDescent="0.2">
      <c r="A2457" s="2">
        <v>2140</v>
      </c>
      <c r="B2457" s="2">
        <v>2</v>
      </c>
      <c r="C2457" s="4">
        <v>45279</v>
      </c>
      <c r="D2457" s="2">
        <v>574</v>
      </c>
      <c r="E2457" s="2">
        <v>79</v>
      </c>
      <c r="F2457" s="2" t="str">
        <f>VLOOKUP(E2457,PRODUCTS!A:B,2,FALSE)</f>
        <v>Lighted Inn</v>
      </c>
      <c r="G2457" s="2">
        <v>2</v>
      </c>
      <c r="H2457" s="10">
        <f>VLOOKUP(E2457,PRODUCTS!A:E,3,FALSE)</f>
        <v>53</v>
      </c>
      <c r="I2457" s="10">
        <f>VLOOKUP(E2457,PRODUCTS!A:E,4,FALSE)</f>
        <v>28.5</v>
      </c>
      <c r="J2457" s="10">
        <f t="shared" si="114"/>
        <v>106</v>
      </c>
      <c r="K2457" s="10">
        <f t="shared" si="115"/>
        <v>57</v>
      </c>
      <c r="L2457" s="10">
        <f t="shared" si="116"/>
        <v>49</v>
      </c>
      <c r="M2457" s="2">
        <f>VLOOKUP(D2457,CUSTOMERS!A:E,5,FALSE)</f>
        <v>6</v>
      </c>
      <c r="N2457" s="2">
        <f>VLOOKUP(E2457,PRODUCTS!A:E,5,FALSE)</f>
        <v>11</v>
      </c>
      <c r="O2457" s="2" t="str">
        <f>VLOOKUP(N2457,CATEGORIES!A:C,3,FALSE)</f>
        <v>Gifts</v>
      </c>
      <c r="P2457" s="2" t="str">
        <f ca="1">VLOOKUP(D2457,CUSTOMERS!A:J,10,FALSE)</f>
        <v>20 - 30</v>
      </c>
      <c r="Q2457" s="2" t="str">
        <f>VLOOKUP(D2457,CUSTOMERS!A:I,9,FALSE)</f>
        <v>North-West</v>
      </c>
      <c r="R2457" s="2" t="str">
        <f>VLOOKUP(D2457,CUSTOMERS!A:K,11,FALSE)</f>
        <v>USA</v>
      </c>
    </row>
    <row r="2458" spans="1:18" x14ac:dyDescent="0.2">
      <c r="A2458" s="2">
        <v>2141</v>
      </c>
      <c r="B2458" s="2">
        <v>1</v>
      </c>
      <c r="C2458" s="4">
        <v>45282</v>
      </c>
      <c r="D2458" s="2">
        <v>369</v>
      </c>
      <c r="E2458" s="2">
        <v>2</v>
      </c>
      <c r="F2458" s="2" t="str">
        <f>VLOOKUP(E2458,PRODUCTS!A:B,2,FALSE)</f>
        <v>Gardener's Journal</v>
      </c>
      <c r="G2458" s="2">
        <v>1</v>
      </c>
      <c r="H2458" s="10">
        <f>VLOOKUP(E2458,PRODUCTS!A:E,3,FALSE)</f>
        <v>25</v>
      </c>
      <c r="I2458" s="10">
        <f>VLOOKUP(E2458,PRODUCTS!A:E,4,FALSE)</f>
        <v>15.5</v>
      </c>
      <c r="J2458" s="10">
        <f t="shared" si="114"/>
        <v>25</v>
      </c>
      <c r="K2458" s="10">
        <f t="shared" si="115"/>
        <v>15.5</v>
      </c>
      <c r="L2458" s="10">
        <f t="shared" si="116"/>
        <v>9.5</v>
      </c>
      <c r="M2458" s="2">
        <f>VLOOKUP(D2458,CUSTOMERS!A:E,5,FALSE)</f>
        <v>6</v>
      </c>
      <c r="N2458" s="2">
        <f>VLOOKUP(E2458,PRODUCTS!A:E,5,FALSE)</f>
        <v>16</v>
      </c>
      <c r="O2458" s="2" t="str">
        <f>VLOOKUP(N2458,CATEGORIES!A:C,3,FALSE)</f>
        <v>Household</v>
      </c>
      <c r="P2458" s="2" t="str">
        <f ca="1">VLOOKUP(D2458,CUSTOMERS!A:J,10,FALSE)</f>
        <v>40 - 50</v>
      </c>
      <c r="Q2458" s="2" t="str">
        <f>VLOOKUP(D2458,CUSTOMERS!A:I,9,FALSE)</f>
        <v>South-East</v>
      </c>
      <c r="R2458" s="2" t="str">
        <f>VLOOKUP(D2458,CUSTOMERS!A:K,11,FALSE)</f>
        <v>USA</v>
      </c>
    </row>
    <row r="2459" spans="1:18" x14ac:dyDescent="0.2">
      <c r="A2459" s="2">
        <v>2141</v>
      </c>
      <c r="B2459" s="2">
        <v>2</v>
      </c>
      <c r="C2459" s="4">
        <v>45282</v>
      </c>
      <c r="D2459" s="2">
        <v>369</v>
      </c>
      <c r="E2459" s="2">
        <v>57</v>
      </c>
      <c r="F2459" s="2" t="str">
        <f>VLOOKUP(E2459,PRODUCTS!A:B,2,FALSE)</f>
        <v>RFID Credit Card Wallet</v>
      </c>
      <c r="G2459" s="2">
        <v>1</v>
      </c>
      <c r="H2459" s="10">
        <f>VLOOKUP(E2459,PRODUCTS!A:E,3,FALSE)</f>
        <v>30</v>
      </c>
      <c r="I2459" s="10">
        <f>VLOOKUP(E2459,PRODUCTS!A:E,4,FALSE)</f>
        <v>16</v>
      </c>
      <c r="J2459" s="10">
        <f t="shared" si="114"/>
        <v>30</v>
      </c>
      <c r="K2459" s="10">
        <f t="shared" si="115"/>
        <v>16</v>
      </c>
      <c r="L2459" s="10">
        <f t="shared" si="116"/>
        <v>14</v>
      </c>
      <c r="M2459" s="2">
        <f>VLOOKUP(D2459,CUSTOMERS!A:E,5,FALSE)</f>
        <v>6</v>
      </c>
      <c r="N2459" s="2">
        <f>VLOOKUP(E2459,PRODUCTS!A:E,5,FALSE)</f>
        <v>23</v>
      </c>
      <c r="O2459" s="2" t="str">
        <f>VLOOKUP(N2459,CATEGORIES!A:C,3,FALSE)</f>
        <v>Travel</v>
      </c>
      <c r="P2459" s="2" t="str">
        <f ca="1">VLOOKUP(D2459,CUSTOMERS!A:J,10,FALSE)</f>
        <v>40 - 50</v>
      </c>
      <c r="Q2459" s="2" t="str">
        <f>VLOOKUP(D2459,CUSTOMERS!A:I,9,FALSE)</f>
        <v>South-East</v>
      </c>
      <c r="R2459" s="2" t="str">
        <f>VLOOKUP(D2459,CUSTOMERS!A:K,11,FALSE)</f>
        <v>USA</v>
      </c>
    </row>
    <row r="2460" spans="1:18" x14ac:dyDescent="0.2">
      <c r="A2460" s="2">
        <v>2141</v>
      </c>
      <c r="B2460" s="2">
        <v>3</v>
      </c>
      <c r="C2460" s="4">
        <v>45282</v>
      </c>
      <c r="D2460" s="2">
        <v>369</v>
      </c>
      <c r="E2460" s="2">
        <v>95</v>
      </c>
      <c r="F2460" s="2" t="str">
        <f>VLOOKUP(E2460,PRODUCTS!A:B,2,FALSE)</f>
        <v>Golfer's Mousepad</v>
      </c>
      <c r="G2460" s="2">
        <v>4</v>
      </c>
      <c r="H2460" s="10">
        <f>VLOOKUP(E2460,PRODUCTS!A:E,3,FALSE)</f>
        <v>19</v>
      </c>
      <c r="I2460" s="10">
        <f>VLOOKUP(E2460,PRODUCTS!A:E,4,FALSE)</f>
        <v>11.5</v>
      </c>
      <c r="J2460" s="10">
        <f t="shared" si="114"/>
        <v>76</v>
      </c>
      <c r="K2460" s="10">
        <f t="shared" si="115"/>
        <v>46</v>
      </c>
      <c r="L2460" s="10">
        <f t="shared" si="116"/>
        <v>30</v>
      </c>
      <c r="M2460" s="2">
        <f>VLOOKUP(D2460,CUSTOMERS!A:E,5,FALSE)</f>
        <v>6</v>
      </c>
      <c r="N2460" s="2">
        <f>VLOOKUP(E2460,PRODUCTS!A:E,5,FALSE)</f>
        <v>12</v>
      </c>
      <c r="O2460" s="2" t="str">
        <f>VLOOKUP(N2460,CATEGORIES!A:C,3,FALSE)</f>
        <v>Gifts</v>
      </c>
      <c r="P2460" s="2" t="str">
        <f ca="1">VLOOKUP(D2460,CUSTOMERS!A:J,10,FALSE)</f>
        <v>40 - 50</v>
      </c>
      <c r="Q2460" s="2" t="str">
        <f>VLOOKUP(D2460,CUSTOMERS!A:I,9,FALSE)</f>
        <v>South-East</v>
      </c>
      <c r="R2460" s="2" t="str">
        <f>VLOOKUP(D2460,CUSTOMERS!A:K,11,FALSE)</f>
        <v>USA</v>
      </c>
    </row>
    <row r="2461" spans="1:18" x14ac:dyDescent="0.2">
      <c r="A2461" s="2">
        <v>2141</v>
      </c>
      <c r="B2461" s="2">
        <v>4</v>
      </c>
      <c r="C2461" s="4">
        <v>45282</v>
      </c>
      <c r="D2461" s="2">
        <v>369</v>
      </c>
      <c r="E2461" s="2">
        <v>129</v>
      </c>
      <c r="F2461" s="2" t="str">
        <f>VLOOKUP(E2461,PRODUCTS!A:B,2,FALSE)</f>
        <v>Mahogany Steamer Trunk</v>
      </c>
      <c r="G2461" s="2">
        <v>1</v>
      </c>
      <c r="H2461" s="10">
        <f>VLOOKUP(E2461,PRODUCTS!A:E,3,FALSE)</f>
        <v>630</v>
      </c>
      <c r="I2461" s="10">
        <f>VLOOKUP(E2461,PRODUCTS!A:E,4,FALSE)</f>
        <v>316</v>
      </c>
      <c r="J2461" s="10">
        <f t="shared" si="114"/>
        <v>630</v>
      </c>
      <c r="K2461" s="10">
        <f t="shared" si="115"/>
        <v>316</v>
      </c>
      <c r="L2461" s="10">
        <f t="shared" si="116"/>
        <v>314</v>
      </c>
      <c r="M2461" s="2">
        <f>VLOOKUP(D2461,CUSTOMERS!A:E,5,FALSE)</f>
        <v>6</v>
      </c>
      <c r="N2461" s="2">
        <f>VLOOKUP(E2461,PRODUCTS!A:E,5,FALSE)</f>
        <v>8</v>
      </c>
      <c r="O2461" s="2" t="str">
        <f>VLOOKUP(N2461,CATEGORIES!A:C,3,FALSE)</f>
        <v>Household</v>
      </c>
      <c r="P2461" s="2" t="str">
        <f ca="1">VLOOKUP(D2461,CUSTOMERS!A:J,10,FALSE)</f>
        <v>40 - 50</v>
      </c>
      <c r="Q2461" s="2" t="str">
        <f>VLOOKUP(D2461,CUSTOMERS!A:I,9,FALSE)</f>
        <v>South-East</v>
      </c>
      <c r="R2461" s="2" t="str">
        <f>VLOOKUP(D2461,CUSTOMERS!A:K,11,FALSE)</f>
        <v>USA</v>
      </c>
    </row>
    <row r="2462" spans="1:18" x14ac:dyDescent="0.2">
      <c r="A2462" s="2">
        <v>2142</v>
      </c>
      <c r="B2462" s="2">
        <v>1</v>
      </c>
      <c r="C2462" s="4">
        <v>45282</v>
      </c>
      <c r="D2462" s="2">
        <v>388</v>
      </c>
      <c r="E2462" s="2">
        <v>2</v>
      </c>
      <c r="F2462" s="2" t="str">
        <f>VLOOKUP(E2462,PRODUCTS!A:B,2,FALSE)</f>
        <v>Gardener's Journal</v>
      </c>
      <c r="G2462" s="2">
        <v>1</v>
      </c>
      <c r="H2462" s="10">
        <f>VLOOKUP(E2462,PRODUCTS!A:E,3,FALSE)</f>
        <v>25</v>
      </c>
      <c r="I2462" s="10">
        <f>VLOOKUP(E2462,PRODUCTS!A:E,4,FALSE)</f>
        <v>15.5</v>
      </c>
      <c r="J2462" s="10">
        <f t="shared" si="114"/>
        <v>25</v>
      </c>
      <c r="K2462" s="10">
        <f t="shared" si="115"/>
        <v>15.5</v>
      </c>
      <c r="L2462" s="10">
        <f t="shared" si="116"/>
        <v>9.5</v>
      </c>
      <c r="M2462" s="2">
        <f>VLOOKUP(D2462,CUSTOMERS!A:E,5,FALSE)</f>
        <v>4</v>
      </c>
      <c r="N2462" s="2">
        <f>VLOOKUP(E2462,PRODUCTS!A:E,5,FALSE)</f>
        <v>16</v>
      </c>
      <c r="O2462" s="2" t="str">
        <f>VLOOKUP(N2462,CATEGORIES!A:C,3,FALSE)</f>
        <v>Household</v>
      </c>
      <c r="P2462" s="2" t="str">
        <f ca="1">VLOOKUP(D2462,CUSTOMERS!A:J,10,FALSE)</f>
        <v>40 - 50</v>
      </c>
      <c r="Q2462" s="2" t="str">
        <f>VLOOKUP(D2462,CUSTOMERS!A:I,9,FALSE)</f>
        <v>Central</v>
      </c>
      <c r="R2462" s="2" t="str">
        <f>VLOOKUP(D2462,CUSTOMERS!A:K,11,FALSE)</f>
        <v>USA</v>
      </c>
    </row>
    <row r="2463" spans="1:18" x14ac:dyDescent="0.2">
      <c r="A2463" s="2">
        <v>2142</v>
      </c>
      <c r="B2463" s="2">
        <v>2</v>
      </c>
      <c r="C2463" s="4">
        <v>45282</v>
      </c>
      <c r="D2463" s="2">
        <v>388</v>
      </c>
      <c r="E2463" s="2">
        <v>17</v>
      </c>
      <c r="F2463" s="2" t="str">
        <f>VLOOKUP(E2463,PRODUCTS!A:B,2,FALSE)</f>
        <v>Thank You Flower Bouquet</v>
      </c>
      <c r="G2463" s="2">
        <v>1</v>
      </c>
      <c r="H2463" s="10">
        <f>VLOOKUP(E2463,PRODUCTS!A:E,3,FALSE)</f>
        <v>65</v>
      </c>
      <c r="I2463" s="10">
        <f>VLOOKUP(E2463,PRODUCTS!A:E,4,FALSE)</f>
        <v>34.5</v>
      </c>
      <c r="J2463" s="10">
        <f t="shared" si="114"/>
        <v>65</v>
      </c>
      <c r="K2463" s="10">
        <f t="shared" si="115"/>
        <v>34.5</v>
      </c>
      <c r="L2463" s="10">
        <f t="shared" si="116"/>
        <v>30.5</v>
      </c>
      <c r="M2463" s="2">
        <f>VLOOKUP(D2463,CUSTOMERS!A:E,5,FALSE)</f>
        <v>4</v>
      </c>
      <c r="N2463" s="2">
        <f>VLOOKUP(E2463,PRODUCTS!A:E,5,FALSE)</f>
        <v>22</v>
      </c>
      <c r="O2463" s="2" t="str">
        <f>VLOOKUP(N2463,CATEGORIES!A:C,3,FALSE)</f>
        <v>Gifts</v>
      </c>
      <c r="P2463" s="2" t="str">
        <f ca="1">VLOOKUP(D2463,CUSTOMERS!A:J,10,FALSE)</f>
        <v>40 - 50</v>
      </c>
      <c r="Q2463" s="2" t="str">
        <f>VLOOKUP(D2463,CUSTOMERS!A:I,9,FALSE)</f>
        <v>Central</v>
      </c>
      <c r="R2463" s="2" t="str">
        <f>VLOOKUP(D2463,CUSTOMERS!A:K,11,FALSE)</f>
        <v>USA</v>
      </c>
    </row>
    <row r="2464" spans="1:18" x14ac:dyDescent="0.2">
      <c r="A2464" s="2">
        <v>2142</v>
      </c>
      <c r="B2464" s="2">
        <v>3</v>
      </c>
      <c r="C2464" s="4">
        <v>45282</v>
      </c>
      <c r="D2464" s="2">
        <v>388</v>
      </c>
      <c r="E2464" s="2">
        <v>202</v>
      </c>
      <c r="F2464" s="2" t="str">
        <f>VLOOKUP(E2464,PRODUCTS!A:B,2,FALSE)</f>
        <v>100% Wool Victorian Carpet</v>
      </c>
      <c r="G2464" s="2">
        <v>1</v>
      </c>
      <c r="H2464" s="10">
        <f>VLOOKUP(E2464,PRODUCTS!A:E,3,FALSE)</f>
        <v>998</v>
      </c>
      <c r="I2464" s="10">
        <f>VLOOKUP(E2464,PRODUCTS!A:E,4,FALSE)</f>
        <v>502</v>
      </c>
      <c r="J2464" s="10">
        <f t="shared" si="114"/>
        <v>998</v>
      </c>
      <c r="K2464" s="10">
        <f t="shared" si="115"/>
        <v>502</v>
      </c>
      <c r="L2464" s="10">
        <f t="shared" si="116"/>
        <v>496</v>
      </c>
      <c r="M2464" s="2">
        <f>VLOOKUP(D2464,CUSTOMERS!A:E,5,FALSE)</f>
        <v>4</v>
      </c>
      <c r="N2464" s="2">
        <f>VLOOKUP(E2464,PRODUCTS!A:E,5,FALSE)</f>
        <v>19</v>
      </c>
      <c r="O2464" s="2" t="str">
        <f>VLOOKUP(N2464,CATEGORIES!A:C,3,FALSE)</f>
        <v>Household</v>
      </c>
      <c r="P2464" s="2" t="str">
        <f ca="1">VLOOKUP(D2464,CUSTOMERS!A:J,10,FALSE)</f>
        <v>40 - 50</v>
      </c>
      <c r="Q2464" s="2" t="str">
        <f>VLOOKUP(D2464,CUSTOMERS!A:I,9,FALSE)</f>
        <v>Central</v>
      </c>
      <c r="R2464" s="2" t="str">
        <f>VLOOKUP(D2464,CUSTOMERS!A:K,11,FALSE)</f>
        <v>USA</v>
      </c>
    </row>
    <row r="2465" spans="1:18" x14ac:dyDescent="0.2">
      <c r="A2465" s="2">
        <v>2143</v>
      </c>
      <c r="B2465" s="2">
        <v>1</v>
      </c>
      <c r="C2465" s="4">
        <v>45283</v>
      </c>
      <c r="D2465" s="2">
        <v>147</v>
      </c>
      <c r="E2465" s="2">
        <v>56</v>
      </c>
      <c r="F2465" s="2" t="str">
        <f>VLOOKUP(E2465,PRODUCTS!A:B,2,FALSE)</f>
        <v>Cork Board</v>
      </c>
      <c r="G2465" s="2">
        <v>1</v>
      </c>
      <c r="H2465" s="10">
        <f>VLOOKUP(E2465,PRODUCTS!A:E,3,FALSE)</f>
        <v>30</v>
      </c>
      <c r="I2465" s="10">
        <f>VLOOKUP(E2465,PRODUCTS!A:E,4,FALSE)</f>
        <v>18</v>
      </c>
      <c r="J2465" s="10">
        <f t="shared" si="114"/>
        <v>30</v>
      </c>
      <c r="K2465" s="10">
        <f t="shared" si="115"/>
        <v>18</v>
      </c>
      <c r="L2465" s="10">
        <f t="shared" si="116"/>
        <v>12</v>
      </c>
      <c r="M2465" s="2">
        <f>VLOOKUP(D2465,CUSTOMERS!A:E,5,FALSE)</f>
        <v>8</v>
      </c>
      <c r="N2465" s="2">
        <f>VLOOKUP(E2465,PRODUCTS!A:E,5,FALSE)</f>
        <v>15</v>
      </c>
      <c r="O2465" s="2" t="str">
        <f>VLOOKUP(N2465,CATEGORIES!A:C,3,FALSE)</f>
        <v>Household</v>
      </c>
      <c r="P2465" s="2" t="str">
        <f ca="1">VLOOKUP(D2465,CUSTOMERS!A:J,10,FALSE)</f>
        <v>40 - 50</v>
      </c>
      <c r="Q2465" s="2" t="str">
        <f>VLOOKUP(D2465,CUSTOMERS!A:I,9,FALSE)</f>
        <v>Mid-Atlantic</v>
      </c>
      <c r="R2465" s="2" t="str">
        <f>VLOOKUP(D2465,CUSTOMERS!A:K,11,FALSE)</f>
        <v>USA</v>
      </c>
    </row>
    <row r="2466" spans="1:18" x14ac:dyDescent="0.2">
      <c r="A2466" s="2">
        <v>2143</v>
      </c>
      <c r="B2466" s="2">
        <v>2</v>
      </c>
      <c r="C2466" s="4">
        <v>45283</v>
      </c>
      <c r="D2466" s="2">
        <v>147</v>
      </c>
      <c r="E2466" s="2">
        <v>156</v>
      </c>
      <c r="F2466" s="2" t="str">
        <f>VLOOKUP(E2466,PRODUCTS!A:B,2,FALSE)</f>
        <v>Portable 12 volt cooler/warmer</v>
      </c>
      <c r="G2466" s="2">
        <v>1</v>
      </c>
      <c r="H2466" s="10">
        <f>VLOOKUP(E2466,PRODUCTS!A:E,3,FALSE)</f>
        <v>135</v>
      </c>
      <c r="I2466" s="10">
        <f>VLOOKUP(E2466,PRODUCTS!A:E,4,FALSE)</f>
        <v>69.5</v>
      </c>
      <c r="J2466" s="10">
        <f t="shared" si="114"/>
        <v>135</v>
      </c>
      <c r="K2466" s="10">
        <f t="shared" si="115"/>
        <v>69.5</v>
      </c>
      <c r="L2466" s="10">
        <f t="shared" si="116"/>
        <v>65.5</v>
      </c>
      <c r="M2466" s="2">
        <f>VLOOKUP(D2466,CUSTOMERS!A:E,5,FALSE)</f>
        <v>8</v>
      </c>
      <c r="N2466" s="2">
        <f>VLOOKUP(E2466,PRODUCTS!A:E,5,FALSE)</f>
        <v>2</v>
      </c>
      <c r="O2466" s="2" t="str">
        <f>VLOOKUP(N2466,CATEGORIES!A:C,3,FALSE)</f>
        <v>Travel</v>
      </c>
      <c r="P2466" s="2" t="str">
        <f ca="1">VLOOKUP(D2466,CUSTOMERS!A:J,10,FALSE)</f>
        <v>40 - 50</v>
      </c>
      <c r="Q2466" s="2" t="str">
        <f>VLOOKUP(D2466,CUSTOMERS!A:I,9,FALSE)</f>
        <v>Mid-Atlantic</v>
      </c>
      <c r="R2466" s="2" t="str">
        <f>VLOOKUP(D2466,CUSTOMERS!A:K,11,FALSE)</f>
        <v>USA</v>
      </c>
    </row>
    <row r="2467" spans="1:18" x14ac:dyDescent="0.2">
      <c r="A2467" s="2">
        <v>2143</v>
      </c>
      <c r="B2467" s="2">
        <v>3</v>
      </c>
      <c r="C2467" s="4">
        <v>45283</v>
      </c>
      <c r="D2467" s="2">
        <v>147</v>
      </c>
      <c r="E2467" s="2">
        <v>171</v>
      </c>
      <c r="F2467" s="2" t="str">
        <f>VLOOKUP(E2467,PRODUCTS!A:B,2,FALSE)</f>
        <v>Seal Pack Refill Kit</v>
      </c>
      <c r="G2467" s="2">
        <v>1</v>
      </c>
      <c r="H2467" s="10">
        <f>VLOOKUP(E2467,PRODUCTS!A:E,3,FALSE)</f>
        <v>27</v>
      </c>
      <c r="I2467" s="10">
        <f>VLOOKUP(E2467,PRODUCTS!A:E,4,FALSE)</f>
        <v>16.5</v>
      </c>
      <c r="J2467" s="10">
        <f t="shared" si="114"/>
        <v>27</v>
      </c>
      <c r="K2467" s="10">
        <f t="shared" si="115"/>
        <v>16.5</v>
      </c>
      <c r="L2467" s="10">
        <f t="shared" si="116"/>
        <v>10.5</v>
      </c>
      <c r="M2467" s="2">
        <f>VLOOKUP(D2467,CUSTOMERS!A:E,5,FALSE)</f>
        <v>8</v>
      </c>
      <c r="N2467" s="2">
        <f>VLOOKUP(E2467,PRODUCTS!A:E,5,FALSE)</f>
        <v>23</v>
      </c>
      <c r="O2467" s="2" t="str">
        <f>VLOOKUP(N2467,CATEGORIES!A:C,3,FALSE)</f>
        <v>Travel</v>
      </c>
      <c r="P2467" s="2" t="str">
        <f ca="1">VLOOKUP(D2467,CUSTOMERS!A:J,10,FALSE)</f>
        <v>40 - 50</v>
      </c>
      <c r="Q2467" s="2" t="str">
        <f>VLOOKUP(D2467,CUSTOMERS!A:I,9,FALSE)</f>
        <v>Mid-Atlantic</v>
      </c>
      <c r="R2467" s="2" t="str">
        <f>VLOOKUP(D2467,CUSTOMERS!A:K,11,FALSE)</f>
        <v>USA</v>
      </c>
    </row>
    <row r="2468" spans="1:18" x14ac:dyDescent="0.2">
      <c r="A2468" s="2">
        <v>2143</v>
      </c>
      <c r="B2468" s="2">
        <v>4</v>
      </c>
      <c r="C2468" s="4">
        <v>45283</v>
      </c>
      <c r="D2468" s="2">
        <v>147</v>
      </c>
      <c r="E2468" s="2">
        <v>205</v>
      </c>
      <c r="F2468" s="2" t="str">
        <f>VLOOKUP(E2468,PRODUCTS!A:B,2,FALSE)</f>
        <v>Weather Alert Radio</v>
      </c>
      <c r="G2468" s="2">
        <v>1</v>
      </c>
      <c r="H2468" s="10">
        <f>VLOOKUP(E2468,PRODUCTS!A:E,3,FALSE)</f>
        <v>60</v>
      </c>
      <c r="I2468" s="10">
        <f>VLOOKUP(E2468,PRODUCTS!A:E,4,FALSE)</f>
        <v>32</v>
      </c>
      <c r="J2468" s="10">
        <f t="shared" si="114"/>
        <v>60</v>
      </c>
      <c r="K2468" s="10">
        <f t="shared" si="115"/>
        <v>32</v>
      </c>
      <c r="L2468" s="10">
        <f t="shared" si="116"/>
        <v>28</v>
      </c>
      <c r="M2468" s="2">
        <f>VLOOKUP(D2468,CUSTOMERS!A:E,5,FALSE)</f>
        <v>8</v>
      </c>
      <c r="N2468" s="2">
        <f>VLOOKUP(E2468,PRODUCTS!A:E,5,FALSE)</f>
        <v>9</v>
      </c>
      <c r="O2468" s="2" t="str">
        <f>VLOOKUP(N2468,CATEGORIES!A:C,3,FALSE)</f>
        <v>Electronics</v>
      </c>
      <c r="P2468" s="2" t="str">
        <f ca="1">VLOOKUP(D2468,CUSTOMERS!A:J,10,FALSE)</f>
        <v>40 - 50</v>
      </c>
      <c r="Q2468" s="2" t="str">
        <f>VLOOKUP(D2468,CUSTOMERS!A:I,9,FALSE)</f>
        <v>Mid-Atlantic</v>
      </c>
      <c r="R2468" s="2" t="str">
        <f>VLOOKUP(D2468,CUSTOMERS!A:K,11,FALSE)</f>
        <v>USA</v>
      </c>
    </row>
    <row r="2469" spans="1:18" x14ac:dyDescent="0.2">
      <c r="A2469" s="2">
        <v>2144</v>
      </c>
      <c r="B2469" s="2">
        <v>1</v>
      </c>
      <c r="C2469" s="4">
        <v>45283</v>
      </c>
      <c r="D2469" s="2">
        <v>435</v>
      </c>
      <c r="E2469" s="2">
        <v>18</v>
      </c>
      <c r="F2469" s="2" t="str">
        <f>VLOOKUP(E2469,PRODUCTS!A:B,2,FALSE)</f>
        <v>Bison Burgers &amp; Steak (10 Lb.)</v>
      </c>
      <c r="G2469" s="2">
        <v>1</v>
      </c>
      <c r="H2469" s="10">
        <f>VLOOKUP(E2469,PRODUCTS!A:E,3,FALSE)</f>
        <v>130</v>
      </c>
      <c r="I2469" s="10">
        <f>VLOOKUP(E2469,PRODUCTS!A:E,4,FALSE)</f>
        <v>66</v>
      </c>
      <c r="J2469" s="10">
        <f t="shared" si="114"/>
        <v>130</v>
      </c>
      <c r="K2469" s="10">
        <f t="shared" si="115"/>
        <v>66</v>
      </c>
      <c r="L2469" s="10">
        <f t="shared" si="116"/>
        <v>64</v>
      </c>
      <c r="M2469" s="2">
        <f>VLOOKUP(D2469,CUSTOMERS!A:E,5,FALSE)</f>
        <v>5</v>
      </c>
      <c r="N2469" s="2">
        <f>VLOOKUP(E2469,PRODUCTS!A:E,5,FALSE)</f>
        <v>18</v>
      </c>
      <c r="O2469" s="2" t="str">
        <f>VLOOKUP(N2469,CATEGORIES!A:C,3,FALSE)</f>
        <v>Food</v>
      </c>
      <c r="P2469" s="2" t="str">
        <f ca="1">VLOOKUP(D2469,CUSTOMERS!A:J,10,FALSE)</f>
        <v>70+</v>
      </c>
      <c r="Q2469" s="2" t="str">
        <f>VLOOKUP(D2469,CUSTOMERS!A:I,9,FALSE)</f>
        <v>France</v>
      </c>
      <c r="R2469" s="2" t="str">
        <f>VLOOKUP(D2469,CUSTOMERS!A:K,11,FALSE)</f>
        <v>Europe</v>
      </c>
    </row>
    <row r="2470" spans="1:18" x14ac:dyDescent="0.2">
      <c r="A2470" s="2">
        <v>2145</v>
      </c>
      <c r="B2470" s="2">
        <v>1</v>
      </c>
      <c r="C2470" s="4">
        <v>45283</v>
      </c>
      <c r="D2470" s="2">
        <v>436</v>
      </c>
      <c r="E2470" s="2">
        <v>13</v>
      </c>
      <c r="F2470" s="2" t="str">
        <f>VLOOKUP(E2470,PRODUCTS!A:B,2,FALSE)</f>
        <v>Barking Treat Jar</v>
      </c>
      <c r="G2470" s="2">
        <v>1</v>
      </c>
      <c r="H2470" s="10">
        <f>VLOOKUP(E2470,PRODUCTS!A:E,3,FALSE)</f>
        <v>35</v>
      </c>
      <c r="I2470" s="10">
        <f>VLOOKUP(E2470,PRODUCTS!A:E,4,FALSE)</f>
        <v>19.5</v>
      </c>
      <c r="J2470" s="10">
        <f t="shared" si="114"/>
        <v>35</v>
      </c>
      <c r="K2470" s="10">
        <f t="shared" si="115"/>
        <v>19.5</v>
      </c>
      <c r="L2470" s="10">
        <f t="shared" si="116"/>
        <v>15.5</v>
      </c>
      <c r="M2470" s="2">
        <f>VLOOKUP(D2470,CUSTOMERS!A:E,5,FALSE)</f>
        <v>6</v>
      </c>
      <c r="N2470" s="2">
        <f>VLOOKUP(E2470,PRODUCTS!A:E,5,FALSE)</f>
        <v>21</v>
      </c>
      <c r="O2470" s="2" t="str">
        <f>VLOOKUP(N2470,CATEGORIES!A:C,3,FALSE)</f>
        <v>Household</v>
      </c>
      <c r="P2470" s="2" t="str">
        <f ca="1">VLOOKUP(D2470,CUSTOMERS!A:J,10,FALSE)</f>
        <v>40 - 50</v>
      </c>
      <c r="Q2470" s="2" t="str">
        <f>VLOOKUP(D2470,CUSTOMERS!A:I,9,FALSE)</f>
        <v>South-East</v>
      </c>
      <c r="R2470" s="2" t="str">
        <f>VLOOKUP(D2470,CUSTOMERS!A:K,11,FALSE)</f>
        <v>USA</v>
      </c>
    </row>
    <row r="2471" spans="1:18" x14ac:dyDescent="0.2">
      <c r="A2471" s="2">
        <v>2145</v>
      </c>
      <c r="B2471" s="2">
        <v>2</v>
      </c>
      <c r="C2471" s="4">
        <v>45283</v>
      </c>
      <c r="D2471" s="2">
        <v>436</v>
      </c>
      <c r="E2471" s="2">
        <v>150</v>
      </c>
      <c r="F2471" s="2" t="str">
        <f>VLOOKUP(E2471,PRODUCTS!A:B,2,FALSE)</f>
        <v>Personal Air Purifier</v>
      </c>
      <c r="G2471" s="2">
        <v>1</v>
      </c>
      <c r="H2471" s="10">
        <f>VLOOKUP(E2471,PRODUCTS!A:E,3,FALSE)</f>
        <v>105</v>
      </c>
      <c r="I2471" s="10">
        <f>VLOOKUP(E2471,PRODUCTS!A:E,4,FALSE)</f>
        <v>53.5</v>
      </c>
      <c r="J2471" s="10">
        <f t="shared" si="114"/>
        <v>105</v>
      </c>
      <c r="K2471" s="10">
        <f t="shared" si="115"/>
        <v>53.5</v>
      </c>
      <c r="L2471" s="10">
        <f t="shared" si="116"/>
        <v>51.5</v>
      </c>
      <c r="M2471" s="2">
        <f>VLOOKUP(D2471,CUSTOMERS!A:E,5,FALSE)</f>
        <v>6</v>
      </c>
      <c r="N2471" s="2">
        <f>VLOOKUP(E2471,PRODUCTS!A:E,5,FALSE)</f>
        <v>7</v>
      </c>
      <c r="O2471" s="2" t="str">
        <f>VLOOKUP(N2471,CATEGORIES!A:C,3,FALSE)</f>
        <v>Electronics</v>
      </c>
      <c r="P2471" s="2" t="str">
        <f ca="1">VLOOKUP(D2471,CUSTOMERS!A:J,10,FALSE)</f>
        <v>40 - 50</v>
      </c>
      <c r="Q2471" s="2" t="str">
        <f>VLOOKUP(D2471,CUSTOMERS!A:I,9,FALSE)</f>
        <v>South-East</v>
      </c>
      <c r="R2471" s="2" t="str">
        <f>VLOOKUP(D2471,CUSTOMERS!A:K,11,FALSE)</f>
        <v>USA</v>
      </c>
    </row>
    <row r="2472" spans="1:18" x14ac:dyDescent="0.2">
      <c r="A2472" s="2">
        <v>2146</v>
      </c>
      <c r="B2472" s="2">
        <v>1</v>
      </c>
      <c r="C2472" s="4">
        <v>45284</v>
      </c>
      <c r="D2472" s="2">
        <v>120</v>
      </c>
      <c r="E2472" s="2">
        <v>96</v>
      </c>
      <c r="F2472" s="2" t="str">
        <f>VLOOKUP(E2472,PRODUCTS!A:B,2,FALSE)</f>
        <v>Great Skin Pack</v>
      </c>
      <c r="G2472" s="2">
        <v>1</v>
      </c>
      <c r="H2472" s="10">
        <f>VLOOKUP(E2472,PRODUCTS!A:E,3,FALSE)</f>
        <v>39</v>
      </c>
      <c r="I2472" s="10">
        <f>VLOOKUP(E2472,PRODUCTS!A:E,4,FALSE)</f>
        <v>22.5</v>
      </c>
      <c r="J2472" s="10">
        <f t="shared" si="114"/>
        <v>39</v>
      </c>
      <c r="K2472" s="10">
        <f t="shared" si="115"/>
        <v>22.5</v>
      </c>
      <c r="L2472" s="10">
        <f t="shared" si="116"/>
        <v>16.5</v>
      </c>
      <c r="M2472" s="2">
        <f>VLOOKUP(D2472,CUSTOMERS!A:E,5,FALSE)</f>
        <v>2</v>
      </c>
      <c r="N2472" s="2">
        <f>VLOOKUP(E2472,PRODUCTS!A:E,5,FALSE)</f>
        <v>24</v>
      </c>
      <c r="O2472" s="2" t="str">
        <f>VLOOKUP(N2472,CATEGORIES!A:C,3,FALSE)</f>
        <v>Health &amp; Beauty</v>
      </c>
      <c r="P2472" s="2" t="str">
        <f ca="1">VLOOKUP(D2472,CUSTOMERS!A:J,10,FALSE)</f>
        <v>30 - 40</v>
      </c>
      <c r="Q2472" s="2" t="str">
        <f>VLOOKUP(D2472,CUSTOMERS!A:I,9,FALSE)</f>
        <v>North-East</v>
      </c>
      <c r="R2472" s="2" t="str">
        <f>VLOOKUP(D2472,CUSTOMERS!A:K,11,FALSE)</f>
        <v>USA</v>
      </c>
    </row>
    <row r="2473" spans="1:18" x14ac:dyDescent="0.2">
      <c r="A2473" s="2">
        <v>2146</v>
      </c>
      <c r="B2473" s="2">
        <v>2</v>
      </c>
      <c r="C2473" s="4">
        <v>45284</v>
      </c>
      <c r="D2473" s="2">
        <v>120</v>
      </c>
      <c r="E2473" s="2">
        <v>99</v>
      </c>
      <c r="F2473" s="2" t="str">
        <f>VLOOKUP(E2473,PRODUCTS!A:B,2,FALSE)</f>
        <v>Hand Warmers</v>
      </c>
      <c r="G2473" s="2">
        <v>15</v>
      </c>
      <c r="H2473" s="10">
        <f>VLOOKUP(E2473,PRODUCTS!A:E,3,FALSE)</f>
        <v>9</v>
      </c>
      <c r="I2473" s="10">
        <f>VLOOKUP(E2473,PRODUCTS!A:E,4,FALSE)</f>
        <v>7.5</v>
      </c>
      <c r="J2473" s="10">
        <f t="shared" si="114"/>
        <v>135</v>
      </c>
      <c r="K2473" s="10">
        <f t="shared" si="115"/>
        <v>112.5</v>
      </c>
      <c r="L2473" s="10">
        <f t="shared" si="116"/>
        <v>22.5</v>
      </c>
      <c r="M2473" s="2">
        <f>VLOOKUP(D2473,CUSTOMERS!A:E,5,FALSE)</f>
        <v>2</v>
      </c>
      <c r="N2473" s="2">
        <f>VLOOKUP(E2473,PRODUCTS!A:E,5,FALSE)</f>
        <v>17</v>
      </c>
      <c r="O2473" s="2" t="str">
        <f>VLOOKUP(N2473,CATEGORIES!A:C,3,FALSE)</f>
        <v>Children</v>
      </c>
      <c r="P2473" s="2" t="str">
        <f ca="1">VLOOKUP(D2473,CUSTOMERS!A:J,10,FALSE)</f>
        <v>30 - 40</v>
      </c>
      <c r="Q2473" s="2" t="str">
        <f>VLOOKUP(D2473,CUSTOMERS!A:I,9,FALSE)</f>
        <v>North-East</v>
      </c>
      <c r="R2473" s="2" t="str">
        <f>VLOOKUP(D2473,CUSTOMERS!A:K,11,FALSE)</f>
        <v>USA</v>
      </c>
    </row>
    <row r="2474" spans="1:18" x14ac:dyDescent="0.2">
      <c r="A2474" s="2">
        <v>2147</v>
      </c>
      <c r="B2474" s="2">
        <v>1</v>
      </c>
      <c r="C2474" s="4">
        <v>45284</v>
      </c>
      <c r="D2474" s="2">
        <v>679</v>
      </c>
      <c r="E2474" s="2">
        <v>72</v>
      </c>
      <c r="F2474" s="2" t="str">
        <f>VLOOKUP(E2474,PRODUCTS!A:B,2,FALSE)</f>
        <v>Elmo Market Basket</v>
      </c>
      <c r="G2474" s="2">
        <v>2</v>
      </c>
      <c r="H2474" s="10">
        <f>VLOOKUP(E2474,PRODUCTS!A:E,3,FALSE)</f>
        <v>30</v>
      </c>
      <c r="I2474" s="10">
        <f>VLOOKUP(E2474,PRODUCTS!A:E,4,FALSE)</f>
        <v>18</v>
      </c>
      <c r="J2474" s="10">
        <f t="shared" si="114"/>
        <v>60</v>
      </c>
      <c r="K2474" s="10">
        <f t="shared" si="115"/>
        <v>36</v>
      </c>
      <c r="L2474" s="10">
        <f t="shared" si="116"/>
        <v>24</v>
      </c>
      <c r="M2474" s="2">
        <f>VLOOKUP(D2474,CUSTOMERS!A:E,5,FALSE)</f>
        <v>4</v>
      </c>
      <c r="N2474" s="2">
        <f>VLOOKUP(E2474,PRODUCTS!A:E,5,FALSE)</f>
        <v>17</v>
      </c>
      <c r="O2474" s="2" t="str">
        <f>VLOOKUP(N2474,CATEGORIES!A:C,3,FALSE)</f>
        <v>Children</v>
      </c>
      <c r="P2474" s="2" t="str">
        <f ca="1">VLOOKUP(D2474,CUSTOMERS!A:J,10,FALSE)</f>
        <v>40 - 50</v>
      </c>
      <c r="Q2474" s="2" t="str">
        <f>VLOOKUP(D2474,CUSTOMERS!A:I,9,FALSE)</f>
        <v>Central</v>
      </c>
      <c r="R2474" s="2" t="str">
        <f>VLOOKUP(D2474,CUSTOMERS!A:K,11,FALSE)</f>
        <v>USA</v>
      </c>
    </row>
    <row r="2475" spans="1:18" x14ac:dyDescent="0.2">
      <c r="A2475" s="2">
        <v>2147</v>
      </c>
      <c r="B2475" s="2">
        <v>2</v>
      </c>
      <c r="C2475" s="4">
        <v>45284</v>
      </c>
      <c r="D2475" s="2">
        <v>679</v>
      </c>
      <c r="E2475" s="2">
        <v>112</v>
      </c>
      <c r="F2475" s="2" t="str">
        <f>VLOOKUP(E2475,PRODUCTS!A:B,2,FALSE)</f>
        <v>Schmidt Truffles</v>
      </c>
      <c r="G2475" s="2">
        <v>1</v>
      </c>
      <c r="H2475" s="10">
        <f>VLOOKUP(E2475,PRODUCTS!A:E,3,FALSE)</f>
        <v>25</v>
      </c>
      <c r="I2475" s="10">
        <f>VLOOKUP(E2475,PRODUCTS!A:E,4,FALSE)</f>
        <v>14.5</v>
      </c>
      <c r="J2475" s="10">
        <f t="shared" si="114"/>
        <v>25</v>
      </c>
      <c r="K2475" s="10">
        <f t="shared" si="115"/>
        <v>14.5</v>
      </c>
      <c r="L2475" s="10">
        <f t="shared" si="116"/>
        <v>10.5</v>
      </c>
      <c r="M2475" s="2">
        <f>VLOOKUP(D2475,CUSTOMERS!A:E,5,FALSE)</f>
        <v>4</v>
      </c>
      <c r="N2475" s="2">
        <f>VLOOKUP(E2475,PRODUCTS!A:E,5,FALSE)</f>
        <v>3</v>
      </c>
      <c r="O2475" s="2" t="str">
        <f>VLOOKUP(N2475,CATEGORIES!A:C,3,FALSE)</f>
        <v>Food</v>
      </c>
      <c r="P2475" s="2" t="str">
        <f ca="1">VLOOKUP(D2475,CUSTOMERS!A:J,10,FALSE)</f>
        <v>40 - 50</v>
      </c>
      <c r="Q2475" s="2" t="str">
        <f>VLOOKUP(D2475,CUSTOMERS!A:I,9,FALSE)</f>
        <v>Central</v>
      </c>
      <c r="R2475" s="2" t="str">
        <f>VLOOKUP(D2475,CUSTOMERS!A:K,11,FALSE)</f>
        <v>USA</v>
      </c>
    </row>
    <row r="2476" spans="1:18" x14ac:dyDescent="0.2">
      <c r="A2476" s="2">
        <v>2148</v>
      </c>
      <c r="B2476" s="2">
        <v>3</v>
      </c>
      <c r="C2476" s="4">
        <v>45285</v>
      </c>
      <c r="D2476" s="2">
        <v>120</v>
      </c>
      <c r="E2476" s="2">
        <v>143</v>
      </c>
      <c r="F2476" s="2" t="str">
        <f>VLOOKUP(E2476,PRODUCTS!A:B,2,FALSE)</f>
        <v>Oak Steamer Trunk</v>
      </c>
      <c r="G2476" s="2">
        <v>1</v>
      </c>
      <c r="H2476" s="10">
        <f>VLOOKUP(E2476,PRODUCTS!A:E,3,FALSE)</f>
        <v>480</v>
      </c>
      <c r="I2476" s="10">
        <f>VLOOKUP(E2476,PRODUCTS!A:E,4,FALSE)</f>
        <v>243</v>
      </c>
      <c r="J2476" s="10">
        <f t="shared" si="114"/>
        <v>480</v>
      </c>
      <c r="K2476" s="10">
        <f t="shared" si="115"/>
        <v>243</v>
      </c>
      <c r="L2476" s="10">
        <f t="shared" si="116"/>
        <v>237</v>
      </c>
      <c r="M2476" s="2">
        <f>VLOOKUP(D2476,CUSTOMERS!A:E,5,FALSE)</f>
        <v>2</v>
      </c>
      <c r="N2476" s="2">
        <f>VLOOKUP(E2476,PRODUCTS!A:E,5,FALSE)</f>
        <v>8</v>
      </c>
      <c r="O2476" s="2" t="str">
        <f>VLOOKUP(N2476,CATEGORIES!A:C,3,FALSE)</f>
        <v>Household</v>
      </c>
      <c r="P2476" s="2" t="str">
        <f ca="1">VLOOKUP(D2476,CUSTOMERS!A:J,10,FALSE)</f>
        <v>30 - 40</v>
      </c>
      <c r="Q2476" s="2" t="str">
        <f>VLOOKUP(D2476,CUSTOMERS!A:I,9,FALSE)</f>
        <v>North-East</v>
      </c>
      <c r="R2476" s="2" t="str">
        <f>VLOOKUP(D2476,CUSTOMERS!A:K,11,FALSE)</f>
        <v>USA</v>
      </c>
    </row>
    <row r="2477" spans="1:18" x14ac:dyDescent="0.2">
      <c r="A2477" s="2">
        <v>2149</v>
      </c>
      <c r="B2477" s="2">
        <v>1</v>
      </c>
      <c r="C2477" s="4">
        <v>45285</v>
      </c>
      <c r="D2477" s="2">
        <v>133</v>
      </c>
      <c r="E2477" s="2">
        <v>27</v>
      </c>
      <c r="F2477" s="2" t="str">
        <f>VLOOKUP(E2477,PRODUCTS!A:B,2,FALSE)</f>
        <v>Butterfly Hutch</v>
      </c>
      <c r="G2477" s="2">
        <v>1</v>
      </c>
      <c r="H2477" s="10">
        <f>VLOOKUP(E2477,PRODUCTS!A:E,3,FALSE)</f>
        <v>35</v>
      </c>
      <c r="I2477" s="10">
        <f>VLOOKUP(E2477,PRODUCTS!A:E,4,FALSE)</f>
        <v>19.5</v>
      </c>
      <c r="J2477" s="10">
        <f t="shared" si="114"/>
        <v>35</v>
      </c>
      <c r="K2477" s="10">
        <f t="shared" si="115"/>
        <v>19.5</v>
      </c>
      <c r="L2477" s="10">
        <f t="shared" si="116"/>
        <v>15.5</v>
      </c>
      <c r="M2477" s="2">
        <f>VLOOKUP(D2477,CUSTOMERS!A:E,5,FALSE)</f>
        <v>4</v>
      </c>
      <c r="N2477" s="2">
        <f>VLOOKUP(E2477,PRODUCTS!A:E,5,FALSE)</f>
        <v>16</v>
      </c>
      <c r="O2477" s="2" t="str">
        <f>VLOOKUP(N2477,CATEGORIES!A:C,3,FALSE)</f>
        <v>Household</v>
      </c>
      <c r="P2477" s="2" t="str">
        <f ca="1">VLOOKUP(D2477,CUSTOMERS!A:J,10,FALSE)</f>
        <v>40 - 50</v>
      </c>
      <c r="Q2477" s="2" t="str">
        <f>VLOOKUP(D2477,CUSTOMERS!A:I,9,FALSE)</f>
        <v>South-East</v>
      </c>
      <c r="R2477" s="2" t="str">
        <f>VLOOKUP(D2477,CUSTOMERS!A:K,11,FALSE)</f>
        <v>USA</v>
      </c>
    </row>
    <row r="2478" spans="1:18" x14ac:dyDescent="0.2">
      <c r="A2478" s="2">
        <v>2149</v>
      </c>
      <c r="B2478" s="2">
        <v>2</v>
      </c>
      <c r="C2478" s="4">
        <v>45285</v>
      </c>
      <c r="D2478" s="2">
        <v>133</v>
      </c>
      <c r="E2478" s="2">
        <v>70</v>
      </c>
      <c r="F2478" s="2" t="str">
        <f>VLOOKUP(E2478,PRODUCTS!A:B,2,FALSE)</f>
        <v>Eatable Delights Flower Basket</v>
      </c>
      <c r="G2478" s="2">
        <v>1</v>
      </c>
      <c r="H2478" s="10">
        <f>VLOOKUP(E2478,PRODUCTS!A:E,3,FALSE)</f>
        <v>55</v>
      </c>
      <c r="I2478" s="10">
        <f>VLOOKUP(E2478,PRODUCTS!A:E,4,FALSE)</f>
        <v>28.5</v>
      </c>
      <c r="J2478" s="10">
        <f t="shared" si="114"/>
        <v>55</v>
      </c>
      <c r="K2478" s="10">
        <f t="shared" si="115"/>
        <v>28.5</v>
      </c>
      <c r="L2478" s="10">
        <f t="shared" si="116"/>
        <v>26.5</v>
      </c>
      <c r="M2478" s="2">
        <f>VLOOKUP(D2478,CUSTOMERS!A:E,5,FALSE)</f>
        <v>4</v>
      </c>
      <c r="N2478" s="2">
        <f>VLOOKUP(E2478,PRODUCTS!A:E,5,FALSE)</f>
        <v>22</v>
      </c>
      <c r="O2478" s="2" t="str">
        <f>VLOOKUP(N2478,CATEGORIES!A:C,3,FALSE)</f>
        <v>Gifts</v>
      </c>
      <c r="P2478" s="2" t="str">
        <f ca="1">VLOOKUP(D2478,CUSTOMERS!A:J,10,FALSE)</f>
        <v>40 - 50</v>
      </c>
      <c r="Q2478" s="2" t="str">
        <f>VLOOKUP(D2478,CUSTOMERS!A:I,9,FALSE)</f>
        <v>South-East</v>
      </c>
      <c r="R2478" s="2" t="str">
        <f>VLOOKUP(D2478,CUSTOMERS!A:K,11,FALSE)</f>
        <v>USA</v>
      </c>
    </row>
    <row r="2479" spans="1:18" x14ac:dyDescent="0.2">
      <c r="A2479" s="2">
        <v>2149</v>
      </c>
      <c r="B2479" s="2">
        <v>3</v>
      </c>
      <c r="C2479" s="4">
        <v>45285</v>
      </c>
      <c r="D2479" s="2">
        <v>133</v>
      </c>
      <c r="E2479" s="2">
        <v>77</v>
      </c>
      <c r="F2479" s="2" t="str">
        <f>VLOOKUP(E2479,PRODUCTS!A:B,2,FALSE)</f>
        <v>Fiber Optics Kit</v>
      </c>
      <c r="G2479" s="2">
        <v>1</v>
      </c>
      <c r="H2479" s="10">
        <f>VLOOKUP(E2479,PRODUCTS!A:E,3,FALSE)</f>
        <v>13</v>
      </c>
      <c r="I2479" s="10">
        <f>VLOOKUP(E2479,PRODUCTS!A:E,4,FALSE)</f>
        <v>7.5</v>
      </c>
      <c r="J2479" s="10">
        <f t="shared" si="114"/>
        <v>13</v>
      </c>
      <c r="K2479" s="10">
        <f t="shared" si="115"/>
        <v>7.5</v>
      </c>
      <c r="L2479" s="10">
        <f t="shared" si="116"/>
        <v>5.5</v>
      </c>
      <c r="M2479" s="2">
        <f>VLOOKUP(D2479,CUSTOMERS!A:E,5,FALSE)</f>
        <v>4</v>
      </c>
      <c r="N2479" s="2">
        <f>VLOOKUP(E2479,PRODUCTS!A:E,5,FALSE)</f>
        <v>17</v>
      </c>
      <c r="O2479" s="2" t="str">
        <f>VLOOKUP(N2479,CATEGORIES!A:C,3,FALSE)</f>
        <v>Children</v>
      </c>
      <c r="P2479" s="2" t="str">
        <f ca="1">VLOOKUP(D2479,CUSTOMERS!A:J,10,FALSE)</f>
        <v>40 - 50</v>
      </c>
      <c r="Q2479" s="2" t="str">
        <f>VLOOKUP(D2479,CUSTOMERS!A:I,9,FALSE)</f>
        <v>South-East</v>
      </c>
      <c r="R2479" s="2" t="str">
        <f>VLOOKUP(D2479,CUSTOMERS!A:K,11,FALSE)</f>
        <v>USA</v>
      </c>
    </row>
    <row r="2480" spans="1:18" x14ac:dyDescent="0.2">
      <c r="A2480" s="2">
        <v>2150</v>
      </c>
      <c r="B2480" s="2">
        <v>1</v>
      </c>
      <c r="C2480" s="4">
        <v>45285</v>
      </c>
      <c r="D2480" s="2">
        <v>629</v>
      </c>
      <c r="E2480" s="2">
        <v>54</v>
      </c>
      <c r="F2480" s="2" t="str">
        <f>VLOOKUP(E2480,PRODUCTS!A:B,2,FALSE)</f>
        <v>Birthday Flower Basket</v>
      </c>
      <c r="G2480" s="2">
        <v>1</v>
      </c>
      <c r="H2480" s="10">
        <f>VLOOKUP(E2480,PRODUCTS!A:E,3,FALSE)</f>
        <v>70</v>
      </c>
      <c r="I2480" s="10">
        <f>VLOOKUP(E2480,PRODUCTS!A:E,4,FALSE)</f>
        <v>38</v>
      </c>
      <c r="J2480" s="10">
        <f t="shared" si="114"/>
        <v>70</v>
      </c>
      <c r="K2480" s="10">
        <f t="shared" si="115"/>
        <v>38</v>
      </c>
      <c r="L2480" s="10">
        <f t="shared" si="116"/>
        <v>32</v>
      </c>
      <c r="M2480" s="2">
        <f>VLOOKUP(D2480,CUSTOMERS!A:E,5,FALSE)</f>
        <v>6</v>
      </c>
      <c r="N2480" s="2">
        <f>VLOOKUP(E2480,PRODUCTS!A:E,5,FALSE)</f>
        <v>22</v>
      </c>
      <c r="O2480" s="2" t="str">
        <f>VLOOKUP(N2480,CATEGORIES!A:C,3,FALSE)</f>
        <v>Gifts</v>
      </c>
      <c r="P2480" s="2" t="str">
        <f ca="1">VLOOKUP(D2480,CUSTOMERS!A:J,10,FALSE)</f>
        <v>30 - 40</v>
      </c>
      <c r="Q2480" s="2" t="str">
        <f>VLOOKUP(D2480,CUSTOMERS!A:I,9,FALSE)</f>
        <v>Mid-Atlantic</v>
      </c>
      <c r="R2480" s="2" t="str">
        <f>VLOOKUP(D2480,CUSTOMERS!A:K,11,FALSE)</f>
        <v>USA</v>
      </c>
    </row>
    <row r="2481" spans="1:18" x14ac:dyDescent="0.2">
      <c r="A2481" s="2">
        <v>2150</v>
      </c>
      <c r="B2481" s="2">
        <v>2</v>
      </c>
      <c r="C2481" s="4">
        <v>45286</v>
      </c>
      <c r="D2481" s="2">
        <v>629</v>
      </c>
      <c r="E2481" s="2">
        <v>64</v>
      </c>
      <c r="F2481" s="2" t="str">
        <f>VLOOKUP(E2481,PRODUCTS!A:B,2,FALSE)</f>
        <v>Dog Biker Jacket</v>
      </c>
      <c r="G2481" s="2">
        <v>1</v>
      </c>
      <c r="H2481" s="10">
        <f>VLOOKUP(E2481,PRODUCTS!A:E,3,FALSE)</f>
        <v>52</v>
      </c>
      <c r="I2481" s="10">
        <f>VLOOKUP(E2481,PRODUCTS!A:E,4,FALSE)</f>
        <v>29</v>
      </c>
      <c r="J2481" s="10">
        <f t="shared" si="114"/>
        <v>52</v>
      </c>
      <c r="K2481" s="10">
        <f t="shared" si="115"/>
        <v>29</v>
      </c>
      <c r="L2481" s="10">
        <f t="shared" si="116"/>
        <v>23</v>
      </c>
      <c r="M2481" s="2">
        <f>VLOOKUP(D2481,CUSTOMERS!A:E,5,FALSE)</f>
        <v>6</v>
      </c>
      <c r="N2481" s="2">
        <f>VLOOKUP(E2481,PRODUCTS!A:E,5,FALSE)</f>
        <v>21</v>
      </c>
      <c r="O2481" s="2" t="str">
        <f>VLOOKUP(N2481,CATEGORIES!A:C,3,FALSE)</f>
        <v>Household</v>
      </c>
      <c r="P2481" s="2" t="str">
        <f ca="1">VLOOKUP(D2481,CUSTOMERS!A:J,10,FALSE)</f>
        <v>30 - 40</v>
      </c>
      <c r="Q2481" s="2" t="str">
        <f>VLOOKUP(D2481,CUSTOMERS!A:I,9,FALSE)</f>
        <v>Mid-Atlantic</v>
      </c>
      <c r="R2481" s="2" t="str">
        <f>VLOOKUP(D2481,CUSTOMERS!A:K,11,FALSE)</f>
        <v>USA</v>
      </c>
    </row>
    <row r="2482" spans="1:18" x14ac:dyDescent="0.2">
      <c r="A2482" s="2">
        <v>2150</v>
      </c>
      <c r="B2482" s="2">
        <v>3</v>
      </c>
      <c r="C2482" s="4">
        <v>45286</v>
      </c>
      <c r="D2482" s="2">
        <v>629</v>
      </c>
      <c r="E2482" s="2">
        <v>94</v>
      </c>
      <c r="F2482" s="2" t="str">
        <f>VLOOKUP(E2482,PRODUCTS!A:B,2,FALSE)</f>
        <v>Golf Club Cleaner</v>
      </c>
      <c r="G2482" s="2">
        <v>1</v>
      </c>
      <c r="H2482" s="10">
        <f>VLOOKUP(E2482,PRODUCTS!A:E,3,FALSE)</f>
        <v>25</v>
      </c>
      <c r="I2482" s="10">
        <f>VLOOKUP(E2482,PRODUCTS!A:E,4,FALSE)</f>
        <v>14.5</v>
      </c>
      <c r="J2482" s="10">
        <f t="shared" si="114"/>
        <v>25</v>
      </c>
      <c r="K2482" s="10">
        <f t="shared" si="115"/>
        <v>14.5</v>
      </c>
      <c r="L2482" s="10">
        <f t="shared" si="116"/>
        <v>10.5</v>
      </c>
      <c r="M2482" s="2">
        <f>VLOOKUP(D2482,CUSTOMERS!A:E,5,FALSE)</f>
        <v>6</v>
      </c>
      <c r="N2482" s="2">
        <f>VLOOKUP(E2482,PRODUCTS!A:E,5,FALSE)</f>
        <v>12</v>
      </c>
      <c r="O2482" s="2" t="str">
        <f>VLOOKUP(N2482,CATEGORIES!A:C,3,FALSE)</f>
        <v>Gifts</v>
      </c>
      <c r="P2482" s="2" t="str">
        <f ca="1">VLOOKUP(D2482,CUSTOMERS!A:J,10,FALSE)</f>
        <v>30 - 40</v>
      </c>
      <c r="Q2482" s="2" t="str">
        <f>VLOOKUP(D2482,CUSTOMERS!A:I,9,FALSE)</f>
        <v>Mid-Atlantic</v>
      </c>
      <c r="R2482" s="2" t="str">
        <f>VLOOKUP(D2482,CUSTOMERS!A:K,11,FALSE)</f>
        <v>USA</v>
      </c>
    </row>
    <row r="2483" spans="1:18" x14ac:dyDescent="0.2">
      <c r="A2483" s="2">
        <v>2151</v>
      </c>
      <c r="B2483" s="2">
        <v>1</v>
      </c>
      <c r="C2483" s="4">
        <v>45286</v>
      </c>
      <c r="D2483" s="2">
        <v>488</v>
      </c>
      <c r="E2483" s="2">
        <v>51</v>
      </c>
      <c r="F2483" s="2" t="str">
        <f>VLOOKUP(E2483,PRODUCTS!A:B,2,FALSE)</f>
        <v>Chocolate-covered Oreos</v>
      </c>
      <c r="G2483" s="2">
        <v>2</v>
      </c>
      <c r="H2483" s="10">
        <f>VLOOKUP(E2483,PRODUCTS!A:E,3,FALSE)</f>
        <v>25</v>
      </c>
      <c r="I2483" s="10">
        <f>VLOOKUP(E2483,PRODUCTS!A:E,4,FALSE)</f>
        <v>15.5</v>
      </c>
      <c r="J2483" s="10">
        <f t="shared" si="114"/>
        <v>50</v>
      </c>
      <c r="K2483" s="10">
        <f t="shared" si="115"/>
        <v>31</v>
      </c>
      <c r="L2483" s="10">
        <f t="shared" si="116"/>
        <v>19</v>
      </c>
      <c r="M2483" s="2">
        <f>VLOOKUP(D2483,CUSTOMERS!A:E,5,FALSE)</f>
        <v>7</v>
      </c>
      <c r="N2483" s="2">
        <f>VLOOKUP(E2483,PRODUCTS!A:E,5,FALSE)</f>
        <v>3</v>
      </c>
      <c r="O2483" s="2" t="str">
        <f>VLOOKUP(N2483,CATEGORIES!A:C,3,FALSE)</f>
        <v>Food</v>
      </c>
      <c r="P2483" s="2" t="str">
        <f ca="1">VLOOKUP(D2483,CUSTOMERS!A:J,10,FALSE)</f>
        <v>50 - 60</v>
      </c>
      <c r="Q2483" s="2" t="str">
        <f>VLOOKUP(D2483,CUSTOMERS!A:I,9,FALSE)</f>
        <v>Central</v>
      </c>
      <c r="R2483" s="2" t="str">
        <f>VLOOKUP(D2483,CUSTOMERS!A:K,11,FALSE)</f>
        <v>USA</v>
      </c>
    </row>
    <row r="2484" spans="1:18" x14ac:dyDescent="0.2">
      <c r="A2484" s="2">
        <v>2152</v>
      </c>
      <c r="B2484" s="2">
        <v>1</v>
      </c>
      <c r="C2484" s="4">
        <v>45287</v>
      </c>
      <c r="D2484" s="2">
        <v>509</v>
      </c>
      <c r="E2484" s="2">
        <v>81</v>
      </c>
      <c r="F2484" s="2" t="str">
        <f>VLOOKUP(E2484,PRODUCTS!A:B,2,FALSE)</f>
        <v>Fisherman's Reel Clock</v>
      </c>
      <c r="G2484" s="2">
        <v>1</v>
      </c>
      <c r="H2484" s="10">
        <f>VLOOKUP(E2484,PRODUCTS!A:E,3,FALSE)</f>
        <v>190</v>
      </c>
      <c r="I2484" s="10">
        <f>VLOOKUP(E2484,PRODUCTS!A:E,4,FALSE)</f>
        <v>98</v>
      </c>
      <c r="J2484" s="10">
        <f t="shared" si="114"/>
        <v>190</v>
      </c>
      <c r="K2484" s="10">
        <f t="shared" si="115"/>
        <v>98</v>
      </c>
      <c r="L2484" s="10">
        <f t="shared" si="116"/>
        <v>92</v>
      </c>
      <c r="M2484" s="2">
        <f>VLOOKUP(D2484,CUSTOMERS!A:E,5,FALSE)</f>
        <v>4</v>
      </c>
      <c r="N2484" s="2">
        <f>VLOOKUP(E2484,PRODUCTS!A:E,5,FALSE)</f>
        <v>26</v>
      </c>
      <c r="O2484" s="2" t="str">
        <f>VLOOKUP(N2484,CATEGORIES!A:C,3,FALSE)</f>
        <v>Gifts</v>
      </c>
      <c r="P2484" s="2" t="str">
        <f ca="1">VLOOKUP(D2484,CUSTOMERS!A:J,10,FALSE)</f>
        <v>60 - 70</v>
      </c>
      <c r="Q2484" s="2" t="str">
        <f>VLOOKUP(D2484,CUSTOMERS!A:I,9,FALSE)</f>
        <v>South-East</v>
      </c>
      <c r="R2484" s="2" t="str">
        <f>VLOOKUP(D2484,CUSTOMERS!A:K,11,FALSE)</f>
        <v>USA</v>
      </c>
    </row>
    <row r="2485" spans="1:18" x14ac:dyDescent="0.2">
      <c r="A2485" s="2">
        <v>2152</v>
      </c>
      <c r="B2485" s="2">
        <v>2</v>
      </c>
      <c r="C2485" s="4">
        <v>45287</v>
      </c>
      <c r="D2485" s="2">
        <v>509</v>
      </c>
      <c r="E2485" s="2">
        <v>192</v>
      </c>
      <c r="F2485" s="2" t="str">
        <f>VLOOKUP(E2485,PRODUCTS!A:B,2,FALSE)</f>
        <v>Superb Bacon (3 Lb.)</v>
      </c>
      <c r="G2485" s="2">
        <v>1</v>
      </c>
      <c r="H2485" s="10">
        <f>VLOOKUP(E2485,PRODUCTS!A:E,3,FALSE)</f>
        <v>20</v>
      </c>
      <c r="I2485" s="10">
        <f>VLOOKUP(E2485,PRODUCTS!A:E,4,FALSE)</f>
        <v>11</v>
      </c>
      <c r="J2485" s="10">
        <f t="shared" si="114"/>
        <v>20</v>
      </c>
      <c r="K2485" s="10">
        <f t="shared" si="115"/>
        <v>11</v>
      </c>
      <c r="L2485" s="10">
        <f t="shared" si="116"/>
        <v>9</v>
      </c>
      <c r="M2485" s="2">
        <f>VLOOKUP(D2485,CUSTOMERS!A:E,5,FALSE)</f>
        <v>4</v>
      </c>
      <c r="N2485" s="2">
        <f>VLOOKUP(E2485,PRODUCTS!A:E,5,FALSE)</f>
        <v>18</v>
      </c>
      <c r="O2485" s="2" t="str">
        <f>VLOOKUP(N2485,CATEGORIES!A:C,3,FALSE)</f>
        <v>Food</v>
      </c>
      <c r="P2485" s="2" t="str">
        <f ca="1">VLOOKUP(D2485,CUSTOMERS!A:J,10,FALSE)</f>
        <v>60 - 70</v>
      </c>
      <c r="Q2485" s="2" t="str">
        <f>VLOOKUP(D2485,CUSTOMERS!A:I,9,FALSE)</f>
        <v>South-East</v>
      </c>
      <c r="R2485" s="2" t="str">
        <f>VLOOKUP(D2485,CUSTOMERS!A:K,11,FALSE)</f>
        <v>USA</v>
      </c>
    </row>
    <row r="2486" spans="1:18" x14ac:dyDescent="0.2">
      <c r="A2486" s="2">
        <v>2153</v>
      </c>
      <c r="B2486" s="2">
        <v>1</v>
      </c>
      <c r="C2486" s="4">
        <v>45287</v>
      </c>
      <c r="D2486" s="2">
        <v>511</v>
      </c>
      <c r="E2486" s="2">
        <v>18</v>
      </c>
      <c r="F2486" s="2" t="str">
        <f>VLOOKUP(E2486,PRODUCTS!A:B,2,FALSE)</f>
        <v>Bison Burgers &amp; Steak (10 Lb.)</v>
      </c>
      <c r="G2486" s="2">
        <v>1</v>
      </c>
      <c r="H2486" s="10">
        <f>VLOOKUP(E2486,PRODUCTS!A:E,3,FALSE)</f>
        <v>130</v>
      </c>
      <c r="I2486" s="10">
        <f>VLOOKUP(E2486,PRODUCTS!A:E,4,FALSE)</f>
        <v>66</v>
      </c>
      <c r="J2486" s="10">
        <f t="shared" si="114"/>
        <v>130</v>
      </c>
      <c r="K2486" s="10">
        <f t="shared" si="115"/>
        <v>66</v>
      </c>
      <c r="L2486" s="10">
        <f t="shared" si="116"/>
        <v>64</v>
      </c>
      <c r="M2486" s="2">
        <f>VLOOKUP(D2486,CUSTOMERS!A:E,5,FALSE)</f>
        <v>1</v>
      </c>
      <c r="N2486" s="2">
        <f>VLOOKUP(E2486,PRODUCTS!A:E,5,FALSE)</f>
        <v>18</v>
      </c>
      <c r="O2486" s="2" t="str">
        <f>VLOOKUP(N2486,CATEGORIES!A:C,3,FALSE)</f>
        <v>Food</v>
      </c>
      <c r="P2486" s="2" t="str">
        <f ca="1">VLOOKUP(D2486,CUSTOMERS!A:J,10,FALSE)</f>
        <v>40 - 50</v>
      </c>
      <c r="Q2486" s="2" t="str">
        <f>VLOOKUP(D2486,CUSTOMERS!A:I,9,FALSE)</f>
        <v>Central</v>
      </c>
      <c r="R2486" s="2" t="str">
        <f>VLOOKUP(D2486,CUSTOMERS!A:K,11,FALSE)</f>
        <v>USA</v>
      </c>
    </row>
    <row r="2487" spans="1:18" x14ac:dyDescent="0.2">
      <c r="A2487" s="2">
        <v>2153</v>
      </c>
      <c r="B2487" s="2">
        <v>2</v>
      </c>
      <c r="C2487" s="4">
        <v>45287</v>
      </c>
      <c r="D2487" s="2">
        <v>511</v>
      </c>
      <c r="E2487" s="2">
        <v>33</v>
      </c>
      <c r="F2487" s="2" t="str">
        <f>VLOOKUP(E2487,PRODUCTS!A:B,2,FALSE)</f>
        <v>Casablanca</v>
      </c>
      <c r="G2487" s="2">
        <v>1</v>
      </c>
      <c r="H2487" s="10">
        <f>VLOOKUP(E2487,PRODUCTS!A:E,3,FALSE)</f>
        <v>60</v>
      </c>
      <c r="I2487" s="10">
        <f>VLOOKUP(E2487,PRODUCTS!A:E,4,FALSE)</f>
        <v>31</v>
      </c>
      <c r="J2487" s="10">
        <f t="shared" si="114"/>
        <v>60</v>
      </c>
      <c r="K2487" s="10">
        <f t="shared" si="115"/>
        <v>31</v>
      </c>
      <c r="L2487" s="10">
        <f t="shared" si="116"/>
        <v>29</v>
      </c>
      <c r="M2487" s="2">
        <f>VLOOKUP(D2487,CUSTOMERS!A:E,5,FALSE)</f>
        <v>1</v>
      </c>
      <c r="N2487" s="2">
        <f>VLOOKUP(E2487,PRODUCTS!A:E,5,FALSE)</f>
        <v>11</v>
      </c>
      <c r="O2487" s="2" t="str">
        <f>VLOOKUP(N2487,CATEGORIES!A:C,3,FALSE)</f>
        <v>Gifts</v>
      </c>
      <c r="P2487" s="2" t="str">
        <f ca="1">VLOOKUP(D2487,CUSTOMERS!A:J,10,FALSE)</f>
        <v>40 - 50</v>
      </c>
      <c r="Q2487" s="2" t="str">
        <f>VLOOKUP(D2487,CUSTOMERS!A:I,9,FALSE)</f>
        <v>Central</v>
      </c>
      <c r="R2487" s="2" t="str">
        <f>VLOOKUP(D2487,CUSTOMERS!A:K,11,FALSE)</f>
        <v>USA</v>
      </c>
    </row>
    <row r="2488" spans="1:18" x14ac:dyDescent="0.2">
      <c r="A2488" s="2">
        <v>2153</v>
      </c>
      <c r="B2488" s="2">
        <v>3</v>
      </c>
      <c r="C2488" s="4">
        <v>45287</v>
      </c>
      <c r="D2488" s="2">
        <v>511</v>
      </c>
      <c r="E2488" s="2">
        <v>62</v>
      </c>
      <c r="F2488" s="2" t="str">
        <f>VLOOKUP(E2488,PRODUCTS!A:B,2,FALSE)</f>
        <v>Decadent Chocolate Torte</v>
      </c>
      <c r="G2488" s="2">
        <v>1</v>
      </c>
      <c r="H2488" s="10">
        <f>VLOOKUP(E2488,PRODUCTS!A:E,3,FALSE)</f>
        <v>37</v>
      </c>
      <c r="I2488" s="10">
        <f>VLOOKUP(E2488,PRODUCTS!A:E,4,FALSE)</f>
        <v>19.5</v>
      </c>
      <c r="J2488" s="10">
        <f t="shared" si="114"/>
        <v>37</v>
      </c>
      <c r="K2488" s="10">
        <f t="shared" si="115"/>
        <v>19.5</v>
      </c>
      <c r="L2488" s="10">
        <f t="shared" si="116"/>
        <v>17.5</v>
      </c>
      <c r="M2488" s="2">
        <f>VLOOKUP(D2488,CUSTOMERS!A:E,5,FALSE)</f>
        <v>1</v>
      </c>
      <c r="N2488" s="2">
        <f>VLOOKUP(E2488,PRODUCTS!A:E,5,FALSE)</f>
        <v>3</v>
      </c>
      <c r="O2488" s="2" t="str">
        <f>VLOOKUP(N2488,CATEGORIES!A:C,3,FALSE)</f>
        <v>Food</v>
      </c>
      <c r="P2488" s="2" t="str">
        <f ca="1">VLOOKUP(D2488,CUSTOMERS!A:J,10,FALSE)</f>
        <v>40 - 50</v>
      </c>
      <c r="Q2488" s="2" t="str">
        <f>VLOOKUP(D2488,CUSTOMERS!A:I,9,FALSE)</f>
        <v>Central</v>
      </c>
      <c r="R2488" s="2" t="str">
        <f>VLOOKUP(D2488,CUSTOMERS!A:K,11,FALSE)</f>
        <v>USA</v>
      </c>
    </row>
    <row r="2489" spans="1:18" x14ac:dyDescent="0.2">
      <c r="A2489" s="2">
        <v>2153</v>
      </c>
      <c r="B2489" s="2">
        <v>4</v>
      </c>
      <c r="C2489" s="4">
        <v>45287</v>
      </c>
      <c r="D2489" s="2">
        <v>511</v>
      </c>
      <c r="E2489" s="2">
        <v>157</v>
      </c>
      <c r="F2489" s="2" t="str">
        <f>VLOOKUP(E2489,PRODUCTS!A:B,2,FALSE)</f>
        <v>Portable Beverage cooler/warmer</v>
      </c>
      <c r="G2489" s="2">
        <v>2</v>
      </c>
      <c r="H2489" s="10">
        <f>VLOOKUP(E2489,PRODUCTS!A:E,3,FALSE)</f>
        <v>195</v>
      </c>
      <c r="I2489" s="10">
        <f>VLOOKUP(E2489,PRODUCTS!A:E,4,FALSE)</f>
        <v>99.5</v>
      </c>
      <c r="J2489" s="10">
        <f t="shared" si="114"/>
        <v>390</v>
      </c>
      <c r="K2489" s="10">
        <f t="shared" si="115"/>
        <v>199</v>
      </c>
      <c r="L2489" s="10">
        <f t="shared" si="116"/>
        <v>191</v>
      </c>
      <c r="M2489" s="2">
        <f>VLOOKUP(D2489,CUSTOMERS!A:E,5,FALSE)</f>
        <v>1</v>
      </c>
      <c r="N2489" s="2">
        <f>VLOOKUP(E2489,PRODUCTS!A:E,5,FALSE)</f>
        <v>2</v>
      </c>
      <c r="O2489" s="2" t="str">
        <f>VLOOKUP(N2489,CATEGORIES!A:C,3,FALSE)</f>
        <v>Travel</v>
      </c>
      <c r="P2489" s="2" t="str">
        <f ca="1">VLOOKUP(D2489,CUSTOMERS!A:J,10,FALSE)</f>
        <v>40 - 50</v>
      </c>
      <c r="Q2489" s="2" t="str">
        <f>VLOOKUP(D2489,CUSTOMERS!A:I,9,FALSE)</f>
        <v>Central</v>
      </c>
      <c r="R2489" s="2" t="str">
        <f>VLOOKUP(D2489,CUSTOMERS!A:K,11,FALSE)</f>
        <v>USA</v>
      </c>
    </row>
    <row r="2490" spans="1:18" x14ac:dyDescent="0.2">
      <c r="A2490" s="2">
        <v>2153</v>
      </c>
      <c r="B2490" s="2">
        <v>5</v>
      </c>
      <c r="C2490" s="4">
        <v>45287</v>
      </c>
      <c r="D2490" s="2">
        <v>511</v>
      </c>
      <c r="E2490" s="2">
        <v>161</v>
      </c>
      <c r="F2490" s="2" t="str">
        <f>VLOOKUP(E2490,PRODUCTS!A:B,2,FALSE)</f>
        <v>Queen Double Irish Chain Quilt</v>
      </c>
      <c r="G2490" s="2">
        <v>1</v>
      </c>
      <c r="H2490" s="10">
        <f>VLOOKUP(E2490,PRODUCTS!A:E,3,FALSE)</f>
        <v>315</v>
      </c>
      <c r="I2490" s="10">
        <f>VLOOKUP(E2490,PRODUCTS!A:E,4,FALSE)</f>
        <v>160.5</v>
      </c>
      <c r="J2490" s="10">
        <f t="shared" si="114"/>
        <v>315</v>
      </c>
      <c r="K2490" s="10">
        <f t="shared" si="115"/>
        <v>160.5</v>
      </c>
      <c r="L2490" s="10">
        <f t="shared" si="116"/>
        <v>154.5</v>
      </c>
      <c r="M2490" s="2">
        <f>VLOOKUP(D2490,CUSTOMERS!A:E,5,FALSE)</f>
        <v>1</v>
      </c>
      <c r="N2490" s="2">
        <f>VLOOKUP(E2490,PRODUCTS!A:E,5,FALSE)</f>
        <v>19</v>
      </c>
      <c r="O2490" s="2" t="str">
        <f>VLOOKUP(N2490,CATEGORIES!A:C,3,FALSE)</f>
        <v>Household</v>
      </c>
      <c r="P2490" s="2" t="str">
        <f ca="1">VLOOKUP(D2490,CUSTOMERS!A:J,10,FALSE)</f>
        <v>40 - 50</v>
      </c>
      <c r="Q2490" s="2" t="str">
        <f>VLOOKUP(D2490,CUSTOMERS!A:I,9,FALSE)</f>
        <v>Central</v>
      </c>
      <c r="R2490" s="2" t="str">
        <f>VLOOKUP(D2490,CUSTOMERS!A:K,11,FALSE)</f>
        <v>USA</v>
      </c>
    </row>
    <row r="2491" spans="1:18" x14ac:dyDescent="0.2">
      <c r="A2491" s="2">
        <v>2154</v>
      </c>
      <c r="B2491" s="2">
        <v>1</v>
      </c>
      <c r="C2491" s="4">
        <v>45290</v>
      </c>
      <c r="D2491" s="2">
        <v>258</v>
      </c>
      <c r="E2491" s="2">
        <v>67</v>
      </c>
      <c r="F2491" s="2" t="str">
        <f>VLOOKUP(E2491,PRODUCTS!A:B,2,FALSE)</f>
        <v>Cat Sweater Vest</v>
      </c>
      <c r="G2491" s="2">
        <v>1</v>
      </c>
      <c r="H2491" s="10">
        <f>VLOOKUP(E2491,PRODUCTS!A:E,3,FALSE)</f>
        <v>20</v>
      </c>
      <c r="I2491" s="10">
        <f>VLOOKUP(E2491,PRODUCTS!A:E,4,FALSE)</f>
        <v>12</v>
      </c>
      <c r="J2491" s="10">
        <f t="shared" si="114"/>
        <v>20</v>
      </c>
      <c r="K2491" s="10">
        <f t="shared" si="115"/>
        <v>12</v>
      </c>
      <c r="L2491" s="10">
        <f t="shared" si="116"/>
        <v>8</v>
      </c>
      <c r="M2491" s="2">
        <f>VLOOKUP(D2491,CUSTOMERS!A:E,5,FALSE)</f>
        <v>5</v>
      </c>
      <c r="N2491" s="2">
        <f>VLOOKUP(E2491,PRODUCTS!A:E,5,FALSE)</f>
        <v>21</v>
      </c>
      <c r="O2491" s="2" t="str">
        <f>VLOOKUP(N2491,CATEGORIES!A:C,3,FALSE)</f>
        <v>Household</v>
      </c>
      <c r="P2491" s="2" t="str">
        <f ca="1">VLOOKUP(D2491,CUSTOMERS!A:J,10,FALSE)</f>
        <v>70+</v>
      </c>
      <c r="Q2491" s="2" t="str">
        <f>VLOOKUP(D2491,CUSTOMERS!A:I,9,FALSE)</f>
        <v>South-West</v>
      </c>
      <c r="R2491" s="2" t="str">
        <f>VLOOKUP(D2491,CUSTOMERS!A:K,11,FALSE)</f>
        <v>USA</v>
      </c>
    </row>
    <row r="2492" spans="1:18" x14ac:dyDescent="0.2">
      <c r="A2492" s="2">
        <v>2154</v>
      </c>
      <c r="B2492" s="2">
        <v>2</v>
      </c>
      <c r="C2492" s="4">
        <v>45290</v>
      </c>
      <c r="D2492" s="2">
        <v>258</v>
      </c>
      <c r="E2492" s="2">
        <v>175</v>
      </c>
      <c r="F2492" s="2" t="str">
        <f>VLOOKUP(E2492,PRODUCTS!A:B,2,FALSE)</f>
        <v>Silverplated Hip Flask</v>
      </c>
      <c r="G2492" s="2">
        <v>1</v>
      </c>
      <c r="H2492" s="10">
        <f>VLOOKUP(E2492,PRODUCTS!A:E,3,FALSE)</f>
        <v>29</v>
      </c>
      <c r="I2492" s="10">
        <f>VLOOKUP(E2492,PRODUCTS!A:E,4,FALSE)</f>
        <v>16.5</v>
      </c>
      <c r="J2492" s="10">
        <f t="shared" si="114"/>
        <v>29</v>
      </c>
      <c r="K2492" s="10">
        <f t="shared" si="115"/>
        <v>16.5</v>
      </c>
      <c r="L2492" s="10">
        <f t="shared" si="116"/>
        <v>12.5</v>
      </c>
      <c r="M2492" s="2">
        <f>VLOOKUP(D2492,CUSTOMERS!A:E,5,FALSE)</f>
        <v>5</v>
      </c>
      <c r="N2492" s="2">
        <f>VLOOKUP(E2492,PRODUCTS!A:E,5,FALSE)</f>
        <v>26</v>
      </c>
      <c r="O2492" s="2" t="str">
        <f>VLOOKUP(N2492,CATEGORIES!A:C,3,FALSE)</f>
        <v>Gifts</v>
      </c>
      <c r="P2492" s="2" t="str">
        <f ca="1">VLOOKUP(D2492,CUSTOMERS!A:J,10,FALSE)</f>
        <v>70+</v>
      </c>
      <c r="Q2492" s="2" t="str">
        <f>VLOOKUP(D2492,CUSTOMERS!A:I,9,FALSE)</f>
        <v>South-West</v>
      </c>
      <c r="R2492" s="2" t="str">
        <f>VLOOKUP(D2492,CUSTOMERS!A:K,11,FALSE)</f>
        <v>USA</v>
      </c>
    </row>
    <row r="2493" spans="1:18" x14ac:dyDescent="0.2">
      <c r="A2493" s="2">
        <v>2155</v>
      </c>
      <c r="B2493" s="2">
        <v>1</v>
      </c>
      <c r="C2493" s="4">
        <v>45290</v>
      </c>
      <c r="D2493" s="2">
        <v>656</v>
      </c>
      <c r="E2493" s="2">
        <v>38</v>
      </c>
      <c r="F2493" s="2" t="str">
        <f>VLOOKUP(E2493,PRODUCTS!A:B,2,FALSE)</f>
        <v>Cat's Palace</v>
      </c>
      <c r="G2493" s="2">
        <v>1</v>
      </c>
      <c r="H2493" s="10">
        <f>VLOOKUP(E2493,PRODUCTS!A:E,3,FALSE)</f>
        <v>73</v>
      </c>
      <c r="I2493" s="10">
        <f>VLOOKUP(E2493,PRODUCTS!A:E,4,FALSE)</f>
        <v>37.5</v>
      </c>
      <c r="J2493" s="10">
        <f t="shared" si="114"/>
        <v>73</v>
      </c>
      <c r="K2493" s="10">
        <f t="shared" si="115"/>
        <v>37.5</v>
      </c>
      <c r="L2493" s="10">
        <f t="shared" si="116"/>
        <v>35.5</v>
      </c>
      <c r="M2493" s="2">
        <f>VLOOKUP(D2493,CUSTOMERS!A:E,5,FALSE)</f>
        <v>6</v>
      </c>
      <c r="N2493" s="2">
        <f>VLOOKUP(E2493,PRODUCTS!A:E,5,FALSE)</f>
        <v>21</v>
      </c>
      <c r="O2493" s="2" t="str">
        <f>VLOOKUP(N2493,CATEGORIES!A:C,3,FALSE)</f>
        <v>Household</v>
      </c>
      <c r="P2493" s="2" t="str">
        <f ca="1">VLOOKUP(D2493,CUSTOMERS!A:J,10,FALSE)</f>
        <v>30 - 40</v>
      </c>
      <c r="Q2493" s="2" t="str">
        <f>VLOOKUP(D2493,CUSTOMERS!A:I,9,FALSE)</f>
        <v>North-East</v>
      </c>
      <c r="R2493" s="2" t="str">
        <f>VLOOKUP(D2493,CUSTOMERS!A:K,11,FALSE)</f>
        <v>USA</v>
      </c>
    </row>
    <row r="2494" spans="1:18" x14ac:dyDescent="0.2">
      <c r="A2494" s="2">
        <v>2155</v>
      </c>
      <c r="B2494" s="2">
        <v>2</v>
      </c>
      <c r="C2494" s="4">
        <v>45290</v>
      </c>
      <c r="D2494" s="2">
        <v>656</v>
      </c>
      <c r="E2494" s="2">
        <v>179</v>
      </c>
      <c r="F2494" s="2" t="str">
        <f>VLOOKUP(E2494,PRODUCTS!A:B,2,FALSE)</f>
        <v>Sleigh Bells Doorknob</v>
      </c>
      <c r="G2494" s="2">
        <v>1</v>
      </c>
      <c r="H2494" s="10">
        <f>VLOOKUP(E2494,PRODUCTS!A:E,3,FALSE)</f>
        <v>20</v>
      </c>
      <c r="I2494" s="10">
        <f>VLOOKUP(E2494,PRODUCTS!A:E,4,FALSE)</f>
        <v>13</v>
      </c>
      <c r="J2494" s="10">
        <f t="shared" si="114"/>
        <v>20</v>
      </c>
      <c r="K2494" s="10">
        <f t="shared" si="115"/>
        <v>13</v>
      </c>
      <c r="L2494" s="10">
        <f t="shared" si="116"/>
        <v>7</v>
      </c>
      <c r="M2494" s="2">
        <f>VLOOKUP(D2494,CUSTOMERS!A:E,5,FALSE)</f>
        <v>6</v>
      </c>
      <c r="N2494" s="2">
        <f>VLOOKUP(E2494,PRODUCTS!A:E,5,FALSE)</f>
        <v>4</v>
      </c>
      <c r="O2494" s="2" t="str">
        <f>VLOOKUP(N2494,CATEGORIES!A:C,3,FALSE)</f>
        <v>Gifts</v>
      </c>
      <c r="P2494" s="2" t="str">
        <f ca="1">VLOOKUP(D2494,CUSTOMERS!A:J,10,FALSE)</f>
        <v>30 - 40</v>
      </c>
      <c r="Q2494" s="2" t="str">
        <f>VLOOKUP(D2494,CUSTOMERS!A:I,9,FALSE)</f>
        <v>North-East</v>
      </c>
      <c r="R2494" s="2" t="str">
        <f>VLOOKUP(D2494,CUSTOMERS!A:K,11,FALSE)</f>
        <v>USA</v>
      </c>
    </row>
    <row r="2495" spans="1:18" x14ac:dyDescent="0.2">
      <c r="A2495" s="2">
        <v>2156</v>
      </c>
      <c r="B2495" s="2">
        <v>1</v>
      </c>
      <c r="C2495" s="4">
        <v>45290</v>
      </c>
      <c r="D2495" s="2">
        <v>550</v>
      </c>
      <c r="E2495" s="2">
        <v>69</v>
      </c>
      <c r="F2495" s="2" t="str">
        <f>VLOOKUP(E2495,PRODUCTS!A:B,2,FALSE)</f>
        <v>Earth Orbiter with Stack</v>
      </c>
      <c r="G2495" s="2">
        <v>2</v>
      </c>
      <c r="H2495" s="10">
        <f>VLOOKUP(E2495,PRODUCTS!A:E,3,FALSE)</f>
        <v>85</v>
      </c>
      <c r="I2495" s="10">
        <f>VLOOKUP(E2495,PRODUCTS!A:E,4,FALSE)</f>
        <v>43.5</v>
      </c>
      <c r="J2495" s="10">
        <f t="shared" si="114"/>
        <v>170</v>
      </c>
      <c r="K2495" s="10">
        <f t="shared" si="115"/>
        <v>87</v>
      </c>
      <c r="L2495" s="10">
        <f t="shared" si="116"/>
        <v>83</v>
      </c>
      <c r="M2495" s="2">
        <f>VLOOKUP(D2495,CUSTOMERS!A:E,5,FALSE)</f>
        <v>8</v>
      </c>
      <c r="N2495" s="2">
        <f>VLOOKUP(E2495,PRODUCTS!A:E,5,FALSE)</f>
        <v>26</v>
      </c>
      <c r="O2495" s="2" t="str">
        <f>VLOOKUP(N2495,CATEGORIES!A:C,3,FALSE)</f>
        <v>Gifts</v>
      </c>
      <c r="P2495" s="2" t="str">
        <f ca="1">VLOOKUP(D2495,CUSTOMERS!A:J,10,FALSE)</f>
        <v>30 - 40</v>
      </c>
      <c r="Q2495" s="2" t="str">
        <f>VLOOKUP(D2495,CUSTOMERS!A:I,9,FALSE)</f>
        <v>South</v>
      </c>
      <c r="R2495" s="2" t="str">
        <f>VLOOKUP(D2495,CUSTOMERS!A:K,11,FALSE)</f>
        <v>USA</v>
      </c>
    </row>
    <row r="2496" spans="1:18" x14ac:dyDescent="0.2">
      <c r="A2496" s="2">
        <v>2157</v>
      </c>
      <c r="B2496" s="2">
        <v>1</v>
      </c>
      <c r="C2496" s="4">
        <v>45290</v>
      </c>
      <c r="D2496" s="2">
        <v>683</v>
      </c>
      <c r="E2496" s="2">
        <v>19</v>
      </c>
      <c r="F2496" s="2" t="str">
        <f>VLOOKUP(E2496,PRODUCTS!A:B,2,FALSE)</f>
        <v>Bon Appetite</v>
      </c>
      <c r="G2496" s="2">
        <v>2</v>
      </c>
      <c r="H2496" s="10">
        <f>VLOOKUP(E2496,PRODUCTS!A:E,3,FALSE)</f>
        <v>62</v>
      </c>
      <c r="I2496" s="10">
        <f>VLOOKUP(E2496,PRODUCTS!A:E,4,FALSE)</f>
        <v>32</v>
      </c>
      <c r="J2496" s="10">
        <f t="shared" si="114"/>
        <v>124</v>
      </c>
      <c r="K2496" s="10">
        <f t="shared" si="115"/>
        <v>64</v>
      </c>
      <c r="L2496" s="10">
        <f t="shared" si="116"/>
        <v>60</v>
      </c>
      <c r="M2496" s="2">
        <f>VLOOKUP(D2496,CUSTOMERS!A:E,5,FALSE)</f>
        <v>7</v>
      </c>
      <c r="N2496" s="2">
        <f>VLOOKUP(E2496,PRODUCTS!A:E,5,FALSE)</f>
        <v>11</v>
      </c>
      <c r="O2496" s="2" t="str">
        <f>VLOOKUP(N2496,CATEGORIES!A:C,3,FALSE)</f>
        <v>Gifts</v>
      </c>
      <c r="P2496" s="2" t="str">
        <f ca="1">VLOOKUP(D2496,CUSTOMERS!A:J,10,FALSE)</f>
        <v>20 - 30</v>
      </c>
      <c r="Q2496" s="2" t="str">
        <f>VLOOKUP(D2496,CUSTOMERS!A:I,9,FALSE)</f>
        <v>Canada</v>
      </c>
      <c r="R2496" s="2" t="str">
        <f>VLOOKUP(D2496,CUSTOMERS!A:K,11,FALSE)</f>
        <v>Canada</v>
      </c>
    </row>
    <row r="2497" spans="1:18" x14ac:dyDescent="0.2">
      <c r="A2497" s="2">
        <v>2157</v>
      </c>
      <c r="B2497" s="2">
        <v>2</v>
      </c>
      <c r="C2497" s="4">
        <v>45290</v>
      </c>
      <c r="D2497" s="2">
        <v>683</v>
      </c>
      <c r="E2497" s="2">
        <v>40</v>
      </c>
      <c r="F2497" s="2" t="str">
        <f>VLOOKUP(E2497,PRODUCTS!A:B,2,FALSE)</f>
        <v>Cedar Hope Chest</v>
      </c>
      <c r="G2497" s="2">
        <v>1</v>
      </c>
      <c r="H2497" s="10">
        <f>VLOOKUP(E2497,PRODUCTS!A:E,3,FALSE)</f>
        <v>430</v>
      </c>
      <c r="I2497" s="10">
        <f>VLOOKUP(E2497,PRODUCTS!A:E,4,FALSE)</f>
        <v>217</v>
      </c>
      <c r="J2497" s="10">
        <f t="shared" ref="J2497:J2513" si="117">H2497*G2497</f>
        <v>430</v>
      </c>
      <c r="K2497" s="10">
        <f t="shared" ref="K2497:K2513" si="118">I2497*G2497</f>
        <v>217</v>
      </c>
      <c r="L2497" s="10">
        <f t="shared" ref="L2497:L2513" si="119">J2497-K2497</f>
        <v>213</v>
      </c>
      <c r="M2497" s="2">
        <f>VLOOKUP(D2497,CUSTOMERS!A:E,5,FALSE)</f>
        <v>7</v>
      </c>
      <c r="N2497" s="2">
        <f>VLOOKUP(E2497,PRODUCTS!A:E,5,FALSE)</f>
        <v>8</v>
      </c>
      <c r="O2497" s="2" t="str">
        <f>VLOOKUP(N2497,CATEGORIES!A:C,3,FALSE)</f>
        <v>Household</v>
      </c>
      <c r="P2497" s="2" t="str">
        <f ca="1">VLOOKUP(D2497,CUSTOMERS!A:J,10,FALSE)</f>
        <v>20 - 30</v>
      </c>
      <c r="Q2497" s="2" t="str">
        <f>VLOOKUP(D2497,CUSTOMERS!A:I,9,FALSE)</f>
        <v>Canada</v>
      </c>
      <c r="R2497" s="2" t="str">
        <f>VLOOKUP(D2497,CUSTOMERS!A:K,11,FALSE)</f>
        <v>Canada</v>
      </c>
    </row>
    <row r="2498" spans="1:18" x14ac:dyDescent="0.2">
      <c r="A2498" s="2">
        <v>2157</v>
      </c>
      <c r="B2498" s="2">
        <v>3</v>
      </c>
      <c r="C2498" s="4">
        <v>45290</v>
      </c>
      <c r="D2498" s="2">
        <v>683</v>
      </c>
      <c r="E2498" s="2">
        <v>175</v>
      </c>
      <c r="F2498" s="2" t="str">
        <f>VLOOKUP(E2498,PRODUCTS!A:B,2,FALSE)</f>
        <v>Silverplated Hip Flask</v>
      </c>
      <c r="G2498" s="2">
        <v>1</v>
      </c>
      <c r="H2498" s="10">
        <f>VLOOKUP(E2498,PRODUCTS!A:E,3,FALSE)</f>
        <v>29</v>
      </c>
      <c r="I2498" s="10">
        <f>VLOOKUP(E2498,PRODUCTS!A:E,4,FALSE)</f>
        <v>16.5</v>
      </c>
      <c r="J2498" s="10">
        <f t="shared" si="117"/>
        <v>29</v>
      </c>
      <c r="K2498" s="10">
        <f t="shared" si="118"/>
        <v>16.5</v>
      </c>
      <c r="L2498" s="10">
        <f t="shared" si="119"/>
        <v>12.5</v>
      </c>
      <c r="M2498" s="2">
        <f>VLOOKUP(D2498,CUSTOMERS!A:E,5,FALSE)</f>
        <v>7</v>
      </c>
      <c r="N2498" s="2">
        <f>VLOOKUP(E2498,PRODUCTS!A:E,5,FALSE)</f>
        <v>26</v>
      </c>
      <c r="O2498" s="2" t="str">
        <f>VLOOKUP(N2498,CATEGORIES!A:C,3,FALSE)</f>
        <v>Gifts</v>
      </c>
      <c r="P2498" s="2" t="str">
        <f ca="1">VLOOKUP(D2498,CUSTOMERS!A:J,10,FALSE)</f>
        <v>20 - 30</v>
      </c>
      <c r="Q2498" s="2" t="str">
        <f>VLOOKUP(D2498,CUSTOMERS!A:I,9,FALSE)</f>
        <v>Canada</v>
      </c>
      <c r="R2498" s="2" t="str">
        <f>VLOOKUP(D2498,CUSTOMERS!A:K,11,FALSE)</f>
        <v>Canada</v>
      </c>
    </row>
    <row r="2499" spans="1:18" x14ac:dyDescent="0.2">
      <c r="A2499" s="2">
        <v>2158</v>
      </c>
      <c r="B2499" s="2">
        <v>1</v>
      </c>
      <c r="C2499" s="4">
        <v>45290</v>
      </c>
      <c r="D2499" s="2">
        <v>456</v>
      </c>
      <c r="E2499" s="2">
        <v>140</v>
      </c>
      <c r="F2499" s="2" t="str">
        <f>VLOOKUP(E2499,PRODUCTS!A:B,2,FALSE)</f>
        <v>Deer Repellent</v>
      </c>
      <c r="G2499" s="2">
        <v>1</v>
      </c>
      <c r="H2499" s="10">
        <f>VLOOKUP(E2499,PRODUCTS!A:E,3,FALSE)</f>
        <v>15</v>
      </c>
      <c r="I2499" s="10">
        <f>VLOOKUP(E2499,PRODUCTS!A:E,4,FALSE)</f>
        <v>9.5</v>
      </c>
      <c r="J2499" s="10">
        <f t="shared" si="117"/>
        <v>15</v>
      </c>
      <c r="K2499" s="10">
        <f t="shared" si="118"/>
        <v>9.5</v>
      </c>
      <c r="L2499" s="10">
        <f t="shared" si="119"/>
        <v>5.5</v>
      </c>
      <c r="M2499" s="2">
        <f>VLOOKUP(D2499,CUSTOMERS!A:E,5,FALSE)</f>
        <v>7</v>
      </c>
      <c r="N2499" s="2">
        <f>VLOOKUP(E2499,PRODUCTS!A:E,5,FALSE)</f>
        <v>16</v>
      </c>
      <c r="O2499" s="2" t="str">
        <f>VLOOKUP(N2499,CATEGORIES!A:C,3,FALSE)</f>
        <v>Household</v>
      </c>
      <c r="P2499" s="2" t="str">
        <f ca="1">VLOOKUP(D2499,CUSTOMERS!A:J,10,FALSE)</f>
        <v>50 - 60</v>
      </c>
      <c r="Q2499" s="2" t="str">
        <f>VLOOKUP(D2499,CUSTOMERS!A:I,9,FALSE)</f>
        <v>England</v>
      </c>
      <c r="R2499" s="2" t="str">
        <f>VLOOKUP(D2499,CUSTOMERS!A:K,11,FALSE)</f>
        <v>Europe</v>
      </c>
    </row>
    <row r="2500" spans="1:18" x14ac:dyDescent="0.2">
      <c r="A2500" s="2">
        <v>2158</v>
      </c>
      <c r="B2500" s="2">
        <v>2</v>
      </c>
      <c r="C2500" s="4">
        <v>45290</v>
      </c>
      <c r="D2500" s="2">
        <v>456</v>
      </c>
      <c r="E2500" s="2">
        <v>142</v>
      </c>
      <c r="F2500" s="2" t="str">
        <f>VLOOKUP(E2500,PRODUCTS!A:B,2,FALSE)</f>
        <v>Notre Dame 3-D Puzzle</v>
      </c>
      <c r="G2500" s="2">
        <v>1</v>
      </c>
      <c r="H2500" s="10">
        <f>VLOOKUP(E2500,PRODUCTS!A:E,3,FALSE)</f>
        <v>50</v>
      </c>
      <c r="I2500" s="10">
        <f>VLOOKUP(E2500,PRODUCTS!A:E,4,FALSE)</f>
        <v>27</v>
      </c>
      <c r="J2500" s="10">
        <f t="shared" si="117"/>
        <v>50</v>
      </c>
      <c r="K2500" s="10">
        <f t="shared" si="118"/>
        <v>27</v>
      </c>
      <c r="L2500" s="10">
        <f t="shared" si="119"/>
        <v>23</v>
      </c>
      <c r="M2500" s="2">
        <f>VLOOKUP(D2500,CUSTOMERS!A:E,5,FALSE)</f>
        <v>7</v>
      </c>
      <c r="N2500" s="2">
        <f>VLOOKUP(E2500,PRODUCTS!A:E,5,FALSE)</f>
        <v>10</v>
      </c>
      <c r="O2500" s="2" t="str">
        <f>VLOOKUP(N2500,CATEGORIES!A:C,3,FALSE)</f>
        <v>Children</v>
      </c>
      <c r="P2500" s="2" t="str">
        <f ca="1">VLOOKUP(D2500,CUSTOMERS!A:J,10,FALSE)</f>
        <v>50 - 60</v>
      </c>
      <c r="Q2500" s="2" t="str">
        <f>VLOOKUP(D2500,CUSTOMERS!A:I,9,FALSE)</f>
        <v>England</v>
      </c>
      <c r="R2500" s="2" t="str">
        <f>VLOOKUP(D2500,CUSTOMERS!A:K,11,FALSE)</f>
        <v>Europe</v>
      </c>
    </row>
    <row r="2501" spans="1:18" x14ac:dyDescent="0.2">
      <c r="A2501" s="2">
        <v>2159</v>
      </c>
      <c r="B2501" s="2">
        <v>1</v>
      </c>
      <c r="C2501" s="4">
        <v>45290</v>
      </c>
      <c r="D2501" s="2">
        <v>684</v>
      </c>
      <c r="E2501" s="2">
        <v>140</v>
      </c>
      <c r="F2501" s="2" t="str">
        <f>VLOOKUP(E2501,PRODUCTS!A:B,2,FALSE)</f>
        <v>Deer Repellent</v>
      </c>
      <c r="G2501" s="2">
        <v>1</v>
      </c>
      <c r="H2501" s="10">
        <f>VLOOKUP(E2501,PRODUCTS!A:E,3,FALSE)</f>
        <v>15</v>
      </c>
      <c r="I2501" s="10">
        <f>VLOOKUP(E2501,PRODUCTS!A:E,4,FALSE)</f>
        <v>9.5</v>
      </c>
      <c r="J2501" s="10">
        <f t="shared" si="117"/>
        <v>15</v>
      </c>
      <c r="K2501" s="10">
        <f t="shared" si="118"/>
        <v>9.5</v>
      </c>
      <c r="L2501" s="10">
        <f t="shared" si="119"/>
        <v>5.5</v>
      </c>
      <c r="M2501" s="2">
        <f>VLOOKUP(D2501,CUSTOMERS!A:E,5,FALSE)</f>
        <v>6</v>
      </c>
      <c r="N2501" s="2">
        <f>VLOOKUP(E2501,PRODUCTS!A:E,5,FALSE)</f>
        <v>16</v>
      </c>
      <c r="O2501" s="2" t="str">
        <f>VLOOKUP(N2501,CATEGORIES!A:C,3,FALSE)</f>
        <v>Household</v>
      </c>
      <c r="P2501" s="2" t="str">
        <f ca="1">VLOOKUP(D2501,CUSTOMERS!A:J,10,FALSE)</f>
        <v>20 - 30</v>
      </c>
      <c r="Q2501" s="2" t="str">
        <f>VLOOKUP(D2501,CUSTOMERS!A:I,9,FALSE)</f>
        <v>Central</v>
      </c>
      <c r="R2501" s="2" t="str">
        <f>VLOOKUP(D2501,CUSTOMERS!A:K,11,FALSE)</f>
        <v>USA</v>
      </c>
    </row>
    <row r="2502" spans="1:18" x14ac:dyDescent="0.2">
      <c r="A2502" s="2">
        <v>2159</v>
      </c>
      <c r="B2502" s="2">
        <v>2</v>
      </c>
      <c r="C2502" s="4">
        <v>45290</v>
      </c>
      <c r="D2502" s="2">
        <v>684</v>
      </c>
      <c r="E2502" s="2">
        <v>142</v>
      </c>
      <c r="F2502" s="2" t="str">
        <f>VLOOKUP(E2502,PRODUCTS!A:B,2,FALSE)</f>
        <v>Notre Dame 3-D Puzzle</v>
      </c>
      <c r="G2502" s="2">
        <v>1</v>
      </c>
      <c r="H2502" s="10">
        <f>VLOOKUP(E2502,PRODUCTS!A:E,3,FALSE)</f>
        <v>50</v>
      </c>
      <c r="I2502" s="10">
        <f>VLOOKUP(E2502,PRODUCTS!A:E,4,FALSE)</f>
        <v>27</v>
      </c>
      <c r="J2502" s="10">
        <f t="shared" si="117"/>
        <v>50</v>
      </c>
      <c r="K2502" s="10">
        <f t="shared" si="118"/>
        <v>27</v>
      </c>
      <c r="L2502" s="10">
        <f t="shared" si="119"/>
        <v>23</v>
      </c>
      <c r="M2502" s="2">
        <f>VLOOKUP(D2502,CUSTOMERS!A:E,5,FALSE)</f>
        <v>6</v>
      </c>
      <c r="N2502" s="2">
        <f>VLOOKUP(E2502,PRODUCTS!A:E,5,FALSE)</f>
        <v>10</v>
      </c>
      <c r="O2502" s="2" t="str">
        <f>VLOOKUP(N2502,CATEGORIES!A:C,3,FALSE)</f>
        <v>Children</v>
      </c>
      <c r="P2502" s="2" t="str">
        <f ca="1">VLOOKUP(D2502,CUSTOMERS!A:J,10,FALSE)</f>
        <v>20 - 30</v>
      </c>
      <c r="Q2502" s="2" t="str">
        <f>VLOOKUP(D2502,CUSTOMERS!A:I,9,FALSE)</f>
        <v>Central</v>
      </c>
      <c r="R2502" s="2" t="str">
        <f>VLOOKUP(D2502,CUSTOMERS!A:K,11,FALSE)</f>
        <v>USA</v>
      </c>
    </row>
    <row r="2503" spans="1:18" x14ac:dyDescent="0.2">
      <c r="A2503" s="2">
        <v>2160</v>
      </c>
      <c r="B2503" s="2">
        <v>1</v>
      </c>
      <c r="C2503" s="4">
        <v>45290</v>
      </c>
      <c r="D2503" s="2">
        <v>119</v>
      </c>
      <c r="E2503" s="2">
        <v>105</v>
      </c>
      <c r="F2503" s="2" t="str">
        <f>VLOOKUP(E2503,PRODUCTS!A:B,2,FALSE)</f>
        <v>Exotic Flower Arrangement</v>
      </c>
      <c r="G2503" s="2">
        <v>1</v>
      </c>
      <c r="H2503" s="10">
        <f>VLOOKUP(E2503,PRODUCTS!A:E,3,FALSE)</f>
        <v>65</v>
      </c>
      <c r="I2503" s="10">
        <f>VLOOKUP(E2503,PRODUCTS!A:E,4,FALSE)</f>
        <v>33.5</v>
      </c>
      <c r="J2503" s="10">
        <f t="shared" si="117"/>
        <v>65</v>
      </c>
      <c r="K2503" s="10">
        <f t="shared" si="118"/>
        <v>33.5</v>
      </c>
      <c r="L2503" s="10">
        <f t="shared" si="119"/>
        <v>31.5</v>
      </c>
      <c r="M2503" s="2">
        <f>VLOOKUP(D2503,CUSTOMERS!A:E,5,FALSE)</f>
        <v>4</v>
      </c>
      <c r="N2503" s="2">
        <f>VLOOKUP(E2503,PRODUCTS!A:E,5,FALSE)</f>
        <v>22</v>
      </c>
      <c r="O2503" s="2" t="str">
        <f>VLOOKUP(N2503,CATEGORIES!A:C,3,FALSE)</f>
        <v>Gifts</v>
      </c>
      <c r="P2503" s="2" t="str">
        <f ca="1">VLOOKUP(D2503,CUSTOMERS!A:J,10,FALSE)</f>
        <v>50 - 60</v>
      </c>
      <c r="Q2503" s="2" t="str">
        <f>VLOOKUP(D2503,CUSTOMERS!A:I,9,FALSE)</f>
        <v>Germany</v>
      </c>
      <c r="R2503" s="2" t="str">
        <f>VLOOKUP(D2503,CUSTOMERS!A:K,11,FALSE)</f>
        <v>Europe</v>
      </c>
    </row>
    <row r="2504" spans="1:18" x14ac:dyDescent="0.2">
      <c r="A2504" s="2">
        <v>2160</v>
      </c>
      <c r="B2504" s="2">
        <v>2</v>
      </c>
      <c r="C2504" s="4">
        <v>45290</v>
      </c>
      <c r="D2504" s="2">
        <v>119</v>
      </c>
      <c r="E2504" s="2">
        <v>181</v>
      </c>
      <c r="F2504" s="2" t="str">
        <f>VLOOKUP(E2504,PRODUCTS!A:B,2,FALSE)</f>
        <v>Slinky</v>
      </c>
      <c r="G2504" s="2">
        <v>1</v>
      </c>
      <c r="H2504" s="10">
        <f>VLOOKUP(E2504,PRODUCTS!A:E,3,FALSE)</f>
        <v>12</v>
      </c>
      <c r="I2504" s="10">
        <f>VLOOKUP(E2504,PRODUCTS!A:E,4,FALSE)</f>
        <v>7</v>
      </c>
      <c r="J2504" s="10">
        <f t="shared" si="117"/>
        <v>12</v>
      </c>
      <c r="K2504" s="10">
        <f t="shared" si="118"/>
        <v>7</v>
      </c>
      <c r="L2504" s="10">
        <f t="shared" si="119"/>
        <v>5</v>
      </c>
      <c r="M2504" s="2">
        <f>VLOOKUP(D2504,CUSTOMERS!A:E,5,FALSE)</f>
        <v>4</v>
      </c>
      <c r="N2504" s="2">
        <f>VLOOKUP(E2504,PRODUCTS!A:E,5,FALSE)</f>
        <v>5</v>
      </c>
      <c r="O2504" s="2" t="str">
        <f>VLOOKUP(N2504,CATEGORIES!A:C,3,FALSE)</f>
        <v>Children</v>
      </c>
      <c r="P2504" s="2" t="str">
        <f ca="1">VLOOKUP(D2504,CUSTOMERS!A:J,10,FALSE)</f>
        <v>50 - 60</v>
      </c>
      <c r="Q2504" s="2" t="str">
        <f>VLOOKUP(D2504,CUSTOMERS!A:I,9,FALSE)</f>
        <v>Germany</v>
      </c>
      <c r="R2504" s="2" t="str">
        <f>VLOOKUP(D2504,CUSTOMERS!A:K,11,FALSE)</f>
        <v>Europe</v>
      </c>
    </row>
    <row r="2505" spans="1:18" x14ac:dyDescent="0.2">
      <c r="A2505" s="2">
        <v>2160</v>
      </c>
      <c r="B2505" s="2">
        <v>3</v>
      </c>
      <c r="C2505" s="4">
        <v>45290</v>
      </c>
      <c r="D2505" s="2">
        <v>119</v>
      </c>
      <c r="E2505" s="2">
        <v>208</v>
      </c>
      <c r="F2505" s="2" t="str">
        <f>VLOOKUP(E2505,PRODUCTS!A:B,2,FALSE)</f>
        <v>Winged Fairy</v>
      </c>
      <c r="G2505" s="2">
        <v>1</v>
      </c>
      <c r="H2505" s="10">
        <f>VLOOKUP(E2505,PRODUCTS!A:E,3,FALSE)</f>
        <v>45</v>
      </c>
      <c r="I2505" s="10">
        <f>VLOOKUP(E2505,PRODUCTS!A:E,4,FALSE)</f>
        <v>25.5</v>
      </c>
      <c r="J2505" s="10">
        <f t="shared" si="117"/>
        <v>45</v>
      </c>
      <c r="K2505" s="10">
        <f t="shared" si="118"/>
        <v>25.5</v>
      </c>
      <c r="L2505" s="10">
        <f t="shared" si="119"/>
        <v>19.5</v>
      </c>
      <c r="M2505" s="2">
        <f>VLOOKUP(D2505,CUSTOMERS!A:E,5,FALSE)</f>
        <v>4</v>
      </c>
      <c r="N2505" s="2">
        <f>VLOOKUP(E2505,PRODUCTS!A:E,5,FALSE)</f>
        <v>16</v>
      </c>
      <c r="O2505" s="2" t="str">
        <f>VLOOKUP(N2505,CATEGORIES!A:C,3,FALSE)</f>
        <v>Household</v>
      </c>
      <c r="P2505" s="2" t="str">
        <f ca="1">VLOOKUP(D2505,CUSTOMERS!A:J,10,FALSE)</f>
        <v>50 - 60</v>
      </c>
      <c r="Q2505" s="2" t="str">
        <f>VLOOKUP(D2505,CUSTOMERS!A:I,9,FALSE)</f>
        <v>Germany</v>
      </c>
      <c r="R2505" s="2" t="str">
        <f>VLOOKUP(D2505,CUSTOMERS!A:K,11,FALSE)</f>
        <v>Europe</v>
      </c>
    </row>
    <row r="2506" spans="1:18" x14ac:dyDescent="0.2">
      <c r="A2506" s="2">
        <v>2161</v>
      </c>
      <c r="B2506" s="2">
        <v>1</v>
      </c>
      <c r="C2506" s="4">
        <v>45290</v>
      </c>
      <c r="D2506" s="2">
        <v>684</v>
      </c>
      <c r="E2506" s="2">
        <v>72</v>
      </c>
      <c r="F2506" s="2" t="str">
        <f>VLOOKUP(E2506,PRODUCTS!A:B,2,FALSE)</f>
        <v>Elmo Market Basket</v>
      </c>
      <c r="G2506" s="2">
        <v>2</v>
      </c>
      <c r="H2506" s="10">
        <f>VLOOKUP(E2506,PRODUCTS!A:E,3,FALSE)</f>
        <v>30</v>
      </c>
      <c r="I2506" s="10">
        <f>VLOOKUP(E2506,PRODUCTS!A:E,4,FALSE)</f>
        <v>18</v>
      </c>
      <c r="J2506" s="10">
        <f t="shared" si="117"/>
        <v>60</v>
      </c>
      <c r="K2506" s="10">
        <f t="shared" si="118"/>
        <v>36</v>
      </c>
      <c r="L2506" s="10">
        <f t="shared" si="119"/>
        <v>24</v>
      </c>
      <c r="M2506" s="2">
        <f>VLOOKUP(D2506,CUSTOMERS!A:E,5,FALSE)</f>
        <v>6</v>
      </c>
      <c r="N2506" s="2">
        <f>VLOOKUP(E2506,PRODUCTS!A:E,5,FALSE)</f>
        <v>17</v>
      </c>
      <c r="O2506" s="2" t="str">
        <f>VLOOKUP(N2506,CATEGORIES!A:C,3,FALSE)</f>
        <v>Children</v>
      </c>
      <c r="P2506" s="2" t="str">
        <f ca="1">VLOOKUP(D2506,CUSTOMERS!A:J,10,FALSE)</f>
        <v>20 - 30</v>
      </c>
      <c r="Q2506" s="2" t="str">
        <f>VLOOKUP(D2506,CUSTOMERS!A:I,9,FALSE)</f>
        <v>Central</v>
      </c>
      <c r="R2506" s="2" t="str">
        <f>VLOOKUP(D2506,CUSTOMERS!A:K,11,FALSE)</f>
        <v>USA</v>
      </c>
    </row>
    <row r="2507" spans="1:18" x14ac:dyDescent="0.2">
      <c r="A2507" s="2">
        <v>2162</v>
      </c>
      <c r="B2507" s="2">
        <v>1</v>
      </c>
      <c r="C2507" s="4">
        <v>45290</v>
      </c>
      <c r="D2507" s="2">
        <v>311</v>
      </c>
      <c r="E2507" s="2">
        <v>108</v>
      </c>
      <c r="F2507" s="2" t="str">
        <f>VLOOKUP(E2507,PRODUCTS!A:B,2,FALSE)</f>
        <v>Invisible Wreath Hanger</v>
      </c>
      <c r="G2507" s="2">
        <v>1</v>
      </c>
      <c r="H2507" s="10">
        <f>VLOOKUP(E2507,PRODUCTS!A:E,3,FALSE)</f>
        <v>20</v>
      </c>
      <c r="I2507" s="10">
        <f>VLOOKUP(E2507,PRODUCTS!A:E,4,FALSE)</f>
        <v>13</v>
      </c>
      <c r="J2507" s="10">
        <f t="shared" si="117"/>
        <v>20</v>
      </c>
      <c r="K2507" s="10">
        <f t="shared" si="118"/>
        <v>13</v>
      </c>
      <c r="L2507" s="10">
        <f t="shared" si="119"/>
        <v>7</v>
      </c>
      <c r="M2507" s="2">
        <f>VLOOKUP(D2507,CUSTOMERS!A:E,5,FALSE)</f>
        <v>4</v>
      </c>
      <c r="N2507" s="2">
        <f>VLOOKUP(E2507,PRODUCTS!A:E,5,FALSE)</f>
        <v>4</v>
      </c>
      <c r="O2507" s="2" t="str">
        <f>VLOOKUP(N2507,CATEGORIES!A:C,3,FALSE)</f>
        <v>Gifts</v>
      </c>
      <c r="P2507" s="2" t="str">
        <f ca="1">VLOOKUP(D2507,CUSTOMERS!A:J,10,FALSE)</f>
        <v>60 - 70</v>
      </c>
      <c r="Q2507" s="2" t="str">
        <f>VLOOKUP(D2507,CUSTOMERS!A:I,9,FALSE)</f>
        <v>North-East</v>
      </c>
      <c r="R2507" s="2" t="str">
        <f>VLOOKUP(D2507,CUSTOMERS!A:K,11,FALSE)</f>
        <v>USA</v>
      </c>
    </row>
    <row r="2508" spans="1:18" x14ac:dyDescent="0.2">
      <c r="A2508" s="2">
        <v>2162</v>
      </c>
      <c r="B2508" s="2">
        <v>2</v>
      </c>
      <c r="C2508" s="4">
        <v>45290</v>
      </c>
      <c r="D2508" s="2">
        <v>311</v>
      </c>
      <c r="E2508" s="2">
        <v>139</v>
      </c>
      <c r="F2508" s="2" t="str">
        <f>VLOOKUP(E2508,PRODUCTS!A:B,2,FALSE)</f>
        <v>Navy SEAL Watch</v>
      </c>
      <c r="G2508" s="2">
        <v>1</v>
      </c>
      <c r="H2508" s="10">
        <f>VLOOKUP(E2508,PRODUCTS!A:E,3,FALSE)</f>
        <v>194</v>
      </c>
      <c r="I2508" s="10">
        <f>VLOOKUP(E2508,PRODUCTS!A:E,4,FALSE)</f>
        <v>100</v>
      </c>
      <c r="J2508" s="10">
        <f t="shared" si="117"/>
        <v>194</v>
      </c>
      <c r="K2508" s="10">
        <f t="shared" si="118"/>
        <v>100</v>
      </c>
      <c r="L2508" s="10">
        <f t="shared" si="119"/>
        <v>94</v>
      </c>
      <c r="M2508" s="2">
        <f>VLOOKUP(D2508,CUSTOMERS!A:E,5,FALSE)</f>
        <v>4</v>
      </c>
      <c r="N2508" s="2">
        <f>VLOOKUP(E2508,PRODUCTS!A:E,5,FALSE)</f>
        <v>14</v>
      </c>
      <c r="O2508" s="2" t="str">
        <f>VLOOKUP(N2508,CATEGORIES!A:C,3,FALSE)</f>
        <v>Health &amp; Beauty</v>
      </c>
      <c r="P2508" s="2" t="str">
        <f ca="1">VLOOKUP(D2508,CUSTOMERS!A:J,10,FALSE)</f>
        <v>60 - 70</v>
      </c>
      <c r="Q2508" s="2" t="str">
        <f>VLOOKUP(D2508,CUSTOMERS!A:I,9,FALSE)</f>
        <v>North-East</v>
      </c>
      <c r="R2508" s="2" t="str">
        <f>VLOOKUP(D2508,CUSTOMERS!A:K,11,FALSE)</f>
        <v>USA</v>
      </c>
    </row>
    <row r="2509" spans="1:18" x14ac:dyDescent="0.2">
      <c r="A2509" s="2">
        <v>2162</v>
      </c>
      <c r="B2509" s="2">
        <v>3</v>
      </c>
      <c r="C2509" s="4">
        <v>45290</v>
      </c>
      <c r="D2509" s="2">
        <v>311</v>
      </c>
      <c r="E2509" s="2">
        <v>158</v>
      </c>
      <c r="F2509" s="2" t="str">
        <f>VLOOKUP(E2509,PRODUCTS!A:B,2,FALSE)</f>
        <v>Portable Light Box</v>
      </c>
      <c r="G2509" s="2">
        <v>1</v>
      </c>
      <c r="H2509" s="10">
        <f>VLOOKUP(E2509,PRODUCTS!A:E,3,FALSE)</f>
        <v>304</v>
      </c>
      <c r="I2509" s="10">
        <f>VLOOKUP(E2509,PRODUCTS!A:E,4,FALSE)</f>
        <v>154</v>
      </c>
      <c r="J2509" s="10">
        <f t="shared" si="117"/>
        <v>304</v>
      </c>
      <c r="K2509" s="10">
        <f t="shared" si="118"/>
        <v>154</v>
      </c>
      <c r="L2509" s="10">
        <f t="shared" si="119"/>
        <v>150</v>
      </c>
      <c r="M2509" s="2">
        <f>VLOOKUP(D2509,CUSTOMERS!A:E,5,FALSE)</f>
        <v>4</v>
      </c>
      <c r="N2509" s="2">
        <f>VLOOKUP(E2509,PRODUCTS!A:E,5,FALSE)</f>
        <v>7</v>
      </c>
      <c r="O2509" s="2" t="str">
        <f>VLOOKUP(N2509,CATEGORIES!A:C,3,FALSE)</f>
        <v>Electronics</v>
      </c>
      <c r="P2509" s="2" t="str">
        <f ca="1">VLOOKUP(D2509,CUSTOMERS!A:J,10,FALSE)</f>
        <v>60 - 70</v>
      </c>
      <c r="Q2509" s="2" t="str">
        <f>VLOOKUP(D2509,CUSTOMERS!A:I,9,FALSE)</f>
        <v>North-East</v>
      </c>
      <c r="R2509" s="2" t="str">
        <f>VLOOKUP(D2509,CUSTOMERS!A:K,11,FALSE)</f>
        <v>USA</v>
      </c>
    </row>
    <row r="2510" spans="1:18" x14ac:dyDescent="0.2">
      <c r="A2510" s="2">
        <v>2163</v>
      </c>
      <c r="B2510" s="2">
        <v>1</v>
      </c>
      <c r="C2510" s="4">
        <v>45290</v>
      </c>
      <c r="D2510" s="2">
        <v>453</v>
      </c>
      <c r="E2510" s="2">
        <v>163</v>
      </c>
      <c r="F2510" s="2" t="str">
        <f>VLOOKUP(E2510,PRODUCTS!A:B,2,FALSE)</f>
        <v>Queen Log Cabin Quilt</v>
      </c>
      <c r="G2510" s="2">
        <v>1</v>
      </c>
      <c r="H2510" s="10">
        <f>VLOOKUP(E2510,PRODUCTS!A:E,3,FALSE)</f>
        <v>180</v>
      </c>
      <c r="I2510" s="10">
        <f>VLOOKUP(E2510,PRODUCTS!A:E,4,FALSE)</f>
        <v>93</v>
      </c>
      <c r="J2510" s="10">
        <f t="shared" si="117"/>
        <v>180</v>
      </c>
      <c r="K2510" s="10">
        <f t="shared" si="118"/>
        <v>93</v>
      </c>
      <c r="L2510" s="10">
        <f t="shared" si="119"/>
        <v>87</v>
      </c>
      <c r="M2510" s="2">
        <f>VLOOKUP(D2510,CUSTOMERS!A:E,5,FALSE)</f>
        <v>6</v>
      </c>
      <c r="N2510" s="2">
        <f>VLOOKUP(E2510,PRODUCTS!A:E,5,FALSE)</f>
        <v>19</v>
      </c>
      <c r="O2510" s="2" t="str">
        <f>VLOOKUP(N2510,CATEGORIES!A:C,3,FALSE)</f>
        <v>Household</v>
      </c>
      <c r="P2510" s="2" t="str">
        <f ca="1">VLOOKUP(D2510,CUSTOMERS!A:J,10,FALSE)</f>
        <v>30 - 40</v>
      </c>
      <c r="Q2510" s="2" t="str">
        <f>VLOOKUP(D2510,CUSTOMERS!A:I,9,FALSE)</f>
        <v>Mid-Atlantic</v>
      </c>
      <c r="R2510" s="2" t="str">
        <f>VLOOKUP(D2510,CUSTOMERS!A:K,11,FALSE)</f>
        <v>USA</v>
      </c>
    </row>
    <row r="2511" spans="1:18" x14ac:dyDescent="0.2">
      <c r="A2511" s="2">
        <v>2163</v>
      </c>
      <c r="B2511" s="2">
        <v>2</v>
      </c>
      <c r="C2511" s="4">
        <v>45290</v>
      </c>
      <c r="D2511" s="2">
        <v>453</v>
      </c>
      <c r="E2511" s="2">
        <v>181</v>
      </c>
      <c r="F2511" s="2" t="str">
        <f>VLOOKUP(E2511,PRODUCTS!A:B,2,FALSE)</f>
        <v>Slinky</v>
      </c>
      <c r="G2511" s="2">
        <v>1</v>
      </c>
      <c r="H2511" s="10">
        <f>VLOOKUP(E2511,PRODUCTS!A:E,3,FALSE)</f>
        <v>12</v>
      </c>
      <c r="I2511" s="10">
        <f>VLOOKUP(E2511,PRODUCTS!A:E,4,FALSE)</f>
        <v>7</v>
      </c>
      <c r="J2511" s="10">
        <f t="shared" si="117"/>
        <v>12</v>
      </c>
      <c r="K2511" s="10">
        <f t="shared" si="118"/>
        <v>7</v>
      </c>
      <c r="L2511" s="10">
        <f t="shared" si="119"/>
        <v>5</v>
      </c>
      <c r="M2511" s="2">
        <f>VLOOKUP(D2511,CUSTOMERS!A:E,5,FALSE)</f>
        <v>6</v>
      </c>
      <c r="N2511" s="2">
        <f>VLOOKUP(E2511,PRODUCTS!A:E,5,FALSE)</f>
        <v>5</v>
      </c>
      <c r="O2511" s="2" t="str">
        <f>VLOOKUP(N2511,CATEGORIES!A:C,3,FALSE)</f>
        <v>Children</v>
      </c>
      <c r="P2511" s="2" t="str">
        <f ca="1">VLOOKUP(D2511,CUSTOMERS!A:J,10,FALSE)</f>
        <v>30 - 40</v>
      </c>
      <c r="Q2511" s="2" t="str">
        <f>VLOOKUP(D2511,CUSTOMERS!A:I,9,FALSE)</f>
        <v>Mid-Atlantic</v>
      </c>
      <c r="R2511" s="2" t="str">
        <f>VLOOKUP(D2511,CUSTOMERS!A:K,11,FALSE)</f>
        <v>USA</v>
      </c>
    </row>
    <row r="2512" spans="1:18" x14ac:dyDescent="0.2">
      <c r="A2512" s="2">
        <v>2164</v>
      </c>
      <c r="B2512" s="2">
        <v>1</v>
      </c>
      <c r="C2512" s="4">
        <v>45290</v>
      </c>
      <c r="D2512" s="2">
        <v>685</v>
      </c>
      <c r="E2512" s="2">
        <v>71</v>
      </c>
      <c r="F2512" s="2" t="str">
        <f>VLOOKUP(E2512,PRODUCTS!A:B,2,FALSE)</f>
        <v>Executive Writing Set</v>
      </c>
      <c r="G2512" s="2">
        <v>1</v>
      </c>
      <c r="H2512" s="10">
        <f>VLOOKUP(E2512,PRODUCTS!A:E,3,FALSE)</f>
        <v>33</v>
      </c>
      <c r="I2512" s="10">
        <f>VLOOKUP(E2512,PRODUCTS!A:E,4,FALSE)</f>
        <v>17.5</v>
      </c>
      <c r="J2512" s="10">
        <f t="shared" si="117"/>
        <v>33</v>
      </c>
      <c r="K2512" s="10">
        <f t="shared" si="118"/>
        <v>17.5</v>
      </c>
      <c r="L2512" s="10">
        <f t="shared" si="119"/>
        <v>15.5</v>
      </c>
      <c r="M2512" s="2">
        <f>VLOOKUP(D2512,CUSTOMERS!A:E,5,FALSE)</f>
        <v>8</v>
      </c>
      <c r="N2512" s="2">
        <f>VLOOKUP(E2512,PRODUCTS!A:E,5,FALSE)</f>
        <v>26</v>
      </c>
      <c r="O2512" s="2" t="str">
        <f>VLOOKUP(N2512,CATEGORIES!A:C,3,FALSE)</f>
        <v>Gifts</v>
      </c>
      <c r="P2512" s="2" t="str">
        <f ca="1">VLOOKUP(D2512,CUSTOMERS!A:J,10,FALSE)</f>
        <v>20 - 30</v>
      </c>
      <c r="Q2512" s="2" t="str">
        <f>VLOOKUP(D2512,CUSTOMERS!A:I,9,FALSE)</f>
        <v>North-East</v>
      </c>
      <c r="R2512" s="2" t="str">
        <f>VLOOKUP(D2512,CUSTOMERS!A:K,11,FALSE)</f>
        <v>USA</v>
      </c>
    </row>
    <row r="2513" spans="1:18" x14ac:dyDescent="0.2">
      <c r="A2513" s="2">
        <v>2164</v>
      </c>
      <c r="B2513" s="2">
        <v>2</v>
      </c>
      <c r="C2513" s="4">
        <v>45290</v>
      </c>
      <c r="D2513" s="2">
        <v>685</v>
      </c>
      <c r="E2513" s="2">
        <v>128</v>
      </c>
      <c r="F2513" s="2" t="str">
        <f>VLOOKUP(E2513,PRODUCTS!A:B,2,FALSE)</f>
        <v>Madison Blend Espresso</v>
      </c>
      <c r="G2513" s="2">
        <v>1</v>
      </c>
      <c r="H2513" s="10">
        <f>VLOOKUP(E2513,PRODUCTS!A:E,3,FALSE)</f>
        <v>14</v>
      </c>
      <c r="I2513" s="10">
        <f>VLOOKUP(E2513,PRODUCTS!A:E,4,FALSE)</f>
        <v>10</v>
      </c>
      <c r="J2513" s="10">
        <f t="shared" si="117"/>
        <v>14</v>
      </c>
      <c r="K2513" s="10">
        <f t="shared" si="118"/>
        <v>10</v>
      </c>
      <c r="L2513" s="10">
        <f t="shared" si="119"/>
        <v>4</v>
      </c>
      <c r="M2513" s="2">
        <f>VLOOKUP(D2513,CUSTOMERS!A:E,5,FALSE)</f>
        <v>8</v>
      </c>
      <c r="N2513" s="2">
        <f>VLOOKUP(E2513,PRODUCTS!A:E,5,FALSE)</f>
        <v>6</v>
      </c>
      <c r="O2513" s="2" t="str">
        <f>VLOOKUP(N2513,CATEGORIES!A:C,3,FALSE)</f>
        <v>Food</v>
      </c>
      <c r="P2513" s="2" t="str">
        <f ca="1">VLOOKUP(D2513,CUSTOMERS!A:J,10,FALSE)</f>
        <v>20 - 30</v>
      </c>
      <c r="Q2513" s="2" t="str">
        <f>VLOOKUP(D2513,CUSTOMERS!A:I,9,FALSE)</f>
        <v>North-East</v>
      </c>
      <c r="R2513" s="2" t="str">
        <f>VLOOKUP(D2513,CUSTOMERS!A:K,11,FALSE)</f>
        <v>USA</v>
      </c>
    </row>
    <row r="2514" spans="1:18" x14ac:dyDescent="0.2">
      <c r="C2514" s="4"/>
    </row>
  </sheetData>
  <autoFilter ref="A1:R2513" xr:uid="{00000000-0001-0000-0000-000000000000}"/>
  <sortState xmlns:xlrd2="http://schemas.microsoft.com/office/spreadsheetml/2017/richdata2" ref="A2:G2494">
    <sortCondition ref="A2:A2494"/>
  </sortState>
  <phoneticPr fontId="0" type="noConversion"/>
  <pageMargins left="0.75" right="0.75" top="1" bottom="1" header="0.5" footer="0.5"/>
  <pageSetup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6A043-A9B4-480F-80CE-C63EFD23EF4F}">
  <dimension ref="A1:I1064"/>
  <sheetViews>
    <sheetView workbookViewId="0">
      <selection activeCell="B1053" sqref="B1053"/>
    </sheetView>
  </sheetViews>
  <sheetFormatPr defaultColWidth="9.140625" defaultRowHeight="12.75" x14ac:dyDescent="0.2"/>
  <cols>
    <col min="1" max="1" width="11.140625" style="2" bestFit="1" customWidth="1"/>
    <col min="2" max="2" width="23" style="2" bestFit="1" customWidth="1"/>
    <col min="3" max="3" width="13.5703125" style="2" bestFit="1" customWidth="1"/>
    <col min="4" max="4" width="12.140625" style="2" bestFit="1" customWidth="1"/>
    <col min="5" max="5" width="20.28515625" style="2" bestFit="1" customWidth="1"/>
    <col min="6" max="6" width="17" style="2" bestFit="1" customWidth="1"/>
    <col min="7" max="7" width="16.85546875" style="2" bestFit="1" customWidth="1"/>
    <col min="8" max="8" width="12.5703125" style="2" bestFit="1" customWidth="1"/>
    <col min="9" max="16384" width="9.140625" style="2"/>
  </cols>
  <sheetData>
    <row r="1" spans="1:9" x14ac:dyDescent="0.2">
      <c r="A1" s="1" t="s">
        <v>165</v>
      </c>
      <c r="B1" s="5" t="s">
        <v>892</v>
      </c>
      <c r="C1" s="1" t="s">
        <v>166</v>
      </c>
      <c r="D1" s="5" t="s">
        <v>1160</v>
      </c>
      <c r="E1" s="5" t="s">
        <v>891</v>
      </c>
      <c r="F1" s="5" t="s">
        <v>2208</v>
      </c>
      <c r="G1" s="5" t="s">
        <v>1162</v>
      </c>
      <c r="H1" s="5" t="s">
        <v>2191</v>
      </c>
      <c r="I1" s="5" t="s">
        <v>2241</v>
      </c>
    </row>
    <row r="2" spans="1:9" x14ac:dyDescent="0.2">
      <c r="A2" s="2">
        <v>1101</v>
      </c>
      <c r="B2" s="2">
        <v>1</v>
      </c>
      <c r="C2" s="4">
        <v>44562</v>
      </c>
      <c r="D2" s="2">
        <v>238</v>
      </c>
      <c r="E2" s="2">
        <f>VLOOKUP(D2,CUSTOMERS!A:E,5,FALSE)</f>
        <v>3</v>
      </c>
      <c r="F2" s="2" t="str">
        <f ca="1">VLOOKUP(D2,CUSTOMERS!A:J,10,FALSE)</f>
        <v>30 - 40</v>
      </c>
      <c r="G2" s="2" t="str">
        <f>VLOOKUP(D2,CUSTOMERS!A:I,9,FALSE)</f>
        <v>Mid-Atlantic</v>
      </c>
      <c r="H2" s="2" t="str">
        <f>VLOOKUP(D2,CUSTOMERS!A:K,11,FALSE)</f>
        <v>USA</v>
      </c>
      <c r="I2" s="2">
        <f t="shared" ref="I2:I65" si="0">IF(COUNTIF(D:D,D2)&gt;1,1,0)</f>
        <v>1</v>
      </c>
    </row>
    <row r="3" spans="1:9" x14ac:dyDescent="0.2">
      <c r="A3" s="2">
        <v>1102</v>
      </c>
      <c r="B3" s="2">
        <v>1</v>
      </c>
      <c r="C3" s="4">
        <v>44563</v>
      </c>
      <c r="D3" s="2">
        <v>613</v>
      </c>
      <c r="E3" s="2">
        <f>VLOOKUP(D3,CUSTOMERS!A:E,5,FALSE)</f>
        <v>6</v>
      </c>
      <c r="F3" s="2" t="str">
        <f ca="1">VLOOKUP(D3,CUSTOMERS!A:J,10,FALSE)</f>
        <v>70+</v>
      </c>
      <c r="G3" s="2" t="str">
        <f>VLOOKUP(D3,CUSTOMERS!A:I,9,FALSE)</f>
        <v>Central</v>
      </c>
      <c r="H3" s="2" t="str">
        <f>VLOOKUP(D3,CUSTOMERS!A:K,11,FALSE)</f>
        <v>USA</v>
      </c>
      <c r="I3" s="2">
        <f t="shared" si="0"/>
        <v>1</v>
      </c>
    </row>
    <row r="4" spans="1:9" x14ac:dyDescent="0.2">
      <c r="A4" s="2">
        <v>1103</v>
      </c>
      <c r="B4" s="2">
        <v>1</v>
      </c>
      <c r="C4" s="4">
        <v>44564</v>
      </c>
      <c r="D4" s="2">
        <v>77</v>
      </c>
      <c r="E4" s="2">
        <f>VLOOKUP(D4,CUSTOMERS!A:E,5,FALSE)</f>
        <v>6</v>
      </c>
      <c r="F4" s="2" t="str">
        <f ca="1">VLOOKUP(D4,CUSTOMERS!A:J,10,FALSE)</f>
        <v>60 - 70</v>
      </c>
      <c r="G4" s="2" t="str">
        <f>VLOOKUP(D4,CUSTOMERS!A:I,9,FALSE)</f>
        <v>Central</v>
      </c>
      <c r="H4" s="2" t="str">
        <f>VLOOKUP(D4,CUSTOMERS!A:K,11,FALSE)</f>
        <v>USA</v>
      </c>
      <c r="I4" s="2">
        <f t="shared" si="0"/>
        <v>1</v>
      </c>
    </row>
    <row r="5" spans="1:9" x14ac:dyDescent="0.2">
      <c r="A5" s="2">
        <v>1104</v>
      </c>
      <c r="B5" s="2">
        <v>1</v>
      </c>
      <c r="C5" s="4">
        <v>44567</v>
      </c>
      <c r="D5" s="2">
        <v>450</v>
      </c>
      <c r="E5" s="2">
        <f>VLOOKUP(D5,CUSTOMERS!A:E,5,FALSE)</f>
        <v>5</v>
      </c>
      <c r="F5" s="2" t="str">
        <f ca="1">VLOOKUP(D5,CUSTOMERS!A:J,10,FALSE)</f>
        <v>30 - 40</v>
      </c>
      <c r="G5" s="2" t="str">
        <f>VLOOKUP(D5,CUSTOMERS!A:I,9,FALSE)</f>
        <v>North-East</v>
      </c>
      <c r="H5" s="2" t="str">
        <f>VLOOKUP(D5,CUSTOMERS!A:K,11,FALSE)</f>
        <v>USA</v>
      </c>
      <c r="I5" s="2">
        <f t="shared" si="0"/>
        <v>1</v>
      </c>
    </row>
    <row r="6" spans="1:9" x14ac:dyDescent="0.2">
      <c r="A6" s="2">
        <v>1105</v>
      </c>
      <c r="B6" s="2">
        <v>1</v>
      </c>
      <c r="C6" s="4">
        <v>44568</v>
      </c>
      <c r="D6" s="2">
        <v>95</v>
      </c>
      <c r="E6" s="2">
        <f>VLOOKUP(D6,CUSTOMERS!A:E,5,FALSE)</f>
        <v>4</v>
      </c>
      <c r="F6" s="2" t="str">
        <f ca="1">VLOOKUP(D6,CUSTOMERS!A:J,10,FALSE)</f>
        <v>50 - 60</v>
      </c>
      <c r="G6" s="2" t="str">
        <f>VLOOKUP(D6,CUSTOMERS!A:I,9,FALSE)</f>
        <v>North-East</v>
      </c>
      <c r="H6" s="2" t="str">
        <f>VLOOKUP(D6,CUSTOMERS!A:K,11,FALSE)</f>
        <v>USA</v>
      </c>
      <c r="I6" s="2">
        <f t="shared" si="0"/>
        <v>0</v>
      </c>
    </row>
    <row r="7" spans="1:9" x14ac:dyDescent="0.2">
      <c r="A7" s="2">
        <v>1106</v>
      </c>
      <c r="B7" s="2">
        <v>1</v>
      </c>
      <c r="C7" s="4">
        <v>44570</v>
      </c>
      <c r="D7" s="2">
        <v>187</v>
      </c>
      <c r="E7" s="2">
        <f>VLOOKUP(D7,CUSTOMERS!A:E,5,FALSE)</f>
        <v>6</v>
      </c>
      <c r="F7" s="2" t="str">
        <f ca="1">VLOOKUP(D7,CUSTOMERS!A:J,10,FALSE)</f>
        <v>30 - 40</v>
      </c>
      <c r="G7" s="2" t="str">
        <f>VLOOKUP(D7,CUSTOMERS!A:I,9,FALSE)</f>
        <v>Canada</v>
      </c>
      <c r="H7" s="2" t="str">
        <f>VLOOKUP(D7,CUSTOMERS!A:K,11,FALSE)</f>
        <v>Canada</v>
      </c>
      <c r="I7" s="2">
        <f t="shared" si="0"/>
        <v>1</v>
      </c>
    </row>
    <row r="8" spans="1:9" x14ac:dyDescent="0.2">
      <c r="A8" s="2">
        <v>1107</v>
      </c>
      <c r="B8" s="2">
        <v>1</v>
      </c>
      <c r="C8" s="4">
        <v>44571</v>
      </c>
      <c r="D8" s="2">
        <v>364</v>
      </c>
      <c r="E8" s="2">
        <f>VLOOKUP(D8,CUSTOMERS!A:E,5,FALSE)</f>
        <v>2</v>
      </c>
      <c r="F8" s="2" t="str">
        <f ca="1">VLOOKUP(D8,CUSTOMERS!A:J,10,FALSE)</f>
        <v>20 - 30</v>
      </c>
      <c r="G8" s="2" t="str">
        <f>VLOOKUP(D8,CUSTOMERS!A:I,9,FALSE)</f>
        <v>South-West</v>
      </c>
      <c r="H8" s="2" t="str">
        <f>VLOOKUP(D8,CUSTOMERS!A:K,11,FALSE)</f>
        <v>USA</v>
      </c>
      <c r="I8" s="2">
        <f t="shared" si="0"/>
        <v>0</v>
      </c>
    </row>
    <row r="9" spans="1:9" x14ac:dyDescent="0.2">
      <c r="A9" s="2">
        <v>1108</v>
      </c>
      <c r="B9" s="2">
        <v>1</v>
      </c>
      <c r="C9" s="4">
        <v>44574</v>
      </c>
      <c r="D9" s="2">
        <v>651</v>
      </c>
      <c r="E9" s="2">
        <f>VLOOKUP(D9,CUSTOMERS!A:E,5,FALSE)</f>
        <v>3</v>
      </c>
      <c r="F9" s="2" t="str">
        <f ca="1">VLOOKUP(D9,CUSTOMERS!A:J,10,FALSE)</f>
        <v>30 - 40</v>
      </c>
      <c r="G9" s="2" t="str">
        <f>VLOOKUP(D9,CUSTOMERS!A:I,9,FALSE)</f>
        <v>South-East</v>
      </c>
      <c r="H9" s="2" t="str">
        <f>VLOOKUP(D9,CUSTOMERS!A:K,11,FALSE)</f>
        <v>USA</v>
      </c>
      <c r="I9" s="2">
        <f t="shared" si="0"/>
        <v>0</v>
      </c>
    </row>
    <row r="10" spans="1:9" x14ac:dyDescent="0.2">
      <c r="A10" s="2">
        <v>1109</v>
      </c>
      <c r="B10" s="2">
        <v>1</v>
      </c>
      <c r="C10" s="4">
        <v>44575</v>
      </c>
      <c r="D10" s="2">
        <v>357</v>
      </c>
      <c r="E10" s="2">
        <f>VLOOKUP(D10,CUSTOMERS!A:E,5,FALSE)</f>
        <v>10</v>
      </c>
      <c r="F10" s="2" t="str">
        <f ca="1">VLOOKUP(D10,CUSTOMERS!A:J,10,FALSE)</f>
        <v>40 - 50</v>
      </c>
      <c r="G10" s="2" t="str">
        <f>VLOOKUP(D10,CUSTOMERS!A:I,9,FALSE)</f>
        <v>South-West</v>
      </c>
      <c r="H10" s="2" t="str">
        <f>VLOOKUP(D10,CUSTOMERS!A:K,11,FALSE)</f>
        <v>USA</v>
      </c>
      <c r="I10" s="2">
        <f t="shared" si="0"/>
        <v>0</v>
      </c>
    </row>
    <row r="11" spans="1:9" x14ac:dyDescent="0.2">
      <c r="A11" s="2">
        <v>1110</v>
      </c>
      <c r="B11" s="2">
        <v>1</v>
      </c>
      <c r="C11" s="4">
        <v>44576</v>
      </c>
      <c r="D11" s="2">
        <v>352</v>
      </c>
      <c r="E11" s="2">
        <f>VLOOKUP(D11,CUSTOMERS!A:E,5,FALSE)</f>
        <v>6</v>
      </c>
      <c r="F11" s="2" t="str">
        <f ca="1">VLOOKUP(D11,CUSTOMERS!A:J,10,FALSE)</f>
        <v>40 - 50</v>
      </c>
      <c r="G11" s="2" t="str">
        <f>VLOOKUP(D11,CUSTOMERS!A:I,9,FALSE)</f>
        <v>Central</v>
      </c>
      <c r="H11" s="2" t="str">
        <f>VLOOKUP(D11,CUSTOMERS!A:K,11,FALSE)</f>
        <v>USA</v>
      </c>
      <c r="I11" s="2">
        <f t="shared" si="0"/>
        <v>0</v>
      </c>
    </row>
    <row r="12" spans="1:9" x14ac:dyDescent="0.2">
      <c r="A12" s="2">
        <v>1111</v>
      </c>
      <c r="B12" s="2">
        <v>1</v>
      </c>
      <c r="C12" s="4">
        <v>44578</v>
      </c>
      <c r="D12" s="2">
        <v>553</v>
      </c>
      <c r="E12" s="2">
        <f>VLOOKUP(D12,CUSTOMERS!A:E,5,FALSE)</f>
        <v>4</v>
      </c>
      <c r="F12" s="2" t="str">
        <f ca="1">VLOOKUP(D12,CUSTOMERS!A:J,10,FALSE)</f>
        <v>40 - 50</v>
      </c>
      <c r="G12" s="2" t="str">
        <f>VLOOKUP(D12,CUSTOMERS!A:I,9,FALSE)</f>
        <v>Germany</v>
      </c>
      <c r="H12" s="2" t="str">
        <f>VLOOKUP(D12,CUSTOMERS!A:K,11,FALSE)</f>
        <v>Europe</v>
      </c>
      <c r="I12" s="2">
        <f t="shared" si="0"/>
        <v>0</v>
      </c>
    </row>
    <row r="13" spans="1:9" x14ac:dyDescent="0.2">
      <c r="A13" s="2">
        <v>1112</v>
      </c>
      <c r="B13" s="2">
        <v>1</v>
      </c>
      <c r="C13" s="4">
        <v>44581</v>
      </c>
      <c r="D13" s="2">
        <v>170</v>
      </c>
      <c r="E13" s="2">
        <f>VLOOKUP(D13,CUSTOMERS!A:E,5,FALSE)</f>
        <v>4</v>
      </c>
      <c r="F13" s="2" t="str">
        <f ca="1">VLOOKUP(D13,CUSTOMERS!A:J,10,FALSE)</f>
        <v>40 - 50</v>
      </c>
      <c r="G13" s="2" t="str">
        <f>VLOOKUP(D13,CUSTOMERS!A:I,9,FALSE)</f>
        <v>Mid-Atlantic</v>
      </c>
      <c r="H13" s="2" t="str">
        <f>VLOOKUP(D13,CUSTOMERS!A:K,11,FALSE)</f>
        <v>USA</v>
      </c>
      <c r="I13" s="2">
        <f t="shared" si="0"/>
        <v>0</v>
      </c>
    </row>
    <row r="14" spans="1:9" x14ac:dyDescent="0.2">
      <c r="A14" s="2">
        <v>1113</v>
      </c>
      <c r="B14" s="2">
        <v>1</v>
      </c>
      <c r="C14" s="4">
        <v>44582</v>
      </c>
      <c r="D14" s="2">
        <v>213</v>
      </c>
      <c r="E14" s="2">
        <f>VLOOKUP(D14,CUSTOMERS!A:E,5,FALSE)</f>
        <v>6</v>
      </c>
      <c r="F14" s="2" t="str">
        <f ca="1">VLOOKUP(D14,CUSTOMERS!A:J,10,FALSE)</f>
        <v>40 - 50</v>
      </c>
      <c r="G14" s="2" t="str">
        <f>VLOOKUP(D14,CUSTOMERS!A:I,9,FALSE)</f>
        <v>North-West</v>
      </c>
      <c r="H14" s="2" t="str">
        <f>VLOOKUP(D14,CUSTOMERS!A:K,11,FALSE)</f>
        <v>USA</v>
      </c>
      <c r="I14" s="2">
        <f t="shared" si="0"/>
        <v>1</v>
      </c>
    </row>
    <row r="15" spans="1:9" x14ac:dyDescent="0.2">
      <c r="A15" s="2">
        <v>1114</v>
      </c>
      <c r="B15" s="2">
        <v>1</v>
      </c>
      <c r="C15" s="4">
        <v>44583</v>
      </c>
      <c r="D15" s="2">
        <v>631</v>
      </c>
      <c r="E15" s="2">
        <f>VLOOKUP(D15,CUSTOMERS!A:E,5,FALSE)</f>
        <v>6</v>
      </c>
      <c r="F15" s="2" t="str">
        <f ca="1">VLOOKUP(D15,CUSTOMERS!A:J,10,FALSE)</f>
        <v>70+</v>
      </c>
      <c r="G15" s="2" t="str">
        <f>VLOOKUP(D15,CUSTOMERS!A:I,9,FALSE)</f>
        <v>South</v>
      </c>
      <c r="H15" s="2" t="str">
        <f>VLOOKUP(D15,CUSTOMERS!A:K,11,FALSE)</f>
        <v>USA</v>
      </c>
      <c r="I15" s="2">
        <f t="shared" si="0"/>
        <v>0</v>
      </c>
    </row>
    <row r="16" spans="1:9" x14ac:dyDescent="0.2">
      <c r="A16" s="2">
        <v>1115</v>
      </c>
      <c r="B16" s="2">
        <v>1</v>
      </c>
      <c r="C16" s="4">
        <v>44584</v>
      </c>
      <c r="D16" s="2">
        <v>561</v>
      </c>
      <c r="E16" s="2">
        <f>VLOOKUP(D16,CUSTOMERS!A:E,5,FALSE)</f>
        <v>2</v>
      </c>
      <c r="F16" s="2" t="str">
        <f ca="1">VLOOKUP(D16,CUSTOMERS!A:J,10,FALSE)</f>
        <v>30 - 40</v>
      </c>
      <c r="G16" s="2" t="str">
        <f>VLOOKUP(D16,CUSTOMERS!A:I,9,FALSE)</f>
        <v>Mid-Atlantic</v>
      </c>
      <c r="H16" s="2" t="str">
        <f>VLOOKUP(D16,CUSTOMERS!A:K,11,FALSE)</f>
        <v>USA</v>
      </c>
      <c r="I16" s="2">
        <f t="shared" si="0"/>
        <v>1</v>
      </c>
    </row>
    <row r="17" spans="1:9" x14ac:dyDescent="0.2">
      <c r="A17" s="2">
        <v>1116</v>
      </c>
      <c r="B17" s="2">
        <v>1</v>
      </c>
      <c r="C17" s="4">
        <v>44588</v>
      </c>
      <c r="D17" s="2">
        <v>419</v>
      </c>
      <c r="E17" s="2">
        <f>VLOOKUP(D17,CUSTOMERS!A:E,5,FALSE)</f>
        <v>4</v>
      </c>
      <c r="F17" s="2" t="str">
        <f ca="1">VLOOKUP(D17,CUSTOMERS!A:J,10,FALSE)</f>
        <v>50 - 60</v>
      </c>
      <c r="G17" s="2" t="str">
        <f>VLOOKUP(D17,CUSTOMERS!A:I,9,FALSE)</f>
        <v>England</v>
      </c>
      <c r="H17" s="2" t="str">
        <f>VLOOKUP(D17,CUSTOMERS!A:K,11,FALSE)</f>
        <v>Europe</v>
      </c>
      <c r="I17" s="2">
        <f t="shared" si="0"/>
        <v>1</v>
      </c>
    </row>
    <row r="18" spans="1:9" x14ac:dyDescent="0.2">
      <c r="A18" s="2">
        <v>1117</v>
      </c>
      <c r="B18" s="2">
        <v>1</v>
      </c>
      <c r="C18" s="4">
        <v>44589</v>
      </c>
      <c r="D18" s="2">
        <v>345</v>
      </c>
      <c r="E18" s="2">
        <f>VLOOKUP(D18,CUSTOMERS!A:E,5,FALSE)</f>
        <v>4</v>
      </c>
      <c r="F18" s="2" t="str">
        <f ca="1">VLOOKUP(D18,CUSTOMERS!A:J,10,FALSE)</f>
        <v>50 - 60</v>
      </c>
      <c r="G18" s="2" t="str">
        <f>VLOOKUP(D18,CUSTOMERS!A:I,9,FALSE)</f>
        <v>Mid-Atlantic</v>
      </c>
      <c r="H18" s="2" t="str">
        <f>VLOOKUP(D18,CUSTOMERS!A:K,11,FALSE)</f>
        <v>USA</v>
      </c>
      <c r="I18" s="2">
        <f t="shared" si="0"/>
        <v>1</v>
      </c>
    </row>
    <row r="19" spans="1:9" x14ac:dyDescent="0.2">
      <c r="A19" s="2">
        <v>1118</v>
      </c>
      <c r="B19" s="2">
        <v>1</v>
      </c>
      <c r="C19" s="4">
        <v>44590</v>
      </c>
      <c r="D19" s="2">
        <v>108</v>
      </c>
      <c r="E19" s="2">
        <f>VLOOKUP(D19,CUSTOMERS!A:E,5,FALSE)</f>
        <v>4</v>
      </c>
      <c r="F19" s="2" t="str">
        <f ca="1">VLOOKUP(D19,CUSTOMERS!A:J,10,FALSE)</f>
        <v>30 - 40</v>
      </c>
      <c r="G19" s="2" t="str">
        <f>VLOOKUP(D19,CUSTOMERS!A:I,9,FALSE)</f>
        <v>North-West</v>
      </c>
      <c r="H19" s="2" t="str">
        <f>VLOOKUP(D19,CUSTOMERS!A:K,11,FALSE)</f>
        <v>USA</v>
      </c>
      <c r="I19" s="2">
        <f t="shared" si="0"/>
        <v>1</v>
      </c>
    </row>
    <row r="20" spans="1:9" x14ac:dyDescent="0.2">
      <c r="A20" s="2">
        <v>1119</v>
      </c>
      <c r="B20" s="2">
        <v>1</v>
      </c>
      <c r="C20" s="4">
        <v>44591</v>
      </c>
      <c r="D20" s="2">
        <v>441</v>
      </c>
      <c r="E20" s="2">
        <f>VLOOKUP(D20,CUSTOMERS!A:E,5,FALSE)</f>
        <v>10</v>
      </c>
      <c r="F20" s="2" t="str">
        <f ca="1">VLOOKUP(D20,CUSTOMERS!A:J,10,FALSE)</f>
        <v>40 - 50</v>
      </c>
      <c r="G20" s="2" t="str">
        <f>VLOOKUP(D20,CUSTOMERS!A:I,9,FALSE)</f>
        <v>Central</v>
      </c>
      <c r="H20" s="2" t="str">
        <f>VLOOKUP(D20,CUSTOMERS!A:K,11,FALSE)</f>
        <v>USA</v>
      </c>
      <c r="I20" s="2">
        <f t="shared" si="0"/>
        <v>0</v>
      </c>
    </row>
    <row r="21" spans="1:9" x14ac:dyDescent="0.2">
      <c r="A21" s="2">
        <v>1120</v>
      </c>
      <c r="B21" s="2">
        <v>1</v>
      </c>
      <c r="C21" s="4">
        <v>44592</v>
      </c>
      <c r="D21" s="2">
        <v>181</v>
      </c>
      <c r="E21" s="2">
        <f>VLOOKUP(D21,CUSTOMERS!A:E,5,FALSE)</f>
        <v>4</v>
      </c>
      <c r="F21" s="2" t="str">
        <f ca="1">VLOOKUP(D21,CUSTOMERS!A:J,10,FALSE)</f>
        <v>30 - 40</v>
      </c>
      <c r="G21" s="2" t="str">
        <f>VLOOKUP(D21,CUSTOMERS!A:I,9,FALSE)</f>
        <v>South</v>
      </c>
      <c r="H21" s="2" t="str">
        <f>VLOOKUP(D21,CUSTOMERS!A:K,11,FALSE)</f>
        <v>USA</v>
      </c>
      <c r="I21" s="2">
        <f t="shared" si="0"/>
        <v>0</v>
      </c>
    </row>
    <row r="22" spans="1:9" x14ac:dyDescent="0.2">
      <c r="A22" s="2">
        <v>1121</v>
      </c>
      <c r="B22" s="2">
        <v>1</v>
      </c>
      <c r="C22" s="4">
        <v>44596</v>
      </c>
      <c r="D22" s="2">
        <v>337</v>
      </c>
      <c r="E22" s="2">
        <f>VLOOKUP(D22,CUSTOMERS!A:E,5,FALSE)</f>
        <v>6</v>
      </c>
      <c r="F22" s="2" t="str">
        <f ca="1">VLOOKUP(D22,CUSTOMERS!A:J,10,FALSE)</f>
        <v>30 - 40</v>
      </c>
      <c r="G22" s="2" t="str">
        <f>VLOOKUP(D22,CUSTOMERS!A:I,9,FALSE)</f>
        <v>South</v>
      </c>
      <c r="H22" s="2" t="str">
        <f>VLOOKUP(D22,CUSTOMERS!A:K,11,FALSE)</f>
        <v>USA</v>
      </c>
      <c r="I22" s="2">
        <f t="shared" si="0"/>
        <v>0</v>
      </c>
    </row>
    <row r="23" spans="1:9" x14ac:dyDescent="0.2">
      <c r="A23" s="2">
        <v>1122</v>
      </c>
      <c r="B23" s="2">
        <v>1</v>
      </c>
      <c r="C23" s="4">
        <v>44597</v>
      </c>
      <c r="D23" s="2">
        <v>232</v>
      </c>
      <c r="E23" s="2">
        <f>VLOOKUP(D23,CUSTOMERS!A:E,5,FALSE)</f>
        <v>3</v>
      </c>
      <c r="F23" s="2" t="str">
        <f ca="1">VLOOKUP(D23,CUSTOMERS!A:J,10,FALSE)</f>
        <v>30 - 40</v>
      </c>
      <c r="G23" s="2" t="str">
        <f>VLOOKUP(D23,CUSTOMERS!A:I,9,FALSE)</f>
        <v>Mid-Atlantic</v>
      </c>
      <c r="H23" s="2" t="str">
        <f>VLOOKUP(D23,CUSTOMERS!A:K,11,FALSE)</f>
        <v>USA</v>
      </c>
      <c r="I23" s="2">
        <f t="shared" si="0"/>
        <v>1</v>
      </c>
    </row>
    <row r="24" spans="1:9" x14ac:dyDescent="0.2">
      <c r="A24" s="2">
        <v>1123</v>
      </c>
      <c r="B24" s="2">
        <v>1</v>
      </c>
      <c r="C24" s="4">
        <v>44598</v>
      </c>
      <c r="D24" s="2">
        <v>176</v>
      </c>
      <c r="E24" s="2">
        <f>VLOOKUP(D24,CUSTOMERS!A:E,5,FALSE)</f>
        <v>2</v>
      </c>
      <c r="F24" s="2" t="str">
        <f ca="1">VLOOKUP(D24,CUSTOMERS!A:J,10,FALSE)</f>
        <v>20 - 30</v>
      </c>
      <c r="G24" s="2" t="str">
        <f>VLOOKUP(D24,CUSTOMERS!A:I,9,FALSE)</f>
        <v>South</v>
      </c>
      <c r="H24" s="2" t="str">
        <f>VLOOKUP(D24,CUSTOMERS!A:K,11,FALSE)</f>
        <v>USA</v>
      </c>
      <c r="I24" s="2">
        <f t="shared" si="0"/>
        <v>0</v>
      </c>
    </row>
    <row r="25" spans="1:9" x14ac:dyDescent="0.2">
      <c r="A25" s="2">
        <v>1124</v>
      </c>
      <c r="B25" s="2">
        <v>1</v>
      </c>
      <c r="C25" s="4">
        <v>44599</v>
      </c>
      <c r="D25" s="2">
        <v>211</v>
      </c>
      <c r="E25" s="2">
        <f>VLOOKUP(D25,CUSTOMERS!A:E,5,FALSE)</f>
        <v>2</v>
      </c>
      <c r="F25" s="2" t="str">
        <f ca="1">VLOOKUP(D25,CUSTOMERS!A:J,10,FALSE)</f>
        <v>40 - 50</v>
      </c>
      <c r="G25" s="2" t="str">
        <f>VLOOKUP(D25,CUSTOMERS!A:I,9,FALSE)</f>
        <v>South-East</v>
      </c>
      <c r="H25" s="2" t="str">
        <f>VLOOKUP(D25,CUSTOMERS!A:K,11,FALSE)</f>
        <v>USA</v>
      </c>
      <c r="I25" s="2">
        <f t="shared" si="0"/>
        <v>1</v>
      </c>
    </row>
    <row r="26" spans="1:9" x14ac:dyDescent="0.2">
      <c r="A26" s="2">
        <v>1125</v>
      </c>
      <c r="B26" s="2">
        <v>1</v>
      </c>
      <c r="C26" s="4">
        <v>44602</v>
      </c>
      <c r="D26" s="2">
        <v>185</v>
      </c>
      <c r="E26" s="2">
        <f>VLOOKUP(D26,CUSTOMERS!A:E,5,FALSE)</f>
        <v>4</v>
      </c>
      <c r="F26" s="2" t="str">
        <f ca="1">VLOOKUP(D26,CUSTOMERS!A:J,10,FALSE)</f>
        <v>30 - 40</v>
      </c>
      <c r="G26" s="2" t="str">
        <f>VLOOKUP(D26,CUSTOMERS!A:I,9,FALSE)</f>
        <v>Central</v>
      </c>
      <c r="H26" s="2" t="str">
        <f>VLOOKUP(D26,CUSTOMERS!A:K,11,FALSE)</f>
        <v>USA</v>
      </c>
      <c r="I26" s="2">
        <f t="shared" si="0"/>
        <v>1</v>
      </c>
    </row>
    <row r="27" spans="1:9" x14ac:dyDescent="0.2">
      <c r="A27" s="2">
        <v>1126</v>
      </c>
      <c r="B27" s="2">
        <v>1</v>
      </c>
      <c r="C27" s="4">
        <v>44604</v>
      </c>
      <c r="D27" s="2">
        <v>2</v>
      </c>
      <c r="E27" s="2">
        <f>VLOOKUP(D27,CUSTOMERS!A:E,5,FALSE)</f>
        <v>3</v>
      </c>
      <c r="F27" s="2" t="str">
        <f ca="1">VLOOKUP(D27,CUSTOMERS!A:J,10,FALSE)</f>
        <v>60 - 70</v>
      </c>
      <c r="G27" s="2" t="str">
        <f>VLOOKUP(D27,CUSTOMERS!A:I,9,FALSE)</f>
        <v>England</v>
      </c>
      <c r="H27" s="2" t="str">
        <f>VLOOKUP(D27,CUSTOMERS!A:K,11,FALSE)</f>
        <v>Europe</v>
      </c>
      <c r="I27" s="2">
        <f t="shared" si="0"/>
        <v>1</v>
      </c>
    </row>
    <row r="28" spans="1:9" x14ac:dyDescent="0.2">
      <c r="A28" s="2">
        <v>1127</v>
      </c>
      <c r="B28" s="2">
        <v>1</v>
      </c>
      <c r="C28" s="4">
        <v>44605</v>
      </c>
      <c r="D28" s="2">
        <v>495</v>
      </c>
      <c r="E28" s="2">
        <f>VLOOKUP(D28,CUSTOMERS!A:E,5,FALSE)</f>
        <v>5</v>
      </c>
      <c r="F28" s="2" t="str">
        <f ca="1">VLOOKUP(D28,CUSTOMERS!A:J,10,FALSE)</f>
        <v>30 - 40</v>
      </c>
      <c r="G28" s="2" t="str">
        <f>VLOOKUP(D28,CUSTOMERS!A:I,9,FALSE)</f>
        <v>Mid-Atlantic</v>
      </c>
      <c r="H28" s="2" t="str">
        <f>VLOOKUP(D28,CUSTOMERS!A:K,11,FALSE)</f>
        <v>USA</v>
      </c>
      <c r="I28" s="2">
        <f t="shared" si="0"/>
        <v>1</v>
      </c>
    </row>
    <row r="29" spans="1:9" x14ac:dyDescent="0.2">
      <c r="A29" s="2">
        <v>1128</v>
      </c>
      <c r="B29" s="2">
        <v>1</v>
      </c>
      <c r="C29" s="4">
        <v>44606</v>
      </c>
      <c r="D29" s="2">
        <v>495</v>
      </c>
      <c r="E29" s="2">
        <f>VLOOKUP(D29,CUSTOMERS!A:E,5,FALSE)</f>
        <v>5</v>
      </c>
      <c r="F29" s="2" t="str">
        <f ca="1">VLOOKUP(D29,CUSTOMERS!A:J,10,FALSE)</f>
        <v>30 - 40</v>
      </c>
      <c r="G29" s="2" t="str">
        <f>VLOOKUP(D29,CUSTOMERS!A:I,9,FALSE)</f>
        <v>Mid-Atlantic</v>
      </c>
      <c r="H29" s="2" t="str">
        <f>VLOOKUP(D29,CUSTOMERS!A:K,11,FALSE)</f>
        <v>USA</v>
      </c>
      <c r="I29" s="2">
        <f t="shared" si="0"/>
        <v>1</v>
      </c>
    </row>
    <row r="30" spans="1:9" x14ac:dyDescent="0.2">
      <c r="A30" s="2">
        <v>1129</v>
      </c>
      <c r="B30" s="2">
        <v>1</v>
      </c>
      <c r="C30" s="4">
        <v>44609</v>
      </c>
      <c r="D30" s="2">
        <v>596</v>
      </c>
      <c r="E30" s="2">
        <f>VLOOKUP(D30,CUSTOMERS!A:E,5,FALSE)</f>
        <v>7</v>
      </c>
      <c r="F30" s="2" t="str">
        <f ca="1">VLOOKUP(D30,CUSTOMERS!A:J,10,FALSE)</f>
        <v>60 - 70</v>
      </c>
      <c r="G30" s="2" t="str">
        <f>VLOOKUP(D30,CUSTOMERS!A:I,9,FALSE)</f>
        <v>South-West</v>
      </c>
      <c r="H30" s="2" t="str">
        <f>VLOOKUP(D30,CUSTOMERS!A:K,11,FALSE)</f>
        <v>USA</v>
      </c>
      <c r="I30" s="2">
        <f t="shared" si="0"/>
        <v>1</v>
      </c>
    </row>
    <row r="31" spans="1:9" x14ac:dyDescent="0.2">
      <c r="A31" s="2">
        <v>1130</v>
      </c>
      <c r="B31" s="2">
        <v>1</v>
      </c>
      <c r="C31" s="4">
        <v>44610</v>
      </c>
      <c r="D31" s="2">
        <v>442</v>
      </c>
      <c r="E31" s="2">
        <f>VLOOKUP(D31,CUSTOMERS!A:E,5,FALSE)</f>
        <v>5</v>
      </c>
      <c r="F31" s="2" t="str">
        <f ca="1">VLOOKUP(D31,CUSTOMERS!A:J,10,FALSE)</f>
        <v>30 - 40</v>
      </c>
      <c r="G31" s="2" t="str">
        <f>VLOOKUP(D31,CUSTOMERS!A:I,9,FALSE)</f>
        <v>South-East</v>
      </c>
      <c r="H31" s="2" t="str">
        <f>VLOOKUP(D31,CUSTOMERS!A:K,11,FALSE)</f>
        <v>USA</v>
      </c>
      <c r="I31" s="2">
        <f t="shared" si="0"/>
        <v>0</v>
      </c>
    </row>
    <row r="32" spans="1:9" x14ac:dyDescent="0.2">
      <c r="A32" s="2">
        <v>1131</v>
      </c>
      <c r="B32" s="2">
        <v>1</v>
      </c>
      <c r="C32" s="4">
        <v>44612</v>
      </c>
      <c r="D32" s="2">
        <v>35</v>
      </c>
      <c r="E32" s="2">
        <f>VLOOKUP(D32,CUSTOMERS!A:E,5,FALSE)</f>
        <v>8</v>
      </c>
      <c r="F32" s="2" t="str">
        <f ca="1">VLOOKUP(D32,CUSTOMERS!A:J,10,FALSE)</f>
        <v>40 - 50</v>
      </c>
      <c r="G32" s="2" t="str">
        <f>VLOOKUP(D32,CUSTOMERS!A:I,9,FALSE)</f>
        <v>North-East</v>
      </c>
      <c r="H32" s="2" t="str">
        <f>VLOOKUP(D32,CUSTOMERS!A:K,11,FALSE)</f>
        <v>USA</v>
      </c>
      <c r="I32" s="2">
        <f t="shared" si="0"/>
        <v>1</v>
      </c>
    </row>
    <row r="33" spans="1:9" x14ac:dyDescent="0.2">
      <c r="A33" s="2">
        <v>1132</v>
      </c>
      <c r="B33" s="2">
        <v>1</v>
      </c>
      <c r="C33" s="4">
        <v>44613</v>
      </c>
      <c r="D33" s="2">
        <v>309</v>
      </c>
      <c r="E33" s="2">
        <f>VLOOKUP(D33,CUSTOMERS!A:E,5,FALSE)</f>
        <v>2</v>
      </c>
      <c r="F33" s="2" t="str">
        <f ca="1">VLOOKUP(D33,CUSTOMERS!A:J,10,FALSE)</f>
        <v>60 - 70</v>
      </c>
      <c r="G33" s="2" t="str">
        <f>VLOOKUP(D33,CUSTOMERS!A:I,9,FALSE)</f>
        <v>North-East</v>
      </c>
      <c r="H33" s="2" t="str">
        <f>VLOOKUP(D33,CUSTOMERS!A:K,11,FALSE)</f>
        <v>USA</v>
      </c>
      <c r="I33" s="2">
        <f t="shared" si="0"/>
        <v>1</v>
      </c>
    </row>
    <row r="34" spans="1:9" x14ac:dyDescent="0.2">
      <c r="A34" s="2">
        <v>1133</v>
      </c>
      <c r="B34" s="2">
        <v>1</v>
      </c>
      <c r="C34" s="4">
        <v>44616</v>
      </c>
      <c r="D34" s="2">
        <v>38</v>
      </c>
      <c r="E34" s="2">
        <f>VLOOKUP(D34,CUSTOMERS!A:E,5,FALSE)</f>
        <v>6</v>
      </c>
      <c r="F34" s="2" t="str">
        <f ca="1">VLOOKUP(D34,CUSTOMERS!A:J,10,FALSE)</f>
        <v>40 - 50</v>
      </c>
      <c r="G34" s="2" t="str">
        <f>VLOOKUP(D34,CUSTOMERS!A:I,9,FALSE)</f>
        <v>North-East</v>
      </c>
      <c r="H34" s="2" t="str">
        <f>VLOOKUP(D34,CUSTOMERS!A:K,11,FALSE)</f>
        <v>USA</v>
      </c>
      <c r="I34" s="2">
        <f t="shared" si="0"/>
        <v>0</v>
      </c>
    </row>
    <row r="35" spans="1:9" x14ac:dyDescent="0.2">
      <c r="A35" s="2">
        <v>1134</v>
      </c>
      <c r="B35" s="2">
        <v>1</v>
      </c>
      <c r="C35" s="4">
        <v>44616</v>
      </c>
      <c r="D35" s="2">
        <v>264</v>
      </c>
      <c r="E35" s="2">
        <f>VLOOKUP(D35,CUSTOMERS!A:E,5,FALSE)</f>
        <v>5</v>
      </c>
      <c r="F35" s="2" t="str">
        <f ca="1">VLOOKUP(D35,CUSTOMERS!A:J,10,FALSE)</f>
        <v>20 - 30</v>
      </c>
      <c r="G35" s="2" t="str">
        <f>VLOOKUP(D35,CUSTOMERS!A:I,9,FALSE)</f>
        <v>North-East</v>
      </c>
      <c r="H35" s="2" t="str">
        <f>VLOOKUP(D35,CUSTOMERS!A:K,11,FALSE)</f>
        <v>USA</v>
      </c>
      <c r="I35" s="2">
        <f t="shared" si="0"/>
        <v>0</v>
      </c>
    </row>
    <row r="36" spans="1:9" x14ac:dyDescent="0.2">
      <c r="A36" s="2">
        <v>1135</v>
      </c>
      <c r="B36" s="2">
        <v>1</v>
      </c>
      <c r="C36" s="4">
        <v>44617</v>
      </c>
      <c r="D36" s="2">
        <v>252</v>
      </c>
      <c r="E36" s="2">
        <f>VLOOKUP(D36,CUSTOMERS!A:E,5,FALSE)</f>
        <v>2</v>
      </c>
      <c r="F36" s="2" t="str">
        <f ca="1">VLOOKUP(D36,CUSTOMERS!A:J,10,FALSE)</f>
        <v>60 - 70</v>
      </c>
      <c r="G36" s="2" t="str">
        <f>VLOOKUP(D36,CUSTOMERS!A:I,9,FALSE)</f>
        <v>South-West</v>
      </c>
      <c r="H36" s="2" t="str">
        <f>VLOOKUP(D36,CUSTOMERS!A:K,11,FALSE)</f>
        <v>USA</v>
      </c>
      <c r="I36" s="2">
        <f t="shared" si="0"/>
        <v>1</v>
      </c>
    </row>
    <row r="37" spans="1:9" x14ac:dyDescent="0.2">
      <c r="A37" s="2">
        <v>1136</v>
      </c>
      <c r="B37" s="2">
        <v>1</v>
      </c>
      <c r="C37" s="4">
        <v>44618</v>
      </c>
      <c r="D37" s="2">
        <v>370</v>
      </c>
      <c r="E37" s="2">
        <f>VLOOKUP(D37,CUSTOMERS!A:E,5,FALSE)</f>
        <v>3</v>
      </c>
      <c r="F37" s="2" t="str">
        <f ca="1">VLOOKUP(D37,CUSTOMERS!A:J,10,FALSE)</f>
        <v>60 - 70</v>
      </c>
      <c r="G37" s="2" t="str">
        <f>VLOOKUP(D37,CUSTOMERS!A:I,9,FALSE)</f>
        <v>North-West</v>
      </c>
      <c r="H37" s="2" t="str">
        <f>VLOOKUP(D37,CUSTOMERS!A:K,11,FALSE)</f>
        <v>USA</v>
      </c>
      <c r="I37" s="2">
        <f t="shared" si="0"/>
        <v>1</v>
      </c>
    </row>
    <row r="38" spans="1:9" x14ac:dyDescent="0.2">
      <c r="A38" s="2">
        <v>1137</v>
      </c>
      <c r="B38" s="2">
        <v>1</v>
      </c>
      <c r="C38" s="4">
        <v>44619</v>
      </c>
      <c r="D38" s="2">
        <v>321</v>
      </c>
      <c r="E38" s="2">
        <f>VLOOKUP(D38,CUSTOMERS!A:E,5,FALSE)</f>
        <v>5</v>
      </c>
      <c r="F38" s="2" t="str">
        <f ca="1">VLOOKUP(D38,CUSTOMERS!A:J,10,FALSE)</f>
        <v>30 - 40</v>
      </c>
      <c r="G38" s="2" t="str">
        <f>VLOOKUP(D38,CUSTOMERS!A:I,9,FALSE)</f>
        <v>South-East</v>
      </c>
      <c r="H38" s="2" t="str">
        <f>VLOOKUP(D38,CUSTOMERS!A:K,11,FALSE)</f>
        <v>USA</v>
      </c>
      <c r="I38" s="2">
        <f t="shared" si="0"/>
        <v>1</v>
      </c>
    </row>
    <row r="39" spans="1:9" x14ac:dyDescent="0.2">
      <c r="A39" s="2">
        <v>1138</v>
      </c>
      <c r="B39" s="2">
        <v>1</v>
      </c>
      <c r="C39" s="4">
        <v>44620</v>
      </c>
      <c r="D39" s="2">
        <v>158</v>
      </c>
      <c r="E39" s="2">
        <f>VLOOKUP(D39,CUSTOMERS!A:E,5,FALSE)</f>
        <v>3</v>
      </c>
      <c r="F39" s="2" t="str">
        <f ca="1">VLOOKUP(D39,CUSTOMERS!A:J,10,FALSE)</f>
        <v>30 - 40</v>
      </c>
      <c r="G39" s="2" t="str">
        <f>VLOOKUP(D39,CUSTOMERS!A:I,9,FALSE)</f>
        <v>Central</v>
      </c>
      <c r="H39" s="2" t="str">
        <f>VLOOKUP(D39,CUSTOMERS!A:K,11,FALSE)</f>
        <v>USA</v>
      </c>
      <c r="I39" s="2">
        <f t="shared" si="0"/>
        <v>1</v>
      </c>
    </row>
    <row r="40" spans="1:9" x14ac:dyDescent="0.2">
      <c r="A40" s="2">
        <v>1139</v>
      </c>
      <c r="B40" s="2">
        <v>1</v>
      </c>
      <c r="C40" s="4">
        <v>44623</v>
      </c>
      <c r="D40" s="2">
        <v>270</v>
      </c>
      <c r="E40" s="2">
        <f>VLOOKUP(D40,CUSTOMERS!A:E,5,FALSE)</f>
        <v>5</v>
      </c>
      <c r="F40" s="2" t="str">
        <f ca="1">VLOOKUP(D40,CUSTOMERS!A:J,10,FALSE)</f>
        <v>40 - 50</v>
      </c>
      <c r="G40" s="2" t="str">
        <f>VLOOKUP(D40,CUSTOMERS!A:I,9,FALSE)</f>
        <v>North-East</v>
      </c>
      <c r="H40" s="2" t="str">
        <f>VLOOKUP(D40,CUSTOMERS!A:K,11,FALSE)</f>
        <v>USA</v>
      </c>
      <c r="I40" s="2">
        <f t="shared" si="0"/>
        <v>1</v>
      </c>
    </row>
    <row r="41" spans="1:9" x14ac:dyDescent="0.2">
      <c r="A41" s="2">
        <v>1140</v>
      </c>
      <c r="B41" s="2">
        <v>1</v>
      </c>
      <c r="C41" s="4">
        <v>44624</v>
      </c>
      <c r="D41" s="2">
        <v>557</v>
      </c>
      <c r="E41" s="2">
        <f>VLOOKUP(D41,CUSTOMERS!A:E,5,FALSE)</f>
        <v>7</v>
      </c>
      <c r="F41" s="2" t="str">
        <f ca="1">VLOOKUP(D41,CUSTOMERS!A:J,10,FALSE)</f>
        <v>30 - 40</v>
      </c>
      <c r="G41" s="2" t="str">
        <f>VLOOKUP(D41,CUSTOMERS!A:I,9,FALSE)</f>
        <v>Central</v>
      </c>
      <c r="H41" s="2" t="str">
        <f>VLOOKUP(D41,CUSTOMERS!A:K,11,FALSE)</f>
        <v>USA</v>
      </c>
      <c r="I41" s="2">
        <f t="shared" si="0"/>
        <v>1</v>
      </c>
    </row>
    <row r="42" spans="1:9" x14ac:dyDescent="0.2">
      <c r="A42" s="2">
        <v>1141</v>
      </c>
      <c r="B42" s="2">
        <v>1</v>
      </c>
      <c r="C42" s="4">
        <v>44625</v>
      </c>
      <c r="D42" s="2">
        <v>47</v>
      </c>
      <c r="E42" s="2">
        <f>VLOOKUP(D42,CUSTOMERS!A:E,5,FALSE)</f>
        <v>1</v>
      </c>
      <c r="F42" s="2" t="str">
        <f ca="1">VLOOKUP(D42,CUSTOMERS!A:J,10,FALSE)</f>
        <v>40 - 50</v>
      </c>
      <c r="G42" s="2" t="str">
        <f>VLOOKUP(D42,CUSTOMERS!A:I,9,FALSE)</f>
        <v>North-East</v>
      </c>
      <c r="H42" s="2" t="str">
        <f>VLOOKUP(D42,CUSTOMERS!A:K,11,FALSE)</f>
        <v>USA</v>
      </c>
      <c r="I42" s="2">
        <f t="shared" si="0"/>
        <v>1</v>
      </c>
    </row>
    <row r="43" spans="1:9" x14ac:dyDescent="0.2">
      <c r="A43" s="2">
        <v>1142</v>
      </c>
      <c r="B43" s="2">
        <v>1</v>
      </c>
      <c r="C43" s="4">
        <v>44625</v>
      </c>
      <c r="D43" s="2">
        <v>248</v>
      </c>
      <c r="E43" s="2">
        <f>VLOOKUP(D43,CUSTOMERS!A:E,5,FALSE)</f>
        <v>7</v>
      </c>
      <c r="F43" s="2" t="str">
        <f ca="1">VLOOKUP(D43,CUSTOMERS!A:J,10,FALSE)</f>
        <v>60 - 70</v>
      </c>
      <c r="G43" s="2" t="str">
        <f>VLOOKUP(D43,CUSTOMERS!A:I,9,FALSE)</f>
        <v>South</v>
      </c>
      <c r="H43" s="2" t="str">
        <f>VLOOKUP(D43,CUSTOMERS!A:K,11,FALSE)</f>
        <v>USA</v>
      </c>
      <c r="I43" s="2">
        <f t="shared" si="0"/>
        <v>0</v>
      </c>
    </row>
    <row r="44" spans="1:9" x14ac:dyDescent="0.2">
      <c r="A44" s="2">
        <v>1143</v>
      </c>
      <c r="B44" s="2">
        <v>1</v>
      </c>
      <c r="C44" s="4">
        <v>44626</v>
      </c>
      <c r="D44" s="2">
        <v>29</v>
      </c>
      <c r="E44" s="2">
        <f>VLOOKUP(D44,CUSTOMERS!A:E,5,FALSE)</f>
        <v>7</v>
      </c>
      <c r="F44" s="2" t="str">
        <f ca="1">VLOOKUP(D44,CUSTOMERS!A:J,10,FALSE)</f>
        <v>50 - 60</v>
      </c>
      <c r="G44" s="2" t="str">
        <f>VLOOKUP(D44,CUSTOMERS!A:I,9,FALSE)</f>
        <v>Central</v>
      </c>
      <c r="H44" s="2" t="str">
        <f>VLOOKUP(D44,CUSTOMERS!A:K,11,FALSE)</f>
        <v>USA</v>
      </c>
      <c r="I44" s="2">
        <f t="shared" si="0"/>
        <v>1</v>
      </c>
    </row>
    <row r="45" spans="1:9" x14ac:dyDescent="0.2">
      <c r="A45" s="2">
        <v>1144</v>
      </c>
      <c r="B45" s="2">
        <v>1</v>
      </c>
      <c r="C45" s="4">
        <v>44627</v>
      </c>
      <c r="D45" s="2">
        <v>105</v>
      </c>
      <c r="E45" s="2">
        <f>VLOOKUP(D45,CUSTOMERS!A:E,5,FALSE)</f>
        <v>9</v>
      </c>
      <c r="F45" s="2" t="str">
        <f ca="1">VLOOKUP(D45,CUSTOMERS!A:J,10,FALSE)</f>
        <v>40 - 50</v>
      </c>
      <c r="G45" s="2" t="str">
        <f>VLOOKUP(D45,CUSTOMERS!A:I,9,FALSE)</f>
        <v>North-East</v>
      </c>
      <c r="H45" s="2" t="str">
        <f>VLOOKUP(D45,CUSTOMERS!A:K,11,FALSE)</f>
        <v>USA</v>
      </c>
      <c r="I45" s="2">
        <f t="shared" si="0"/>
        <v>1</v>
      </c>
    </row>
    <row r="46" spans="1:9" x14ac:dyDescent="0.2">
      <c r="A46" s="2">
        <v>1145</v>
      </c>
      <c r="B46" s="2">
        <v>1</v>
      </c>
      <c r="C46" s="4">
        <v>44630</v>
      </c>
      <c r="D46" s="2">
        <v>604</v>
      </c>
      <c r="E46" s="2">
        <f>VLOOKUP(D46,CUSTOMERS!A:E,5,FALSE)</f>
        <v>4</v>
      </c>
      <c r="F46" s="2" t="str">
        <f ca="1">VLOOKUP(D46,CUSTOMERS!A:J,10,FALSE)</f>
        <v>60 - 70</v>
      </c>
      <c r="G46" s="2" t="str">
        <f>VLOOKUP(D46,CUSTOMERS!A:I,9,FALSE)</f>
        <v>Central</v>
      </c>
      <c r="H46" s="2" t="str">
        <f>VLOOKUP(D46,CUSTOMERS!A:K,11,FALSE)</f>
        <v>USA</v>
      </c>
      <c r="I46" s="2">
        <f t="shared" si="0"/>
        <v>0</v>
      </c>
    </row>
    <row r="47" spans="1:9" x14ac:dyDescent="0.2">
      <c r="A47" s="2">
        <v>1146</v>
      </c>
      <c r="B47" s="2">
        <v>1</v>
      </c>
      <c r="C47" s="4">
        <v>44631</v>
      </c>
      <c r="D47" s="2">
        <v>174</v>
      </c>
      <c r="E47" s="2">
        <f>VLOOKUP(D47,CUSTOMERS!A:E,5,FALSE)</f>
        <v>5</v>
      </c>
      <c r="F47" s="2" t="str">
        <f ca="1">VLOOKUP(D47,CUSTOMERS!A:J,10,FALSE)</f>
        <v>60 - 70</v>
      </c>
      <c r="G47" s="2" t="str">
        <f>VLOOKUP(D47,CUSTOMERS!A:I,9,FALSE)</f>
        <v>South</v>
      </c>
      <c r="H47" s="2" t="str">
        <f>VLOOKUP(D47,CUSTOMERS!A:K,11,FALSE)</f>
        <v>USA</v>
      </c>
      <c r="I47" s="2">
        <f t="shared" si="0"/>
        <v>1</v>
      </c>
    </row>
    <row r="48" spans="1:9" x14ac:dyDescent="0.2">
      <c r="A48" s="2">
        <v>1147</v>
      </c>
      <c r="B48" s="2">
        <v>1</v>
      </c>
      <c r="C48" s="4">
        <v>44632</v>
      </c>
      <c r="D48" s="2">
        <v>624</v>
      </c>
      <c r="E48" s="2">
        <f>VLOOKUP(D48,CUSTOMERS!A:E,5,FALSE)</f>
        <v>4</v>
      </c>
      <c r="F48" s="2" t="str">
        <f ca="1">VLOOKUP(D48,CUSTOMERS!A:J,10,FALSE)</f>
        <v>60 - 70</v>
      </c>
      <c r="G48" s="2" t="str">
        <f>VLOOKUP(D48,CUSTOMERS!A:I,9,FALSE)</f>
        <v>North-West</v>
      </c>
      <c r="H48" s="2" t="str">
        <f>VLOOKUP(D48,CUSTOMERS!A:K,11,FALSE)</f>
        <v>USA</v>
      </c>
      <c r="I48" s="2">
        <f t="shared" si="0"/>
        <v>1</v>
      </c>
    </row>
    <row r="49" spans="1:9" x14ac:dyDescent="0.2">
      <c r="A49" s="2">
        <v>1148</v>
      </c>
      <c r="B49" s="2">
        <v>1</v>
      </c>
      <c r="C49" s="4">
        <v>44633</v>
      </c>
      <c r="D49" s="2">
        <v>678</v>
      </c>
      <c r="E49" s="2">
        <f>VLOOKUP(D49,CUSTOMERS!A:E,5,FALSE)</f>
        <v>5</v>
      </c>
      <c r="F49" s="2" t="str">
        <f ca="1">VLOOKUP(D49,CUSTOMERS!A:J,10,FALSE)</f>
        <v>30 - 40</v>
      </c>
      <c r="G49" s="2" t="str">
        <f>VLOOKUP(D49,CUSTOMERS!A:I,9,FALSE)</f>
        <v>North-West</v>
      </c>
      <c r="H49" s="2" t="str">
        <f>VLOOKUP(D49,CUSTOMERS!A:K,11,FALSE)</f>
        <v>USA</v>
      </c>
      <c r="I49" s="2">
        <f t="shared" si="0"/>
        <v>1</v>
      </c>
    </row>
    <row r="50" spans="1:9" x14ac:dyDescent="0.2">
      <c r="A50" s="2">
        <v>1149</v>
      </c>
      <c r="B50" s="2">
        <v>1</v>
      </c>
      <c r="C50" s="4">
        <v>44634</v>
      </c>
      <c r="D50" s="2">
        <v>67</v>
      </c>
      <c r="E50" s="2">
        <f>VLOOKUP(D50,CUSTOMERS!A:E,5,FALSE)</f>
        <v>6</v>
      </c>
      <c r="F50" s="2" t="str">
        <f ca="1">VLOOKUP(D50,CUSTOMERS!A:J,10,FALSE)</f>
        <v>60 - 70</v>
      </c>
      <c r="G50" s="2" t="str">
        <f>VLOOKUP(D50,CUSTOMERS!A:I,9,FALSE)</f>
        <v>Central</v>
      </c>
      <c r="H50" s="2" t="str">
        <f>VLOOKUP(D50,CUSTOMERS!A:K,11,FALSE)</f>
        <v>USA</v>
      </c>
      <c r="I50" s="2">
        <f t="shared" si="0"/>
        <v>1</v>
      </c>
    </row>
    <row r="51" spans="1:9" x14ac:dyDescent="0.2">
      <c r="A51" s="2">
        <v>1150</v>
      </c>
      <c r="B51" s="2">
        <v>1</v>
      </c>
      <c r="C51" s="4">
        <v>44637</v>
      </c>
      <c r="D51" s="2">
        <v>48</v>
      </c>
      <c r="E51" s="2">
        <f>VLOOKUP(D51,CUSTOMERS!A:E,5,FALSE)</f>
        <v>5</v>
      </c>
      <c r="F51" s="2" t="str">
        <f ca="1">VLOOKUP(D51,CUSTOMERS!A:J,10,FALSE)</f>
        <v>30 - 40</v>
      </c>
      <c r="G51" s="2" t="str">
        <f>VLOOKUP(D51,CUSTOMERS!A:I,9,FALSE)</f>
        <v>North-East</v>
      </c>
      <c r="H51" s="2" t="str">
        <f>VLOOKUP(D51,CUSTOMERS!A:K,11,FALSE)</f>
        <v>USA</v>
      </c>
      <c r="I51" s="2">
        <f t="shared" si="0"/>
        <v>1</v>
      </c>
    </row>
    <row r="52" spans="1:9" x14ac:dyDescent="0.2">
      <c r="A52" s="2">
        <v>1151</v>
      </c>
      <c r="B52" s="2">
        <v>1</v>
      </c>
      <c r="C52" s="4">
        <v>44638</v>
      </c>
      <c r="D52" s="2">
        <v>135</v>
      </c>
      <c r="E52" s="2">
        <f>VLOOKUP(D52,CUSTOMERS!A:E,5,FALSE)</f>
        <v>5</v>
      </c>
      <c r="F52" s="2" t="str">
        <f ca="1">VLOOKUP(D52,CUSTOMERS!A:J,10,FALSE)</f>
        <v>40 - 50</v>
      </c>
      <c r="G52" s="2" t="str">
        <f>VLOOKUP(D52,CUSTOMERS!A:I,9,FALSE)</f>
        <v>South</v>
      </c>
      <c r="H52" s="2" t="str">
        <f>VLOOKUP(D52,CUSTOMERS!A:K,11,FALSE)</f>
        <v>USA</v>
      </c>
      <c r="I52" s="2">
        <f t="shared" si="0"/>
        <v>0</v>
      </c>
    </row>
    <row r="53" spans="1:9" x14ac:dyDescent="0.2">
      <c r="A53" s="2">
        <v>1152</v>
      </c>
      <c r="B53" s="2">
        <v>1</v>
      </c>
      <c r="C53" s="4">
        <v>44638</v>
      </c>
      <c r="D53" s="2">
        <v>492</v>
      </c>
      <c r="E53" s="2">
        <f>VLOOKUP(D53,CUSTOMERS!A:E,5,FALSE)</f>
        <v>3</v>
      </c>
      <c r="F53" s="2" t="str">
        <f ca="1">VLOOKUP(D53,CUSTOMERS!A:J,10,FALSE)</f>
        <v>30 - 40</v>
      </c>
      <c r="G53" s="2" t="str">
        <f>VLOOKUP(D53,CUSTOMERS!A:I,9,FALSE)</f>
        <v>North-West</v>
      </c>
      <c r="H53" s="2" t="str">
        <f>VLOOKUP(D53,CUSTOMERS!A:K,11,FALSE)</f>
        <v>USA</v>
      </c>
      <c r="I53" s="2">
        <f t="shared" si="0"/>
        <v>0</v>
      </c>
    </row>
    <row r="54" spans="1:9" x14ac:dyDescent="0.2">
      <c r="A54" s="2">
        <v>1153</v>
      </c>
      <c r="B54" s="2">
        <v>1</v>
      </c>
      <c r="C54" s="4">
        <v>44639</v>
      </c>
      <c r="D54" s="2">
        <v>283</v>
      </c>
      <c r="E54" s="2">
        <f>VLOOKUP(D54,CUSTOMERS!A:E,5,FALSE)</f>
        <v>5</v>
      </c>
      <c r="F54" s="2" t="str">
        <f ca="1">VLOOKUP(D54,CUSTOMERS!A:J,10,FALSE)</f>
        <v>40 - 50</v>
      </c>
      <c r="G54" s="2" t="str">
        <f>VLOOKUP(D54,CUSTOMERS!A:I,9,FALSE)</f>
        <v>South-West</v>
      </c>
      <c r="H54" s="2" t="str">
        <f>VLOOKUP(D54,CUSTOMERS!A:K,11,FALSE)</f>
        <v>USA</v>
      </c>
      <c r="I54" s="2">
        <f t="shared" si="0"/>
        <v>1</v>
      </c>
    </row>
    <row r="55" spans="1:9" x14ac:dyDescent="0.2">
      <c r="A55" s="2">
        <v>1154</v>
      </c>
      <c r="B55" s="2">
        <v>1</v>
      </c>
      <c r="C55" s="4">
        <v>44640</v>
      </c>
      <c r="D55" s="2">
        <v>467</v>
      </c>
      <c r="E55" s="2">
        <f>VLOOKUP(D55,CUSTOMERS!A:E,5,FALSE)</f>
        <v>3</v>
      </c>
      <c r="F55" s="2" t="str">
        <f ca="1">VLOOKUP(D55,CUSTOMERS!A:J,10,FALSE)</f>
        <v>50 - 60</v>
      </c>
      <c r="G55" s="2" t="str">
        <f>VLOOKUP(D55,CUSTOMERS!A:I,9,FALSE)</f>
        <v>North-West</v>
      </c>
      <c r="H55" s="2" t="str">
        <f>VLOOKUP(D55,CUSTOMERS!A:K,11,FALSE)</f>
        <v>USA</v>
      </c>
      <c r="I55" s="2">
        <f t="shared" si="0"/>
        <v>0</v>
      </c>
    </row>
    <row r="56" spans="1:9" x14ac:dyDescent="0.2">
      <c r="A56" s="2">
        <v>1155</v>
      </c>
      <c r="B56" s="2">
        <v>1</v>
      </c>
      <c r="C56" s="4">
        <v>44641</v>
      </c>
      <c r="D56" s="2">
        <v>34</v>
      </c>
      <c r="E56" s="2">
        <f>VLOOKUP(D56,CUSTOMERS!A:E,5,FALSE)</f>
        <v>4</v>
      </c>
      <c r="F56" s="2" t="str">
        <f ca="1">VLOOKUP(D56,CUSTOMERS!A:J,10,FALSE)</f>
        <v>60 - 70</v>
      </c>
      <c r="G56" s="2" t="str">
        <f>VLOOKUP(D56,CUSTOMERS!A:I,9,FALSE)</f>
        <v>South-East</v>
      </c>
      <c r="H56" s="2" t="str">
        <f>VLOOKUP(D56,CUSTOMERS!A:K,11,FALSE)</f>
        <v>USA</v>
      </c>
      <c r="I56" s="2">
        <f t="shared" si="0"/>
        <v>0</v>
      </c>
    </row>
    <row r="57" spans="1:9" x14ac:dyDescent="0.2">
      <c r="A57" s="2">
        <v>1156</v>
      </c>
      <c r="B57" s="2">
        <v>1</v>
      </c>
      <c r="C57" s="4">
        <v>44645</v>
      </c>
      <c r="D57" s="2">
        <v>675</v>
      </c>
      <c r="E57" s="2">
        <f>VLOOKUP(D57,CUSTOMERS!A:E,5,FALSE)</f>
        <v>4</v>
      </c>
      <c r="F57" s="2" t="str">
        <f ca="1">VLOOKUP(D57,CUSTOMERS!A:J,10,FALSE)</f>
        <v>30 - 40</v>
      </c>
      <c r="G57" s="2" t="str">
        <f>VLOOKUP(D57,CUSTOMERS!A:I,9,FALSE)</f>
        <v>South-East</v>
      </c>
      <c r="H57" s="2" t="str">
        <f>VLOOKUP(D57,CUSTOMERS!A:K,11,FALSE)</f>
        <v>USA</v>
      </c>
      <c r="I57" s="2">
        <f t="shared" si="0"/>
        <v>1</v>
      </c>
    </row>
    <row r="58" spans="1:9" x14ac:dyDescent="0.2">
      <c r="A58" s="2">
        <v>1157</v>
      </c>
      <c r="B58" s="2">
        <v>1</v>
      </c>
      <c r="C58" s="4">
        <v>44646</v>
      </c>
      <c r="D58" s="2">
        <v>239</v>
      </c>
      <c r="E58" s="2">
        <f>VLOOKUP(D58,CUSTOMERS!A:E,5,FALSE)</f>
        <v>1</v>
      </c>
      <c r="F58" s="2" t="str">
        <f ca="1">VLOOKUP(D58,CUSTOMERS!A:J,10,FALSE)</f>
        <v>40 - 50</v>
      </c>
      <c r="G58" s="2" t="str">
        <f>VLOOKUP(D58,CUSTOMERS!A:I,9,FALSE)</f>
        <v>North-East</v>
      </c>
      <c r="H58" s="2" t="str">
        <f>VLOOKUP(D58,CUSTOMERS!A:K,11,FALSE)</f>
        <v>USA</v>
      </c>
      <c r="I58" s="2">
        <f t="shared" si="0"/>
        <v>1</v>
      </c>
    </row>
    <row r="59" spans="1:9" x14ac:dyDescent="0.2">
      <c r="A59" s="2">
        <v>1158</v>
      </c>
      <c r="B59" s="2">
        <v>1</v>
      </c>
      <c r="C59" s="4">
        <v>44647</v>
      </c>
      <c r="D59" s="2">
        <v>17</v>
      </c>
      <c r="E59" s="2">
        <f>VLOOKUP(D59,CUSTOMERS!A:E,5,FALSE)</f>
        <v>5</v>
      </c>
      <c r="F59" s="2" t="str">
        <f ca="1">VLOOKUP(D59,CUSTOMERS!A:J,10,FALSE)</f>
        <v>50 - 60</v>
      </c>
      <c r="G59" s="2" t="str">
        <f>VLOOKUP(D59,CUSTOMERS!A:I,9,FALSE)</f>
        <v>Central</v>
      </c>
      <c r="H59" s="2" t="str">
        <f>VLOOKUP(D59,CUSTOMERS!A:K,11,FALSE)</f>
        <v>USA</v>
      </c>
      <c r="I59" s="2">
        <f t="shared" si="0"/>
        <v>0</v>
      </c>
    </row>
    <row r="60" spans="1:9" x14ac:dyDescent="0.2">
      <c r="A60" s="2">
        <v>1159</v>
      </c>
      <c r="B60" s="2">
        <v>1</v>
      </c>
      <c r="C60" s="4">
        <v>44648</v>
      </c>
      <c r="D60" s="2">
        <v>469</v>
      </c>
      <c r="E60" s="2">
        <f>VLOOKUP(D60,CUSTOMERS!A:E,5,FALSE)</f>
        <v>3</v>
      </c>
      <c r="F60" s="2" t="str">
        <f ca="1">VLOOKUP(D60,CUSTOMERS!A:J,10,FALSE)</f>
        <v>50 - 60</v>
      </c>
      <c r="G60" s="2" t="str">
        <f>VLOOKUP(D60,CUSTOMERS!A:I,9,FALSE)</f>
        <v>Central</v>
      </c>
      <c r="H60" s="2" t="str">
        <f>VLOOKUP(D60,CUSTOMERS!A:K,11,FALSE)</f>
        <v>USA</v>
      </c>
      <c r="I60" s="2">
        <f t="shared" si="0"/>
        <v>1</v>
      </c>
    </row>
    <row r="61" spans="1:9" x14ac:dyDescent="0.2">
      <c r="A61" s="2">
        <v>1160</v>
      </c>
      <c r="B61" s="2">
        <v>1</v>
      </c>
      <c r="C61" s="4">
        <v>44651</v>
      </c>
      <c r="D61" s="2">
        <v>62</v>
      </c>
      <c r="E61" s="2">
        <f>VLOOKUP(D61,CUSTOMERS!A:E,5,FALSE)</f>
        <v>3</v>
      </c>
      <c r="F61" s="2" t="str">
        <f ca="1">VLOOKUP(D61,CUSTOMERS!A:J,10,FALSE)</f>
        <v>30 - 40</v>
      </c>
      <c r="G61" s="2" t="str">
        <f>VLOOKUP(D61,CUSTOMERS!A:I,9,FALSE)</f>
        <v>Mid-Atlantic</v>
      </c>
      <c r="H61" s="2" t="str">
        <f>VLOOKUP(D61,CUSTOMERS!A:K,11,FALSE)</f>
        <v>USA</v>
      </c>
      <c r="I61" s="2">
        <f t="shared" si="0"/>
        <v>0</v>
      </c>
    </row>
    <row r="62" spans="1:9" x14ac:dyDescent="0.2">
      <c r="A62" s="2">
        <v>1161</v>
      </c>
      <c r="B62" s="2">
        <v>1</v>
      </c>
      <c r="C62" s="4">
        <v>44651</v>
      </c>
      <c r="D62" s="2">
        <v>567</v>
      </c>
      <c r="E62" s="2">
        <f>VLOOKUP(D62,CUSTOMERS!A:E,5,FALSE)</f>
        <v>10</v>
      </c>
      <c r="F62" s="2" t="str">
        <f ca="1">VLOOKUP(D62,CUSTOMERS!A:J,10,FALSE)</f>
        <v>20 - 30</v>
      </c>
      <c r="G62" s="2" t="str">
        <f>VLOOKUP(D62,CUSTOMERS!A:I,9,FALSE)</f>
        <v>Canada</v>
      </c>
      <c r="H62" s="2" t="str">
        <f>VLOOKUP(D62,CUSTOMERS!A:K,11,FALSE)</f>
        <v>Canada</v>
      </c>
      <c r="I62" s="2">
        <f t="shared" si="0"/>
        <v>1</v>
      </c>
    </row>
    <row r="63" spans="1:9" x14ac:dyDescent="0.2">
      <c r="A63" s="2">
        <v>1162</v>
      </c>
      <c r="B63" s="2">
        <v>1</v>
      </c>
      <c r="C63" s="4">
        <v>44652</v>
      </c>
      <c r="D63" s="2">
        <v>424</v>
      </c>
      <c r="E63" s="2">
        <f>VLOOKUP(D63,CUSTOMERS!A:E,5,FALSE)</f>
        <v>4</v>
      </c>
      <c r="F63" s="2" t="str">
        <f ca="1">VLOOKUP(D63,CUSTOMERS!A:J,10,FALSE)</f>
        <v>60 - 70</v>
      </c>
      <c r="G63" s="2" t="str">
        <f>VLOOKUP(D63,CUSTOMERS!A:I,9,FALSE)</f>
        <v>South-West</v>
      </c>
      <c r="H63" s="2" t="str">
        <f>VLOOKUP(D63,CUSTOMERS!A:K,11,FALSE)</f>
        <v>USA</v>
      </c>
      <c r="I63" s="2">
        <f t="shared" si="0"/>
        <v>0</v>
      </c>
    </row>
    <row r="64" spans="1:9" x14ac:dyDescent="0.2">
      <c r="A64" s="2">
        <v>1163</v>
      </c>
      <c r="B64" s="2">
        <v>1</v>
      </c>
      <c r="C64" s="4">
        <v>44653</v>
      </c>
      <c r="D64" s="2">
        <v>501</v>
      </c>
      <c r="E64" s="2">
        <f>VLOOKUP(D64,CUSTOMERS!A:E,5,FALSE)</f>
        <v>3</v>
      </c>
      <c r="F64" s="2" t="str">
        <f ca="1">VLOOKUP(D64,CUSTOMERS!A:J,10,FALSE)</f>
        <v>30 - 40</v>
      </c>
      <c r="G64" s="2" t="str">
        <f>VLOOKUP(D64,CUSTOMERS!A:I,9,FALSE)</f>
        <v>South-West</v>
      </c>
      <c r="H64" s="2" t="str">
        <f>VLOOKUP(D64,CUSTOMERS!A:K,11,FALSE)</f>
        <v>USA</v>
      </c>
      <c r="I64" s="2">
        <f t="shared" si="0"/>
        <v>1</v>
      </c>
    </row>
    <row r="65" spans="1:9" x14ac:dyDescent="0.2">
      <c r="A65" s="2">
        <v>1164</v>
      </c>
      <c r="B65" s="2">
        <v>1</v>
      </c>
      <c r="C65" s="4">
        <v>44654</v>
      </c>
      <c r="D65" s="2">
        <v>18</v>
      </c>
      <c r="E65" s="2">
        <f>VLOOKUP(D65,CUSTOMERS!A:E,5,FALSE)</f>
        <v>2</v>
      </c>
      <c r="F65" s="2" t="str">
        <f ca="1">VLOOKUP(D65,CUSTOMERS!A:J,10,FALSE)</f>
        <v>&lt; 20</v>
      </c>
      <c r="G65" s="2" t="str">
        <f>VLOOKUP(D65,CUSTOMERS!A:I,9,FALSE)</f>
        <v>Mid-Atlantic</v>
      </c>
      <c r="H65" s="2" t="str">
        <f>VLOOKUP(D65,CUSTOMERS!A:K,11,FALSE)</f>
        <v>USA</v>
      </c>
      <c r="I65" s="2">
        <f t="shared" si="0"/>
        <v>1</v>
      </c>
    </row>
    <row r="66" spans="1:9" x14ac:dyDescent="0.2">
      <c r="A66" s="2">
        <v>1165</v>
      </c>
      <c r="B66" s="2">
        <v>1</v>
      </c>
      <c r="C66" s="4">
        <v>44655</v>
      </c>
      <c r="D66" s="2">
        <v>650</v>
      </c>
      <c r="E66" s="2">
        <f>VLOOKUP(D66,CUSTOMERS!A:E,5,FALSE)</f>
        <v>9</v>
      </c>
      <c r="F66" s="2" t="str">
        <f ca="1">VLOOKUP(D66,CUSTOMERS!A:J,10,FALSE)</f>
        <v>50 - 60</v>
      </c>
      <c r="G66" s="2" t="str">
        <f>VLOOKUP(D66,CUSTOMERS!A:I,9,FALSE)</f>
        <v>North-West</v>
      </c>
      <c r="H66" s="2" t="str">
        <f>VLOOKUP(D66,CUSTOMERS!A:K,11,FALSE)</f>
        <v>USA</v>
      </c>
      <c r="I66" s="2">
        <f t="shared" ref="I66:I129" si="1">IF(COUNTIF(D:D,D66)&gt;1,1,0)</f>
        <v>1</v>
      </c>
    </row>
    <row r="67" spans="1:9" x14ac:dyDescent="0.2">
      <c r="A67" s="2">
        <v>1166</v>
      </c>
      <c r="B67" s="2">
        <v>1</v>
      </c>
      <c r="C67" s="4">
        <v>44658</v>
      </c>
      <c r="D67" s="2">
        <v>671</v>
      </c>
      <c r="E67" s="2">
        <f>VLOOKUP(D67,CUSTOMERS!A:E,5,FALSE)</f>
        <v>3</v>
      </c>
      <c r="F67" s="2" t="str">
        <f ca="1">VLOOKUP(D67,CUSTOMERS!A:J,10,FALSE)</f>
        <v>20 - 30</v>
      </c>
      <c r="G67" s="2" t="str">
        <f>VLOOKUP(D67,CUSTOMERS!A:I,9,FALSE)</f>
        <v>South</v>
      </c>
      <c r="H67" s="2" t="str">
        <f>VLOOKUP(D67,CUSTOMERS!A:K,11,FALSE)</f>
        <v>USA</v>
      </c>
      <c r="I67" s="2">
        <f t="shared" si="1"/>
        <v>0</v>
      </c>
    </row>
    <row r="68" spans="1:9" x14ac:dyDescent="0.2">
      <c r="A68" s="2">
        <v>1167</v>
      </c>
      <c r="B68" s="2">
        <v>1</v>
      </c>
      <c r="C68" s="4">
        <v>44659</v>
      </c>
      <c r="D68" s="2">
        <v>558</v>
      </c>
      <c r="E68" s="2">
        <f>VLOOKUP(D68,CUSTOMERS!A:E,5,FALSE)</f>
        <v>4</v>
      </c>
      <c r="F68" s="2" t="str">
        <f ca="1">VLOOKUP(D68,CUSTOMERS!A:J,10,FALSE)</f>
        <v>40 - 50</v>
      </c>
      <c r="G68" s="2" t="str">
        <f>VLOOKUP(D68,CUSTOMERS!A:I,9,FALSE)</f>
        <v>North-East</v>
      </c>
      <c r="H68" s="2" t="str">
        <f>VLOOKUP(D68,CUSTOMERS!A:K,11,FALSE)</f>
        <v>USA</v>
      </c>
      <c r="I68" s="2">
        <f t="shared" si="1"/>
        <v>0</v>
      </c>
    </row>
    <row r="69" spans="1:9" x14ac:dyDescent="0.2">
      <c r="A69" s="2">
        <v>1168</v>
      </c>
      <c r="B69" s="2">
        <v>1</v>
      </c>
      <c r="C69" s="4">
        <v>44660</v>
      </c>
      <c r="D69" s="2">
        <v>221</v>
      </c>
      <c r="E69" s="2">
        <f>VLOOKUP(D69,CUSTOMERS!A:E,5,FALSE)</f>
        <v>2</v>
      </c>
      <c r="F69" s="2" t="str">
        <f ca="1">VLOOKUP(D69,CUSTOMERS!A:J,10,FALSE)</f>
        <v>30 - 40</v>
      </c>
      <c r="G69" s="2" t="str">
        <f>VLOOKUP(D69,CUSTOMERS!A:I,9,FALSE)</f>
        <v>Mid-Atlantic</v>
      </c>
      <c r="H69" s="2" t="str">
        <f>VLOOKUP(D69,CUSTOMERS!A:K,11,FALSE)</f>
        <v>USA</v>
      </c>
      <c r="I69" s="2">
        <f t="shared" si="1"/>
        <v>1</v>
      </c>
    </row>
    <row r="70" spans="1:9" x14ac:dyDescent="0.2">
      <c r="A70" s="2">
        <v>1169</v>
      </c>
      <c r="B70" s="2">
        <v>1</v>
      </c>
      <c r="C70" s="4">
        <v>44661</v>
      </c>
      <c r="D70" s="2">
        <v>476</v>
      </c>
      <c r="E70" s="2">
        <f>VLOOKUP(D70,CUSTOMERS!A:E,5,FALSE)</f>
        <v>6</v>
      </c>
      <c r="F70" s="2" t="str">
        <f ca="1">VLOOKUP(D70,CUSTOMERS!A:J,10,FALSE)</f>
        <v>40 - 50</v>
      </c>
      <c r="G70" s="2" t="str">
        <f>VLOOKUP(D70,CUSTOMERS!A:I,9,FALSE)</f>
        <v>Mid-Atlantic</v>
      </c>
      <c r="H70" s="2" t="str">
        <f>VLOOKUP(D70,CUSTOMERS!A:K,11,FALSE)</f>
        <v>USA</v>
      </c>
      <c r="I70" s="2">
        <f t="shared" si="1"/>
        <v>1</v>
      </c>
    </row>
    <row r="71" spans="1:9" x14ac:dyDescent="0.2">
      <c r="A71" s="2">
        <v>1170</v>
      </c>
      <c r="B71" s="2">
        <v>1</v>
      </c>
      <c r="C71" s="4">
        <v>44662</v>
      </c>
      <c r="D71" s="2">
        <v>274</v>
      </c>
      <c r="E71" s="2">
        <f>VLOOKUP(D71,CUSTOMERS!A:E,5,FALSE)</f>
        <v>8</v>
      </c>
      <c r="F71" s="2" t="str">
        <f ca="1">VLOOKUP(D71,CUSTOMERS!A:J,10,FALSE)</f>
        <v>60 - 70</v>
      </c>
      <c r="G71" s="2" t="str">
        <f>VLOOKUP(D71,CUSTOMERS!A:I,9,FALSE)</f>
        <v>South-West</v>
      </c>
      <c r="H71" s="2" t="str">
        <f>VLOOKUP(D71,CUSTOMERS!A:K,11,FALSE)</f>
        <v>USA</v>
      </c>
      <c r="I71" s="2">
        <f t="shared" si="1"/>
        <v>1</v>
      </c>
    </row>
    <row r="72" spans="1:9" x14ac:dyDescent="0.2">
      <c r="A72" s="2">
        <v>1171</v>
      </c>
      <c r="B72" s="2">
        <v>1</v>
      </c>
      <c r="C72" s="4">
        <v>44662</v>
      </c>
      <c r="D72" s="2">
        <v>478</v>
      </c>
      <c r="E72" s="2">
        <f>VLOOKUP(D72,CUSTOMERS!A:E,5,FALSE)</f>
        <v>7</v>
      </c>
      <c r="F72" s="2" t="str">
        <f ca="1">VLOOKUP(D72,CUSTOMERS!A:J,10,FALSE)</f>
        <v>30 - 40</v>
      </c>
      <c r="G72" s="2" t="str">
        <f>VLOOKUP(D72,CUSTOMERS!A:I,9,FALSE)</f>
        <v>North-West</v>
      </c>
      <c r="H72" s="2" t="str">
        <f>VLOOKUP(D72,CUSTOMERS!A:K,11,FALSE)</f>
        <v>USA</v>
      </c>
      <c r="I72" s="2">
        <f t="shared" si="1"/>
        <v>0</v>
      </c>
    </row>
    <row r="73" spans="1:9" x14ac:dyDescent="0.2">
      <c r="A73" s="2">
        <v>1172</v>
      </c>
      <c r="B73" s="2">
        <v>1</v>
      </c>
      <c r="C73" s="4">
        <v>44665</v>
      </c>
      <c r="D73" s="2">
        <v>61</v>
      </c>
      <c r="E73" s="2">
        <f>VLOOKUP(D73,CUSTOMERS!A:E,5,FALSE)</f>
        <v>7</v>
      </c>
      <c r="F73" s="2" t="str">
        <f ca="1">VLOOKUP(D73,CUSTOMERS!A:J,10,FALSE)</f>
        <v>40 - 50</v>
      </c>
      <c r="G73" s="2" t="str">
        <f>VLOOKUP(D73,CUSTOMERS!A:I,9,FALSE)</f>
        <v>South-West</v>
      </c>
      <c r="H73" s="2" t="str">
        <f>VLOOKUP(D73,CUSTOMERS!A:K,11,FALSE)</f>
        <v>USA</v>
      </c>
      <c r="I73" s="2">
        <f t="shared" si="1"/>
        <v>1</v>
      </c>
    </row>
    <row r="74" spans="1:9" x14ac:dyDescent="0.2">
      <c r="A74" s="2">
        <v>1173</v>
      </c>
      <c r="B74" s="2">
        <v>1</v>
      </c>
      <c r="C74" s="4">
        <v>44666</v>
      </c>
      <c r="D74" s="2">
        <v>346</v>
      </c>
      <c r="E74" s="2">
        <f>VLOOKUP(D74,CUSTOMERS!A:E,5,FALSE)</f>
        <v>4</v>
      </c>
      <c r="F74" s="2" t="str">
        <f ca="1">VLOOKUP(D74,CUSTOMERS!A:J,10,FALSE)</f>
        <v>50 - 60</v>
      </c>
      <c r="G74" s="2" t="str">
        <f>VLOOKUP(D74,CUSTOMERS!A:I,9,FALSE)</f>
        <v>Canada</v>
      </c>
      <c r="H74" s="2" t="str">
        <f>VLOOKUP(D74,CUSTOMERS!A:K,11,FALSE)</f>
        <v>Canada</v>
      </c>
      <c r="I74" s="2">
        <f t="shared" si="1"/>
        <v>1</v>
      </c>
    </row>
    <row r="75" spans="1:9" x14ac:dyDescent="0.2">
      <c r="A75" s="2">
        <v>1174</v>
      </c>
      <c r="B75" s="2">
        <v>1</v>
      </c>
      <c r="C75" s="4">
        <v>44667</v>
      </c>
      <c r="D75" s="2">
        <v>654</v>
      </c>
      <c r="E75" s="2">
        <f>VLOOKUP(D75,CUSTOMERS!A:E,5,FALSE)</f>
        <v>4</v>
      </c>
      <c r="F75" s="2" t="str">
        <f ca="1">VLOOKUP(D75,CUSTOMERS!A:J,10,FALSE)</f>
        <v>70+</v>
      </c>
      <c r="G75" s="2" t="str">
        <f>VLOOKUP(D75,CUSTOMERS!A:I,9,FALSE)</f>
        <v>North-East</v>
      </c>
      <c r="H75" s="2" t="str">
        <f>VLOOKUP(D75,CUSTOMERS!A:K,11,FALSE)</f>
        <v>USA</v>
      </c>
      <c r="I75" s="2">
        <f t="shared" si="1"/>
        <v>0</v>
      </c>
    </row>
    <row r="76" spans="1:9" x14ac:dyDescent="0.2">
      <c r="A76" s="2">
        <v>1175</v>
      </c>
      <c r="B76" s="2">
        <v>1</v>
      </c>
      <c r="C76" s="4">
        <v>44668</v>
      </c>
      <c r="D76" s="2">
        <v>123</v>
      </c>
      <c r="E76" s="2">
        <f>VLOOKUP(D76,CUSTOMERS!A:E,5,FALSE)</f>
        <v>2</v>
      </c>
      <c r="F76" s="2" t="str">
        <f ca="1">VLOOKUP(D76,CUSTOMERS!A:J,10,FALSE)</f>
        <v>40 - 50</v>
      </c>
      <c r="G76" s="2" t="str">
        <f>VLOOKUP(D76,CUSTOMERS!A:I,9,FALSE)</f>
        <v>Canada</v>
      </c>
      <c r="H76" s="2" t="str">
        <f>VLOOKUP(D76,CUSTOMERS!A:K,11,FALSE)</f>
        <v>Canada</v>
      </c>
      <c r="I76" s="2">
        <f t="shared" si="1"/>
        <v>1</v>
      </c>
    </row>
    <row r="77" spans="1:9" x14ac:dyDescent="0.2">
      <c r="A77" s="2">
        <v>1176</v>
      </c>
      <c r="B77" s="2">
        <v>1</v>
      </c>
      <c r="C77" s="4">
        <v>44669</v>
      </c>
      <c r="D77" s="2">
        <v>524</v>
      </c>
      <c r="E77" s="2">
        <f>VLOOKUP(D77,CUSTOMERS!A:E,5,FALSE)</f>
        <v>4</v>
      </c>
      <c r="F77" s="2" t="str">
        <f ca="1">VLOOKUP(D77,CUSTOMERS!A:J,10,FALSE)</f>
        <v>30 - 40</v>
      </c>
      <c r="G77" s="2" t="str">
        <f>VLOOKUP(D77,CUSTOMERS!A:I,9,FALSE)</f>
        <v>North-East</v>
      </c>
      <c r="H77" s="2" t="str">
        <f>VLOOKUP(D77,CUSTOMERS!A:K,11,FALSE)</f>
        <v>USA</v>
      </c>
      <c r="I77" s="2">
        <f t="shared" si="1"/>
        <v>1</v>
      </c>
    </row>
    <row r="78" spans="1:9" x14ac:dyDescent="0.2">
      <c r="A78" s="2">
        <v>1177</v>
      </c>
      <c r="B78" s="2">
        <v>1</v>
      </c>
      <c r="C78" s="4">
        <v>44672</v>
      </c>
      <c r="D78" s="2">
        <v>665</v>
      </c>
      <c r="E78" s="2">
        <f>VLOOKUP(D78,CUSTOMERS!A:E,5,FALSE)</f>
        <v>4</v>
      </c>
      <c r="F78" s="2" t="str">
        <f ca="1">VLOOKUP(D78,CUSTOMERS!A:J,10,FALSE)</f>
        <v>&lt; 20</v>
      </c>
      <c r="G78" s="2" t="str">
        <f>VLOOKUP(D78,CUSTOMERS!A:I,9,FALSE)</f>
        <v>Germany</v>
      </c>
      <c r="H78" s="2" t="str">
        <f>VLOOKUP(D78,CUSTOMERS!A:K,11,FALSE)</f>
        <v>Europe</v>
      </c>
      <c r="I78" s="2">
        <f t="shared" si="1"/>
        <v>1</v>
      </c>
    </row>
    <row r="79" spans="1:9" x14ac:dyDescent="0.2">
      <c r="A79" s="2">
        <v>1178</v>
      </c>
      <c r="B79" s="2">
        <v>1</v>
      </c>
      <c r="C79" s="4">
        <v>44673</v>
      </c>
      <c r="D79" s="2">
        <v>668</v>
      </c>
      <c r="E79" s="2">
        <f>VLOOKUP(D79,CUSTOMERS!A:E,5,FALSE)</f>
        <v>3</v>
      </c>
      <c r="F79" s="2" t="str">
        <f ca="1">VLOOKUP(D79,CUSTOMERS!A:J,10,FALSE)</f>
        <v>40 - 50</v>
      </c>
      <c r="G79" s="2" t="str">
        <f>VLOOKUP(D79,CUSTOMERS!A:I,9,FALSE)</f>
        <v>North-East</v>
      </c>
      <c r="H79" s="2" t="str">
        <f>VLOOKUP(D79,CUSTOMERS!A:K,11,FALSE)</f>
        <v>USA</v>
      </c>
      <c r="I79" s="2">
        <f t="shared" si="1"/>
        <v>1</v>
      </c>
    </row>
    <row r="80" spans="1:9" x14ac:dyDescent="0.2">
      <c r="A80" s="2">
        <v>1179</v>
      </c>
      <c r="B80" s="2">
        <v>1</v>
      </c>
      <c r="C80" s="4">
        <v>44674</v>
      </c>
      <c r="D80" s="2">
        <v>212</v>
      </c>
      <c r="E80" s="2">
        <f>VLOOKUP(D80,CUSTOMERS!A:E,5,FALSE)</f>
        <v>5</v>
      </c>
      <c r="F80" s="2" t="str">
        <f ca="1">VLOOKUP(D80,CUSTOMERS!A:J,10,FALSE)</f>
        <v>40 - 50</v>
      </c>
      <c r="G80" s="2" t="str">
        <f>VLOOKUP(D80,CUSTOMERS!A:I,9,FALSE)</f>
        <v>South-East</v>
      </c>
      <c r="H80" s="2" t="str">
        <f>VLOOKUP(D80,CUSTOMERS!A:K,11,FALSE)</f>
        <v>USA</v>
      </c>
      <c r="I80" s="2">
        <f t="shared" si="1"/>
        <v>1</v>
      </c>
    </row>
    <row r="81" spans="1:9" x14ac:dyDescent="0.2">
      <c r="A81" s="2">
        <v>1180</v>
      </c>
      <c r="B81" s="2">
        <v>1</v>
      </c>
      <c r="C81" s="4">
        <v>44675</v>
      </c>
      <c r="D81" s="2">
        <v>344</v>
      </c>
      <c r="E81" s="2">
        <f>VLOOKUP(D81,CUSTOMERS!A:E,5,FALSE)</f>
        <v>4</v>
      </c>
      <c r="F81" s="2" t="str">
        <f ca="1">VLOOKUP(D81,CUSTOMERS!A:J,10,FALSE)</f>
        <v>30 - 40</v>
      </c>
      <c r="G81" s="2" t="str">
        <f>VLOOKUP(D81,CUSTOMERS!A:I,9,FALSE)</f>
        <v>North-East</v>
      </c>
      <c r="H81" s="2" t="str">
        <f>VLOOKUP(D81,CUSTOMERS!A:K,11,FALSE)</f>
        <v>USA</v>
      </c>
      <c r="I81" s="2">
        <f t="shared" si="1"/>
        <v>1</v>
      </c>
    </row>
    <row r="82" spans="1:9" x14ac:dyDescent="0.2">
      <c r="A82" s="2">
        <v>1181</v>
      </c>
      <c r="B82" s="2">
        <v>1</v>
      </c>
      <c r="C82" s="4">
        <v>44675</v>
      </c>
      <c r="D82" s="2">
        <v>459</v>
      </c>
      <c r="E82" s="2">
        <f>VLOOKUP(D82,CUSTOMERS!A:E,5,FALSE)</f>
        <v>5</v>
      </c>
      <c r="F82" s="2" t="str">
        <f ca="1">VLOOKUP(D82,CUSTOMERS!A:J,10,FALSE)</f>
        <v>30 - 40</v>
      </c>
      <c r="G82" s="2" t="str">
        <f>VLOOKUP(D82,CUSTOMERS!A:I,9,FALSE)</f>
        <v>North-East</v>
      </c>
      <c r="H82" s="2" t="str">
        <f>VLOOKUP(D82,CUSTOMERS!A:K,11,FALSE)</f>
        <v>USA</v>
      </c>
      <c r="I82" s="2">
        <f t="shared" si="1"/>
        <v>1</v>
      </c>
    </row>
    <row r="83" spans="1:9" x14ac:dyDescent="0.2">
      <c r="A83" s="2">
        <v>1182</v>
      </c>
      <c r="B83" s="2">
        <v>1</v>
      </c>
      <c r="C83" s="4">
        <v>44676</v>
      </c>
      <c r="D83" s="2">
        <v>13</v>
      </c>
      <c r="E83" s="2">
        <f>VLOOKUP(D83,CUSTOMERS!A:E,5,FALSE)</f>
        <v>7</v>
      </c>
      <c r="F83" s="2" t="str">
        <f ca="1">VLOOKUP(D83,CUSTOMERS!A:J,10,FALSE)</f>
        <v>50 - 60</v>
      </c>
      <c r="G83" s="2" t="str">
        <f>VLOOKUP(D83,CUSTOMERS!A:I,9,FALSE)</f>
        <v>North-East</v>
      </c>
      <c r="H83" s="2" t="str">
        <f>VLOOKUP(D83,CUSTOMERS!A:K,11,FALSE)</f>
        <v>USA</v>
      </c>
      <c r="I83" s="2">
        <f t="shared" si="1"/>
        <v>0</v>
      </c>
    </row>
    <row r="84" spans="1:9" x14ac:dyDescent="0.2">
      <c r="A84" s="2">
        <v>1183</v>
      </c>
      <c r="B84" s="2">
        <v>1</v>
      </c>
      <c r="C84" s="4">
        <v>44676</v>
      </c>
      <c r="D84" s="2">
        <v>620</v>
      </c>
      <c r="E84" s="2">
        <f>VLOOKUP(D84,CUSTOMERS!A:E,5,FALSE)</f>
        <v>6</v>
      </c>
      <c r="F84" s="2" t="str">
        <f ca="1">VLOOKUP(D84,CUSTOMERS!A:J,10,FALSE)</f>
        <v>60 - 70</v>
      </c>
      <c r="G84" s="2" t="str">
        <f>VLOOKUP(D84,CUSTOMERS!A:I,9,FALSE)</f>
        <v>Central</v>
      </c>
      <c r="H84" s="2" t="str">
        <f>VLOOKUP(D84,CUSTOMERS!A:K,11,FALSE)</f>
        <v>USA</v>
      </c>
      <c r="I84" s="2">
        <f t="shared" si="1"/>
        <v>1</v>
      </c>
    </row>
    <row r="85" spans="1:9" x14ac:dyDescent="0.2">
      <c r="A85" s="2">
        <v>1184</v>
      </c>
      <c r="B85" s="2">
        <v>1</v>
      </c>
      <c r="C85" s="4">
        <v>44679</v>
      </c>
      <c r="D85" s="2">
        <v>529</v>
      </c>
      <c r="E85" s="2">
        <f>VLOOKUP(D85,CUSTOMERS!A:E,5,FALSE)</f>
        <v>4</v>
      </c>
      <c r="F85" s="2" t="str">
        <f ca="1">VLOOKUP(D85,CUSTOMERS!A:J,10,FALSE)</f>
        <v>30 - 40</v>
      </c>
      <c r="G85" s="2" t="str">
        <f>VLOOKUP(D85,CUSTOMERS!A:I,9,FALSE)</f>
        <v>South</v>
      </c>
      <c r="H85" s="2" t="str">
        <f>VLOOKUP(D85,CUSTOMERS!A:K,11,FALSE)</f>
        <v>USA</v>
      </c>
      <c r="I85" s="2">
        <f t="shared" si="1"/>
        <v>1</v>
      </c>
    </row>
    <row r="86" spans="1:9" x14ac:dyDescent="0.2">
      <c r="A86" s="2">
        <v>1185</v>
      </c>
      <c r="B86" s="2">
        <v>1</v>
      </c>
      <c r="C86" s="4">
        <v>44680</v>
      </c>
      <c r="D86" s="2">
        <v>538</v>
      </c>
      <c r="E86" s="2">
        <f>VLOOKUP(D86,CUSTOMERS!A:E,5,FALSE)</f>
        <v>1</v>
      </c>
      <c r="F86" s="2" t="str">
        <f ca="1">VLOOKUP(D86,CUSTOMERS!A:J,10,FALSE)</f>
        <v>50 - 60</v>
      </c>
      <c r="G86" s="2" t="str">
        <f>VLOOKUP(D86,CUSTOMERS!A:I,9,FALSE)</f>
        <v>South</v>
      </c>
      <c r="H86" s="2" t="str">
        <f>VLOOKUP(D86,CUSTOMERS!A:K,11,FALSE)</f>
        <v>USA</v>
      </c>
      <c r="I86" s="2">
        <f t="shared" si="1"/>
        <v>0</v>
      </c>
    </row>
    <row r="87" spans="1:9" x14ac:dyDescent="0.2">
      <c r="A87" s="2">
        <v>1186</v>
      </c>
      <c r="B87" s="2">
        <v>1</v>
      </c>
      <c r="C87" s="4">
        <v>44681</v>
      </c>
      <c r="D87" s="2">
        <v>475</v>
      </c>
      <c r="E87" s="2">
        <f>VLOOKUP(D87,CUSTOMERS!A:E,5,FALSE)</f>
        <v>2</v>
      </c>
      <c r="F87" s="2" t="str">
        <f ca="1">VLOOKUP(D87,CUSTOMERS!A:J,10,FALSE)</f>
        <v>30 - 40</v>
      </c>
      <c r="G87" s="2" t="str">
        <f>VLOOKUP(D87,CUSTOMERS!A:I,9,FALSE)</f>
        <v>South-East</v>
      </c>
      <c r="H87" s="2" t="str">
        <f>VLOOKUP(D87,CUSTOMERS!A:K,11,FALSE)</f>
        <v>USA</v>
      </c>
      <c r="I87" s="2">
        <f t="shared" si="1"/>
        <v>1</v>
      </c>
    </row>
    <row r="88" spans="1:9" x14ac:dyDescent="0.2">
      <c r="A88" s="2">
        <v>1187</v>
      </c>
      <c r="B88" s="2">
        <v>1</v>
      </c>
      <c r="C88" s="4">
        <v>44682</v>
      </c>
      <c r="D88" s="2">
        <v>304</v>
      </c>
      <c r="E88" s="2">
        <f>VLOOKUP(D88,CUSTOMERS!A:E,5,FALSE)</f>
        <v>4</v>
      </c>
      <c r="F88" s="2" t="str">
        <f ca="1">VLOOKUP(D88,CUSTOMERS!A:J,10,FALSE)</f>
        <v>40 - 50</v>
      </c>
      <c r="G88" s="2" t="str">
        <f>VLOOKUP(D88,CUSTOMERS!A:I,9,FALSE)</f>
        <v>South-East</v>
      </c>
      <c r="H88" s="2" t="str">
        <f>VLOOKUP(D88,CUSTOMERS!A:K,11,FALSE)</f>
        <v>USA</v>
      </c>
      <c r="I88" s="2">
        <f t="shared" si="1"/>
        <v>1</v>
      </c>
    </row>
    <row r="89" spans="1:9" x14ac:dyDescent="0.2">
      <c r="A89" s="2">
        <v>1188</v>
      </c>
      <c r="B89" s="2">
        <v>1</v>
      </c>
      <c r="C89" s="4">
        <v>44683</v>
      </c>
      <c r="D89" s="2">
        <v>44</v>
      </c>
      <c r="E89" s="2">
        <f>VLOOKUP(D89,CUSTOMERS!A:E,5,FALSE)</f>
        <v>2</v>
      </c>
      <c r="F89" s="2" t="str">
        <f ca="1">VLOOKUP(D89,CUSTOMERS!A:J,10,FALSE)</f>
        <v>60 - 70</v>
      </c>
      <c r="G89" s="2" t="str">
        <f>VLOOKUP(D89,CUSTOMERS!A:I,9,FALSE)</f>
        <v>North-West</v>
      </c>
      <c r="H89" s="2" t="str">
        <f>VLOOKUP(D89,CUSTOMERS!A:K,11,FALSE)</f>
        <v>USA</v>
      </c>
      <c r="I89" s="2">
        <f t="shared" si="1"/>
        <v>0</v>
      </c>
    </row>
    <row r="90" spans="1:9" x14ac:dyDescent="0.2">
      <c r="A90" s="2">
        <v>1189</v>
      </c>
      <c r="B90" s="2">
        <v>1</v>
      </c>
      <c r="C90" s="4">
        <v>44686</v>
      </c>
      <c r="D90" s="2">
        <v>618</v>
      </c>
      <c r="E90" s="2">
        <f>VLOOKUP(D90,CUSTOMERS!A:E,5,FALSE)</f>
        <v>1</v>
      </c>
      <c r="F90" s="2" t="str">
        <f ca="1">VLOOKUP(D90,CUSTOMERS!A:J,10,FALSE)</f>
        <v>50 - 60</v>
      </c>
      <c r="G90" s="2" t="str">
        <f>VLOOKUP(D90,CUSTOMERS!A:I,9,FALSE)</f>
        <v>England</v>
      </c>
      <c r="H90" s="2" t="str">
        <f>VLOOKUP(D90,CUSTOMERS!A:K,11,FALSE)</f>
        <v>Europe</v>
      </c>
      <c r="I90" s="2">
        <f t="shared" si="1"/>
        <v>0</v>
      </c>
    </row>
    <row r="91" spans="1:9" x14ac:dyDescent="0.2">
      <c r="A91" s="2">
        <v>1190</v>
      </c>
      <c r="B91" s="2">
        <v>1</v>
      </c>
      <c r="C91" s="4">
        <v>44687</v>
      </c>
      <c r="D91" s="2">
        <v>159</v>
      </c>
      <c r="E91" s="2">
        <f>VLOOKUP(D91,CUSTOMERS!A:E,5,FALSE)</f>
        <v>5</v>
      </c>
      <c r="F91" s="2" t="str">
        <f ca="1">VLOOKUP(D91,CUSTOMERS!A:J,10,FALSE)</f>
        <v>30 - 40</v>
      </c>
      <c r="G91" s="2" t="str">
        <f>VLOOKUP(D91,CUSTOMERS!A:I,9,FALSE)</f>
        <v>South-West</v>
      </c>
      <c r="H91" s="2" t="str">
        <f>VLOOKUP(D91,CUSTOMERS!A:K,11,FALSE)</f>
        <v>USA</v>
      </c>
      <c r="I91" s="2">
        <f t="shared" si="1"/>
        <v>1</v>
      </c>
    </row>
    <row r="92" spans="1:9" x14ac:dyDescent="0.2">
      <c r="A92" s="2">
        <v>1191</v>
      </c>
      <c r="B92" s="2">
        <v>1</v>
      </c>
      <c r="C92" s="4">
        <v>44688</v>
      </c>
      <c r="D92" s="2">
        <v>41</v>
      </c>
      <c r="E92" s="2">
        <f>VLOOKUP(D92,CUSTOMERS!A:E,5,FALSE)</f>
        <v>1</v>
      </c>
      <c r="F92" s="2" t="str">
        <f ca="1">VLOOKUP(D92,CUSTOMERS!A:J,10,FALSE)</f>
        <v>70+</v>
      </c>
      <c r="G92" s="2" t="str">
        <f>VLOOKUP(D92,CUSTOMERS!A:I,9,FALSE)</f>
        <v>South</v>
      </c>
      <c r="H92" s="2" t="str">
        <f>VLOOKUP(D92,CUSTOMERS!A:K,11,FALSE)</f>
        <v>USA</v>
      </c>
      <c r="I92" s="2">
        <f t="shared" si="1"/>
        <v>1</v>
      </c>
    </row>
    <row r="93" spans="1:9" x14ac:dyDescent="0.2">
      <c r="A93" s="2">
        <v>1192</v>
      </c>
      <c r="B93" s="2">
        <v>1</v>
      </c>
      <c r="C93" s="4">
        <v>44688</v>
      </c>
      <c r="D93" s="2">
        <v>278</v>
      </c>
      <c r="E93" s="2">
        <f>VLOOKUP(D93,CUSTOMERS!A:E,5,FALSE)</f>
        <v>3</v>
      </c>
      <c r="F93" s="2" t="str">
        <f ca="1">VLOOKUP(D93,CUSTOMERS!A:J,10,FALSE)</f>
        <v>30 - 40</v>
      </c>
      <c r="G93" s="2" t="str">
        <f>VLOOKUP(D93,CUSTOMERS!A:I,9,FALSE)</f>
        <v>North-East</v>
      </c>
      <c r="H93" s="2" t="str">
        <f>VLOOKUP(D93,CUSTOMERS!A:K,11,FALSE)</f>
        <v>USA</v>
      </c>
      <c r="I93" s="2">
        <f t="shared" si="1"/>
        <v>1</v>
      </c>
    </row>
    <row r="94" spans="1:9" x14ac:dyDescent="0.2">
      <c r="A94" s="2">
        <v>1193</v>
      </c>
      <c r="B94" s="2">
        <v>1</v>
      </c>
      <c r="C94" s="4">
        <v>44689</v>
      </c>
      <c r="D94" s="2">
        <v>301</v>
      </c>
      <c r="E94" s="2">
        <f>VLOOKUP(D94,CUSTOMERS!A:E,5,FALSE)</f>
        <v>9</v>
      </c>
      <c r="F94" s="2" t="str">
        <f ca="1">VLOOKUP(D94,CUSTOMERS!A:J,10,FALSE)</f>
        <v>60 - 70</v>
      </c>
      <c r="G94" s="2" t="str">
        <f>VLOOKUP(D94,CUSTOMERS!A:I,9,FALSE)</f>
        <v>England</v>
      </c>
      <c r="H94" s="2" t="str">
        <f>VLOOKUP(D94,CUSTOMERS!A:K,11,FALSE)</f>
        <v>Europe</v>
      </c>
      <c r="I94" s="2">
        <f t="shared" si="1"/>
        <v>1</v>
      </c>
    </row>
    <row r="95" spans="1:9" x14ac:dyDescent="0.2">
      <c r="A95" s="2">
        <v>1194</v>
      </c>
      <c r="B95" s="2">
        <v>1</v>
      </c>
      <c r="C95" s="4">
        <v>44690</v>
      </c>
      <c r="D95" s="2">
        <v>163</v>
      </c>
      <c r="E95" s="2">
        <f>VLOOKUP(D95,CUSTOMERS!A:E,5,FALSE)</f>
        <v>7</v>
      </c>
      <c r="F95" s="2" t="str">
        <f ca="1">VLOOKUP(D95,CUSTOMERS!A:J,10,FALSE)</f>
        <v>40 - 50</v>
      </c>
      <c r="G95" s="2" t="str">
        <f>VLOOKUP(D95,CUSTOMERS!A:I,9,FALSE)</f>
        <v>North-West</v>
      </c>
      <c r="H95" s="2" t="str">
        <f>VLOOKUP(D95,CUSTOMERS!A:K,11,FALSE)</f>
        <v>USA</v>
      </c>
      <c r="I95" s="2">
        <f t="shared" si="1"/>
        <v>1</v>
      </c>
    </row>
    <row r="96" spans="1:9" x14ac:dyDescent="0.2">
      <c r="A96" s="2">
        <v>1195</v>
      </c>
      <c r="B96" s="2">
        <v>1</v>
      </c>
      <c r="C96" s="4">
        <v>44691</v>
      </c>
      <c r="D96" s="2">
        <v>168</v>
      </c>
      <c r="E96" s="2">
        <f>VLOOKUP(D96,CUSTOMERS!A:E,5,FALSE)</f>
        <v>1</v>
      </c>
      <c r="F96" s="2" t="str">
        <f ca="1">VLOOKUP(D96,CUSTOMERS!A:J,10,FALSE)</f>
        <v>30 - 40</v>
      </c>
      <c r="G96" s="2" t="str">
        <f>VLOOKUP(D96,CUSTOMERS!A:I,9,FALSE)</f>
        <v>South-West</v>
      </c>
      <c r="H96" s="2" t="str">
        <f>VLOOKUP(D96,CUSTOMERS!A:K,11,FALSE)</f>
        <v>USA</v>
      </c>
      <c r="I96" s="2">
        <f t="shared" si="1"/>
        <v>1</v>
      </c>
    </row>
    <row r="97" spans="1:9" x14ac:dyDescent="0.2">
      <c r="A97" s="2">
        <v>1196</v>
      </c>
      <c r="B97" s="2">
        <v>1</v>
      </c>
      <c r="C97" s="4">
        <v>44693</v>
      </c>
      <c r="D97" s="2">
        <v>195</v>
      </c>
      <c r="E97" s="2">
        <f>VLOOKUP(D97,CUSTOMERS!A:E,5,FALSE)</f>
        <v>4</v>
      </c>
      <c r="F97" s="2" t="str">
        <f ca="1">VLOOKUP(D97,CUSTOMERS!A:J,10,FALSE)</f>
        <v>30 - 40</v>
      </c>
      <c r="G97" s="2" t="str">
        <f>VLOOKUP(D97,CUSTOMERS!A:I,9,FALSE)</f>
        <v>North-West</v>
      </c>
      <c r="H97" s="2" t="str">
        <f>VLOOKUP(D97,CUSTOMERS!A:K,11,FALSE)</f>
        <v>USA</v>
      </c>
      <c r="I97" s="2">
        <f t="shared" si="1"/>
        <v>1</v>
      </c>
    </row>
    <row r="98" spans="1:9" x14ac:dyDescent="0.2">
      <c r="A98" s="2">
        <v>1197</v>
      </c>
      <c r="B98" s="2">
        <v>1</v>
      </c>
      <c r="C98" s="4">
        <v>44694</v>
      </c>
      <c r="D98" s="2">
        <v>614</v>
      </c>
      <c r="E98" s="2">
        <f>VLOOKUP(D98,CUSTOMERS!A:E,5,FALSE)</f>
        <v>5</v>
      </c>
      <c r="F98" s="2" t="str">
        <f ca="1">VLOOKUP(D98,CUSTOMERS!A:J,10,FALSE)</f>
        <v>20 - 30</v>
      </c>
      <c r="G98" s="2" t="str">
        <f>VLOOKUP(D98,CUSTOMERS!A:I,9,FALSE)</f>
        <v>North-East</v>
      </c>
      <c r="H98" s="2" t="str">
        <f>VLOOKUP(D98,CUSTOMERS!A:K,11,FALSE)</f>
        <v>USA</v>
      </c>
      <c r="I98" s="2">
        <f t="shared" si="1"/>
        <v>1</v>
      </c>
    </row>
    <row r="99" spans="1:9" x14ac:dyDescent="0.2">
      <c r="A99" s="2">
        <v>1198</v>
      </c>
      <c r="B99" s="2">
        <v>1</v>
      </c>
      <c r="C99" s="4">
        <v>44695</v>
      </c>
      <c r="D99" s="2">
        <v>140</v>
      </c>
      <c r="E99" s="2">
        <f>VLOOKUP(D99,CUSTOMERS!A:E,5,FALSE)</f>
        <v>9</v>
      </c>
      <c r="F99" s="2" t="str">
        <f ca="1">VLOOKUP(D99,CUSTOMERS!A:J,10,FALSE)</f>
        <v>50 - 60</v>
      </c>
      <c r="G99" s="2" t="str">
        <f>VLOOKUP(D99,CUSTOMERS!A:I,9,FALSE)</f>
        <v>South</v>
      </c>
      <c r="H99" s="2" t="str">
        <f>VLOOKUP(D99,CUSTOMERS!A:K,11,FALSE)</f>
        <v>USA</v>
      </c>
      <c r="I99" s="2">
        <f t="shared" si="1"/>
        <v>1</v>
      </c>
    </row>
    <row r="100" spans="1:9" x14ac:dyDescent="0.2">
      <c r="A100" s="2">
        <v>1199</v>
      </c>
      <c r="B100" s="2">
        <v>1</v>
      </c>
      <c r="C100" s="4">
        <v>44695</v>
      </c>
      <c r="D100" s="2">
        <v>662</v>
      </c>
      <c r="E100" s="2">
        <f>VLOOKUP(D100,CUSTOMERS!A:E,5,FALSE)</f>
        <v>5</v>
      </c>
      <c r="F100" s="2" t="str">
        <f ca="1">VLOOKUP(D100,CUSTOMERS!A:J,10,FALSE)</f>
        <v>20 - 30</v>
      </c>
      <c r="G100" s="2" t="str">
        <f>VLOOKUP(D100,CUSTOMERS!A:I,9,FALSE)</f>
        <v>Mid-Atlantic</v>
      </c>
      <c r="H100" s="2" t="str">
        <f>VLOOKUP(D100,CUSTOMERS!A:K,11,FALSE)</f>
        <v>USA</v>
      </c>
      <c r="I100" s="2">
        <f t="shared" si="1"/>
        <v>1</v>
      </c>
    </row>
    <row r="101" spans="1:9" x14ac:dyDescent="0.2">
      <c r="A101" s="2">
        <v>1200</v>
      </c>
      <c r="B101" s="2">
        <v>1</v>
      </c>
      <c r="C101" s="4">
        <v>44696</v>
      </c>
      <c r="D101" s="2">
        <v>157</v>
      </c>
      <c r="E101" s="2">
        <f>VLOOKUP(D101,CUSTOMERS!A:E,5,FALSE)</f>
        <v>3</v>
      </c>
      <c r="F101" s="2" t="str">
        <f ca="1">VLOOKUP(D101,CUSTOMERS!A:J,10,FALSE)</f>
        <v>30 - 40</v>
      </c>
      <c r="G101" s="2" t="str">
        <f>VLOOKUP(D101,CUSTOMERS!A:I,9,FALSE)</f>
        <v>North-East</v>
      </c>
      <c r="H101" s="2" t="str">
        <f>VLOOKUP(D101,CUSTOMERS!A:K,11,FALSE)</f>
        <v>USA</v>
      </c>
      <c r="I101" s="2">
        <f t="shared" si="1"/>
        <v>0</v>
      </c>
    </row>
    <row r="102" spans="1:9" x14ac:dyDescent="0.2">
      <c r="A102" s="2">
        <v>1201</v>
      </c>
      <c r="B102" s="2">
        <v>1</v>
      </c>
      <c r="C102" s="4">
        <v>44696</v>
      </c>
      <c r="D102" s="2">
        <v>559</v>
      </c>
      <c r="E102" s="2">
        <f>VLOOKUP(D102,CUSTOMERS!A:E,5,FALSE)</f>
        <v>6</v>
      </c>
      <c r="F102" s="2" t="str">
        <f ca="1">VLOOKUP(D102,CUSTOMERS!A:J,10,FALSE)</f>
        <v>40 - 50</v>
      </c>
      <c r="G102" s="2" t="str">
        <f>VLOOKUP(D102,CUSTOMERS!A:I,9,FALSE)</f>
        <v>France</v>
      </c>
      <c r="H102" s="2" t="str">
        <f>VLOOKUP(D102,CUSTOMERS!A:K,11,FALSE)</f>
        <v>Europe</v>
      </c>
      <c r="I102" s="2">
        <f t="shared" si="1"/>
        <v>1</v>
      </c>
    </row>
    <row r="103" spans="1:9" x14ac:dyDescent="0.2">
      <c r="A103" s="2">
        <v>1202</v>
      </c>
      <c r="B103" s="2">
        <v>1</v>
      </c>
      <c r="C103" s="4">
        <v>44697</v>
      </c>
      <c r="D103" s="2">
        <v>8</v>
      </c>
      <c r="E103" s="2">
        <f>VLOOKUP(D103,CUSTOMERS!A:E,5,FALSE)</f>
        <v>3</v>
      </c>
      <c r="F103" s="2" t="str">
        <f ca="1">VLOOKUP(D103,CUSTOMERS!A:J,10,FALSE)</f>
        <v>50 - 60</v>
      </c>
      <c r="G103" s="2" t="str">
        <f>VLOOKUP(D103,CUSTOMERS!A:I,9,FALSE)</f>
        <v>South-East</v>
      </c>
      <c r="H103" s="2" t="str">
        <f>VLOOKUP(D103,CUSTOMERS!A:K,11,FALSE)</f>
        <v>USA</v>
      </c>
      <c r="I103" s="2">
        <f t="shared" si="1"/>
        <v>0</v>
      </c>
    </row>
    <row r="104" spans="1:9" x14ac:dyDescent="0.2">
      <c r="A104" s="2">
        <v>1203</v>
      </c>
      <c r="B104" s="2">
        <v>1</v>
      </c>
      <c r="C104" s="4">
        <v>44697</v>
      </c>
      <c r="D104" s="2">
        <v>284</v>
      </c>
      <c r="E104" s="2">
        <f>VLOOKUP(D104,CUSTOMERS!A:E,5,FALSE)</f>
        <v>6</v>
      </c>
      <c r="F104" s="2" t="str">
        <f ca="1">VLOOKUP(D104,CUSTOMERS!A:J,10,FALSE)</f>
        <v>40 - 50</v>
      </c>
      <c r="G104" s="2" t="str">
        <f>VLOOKUP(D104,CUSTOMERS!A:I,9,FALSE)</f>
        <v>Mid-Atlantic</v>
      </c>
      <c r="H104" s="2" t="str">
        <f>VLOOKUP(D104,CUSTOMERS!A:K,11,FALSE)</f>
        <v>USA</v>
      </c>
      <c r="I104" s="2">
        <f t="shared" si="1"/>
        <v>1</v>
      </c>
    </row>
    <row r="105" spans="1:9" x14ac:dyDescent="0.2">
      <c r="A105" s="2">
        <v>1204</v>
      </c>
      <c r="B105" s="2">
        <v>1</v>
      </c>
      <c r="C105" s="4">
        <v>44700</v>
      </c>
      <c r="D105" s="2">
        <v>435</v>
      </c>
      <c r="E105" s="2">
        <f>VLOOKUP(D105,CUSTOMERS!A:E,5,FALSE)</f>
        <v>5</v>
      </c>
      <c r="F105" s="2" t="str">
        <f ca="1">VLOOKUP(D105,CUSTOMERS!A:J,10,FALSE)</f>
        <v>70+</v>
      </c>
      <c r="G105" s="2" t="str">
        <f>VLOOKUP(D105,CUSTOMERS!A:I,9,FALSE)</f>
        <v>France</v>
      </c>
      <c r="H105" s="2" t="str">
        <f>VLOOKUP(D105,CUSTOMERS!A:K,11,FALSE)</f>
        <v>Europe</v>
      </c>
      <c r="I105" s="2">
        <f t="shared" si="1"/>
        <v>1</v>
      </c>
    </row>
    <row r="106" spans="1:9" x14ac:dyDescent="0.2">
      <c r="A106" s="2">
        <v>1205</v>
      </c>
      <c r="B106" s="2">
        <v>1</v>
      </c>
      <c r="C106" s="4">
        <v>44701</v>
      </c>
      <c r="D106" s="2">
        <v>118</v>
      </c>
      <c r="E106" s="2">
        <f>VLOOKUP(D106,CUSTOMERS!A:E,5,FALSE)</f>
        <v>5</v>
      </c>
      <c r="F106" s="2" t="str">
        <f ca="1">VLOOKUP(D106,CUSTOMERS!A:J,10,FALSE)</f>
        <v>40 - 50</v>
      </c>
      <c r="G106" s="2" t="str">
        <f>VLOOKUP(D106,CUSTOMERS!A:I,9,FALSE)</f>
        <v>Mid-Atlantic</v>
      </c>
      <c r="H106" s="2" t="str">
        <f>VLOOKUP(D106,CUSTOMERS!A:K,11,FALSE)</f>
        <v>USA</v>
      </c>
      <c r="I106" s="2">
        <f t="shared" si="1"/>
        <v>1</v>
      </c>
    </row>
    <row r="107" spans="1:9" x14ac:dyDescent="0.2">
      <c r="A107" s="2">
        <v>1206</v>
      </c>
      <c r="B107" s="2">
        <v>1</v>
      </c>
      <c r="C107" s="4">
        <v>44701</v>
      </c>
      <c r="D107" s="2">
        <v>147</v>
      </c>
      <c r="E107" s="2">
        <f>VLOOKUP(D107,CUSTOMERS!A:E,5,FALSE)</f>
        <v>8</v>
      </c>
      <c r="F107" s="2" t="str">
        <f ca="1">VLOOKUP(D107,CUSTOMERS!A:J,10,FALSE)</f>
        <v>40 - 50</v>
      </c>
      <c r="G107" s="2" t="str">
        <f>VLOOKUP(D107,CUSTOMERS!A:I,9,FALSE)</f>
        <v>Mid-Atlantic</v>
      </c>
      <c r="H107" s="2" t="str">
        <f>VLOOKUP(D107,CUSTOMERS!A:K,11,FALSE)</f>
        <v>USA</v>
      </c>
      <c r="I107" s="2">
        <f t="shared" si="1"/>
        <v>1</v>
      </c>
    </row>
    <row r="108" spans="1:9" x14ac:dyDescent="0.2">
      <c r="A108" s="2">
        <v>1207</v>
      </c>
      <c r="B108" s="2">
        <v>1</v>
      </c>
      <c r="C108" s="4">
        <v>44701</v>
      </c>
      <c r="D108" s="2">
        <v>667</v>
      </c>
      <c r="E108" s="2">
        <f>VLOOKUP(D108,CUSTOMERS!A:E,5,FALSE)</f>
        <v>2</v>
      </c>
      <c r="F108" s="2" t="str">
        <f ca="1">VLOOKUP(D108,CUSTOMERS!A:J,10,FALSE)</f>
        <v>20 - 30</v>
      </c>
      <c r="G108" s="2" t="str">
        <f>VLOOKUP(D108,CUSTOMERS!A:I,9,FALSE)</f>
        <v>South-West</v>
      </c>
      <c r="H108" s="2" t="str">
        <f>VLOOKUP(D108,CUSTOMERS!A:K,11,FALSE)</f>
        <v>USA</v>
      </c>
      <c r="I108" s="2">
        <f t="shared" si="1"/>
        <v>1</v>
      </c>
    </row>
    <row r="109" spans="1:9" x14ac:dyDescent="0.2">
      <c r="A109" s="2">
        <v>1208</v>
      </c>
      <c r="B109" s="2">
        <v>1</v>
      </c>
      <c r="C109" s="4">
        <v>44702</v>
      </c>
      <c r="D109" s="2">
        <v>626</v>
      </c>
      <c r="E109" s="2">
        <f>VLOOKUP(D109,CUSTOMERS!A:E,5,FALSE)</f>
        <v>1</v>
      </c>
      <c r="F109" s="2" t="str">
        <f ca="1">VLOOKUP(D109,CUSTOMERS!A:J,10,FALSE)</f>
        <v>20 - 30</v>
      </c>
      <c r="G109" s="2" t="str">
        <f>VLOOKUP(D109,CUSTOMERS!A:I,9,FALSE)</f>
        <v>Mid-Atlantic</v>
      </c>
      <c r="H109" s="2" t="str">
        <f>VLOOKUP(D109,CUSTOMERS!A:K,11,FALSE)</f>
        <v>USA</v>
      </c>
      <c r="I109" s="2">
        <f t="shared" si="1"/>
        <v>1</v>
      </c>
    </row>
    <row r="110" spans="1:9" x14ac:dyDescent="0.2">
      <c r="A110" s="2">
        <v>1209</v>
      </c>
      <c r="B110" s="2">
        <v>1</v>
      </c>
      <c r="C110" s="4">
        <v>44702</v>
      </c>
      <c r="D110" s="2">
        <v>679</v>
      </c>
      <c r="E110" s="2">
        <f>VLOOKUP(D110,CUSTOMERS!A:E,5,FALSE)</f>
        <v>4</v>
      </c>
      <c r="F110" s="2" t="str">
        <f ca="1">VLOOKUP(D110,CUSTOMERS!A:J,10,FALSE)</f>
        <v>40 - 50</v>
      </c>
      <c r="G110" s="2" t="str">
        <f>VLOOKUP(D110,CUSTOMERS!A:I,9,FALSE)</f>
        <v>Central</v>
      </c>
      <c r="H110" s="2" t="str">
        <f>VLOOKUP(D110,CUSTOMERS!A:K,11,FALSE)</f>
        <v>USA</v>
      </c>
      <c r="I110" s="2">
        <f t="shared" si="1"/>
        <v>1</v>
      </c>
    </row>
    <row r="111" spans="1:9" x14ac:dyDescent="0.2">
      <c r="A111" s="2">
        <v>1210</v>
      </c>
      <c r="B111" s="2">
        <v>1</v>
      </c>
      <c r="C111" s="4">
        <v>44703</v>
      </c>
      <c r="D111" s="2">
        <v>21</v>
      </c>
      <c r="E111" s="2">
        <f>VLOOKUP(D111,CUSTOMERS!A:E,5,FALSE)</f>
        <v>8</v>
      </c>
      <c r="F111" s="2" t="str">
        <f ca="1">VLOOKUP(D111,CUSTOMERS!A:J,10,FALSE)</f>
        <v>50 - 60</v>
      </c>
      <c r="G111" s="2" t="str">
        <f>VLOOKUP(D111,CUSTOMERS!A:I,9,FALSE)</f>
        <v>North-East</v>
      </c>
      <c r="H111" s="2" t="str">
        <f>VLOOKUP(D111,CUSTOMERS!A:K,11,FALSE)</f>
        <v>USA</v>
      </c>
      <c r="I111" s="2">
        <f t="shared" si="1"/>
        <v>1</v>
      </c>
    </row>
    <row r="112" spans="1:9" x14ac:dyDescent="0.2">
      <c r="A112" s="2">
        <v>1211</v>
      </c>
      <c r="B112" s="2">
        <v>1</v>
      </c>
      <c r="C112" s="4">
        <v>44703</v>
      </c>
      <c r="D112" s="2">
        <v>127</v>
      </c>
      <c r="E112" s="2">
        <f>VLOOKUP(D112,CUSTOMERS!A:E,5,FALSE)</f>
        <v>3</v>
      </c>
      <c r="F112" s="2" t="str">
        <f ca="1">VLOOKUP(D112,CUSTOMERS!A:J,10,FALSE)</f>
        <v>40 - 50</v>
      </c>
      <c r="G112" s="2" t="str">
        <f>VLOOKUP(D112,CUSTOMERS!A:I,9,FALSE)</f>
        <v>Mid-Atlantic</v>
      </c>
      <c r="H112" s="2" t="str">
        <f>VLOOKUP(D112,CUSTOMERS!A:K,11,FALSE)</f>
        <v>USA</v>
      </c>
      <c r="I112" s="2">
        <f t="shared" si="1"/>
        <v>0</v>
      </c>
    </row>
    <row r="113" spans="1:9" x14ac:dyDescent="0.2">
      <c r="A113" s="2">
        <v>1212</v>
      </c>
      <c r="B113" s="2">
        <v>1</v>
      </c>
      <c r="C113" s="4">
        <v>44704</v>
      </c>
      <c r="D113" s="2">
        <v>629</v>
      </c>
      <c r="E113" s="2">
        <f>VLOOKUP(D113,CUSTOMERS!A:E,5,FALSE)</f>
        <v>6</v>
      </c>
      <c r="F113" s="2" t="str">
        <f ca="1">VLOOKUP(D113,CUSTOMERS!A:J,10,FALSE)</f>
        <v>30 - 40</v>
      </c>
      <c r="G113" s="2" t="str">
        <f>VLOOKUP(D113,CUSTOMERS!A:I,9,FALSE)</f>
        <v>Mid-Atlantic</v>
      </c>
      <c r="H113" s="2" t="str">
        <f>VLOOKUP(D113,CUSTOMERS!A:K,11,FALSE)</f>
        <v>USA</v>
      </c>
      <c r="I113" s="2">
        <f t="shared" si="1"/>
        <v>1</v>
      </c>
    </row>
    <row r="114" spans="1:9" x14ac:dyDescent="0.2">
      <c r="A114" s="2">
        <v>1213</v>
      </c>
      <c r="B114" s="2">
        <v>1</v>
      </c>
      <c r="C114" s="4">
        <v>44704</v>
      </c>
      <c r="D114" s="2">
        <v>456</v>
      </c>
      <c r="E114" s="2">
        <f>VLOOKUP(D114,CUSTOMERS!A:E,5,FALSE)</f>
        <v>7</v>
      </c>
      <c r="F114" s="2" t="str">
        <f ca="1">VLOOKUP(D114,CUSTOMERS!A:J,10,FALSE)</f>
        <v>50 - 60</v>
      </c>
      <c r="G114" s="2" t="str">
        <f>VLOOKUP(D114,CUSTOMERS!A:I,9,FALSE)</f>
        <v>England</v>
      </c>
      <c r="H114" s="2" t="str">
        <f>VLOOKUP(D114,CUSTOMERS!A:K,11,FALSE)</f>
        <v>Europe</v>
      </c>
      <c r="I114" s="2">
        <f t="shared" si="1"/>
        <v>1</v>
      </c>
    </row>
    <row r="115" spans="1:9" x14ac:dyDescent="0.2">
      <c r="A115" s="2">
        <v>1214</v>
      </c>
      <c r="B115" s="2">
        <v>1</v>
      </c>
      <c r="C115" s="4">
        <v>44705</v>
      </c>
      <c r="D115" s="2">
        <v>16</v>
      </c>
      <c r="E115" s="2">
        <f>VLOOKUP(D115,CUSTOMERS!A:E,5,FALSE)</f>
        <v>2</v>
      </c>
      <c r="F115" s="2" t="str">
        <f ca="1">VLOOKUP(D115,CUSTOMERS!A:J,10,FALSE)</f>
        <v>70+</v>
      </c>
      <c r="G115" s="2" t="str">
        <f>VLOOKUP(D115,CUSTOMERS!A:I,9,FALSE)</f>
        <v>North-West</v>
      </c>
      <c r="H115" s="2" t="str">
        <f>VLOOKUP(D115,CUSTOMERS!A:K,11,FALSE)</f>
        <v>USA</v>
      </c>
      <c r="I115" s="2">
        <f t="shared" si="1"/>
        <v>1</v>
      </c>
    </row>
    <row r="116" spans="1:9" x14ac:dyDescent="0.2">
      <c r="A116" s="2">
        <v>1215</v>
      </c>
      <c r="B116" s="2">
        <v>1</v>
      </c>
      <c r="C116" s="4">
        <v>44707</v>
      </c>
      <c r="D116" s="2">
        <v>488</v>
      </c>
      <c r="E116" s="2">
        <f>VLOOKUP(D116,CUSTOMERS!A:E,5,FALSE)</f>
        <v>7</v>
      </c>
      <c r="F116" s="2" t="str">
        <f ca="1">VLOOKUP(D116,CUSTOMERS!A:J,10,FALSE)</f>
        <v>50 - 60</v>
      </c>
      <c r="G116" s="2" t="str">
        <f>VLOOKUP(D116,CUSTOMERS!A:I,9,FALSE)</f>
        <v>Central</v>
      </c>
      <c r="H116" s="2" t="str">
        <f>VLOOKUP(D116,CUSTOMERS!A:K,11,FALSE)</f>
        <v>USA</v>
      </c>
      <c r="I116" s="2">
        <f t="shared" si="1"/>
        <v>1</v>
      </c>
    </row>
    <row r="117" spans="1:9" x14ac:dyDescent="0.2">
      <c r="A117" s="2">
        <v>1216</v>
      </c>
      <c r="B117" s="2">
        <v>1</v>
      </c>
      <c r="C117" s="4">
        <v>44708</v>
      </c>
      <c r="D117" s="2">
        <v>48</v>
      </c>
      <c r="E117" s="2">
        <f>VLOOKUP(D117,CUSTOMERS!A:E,5,FALSE)</f>
        <v>5</v>
      </c>
      <c r="F117" s="2" t="str">
        <f ca="1">VLOOKUP(D117,CUSTOMERS!A:J,10,FALSE)</f>
        <v>30 - 40</v>
      </c>
      <c r="G117" s="2" t="str">
        <f>VLOOKUP(D117,CUSTOMERS!A:I,9,FALSE)</f>
        <v>North-East</v>
      </c>
      <c r="H117" s="2" t="str">
        <f>VLOOKUP(D117,CUSTOMERS!A:K,11,FALSE)</f>
        <v>USA</v>
      </c>
      <c r="I117" s="2">
        <f t="shared" si="1"/>
        <v>1</v>
      </c>
    </row>
    <row r="118" spans="1:9" x14ac:dyDescent="0.2">
      <c r="A118" s="2">
        <v>1217</v>
      </c>
      <c r="B118" s="2">
        <v>1</v>
      </c>
      <c r="C118" s="4">
        <v>44709</v>
      </c>
      <c r="D118" s="2">
        <v>509</v>
      </c>
      <c r="E118" s="2">
        <f>VLOOKUP(D118,CUSTOMERS!A:E,5,FALSE)</f>
        <v>4</v>
      </c>
      <c r="F118" s="2" t="str">
        <f ca="1">VLOOKUP(D118,CUSTOMERS!A:J,10,FALSE)</f>
        <v>60 - 70</v>
      </c>
      <c r="G118" s="2" t="str">
        <f>VLOOKUP(D118,CUSTOMERS!A:I,9,FALSE)</f>
        <v>South-East</v>
      </c>
      <c r="H118" s="2" t="str">
        <f>VLOOKUP(D118,CUSTOMERS!A:K,11,FALSE)</f>
        <v>USA</v>
      </c>
      <c r="I118" s="2">
        <f t="shared" si="1"/>
        <v>1</v>
      </c>
    </row>
    <row r="119" spans="1:9" x14ac:dyDescent="0.2">
      <c r="A119" s="2">
        <v>1218</v>
      </c>
      <c r="B119" s="2">
        <v>1</v>
      </c>
      <c r="C119" s="4">
        <v>44709</v>
      </c>
      <c r="D119" s="2">
        <v>606</v>
      </c>
      <c r="E119" s="2">
        <f>VLOOKUP(D119,CUSTOMERS!A:E,5,FALSE)</f>
        <v>3</v>
      </c>
      <c r="F119" s="2" t="str">
        <f ca="1">VLOOKUP(D119,CUSTOMERS!A:J,10,FALSE)</f>
        <v>30 - 40</v>
      </c>
      <c r="G119" s="2" t="str">
        <f>VLOOKUP(D119,CUSTOMERS!A:I,9,FALSE)</f>
        <v>South-West</v>
      </c>
      <c r="H119" s="2" t="str">
        <f>VLOOKUP(D119,CUSTOMERS!A:K,11,FALSE)</f>
        <v>USA</v>
      </c>
      <c r="I119" s="2">
        <f t="shared" si="1"/>
        <v>0</v>
      </c>
    </row>
    <row r="120" spans="1:9" x14ac:dyDescent="0.2">
      <c r="A120" s="2">
        <v>1219</v>
      </c>
      <c r="B120" s="2">
        <v>1</v>
      </c>
      <c r="C120" s="4">
        <v>44710</v>
      </c>
      <c r="D120" s="2">
        <v>268</v>
      </c>
      <c r="E120" s="2">
        <f>VLOOKUP(D120,CUSTOMERS!A:E,5,FALSE)</f>
        <v>9</v>
      </c>
      <c r="F120" s="2" t="str">
        <f ca="1">VLOOKUP(D120,CUSTOMERS!A:J,10,FALSE)</f>
        <v>60 - 70</v>
      </c>
      <c r="G120" s="2" t="str">
        <f>VLOOKUP(D120,CUSTOMERS!A:I,9,FALSE)</f>
        <v>Germany</v>
      </c>
      <c r="H120" s="2" t="str">
        <f>VLOOKUP(D120,CUSTOMERS!A:K,11,FALSE)</f>
        <v>Europe</v>
      </c>
      <c r="I120" s="2">
        <f t="shared" si="1"/>
        <v>1</v>
      </c>
    </row>
    <row r="121" spans="1:9" x14ac:dyDescent="0.2">
      <c r="A121" s="2">
        <v>1220</v>
      </c>
      <c r="B121" s="2">
        <v>1</v>
      </c>
      <c r="C121" s="4">
        <v>44710</v>
      </c>
      <c r="D121" s="2">
        <v>537</v>
      </c>
      <c r="E121" s="2">
        <f>VLOOKUP(D121,CUSTOMERS!A:E,5,FALSE)</f>
        <v>2</v>
      </c>
      <c r="F121" s="2" t="str">
        <f ca="1">VLOOKUP(D121,CUSTOMERS!A:J,10,FALSE)</f>
        <v>50 - 60</v>
      </c>
      <c r="G121" s="2" t="str">
        <f>VLOOKUP(D121,CUSTOMERS!A:I,9,FALSE)</f>
        <v>North-East</v>
      </c>
      <c r="H121" s="2" t="str">
        <f>VLOOKUP(D121,CUSTOMERS!A:K,11,FALSE)</f>
        <v>USA</v>
      </c>
      <c r="I121" s="2">
        <f t="shared" si="1"/>
        <v>1</v>
      </c>
    </row>
    <row r="122" spans="1:9" x14ac:dyDescent="0.2">
      <c r="A122" s="2">
        <v>1221</v>
      </c>
      <c r="B122" s="2">
        <v>1</v>
      </c>
      <c r="C122" s="4">
        <v>44711</v>
      </c>
      <c r="D122" s="2">
        <v>258</v>
      </c>
      <c r="E122" s="2">
        <f>VLOOKUP(D122,CUSTOMERS!A:E,5,FALSE)</f>
        <v>5</v>
      </c>
      <c r="F122" s="2" t="str">
        <f ca="1">VLOOKUP(D122,CUSTOMERS!A:J,10,FALSE)</f>
        <v>70+</v>
      </c>
      <c r="G122" s="2" t="str">
        <f>VLOOKUP(D122,CUSTOMERS!A:I,9,FALSE)</f>
        <v>South-West</v>
      </c>
      <c r="H122" s="2" t="str">
        <f>VLOOKUP(D122,CUSTOMERS!A:K,11,FALSE)</f>
        <v>USA</v>
      </c>
      <c r="I122" s="2">
        <f t="shared" si="1"/>
        <v>1</v>
      </c>
    </row>
    <row r="123" spans="1:9" x14ac:dyDescent="0.2">
      <c r="A123" s="2">
        <v>1222</v>
      </c>
      <c r="B123" s="2">
        <v>1</v>
      </c>
      <c r="C123" s="4">
        <v>44711</v>
      </c>
      <c r="D123" s="2">
        <v>329</v>
      </c>
      <c r="E123" s="2">
        <f>VLOOKUP(D123,CUSTOMERS!A:E,5,FALSE)</f>
        <v>1</v>
      </c>
      <c r="F123" s="2" t="str">
        <f ca="1">VLOOKUP(D123,CUSTOMERS!A:J,10,FALSE)</f>
        <v>50 - 60</v>
      </c>
      <c r="G123" s="2" t="str">
        <f>VLOOKUP(D123,CUSTOMERS!A:I,9,FALSE)</f>
        <v>France</v>
      </c>
      <c r="H123" s="2" t="str">
        <f>VLOOKUP(D123,CUSTOMERS!A:K,11,FALSE)</f>
        <v>Europe</v>
      </c>
      <c r="I123" s="2">
        <f t="shared" si="1"/>
        <v>1</v>
      </c>
    </row>
    <row r="124" spans="1:9" x14ac:dyDescent="0.2">
      <c r="A124" s="2">
        <v>1223</v>
      </c>
      <c r="B124" s="2">
        <v>1</v>
      </c>
      <c r="C124" s="4">
        <v>44712</v>
      </c>
      <c r="D124" s="2">
        <v>493</v>
      </c>
      <c r="E124" s="2">
        <f>VLOOKUP(D124,CUSTOMERS!A:E,5,FALSE)</f>
        <v>5</v>
      </c>
      <c r="F124" s="2" t="str">
        <f ca="1">VLOOKUP(D124,CUSTOMERS!A:J,10,FALSE)</f>
        <v>30 - 40</v>
      </c>
      <c r="G124" s="2" t="str">
        <f>VLOOKUP(D124,CUSTOMERS!A:I,9,FALSE)</f>
        <v>South-East</v>
      </c>
      <c r="H124" s="2" t="str">
        <f>VLOOKUP(D124,CUSTOMERS!A:K,11,FALSE)</f>
        <v>USA</v>
      </c>
      <c r="I124" s="2">
        <f t="shared" si="1"/>
        <v>1</v>
      </c>
    </row>
    <row r="125" spans="1:9" x14ac:dyDescent="0.2">
      <c r="A125" s="2">
        <v>1224</v>
      </c>
      <c r="B125" s="2">
        <v>1</v>
      </c>
      <c r="C125" s="4">
        <v>44714</v>
      </c>
      <c r="D125" s="2">
        <v>238</v>
      </c>
      <c r="E125" s="2">
        <f>VLOOKUP(D125,CUSTOMERS!A:E,5,FALSE)</f>
        <v>3</v>
      </c>
      <c r="F125" s="2" t="str">
        <f ca="1">VLOOKUP(D125,CUSTOMERS!A:J,10,FALSE)</f>
        <v>30 - 40</v>
      </c>
      <c r="G125" s="2" t="str">
        <f>VLOOKUP(D125,CUSTOMERS!A:I,9,FALSE)</f>
        <v>Mid-Atlantic</v>
      </c>
      <c r="H125" s="2" t="str">
        <f>VLOOKUP(D125,CUSTOMERS!A:K,11,FALSE)</f>
        <v>USA</v>
      </c>
      <c r="I125" s="2">
        <f t="shared" si="1"/>
        <v>1</v>
      </c>
    </row>
    <row r="126" spans="1:9" x14ac:dyDescent="0.2">
      <c r="A126" s="2">
        <v>1225</v>
      </c>
      <c r="B126" s="2">
        <v>1</v>
      </c>
      <c r="C126" s="4">
        <v>44714</v>
      </c>
      <c r="D126" s="2">
        <v>656</v>
      </c>
      <c r="E126" s="2">
        <f>VLOOKUP(D126,CUSTOMERS!A:E,5,FALSE)</f>
        <v>6</v>
      </c>
      <c r="F126" s="2" t="str">
        <f ca="1">VLOOKUP(D126,CUSTOMERS!A:J,10,FALSE)</f>
        <v>30 - 40</v>
      </c>
      <c r="G126" s="2" t="str">
        <f>VLOOKUP(D126,CUSTOMERS!A:I,9,FALSE)</f>
        <v>North-East</v>
      </c>
      <c r="H126" s="2" t="str">
        <f>VLOOKUP(D126,CUSTOMERS!A:K,11,FALSE)</f>
        <v>USA</v>
      </c>
      <c r="I126" s="2">
        <f t="shared" si="1"/>
        <v>1</v>
      </c>
    </row>
    <row r="127" spans="1:9" x14ac:dyDescent="0.2">
      <c r="A127" s="2">
        <v>1226</v>
      </c>
      <c r="B127" s="2">
        <v>1</v>
      </c>
      <c r="C127" s="4">
        <v>44715</v>
      </c>
      <c r="D127" s="2">
        <v>586</v>
      </c>
      <c r="E127" s="2">
        <f>VLOOKUP(D127,CUSTOMERS!A:E,5,FALSE)</f>
        <v>3</v>
      </c>
      <c r="F127" s="2" t="str">
        <f ca="1">VLOOKUP(D127,CUSTOMERS!A:J,10,FALSE)</f>
        <v>40 - 50</v>
      </c>
      <c r="G127" s="2" t="str">
        <f>VLOOKUP(D127,CUSTOMERS!A:I,9,FALSE)</f>
        <v>South-West</v>
      </c>
      <c r="H127" s="2" t="str">
        <f>VLOOKUP(D127,CUSTOMERS!A:K,11,FALSE)</f>
        <v>USA</v>
      </c>
      <c r="I127" s="2">
        <f t="shared" si="1"/>
        <v>0</v>
      </c>
    </row>
    <row r="128" spans="1:9" x14ac:dyDescent="0.2">
      <c r="A128" s="2">
        <v>1227</v>
      </c>
      <c r="B128" s="2">
        <v>1</v>
      </c>
      <c r="C128" s="4">
        <v>44715</v>
      </c>
      <c r="D128" s="2">
        <v>613</v>
      </c>
      <c r="E128" s="2">
        <f>VLOOKUP(D128,CUSTOMERS!A:E,5,FALSE)</f>
        <v>6</v>
      </c>
      <c r="F128" s="2" t="str">
        <f ca="1">VLOOKUP(D128,CUSTOMERS!A:J,10,FALSE)</f>
        <v>70+</v>
      </c>
      <c r="G128" s="2" t="str">
        <f>VLOOKUP(D128,CUSTOMERS!A:I,9,FALSE)</f>
        <v>Central</v>
      </c>
      <c r="H128" s="2" t="str">
        <f>VLOOKUP(D128,CUSTOMERS!A:K,11,FALSE)</f>
        <v>USA</v>
      </c>
      <c r="I128" s="2">
        <f t="shared" si="1"/>
        <v>1</v>
      </c>
    </row>
    <row r="129" spans="1:9" x14ac:dyDescent="0.2">
      <c r="A129" s="2">
        <v>1228</v>
      </c>
      <c r="B129" s="2">
        <v>1</v>
      </c>
      <c r="C129" s="4">
        <v>44716</v>
      </c>
      <c r="D129" s="2">
        <v>52</v>
      </c>
      <c r="E129" s="2">
        <f>VLOOKUP(D129,CUSTOMERS!A:E,5,FALSE)</f>
        <v>2</v>
      </c>
      <c r="F129" s="2" t="str">
        <f ca="1">VLOOKUP(D129,CUSTOMERS!A:J,10,FALSE)</f>
        <v>40 - 50</v>
      </c>
      <c r="G129" s="2" t="str">
        <f>VLOOKUP(D129,CUSTOMERS!A:I,9,FALSE)</f>
        <v>North-West</v>
      </c>
      <c r="H129" s="2" t="str">
        <f>VLOOKUP(D129,CUSTOMERS!A:K,11,FALSE)</f>
        <v>USA</v>
      </c>
      <c r="I129" s="2">
        <f t="shared" si="1"/>
        <v>1</v>
      </c>
    </row>
    <row r="130" spans="1:9" x14ac:dyDescent="0.2">
      <c r="A130" s="2">
        <v>1229</v>
      </c>
      <c r="B130" s="2">
        <v>1</v>
      </c>
      <c r="C130" s="4">
        <v>44717</v>
      </c>
      <c r="D130" s="2">
        <v>30</v>
      </c>
      <c r="E130" s="2">
        <f>VLOOKUP(D130,CUSTOMERS!A:E,5,FALSE)</f>
        <v>7</v>
      </c>
      <c r="F130" s="2" t="str">
        <f ca="1">VLOOKUP(D130,CUSTOMERS!A:J,10,FALSE)</f>
        <v>40 - 50</v>
      </c>
      <c r="G130" s="2" t="str">
        <f>VLOOKUP(D130,CUSTOMERS!A:I,9,FALSE)</f>
        <v>South</v>
      </c>
      <c r="H130" s="2" t="str">
        <f>VLOOKUP(D130,CUSTOMERS!A:K,11,FALSE)</f>
        <v>USA</v>
      </c>
      <c r="I130" s="2">
        <f t="shared" ref="I130:I193" si="2">IF(COUNTIF(D:D,D130)&gt;1,1,0)</f>
        <v>0</v>
      </c>
    </row>
    <row r="131" spans="1:9" x14ac:dyDescent="0.2">
      <c r="A131" s="2">
        <v>1230</v>
      </c>
      <c r="B131" s="2">
        <v>1</v>
      </c>
      <c r="C131" s="4">
        <v>44717</v>
      </c>
      <c r="D131" s="2">
        <v>240</v>
      </c>
      <c r="E131" s="2">
        <f>VLOOKUP(D131,CUSTOMERS!A:E,5,FALSE)</f>
        <v>6</v>
      </c>
      <c r="F131" s="2" t="str">
        <f ca="1">VLOOKUP(D131,CUSTOMERS!A:J,10,FALSE)</f>
        <v>30 - 40</v>
      </c>
      <c r="G131" s="2" t="str">
        <f>VLOOKUP(D131,CUSTOMERS!A:I,9,FALSE)</f>
        <v>Mid-Atlantic</v>
      </c>
      <c r="H131" s="2" t="str">
        <f>VLOOKUP(D131,CUSTOMERS!A:K,11,FALSE)</f>
        <v>USA</v>
      </c>
      <c r="I131" s="2">
        <f t="shared" si="2"/>
        <v>1</v>
      </c>
    </row>
    <row r="132" spans="1:9" x14ac:dyDescent="0.2">
      <c r="A132" s="2">
        <v>1231</v>
      </c>
      <c r="B132" s="2">
        <v>1</v>
      </c>
      <c r="C132" s="4">
        <v>44718</v>
      </c>
      <c r="D132" s="2">
        <v>236</v>
      </c>
      <c r="E132" s="2">
        <f>VLOOKUP(D132,CUSTOMERS!A:E,5,FALSE)</f>
        <v>2</v>
      </c>
      <c r="F132" s="2" t="str">
        <f ca="1">VLOOKUP(D132,CUSTOMERS!A:J,10,FALSE)</f>
        <v>30 - 40</v>
      </c>
      <c r="G132" s="2" t="str">
        <f>VLOOKUP(D132,CUSTOMERS!A:I,9,FALSE)</f>
        <v>South</v>
      </c>
      <c r="H132" s="2" t="str">
        <f>VLOOKUP(D132,CUSTOMERS!A:K,11,FALSE)</f>
        <v>USA</v>
      </c>
      <c r="I132" s="2">
        <f t="shared" si="2"/>
        <v>1</v>
      </c>
    </row>
    <row r="133" spans="1:9" x14ac:dyDescent="0.2">
      <c r="A133" s="2">
        <v>1232</v>
      </c>
      <c r="B133" s="2">
        <v>1</v>
      </c>
      <c r="C133" s="4">
        <v>44718</v>
      </c>
      <c r="D133" s="2">
        <v>672</v>
      </c>
      <c r="E133" s="2">
        <f>VLOOKUP(D133,CUSTOMERS!A:E,5,FALSE)</f>
        <v>4</v>
      </c>
      <c r="F133" s="2" t="str">
        <f ca="1">VLOOKUP(D133,CUSTOMERS!A:J,10,FALSE)</f>
        <v>40 - 50</v>
      </c>
      <c r="G133" s="2" t="str">
        <f>VLOOKUP(D133,CUSTOMERS!A:I,9,FALSE)</f>
        <v>South-West</v>
      </c>
      <c r="H133" s="2" t="str">
        <f>VLOOKUP(D133,CUSTOMERS!A:K,11,FALSE)</f>
        <v>USA</v>
      </c>
      <c r="I133" s="2">
        <f t="shared" si="2"/>
        <v>1</v>
      </c>
    </row>
    <row r="134" spans="1:9" x14ac:dyDescent="0.2">
      <c r="A134" s="2">
        <v>1233</v>
      </c>
      <c r="B134" s="2">
        <v>1</v>
      </c>
      <c r="C134" s="4">
        <v>44719</v>
      </c>
      <c r="D134" s="2">
        <v>608</v>
      </c>
      <c r="E134" s="2">
        <f>VLOOKUP(D134,CUSTOMERS!A:E,5,FALSE)</f>
        <v>2</v>
      </c>
      <c r="F134" s="2" t="str">
        <f ca="1">VLOOKUP(D134,CUSTOMERS!A:J,10,FALSE)</f>
        <v>30 - 40</v>
      </c>
      <c r="G134" s="2" t="str">
        <f>VLOOKUP(D134,CUSTOMERS!A:I,9,FALSE)</f>
        <v>North-West</v>
      </c>
      <c r="H134" s="2" t="str">
        <f>VLOOKUP(D134,CUSTOMERS!A:K,11,FALSE)</f>
        <v>USA</v>
      </c>
      <c r="I134" s="2">
        <f t="shared" si="2"/>
        <v>0</v>
      </c>
    </row>
    <row r="135" spans="1:9" x14ac:dyDescent="0.2">
      <c r="A135" s="2">
        <v>1234</v>
      </c>
      <c r="B135" s="2">
        <v>1</v>
      </c>
      <c r="C135" s="4">
        <v>44721</v>
      </c>
      <c r="D135" s="2">
        <v>271</v>
      </c>
      <c r="E135" s="2">
        <f>VLOOKUP(D135,CUSTOMERS!A:E,5,FALSE)</f>
        <v>3</v>
      </c>
      <c r="F135" s="2" t="str">
        <f ca="1">VLOOKUP(D135,CUSTOMERS!A:J,10,FALSE)</f>
        <v>60 - 70</v>
      </c>
      <c r="G135" s="2" t="str">
        <f>VLOOKUP(D135,CUSTOMERS!A:I,9,FALSE)</f>
        <v>Central</v>
      </c>
      <c r="H135" s="2" t="str">
        <f>VLOOKUP(D135,CUSTOMERS!A:K,11,FALSE)</f>
        <v>USA</v>
      </c>
      <c r="I135" s="2">
        <f t="shared" si="2"/>
        <v>1</v>
      </c>
    </row>
    <row r="136" spans="1:9" x14ac:dyDescent="0.2">
      <c r="A136" s="2">
        <v>1235</v>
      </c>
      <c r="B136" s="2">
        <v>1</v>
      </c>
      <c r="C136" s="4">
        <v>44722</v>
      </c>
      <c r="D136" s="2">
        <v>318</v>
      </c>
      <c r="E136" s="2">
        <f>VLOOKUP(D136,CUSTOMERS!A:E,5,FALSE)</f>
        <v>2</v>
      </c>
      <c r="F136" s="2" t="str">
        <f ca="1">VLOOKUP(D136,CUSTOMERS!A:J,10,FALSE)</f>
        <v>40 - 50</v>
      </c>
      <c r="G136" s="2" t="str">
        <f>VLOOKUP(D136,CUSTOMERS!A:I,9,FALSE)</f>
        <v>South-East</v>
      </c>
      <c r="H136" s="2" t="str">
        <f>VLOOKUP(D136,CUSTOMERS!A:K,11,FALSE)</f>
        <v>USA</v>
      </c>
      <c r="I136" s="2">
        <f t="shared" si="2"/>
        <v>1</v>
      </c>
    </row>
    <row r="137" spans="1:9" x14ac:dyDescent="0.2">
      <c r="A137" s="2">
        <v>1236</v>
      </c>
      <c r="B137" s="2">
        <v>1</v>
      </c>
      <c r="C137" s="4">
        <v>44722</v>
      </c>
      <c r="D137" s="2">
        <v>527</v>
      </c>
      <c r="E137" s="2">
        <f>VLOOKUP(D137,CUSTOMERS!A:E,5,FALSE)</f>
        <v>4</v>
      </c>
      <c r="F137" s="2" t="str">
        <f ca="1">VLOOKUP(D137,CUSTOMERS!A:J,10,FALSE)</f>
        <v>30 - 40</v>
      </c>
      <c r="G137" s="2" t="str">
        <f>VLOOKUP(D137,CUSTOMERS!A:I,9,FALSE)</f>
        <v>South-East</v>
      </c>
      <c r="H137" s="2" t="str">
        <f>VLOOKUP(D137,CUSTOMERS!A:K,11,FALSE)</f>
        <v>USA</v>
      </c>
      <c r="I137" s="2">
        <f t="shared" si="2"/>
        <v>0</v>
      </c>
    </row>
    <row r="138" spans="1:9" x14ac:dyDescent="0.2">
      <c r="A138" s="2">
        <v>1237</v>
      </c>
      <c r="B138" s="2">
        <v>1</v>
      </c>
      <c r="C138" s="4">
        <v>44723</v>
      </c>
      <c r="D138" s="2">
        <v>228</v>
      </c>
      <c r="E138" s="2">
        <f>VLOOKUP(D138,CUSTOMERS!A:E,5,FALSE)</f>
        <v>2</v>
      </c>
      <c r="F138" s="2" t="str">
        <f ca="1">VLOOKUP(D138,CUSTOMERS!A:J,10,FALSE)</f>
        <v>40 - 50</v>
      </c>
      <c r="G138" s="2" t="str">
        <f>VLOOKUP(D138,CUSTOMERS!A:I,9,FALSE)</f>
        <v>South-East</v>
      </c>
      <c r="H138" s="2" t="str">
        <f>VLOOKUP(D138,CUSTOMERS!A:K,11,FALSE)</f>
        <v>USA</v>
      </c>
      <c r="I138" s="2">
        <f t="shared" si="2"/>
        <v>1</v>
      </c>
    </row>
    <row r="139" spans="1:9" x14ac:dyDescent="0.2">
      <c r="A139" s="2">
        <v>1238</v>
      </c>
      <c r="B139" s="2">
        <v>1</v>
      </c>
      <c r="C139" s="4">
        <v>44724</v>
      </c>
      <c r="D139" s="2">
        <v>417</v>
      </c>
      <c r="E139" s="2">
        <f>VLOOKUP(D139,CUSTOMERS!A:E,5,FALSE)</f>
        <v>9</v>
      </c>
      <c r="F139" s="2" t="str">
        <f ca="1">VLOOKUP(D139,CUSTOMERS!A:J,10,FALSE)</f>
        <v>40 - 50</v>
      </c>
      <c r="G139" s="2" t="str">
        <f>VLOOKUP(D139,CUSTOMERS!A:I,9,FALSE)</f>
        <v>South-West</v>
      </c>
      <c r="H139" s="2" t="str">
        <f>VLOOKUP(D139,CUSTOMERS!A:K,11,FALSE)</f>
        <v>USA</v>
      </c>
      <c r="I139" s="2">
        <f t="shared" si="2"/>
        <v>1</v>
      </c>
    </row>
    <row r="140" spans="1:9" x14ac:dyDescent="0.2">
      <c r="A140" s="2">
        <v>1239</v>
      </c>
      <c r="B140" s="2">
        <v>1</v>
      </c>
      <c r="C140" s="4">
        <v>44725</v>
      </c>
      <c r="D140" s="2">
        <v>84</v>
      </c>
      <c r="E140" s="2">
        <f>VLOOKUP(D140,CUSTOMERS!A:E,5,FALSE)</f>
        <v>4</v>
      </c>
      <c r="F140" s="2" t="str">
        <f ca="1">VLOOKUP(D140,CUSTOMERS!A:J,10,FALSE)</f>
        <v>30 - 40</v>
      </c>
      <c r="G140" s="2" t="str">
        <f>VLOOKUP(D140,CUSTOMERS!A:I,9,FALSE)</f>
        <v>South-West</v>
      </c>
      <c r="H140" s="2" t="str">
        <f>VLOOKUP(D140,CUSTOMERS!A:K,11,FALSE)</f>
        <v>USA</v>
      </c>
      <c r="I140" s="2">
        <f t="shared" si="2"/>
        <v>0</v>
      </c>
    </row>
    <row r="141" spans="1:9" x14ac:dyDescent="0.2">
      <c r="A141" s="2">
        <v>1240</v>
      </c>
      <c r="B141" s="2">
        <v>1</v>
      </c>
      <c r="C141" s="4">
        <v>44725</v>
      </c>
      <c r="D141" s="2">
        <v>330</v>
      </c>
      <c r="E141" s="2">
        <f>VLOOKUP(D141,CUSTOMERS!A:E,5,FALSE)</f>
        <v>5</v>
      </c>
      <c r="F141" s="2" t="str">
        <f ca="1">VLOOKUP(D141,CUSTOMERS!A:J,10,FALSE)</f>
        <v>40 - 50</v>
      </c>
      <c r="G141" s="2" t="str">
        <f>VLOOKUP(D141,CUSTOMERS!A:I,9,FALSE)</f>
        <v>South</v>
      </c>
      <c r="H141" s="2" t="str">
        <f>VLOOKUP(D141,CUSTOMERS!A:K,11,FALSE)</f>
        <v>USA</v>
      </c>
      <c r="I141" s="2">
        <f t="shared" si="2"/>
        <v>1</v>
      </c>
    </row>
    <row r="142" spans="1:9" x14ac:dyDescent="0.2">
      <c r="A142" s="2">
        <v>1241</v>
      </c>
      <c r="B142" s="2">
        <v>1</v>
      </c>
      <c r="C142" s="4">
        <v>44725</v>
      </c>
      <c r="D142" s="2">
        <v>526</v>
      </c>
      <c r="E142" s="2">
        <f>VLOOKUP(D142,CUSTOMERS!A:E,5,FALSE)</f>
        <v>3</v>
      </c>
      <c r="F142" s="2" t="str">
        <f ca="1">VLOOKUP(D142,CUSTOMERS!A:J,10,FALSE)</f>
        <v>30 - 40</v>
      </c>
      <c r="G142" s="2" t="str">
        <f>VLOOKUP(D142,CUSTOMERS!A:I,9,FALSE)</f>
        <v>South</v>
      </c>
      <c r="H142" s="2" t="str">
        <f>VLOOKUP(D142,CUSTOMERS!A:K,11,FALSE)</f>
        <v>USA</v>
      </c>
      <c r="I142" s="2">
        <f t="shared" si="2"/>
        <v>0</v>
      </c>
    </row>
    <row r="143" spans="1:9" x14ac:dyDescent="0.2">
      <c r="A143" s="2">
        <v>1242</v>
      </c>
      <c r="B143" s="2">
        <v>1</v>
      </c>
      <c r="C143" s="4">
        <v>44726</v>
      </c>
      <c r="D143" s="2">
        <v>440</v>
      </c>
      <c r="E143" s="2">
        <f>VLOOKUP(D143,CUSTOMERS!A:E,5,FALSE)</f>
        <v>5</v>
      </c>
      <c r="F143" s="2" t="str">
        <f ca="1">VLOOKUP(D143,CUSTOMERS!A:J,10,FALSE)</f>
        <v>30 - 40</v>
      </c>
      <c r="G143" s="2" t="str">
        <f>VLOOKUP(D143,CUSTOMERS!A:I,9,FALSE)</f>
        <v>North-West</v>
      </c>
      <c r="H143" s="2" t="str">
        <f>VLOOKUP(D143,CUSTOMERS!A:K,11,FALSE)</f>
        <v>USA</v>
      </c>
      <c r="I143" s="2">
        <f t="shared" si="2"/>
        <v>0</v>
      </c>
    </row>
    <row r="144" spans="1:9" x14ac:dyDescent="0.2">
      <c r="A144" s="2">
        <v>1243</v>
      </c>
      <c r="B144" s="2">
        <v>1</v>
      </c>
      <c r="C144" s="4">
        <v>44728</v>
      </c>
      <c r="D144" s="2">
        <v>396</v>
      </c>
      <c r="E144" s="2">
        <f>VLOOKUP(D144,CUSTOMERS!A:E,5,FALSE)</f>
        <v>5</v>
      </c>
      <c r="F144" s="2" t="str">
        <f ca="1">VLOOKUP(D144,CUSTOMERS!A:J,10,FALSE)</f>
        <v>50 - 60</v>
      </c>
      <c r="G144" s="2" t="str">
        <f>VLOOKUP(D144,CUSTOMERS!A:I,9,FALSE)</f>
        <v>South-East</v>
      </c>
      <c r="H144" s="2" t="str">
        <f>VLOOKUP(D144,CUSTOMERS!A:K,11,FALSE)</f>
        <v>USA</v>
      </c>
      <c r="I144" s="2">
        <f t="shared" si="2"/>
        <v>1</v>
      </c>
    </row>
    <row r="145" spans="1:9" x14ac:dyDescent="0.2">
      <c r="A145" s="2">
        <v>1244</v>
      </c>
      <c r="B145" s="2">
        <v>1</v>
      </c>
      <c r="C145" s="4">
        <v>44729</v>
      </c>
      <c r="D145" s="2">
        <v>54</v>
      </c>
      <c r="E145" s="2">
        <f>VLOOKUP(D145,CUSTOMERS!A:E,5,FALSE)</f>
        <v>6</v>
      </c>
      <c r="F145" s="2" t="str">
        <f ca="1">VLOOKUP(D145,CUSTOMERS!A:J,10,FALSE)</f>
        <v>20 - 30</v>
      </c>
      <c r="G145" s="2" t="str">
        <f>VLOOKUP(D145,CUSTOMERS!A:I,9,FALSE)</f>
        <v>North-West</v>
      </c>
      <c r="H145" s="2" t="str">
        <f>VLOOKUP(D145,CUSTOMERS!A:K,11,FALSE)</f>
        <v>USA</v>
      </c>
      <c r="I145" s="2">
        <f t="shared" si="2"/>
        <v>1</v>
      </c>
    </row>
    <row r="146" spans="1:9" x14ac:dyDescent="0.2">
      <c r="A146" s="2">
        <v>1245</v>
      </c>
      <c r="B146" s="2">
        <v>1</v>
      </c>
      <c r="C146" s="4">
        <v>44729</v>
      </c>
      <c r="D146" s="2">
        <v>72</v>
      </c>
      <c r="E146" s="2">
        <f>VLOOKUP(D146,CUSTOMERS!A:E,5,FALSE)</f>
        <v>4</v>
      </c>
      <c r="F146" s="2" t="str">
        <f ca="1">VLOOKUP(D146,CUSTOMERS!A:J,10,FALSE)</f>
        <v>50 - 60</v>
      </c>
      <c r="G146" s="2" t="str">
        <f>VLOOKUP(D146,CUSTOMERS!A:I,9,FALSE)</f>
        <v>North-East</v>
      </c>
      <c r="H146" s="2" t="str">
        <f>VLOOKUP(D146,CUSTOMERS!A:K,11,FALSE)</f>
        <v>USA</v>
      </c>
      <c r="I146" s="2">
        <f t="shared" si="2"/>
        <v>1</v>
      </c>
    </row>
    <row r="147" spans="1:9" x14ac:dyDescent="0.2">
      <c r="A147" s="2">
        <v>1246</v>
      </c>
      <c r="B147" s="2">
        <v>1</v>
      </c>
      <c r="C147" s="4">
        <v>44730</v>
      </c>
      <c r="D147" s="2">
        <v>94</v>
      </c>
      <c r="E147" s="2">
        <f>VLOOKUP(D147,CUSTOMERS!A:E,5,FALSE)</f>
        <v>2</v>
      </c>
      <c r="F147" s="2" t="str">
        <f ca="1">VLOOKUP(D147,CUSTOMERS!A:J,10,FALSE)</f>
        <v>30 - 40</v>
      </c>
      <c r="G147" s="2" t="str">
        <f>VLOOKUP(D147,CUSTOMERS!A:I,9,FALSE)</f>
        <v>South-West</v>
      </c>
      <c r="H147" s="2" t="str">
        <f>VLOOKUP(D147,CUSTOMERS!A:K,11,FALSE)</f>
        <v>USA</v>
      </c>
      <c r="I147" s="2">
        <f t="shared" si="2"/>
        <v>0</v>
      </c>
    </row>
    <row r="148" spans="1:9" x14ac:dyDescent="0.2">
      <c r="A148" s="2">
        <v>1247</v>
      </c>
      <c r="B148" s="2">
        <v>1</v>
      </c>
      <c r="C148" s="4">
        <v>44730</v>
      </c>
      <c r="D148" s="2">
        <v>531</v>
      </c>
      <c r="E148" s="2">
        <f>VLOOKUP(D148,CUSTOMERS!A:E,5,FALSE)</f>
        <v>8</v>
      </c>
      <c r="F148" s="2" t="str">
        <f ca="1">VLOOKUP(D148,CUSTOMERS!A:J,10,FALSE)</f>
        <v>30 - 40</v>
      </c>
      <c r="G148" s="2" t="str">
        <f>VLOOKUP(D148,CUSTOMERS!A:I,9,FALSE)</f>
        <v>North-East</v>
      </c>
      <c r="H148" s="2" t="str">
        <f>VLOOKUP(D148,CUSTOMERS!A:K,11,FALSE)</f>
        <v>USA</v>
      </c>
      <c r="I148" s="2">
        <f t="shared" si="2"/>
        <v>1</v>
      </c>
    </row>
    <row r="149" spans="1:9" x14ac:dyDescent="0.2">
      <c r="A149" s="2">
        <v>1248</v>
      </c>
      <c r="B149" s="2">
        <v>1</v>
      </c>
      <c r="C149" s="4">
        <v>44731</v>
      </c>
      <c r="D149" s="2">
        <v>256</v>
      </c>
      <c r="E149" s="2">
        <f>VLOOKUP(D149,CUSTOMERS!A:E,5,FALSE)</f>
        <v>6</v>
      </c>
      <c r="F149" s="2" t="str">
        <f ca="1">VLOOKUP(D149,CUSTOMERS!A:J,10,FALSE)</f>
        <v>70+</v>
      </c>
      <c r="G149" s="2" t="str">
        <f>VLOOKUP(D149,CUSTOMERS!A:I,9,FALSE)</f>
        <v>Mid-Atlantic</v>
      </c>
      <c r="H149" s="2" t="str">
        <f>VLOOKUP(D149,CUSTOMERS!A:K,11,FALSE)</f>
        <v>USA</v>
      </c>
      <c r="I149" s="2">
        <f t="shared" si="2"/>
        <v>1</v>
      </c>
    </row>
    <row r="150" spans="1:9" x14ac:dyDescent="0.2">
      <c r="A150" s="2">
        <v>1249</v>
      </c>
      <c r="B150" s="2">
        <v>1</v>
      </c>
      <c r="C150" s="4">
        <v>44731</v>
      </c>
      <c r="D150" s="2">
        <v>430</v>
      </c>
      <c r="E150" s="2">
        <f>VLOOKUP(D150,CUSTOMERS!A:E,5,FALSE)</f>
        <v>4</v>
      </c>
      <c r="F150" s="2" t="str">
        <f ca="1">VLOOKUP(D150,CUSTOMERS!A:J,10,FALSE)</f>
        <v>60 - 70</v>
      </c>
      <c r="G150" s="2" t="str">
        <f>VLOOKUP(D150,CUSTOMERS!A:I,9,FALSE)</f>
        <v>North-West</v>
      </c>
      <c r="H150" s="2" t="str">
        <f>VLOOKUP(D150,CUSTOMERS!A:K,11,FALSE)</f>
        <v>USA</v>
      </c>
      <c r="I150" s="2">
        <f t="shared" si="2"/>
        <v>0</v>
      </c>
    </row>
    <row r="151" spans="1:9" x14ac:dyDescent="0.2">
      <c r="A151" s="2">
        <v>1250</v>
      </c>
      <c r="B151" s="2">
        <v>1</v>
      </c>
      <c r="C151" s="4">
        <v>44732</v>
      </c>
      <c r="D151" s="2">
        <v>358</v>
      </c>
      <c r="E151" s="2">
        <f>VLOOKUP(D151,CUSTOMERS!A:E,5,FALSE)</f>
        <v>4</v>
      </c>
      <c r="F151" s="2" t="str">
        <f ca="1">VLOOKUP(D151,CUSTOMERS!A:J,10,FALSE)</f>
        <v>40 - 50</v>
      </c>
      <c r="G151" s="2" t="str">
        <f>VLOOKUP(D151,CUSTOMERS!A:I,9,FALSE)</f>
        <v>Germany</v>
      </c>
      <c r="H151" s="2" t="str">
        <f>VLOOKUP(D151,CUSTOMERS!A:K,11,FALSE)</f>
        <v>Europe</v>
      </c>
      <c r="I151" s="2">
        <f t="shared" si="2"/>
        <v>1</v>
      </c>
    </row>
    <row r="152" spans="1:9" x14ac:dyDescent="0.2">
      <c r="A152" s="2">
        <v>1251</v>
      </c>
      <c r="B152" s="2">
        <v>1</v>
      </c>
      <c r="C152" s="4">
        <v>44733</v>
      </c>
      <c r="D152" s="2">
        <v>563</v>
      </c>
      <c r="E152" s="2">
        <f>VLOOKUP(D152,CUSTOMERS!A:E,5,FALSE)</f>
        <v>3</v>
      </c>
      <c r="F152" s="2" t="str">
        <f ca="1">VLOOKUP(D152,CUSTOMERS!A:J,10,FALSE)</f>
        <v>30 - 40</v>
      </c>
      <c r="G152" s="2" t="str">
        <f>VLOOKUP(D152,CUSTOMERS!A:I,9,FALSE)</f>
        <v>South</v>
      </c>
      <c r="H152" s="2" t="str">
        <f>VLOOKUP(D152,CUSTOMERS!A:K,11,FALSE)</f>
        <v>USA</v>
      </c>
      <c r="I152" s="2">
        <f t="shared" si="2"/>
        <v>1</v>
      </c>
    </row>
    <row r="153" spans="1:9" x14ac:dyDescent="0.2">
      <c r="A153" s="2">
        <v>1252</v>
      </c>
      <c r="B153" s="2">
        <v>1</v>
      </c>
      <c r="C153" s="4">
        <v>44735</v>
      </c>
      <c r="D153" s="2">
        <v>54</v>
      </c>
      <c r="E153" s="2">
        <f>VLOOKUP(D153,CUSTOMERS!A:E,5,FALSE)</f>
        <v>6</v>
      </c>
      <c r="F153" s="2" t="str">
        <f ca="1">VLOOKUP(D153,CUSTOMERS!A:J,10,FALSE)</f>
        <v>20 - 30</v>
      </c>
      <c r="G153" s="2" t="str">
        <f>VLOOKUP(D153,CUSTOMERS!A:I,9,FALSE)</f>
        <v>North-West</v>
      </c>
      <c r="H153" s="2" t="str">
        <f>VLOOKUP(D153,CUSTOMERS!A:K,11,FALSE)</f>
        <v>USA</v>
      </c>
      <c r="I153" s="2">
        <f t="shared" si="2"/>
        <v>1</v>
      </c>
    </row>
    <row r="154" spans="1:9" x14ac:dyDescent="0.2">
      <c r="A154" s="2">
        <v>1253</v>
      </c>
      <c r="B154" s="2">
        <v>1</v>
      </c>
      <c r="C154" s="4">
        <v>44736</v>
      </c>
      <c r="D154" s="2">
        <v>548</v>
      </c>
      <c r="E154" s="2">
        <f>VLOOKUP(D154,CUSTOMERS!A:E,5,FALSE)</f>
        <v>3</v>
      </c>
      <c r="F154" s="2" t="str">
        <f ca="1">VLOOKUP(D154,CUSTOMERS!A:J,10,FALSE)</f>
        <v>30 - 40</v>
      </c>
      <c r="G154" s="2" t="str">
        <f>VLOOKUP(D154,CUSTOMERS!A:I,9,FALSE)</f>
        <v>North-East</v>
      </c>
      <c r="H154" s="2" t="str">
        <f>VLOOKUP(D154,CUSTOMERS!A:K,11,FALSE)</f>
        <v>USA</v>
      </c>
      <c r="I154" s="2">
        <f t="shared" si="2"/>
        <v>0</v>
      </c>
    </row>
    <row r="155" spans="1:9" x14ac:dyDescent="0.2">
      <c r="A155" s="2">
        <v>1254</v>
      </c>
      <c r="B155" s="2">
        <v>1</v>
      </c>
      <c r="C155" s="4">
        <v>44736</v>
      </c>
      <c r="D155" s="2">
        <v>630</v>
      </c>
      <c r="E155" s="2">
        <f>VLOOKUP(D155,CUSTOMERS!A:E,5,FALSE)</f>
        <v>9</v>
      </c>
      <c r="F155" s="2" t="str">
        <f ca="1">VLOOKUP(D155,CUSTOMERS!A:J,10,FALSE)</f>
        <v>50 - 60</v>
      </c>
      <c r="G155" s="2" t="str">
        <f>VLOOKUP(D155,CUSTOMERS!A:I,9,FALSE)</f>
        <v>North-East</v>
      </c>
      <c r="H155" s="2" t="str">
        <f>VLOOKUP(D155,CUSTOMERS!A:K,11,FALSE)</f>
        <v>USA</v>
      </c>
      <c r="I155" s="2">
        <f t="shared" si="2"/>
        <v>1</v>
      </c>
    </row>
    <row r="156" spans="1:9" x14ac:dyDescent="0.2">
      <c r="A156" s="2">
        <v>1255</v>
      </c>
      <c r="B156" s="2">
        <v>1</v>
      </c>
      <c r="C156" s="4">
        <v>44737</v>
      </c>
      <c r="D156" s="2">
        <v>85</v>
      </c>
      <c r="E156" s="2">
        <f>VLOOKUP(D156,CUSTOMERS!A:E,5,FALSE)</f>
        <v>2</v>
      </c>
      <c r="F156" s="2" t="str">
        <f ca="1">VLOOKUP(D156,CUSTOMERS!A:J,10,FALSE)</f>
        <v>50 - 60</v>
      </c>
      <c r="G156" s="2" t="str">
        <f>VLOOKUP(D156,CUSTOMERS!A:I,9,FALSE)</f>
        <v>Germany</v>
      </c>
      <c r="H156" s="2" t="str">
        <f>VLOOKUP(D156,CUSTOMERS!A:K,11,FALSE)</f>
        <v>Europe</v>
      </c>
      <c r="I156" s="2">
        <f t="shared" si="2"/>
        <v>1</v>
      </c>
    </row>
    <row r="157" spans="1:9" x14ac:dyDescent="0.2">
      <c r="A157" s="2">
        <v>1256</v>
      </c>
      <c r="B157" s="2">
        <v>1</v>
      </c>
      <c r="C157" s="4">
        <v>44738</v>
      </c>
      <c r="D157" s="2">
        <v>97</v>
      </c>
      <c r="E157" s="2">
        <f>VLOOKUP(D157,CUSTOMERS!A:E,5,FALSE)</f>
        <v>6</v>
      </c>
      <c r="F157" s="2" t="str">
        <f ca="1">VLOOKUP(D157,CUSTOMERS!A:J,10,FALSE)</f>
        <v>30 - 40</v>
      </c>
      <c r="G157" s="2" t="str">
        <f>VLOOKUP(D157,CUSTOMERS!A:I,9,FALSE)</f>
        <v>South</v>
      </c>
      <c r="H157" s="2" t="str">
        <f>VLOOKUP(D157,CUSTOMERS!A:K,11,FALSE)</f>
        <v>USA</v>
      </c>
      <c r="I157" s="2">
        <f t="shared" si="2"/>
        <v>0</v>
      </c>
    </row>
    <row r="158" spans="1:9" x14ac:dyDescent="0.2">
      <c r="A158" s="2">
        <v>1257</v>
      </c>
      <c r="B158" s="2">
        <v>1</v>
      </c>
      <c r="C158" s="4">
        <v>44738</v>
      </c>
      <c r="D158" s="2">
        <v>272</v>
      </c>
      <c r="E158" s="2">
        <f>VLOOKUP(D158,CUSTOMERS!A:E,5,FALSE)</f>
        <v>2</v>
      </c>
      <c r="F158" s="2" t="str">
        <f ca="1">VLOOKUP(D158,CUSTOMERS!A:J,10,FALSE)</f>
        <v>60 - 70</v>
      </c>
      <c r="G158" s="2" t="str">
        <f>VLOOKUP(D158,CUSTOMERS!A:I,9,FALSE)</f>
        <v>South</v>
      </c>
      <c r="H158" s="2" t="str">
        <f>VLOOKUP(D158,CUSTOMERS!A:K,11,FALSE)</f>
        <v>USA</v>
      </c>
      <c r="I158" s="2">
        <f t="shared" si="2"/>
        <v>1</v>
      </c>
    </row>
    <row r="159" spans="1:9" x14ac:dyDescent="0.2">
      <c r="A159" s="2">
        <v>1258</v>
      </c>
      <c r="B159" s="2">
        <v>1</v>
      </c>
      <c r="C159" s="4">
        <v>44738</v>
      </c>
      <c r="D159" s="2">
        <v>427</v>
      </c>
      <c r="E159" s="2">
        <f>VLOOKUP(D159,CUSTOMERS!A:E,5,FALSE)</f>
        <v>5</v>
      </c>
      <c r="F159" s="2" t="str">
        <f ca="1">VLOOKUP(D159,CUSTOMERS!A:J,10,FALSE)</f>
        <v>60 - 70</v>
      </c>
      <c r="G159" s="2" t="str">
        <f>VLOOKUP(D159,CUSTOMERS!A:I,9,FALSE)</f>
        <v>North-East</v>
      </c>
      <c r="H159" s="2" t="str">
        <f>VLOOKUP(D159,CUSTOMERS!A:K,11,FALSE)</f>
        <v>USA</v>
      </c>
      <c r="I159" s="2">
        <f t="shared" si="2"/>
        <v>1</v>
      </c>
    </row>
    <row r="160" spans="1:9" x14ac:dyDescent="0.2">
      <c r="A160" s="2">
        <v>1259</v>
      </c>
      <c r="B160" s="2">
        <v>1</v>
      </c>
      <c r="C160" s="4">
        <v>44739</v>
      </c>
      <c r="D160" s="2">
        <v>26</v>
      </c>
      <c r="E160" s="2">
        <f>VLOOKUP(D160,CUSTOMERS!A:E,5,FALSE)</f>
        <v>4</v>
      </c>
      <c r="F160" s="2" t="str">
        <f ca="1">VLOOKUP(D160,CUSTOMERS!A:J,10,FALSE)</f>
        <v>30 - 40</v>
      </c>
      <c r="G160" s="2" t="str">
        <f>VLOOKUP(D160,CUSTOMERS!A:I,9,FALSE)</f>
        <v>Canada</v>
      </c>
      <c r="H160" s="2" t="str">
        <f>VLOOKUP(D160,CUSTOMERS!A:K,11,FALSE)</f>
        <v>Canada</v>
      </c>
      <c r="I160" s="2">
        <f t="shared" si="2"/>
        <v>1</v>
      </c>
    </row>
    <row r="161" spans="1:9" x14ac:dyDescent="0.2">
      <c r="A161" s="2">
        <v>1260</v>
      </c>
      <c r="B161" s="2">
        <v>1</v>
      </c>
      <c r="C161" s="4">
        <v>44739</v>
      </c>
      <c r="D161" s="2">
        <v>148</v>
      </c>
      <c r="E161" s="2">
        <f>VLOOKUP(D161,CUSTOMERS!A:E,5,FALSE)</f>
        <v>2</v>
      </c>
      <c r="F161" s="2" t="str">
        <f ca="1">VLOOKUP(D161,CUSTOMERS!A:J,10,FALSE)</f>
        <v>70+</v>
      </c>
      <c r="G161" s="2" t="str">
        <f>VLOOKUP(D161,CUSTOMERS!A:I,9,FALSE)</f>
        <v>North-West</v>
      </c>
      <c r="H161" s="2" t="str">
        <f>VLOOKUP(D161,CUSTOMERS!A:K,11,FALSE)</f>
        <v>USA</v>
      </c>
      <c r="I161" s="2">
        <f t="shared" si="2"/>
        <v>1</v>
      </c>
    </row>
    <row r="162" spans="1:9" x14ac:dyDescent="0.2">
      <c r="A162" s="2">
        <v>1261</v>
      </c>
      <c r="B162" s="2">
        <v>1</v>
      </c>
      <c r="C162" s="4">
        <v>44742</v>
      </c>
      <c r="D162" s="2">
        <v>541</v>
      </c>
      <c r="E162" s="2">
        <f>VLOOKUP(D162,CUSTOMERS!A:E,5,FALSE)</f>
        <v>9</v>
      </c>
      <c r="F162" s="2" t="str">
        <f ca="1">VLOOKUP(D162,CUSTOMERS!A:J,10,FALSE)</f>
        <v>40 - 50</v>
      </c>
      <c r="G162" s="2" t="str">
        <f>VLOOKUP(D162,CUSTOMERS!A:I,9,FALSE)</f>
        <v>North-West</v>
      </c>
      <c r="H162" s="2" t="str">
        <f>VLOOKUP(D162,CUSTOMERS!A:K,11,FALSE)</f>
        <v>USA</v>
      </c>
      <c r="I162" s="2">
        <f t="shared" si="2"/>
        <v>1</v>
      </c>
    </row>
    <row r="163" spans="1:9" x14ac:dyDescent="0.2">
      <c r="A163" s="2">
        <v>1262</v>
      </c>
      <c r="B163" s="2">
        <v>1</v>
      </c>
      <c r="C163" s="4">
        <v>44743</v>
      </c>
      <c r="D163" s="2">
        <v>484</v>
      </c>
      <c r="E163" s="2">
        <f>VLOOKUP(D163,CUSTOMERS!A:E,5,FALSE)</f>
        <v>2</v>
      </c>
      <c r="F163" s="2" t="str">
        <f ca="1">VLOOKUP(D163,CUSTOMERS!A:J,10,FALSE)</f>
        <v>30 - 40</v>
      </c>
      <c r="G163" s="2" t="str">
        <f>VLOOKUP(D163,CUSTOMERS!A:I,9,FALSE)</f>
        <v>South</v>
      </c>
      <c r="H163" s="2" t="str">
        <f>VLOOKUP(D163,CUSTOMERS!A:K,11,FALSE)</f>
        <v>USA</v>
      </c>
      <c r="I163" s="2">
        <f t="shared" si="2"/>
        <v>1</v>
      </c>
    </row>
    <row r="164" spans="1:9" x14ac:dyDescent="0.2">
      <c r="A164" s="2">
        <v>1263</v>
      </c>
      <c r="B164" s="2">
        <v>1</v>
      </c>
      <c r="C164" s="4">
        <v>44744</v>
      </c>
      <c r="D164" s="2">
        <v>76</v>
      </c>
      <c r="E164" s="2">
        <f>VLOOKUP(D164,CUSTOMERS!A:E,5,FALSE)</f>
        <v>9</v>
      </c>
      <c r="F164" s="2" t="str">
        <f ca="1">VLOOKUP(D164,CUSTOMERS!A:J,10,FALSE)</f>
        <v>40 - 50</v>
      </c>
      <c r="G164" s="2" t="str">
        <f>VLOOKUP(D164,CUSTOMERS!A:I,9,FALSE)</f>
        <v>Mid-Atlantic</v>
      </c>
      <c r="H164" s="2" t="str">
        <f>VLOOKUP(D164,CUSTOMERS!A:K,11,FALSE)</f>
        <v>USA</v>
      </c>
      <c r="I164" s="2">
        <f t="shared" si="2"/>
        <v>0</v>
      </c>
    </row>
    <row r="165" spans="1:9" x14ac:dyDescent="0.2">
      <c r="A165" s="2">
        <v>1264</v>
      </c>
      <c r="B165" s="2">
        <v>1</v>
      </c>
      <c r="C165" s="4">
        <v>44745</v>
      </c>
      <c r="D165" s="2">
        <v>510</v>
      </c>
      <c r="E165" s="2">
        <f>VLOOKUP(D165,CUSTOMERS!A:E,5,FALSE)</f>
        <v>4</v>
      </c>
      <c r="F165" s="2" t="str">
        <f ca="1">VLOOKUP(D165,CUSTOMERS!A:J,10,FALSE)</f>
        <v>40 - 50</v>
      </c>
      <c r="G165" s="2" t="str">
        <f>VLOOKUP(D165,CUSTOMERS!A:I,9,FALSE)</f>
        <v>South-West</v>
      </c>
      <c r="H165" s="2" t="str">
        <f>VLOOKUP(D165,CUSTOMERS!A:K,11,FALSE)</f>
        <v>USA</v>
      </c>
      <c r="I165" s="2">
        <f t="shared" si="2"/>
        <v>1</v>
      </c>
    </row>
    <row r="166" spans="1:9" x14ac:dyDescent="0.2">
      <c r="A166" s="2">
        <v>1265</v>
      </c>
      <c r="B166" s="2">
        <v>1</v>
      </c>
      <c r="C166" s="4">
        <v>44745</v>
      </c>
      <c r="D166" s="2">
        <v>577</v>
      </c>
      <c r="E166" s="2">
        <f>VLOOKUP(D166,CUSTOMERS!A:E,5,FALSE)</f>
        <v>3</v>
      </c>
      <c r="F166" s="2" t="str">
        <f ca="1">VLOOKUP(D166,CUSTOMERS!A:J,10,FALSE)</f>
        <v>40 - 50</v>
      </c>
      <c r="G166" s="2" t="str">
        <f>VLOOKUP(D166,CUSTOMERS!A:I,9,FALSE)</f>
        <v>South-East</v>
      </c>
      <c r="H166" s="2" t="str">
        <f>VLOOKUP(D166,CUSTOMERS!A:K,11,FALSE)</f>
        <v>USA</v>
      </c>
      <c r="I166" s="2">
        <f t="shared" si="2"/>
        <v>1</v>
      </c>
    </row>
    <row r="167" spans="1:9" x14ac:dyDescent="0.2">
      <c r="A167" s="2">
        <v>1266</v>
      </c>
      <c r="B167" s="2">
        <v>1</v>
      </c>
      <c r="C167" s="4">
        <v>44746</v>
      </c>
      <c r="D167" s="2">
        <v>288</v>
      </c>
      <c r="E167" s="2">
        <f>VLOOKUP(D167,CUSTOMERS!A:E,5,FALSE)</f>
        <v>9</v>
      </c>
      <c r="F167" s="2" t="str">
        <f ca="1">VLOOKUP(D167,CUSTOMERS!A:J,10,FALSE)</f>
        <v>60 - 70</v>
      </c>
      <c r="G167" s="2" t="str">
        <f>VLOOKUP(D167,CUSTOMERS!A:I,9,FALSE)</f>
        <v>Germany</v>
      </c>
      <c r="H167" s="2" t="str">
        <f>VLOOKUP(D167,CUSTOMERS!A:K,11,FALSE)</f>
        <v>Europe</v>
      </c>
      <c r="I167" s="2">
        <f t="shared" si="2"/>
        <v>1</v>
      </c>
    </row>
    <row r="168" spans="1:9" x14ac:dyDescent="0.2">
      <c r="A168" s="2">
        <v>1267</v>
      </c>
      <c r="B168" s="2">
        <v>1</v>
      </c>
      <c r="C168" s="4">
        <v>44747</v>
      </c>
      <c r="D168" s="2">
        <v>189</v>
      </c>
      <c r="E168" s="2">
        <f>VLOOKUP(D168,CUSTOMERS!A:E,5,FALSE)</f>
        <v>3</v>
      </c>
      <c r="F168" s="2" t="str">
        <f ca="1">VLOOKUP(D168,CUSTOMERS!A:J,10,FALSE)</f>
        <v>20 - 30</v>
      </c>
      <c r="G168" s="2" t="str">
        <f>VLOOKUP(D168,CUSTOMERS!A:I,9,FALSE)</f>
        <v>Germany</v>
      </c>
      <c r="H168" s="2" t="str">
        <f>VLOOKUP(D168,CUSTOMERS!A:K,11,FALSE)</f>
        <v>Europe</v>
      </c>
      <c r="I168" s="2">
        <f t="shared" si="2"/>
        <v>1</v>
      </c>
    </row>
    <row r="169" spans="1:9" x14ac:dyDescent="0.2">
      <c r="A169" s="2">
        <v>1268</v>
      </c>
      <c r="B169" s="2">
        <v>1</v>
      </c>
      <c r="C169" s="4">
        <v>44749</v>
      </c>
      <c r="D169" s="2">
        <v>282</v>
      </c>
      <c r="E169" s="2">
        <f>VLOOKUP(D169,CUSTOMERS!A:E,5,FALSE)</f>
        <v>8</v>
      </c>
      <c r="F169" s="2" t="str">
        <f ca="1">VLOOKUP(D169,CUSTOMERS!A:J,10,FALSE)</f>
        <v>60 - 70</v>
      </c>
      <c r="G169" s="2" t="str">
        <f>VLOOKUP(D169,CUSTOMERS!A:I,9,FALSE)</f>
        <v>North-West</v>
      </c>
      <c r="H169" s="2" t="str">
        <f>VLOOKUP(D169,CUSTOMERS!A:K,11,FALSE)</f>
        <v>USA</v>
      </c>
      <c r="I169" s="2">
        <f t="shared" si="2"/>
        <v>1</v>
      </c>
    </row>
    <row r="170" spans="1:9" x14ac:dyDescent="0.2">
      <c r="A170" s="2">
        <v>1269</v>
      </c>
      <c r="B170" s="2">
        <v>1</v>
      </c>
      <c r="C170" s="4">
        <v>44750</v>
      </c>
      <c r="D170" s="2">
        <v>377</v>
      </c>
      <c r="E170" s="2">
        <f>VLOOKUP(D170,CUSTOMERS!A:E,5,FALSE)</f>
        <v>5</v>
      </c>
      <c r="F170" s="2" t="str">
        <f ca="1">VLOOKUP(D170,CUSTOMERS!A:J,10,FALSE)</f>
        <v>40 - 50</v>
      </c>
      <c r="G170" s="2" t="str">
        <f>VLOOKUP(D170,CUSTOMERS!A:I,9,FALSE)</f>
        <v>South-West</v>
      </c>
      <c r="H170" s="2" t="str">
        <f>VLOOKUP(D170,CUSTOMERS!A:K,11,FALSE)</f>
        <v>USA</v>
      </c>
      <c r="I170" s="2">
        <f t="shared" si="2"/>
        <v>1</v>
      </c>
    </row>
    <row r="171" spans="1:9" x14ac:dyDescent="0.2">
      <c r="A171" s="2">
        <v>1270</v>
      </c>
      <c r="B171" s="2">
        <v>1</v>
      </c>
      <c r="C171" s="4">
        <v>44751</v>
      </c>
      <c r="D171" s="2">
        <v>145</v>
      </c>
      <c r="E171" s="2">
        <f>VLOOKUP(D171,CUSTOMERS!A:E,5,FALSE)</f>
        <v>3</v>
      </c>
      <c r="F171" s="2" t="str">
        <f ca="1">VLOOKUP(D171,CUSTOMERS!A:J,10,FALSE)</f>
        <v>40 - 50</v>
      </c>
      <c r="G171" s="2" t="str">
        <f>VLOOKUP(D171,CUSTOMERS!A:I,9,FALSE)</f>
        <v>North-East</v>
      </c>
      <c r="H171" s="2" t="str">
        <f>VLOOKUP(D171,CUSTOMERS!A:K,11,FALSE)</f>
        <v>USA</v>
      </c>
      <c r="I171" s="2">
        <f t="shared" si="2"/>
        <v>1</v>
      </c>
    </row>
    <row r="172" spans="1:9" x14ac:dyDescent="0.2">
      <c r="A172" s="2">
        <v>1271</v>
      </c>
      <c r="B172" s="2">
        <v>1</v>
      </c>
      <c r="C172" s="4">
        <v>44751</v>
      </c>
      <c r="D172" s="2">
        <v>531</v>
      </c>
      <c r="E172" s="2">
        <f>VLOOKUP(D172,CUSTOMERS!A:E,5,FALSE)</f>
        <v>8</v>
      </c>
      <c r="F172" s="2" t="str">
        <f ca="1">VLOOKUP(D172,CUSTOMERS!A:J,10,FALSE)</f>
        <v>30 - 40</v>
      </c>
      <c r="G172" s="2" t="str">
        <f>VLOOKUP(D172,CUSTOMERS!A:I,9,FALSE)</f>
        <v>North-East</v>
      </c>
      <c r="H172" s="2" t="str">
        <f>VLOOKUP(D172,CUSTOMERS!A:K,11,FALSE)</f>
        <v>USA</v>
      </c>
      <c r="I172" s="2">
        <f t="shared" si="2"/>
        <v>1</v>
      </c>
    </row>
    <row r="173" spans="1:9" x14ac:dyDescent="0.2">
      <c r="A173" s="2">
        <v>1272</v>
      </c>
      <c r="B173" s="2">
        <v>1</v>
      </c>
      <c r="C173" s="4">
        <v>44751</v>
      </c>
      <c r="D173" s="2">
        <v>565</v>
      </c>
      <c r="E173" s="2">
        <f>VLOOKUP(D173,CUSTOMERS!A:E,5,FALSE)</f>
        <v>3</v>
      </c>
      <c r="F173" s="2" t="str">
        <f ca="1">VLOOKUP(D173,CUSTOMERS!A:J,10,FALSE)</f>
        <v>30 - 40</v>
      </c>
      <c r="G173" s="2" t="str">
        <f>VLOOKUP(D173,CUSTOMERS!A:I,9,FALSE)</f>
        <v>Central</v>
      </c>
      <c r="H173" s="2" t="str">
        <f>VLOOKUP(D173,CUSTOMERS!A:K,11,FALSE)</f>
        <v>USA</v>
      </c>
      <c r="I173" s="2">
        <f t="shared" si="2"/>
        <v>1</v>
      </c>
    </row>
    <row r="174" spans="1:9" x14ac:dyDescent="0.2">
      <c r="A174" s="2">
        <v>1273</v>
      </c>
      <c r="B174" s="2">
        <v>1</v>
      </c>
      <c r="C174" s="4">
        <v>44752</v>
      </c>
      <c r="D174" s="2">
        <v>258</v>
      </c>
      <c r="E174" s="2">
        <f>VLOOKUP(D174,CUSTOMERS!A:E,5,FALSE)</f>
        <v>5</v>
      </c>
      <c r="F174" s="2" t="str">
        <f ca="1">VLOOKUP(D174,CUSTOMERS!A:J,10,FALSE)</f>
        <v>70+</v>
      </c>
      <c r="G174" s="2" t="str">
        <f>VLOOKUP(D174,CUSTOMERS!A:I,9,FALSE)</f>
        <v>South-West</v>
      </c>
      <c r="H174" s="2" t="str">
        <f>VLOOKUP(D174,CUSTOMERS!A:K,11,FALSE)</f>
        <v>USA</v>
      </c>
      <c r="I174" s="2">
        <f t="shared" si="2"/>
        <v>1</v>
      </c>
    </row>
    <row r="175" spans="1:9" x14ac:dyDescent="0.2">
      <c r="A175" s="2">
        <v>1274</v>
      </c>
      <c r="B175" s="2">
        <v>1</v>
      </c>
      <c r="C175" s="4">
        <v>44752</v>
      </c>
      <c r="D175" s="2">
        <v>471</v>
      </c>
      <c r="E175" s="2">
        <f>VLOOKUP(D175,CUSTOMERS!A:E,5,FALSE)</f>
        <v>5</v>
      </c>
      <c r="F175" s="2" t="str">
        <f ca="1">VLOOKUP(D175,CUSTOMERS!A:J,10,FALSE)</f>
        <v>30 - 40</v>
      </c>
      <c r="G175" s="2" t="str">
        <f>VLOOKUP(D175,CUSTOMERS!A:I,9,FALSE)</f>
        <v>Central</v>
      </c>
      <c r="H175" s="2" t="str">
        <f>VLOOKUP(D175,CUSTOMERS!A:K,11,FALSE)</f>
        <v>USA</v>
      </c>
      <c r="I175" s="2">
        <f t="shared" si="2"/>
        <v>1</v>
      </c>
    </row>
    <row r="176" spans="1:9" x14ac:dyDescent="0.2">
      <c r="A176" s="2">
        <v>1275</v>
      </c>
      <c r="B176" s="2">
        <v>1</v>
      </c>
      <c r="C176" s="4">
        <v>44753</v>
      </c>
      <c r="D176" s="2">
        <v>206</v>
      </c>
      <c r="E176" s="2">
        <f>VLOOKUP(D176,CUSTOMERS!A:E,5,FALSE)</f>
        <v>6</v>
      </c>
      <c r="F176" s="2" t="str">
        <f ca="1">VLOOKUP(D176,CUSTOMERS!A:J,10,FALSE)</f>
        <v>40 - 50</v>
      </c>
      <c r="G176" s="2" t="str">
        <f>VLOOKUP(D176,CUSTOMERS!A:I,9,FALSE)</f>
        <v>North-East</v>
      </c>
      <c r="H176" s="2" t="str">
        <f>VLOOKUP(D176,CUSTOMERS!A:K,11,FALSE)</f>
        <v>USA</v>
      </c>
      <c r="I176" s="2">
        <f t="shared" si="2"/>
        <v>1</v>
      </c>
    </row>
    <row r="177" spans="1:9" x14ac:dyDescent="0.2">
      <c r="A177" s="2">
        <v>1276</v>
      </c>
      <c r="B177" s="2">
        <v>1</v>
      </c>
      <c r="C177" s="4">
        <v>44753</v>
      </c>
      <c r="D177" s="2">
        <v>551</v>
      </c>
      <c r="E177" s="2">
        <f>VLOOKUP(D177,CUSTOMERS!A:E,5,FALSE)</f>
        <v>4</v>
      </c>
      <c r="F177" s="2" t="str">
        <f ca="1">VLOOKUP(D177,CUSTOMERS!A:J,10,FALSE)</f>
        <v>60 - 70</v>
      </c>
      <c r="G177" s="2" t="str">
        <f>VLOOKUP(D177,CUSTOMERS!A:I,9,FALSE)</f>
        <v>Central</v>
      </c>
      <c r="H177" s="2" t="str">
        <f>VLOOKUP(D177,CUSTOMERS!A:K,11,FALSE)</f>
        <v>USA</v>
      </c>
      <c r="I177" s="2">
        <f t="shared" si="2"/>
        <v>1</v>
      </c>
    </row>
    <row r="178" spans="1:9" x14ac:dyDescent="0.2">
      <c r="A178" s="2">
        <v>1277</v>
      </c>
      <c r="B178" s="2">
        <v>1</v>
      </c>
      <c r="C178" s="4">
        <v>44754</v>
      </c>
      <c r="D178" s="2">
        <v>111</v>
      </c>
      <c r="E178" s="2">
        <f>VLOOKUP(D178,CUSTOMERS!A:E,5,FALSE)</f>
        <v>4</v>
      </c>
      <c r="F178" s="2" t="str">
        <f ca="1">VLOOKUP(D178,CUSTOMERS!A:J,10,FALSE)</f>
        <v>40 - 50</v>
      </c>
      <c r="G178" s="2" t="str">
        <f>VLOOKUP(D178,CUSTOMERS!A:I,9,FALSE)</f>
        <v>North-West</v>
      </c>
      <c r="H178" s="2" t="str">
        <f>VLOOKUP(D178,CUSTOMERS!A:K,11,FALSE)</f>
        <v>USA</v>
      </c>
      <c r="I178" s="2">
        <f t="shared" si="2"/>
        <v>1</v>
      </c>
    </row>
    <row r="179" spans="1:9" x14ac:dyDescent="0.2">
      <c r="A179" s="2">
        <v>1278</v>
      </c>
      <c r="B179" s="2">
        <v>1</v>
      </c>
      <c r="C179" s="4">
        <v>44756</v>
      </c>
      <c r="D179" s="2">
        <v>43</v>
      </c>
      <c r="E179" s="2">
        <f>VLOOKUP(D179,CUSTOMERS!A:E,5,FALSE)</f>
        <v>6</v>
      </c>
      <c r="F179" s="2" t="str">
        <f ca="1">VLOOKUP(D179,CUSTOMERS!A:J,10,FALSE)</f>
        <v>40 - 50</v>
      </c>
      <c r="G179" s="2" t="str">
        <f>VLOOKUP(D179,CUSTOMERS!A:I,9,FALSE)</f>
        <v>Central</v>
      </c>
      <c r="H179" s="2" t="str">
        <f>VLOOKUP(D179,CUSTOMERS!A:K,11,FALSE)</f>
        <v>USA</v>
      </c>
      <c r="I179" s="2">
        <f t="shared" si="2"/>
        <v>1</v>
      </c>
    </row>
    <row r="180" spans="1:9" x14ac:dyDescent="0.2">
      <c r="A180" s="2">
        <v>1279</v>
      </c>
      <c r="B180" s="2">
        <v>1</v>
      </c>
      <c r="C180" s="4">
        <v>44757</v>
      </c>
      <c r="D180" s="2">
        <v>141</v>
      </c>
      <c r="E180" s="2">
        <f>VLOOKUP(D180,CUSTOMERS!A:E,5,FALSE)</f>
        <v>4</v>
      </c>
      <c r="F180" s="2" t="str">
        <f ca="1">VLOOKUP(D180,CUSTOMERS!A:J,10,FALSE)</f>
        <v>40 - 50</v>
      </c>
      <c r="G180" s="2" t="str">
        <f>VLOOKUP(D180,CUSTOMERS!A:I,9,FALSE)</f>
        <v>North-West</v>
      </c>
      <c r="H180" s="2" t="str">
        <f>VLOOKUP(D180,CUSTOMERS!A:K,11,FALSE)</f>
        <v>USA</v>
      </c>
      <c r="I180" s="2">
        <f t="shared" si="2"/>
        <v>0</v>
      </c>
    </row>
    <row r="181" spans="1:9" x14ac:dyDescent="0.2">
      <c r="A181" s="2">
        <v>1280</v>
      </c>
      <c r="B181" s="2">
        <v>1</v>
      </c>
      <c r="C181" s="4">
        <v>44757</v>
      </c>
      <c r="D181" s="2">
        <v>405</v>
      </c>
      <c r="E181" s="2">
        <f>VLOOKUP(D181,CUSTOMERS!A:E,5,FALSE)</f>
        <v>8</v>
      </c>
      <c r="F181" s="2" t="str">
        <f ca="1">VLOOKUP(D181,CUSTOMERS!A:J,10,FALSE)</f>
        <v>60 - 70</v>
      </c>
      <c r="G181" s="2" t="str">
        <f>VLOOKUP(D181,CUSTOMERS!A:I,9,FALSE)</f>
        <v>South</v>
      </c>
      <c r="H181" s="2" t="str">
        <f>VLOOKUP(D181,CUSTOMERS!A:K,11,FALSE)</f>
        <v>USA</v>
      </c>
      <c r="I181" s="2">
        <f t="shared" si="2"/>
        <v>1</v>
      </c>
    </row>
    <row r="182" spans="1:9" x14ac:dyDescent="0.2">
      <c r="A182" s="2">
        <v>1281</v>
      </c>
      <c r="B182" s="2">
        <v>1</v>
      </c>
      <c r="C182" s="4">
        <v>44758</v>
      </c>
      <c r="D182" s="2">
        <v>296</v>
      </c>
      <c r="E182" s="2">
        <f>VLOOKUP(D182,CUSTOMERS!A:E,5,FALSE)</f>
        <v>4</v>
      </c>
      <c r="F182" s="2" t="str">
        <f ca="1">VLOOKUP(D182,CUSTOMERS!A:J,10,FALSE)</f>
        <v>40 - 50</v>
      </c>
      <c r="G182" s="2" t="str">
        <f>VLOOKUP(D182,CUSTOMERS!A:I,9,FALSE)</f>
        <v>Central</v>
      </c>
      <c r="H182" s="2" t="str">
        <f>VLOOKUP(D182,CUSTOMERS!A:K,11,FALSE)</f>
        <v>USA</v>
      </c>
      <c r="I182" s="2">
        <f t="shared" si="2"/>
        <v>1</v>
      </c>
    </row>
    <row r="183" spans="1:9" x14ac:dyDescent="0.2">
      <c r="A183" s="2">
        <v>1282</v>
      </c>
      <c r="B183" s="2">
        <v>1</v>
      </c>
      <c r="C183" s="4">
        <v>44759</v>
      </c>
      <c r="D183" s="2">
        <v>253</v>
      </c>
      <c r="E183" s="2">
        <f>VLOOKUP(D183,CUSTOMERS!A:E,5,FALSE)</f>
        <v>6</v>
      </c>
      <c r="F183" s="2" t="str">
        <f ca="1">VLOOKUP(D183,CUSTOMERS!A:J,10,FALSE)</f>
        <v>60 - 70</v>
      </c>
      <c r="G183" s="2" t="str">
        <f>VLOOKUP(D183,CUSTOMERS!A:I,9,FALSE)</f>
        <v>Central</v>
      </c>
      <c r="H183" s="2" t="str">
        <f>VLOOKUP(D183,CUSTOMERS!A:K,11,FALSE)</f>
        <v>USA</v>
      </c>
      <c r="I183" s="2">
        <f t="shared" si="2"/>
        <v>1</v>
      </c>
    </row>
    <row r="184" spans="1:9" x14ac:dyDescent="0.2">
      <c r="A184" s="2">
        <v>1283</v>
      </c>
      <c r="B184" s="2">
        <v>1</v>
      </c>
      <c r="C184" s="4">
        <v>44759</v>
      </c>
      <c r="D184" s="2">
        <v>413</v>
      </c>
      <c r="E184" s="2">
        <f>VLOOKUP(D184,CUSTOMERS!A:E,5,FALSE)</f>
        <v>5</v>
      </c>
      <c r="F184" s="2" t="str">
        <f ca="1">VLOOKUP(D184,CUSTOMERS!A:J,10,FALSE)</f>
        <v>40 - 50</v>
      </c>
      <c r="G184" s="2" t="str">
        <f>VLOOKUP(D184,CUSTOMERS!A:I,9,FALSE)</f>
        <v>Central</v>
      </c>
      <c r="H184" s="2" t="str">
        <f>VLOOKUP(D184,CUSTOMERS!A:K,11,FALSE)</f>
        <v>USA</v>
      </c>
      <c r="I184" s="2">
        <f t="shared" si="2"/>
        <v>1</v>
      </c>
    </row>
    <row r="185" spans="1:9" x14ac:dyDescent="0.2">
      <c r="A185" s="2">
        <v>1284</v>
      </c>
      <c r="B185" s="2">
        <v>1</v>
      </c>
      <c r="C185" s="4">
        <v>44760</v>
      </c>
      <c r="D185" s="2">
        <v>416</v>
      </c>
      <c r="E185" s="2">
        <f>VLOOKUP(D185,CUSTOMERS!A:E,5,FALSE)</f>
        <v>6</v>
      </c>
      <c r="F185" s="2" t="str">
        <f ca="1">VLOOKUP(D185,CUSTOMERS!A:J,10,FALSE)</f>
        <v>70+</v>
      </c>
      <c r="G185" s="2" t="str">
        <f>VLOOKUP(D185,CUSTOMERS!A:I,9,FALSE)</f>
        <v>South-East</v>
      </c>
      <c r="H185" s="2" t="str">
        <f>VLOOKUP(D185,CUSTOMERS!A:K,11,FALSE)</f>
        <v>USA</v>
      </c>
      <c r="I185" s="2">
        <f t="shared" si="2"/>
        <v>1</v>
      </c>
    </row>
    <row r="186" spans="1:9" x14ac:dyDescent="0.2">
      <c r="A186" s="2">
        <v>1285</v>
      </c>
      <c r="B186" s="2">
        <v>1</v>
      </c>
      <c r="C186" s="4">
        <v>44760</v>
      </c>
      <c r="D186" s="2">
        <v>498</v>
      </c>
      <c r="E186" s="2">
        <f>VLOOKUP(D186,CUSTOMERS!A:E,5,FALSE)</f>
        <v>1</v>
      </c>
      <c r="F186" s="2" t="str">
        <f ca="1">VLOOKUP(D186,CUSTOMERS!A:J,10,FALSE)</f>
        <v>20 - 30</v>
      </c>
      <c r="G186" s="2" t="str">
        <f>VLOOKUP(D186,CUSTOMERS!A:I,9,FALSE)</f>
        <v>France</v>
      </c>
      <c r="H186" s="2" t="str">
        <f>VLOOKUP(D186,CUSTOMERS!A:K,11,FALSE)</f>
        <v>Europe</v>
      </c>
      <c r="I186" s="2">
        <f t="shared" si="2"/>
        <v>1</v>
      </c>
    </row>
    <row r="187" spans="1:9" x14ac:dyDescent="0.2">
      <c r="A187" s="2">
        <v>1286</v>
      </c>
      <c r="B187" s="2">
        <v>1</v>
      </c>
      <c r="C187" s="4">
        <v>44761</v>
      </c>
      <c r="D187" s="2">
        <v>408</v>
      </c>
      <c r="E187" s="2">
        <f>VLOOKUP(D187,CUSTOMERS!A:E,5,FALSE)</f>
        <v>3</v>
      </c>
      <c r="F187" s="2" t="str">
        <f ca="1">VLOOKUP(D187,CUSTOMERS!A:J,10,FALSE)</f>
        <v>30 - 40</v>
      </c>
      <c r="G187" s="2" t="str">
        <f>VLOOKUP(D187,CUSTOMERS!A:I,9,FALSE)</f>
        <v>South-West</v>
      </c>
      <c r="H187" s="2" t="str">
        <f>VLOOKUP(D187,CUSTOMERS!A:K,11,FALSE)</f>
        <v>USA</v>
      </c>
      <c r="I187" s="2">
        <f t="shared" si="2"/>
        <v>1</v>
      </c>
    </row>
    <row r="188" spans="1:9" x14ac:dyDescent="0.2">
      <c r="A188" s="2">
        <v>1287</v>
      </c>
      <c r="B188" s="2">
        <v>1</v>
      </c>
      <c r="C188" s="4">
        <v>44763</v>
      </c>
      <c r="D188" s="2">
        <v>595</v>
      </c>
      <c r="E188" s="2">
        <f>VLOOKUP(D188,CUSTOMERS!A:E,5,FALSE)</f>
        <v>4</v>
      </c>
      <c r="F188" s="2" t="str">
        <f ca="1">VLOOKUP(D188,CUSTOMERS!A:J,10,FALSE)</f>
        <v>60 - 70</v>
      </c>
      <c r="G188" s="2" t="str">
        <f>VLOOKUP(D188,CUSTOMERS!A:I,9,FALSE)</f>
        <v>North-West</v>
      </c>
      <c r="H188" s="2" t="str">
        <f>VLOOKUP(D188,CUSTOMERS!A:K,11,FALSE)</f>
        <v>USA</v>
      </c>
      <c r="I188" s="2">
        <f t="shared" si="2"/>
        <v>1</v>
      </c>
    </row>
    <row r="189" spans="1:9" x14ac:dyDescent="0.2">
      <c r="A189" s="2">
        <v>1288</v>
      </c>
      <c r="B189" s="2">
        <v>1</v>
      </c>
      <c r="C189" s="4">
        <v>44764</v>
      </c>
      <c r="D189" s="2">
        <v>219</v>
      </c>
      <c r="E189" s="2">
        <f>VLOOKUP(D189,CUSTOMERS!A:E,5,FALSE)</f>
        <v>1</v>
      </c>
      <c r="F189" s="2" t="str">
        <f ca="1">VLOOKUP(D189,CUSTOMERS!A:J,10,FALSE)</f>
        <v>30 - 40</v>
      </c>
      <c r="G189" s="2" t="str">
        <f>VLOOKUP(D189,CUSTOMERS!A:I,9,FALSE)</f>
        <v>South</v>
      </c>
      <c r="H189" s="2" t="str">
        <f>VLOOKUP(D189,CUSTOMERS!A:K,11,FALSE)</f>
        <v>USA</v>
      </c>
      <c r="I189" s="2">
        <f t="shared" si="2"/>
        <v>1</v>
      </c>
    </row>
    <row r="190" spans="1:9" x14ac:dyDescent="0.2">
      <c r="A190" s="2">
        <v>1289</v>
      </c>
      <c r="B190" s="2">
        <v>1</v>
      </c>
      <c r="C190" s="4">
        <v>44764</v>
      </c>
      <c r="D190" s="2">
        <v>431</v>
      </c>
      <c r="E190" s="2">
        <f>VLOOKUP(D190,CUSTOMERS!A:E,5,FALSE)</f>
        <v>2</v>
      </c>
      <c r="F190" s="2" t="str">
        <f ca="1">VLOOKUP(D190,CUSTOMERS!A:J,10,FALSE)</f>
        <v>60 - 70</v>
      </c>
      <c r="G190" s="2" t="str">
        <f>VLOOKUP(D190,CUSTOMERS!A:I,9,FALSE)</f>
        <v>North-West</v>
      </c>
      <c r="H190" s="2" t="str">
        <f>VLOOKUP(D190,CUSTOMERS!A:K,11,FALSE)</f>
        <v>USA</v>
      </c>
      <c r="I190" s="2">
        <f t="shared" si="2"/>
        <v>1</v>
      </c>
    </row>
    <row r="191" spans="1:9" x14ac:dyDescent="0.2">
      <c r="A191" s="2">
        <v>1290</v>
      </c>
      <c r="B191" s="2">
        <v>1</v>
      </c>
      <c r="C191" s="4">
        <v>44764</v>
      </c>
      <c r="D191" s="2">
        <v>615</v>
      </c>
      <c r="E191" s="2">
        <f>VLOOKUP(D191,CUSTOMERS!A:E,5,FALSE)</f>
        <v>8</v>
      </c>
      <c r="F191" s="2" t="str">
        <f ca="1">VLOOKUP(D191,CUSTOMERS!A:J,10,FALSE)</f>
        <v>50 - 60</v>
      </c>
      <c r="G191" s="2" t="str">
        <f>VLOOKUP(D191,CUSTOMERS!A:I,9,FALSE)</f>
        <v>Mid-Atlantic</v>
      </c>
      <c r="H191" s="2" t="str">
        <f>VLOOKUP(D191,CUSTOMERS!A:K,11,FALSE)</f>
        <v>USA</v>
      </c>
      <c r="I191" s="2">
        <f t="shared" si="2"/>
        <v>1</v>
      </c>
    </row>
    <row r="192" spans="1:9" x14ac:dyDescent="0.2">
      <c r="A192" s="2">
        <v>1291</v>
      </c>
      <c r="B192" s="2">
        <v>1</v>
      </c>
      <c r="C192" s="4">
        <v>44765</v>
      </c>
      <c r="D192" s="2">
        <v>36</v>
      </c>
      <c r="E192" s="2">
        <f>VLOOKUP(D192,CUSTOMERS!A:E,5,FALSE)</f>
        <v>4</v>
      </c>
      <c r="F192" s="2" t="str">
        <f ca="1">VLOOKUP(D192,CUSTOMERS!A:J,10,FALSE)</f>
        <v>60 - 70</v>
      </c>
      <c r="G192" s="2" t="str">
        <f>VLOOKUP(D192,CUSTOMERS!A:I,9,FALSE)</f>
        <v>Germany</v>
      </c>
      <c r="H192" s="2" t="str">
        <f>VLOOKUP(D192,CUSTOMERS!A:K,11,FALSE)</f>
        <v>Europe</v>
      </c>
      <c r="I192" s="2">
        <f t="shared" si="2"/>
        <v>0</v>
      </c>
    </row>
    <row r="193" spans="1:9" x14ac:dyDescent="0.2">
      <c r="A193" s="2">
        <v>1292</v>
      </c>
      <c r="B193" s="2">
        <v>1</v>
      </c>
      <c r="C193" s="4">
        <v>44765</v>
      </c>
      <c r="D193" s="2">
        <v>528</v>
      </c>
      <c r="E193" s="2">
        <f>VLOOKUP(D193,CUSTOMERS!A:E,5,FALSE)</f>
        <v>5</v>
      </c>
      <c r="F193" s="2" t="str">
        <f ca="1">VLOOKUP(D193,CUSTOMERS!A:J,10,FALSE)</f>
        <v>30 - 40</v>
      </c>
      <c r="G193" s="2" t="str">
        <f>VLOOKUP(D193,CUSTOMERS!A:I,9,FALSE)</f>
        <v>North-West</v>
      </c>
      <c r="H193" s="2" t="str">
        <f>VLOOKUP(D193,CUSTOMERS!A:K,11,FALSE)</f>
        <v>USA</v>
      </c>
      <c r="I193" s="2">
        <f t="shared" si="2"/>
        <v>1</v>
      </c>
    </row>
    <row r="194" spans="1:9" x14ac:dyDescent="0.2">
      <c r="A194" s="2">
        <v>1293</v>
      </c>
      <c r="B194" s="2">
        <v>1</v>
      </c>
      <c r="C194" s="4">
        <v>44766</v>
      </c>
      <c r="D194" s="2">
        <v>451</v>
      </c>
      <c r="E194" s="2">
        <f>VLOOKUP(D194,CUSTOMERS!A:E,5,FALSE)</f>
        <v>4</v>
      </c>
      <c r="F194" s="2" t="str">
        <f ca="1">VLOOKUP(D194,CUSTOMERS!A:J,10,FALSE)</f>
        <v>50 - 60</v>
      </c>
      <c r="G194" s="2" t="str">
        <f>VLOOKUP(D194,CUSTOMERS!A:I,9,FALSE)</f>
        <v>South</v>
      </c>
      <c r="H194" s="2" t="str">
        <f>VLOOKUP(D194,CUSTOMERS!A:K,11,FALSE)</f>
        <v>USA</v>
      </c>
      <c r="I194" s="2">
        <f t="shared" ref="I194:I257" si="3">IF(COUNTIF(D:D,D194)&gt;1,1,0)</f>
        <v>1</v>
      </c>
    </row>
    <row r="195" spans="1:9" x14ac:dyDescent="0.2">
      <c r="A195" s="2">
        <v>1294</v>
      </c>
      <c r="B195" s="2">
        <v>1</v>
      </c>
      <c r="C195" s="4">
        <v>44767</v>
      </c>
      <c r="D195" s="2">
        <v>378</v>
      </c>
      <c r="E195" s="2">
        <f>VLOOKUP(D195,CUSTOMERS!A:E,5,FALSE)</f>
        <v>6</v>
      </c>
      <c r="F195" s="2" t="str">
        <f ca="1">VLOOKUP(D195,CUSTOMERS!A:J,10,FALSE)</f>
        <v>40 - 50</v>
      </c>
      <c r="G195" s="2" t="str">
        <f>VLOOKUP(D195,CUSTOMERS!A:I,9,FALSE)</f>
        <v>North-West</v>
      </c>
      <c r="H195" s="2" t="str">
        <f>VLOOKUP(D195,CUSTOMERS!A:K,11,FALSE)</f>
        <v>USA</v>
      </c>
      <c r="I195" s="2">
        <f t="shared" si="3"/>
        <v>1</v>
      </c>
    </row>
    <row r="196" spans="1:9" x14ac:dyDescent="0.2">
      <c r="A196" s="2">
        <v>1295</v>
      </c>
      <c r="B196" s="2">
        <v>1</v>
      </c>
      <c r="C196" s="4">
        <v>44767</v>
      </c>
      <c r="D196" s="2">
        <v>458</v>
      </c>
      <c r="E196" s="2">
        <f>VLOOKUP(D196,CUSTOMERS!A:E,5,FALSE)</f>
        <v>4</v>
      </c>
      <c r="F196" s="2" t="str">
        <f ca="1">VLOOKUP(D196,CUSTOMERS!A:J,10,FALSE)</f>
        <v>50 - 60</v>
      </c>
      <c r="G196" s="2" t="str">
        <f>VLOOKUP(D196,CUSTOMERS!A:I,9,FALSE)</f>
        <v>Central</v>
      </c>
      <c r="H196" s="2" t="str">
        <f>VLOOKUP(D196,CUSTOMERS!A:K,11,FALSE)</f>
        <v>USA</v>
      </c>
      <c r="I196" s="2">
        <f t="shared" si="3"/>
        <v>0</v>
      </c>
    </row>
    <row r="197" spans="1:9" x14ac:dyDescent="0.2">
      <c r="A197" s="2">
        <v>1296</v>
      </c>
      <c r="B197" s="2">
        <v>1</v>
      </c>
      <c r="C197" s="4">
        <v>44768</v>
      </c>
      <c r="D197" s="2">
        <v>222</v>
      </c>
      <c r="E197" s="2">
        <f>VLOOKUP(D197,CUSTOMERS!A:E,5,FALSE)</f>
        <v>2</v>
      </c>
      <c r="F197" s="2" t="str">
        <f ca="1">VLOOKUP(D197,CUSTOMERS!A:J,10,FALSE)</f>
        <v>40 - 50</v>
      </c>
      <c r="G197" s="2" t="str">
        <f>VLOOKUP(D197,CUSTOMERS!A:I,9,FALSE)</f>
        <v>Central</v>
      </c>
      <c r="H197" s="2" t="str">
        <f>VLOOKUP(D197,CUSTOMERS!A:K,11,FALSE)</f>
        <v>USA</v>
      </c>
      <c r="I197" s="2">
        <f t="shared" si="3"/>
        <v>1</v>
      </c>
    </row>
    <row r="198" spans="1:9" x14ac:dyDescent="0.2">
      <c r="A198" s="2">
        <v>1297</v>
      </c>
      <c r="B198" s="2">
        <v>1</v>
      </c>
      <c r="C198" s="4">
        <v>44770</v>
      </c>
      <c r="D198" s="2">
        <v>640</v>
      </c>
      <c r="E198" s="2">
        <f>VLOOKUP(D198,CUSTOMERS!A:E,5,FALSE)</f>
        <v>9</v>
      </c>
      <c r="F198" s="2" t="str">
        <f ca="1">VLOOKUP(D198,CUSTOMERS!A:J,10,FALSE)</f>
        <v>40 - 50</v>
      </c>
      <c r="G198" s="2" t="str">
        <f>VLOOKUP(D198,CUSTOMERS!A:I,9,FALSE)</f>
        <v>North-East</v>
      </c>
      <c r="H198" s="2" t="str">
        <f>VLOOKUP(D198,CUSTOMERS!A:K,11,FALSE)</f>
        <v>USA</v>
      </c>
      <c r="I198" s="2">
        <f t="shared" si="3"/>
        <v>1</v>
      </c>
    </row>
    <row r="199" spans="1:9" x14ac:dyDescent="0.2">
      <c r="A199" s="2">
        <v>1298</v>
      </c>
      <c r="B199" s="2">
        <v>1</v>
      </c>
      <c r="C199" s="4">
        <v>44771</v>
      </c>
      <c r="D199" s="2">
        <v>517</v>
      </c>
      <c r="E199" s="2">
        <f>VLOOKUP(D199,CUSTOMERS!A:E,5,FALSE)</f>
        <v>4</v>
      </c>
      <c r="F199" s="2" t="str">
        <f ca="1">VLOOKUP(D199,CUSTOMERS!A:J,10,FALSE)</f>
        <v>40 - 50</v>
      </c>
      <c r="G199" s="2" t="str">
        <f>VLOOKUP(D199,CUSTOMERS!A:I,9,FALSE)</f>
        <v>Mid-Atlantic</v>
      </c>
      <c r="H199" s="2" t="str">
        <f>VLOOKUP(D199,CUSTOMERS!A:K,11,FALSE)</f>
        <v>USA</v>
      </c>
      <c r="I199" s="2">
        <f t="shared" si="3"/>
        <v>1</v>
      </c>
    </row>
    <row r="200" spans="1:9" x14ac:dyDescent="0.2">
      <c r="A200" s="2">
        <v>1299</v>
      </c>
      <c r="B200" s="2">
        <v>1</v>
      </c>
      <c r="C200" s="4">
        <v>44771</v>
      </c>
      <c r="D200" s="2">
        <v>644</v>
      </c>
      <c r="E200" s="2">
        <f>VLOOKUP(D200,CUSTOMERS!A:E,5,FALSE)</f>
        <v>6</v>
      </c>
      <c r="F200" s="2" t="str">
        <f ca="1">VLOOKUP(D200,CUSTOMERS!A:J,10,FALSE)</f>
        <v>40 - 50</v>
      </c>
      <c r="G200" s="2" t="str">
        <f>VLOOKUP(D200,CUSTOMERS!A:I,9,FALSE)</f>
        <v>Central</v>
      </c>
      <c r="H200" s="2" t="str">
        <f>VLOOKUP(D200,CUSTOMERS!A:K,11,FALSE)</f>
        <v>USA</v>
      </c>
      <c r="I200" s="2">
        <f t="shared" si="3"/>
        <v>1</v>
      </c>
    </row>
    <row r="201" spans="1:9" x14ac:dyDescent="0.2">
      <c r="A201" s="2">
        <v>1300</v>
      </c>
      <c r="B201" s="2">
        <v>1</v>
      </c>
      <c r="C201" s="4">
        <v>44772</v>
      </c>
      <c r="D201" s="2">
        <v>134</v>
      </c>
      <c r="E201" s="2">
        <f>VLOOKUP(D201,CUSTOMERS!A:E,5,FALSE)</f>
        <v>6</v>
      </c>
      <c r="F201" s="2" t="str">
        <f ca="1">VLOOKUP(D201,CUSTOMERS!A:J,10,FALSE)</f>
        <v>50 - 60</v>
      </c>
      <c r="G201" s="2" t="str">
        <f>VLOOKUP(D201,CUSTOMERS!A:I,9,FALSE)</f>
        <v>England</v>
      </c>
      <c r="H201" s="2" t="str">
        <f>VLOOKUP(D201,CUSTOMERS!A:K,11,FALSE)</f>
        <v>Europe</v>
      </c>
      <c r="I201" s="2">
        <f t="shared" si="3"/>
        <v>0</v>
      </c>
    </row>
    <row r="202" spans="1:9" x14ac:dyDescent="0.2">
      <c r="A202" s="2">
        <v>1301</v>
      </c>
      <c r="B202" s="2">
        <v>1</v>
      </c>
      <c r="C202" s="4">
        <v>44772</v>
      </c>
      <c r="D202" s="2">
        <v>672</v>
      </c>
      <c r="E202" s="2">
        <f>VLOOKUP(D202,CUSTOMERS!A:E,5,FALSE)</f>
        <v>4</v>
      </c>
      <c r="F202" s="2" t="str">
        <f ca="1">VLOOKUP(D202,CUSTOMERS!A:J,10,FALSE)</f>
        <v>40 - 50</v>
      </c>
      <c r="G202" s="2" t="str">
        <f>VLOOKUP(D202,CUSTOMERS!A:I,9,FALSE)</f>
        <v>South-West</v>
      </c>
      <c r="H202" s="2" t="str">
        <f>VLOOKUP(D202,CUSTOMERS!A:K,11,FALSE)</f>
        <v>USA</v>
      </c>
      <c r="I202" s="2">
        <f t="shared" si="3"/>
        <v>1</v>
      </c>
    </row>
    <row r="203" spans="1:9" x14ac:dyDescent="0.2">
      <c r="A203" s="2">
        <v>1302</v>
      </c>
      <c r="B203" s="2">
        <v>1</v>
      </c>
      <c r="C203" s="4">
        <v>44773</v>
      </c>
      <c r="D203" s="2">
        <v>423</v>
      </c>
      <c r="E203" s="2">
        <f>VLOOKUP(D203,CUSTOMERS!A:E,5,FALSE)</f>
        <v>3</v>
      </c>
      <c r="F203" s="2" t="str">
        <f ca="1">VLOOKUP(D203,CUSTOMERS!A:J,10,FALSE)</f>
        <v>60 - 70</v>
      </c>
      <c r="G203" s="2" t="str">
        <f>VLOOKUP(D203,CUSTOMERS!A:I,9,FALSE)</f>
        <v>South-East</v>
      </c>
      <c r="H203" s="2" t="str">
        <f>VLOOKUP(D203,CUSTOMERS!A:K,11,FALSE)</f>
        <v>USA</v>
      </c>
      <c r="I203" s="2">
        <f t="shared" si="3"/>
        <v>0</v>
      </c>
    </row>
    <row r="204" spans="1:9" x14ac:dyDescent="0.2">
      <c r="A204" s="2">
        <v>1303</v>
      </c>
      <c r="B204" s="2">
        <v>1</v>
      </c>
      <c r="C204" s="4">
        <v>44773</v>
      </c>
      <c r="D204" s="2">
        <v>605</v>
      </c>
      <c r="E204" s="2">
        <f>VLOOKUP(D204,CUSTOMERS!A:E,5,FALSE)</f>
        <v>8</v>
      </c>
      <c r="F204" s="2" t="str">
        <f ca="1">VLOOKUP(D204,CUSTOMERS!A:J,10,FALSE)</f>
        <v>30 - 40</v>
      </c>
      <c r="G204" s="2" t="str">
        <f>VLOOKUP(D204,CUSTOMERS!A:I,9,FALSE)</f>
        <v>Mid-Atlantic</v>
      </c>
      <c r="H204" s="2" t="str">
        <f>VLOOKUP(D204,CUSTOMERS!A:K,11,FALSE)</f>
        <v>USA</v>
      </c>
      <c r="I204" s="2">
        <f t="shared" si="3"/>
        <v>1</v>
      </c>
    </row>
    <row r="205" spans="1:9" x14ac:dyDescent="0.2">
      <c r="A205" s="2">
        <v>1304</v>
      </c>
      <c r="B205" s="2">
        <v>1</v>
      </c>
      <c r="C205" s="4">
        <v>44774</v>
      </c>
      <c r="D205" s="2">
        <v>658</v>
      </c>
      <c r="E205" s="2">
        <f>VLOOKUP(D205,CUSTOMERS!A:E,5,FALSE)</f>
        <v>4</v>
      </c>
      <c r="F205" s="2" t="str">
        <f ca="1">VLOOKUP(D205,CUSTOMERS!A:J,10,FALSE)</f>
        <v>50 - 60</v>
      </c>
      <c r="G205" s="2" t="str">
        <f>VLOOKUP(D205,CUSTOMERS!A:I,9,FALSE)</f>
        <v>South-West</v>
      </c>
      <c r="H205" s="2" t="str">
        <f>VLOOKUP(D205,CUSTOMERS!A:K,11,FALSE)</f>
        <v>USA</v>
      </c>
      <c r="I205" s="2">
        <f t="shared" si="3"/>
        <v>1</v>
      </c>
    </row>
    <row r="206" spans="1:9" x14ac:dyDescent="0.2">
      <c r="A206" s="2">
        <v>1305</v>
      </c>
      <c r="B206" s="2">
        <v>1</v>
      </c>
      <c r="C206" s="4">
        <v>44775</v>
      </c>
      <c r="D206" s="2">
        <v>216</v>
      </c>
      <c r="E206" s="2">
        <f>VLOOKUP(D206,CUSTOMERS!A:E,5,FALSE)</f>
        <v>2</v>
      </c>
      <c r="F206" s="2" t="str">
        <f ca="1">VLOOKUP(D206,CUSTOMERS!A:J,10,FALSE)</f>
        <v>60 - 70</v>
      </c>
      <c r="G206" s="2" t="str">
        <f>VLOOKUP(D206,CUSTOMERS!A:I,9,FALSE)</f>
        <v>Central</v>
      </c>
      <c r="H206" s="2" t="str">
        <f>VLOOKUP(D206,CUSTOMERS!A:K,11,FALSE)</f>
        <v>USA</v>
      </c>
      <c r="I206" s="2">
        <f t="shared" si="3"/>
        <v>1</v>
      </c>
    </row>
    <row r="207" spans="1:9" x14ac:dyDescent="0.2">
      <c r="A207" s="2">
        <v>1306</v>
      </c>
      <c r="B207" s="2">
        <v>1</v>
      </c>
      <c r="C207" s="4">
        <v>44777</v>
      </c>
      <c r="D207" s="2">
        <v>184</v>
      </c>
      <c r="E207" s="2">
        <f>VLOOKUP(D207,CUSTOMERS!A:E,5,FALSE)</f>
        <v>5</v>
      </c>
      <c r="F207" s="2" t="str">
        <f ca="1">VLOOKUP(D207,CUSTOMERS!A:J,10,FALSE)</f>
        <v>40 - 50</v>
      </c>
      <c r="G207" s="2" t="str">
        <f>VLOOKUP(D207,CUSTOMERS!A:I,9,FALSE)</f>
        <v>North-West</v>
      </c>
      <c r="H207" s="2" t="str">
        <f>VLOOKUP(D207,CUSTOMERS!A:K,11,FALSE)</f>
        <v>USA</v>
      </c>
      <c r="I207" s="2">
        <f t="shared" si="3"/>
        <v>1</v>
      </c>
    </row>
    <row r="208" spans="1:9" x14ac:dyDescent="0.2">
      <c r="A208" s="2">
        <v>1307</v>
      </c>
      <c r="B208" s="2">
        <v>1</v>
      </c>
      <c r="C208" s="4">
        <v>44777</v>
      </c>
      <c r="D208" s="2">
        <v>534</v>
      </c>
      <c r="E208" s="2">
        <f>VLOOKUP(D208,CUSTOMERS!A:E,5,FALSE)</f>
        <v>1</v>
      </c>
      <c r="F208" s="2" t="str">
        <f ca="1">VLOOKUP(D208,CUSTOMERS!A:J,10,FALSE)</f>
        <v>30 - 40</v>
      </c>
      <c r="G208" s="2" t="str">
        <f>VLOOKUP(D208,CUSTOMERS!A:I,9,FALSE)</f>
        <v>North-East</v>
      </c>
      <c r="H208" s="2" t="str">
        <f>VLOOKUP(D208,CUSTOMERS!A:K,11,FALSE)</f>
        <v>USA</v>
      </c>
      <c r="I208" s="2">
        <f t="shared" si="3"/>
        <v>1</v>
      </c>
    </row>
    <row r="209" spans="1:9" x14ac:dyDescent="0.2">
      <c r="A209" s="2">
        <v>1308</v>
      </c>
      <c r="B209" s="2">
        <v>1</v>
      </c>
      <c r="C209" s="4">
        <v>44778</v>
      </c>
      <c r="D209" s="2">
        <v>207</v>
      </c>
      <c r="E209" s="2">
        <f>VLOOKUP(D209,CUSTOMERS!A:E,5,FALSE)</f>
        <v>7</v>
      </c>
      <c r="F209" s="2" t="str">
        <f ca="1">VLOOKUP(D209,CUSTOMERS!A:J,10,FALSE)</f>
        <v>60 - 70</v>
      </c>
      <c r="G209" s="2" t="str">
        <f>VLOOKUP(D209,CUSTOMERS!A:I,9,FALSE)</f>
        <v>North-East</v>
      </c>
      <c r="H209" s="2" t="str">
        <f>VLOOKUP(D209,CUSTOMERS!A:K,11,FALSE)</f>
        <v>USA</v>
      </c>
      <c r="I209" s="2">
        <f t="shared" si="3"/>
        <v>0</v>
      </c>
    </row>
    <row r="210" spans="1:9" x14ac:dyDescent="0.2">
      <c r="A210" s="2">
        <v>1309</v>
      </c>
      <c r="B210" s="2">
        <v>1</v>
      </c>
      <c r="C210" s="4">
        <v>44778</v>
      </c>
      <c r="D210" s="2">
        <v>247</v>
      </c>
      <c r="E210" s="2">
        <f>VLOOKUP(D210,CUSTOMERS!A:E,5,FALSE)</f>
        <v>6</v>
      </c>
      <c r="F210" s="2" t="str">
        <f ca="1">VLOOKUP(D210,CUSTOMERS!A:J,10,FALSE)</f>
        <v>70+</v>
      </c>
      <c r="G210" s="2" t="str">
        <f>VLOOKUP(D210,CUSTOMERS!A:I,9,FALSE)</f>
        <v>Central</v>
      </c>
      <c r="H210" s="2" t="str">
        <f>VLOOKUP(D210,CUSTOMERS!A:K,11,FALSE)</f>
        <v>USA</v>
      </c>
      <c r="I210" s="2">
        <f t="shared" si="3"/>
        <v>1</v>
      </c>
    </row>
    <row r="211" spans="1:9" x14ac:dyDescent="0.2">
      <c r="A211" s="2">
        <v>1310</v>
      </c>
      <c r="B211" s="2">
        <v>1</v>
      </c>
      <c r="C211" s="4">
        <v>44779</v>
      </c>
      <c r="D211" s="2">
        <v>312</v>
      </c>
      <c r="E211" s="2">
        <f>VLOOKUP(D211,CUSTOMERS!A:E,5,FALSE)</f>
        <v>5</v>
      </c>
      <c r="F211" s="2" t="str">
        <f ca="1">VLOOKUP(D211,CUSTOMERS!A:J,10,FALSE)</f>
        <v>20 - 30</v>
      </c>
      <c r="G211" s="2" t="str">
        <f>VLOOKUP(D211,CUSTOMERS!A:I,9,FALSE)</f>
        <v>England</v>
      </c>
      <c r="H211" s="2" t="str">
        <f>VLOOKUP(D211,CUSTOMERS!A:K,11,FALSE)</f>
        <v>Europe</v>
      </c>
      <c r="I211" s="2">
        <f t="shared" si="3"/>
        <v>0</v>
      </c>
    </row>
    <row r="212" spans="1:9" x14ac:dyDescent="0.2">
      <c r="A212" s="2">
        <v>1311</v>
      </c>
      <c r="B212" s="2">
        <v>1</v>
      </c>
      <c r="C212" s="4">
        <v>44779</v>
      </c>
      <c r="D212" s="2">
        <v>481</v>
      </c>
      <c r="E212" s="2">
        <f>VLOOKUP(D212,CUSTOMERS!A:E,5,FALSE)</f>
        <v>3</v>
      </c>
      <c r="F212" s="2" t="str">
        <f ca="1">VLOOKUP(D212,CUSTOMERS!A:J,10,FALSE)</f>
        <v>50 - 60</v>
      </c>
      <c r="G212" s="2" t="str">
        <f>VLOOKUP(D212,CUSTOMERS!A:I,9,FALSE)</f>
        <v>North-East</v>
      </c>
      <c r="H212" s="2" t="str">
        <f>VLOOKUP(D212,CUSTOMERS!A:K,11,FALSE)</f>
        <v>USA</v>
      </c>
      <c r="I212" s="2">
        <f t="shared" si="3"/>
        <v>1</v>
      </c>
    </row>
    <row r="213" spans="1:9" x14ac:dyDescent="0.2">
      <c r="A213" s="2">
        <v>1312</v>
      </c>
      <c r="B213" s="2">
        <v>1</v>
      </c>
      <c r="C213" s="4">
        <v>44780</v>
      </c>
      <c r="D213" s="2">
        <v>294</v>
      </c>
      <c r="E213" s="2">
        <f>VLOOKUP(D213,CUSTOMERS!A:E,5,FALSE)</f>
        <v>5</v>
      </c>
      <c r="F213" s="2" t="str">
        <f ca="1">VLOOKUP(D213,CUSTOMERS!A:J,10,FALSE)</f>
        <v>40 - 50</v>
      </c>
      <c r="G213" s="2" t="str">
        <f>VLOOKUP(D213,CUSTOMERS!A:I,9,FALSE)</f>
        <v>South-West</v>
      </c>
      <c r="H213" s="2" t="str">
        <f>VLOOKUP(D213,CUSTOMERS!A:K,11,FALSE)</f>
        <v>USA</v>
      </c>
      <c r="I213" s="2">
        <f t="shared" si="3"/>
        <v>1</v>
      </c>
    </row>
    <row r="214" spans="1:9" x14ac:dyDescent="0.2">
      <c r="A214" s="2">
        <v>1313</v>
      </c>
      <c r="B214" s="2">
        <v>1</v>
      </c>
      <c r="C214" s="4">
        <v>44780</v>
      </c>
      <c r="D214" s="2">
        <v>300</v>
      </c>
      <c r="E214" s="2">
        <f>VLOOKUP(D214,CUSTOMERS!A:E,5,FALSE)</f>
        <v>4</v>
      </c>
      <c r="F214" s="2" t="str">
        <f ca="1">VLOOKUP(D214,CUSTOMERS!A:J,10,FALSE)</f>
        <v>20 - 30</v>
      </c>
      <c r="G214" s="2" t="str">
        <f>VLOOKUP(D214,CUSTOMERS!A:I,9,FALSE)</f>
        <v>North-West</v>
      </c>
      <c r="H214" s="2" t="str">
        <f>VLOOKUP(D214,CUSTOMERS!A:K,11,FALSE)</f>
        <v>USA</v>
      </c>
      <c r="I214" s="2">
        <f t="shared" si="3"/>
        <v>1</v>
      </c>
    </row>
    <row r="215" spans="1:9" x14ac:dyDescent="0.2">
      <c r="A215" s="2">
        <v>1314</v>
      </c>
      <c r="B215" s="2">
        <v>1</v>
      </c>
      <c r="C215" s="4">
        <v>44781</v>
      </c>
      <c r="D215" s="2">
        <v>522</v>
      </c>
      <c r="E215" s="2">
        <f>VLOOKUP(D215,CUSTOMERS!A:E,5,FALSE)</f>
        <v>2</v>
      </c>
      <c r="F215" s="2" t="str">
        <f ca="1">VLOOKUP(D215,CUSTOMERS!A:J,10,FALSE)</f>
        <v>30 - 40</v>
      </c>
      <c r="G215" s="2" t="str">
        <f>VLOOKUP(D215,CUSTOMERS!A:I,9,FALSE)</f>
        <v>North-East</v>
      </c>
      <c r="H215" s="2" t="str">
        <f>VLOOKUP(D215,CUSTOMERS!A:K,11,FALSE)</f>
        <v>USA</v>
      </c>
      <c r="I215" s="2">
        <f t="shared" si="3"/>
        <v>1</v>
      </c>
    </row>
    <row r="216" spans="1:9" x14ac:dyDescent="0.2">
      <c r="A216" s="2">
        <v>1315</v>
      </c>
      <c r="B216" s="2">
        <v>1</v>
      </c>
      <c r="C216" s="4">
        <v>44784</v>
      </c>
      <c r="D216" s="2">
        <v>298</v>
      </c>
      <c r="E216" s="2">
        <f>VLOOKUP(D216,CUSTOMERS!A:E,5,FALSE)</f>
        <v>6</v>
      </c>
      <c r="F216" s="2" t="str">
        <f ca="1">VLOOKUP(D216,CUSTOMERS!A:J,10,FALSE)</f>
        <v>50 - 60</v>
      </c>
      <c r="G216" s="2" t="str">
        <f>VLOOKUP(D216,CUSTOMERS!A:I,9,FALSE)</f>
        <v>South-East</v>
      </c>
      <c r="H216" s="2" t="str">
        <f>VLOOKUP(D216,CUSTOMERS!A:K,11,FALSE)</f>
        <v>USA</v>
      </c>
      <c r="I216" s="2">
        <f t="shared" si="3"/>
        <v>1</v>
      </c>
    </row>
    <row r="217" spans="1:9" x14ac:dyDescent="0.2">
      <c r="A217" s="2">
        <v>1316</v>
      </c>
      <c r="B217" s="2">
        <v>1</v>
      </c>
      <c r="C217" s="4">
        <v>44785</v>
      </c>
      <c r="D217" s="2">
        <v>298</v>
      </c>
      <c r="E217" s="2">
        <f>VLOOKUP(D217,CUSTOMERS!A:E,5,FALSE)</f>
        <v>6</v>
      </c>
      <c r="F217" s="2" t="str">
        <f ca="1">VLOOKUP(D217,CUSTOMERS!A:J,10,FALSE)</f>
        <v>50 - 60</v>
      </c>
      <c r="G217" s="2" t="str">
        <f>VLOOKUP(D217,CUSTOMERS!A:I,9,FALSE)</f>
        <v>South-East</v>
      </c>
      <c r="H217" s="2" t="str">
        <f>VLOOKUP(D217,CUSTOMERS!A:K,11,FALSE)</f>
        <v>USA</v>
      </c>
      <c r="I217" s="2">
        <f t="shared" si="3"/>
        <v>1</v>
      </c>
    </row>
    <row r="218" spans="1:9" x14ac:dyDescent="0.2">
      <c r="A218" s="2">
        <v>1317</v>
      </c>
      <c r="B218" s="2">
        <v>1</v>
      </c>
      <c r="C218" s="4">
        <v>44785</v>
      </c>
      <c r="D218" s="2">
        <v>446</v>
      </c>
      <c r="E218" s="2">
        <f>VLOOKUP(D218,CUSTOMERS!A:E,5,FALSE)</f>
        <v>2</v>
      </c>
      <c r="F218" s="2" t="str">
        <f ca="1">VLOOKUP(D218,CUSTOMERS!A:J,10,FALSE)</f>
        <v>40 - 50</v>
      </c>
      <c r="G218" s="2" t="str">
        <f>VLOOKUP(D218,CUSTOMERS!A:I,9,FALSE)</f>
        <v>Mid-Atlantic</v>
      </c>
      <c r="H218" s="2" t="str">
        <f>VLOOKUP(D218,CUSTOMERS!A:K,11,FALSE)</f>
        <v>USA</v>
      </c>
      <c r="I218" s="2">
        <f t="shared" si="3"/>
        <v>0</v>
      </c>
    </row>
    <row r="219" spans="1:9" x14ac:dyDescent="0.2">
      <c r="A219" s="2">
        <v>1318</v>
      </c>
      <c r="B219" s="2">
        <v>1</v>
      </c>
      <c r="C219" s="4">
        <v>44786</v>
      </c>
      <c r="D219" s="2">
        <v>182</v>
      </c>
      <c r="E219" s="2">
        <f>VLOOKUP(D219,CUSTOMERS!A:E,5,FALSE)</f>
        <v>4</v>
      </c>
      <c r="F219" s="2" t="str">
        <f ca="1">VLOOKUP(D219,CUSTOMERS!A:J,10,FALSE)</f>
        <v>30 - 40</v>
      </c>
      <c r="G219" s="2" t="str">
        <f>VLOOKUP(D219,CUSTOMERS!A:I,9,FALSE)</f>
        <v>North-West</v>
      </c>
      <c r="H219" s="2" t="str">
        <f>VLOOKUP(D219,CUSTOMERS!A:K,11,FALSE)</f>
        <v>USA</v>
      </c>
      <c r="I219" s="2">
        <f t="shared" si="3"/>
        <v>0</v>
      </c>
    </row>
    <row r="220" spans="1:9" x14ac:dyDescent="0.2">
      <c r="A220" s="2">
        <v>1319</v>
      </c>
      <c r="B220" s="2">
        <v>1</v>
      </c>
      <c r="C220" s="4">
        <v>44786</v>
      </c>
      <c r="D220" s="2">
        <v>550</v>
      </c>
      <c r="E220" s="2">
        <f>VLOOKUP(D220,CUSTOMERS!A:E,5,FALSE)</f>
        <v>8</v>
      </c>
      <c r="F220" s="2" t="str">
        <f ca="1">VLOOKUP(D220,CUSTOMERS!A:J,10,FALSE)</f>
        <v>30 - 40</v>
      </c>
      <c r="G220" s="2" t="str">
        <f>VLOOKUP(D220,CUSTOMERS!A:I,9,FALSE)</f>
        <v>South</v>
      </c>
      <c r="H220" s="2" t="str">
        <f>VLOOKUP(D220,CUSTOMERS!A:K,11,FALSE)</f>
        <v>USA</v>
      </c>
      <c r="I220" s="2">
        <f t="shared" si="3"/>
        <v>1</v>
      </c>
    </row>
    <row r="221" spans="1:9" x14ac:dyDescent="0.2">
      <c r="A221" s="2">
        <v>1320</v>
      </c>
      <c r="B221" s="2">
        <v>1</v>
      </c>
      <c r="C221" s="4">
        <v>44787</v>
      </c>
      <c r="D221" s="2">
        <v>680</v>
      </c>
      <c r="E221" s="2">
        <f>VLOOKUP(D221,CUSTOMERS!A:E,5,FALSE)</f>
        <v>2</v>
      </c>
      <c r="F221" s="2" t="str">
        <f ca="1">VLOOKUP(D221,CUSTOMERS!A:J,10,FALSE)</f>
        <v>40 - 50</v>
      </c>
      <c r="G221" s="2" t="str">
        <f>VLOOKUP(D221,CUSTOMERS!A:I,9,FALSE)</f>
        <v>Central</v>
      </c>
      <c r="H221" s="2" t="str">
        <f>VLOOKUP(D221,CUSTOMERS!A:K,11,FALSE)</f>
        <v>USA</v>
      </c>
      <c r="I221" s="2">
        <f t="shared" si="3"/>
        <v>1</v>
      </c>
    </row>
    <row r="222" spans="1:9" x14ac:dyDescent="0.2">
      <c r="A222" s="2">
        <v>1321</v>
      </c>
      <c r="B222" s="2">
        <v>1</v>
      </c>
      <c r="C222" s="4">
        <v>44787</v>
      </c>
      <c r="D222" s="2">
        <v>592</v>
      </c>
      <c r="E222" s="2">
        <f>VLOOKUP(D222,CUSTOMERS!A:E,5,FALSE)</f>
        <v>3</v>
      </c>
      <c r="F222" s="2" t="str">
        <f ca="1">VLOOKUP(D222,CUSTOMERS!A:J,10,FALSE)</f>
        <v>40 - 50</v>
      </c>
      <c r="G222" s="2" t="str">
        <f>VLOOKUP(D222,CUSTOMERS!A:I,9,FALSE)</f>
        <v>South</v>
      </c>
      <c r="H222" s="2" t="str">
        <f>VLOOKUP(D222,CUSTOMERS!A:K,11,FALSE)</f>
        <v>USA</v>
      </c>
      <c r="I222" s="2">
        <f t="shared" si="3"/>
        <v>0</v>
      </c>
    </row>
    <row r="223" spans="1:9" x14ac:dyDescent="0.2">
      <c r="A223" s="2">
        <v>1322</v>
      </c>
      <c r="B223" s="2">
        <v>1</v>
      </c>
      <c r="C223" s="4">
        <v>44788</v>
      </c>
      <c r="D223" s="2">
        <v>74</v>
      </c>
      <c r="E223" s="2">
        <f>VLOOKUP(D223,CUSTOMERS!A:E,5,FALSE)</f>
        <v>3</v>
      </c>
      <c r="F223" s="2" t="str">
        <f ca="1">VLOOKUP(D223,CUSTOMERS!A:J,10,FALSE)</f>
        <v>50 - 60</v>
      </c>
      <c r="G223" s="2" t="str">
        <f>VLOOKUP(D223,CUSTOMERS!A:I,9,FALSE)</f>
        <v>North-East</v>
      </c>
      <c r="H223" s="2" t="str">
        <f>VLOOKUP(D223,CUSTOMERS!A:K,11,FALSE)</f>
        <v>USA</v>
      </c>
      <c r="I223" s="2">
        <f t="shared" si="3"/>
        <v>1</v>
      </c>
    </row>
    <row r="224" spans="1:9" x14ac:dyDescent="0.2">
      <c r="A224" s="2">
        <v>1323</v>
      </c>
      <c r="B224" s="2">
        <v>1</v>
      </c>
      <c r="C224" s="4">
        <v>44788</v>
      </c>
      <c r="D224" s="2">
        <v>308</v>
      </c>
      <c r="E224" s="2">
        <f>VLOOKUP(D224,CUSTOMERS!A:E,5,FALSE)</f>
        <v>2</v>
      </c>
      <c r="F224" s="2" t="str">
        <f ca="1">VLOOKUP(D224,CUSTOMERS!A:J,10,FALSE)</f>
        <v>40 - 50</v>
      </c>
      <c r="G224" s="2" t="str">
        <f>VLOOKUP(D224,CUSTOMERS!A:I,9,FALSE)</f>
        <v>South</v>
      </c>
      <c r="H224" s="2" t="str">
        <f>VLOOKUP(D224,CUSTOMERS!A:K,11,FALSE)</f>
        <v>USA</v>
      </c>
      <c r="I224" s="2">
        <f t="shared" si="3"/>
        <v>1</v>
      </c>
    </row>
    <row r="225" spans="1:9" x14ac:dyDescent="0.2">
      <c r="A225" s="2">
        <v>1324</v>
      </c>
      <c r="B225" s="2">
        <v>1</v>
      </c>
      <c r="C225" s="4">
        <v>44788</v>
      </c>
      <c r="D225" s="2">
        <v>332</v>
      </c>
      <c r="E225" s="2">
        <f>VLOOKUP(D225,CUSTOMERS!A:E,5,FALSE)</f>
        <v>4</v>
      </c>
      <c r="F225" s="2" t="str">
        <f ca="1">VLOOKUP(D225,CUSTOMERS!A:J,10,FALSE)</f>
        <v>70+</v>
      </c>
      <c r="G225" s="2" t="str">
        <f>VLOOKUP(D225,CUSTOMERS!A:I,9,FALSE)</f>
        <v>South-East</v>
      </c>
      <c r="H225" s="2" t="str">
        <f>VLOOKUP(D225,CUSTOMERS!A:K,11,FALSE)</f>
        <v>USA</v>
      </c>
      <c r="I225" s="2">
        <f t="shared" si="3"/>
        <v>0</v>
      </c>
    </row>
    <row r="226" spans="1:9" x14ac:dyDescent="0.2">
      <c r="A226" s="2">
        <v>1325</v>
      </c>
      <c r="B226" s="2">
        <v>1</v>
      </c>
      <c r="C226" s="4">
        <v>44789</v>
      </c>
      <c r="D226" s="2">
        <v>333</v>
      </c>
      <c r="E226" s="2">
        <f>VLOOKUP(D226,CUSTOMERS!A:E,5,FALSE)</f>
        <v>3</v>
      </c>
      <c r="F226" s="2" t="str">
        <f ca="1">VLOOKUP(D226,CUSTOMERS!A:J,10,FALSE)</f>
        <v>50 - 60</v>
      </c>
      <c r="G226" s="2" t="str">
        <f>VLOOKUP(D226,CUSTOMERS!A:I,9,FALSE)</f>
        <v>South-East</v>
      </c>
      <c r="H226" s="2" t="str">
        <f>VLOOKUP(D226,CUSTOMERS!A:K,11,FALSE)</f>
        <v>USA</v>
      </c>
      <c r="I226" s="2">
        <f t="shared" si="3"/>
        <v>1</v>
      </c>
    </row>
    <row r="227" spans="1:9" x14ac:dyDescent="0.2">
      <c r="A227" s="2">
        <v>1326</v>
      </c>
      <c r="B227" s="2">
        <v>1</v>
      </c>
      <c r="C227" s="4">
        <v>44791</v>
      </c>
      <c r="D227" s="2">
        <v>663</v>
      </c>
      <c r="E227" s="2">
        <f>VLOOKUP(D227,CUSTOMERS!A:E,5,FALSE)</f>
        <v>3</v>
      </c>
      <c r="F227" s="2" t="str">
        <f ca="1">VLOOKUP(D227,CUSTOMERS!A:J,10,FALSE)</f>
        <v>40 - 50</v>
      </c>
      <c r="G227" s="2" t="str">
        <f>VLOOKUP(D227,CUSTOMERS!A:I,9,FALSE)</f>
        <v>South-West</v>
      </c>
      <c r="H227" s="2" t="str">
        <f>VLOOKUP(D227,CUSTOMERS!A:K,11,FALSE)</f>
        <v>USA</v>
      </c>
      <c r="I227" s="2">
        <f t="shared" si="3"/>
        <v>1</v>
      </c>
    </row>
    <row r="228" spans="1:9" x14ac:dyDescent="0.2">
      <c r="A228" s="2">
        <v>1327</v>
      </c>
      <c r="B228" s="2">
        <v>1</v>
      </c>
      <c r="C228" s="4">
        <v>44792</v>
      </c>
      <c r="D228" s="2">
        <v>132</v>
      </c>
      <c r="E228" s="2">
        <f>VLOOKUP(D228,CUSTOMERS!A:E,5,FALSE)</f>
        <v>3</v>
      </c>
      <c r="F228" s="2" t="str">
        <f ca="1">VLOOKUP(D228,CUSTOMERS!A:J,10,FALSE)</f>
        <v>40 - 50</v>
      </c>
      <c r="G228" s="2" t="str">
        <f>VLOOKUP(D228,CUSTOMERS!A:I,9,FALSE)</f>
        <v>Mid-Atlantic</v>
      </c>
      <c r="H228" s="2" t="str">
        <f>VLOOKUP(D228,CUSTOMERS!A:K,11,FALSE)</f>
        <v>USA</v>
      </c>
      <c r="I228" s="2">
        <f t="shared" si="3"/>
        <v>1</v>
      </c>
    </row>
    <row r="229" spans="1:9" x14ac:dyDescent="0.2">
      <c r="A229" s="2">
        <v>1328</v>
      </c>
      <c r="B229" s="2">
        <v>1</v>
      </c>
      <c r="C229" s="4">
        <v>44793</v>
      </c>
      <c r="D229" s="2">
        <v>533</v>
      </c>
      <c r="E229" s="2">
        <f>VLOOKUP(D229,CUSTOMERS!A:E,5,FALSE)</f>
        <v>9</v>
      </c>
      <c r="F229" s="2" t="str">
        <f ca="1">VLOOKUP(D229,CUSTOMERS!A:J,10,FALSE)</f>
        <v>30 - 40</v>
      </c>
      <c r="G229" s="2" t="str">
        <f>VLOOKUP(D229,CUSTOMERS!A:I,9,FALSE)</f>
        <v>France</v>
      </c>
      <c r="H229" s="2" t="str">
        <f>VLOOKUP(D229,CUSTOMERS!A:K,11,FALSE)</f>
        <v>Europe</v>
      </c>
      <c r="I229" s="2">
        <f t="shared" si="3"/>
        <v>1</v>
      </c>
    </row>
    <row r="230" spans="1:9" x14ac:dyDescent="0.2">
      <c r="A230" s="2">
        <v>1329</v>
      </c>
      <c r="B230" s="2">
        <v>1</v>
      </c>
      <c r="C230" s="4">
        <v>44793</v>
      </c>
      <c r="D230" s="2">
        <v>535</v>
      </c>
      <c r="E230" s="2">
        <f>VLOOKUP(D230,CUSTOMERS!A:E,5,FALSE)</f>
        <v>2</v>
      </c>
      <c r="F230" s="2" t="str">
        <f ca="1">VLOOKUP(D230,CUSTOMERS!A:J,10,FALSE)</f>
        <v>30 - 40</v>
      </c>
      <c r="G230" s="2" t="str">
        <f>VLOOKUP(D230,CUSTOMERS!A:I,9,FALSE)</f>
        <v>Mid-Atlantic</v>
      </c>
      <c r="H230" s="2" t="str">
        <f>VLOOKUP(D230,CUSTOMERS!A:K,11,FALSE)</f>
        <v>USA</v>
      </c>
      <c r="I230" s="2">
        <f t="shared" si="3"/>
        <v>1</v>
      </c>
    </row>
    <row r="231" spans="1:9" x14ac:dyDescent="0.2">
      <c r="A231" s="2">
        <v>1330</v>
      </c>
      <c r="B231" s="2">
        <v>1</v>
      </c>
      <c r="C231" s="4">
        <v>44794</v>
      </c>
      <c r="D231" s="2">
        <v>243</v>
      </c>
      <c r="E231" s="2">
        <f>VLOOKUP(D231,CUSTOMERS!A:E,5,FALSE)</f>
        <v>10</v>
      </c>
      <c r="F231" s="2" t="str">
        <f ca="1">VLOOKUP(D231,CUSTOMERS!A:J,10,FALSE)</f>
        <v>40 - 50</v>
      </c>
      <c r="G231" s="2" t="str">
        <f>VLOOKUP(D231,CUSTOMERS!A:I,9,FALSE)</f>
        <v>South-East</v>
      </c>
      <c r="H231" s="2" t="str">
        <f>VLOOKUP(D231,CUSTOMERS!A:K,11,FALSE)</f>
        <v>USA</v>
      </c>
      <c r="I231" s="2">
        <f t="shared" si="3"/>
        <v>1</v>
      </c>
    </row>
    <row r="232" spans="1:9" x14ac:dyDescent="0.2">
      <c r="A232" s="2">
        <v>1331</v>
      </c>
      <c r="B232" s="2">
        <v>1</v>
      </c>
      <c r="C232" s="4">
        <v>44794</v>
      </c>
      <c r="D232" s="2">
        <v>582</v>
      </c>
      <c r="E232" s="2">
        <f>VLOOKUP(D232,CUSTOMERS!A:E,5,FALSE)</f>
        <v>4</v>
      </c>
      <c r="F232" s="2" t="str">
        <f ca="1">VLOOKUP(D232,CUSTOMERS!A:J,10,FALSE)</f>
        <v>30 - 40</v>
      </c>
      <c r="G232" s="2" t="str">
        <f>VLOOKUP(D232,CUSTOMERS!A:I,9,FALSE)</f>
        <v>South-East</v>
      </c>
      <c r="H232" s="2" t="str">
        <f>VLOOKUP(D232,CUSTOMERS!A:K,11,FALSE)</f>
        <v>USA</v>
      </c>
      <c r="I232" s="2">
        <f t="shared" si="3"/>
        <v>1</v>
      </c>
    </row>
    <row r="233" spans="1:9" x14ac:dyDescent="0.2">
      <c r="A233" s="2">
        <v>1332</v>
      </c>
      <c r="B233" s="2">
        <v>1</v>
      </c>
      <c r="C233" s="4">
        <v>44795</v>
      </c>
      <c r="D233" s="2">
        <v>243</v>
      </c>
      <c r="E233" s="2">
        <f>VLOOKUP(D233,CUSTOMERS!A:E,5,FALSE)</f>
        <v>10</v>
      </c>
      <c r="F233" s="2" t="str">
        <f ca="1">VLOOKUP(D233,CUSTOMERS!A:J,10,FALSE)</f>
        <v>40 - 50</v>
      </c>
      <c r="G233" s="2" t="str">
        <f>VLOOKUP(D233,CUSTOMERS!A:I,9,FALSE)</f>
        <v>South-East</v>
      </c>
      <c r="H233" s="2" t="str">
        <f>VLOOKUP(D233,CUSTOMERS!A:K,11,FALSE)</f>
        <v>USA</v>
      </c>
      <c r="I233" s="2">
        <f t="shared" si="3"/>
        <v>1</v>
      </c>
    </row>
    <row r="234" spans="1:9" x14ac:dyDescent="0.2">
      <c r="A234" s="2">
        <v>1333</v>
      </c>
      <c r="B234" s="2">
        <v>1</v>
      </c>
      <c r="C234" s="4">
        <v>44795</v>
      </c>
      <c r="D234" s="2">
        <v>376</v>
      </c>
      <c r="E234" s="2">
        <f>VLOOKUP(D234,CUSTOMERS!A:E,5,FALSE)</f>
        <v>4</v>
      </c>
      <c r="F234" s="2" t="str">
        <f ca="1">VLOOKUP(D234,CUSTOMERS!A:J,10,FALSE)</f>
        <v>40 - 50</v>
      </c>
      <c r="G234" s="2" t="str">
        <f>VLOOKUP(D234,CUSTOMERS!A:I,9,FALSE)</f>
        <v>Mid-Atlantic</v>
      </c>
      <c r="H234" s="2" t="str">
        <f>VLOOKUP(D234,CUSTOMERS!A:K,11,FALSE)</f>
        <v>USA</v>
      </c>
      <c r="I234" s="2">
        <f t="shared" si="3"/>
        <v>1</v>
      </c>
    </row>
    <row r="235" spans="1:9" x14ac:dyDescent="0.2">
      <c r="A235" s="2">
        <v>1334</v>
      </c>
      <c r="B235" s="2">
        <v>1</v>
      </c>
      <c r="C235" s="4">
        <v>44796</v>
      </c>
      <c r="D235" s="2">
        <v>468</v>
      </c>
      <c r="E235" s="2">
        <f>VLOOKUP(D235,CUSTOMERS!A:E,5,FALSE)</f>
        <v>5</v>
      </c>
      <c r="F235" s="2" t="str">
        <f ca="1">VLOOKUP(D235,CUSTOMERS!A:J,10,FALSE)</f>
        <v>40 - 50</v>
      </c>
      <c r="G235" s="2" t="str">
        <f>VLOOKUP(D235,CUSTOMERS!A:I,9,FALSE)</f>
        <v>South-West</v>
      </c>
      <c r="H235" s="2" t="str">
        <f>VLOOKUP(D235,CUSTOMERS!A:K,11,FALSE)</f>
        <v>USA</v>
      </c>
      <c r="I235" s="2">
        <f t="shared" si="3"/>
        <v>1</v>
      </c>
    </row>
    <row r="236" spans="1:9" x14ac:dyDescent="0.2">
      <c r="A236" s="2">
        <v>1335</v>
      </c>
      <c r="B236" s="2">
        <v>1</v>
      </c>
      <c r="C236" s="4">
        <v>44798</v>
      </c>
      <c r="D236" s="2">
        <v>245</v>
      </c>
      <c r="E236" s="2">
        <f>VLOOKUP(D236,CUSTOMERS!A:E,5,FALSE)</f>
        <v>2</v>
      </c>
      <c r="F236" s="2" t="str">
        <f ca="1">VLOOKUP(D236,CUSTOMERS!A:J,10,FALSE)</f>
        <v>50 - 60</v>
      </c>
      <c r="G236" s="2" t="str">
        <f>VLOOKUP(D236,CUSTOMERS!A:I,9,FALSE)</f>
        <v>North-East</v>
      </c>
      <c r="H236" s="2" t="str">
        <f>VLOOKUP(D236,CUSTOMERS!A:K,11,FALSE)</f>
        <v>USA</v>
      </c>
      <c r="I236" s="2">
        <f t="shared" si="3"/>
        <v>1</v>
      </c>
    </row>
    <row r="237" spans="1:9" x14ac:dyDescent="0.2">
      <c r="A237" s="2">
        <v>1336</v>
      </c>
      <c r="B237" s="2">
        <v>1</v>
      </c>
      <c r="C237" s="4">
        <v>44799</v>
      </c>
      <c r="D237" s="2">
        <v>24</v>
      </c>
      <c r="E237" s="2">
        <f>VLOOKUP(D237,CUSTOMERS!A:E,5,FALSE)</f>
        <v>5</v>
      </c>
      <c r="F237" s="2" t="str">
        <f ca="1">VLOOKUP(D237,CUSTOMERS!A:J,10,FALSE)</f>
        <v>30 - 40</v>
      </c>
      <c r="G237" s="2" t="str">
        <f>VLOOKUP(D237,CUSTOMERS!A:I,9,FALSE)</f>
        <v>England</v>
      </c>
      <c r="H237" s="2" t="str">
        <f>VLOOKUP(D237,CUSTOMERS!A:K,11,FALSE)</f>
        <v>Europe</v>
      </c>
      <c r="I237" s="2">
        <f t="shared" si="3"/>
        <v>1</v>
      </c>
    </row>
    <row r="238" spans="1:9" x14ac:dyDescent="0.2">
      <c r="A238" s="2">
        <v>1337</v>
      </c>
      <c r="B238" s="2">
        <v>1</v>
      </c>
      <c r="C238" s="4">
        <v>44799</v>
      </c>
      <c r="D238" s="2">
        <v>415</v>
      </c>
      <c r="E238" s="2">
        <f>VLOOKUP(D238,CUSTOMERS!A:E,5,FALSE)</f>
        <v>9</v>
      </c>
      <c r="F238" s="2" t="str">
        <f ca="1">VLOOKUP(D238,CUSTOMERS!A:J,10,FALSE)</f>
        <v>40 - 50</v>
      </c>
      <c r="G238" s="2" t="str">
        <f>VLOOKUP(D238,CUSTOMERS!A:I,9,FALSE)</f>
        <v>South-East</v>
      </c>
      <c r="H238" s="2" t="str">
        <f>VLOOKUP(D238,CUSTOMERS!A:K,11,FALSE)</f>
        <v>USA</v>
      </c>
      <c r="I238" s="2">
        <f t="shared" si="3"/>
        <v>1</v>
      </c>
    </row>
    <row r="239" spans="1:9" x14ac:dyDescent="0.2">
      <c r="A239" s="2">
        <v>1338</v>
      </c>
      <c r="B239" s="2">
        <v>1</v>
      </c>
      <c r="C239" s="4">
        <v>44800</v>
      </c>
      <c r="D239" s="2">
        <v>637</v>
      </c>
      <c r="E239" s="2">
        <f>VLOOKUP(D239,CUSTOMERS!A:E,5,FALSE)</f>
        <v>4</v>
      </c>
      <c r="F239" s="2" t="str">
        <f ca="1">VLOOKUP(D239,CUSTOMERS!A:J,10,FALSE)</f>
        <v>50 - 60</v>
      </c>
      <c r="G239" s="2" t="str">
        <f>VLOOKUP(D239,CUSTOMERS!A:I,9,FALSE)</f>
        <v>South</v>
      </c>
      <c r="H239" s="2" t="str">
        <f>VLOOKUP(D239,CUSTOMERS!A:K,11,FALSE)</f>
        <v>USA</v>
      </c>
      <c r="I239" s="2">
        <f t="shared" si="3"/>
        <v>1</v>
      </c>
    </row>
    <row r="240" spans="1:9" x14ac:dyDescent="0.2">
      <c r="A240" s="2">
        <v>1339</v>
      </c>
      <c r="B240" s="2">
        <v>1</v>
      </c>
      <c r="C240" s="4">
        <v>44801</v>
      </c>
      <c r="D240" s="2">
        <v>242</v>
      </c>
      <c r="E240" s="2">
        <f>VLOOKUP(D240,CUSTOMERS!A:E,5,FALSE)</f>
        <v>6</v>
      </c>
      <c r="F240" s="2" t="str">
        <f ca="1">VLOOKUP(D240,CUSTOMERS!A:J,10,FALSE)</f>
        <v>40 - 50</v>
      </c>
      <c r="G240" s="2" t="str">
        <f>VLOOKUP(D240,CUSTOMERS!A:I,9,FALSE)</f>
        <v>South-East</v>
      </c>
      <c r="H240" s="2" t="str">
        <f>VLOOKUP(D240,CUSTOMERS!A:K,11,FALSE)</f>
        <v>USA</v>
      </c>
      <c r="I240" s="2">
        <f t="shared" si="3"/>
        <v>0</v>
      </c>
    </row>
    <row r="241" spans="1:9" x14ac:dyDescent="0.2">
      <c r="A241" s="2">
        <v>1340</v>
      </c>
      <c r="B241" s="2">
        <v>1</v>
      </c>
      <c r="C241" s="4">
        <v>44801</v>
      </c>
      <c r="D241" s="2">
        <v>647</v>
      </c>
      <c r="E241" s="2">
        <f>VLOOKUP(D241,CUSTOMERS!A:E,5,FALSE)</f>
        <v>5</v>
      </c>
      <c r="F241" s="2" t="str">
        <f ca="1">VLOOKUP(D241,CUSTOMERS!A:J,10,FALSE)</f>
        <v>60 - 70</v>
      </c>
      <c r="G241" s="2" t="str">
        <f>VLOOKUP(D241,CUSTOMERS!A:I,9,FALSE)</f>
        <v>North-West</v>
      </c>
      <c r="H241" s="2" t="str">
        <f>VLOOKUP(D241,CUSTOMERS!A:K,11,FALSE)</f>
        <v>USA</v>
      </c>
      <c r="I241" s="2">
        <f t="shared" si="3"/>
        <v>1</v>
      </c>
    </row>
    <row r="242" spans="1:9" x14ac:dyDescent="0.2">
      <c r="A242" s="2">
        <v>1341</v>
      </c>
      <c r="B242" s="2">
        <v>1</v>
      </c>
      <c r="C242" s="4">
        <v>44802</v>
      </c>
      <c r="D242" s="2">
        <v>86</v>
      </c>
      <c r="E242" s="2">
        <f>VLOOKUP(D242,CUSTOMERS!A:E,5,FALSE)</f>
        <v>4</v>
      </c>
      <c r="F242" s="2" t="str">
        <f ca="1">VLOOKUP(D242,CUSTOMERS!A:J,10,FALSE)</f>
        <v>30 - 40</v>
      </c>
      <c r="G242" s="2" t="str">
        <f>VLOOKUP(D242,CUSTOMERS!A:I,9,FALSE)</f>
        <v>North-West</v>
      </c>
      <c r="H242" s="2" t="str">
        <f>VLOOKUP(D242,CUSTOMERS!A:K,11,FALSE)</f>
        <v>USA</v>
      </c>
      <c r="I242" s="2">
        <f t="shared" si="3"/>
        <v>1</v>
      </c>
    </row>
    <row r="243" spans="1:9" x14ac:dyDescent="0.2">
      <c r="A243" s="2">
        <v>1342</v>
      </c>
      <c r="B243" s="2">
        <v>1</v>
      </c>
      <c r="C243" s="4">
        <v>44802</v>
      </c>
      <c r="D243" s="2">
        <v>506</v>
      </c>
      <c r="E243" s="2">
        <f>VLOOKUP(D243,CUSTOMERS!A:E,5,FALSE)</f>
        <v>10</v>
      </c>
      <c r="F243" s="2" t="str">
        <f ca="1">VLOOKUP(D243,CUSTOMERS!A:J,10,FALSE)</f>
        <v>40 - 50</v>
      </c>
      <c r="G243" s="2" t="str">
        <f>VLOOKUP(D243,CUSTOMERS!A:I,9,FALSE)</f>
        <v>South</v>
      </c>
      <c r="H243" s="2" t="str">
        <f>VLOOKUP(D243,CUSTOMERS!A:K,11,FALSE)</f>
        <v>USA</v>
      </c>
      <c r="I243" s="2">
        <f t="shared" si="3"/>
        <v>1</v>
      </c>
    </row>
    <row r="244" spans="1:9" x14ac:dyDescent="0.2">
      <c r="A244" s="2">
        <v>1343</v>
      </c>
      <c r="B244" s="2">
        <v>1</v>
      </c>
      <c r="C244" s="4">
        <v>44803</v>
      </c>
      <c r="D244" s="2">
        <v>241</v>
      </c>
      <c r="E244" s="2">
        <f>VLOOKUP(D244,CUSTOMERS!A:E,5,FALSE)</f>
        <v>6</v>
      </c>
      <c r="F244" s="2" t="str">
        <f ca="1">VLOOKUP(D244,CUSTOMERS!A:J,10,FALSE)</f>
        <v>30 - 40</v>
      </c>
      <c r="G244" s="2" t="str">
        <f>VLOOKUP(D244,CUSTOMERS!A:I,9,FALSE)</f>
        <v>Central</v>
      </c>
      <c r="H244" s="2" t="str">
        <f>VLOOKUP(D244,CUSTOMERS!A:K,11,FALSE)</f>
        <v>USA</v>
      </c>
      <c r="I244" s="2">
        <f t="shared" si="3"/>
        <v>1</v>
      </c>
    </row>
    <row r="245" spans="1:9" x14ac:dyDescent="0.2">
      <c r="A245" s="2">
        <v>1344</v>
      </c>
      <c r="B245" s="2">
        <v>1</v>
      </c>
      <c r="C245" s="4">
        <v>44805</v>
      </c>
      <c r="D245" s="2">
        <v>367</v>
      </c>
      <c r="E245" s="2">
        <f>VLOOKUP(D245,CUSTOMERS!A:E,5,FALSE)</f>
        <v>4</v>
      </c>
      <c r="F245" s="2" t="str">
        <f ca="1">VLOOKUP(D245,CUSTOMERS!A:J,10,FALSE)</f>
        <v>&lt; 20</v>
      </c>
      <c r="G245" s="2" t="str">
        <f>VLOOKUP(D245,CUSTOMERS!A:I,9,FALSE)</f>
        <v>Central</v>
      </c>
      <c r="H245" s="2" t="str">
        <f>VLOOKUP(D245,CUSTOMERS!A:K,11,FALSE)</f>
        <v>USA</v>
      </c>
      <c r="I245" s="2">
        <f t="shared" si="3"/>
        <v>1</v>
      </c>
    </row>
    <row r="246" spans="1:9" x14ac:dyDescent="0.2">
      <c r="A246" s="2">
        <v>1345</v>
      </c>
      <c r="B246" s="2">
        <v>1</v>
      </c>
      <c r="C246" s="4">
        <v>44806</v>
      </c>
      <c r="D246" s="2">
        <v>40</v>
      </c>
      <c r="E246" s="2">
        <f>VLOOKUP(D246,CUSTOMERS!A:E,5,FALSE)</f>
        <v>4</v>
      </c>
      <c r="F246" s="2" t="str">
        <f ca="1">VLOOKUP(D246,CUSTOMERS!A:J,10,FALSE)</f>
        <v>30 - 40</v>
      </c>
      <c r="G246" s="2" t="str">
        <f>VLOOKUP(D246,CUSTOMERS!A:I,9,FALSE)</f>
        <v>Central</v>
      </c>
      <c r="H246" s="2" t="str">
        <f>VLOOKUP(D246,CUSTOMERS!A:K,11,FALSE)</f>
        <v>USA</v>
      </c>
      <c r="I246" s="2">
        <f t="shared" si="3"/>
        <v>1</v>
      </c>
    </row>
    <row r="247" spans="1:9" x14ac:dyDescent="0.2">
      <c r="A247" s="2">
        <v>1346</v>
      </c>
      <c r="B247" s="2">
        <v>1</v>
      </c>
      <c r="C247" s="4">
        <v>44806</v>
      </c>
      <c r="D247" s="2">
        <v>273</v>
      </c>
      <c r="E247" s="2">
        <f>VLOOKUP(D247,CUSTOMERS!A:E,5,FALSE)</f>
        <v>9</v>
      </c>
      <c r="F247" s="2" t="str">
        <f ca="1">VLOOKUP(D247,CUSTOMERS!A:J,10,FALSE)</f>
        <v>40 - 50</v>
      </c>
      <c r="G247" s="2" t="str">
        <f>VLOOKUP(D247,CUSTOMERS!A:I,9,FALSE)</f>
        <v>North-West</v>
      </c>
      <c r="H247" s="2" t="str">
        <f>VLOOKUP(D247,CUSTOMERS!A:K,11,FALSE)</f>
        <v>USA</v>
      </c>
      <c r="I247" s="2">
        <f t="shared" si="3"/>
        <v>1</v>
      </c>
    </row>
    <row r="248" spans="1:9" x14ac:dyDescent="0.2">
      <c r="A248" s="2">
        <v>1347</v>
      </c>
      <c r="B248" s="2">
        <v>1</v>
      </c>
      <c r="C248" s="4">
        <v>44806</v>
      </c>
      <c r="D248" s="2">
        <v>625</v>
      </c>
      <c r="E248" s="2">
        <f>VLOOKUP(D248,CUSTOMERS!A:E,5,FALSE)</f>
        <v>6</v>
      </c>
      <c r="F248" s="2" t="str">
        <f ca="1">VLOOKUP(D248,CUSTOMERS!A:J,10,FALSE)</f>
        <v>40 - 50</v>
      </c>
      <c r="G248" s="2" t="str">
        <f>VLOOKUP(D248,CUSTOMERS!A:I,9,FALSE)</f>
        <v>France</v>
      </c>
      <c r="H248" s="2" t="str">
        <f>VLOOKUP(D248,CUSTOMERS!A:K,11,FALSE)</f>
        <v>Europe</v>
      </c>
      <c r="I248" s="2">
        <f t="shared" si="3"/>
        <v>0</v>
      </c>
    </row>
    <row r="249" spans="1:9" x14ac:dyDescent="0.2">
      <c r="A249" s="2">
        <v>1348</v>
      </c>
      <c r="B249" s="2">
        <v>1</v>
      </c>
      <c r="C249" s="4">
        <v>44807</v>
      </c>
      <c r="D249" s="2">
        <v>293</v>
      </c>
      <c r="E249" s="2">
        <f>VLOOKUP(D249,CUSTOMERS!A:E,5,FALSE)</f>
        <v>3</v>
      </c>
      <c r="F249" s="2" t="str">
        <f ca="1">VLOOKUP(D249,CUSTOMERS!A:J,10,FALSE)</f>
        <v>40 - 50</v>
      </c>
      <c r="G249" s="2" t="str">
        <f>VLOOKUP(D249,CUSTOMERS!A:I,9,FALSE)</f>
        <v>North-West</v>
      </c>
      <c r="H249" s="2" t="str">
        <f>VLOOKUP(D249,CUSTOMERS!A:K,11,FALSE)</f>
        <v>USA</v>
      </c>
      <c r="I249" s="2">
        <f t="shared" si="3"/>
        <v>0</v>
      </c>
    </row>
    <row r="250" spans="1:9" x14ac:dyDescent="0.2">
      <c r="A250" s="2">
        <v>1349</v>
      </c>
      <c r="B250" s="2">
        <v>1</v>
      </c>
      <c r="C250" s="4">
        <v>44807</v>
      </c>
      <c r="D250" s="2">
        <v>314</v>
      </c>
      <c r="E250" s="2">
        <f>VLOOKUP(D250,CUSTOMERS!A:E,5,FALSE)</f>
        <v>3</v>
      </c>
      <c r="F250" s="2" t="str">
        <f ca="1">VLOOKUP(D250,CUSTOMERS!A:J,10,FALSE)</f>
        <v>60 - 70</v>
      </c>
      <c r="G250" s="2" t="str">
        <f>VLOOKUP(D250,CUSTOMERS!A:I,9,FALSE)</f>
        <v>South-East</v>
      </c>
      <c r="H250" s="2" t="str">
        <f>VLOOKUP(D250,CUSTOMERS!A:K,11,FALSE)</f>
        <v>USA</v>
      </c>
      <c r="I250" s="2">
        <f t="shared" si="3"/>
        <v>0</v>
      </c>
    </row>
    <row r="251" spans="1:9" x14ac:dyDescent="0.2">
      <c r="A251" s="2">
        <v>1350</v>
      </c>
      <c r="B251" s="2">
        <v>1</v>
      </c>
      <c r="C251" s="4">
        <v>44808</v>
      </c>
      <c r="D251" s="2">
        <v>167</v>
      </c>
      <c r="E251" s="2">
        <f>VLOOKUP(D251,CUSTOMERS!A:E,5,FALSE)</f>
        <v>5</v>
      </c>
      <c r="F251" s="2" t="str">
        <f ca="1">VLOOKUP(D251,CUSTOMERS!A:J,10,FALSE)</f>
        <v>30 - 40</v>
      </c>
      <c r="G251" s="2" t="str">
        <f>VLOOKUP(D251,CUSTOMERS!A:I,9,FALSE)</f>
        <v>South-East</v>
      </c>
      <c r="H251" s="2" t="str">
        <f>VLOOKUP(D251,CUSTOMERS!A:K,11,FALSE)</f>
        <v>USA</v>
      </c>
      <c r="I251" s="2">
        <f t="shared" si="3"/>
        <v>1</v>
      </c>
    </row>
    <row r="252" spans="1:9" x14ac:dyDescent="0.2">
      <c r="A252" s="2">
        <v>1351</v>
      </c>
      <c r="B252" s="2">
        <v>1</v>
      </c>
      <c r="C252" s="4">
        <v>44809</v>
      </c>
      <c r="D252" s="2">
        <v>297</v>
      </c>
      <c r="E252" s="2">
        <f>VLOOKUP(D252,CUSTOMERS!A:E,5,FALSE)</f>
        <v>8</v>
      </c>
      <c r="F252" s="2" t="str">
        <f ca="1">VLOOKUP(D252,CUSTOMERS!A:J,10,FALSE)</f>
        <v>50 - 60</v>
      </c>
      <c r="G252" s="2" t="str">
        <f>VLOOKUP(D252,CUSTOMERS!A:I,9,FALSE)</f>
        <v>France</v>
      </c>
      <c r="H252" s="2" t="str">
        <f>VLOOKUP(D252,CUSTOMERS!A:K,11,FALSE)</f>
        <v>Europe</v>
      </c>
      <c r="I252" s="2">
        <f t="shared" si="3"/>
        <v>1</v>
      </c>
    </row>
    <row r="253" spans="1:9" x14ac:dyDescent="0.2">
      <c r="A253" s="2">
        <v>1352</v>
      </c>
      <c r="B253" s="2">
        <v>1</v>
      </c>
      <c r="C253" s="4">
        <v>44809</v>
      </c>
      <c r="D253" s="2">
        <v>372</v>
      </c>
      <c r="E253" s="2">
        <f>VLOOKUP(D253,CUSTOMERS!A:E,5,FALSE)</f>
        <v>4</v>
      </c>
      <c r="F253" s="2" t="str">
        <f ca="1">VLOOKUP(D253,CUSTOMERS!A:J,10,FALSE)</f>
        <v>50 - 60</v>
      </c>
      <c r="G253" s="2" t="str">
        <f>VLOOKUP(D253,CUSTOMERS!A:I,9,FALSE)</f>
        <v>North-East</v>
      </c>
      <c r="H253" s="2" t="str">
        <f>VLOOKUP(D253,CUSTOMERS!A:K,11,FALSE)</f>
        <v>USA</v>
      </c>
      <c r="I253" s="2">
        <f t="shared" si="3"/>
        <v>0</v>
      </c>
    </row>
    <row r="254" spans="1:9" x14ac:dyDescent="0.2">
      <c r="A254" s="2">
        <v>1353</v>
      </c>
      <c r="B254" s="2">
        <v>1</v>
      </c>
      <c r="C254" s="4">
        <v>44810</v>
      </c>
      <c r="D254" s="2">
        <v>560</v>
      </c>
      <c r="E254" s="2">
        <f>VLOOKUP(D254,CUSTOMERS!A:E,5,FALSE)</f>
        <v>3</v>
      </c>
      <c r="F254" s="2" t="str">
        <f ca="1">VLOOKUP(D254,CUSTOMERS!A:J,10,FALSE)</f>
        <v>30 - 40</v>
      </c>
      <c r="G254" s="2" t="str">
        <f>VLOOKUP(D254,CUSTOMERS!A:I,9,FALSE)</f>
        <v>North-East</v>
      </c>
      <c r="H254" s="2" t="str">
        <f>VLOOKUP(D254,CUSTOMERS!A:K,11,FALSE)</f>
        <v>USA</v>
      </c>
      <c r="I254" s="2">
        <f t="shared" si="3"/>
        <v>1</v>
      </c>
    </row>
    <row r="255" spans="1:9" x14ac:dyDescent="0.2">
      <c r="A255" s="2">
        <v>1354</v>
      </c>
      <c r="B255" s="2">
        <v>1</v>
      </c>
      <c r="C255" s="4">
        <v>44812</v>
      </c>
      <c r="D255" s="2">
        <v>37</v>
      </c>
      <c r="E255" s="2">
        <f>VLOOKUP(D255,CUSTOMERS!A:E,5,FALSE)</f>
        <v>10</v>
      </c>
      <c r="F255" s="2" t="str">
        <f ca="1">VLOOKUP(D255,CUSTOMERS!A:J,10,FALSE)</f>
        <v>40 - 50</v>
      </c>
      <c r="G255" s="2" t="str">
        <f>VLOOKUP(D255,CUSTOMERS!A:I,9,FALSE)</f>
        <v>Central</v>
      </c>
      <c r="H255" s="2" t="str">
        <f>VLOOKUP(D255,CUSTOMERS!A:K,11,FALSE)</f>
        <v>USA</v>
      </c>
      <c r="I255" s="2">
        <f t="shared" si="3"/>
        <v>1</v>
      </c>
    </row>
    <row r="256" spans="1:9" x14ac:dyDescent="0.2">
      <c r="A256" s="2">
        <v>1355</v>
      </c>
      <c r="B256" s="2">
        <v>1</v>
      </c>
      <c r="C256" s="4">
        <v>44813</v>
      </c>
      <c r="D256" s="2">
        <v>87</v>
      </c>
      <c r="E256" s="2">
        <f>VLOOKUP(D256,CUSTOMERS!A:E,5,FALSE)</f>
        <v>4</v>
      </c>
      <c r="F256" s="2" t="str">
        <f ca="1">VLOOKUP(D256,CUSTOMERS!A:J,10,FALSE)</f>
        <v>30 - 40</v>
      </c>
      <c r="G256" s="2" t="str">
        <f>VLOOKUP(D256,CUSTOMERS!A:I,9,FALSE)</f>
        <v>North-East</v>
      </c>
      <c r="H256" s="2" t="str">
        <f>VLOOKUP(D256,CUSTOMERS!A:K,11,FALSE)</f>
        <v>USA</v>
      </c>
      <c r="I256" s="2">
        <f t="shared" si="3"/>
        <v>1</v>
      </c>
    </row>
    <row r="257" spans="1:9" x14ac:dyDescent="0.2">
      <c r="A257" s="2">
        <v>1356</v>
      </c>
      <c r="B257" s="2">
        <v>1</v>
      </c>
      <c r="C257" s="4">
        <v>44813</v>
      </c>
      <c r="D257" s="2">
        <v>310</v>
      </c>
      <c r="E257" s="2">
        <f>VLOOKUP(D257,CUSTOMERS!A:E,5,FALSE)</f>
        <v>1</v>
      </c>
      <c r="F257" s="2" t="str">
        <f ca="1">VLOOKUP(D257,CUSTOMERS!A:J,10,FALSE)</f>
        <v>20 - 30</v>
      </c>
      <c r="G257" s="2" t="str">
        <f>VLOOKUP(D257,CUSTOMERS!A:I,9,FALSE)</f>
        <v>South</v>
      </c>
      <c r="H257" s="2" t="str">
        <f>VLOOKUP(D257,CUSTOMERS!A:K,11,FALSE)</f>
        <v>USA</v>
      </c>
      <c r="I257" s="2">
        <f t="shared" si="3"/>
        <v>1</v>
      </c>
    </row>
    <row r="258" spans="1:9" x14ac:dyDescent="0.2">
      <c r="A258" s="2">
        <v>1357</v>
      </c>
      <c r="B258" s="2">
        <v>1</v>
      </c>
      <c r="C258" s="4">
        <v>44814</v>
      </c>
      <c r="D258" s="2">
        <v>64</v>
      </c>
      <c r="E258" s="2">
        <f>VLOOKUP(D258,CUSTOMERS!A:E,5,FALSE)</f>
        <v>7</v>
      </c>
      <c r="F258" s="2" t="str">
        <f ca="1">VLOOKUP(D258,CUSTOMERS!A:J,10,FALSE)</f>
        <v>50 - 60</v>
      </c>
      <c r="G258" s="2" t="str">
        <f>VLOOKUP(D258,CUSTOMERS!A:I,9,FALSE)</f>
        <v>South-East</v>
      </c>
      <c r="H258" s="2" t="str">
        <f>VLOOKUP(D258,CUSTOMERS!A:K,11,FALSE)</f>
        <v>USA</v>
      </c>
      <c r="I258" s="2">
        <f t="shared" ref="I258:I321" si="4">IF(COUNTIF(D:D,D258)&gt;1,1,0)</f>
        <v>0</v>
      </c>
    </row>
    <row r="259" spans="1:9" x14ac:dyDescent="0.2">
      <c r="A259" s="2">
        <v>1358</v>
      </c>
      <c r="B259" s="2">
        <v>1</v>
      </c>
      <c r="C259" s="4">
        <v>44814</v>
      </c>
      <c r="D259" s="2">
        <v>399</v>
      </c>
      <c r="E259" s="2">
        <f>VLOOKUP(D259,CUSTOMERS!A:E,5,FALSE)</f>
        <v>2</v>
      </c>
      <c r="F259" s="2" t="str">
        <f ca="1">VLOOKUP(D259,CUSTOMERS!A:J,10,FALSE)</f>
        <v>40 - 50</v>
      </c>
      <c r="G259" s="2" t="str">
        <f>VLOOKUP(D259,CUSTOMERS!A:I,9,FALSE)</f>
        <v>South-East</v>
      </c>
      <c r="H259" s="2" t="str">
        <f>VLOOKUP(D259,CUSTOMERS!A:K,11,FALSE)</f>
        <v>USA</v>
      </c>
      <c r="I259" s="2">
        <f t="shared" si="4"/>
        <v>0</v>
      </c>
    </row>
    <row r="260" spans="1:9" x14ac:dyDescent="0.2">
      <c r="A260" s="2">
        <v>1359</v>
      </c>
      <c r="B260" s="2">
        <v>1</v>
      </c>
      <c r="C260" s="4">
        <v>44814</v>
      </c>
      <c r="D260" s="2">
        <v>621</v>
      </c>
      <c r="E260" s="2">
        <f>VLOOKUP(D260,CUSTOMERS!A:E,5,FALSE)</f>
        <v>8</v>
      </c>
      <c r="F260" s="2" t="str">
        <f ca="1">VLOOKUP(D260,CUSTOMERS!A:J,10,FALSE)</f>
        <v>60 - 70</v>
      </c>
      <c r="G260" s="2" t="str">
        <f>VLOOKUP(D260,CUSTOMERS!A:I,9,FALSE)</f>
        <v>North-East</v>
      </c>
      <c r="H260" s="2" t="str">
        <f>VLOOKUP(D260,CUSTOMERS!A:K,11,FALSE)</f>
        <v>USA</v>
      </c>
      <c r="I260" s="2">
        <f t="shared" si="4"/>
        <v>1</v>
      </c>
    </row>
    <row r="261" spans="1:9" x14ac:dyDescent="0.2">
      <c r="A261" s="2">
        <v>1360</v>
      </c>
      <c r="B261" s="2">
        <v>1</v>
      </c>
      <c r="C261" s="4">
        <v>44815</v>
      </c>
      <c r="D261" s="2">
        <v>151</v>
      </c>
      <c r="E261" s="2">
        <f>VLOOKUP(D261,CUSTOMERS!A:E,5,FALSE)</f>
        <v>4</v>
      </c>
      <c r="F261" s="2" t="str">
        <f ca="1">VLOOKUP(D261,CUSTOMERS!A:J,10,FALSE)</f>
        <v>60 - 70</v>
      </c>
      <c r="G261" s="2" t="str">
        <f>VLOOKUP(D261,CUSTOMERS!A:I,9,FALSE)</f>
        <v>South-East</v>
      </c>
      <c r="H261" s="2" t="str">
        <f>VLOOKUP(D261,CUSTOMERS!A:K,11,FALSE)</f>
        <v>USA</v>
      </c>
      <c r="I261" s="2">
        <f t="shared" si="4"/>
        <v>0</v>
      </c>
    </row>
    <row r="262" spans="1:9" x14ac:dyDescent="0.2">
      <c r="A262" s="2">
        <v>1361</v>
      </c>
      <c r="B262" s="2">
        <v>1</v>
      </c>
      <c r="C262" s="4">
        <v>44815</v>
      </c>
      <c r="D262" s="2">
        <v>572</v>
      </c>
      <c r="E262" s="2">
        <f>VLOOKUP(D262,CUSTOMERS!A:E,5,FALSE)</f>
        <v>2</v>
      </c>
      <c r="F262" s="2" t="str">
        <f ca="1">VLOOKUP(D262,CUSTOMERS!A:J,10,FALSE)</f>
        <v>40 - 50</v>
      </c>
      <c r="G262" s="2" t="str">
        <f>VLOOKUP(D262,CUSTOMERS!A:I,9,FALSE)</f>
        <v>North-West</v>
      </c>
      <c r="H262" s="2" t="str">
        <f>VLOOKUP(D262,CUSTOMERS!A:K,11,FALSE)</f>
        <v>USA</v>
      </c>
      <c r="I262" s="2">
        <f t="shared" si="4"/>
        <v>1</v>
      </c>
    </row>
    <row r="263" spans="1:9" x14ac:dyDescent="0.2">
      <c r="A263" s="2">
        <v>1362</v>
      </c>
      <c r="B263" s="2">
        <v>1</v>
      </c>
      <c r="C263" s="4">
        <v>44816</v>
      </c>
      <c r="D263" s="2">
        <v>505</v>
      </c>
      <c r="E263" s="2">
        <f>VLOOKUP(D263,CUSTOMERS!A:E,5,FALSE)</f>
        <v>6</v>
      </c>
      <c r="F263" s="2" t="str">
        <f ca="1">VLOOKUP(D263,CUSTOMERS!A:J,10,FALSE)</f>
        <v>30 - 40</v>
      </c>
      <c r="G263" s="2" t="str">
        <f>VLOOKUP(D263,CUSTOMERS!A:I,9,FALSE)</f>
        <v>Mid-Atlantic</v>
      </c>
      <c r="H263" s="2" t="str">
        <f>VLOOKUP(D263,CUSTOMERS!A:K,11,FALSE)</f>
        <v>USA</v>
      </c>
      <c r="I263" s="2">
        <f t="shared" si="4"/>
        <v>1</v>
      </c>
    </row>
    <row r="264" spans="1:9" x14ac:dyDescent="0.2">
      <c r="A264" s="2">
        <v>1363</v>
      </c>
      <c r="B264" s="2">
        <v>1</v>
      </c>
      <c r="C264" s="4">
        <v>44817</v>
      </c>
      <c r="D264" s="2">
        <v>472</v>
      </c>
      <c r="E264" s="2">
        <f>VLOOKUP(D264,CUSTOMERS!A:E,5,FALSE)</f>
        <v>5</v>
      </c>
      <c r="F264" s="2" t="str">
        <f ca="1">VLOOKUP(D264,CUSTOMERS!A:J,10,FALSE)</f>
        <v>40 - 50</v>
      </c>
      <c r="G264" s="2" t="str">
        <f>VLOOKUP(D264,CUSTOMERS!A:I,9,FALSE)</f>
        <v>North-West</v>
      </c>
      <c r="H264" s="2" t="str">
        <f>VLOOKUP(D264,CUSTOMERS!A:K,11,FALSE)</f>
        <v>USA</v>
      </c>
      <c r="I264" s="2">
        <f t="shared" si="4"/>
        <v>1</v>
      </c>
    </row>
    <row r="265" spans="1:9" x14ac:dyDescent="0.2">
      <c r="A265" s="2">
        <v>1364</v>
      </c>
      <c r="B265" s="2">
        <v>1</v>
      </c>
      <c r="C265" s="4">
        <v>44819</v>
      </c>
      <c r="D265" s="2">
        <v>616</v>
      </c>
      <c r="E265" s="2">
        <f>VLOOKUP(D265,CUSTOMERS!A:E,5,FALSE)</f>
        <v>4</v>
      </c>
      <c r="F265" s="2" t="str">
        <f ca="1">VLOOKUP(D265,CUSTOMERS!A:J,10,FALSE)</f>
        <v>60 - 70</v>
      </c>
      <c r="G265" s="2" t="str">
        <f>VLOOKUP(D265,CUSTOMERS!A:I,9,FALSE)</f>
        <v>North-West</v>
      </c>
      <c r="H265" s="2" t="str">
        <f>VLOOKUP(D265,CUSTOMERS!A:K,11,FALSE)</f>
        <v>USA</v>
      </c>
      <c r="I265" s="2">
        <f t="shared" si="4"/>
        <v>0</v>
      </c>
    </row>
    <row r="266" spans="1:9" x14ac:dyDescent="0.2">
      <c r="A266" s="2">
        <v>1365</v>
      </c>
      <c r="B266" s="2">
        <v>1</v>
      </c>
      <c r="C266" s="4">
        <v>44820</v>
      </c>
      <c r="D266" s="2">
        <v>4</v>
      </c>
      <c r="E266" s="2">
        <f>VLOOKUP(D266,CUSTOMERS!A:E,5,FALSE)</f>
        <v>3</v>
      </c>
      <c r="F266" s="2" t="str">
        <f ca="1">VLOOKUP(D266,CUSTOMERS!A:J,10,FALSE)</f>
        <v>60 - 70</v>
      </c>
      <c r="G266" s="2" t="str">
        <f>VLOOKUP(D266,CUSTOMERS!A:I,9,FALSE)</f>
        <v>North-East</v>
      </c>
      <c r="H266" s="2" t="str">
        <f>VLOOKUP(D266,CUSTOMERS!A:K,11,FALSE)</f>
        <v>USA</v>
      </c>
      <c r="I266" s="2">
        <f t="shared" si="4"/>
        <v>1</v>
      </c>
    </row>
    <row r="267" spans="1:9" x14ac:dyDescent="0.2">
      <c r="A267" s="2">
        <v>1366</v>
      </c>
      <c r="B267" s="2">
        <v>1</v>
      </c>
      <c r="C267" s="4">
        <v>44820</v>
      </c>
      <c r="D267" s="2">
        <v>122</v>
      </c>
      <c r="E267" s="2">
        <f>VLOOKUP(D267,CUSTOMERS!A:E,5,FALSE)</f>
        <v>4</v>
      </c>
      <c r="F267" s="2" t="str">
        <f ca="1">VLOOKUP(D267,CUSTOMERS!A:J,10,FALSE)</f>
        <v>20 - 30</v>
      </c>
      <c r="G267" s="2" t="str">
        <f>VLOOKUP(D267,CUSTOMERS!A:I,9,FALSE)</f>
        <v>North-West</v>
      </c>
      <c r="H267" s="2" t="str">
        <f>VLOOKUP(D267,CUSTOMERS!A:K,11,FALSE)</f>
        <v>USA</v>
      </c>
      <c r="I267" s="2">
        <f t="shared" si="4"/>
        <v>0</v>
      </c>
    </row>
    <row r="268" spans="1:9" x14ac:dyDescent="0.2">
      <c r="A268" s="2">
        <v>1367</v>
      </c>
      <c r="B268" s="2">
        <v>1</v>
      </c>
      <c r="C268" s="4">
        <v>44821</v>
      </c>
      <c r="D268" s="2">
        <v>386</v>
      </c>
      <c r="E268" s="2">
        <f>VLOOKUP(D268,CUSTOMERS!A:E,5,FALSE)</f>
        <v>3</v>
      </c>
      <c r="F268" s="2" t="str">
        <f ca="1">VLOOKUP(D268,CUSTOMERS!A:J,10,FALSE)</f>
        <v>30 - 40</v>
      </c>
      <c r="G268" s="2" t="str">
        <f>VLOOKUP(D268,CUSTOMERS!A:I,9,FALSE)</f>
        <v>Central</v>
      </c>
      <c r="H268" s="2" t="str">
        <f>VLOOKUP(D268,CUSTOMERS!A:K,11,FALSE)</f>
        <v>USA</v>
      </c>
      <c r="I268" s="2">
        <f t="shared" si="4"/>
        <v>1</v>
      </c>
    </row>
    <row r="269" spans="1:9" x14ac:dyDescent="0.2">
      <c r="A269" s="2">
        <v>1368</v>
      </c>
      <c r="B269" s="2">
        <v>1</v>
      </c>
      <c r="C269" s="4">
        <v>44821</v>
      </c>
      <c r="D269" s="2">
        <v>463</v>
      </c>
      <c r="E269" s="2">
        <f>VLOOKUP(D269,CUSTOMERS!A:E,5,FALSE)</f>
        <v>5</v>
      </c>
      <c r="F269" s="2" t="str">
        <f ca="1">VLOOKUP(D269,CUSTOMERS!A:J,10,FALSE)</f>
        <v>50 - 60</v>
      </c>
      <c r="G269" s="2" t="str">
        <f>VLOOKUP(D269,CUSTOMERS!A:I,9,FALSE)</f>
        <v>South</v>
      </c>
      <c r="H269" s="2" t="str">
        <f>VLOOKUP(D269,CUSTOMERS!A:K,11,FALSE)</f>
        <v>USA</v>
      </c>
      <c r="I269" s="2">
        <f t="shared" si="4"/>
        <v>1</v>
      </c>
    </row>
    <row r="270" spans="1:9" x14ac:dyDescent="0.2">
      <c r="A270" s="2">
        <v>1369</v>
      </c>
      <c r="B270" s="2">
        <v>1</v>
      </c>
      <c r="C270" s="4">
        <v>44822</v>
      </c>
      <c r="D270" s="2">
        <v>305</v>
      </c>
      <c r="E270" s="2">
        <f>VLOOKUP(D270,CUSTOMERS!A:E,5,FALSE)</f>
        <v>3</v>
      </c>
      <c r="F270" s="2" t="str">
        <f ca="1">VLOOKUP(D270,CUSTOMERS!A:J,10,FALSE)</f>
        <v>60 - 70</v>
      </c>
      <c r="G270" s="2" t="str">
        <f>VLOOKUP(D270,CUSTOMERS!A:I,9,FALSE)</f>
        <v>South-East</v>
      </c>
      <c r="H270" s="2" t="str">
        <f>VLOOKUP(D270,CUSTOMERS!A:K,11,FALSE)</f>
        <v>USA</v>
      </c>
      <c r="I270" s="2">
        <f t="shared" si="4"/>
        <v>1</v>
      </c>
    </row>
    <row r="271" spans="1:9" x14ac:dyDescent="0.2">
      <c r="A271" s="2">
        <v>1370</v>
      </c>
      <c r="B271" s="2">
        <v>1</v>
      </c>
      <c r="C271" s="4">
        <v>44822</v>
      </c>
      <c r="D271" s="2">
        <v>573</v>
      </c>
      <c r="E271" s="2">
        <f>VLOOKUP(D271,CUSTOMERS!A:E,5,FALSE)</f>
        <v>2</v>
      </c>
      <c r="F271" s="2" t="str">
        <f ca="1">VLOOKUP(D271,CUSTOMERS!A:J,10,FALSE)</f>
        <v>30 - 40</v>
      </c>
      <c r="G271" s="2" t="str">
        <f>VLOOKUP(D271,CUSTOMERS!A:I,9,FALSE)</f>
        <v>England</v>
      </c>
      <c r="H271" s="2" t="str">
        <f>VLOOKUP(D271,CUSTOMERS!A:K,11,FALSE)</f>
        <v>Europe</v>
      </c>
      <c r="I271" s="2">
        <f t="shared" si="4"/>
        <v>1</v>
      </c>
    </row>
    <row r="272" spans="1:9" x14ac:dyDescent="0.2">
      <c r="A272" s="2">
        <v>1371</v>
      </c>
      <c r="B272" s="2">
        <v>1</v>
      </c>
      <c r="C272" s="4">
        <v>44823</v>
      </c>
      <c r="D272" s="2">
        <v>362</v>
      </c>
      <c r="E272" s="2">
        <f>VLOOKUP(D272,CUSTOMERS!A:E,5,FALSE)</f>
        <v>3</v>
      </c>
      <c r="F272" s="2" t="str">
        <f ca="1">VLOOKUP(D272,CUSTOMERS!A:J,10,FALSE)</f>
        <v>50 - 60</v>
      </c>
      <c r="G272" s="2" t="str">
        <f>VLOOKUP(D272,CUSTOMERS!A:I,9,FALSE)</f>
        <v>Germany</v>
      </c>
      <c r="H272" s="2" t="str">
        <f>VLOOKUP(D272,CUSTOMERS!A:K,11,FALSE)</f>
        <v>Europe</v>
      </c>
      <c r="I272" s="2">
        <f t="shared" si="4"/>
        <v>1</v>
      </c>
    </row>
    <row r="273" spans="1:9" x14ac:dyDescent="0.2">
      <c r="A273" s="2">
        <v>1372</v>
      </c>
      <c r="B273" s="2">
        <v>1</v>
      </c>
      <c r="C273" s="4">
        <v>44823</v>
      </c>
      <c r="D273" s="2">
        <v>603</v>
      </c>
      <c r="E273" s="2">
        <f>VLOOKUP(D273,CUSTOMERS!A:E,5,FALSE)</f>
        <v>4</v>
      </c>
      <c r="F273" s="2" t="str">
        <f ca="1">VLOOKUP(D273,CUSTOMERS!A:J,10,FALSE)</f>
        <v>30 - 40</v>
      </c>
      <c r="G273" s="2" t="str">
        <f>VLOOKUP(D273,CUSTOMERS!A:I,9,FALSE)</f>
        <v>South-East</v>
      </c>
      <c r="H273" s="2" t="str">
        <f>VLOOKUP(D273,CUSTOMERS!A:K,11,FALSE)</f>
        <v>USA</v>
      </c>
      <c r="I273" s="2">
        <f t="shared" si="4"/>
        <v>0</v>
      </c>
    </row>
    <row r="274" spans="1:9" x14ac:dyDescent="0.2">
      <c r="A274" s="2">
        <v>1373</v>
      </c>
      <c r="B274" s="2">
        <v>1</v>
      </c>
      <c r="C274" s="4">
        <v>44826</v>
      </c>
      <c r="D274" s="2">
        <v>433</v>
      </c>
      <c r="E274" s="2">
        <f>VLOOKUP(D274,CUSTOMERS!A:E,5,FALSE)</f>
        <v>2</v>
      </c>
      <c r="F274" s="2" t="str">
        <f ca="1">VLOOKUP(D274,CUSTOMERS!A:J,10,FALSE)</f>
        <v>30 - 40</v>
      </c>
      <c r="G274" s="2" t="str">
        <f>VLOOKUP(D274,CUSTOMERS!A:I,9,FALSE)</f>
        <v>Mid-Atlantic</v>
      </c>
      <c r="H274" s="2" t="str">
        <f>VLOOKUP(D274,CUSTOMERS!A:K,11,FALSE)</f>
        <v>USA</v>
      </c>
      <c r="I274" s="2">
        <f t="shared" si="4"/>
        <v>0</v>
      </c>
    </row>
    <row r="275" spans="1:9" x14ac:dyDescent="0.2">
      <c r="A275" s="2">
        <v>1374</v>
      </c>
      <c r="B275" s="2">
        <v>1</v>
      </c>
      <c r="C275" s="4">
        <v>44827</v>
      </c>
      <c r="D275" s="2">
        <v>10</v>
      </c>
      <c r="E275" s="2">
        <f>VLOOKUP(D275,CUSTOMERS!A:E,5,FALSE)</f>
        <v>3</v>
      </c>
      <c r="F275" s="2" t="str">
        <f ca="1">VLOOKUP(D275,CUSTOMERS!A:J,10,FALSE)</f>
        <v>30 - 40</v>
      </c>
      <c r="G275" s="2" t="str">
        <f>VLOOKUP(D275,CUSTOMERS!A:I,9,FALSE)</f>
        <v>South-East</v>
      </c>
      <c r="H275" s="2" t="str">
        <f>VLOOKUP(D275,CUSTOMERS!A:K,11,FALSE)</f>
        <v>USA</v>
      </c>
      <c r="I275" s="2">
        <f t="shared" si="4"/>
        <v>0</v>
      </c>
    </row>
    <row r="276" spans="1:9" x14ac:dyDescent="0.2">
      <c r="A276" s="2">
        <v>1375</v>
      </c>
      <c r="B276" s="2">
        <v>1</v>
      </c>
      <c r="C276" s="4">
        <v>44827</v>
      </c>
      <c r="D276" s="2">
        <v>411</v>
      </c>
      <c r="E276" s="2">
        <f>VLOOKUP(D276,CUSTOMERS!A:E,5,FALSE)</f>
        <v>5</v>
      </c>
      <c r="F276" s="2" t="str">
        <f ca="1">VLOOKUP(D276,CUSTOMERS!A:J,10,FALSE)</f>
        <v>30 - 40</v>
      </c>
      <c r="G276" s="2" t="str">
        <f>VLOOKUP(D276,CUSTOMERS!A:I,9,FALSE)</f>
        <v>South-East</v>
      </c>
      <c r="H276" s="2" t="str">
        <f>VLOOKUP(D276,CUSTOMERS!A:K,11,FALSE)</f>
        <v>USA</v>
      </c>
      <c r="I276" s="2">
        <f t="shared" si="4"/>
        <v>0</v>
      </c>
    </row>
    <row r="277" spans="1:9" x14ac:dyDescent="0.2">
      <c r="A277" s="2">
        <v>1376</v>
      </c>
      <c r="B277" s="2">
        <v>1</v>
      </c>
      <c r="C277" s="4">
        <v>44827</v>
      </c>
      <c r="D277" s="2">
        <v>437</v>
      </c>
      <c r="E277" s="2">
        <f>VLOOKUP(D277,CUSTOMERS!A:E,5,FALSE)</f>
        <v>7</v>
      </c>
      <c r="F277" s="2" t="str">
        <f ca="1">VLOOKUP(D277,CUSTOMERS!A:J,10,FALSE)</f>
        <v>30 - 40</v>
      </c>
      <c r="G277" s="2" t="str">
        <f>VLOOKUP(D277,CUSTOMERS!A:I,9,FALSE)</f>
        <v>North-East</v>
      </c>
      <c r="H277" s="2" t="str">
        <f>VLOOKUP(D277,CUSTOMERS!A:K,11,FALSE)</f>
        <v>USA</v>
      </c>
      <c r="I277" s="2">
        <f t="shared" si="4"/>
        <v>0</v>
      </c>
    </row>
    <row r="278" spans="1:9" x14ac:dyDescent="0.2">
      <c r="A278" s="2">
        <v>1377</v>
      </c>
      <c r="B278" s="2">
        <v>1</v>
      </c>
      <c r="C278" s="4">
        <v>44827</v>
      </c>
      <c r="D278" s="2">
        <v>504</v>
      </c>
      <c r="E278" s="2">
        <f>VLOOKUP(D278,CUSTOMERS!A:E,5,FALSE)</f>
        <v>3</v>
      </c>
      <c r="F278" s="2" t="str">
        <f ca="1">VLOOKUP(D278,CUSTOMERS!A:J,10,FALSE)</f>
        <v>50 - 60</v>
      </c>
      <c r="G278" s="2" t="str">
        <f>VLOOKUP(D278,CUSTOMERS!A:I,9,FALSE)</f>
        <v>England</v>
      </c>
      <c r="H278" s="2" t="str">
        <f>VLOOKUP(D278,CUSTOMERS!A:K,11,FALSE)</f>
        <v>Europe</v>
      </c>
      <c r="I278" s="2">
        <f t="shared" si="4"/>
        <v>0</v>
      </c>
    </row>
    <row r="279" spans="1:9" x14ac:dyDescent="0.2">
      <c r="A279" s="2">
        <v>1378</v>
      </c>
      <c r="B279" s="2">
        <v>1</v>
      </c>
      <c r="C279" s="4">
        <v>44828</v>
      </c>
      <c r="D279" s="2">
        <v>41</v>
      </c>
      <c r="E279" s="2">
        <f>VLOOKUP(D279,CUSTOMERS!A:E,5,FALSE)</f>
        <v>1</v>
      </c>
      <c r="F279" s="2" t="str">
        <f ca="1">VLOOKUP(D279,CUSTOMERS!A:J,10,FALSE)</f>
        <v>70+</v>
      </c>
      <c r="G279" s="2" t="str">
        <f>VLOOKUP(D279,CUSTOMERS!A:I,9,FALSE)</f>
        <v>South</v>
      </c>
      <c r="H279" s="2" t="str">
        <f>VLOOKUP(D279,CUSTOMERS!A:K,11,FALSE)</f>
        <v>USA</v>
      </c>
      <c r="I279" s="2">
        <f t="shared" si="4"/>
        <v>1</v>
      </c>
    </row>
    <row r="280" spans="1:9" x14ac:dyDescent="0.2">
      <c r="A280" s="2">
        <v>1379</v>
      </c>
      <c r="B280" s="2">
        <v>1</v>
      </c>
      <c r="C280" s="4">
        <v>44828</v>
      </c>
      <c r="D280" s="2">
        <v>119</v>
      </c>
      <c r="E280" s="2">
        <f>VLOOKUP(D280,CUSTOMERS!A:E,5,FALSE)</f>
        <v>4</v>
      </c>
      <c r="F280" s="2" t="str">
        <f ca="1">VLOOKUP(D280,CUSTOMERS!A:J,10,FALSE)</f>
        <v>50 - 60</v>
      </c>
      <c r="G280" s="2" t="str">
        <f>VLOOKUP(D280,CUSTOMERS!A:I,9,FALSE)</f>
        <v>Germany</v>
      </c>
      <c r="H280" s="2" t="str">
        <f>VLOOKUP(D280,CUSTOMERS!A:K,11,FALSE)</f>
        <v>Europe</v>
      </c>
      <c r="I280" s="2">
        <f t="shared" si="4"/>
        <v>1</v>
      </c>
    </row>
    <row r="281" spans="1:9" x14ac:dyDescent="0.2">
      <c r="A281" s="2">
        <v>1380</v>
      </c>
      <c r="B281" s="2">
        <v>1</v>
      </c>
      <c r="C281" s="4">
        <v>44829</v>
      </c>
      <c r="D281" s="2">
        <v>210</v>
      </c>
      <c r="E281" s="2">
        <f>VLOOKUP(D281,CUSTOMERS!A:E,5,FALSE)</f>
        <v>6</v>
      </c>
      <c r="F281" s="2" t="str">
        <f ca="1">VLOOKUP(D281,CUSTOMERS!A:J,10,FALSE)</f>
        <v>60 - 70</v>
      </c>
      <c r="G281" s="2" t="str">
        <f>VLOOKUP(D281,CUSTOMERS!A:I,9,FALSE)</f>
        <v>South</v>
      </c>
      <c r="H281" s="2" t="str">
        <f>VLOOKUP(D281,CUSTOMERS!A:K,11,FALSE)</f>
        <v>USA</v>
      </c>
      <c r="I281" s="2">
        <f t="shared" si="4"/>
        <v>1</v>
      </c>
    </row>
    <row r="282" spans="1:9" x14ac:dyDescent="0.2">
      <c r="A282" s="2">
        <v>1381</v>
      </c>
      <c r="B282" s="2">
        <v>1</v>
      </c>
      <c r="C282" s="4">
        <v>44829</v>
      </c>
      <c r="D282" s="2">
        <v>420</v>
      </c>
      <c r="E282" s="2">
        <f>VLOOKUP(D282,CUSTOMERS!A:E,5,FALSE)</f>
        <v>2</v>
      </c>
      <c r="F282" s="2" t="str">
        <f ca="1">VLOOKUP(D282,CUSTOMERS!A:J,10,FALSE)</f>
        <v>20 - 30</v>
      </c>
      <c r="G282" s="2" t="str">
        <f>VLOOKUP(D282,CUSTOMERS!A:I,9,FALSE)</f>
        <v>Central</v>
      </c>
      <c r="H282" s="2" t="str">
        <f>VLOOKUP(D282,CUSTOMERS!A:K,11,FALSE)</f>
        <v>USA</v>
      </c>
      <c r="I282" s="2">
        <f t="shared" si="4"/>
        <v>1</v>
      </c>
    </row>
    <row r="283" spans="1:9" x14ac:dyDescent="0.2">
      <c r="A283" s="2">
        <v>1382</v>
      </c>
      <c r="B283" s="2">
        <v>1</v>
      </c>
      <c r="C283" s="4">
        <v>44830</v>
      </c>
      <c r="D283" s="2">
        <v>46</v>
      </c>
      <c r="E283" s="2">
        <f>VLOOKUP(D283,CUSTOMERS!A:E,5,FALSE)</f>
        <v>3</v>
      </c>
      <c r="F283" s="2" t="str">
        <f ca="1">VLOOKUP(D283,CUSTOMERS!A:J,10,FALSE)</f>
        <v>40 - 50</v>
      </c>
      <c r="G283" s="2" t="str">
        <f>VLOOKUP(D283,CUSTOMERS!A:I,9,FALSE)</f>
        <v>North-West</v>
      </c>
      <c r="H283" s="2" t="str">
        <f>VLOOKUP(D283,CUSTOMERS!A:K,11,FALSE)</f>
        <v>USA</v>
      </c>
      <c r="I283" s="2">
        <f t="shared" si="4"/>
        <v>1</v>
      </c>
    </row>
    <row r="284" spans="1:9" x14ac:dyDescent="0.2">
      <c r="A284" s="2">
        <v>1383</v>
      </c>
      <c r="B284" s="2">
        <v>1</v>
      </c>
      <c r="C284" s="4">
        <v>44830</v>
      </c>
      <c r="D284" s="2">
        <v>535</v>
      </c>
      <c r="E284" s="2">
        <f>VLOOKUP(D284,CUSTOMERS!A:E,5,FALSE)</f>
        <v>2</v>
      </c>
      <c r="F284" s="2" t="str">
        <f ca="1">VLOOKUP(D284,CUSTOMERS!A:J,10,FALSE)</f>
        <v>30 - 40</v>
      </c>
      <c r="G284" s="2" t="str">
        <f>VLOOKUP(D284,CUSTOMERS!A:I,9,FALSE)</f>
        <v>Mid-Atlantic</v>
      </c>
      <c r="H284" s="2" t="str">
        <f>VLOOKUP(D284,CUSTOMERS!A:K,11,FALSE)</f>
        <v>USA</v>
      </c>
      <c r="I284" s="2">
        <f t="shared" si="4"/>
        <v>1</v>
      </c>
    </row>
    <row r="285" spans="1:9" x14ac:dyDescent="0.2">
      <c r="A285" s="2">
        <v>1384</v>
      </c>
      <c r="B285" s="2">
        <v>1</v>
      </c>
      <c r="C285" s="4">
        <v>44831</v>
      </c>
      <c r="D285" s="2">
        <v>224</v>
      </c>
      <c r="E285" s="2">
        <f>VLOOKUP(D285,CUSTOMERS!A:E,5,FALSE)</f>
        <v>5</v>
      </c>
      <c r="F285" s="2" t="str">
        <f ca="1">VLOOKUP(D285,CUSTOMERS!A:J,10,FALSE)</f>
        <v>30 - 40</v>
      </c>
      <c r="G285" s="2" t="str">
        <f>VLOOKUP(D285,CUSTOMERS!A:I,9,FALSE)</f>
        <v>South</v>
      </c>
      <c r="H285" s="2" t="str">
        <f>VLOOKUP(D285,CUSTOMERS!A:K,11,FALSE)</f>
        <v>USA</v>
      </c>
      <c r="I285" s="2">
        <f t="shared" si="4"/>
        <v>1</v>
      </c>
    </row>
    <row r="286" spans="1:9" x14ac:dyDescent="0.2">
      <c r="A286" s="2">
        <v>1385</v>
      </c>
      <c r="B286" s="2">
        <v>1</v>
      </c>
      <c r="C286" s="4">
        <v>44833</v>
      </c>
      <c r="D286" s="2">
        <v>266</v>
      </c>
      <c r="E286" s="2">
        <f>VLOOKUP(D286,CUSTOMERS!A:E,5,FALSE)</f>
        <v>3</v>
      </c>
      <c r="F286" s="2" t="str">
        <f ca="1">VLOOKUP(D286,CUSTOMERS!A:J,10,FALSE)</f>
        <v>60 - 70</v>
      </c>
      <c r="G286" s="2" t="str">
        <f>VLOOKUP(D286,CUSTOMERS!A:I,9,FALSE)</f>
        <v>North-East</v>
      </c>
      <c r="H286" s="2" t="str">
        <f>VLOOKUP(D286,CUSTOMERS!A:K,11,FALSE)</f>
        <v>USA</v>
      </c>
      <c r="I286" s="2">
        <f t="shared" si="4"/>
        <v>0</v>
      </c>
    </row>
    <row r="287" spans="1:9" x14ac:dyDescent="0.2">
      <c r="A287" s="2">
        <v>1386</v>
      </c>
      <c r="B287" s="2">
        <v>1</v>
      </c>
      <c r="C287" s="4">
        <v>44834</v>
      </c>
      <c r="D287" s="2">
        <v>628</v>
      </c>
      <c r="E287" s="2">
        <f>VLOOKUP(D287,CUSTOMERS!A:E,5,FALSE)</f>
        <v>4</v>
      </c>
      <c r="F287" s="2" t="str">
        <f ca="1">VLOOKUP(D287,CUSTOMERS!A:J,10,FALSE)</f>
        <v>40 - 50</v>
      </c>
      <c r="G287" s="2" t="str">
        <f>VLOOKUP(D287,CUSTOMERS!A:I,9,FALSE)</f>
        <v>France</v>
      </c>
      <c r="H287" s="2" t="str">
        <f>VLOOKUP(D287,CUSTOMERS!A:K,11,FALSE)</f>
        <v>Europe</v>
      </c>
      <c r="I287" s="2">
        <f t="shared" si="4"/>
        <v>1</v>
      </c>
    </row>
    <row r="288" spans="1:9" x14ac:dyDescent="0.2">
      <c r="A288" s="2">
        <v>1387</v>
      </c>
      <c r="B288" s="2">
        <v>1</v>
      </c>
      <c r="C288" s="4">
        <v>44835</v>
      </c>
      <c r="D288" s="2">
        <v>52</v>
      </c>
      <c r="E288" s="2">
        <f>VLOOKUP(D288,CUSTOMERS!A:E,5,FALSE)</f>
        <v>2</v>
      </c>
      <c r="F288" s="2" t="str">
        <f ca="1">VLOOKUP(D288,CUSTOMERS!A:J,10,FALSE)</f>
        <v>40 - 50</v>
      </c>
      <c r="G288" s="2" t="str">
        <f>VLOOKUP(D288,CUSTOMERS!A:I,9,FALSE)</f>
        <v>North-West</v>
      </c>
      <c r="H288" s="2" t="str">
        <f>VLOOKUP(D288,CUSTOMERS!A:K,11,FALSE)</f>
        <v>USA</v>
      </c>
      <c r="I288" s="2">
        <f t="shared" si="4"/>
        <v>1</v>
      </c>
    </row>
    <row r="289" spans="1:9" x14ac:dyDescent="0.2">
      <c r="A289" s="2">
        <v>1388</v>
      </c>
      <c r="B289" s="2">
        <v>1</v>
      </c>
      <c r="C289" s="4">
        <v>44835</v>
      </c>
      <c r="D289" s="2">
        <v>139</v>
      </c>
      <c r="E289" s="2">
        <f>VLOOKUP(D289,CUSTOMERS!A:E,5,FALSE)</f>
        <v>3</v>
      </c>
      <c r="F289" s="2" t="str">
        <f ca="1">VLOOKUP(D289,CUSTOMERS!A:J,10,FALSE)</f>
        <v>60 - 70</v>
      </c>
      <c r="G289" s="2" t="str">
        <f>VLOOKUP(D289,CUSTOMERS!A:I,9,FALSE)</f>
        <v>Mid-Atlantic</v>
      </c>
      <c r="H289" s="2" t="str">
        <f>VLOOKUP(D289,CUSTOMERS!A:K,11,FALSE)</f>
        <v>USA</v>
      </c>
      <c r="I289" s="2">
        <f t="shared" si="4"/>
        <v>1</v>
      </c>
    </row>
    <row r="290" spans="1:9" x14ac:dyDescent="0.2">
      <c r="A290" s="2">
        <v>1389</v>
      </c>
      <c r="B290" s="2">
        <v>1</v>
      </c>
      <c r="C290" s="4">
        <v>44836</v>
      </c>
      <c r="D290" s="2">
        <v>453</v>
      </c>
      <c r="E290" s="2">
        <f>VLOOKUP(D290,CUSTOMERS!A:E,5,FALSE)</f>
        <v>6</v>
      </c>
      <c r="F290" s="2" t="str">
        <f ca="1">VLOOKUP(D290,CUSTOMERS!A:J,10,FALSE)</f>
        <v>30 - 40</v>
      </c>
      <c r="G290" s="2" t="str">
        <f>VLOOKUP(D290,CUSTOMERS!A:I,9,FALSE)</f>
        <v>Mid-Atlantic</v>
      </c>
      <c r="H290" s="2" t="str">
        <f>VLOOKUP(D290,CUSTOMERS!A:K,11,FALSE)</f>
        <v>USA</v>
      </c>
      <c r="I290" s="2">
        <f t="shared" si="4"/>
        <v>1</v>
      </c>
    </row>
    <row r="291" spans="1:9" x14ac:dyDescent="0.2">
      <c r="A291" s="2">
        <v>1391</v>
      </c>
      <c r="B291" s="2">
        <v>1</v>
      </c>
      <c r="C291" s="4">
        <v>44837</v>
      </c>
      <c r="D291" s="2">
        <v>453</v>
      </c>
      <c r="E291" s="2">
        <f>VLOOKUP(D291,CUSTOMERS!A:E,5,FALSE)</f>
        <v>6</v>
      </c>
      <c r="F291" s="2" t="str">
        <f ca="1">VLOOKUP(D291,CUSTOMERS!A:J,10,FALSE)</f>
        <v>30 - 40</v>
      </c>
      <c r="G291" s="2" t="str">
        <f>VLOOKUP(D291,CUSTOMERS!A:I,9,FALSE)</f>
        <v>Mid-Atlantic</v>
      </c>
      <c r="H291" s="2" t="str">
        <f>VLOOKUP(D291,CUSTOMERS!A:K,11,FALSE)</f>
        <v>USA</v>
      </c>
      <c r="I291" s="2">
        <f t="shared" si="4"/>
        <v>1</v>
      </c>
    </row>
    <row r="292" spans="1:9" x14ac:dyDescent="0.2">
      <c r="A292" s="2">
        <v>1392</v>
      </c>
      <c r="B292" s="2">
        <v>1</v>
      </c>
      <c r="C292" s="4">
        <v>44838</v>
      </c>
      <c r="D292" s="2">
        <v>602</v>
      </c>
      <c r="E292" s="2">
        <f>VLOOKUP(D292,CUSTOMERS!A:E,5,FALSE)</f>
        <v>2</v>
      </c>
      <c r="F292" s="2" t="str">
        <f ca="1">VLOOKUP(D292,CUSTOMERS!A:J,10,FALSE)</f>
        <v>30 - 40</v>
      </c>
      <c r="G292" s="2" t="str">
        <f>VLOOKUP(D292,CUSTOMERS!A:I,9,FALSE)</f>
        <v>South-West</v>
      </c>
      <c r="H292" s="2" t="str">
        <f>VLOOKUP(D292,CUSTOMERS!A:K,11,FALSE)</f>
        <v>USA</v>
      </c>
      <c r="I292" s="2">
        <f t="shared" si="4"/>
        <v>1</v>
      </c>
    </row>
    <row r="293" spans="1:9" x14ac:dyDescent="0.2">
      <c r="A293" s="2">
        <v>1393</v>
      </c>
      <c r="B293" s="2">
        <v>1</v>
      </c>
      <c r="C293" s="4">
        <v>44840</v>
      </c>
      <c r="D293" s="2">
        <v>218</v>
      </c>
      <c r="E293" s="2">
        <f>VLOOKUP(D293,CUSTOMERS!A:E,5,FALSE)</f>
        <v>5</v>
      </c>
      <c r="F293" s="2" t="str">
        <f ca="1">VLOOKUP(D293,CUSTOMERS!A:J,10,FALSE)</f>
        <v>30 - 40</v>
      </c>
      <c r="G293" s="2" t="str">
        <f>VLOOKUP(D293,CUSTOMERS!A:I,9,FALSE)</f>
        <v>South-East</v>
      </c>
      <c r="H293" s="2" t="str">
        <f>VLOOKUP(D293,CUSTOMERS!A:K,11,FALSE)</f>
        <v>USA</v>
      </c>
      <c r="I293" s="2">
        <f t="shared" si="4"/>
        <v>1</v>
      </c>
    </row>
    <row r="294" spans="1:9" x14ac:dyDescent="0.2">
      <c r="A294" s="2">
        <v>1394</v>
      </c>
      <c r="B294" s="2">
        <v>1</v>
      </c>
      <c r="C294" s="4">
        <v>44840</v>
      </c>
      <c r="D294" s="2">
        <v>271</v>
      </c>
      <c r="E294" s="2">
        <f>VLOOKUP(D294,CUSTOMERS!A:E,5,FALSE)</f>
        <v>3</v>
      </c>
      <c r="F294" s="2" t="str">
        <f ca="1">VLOOKUP(D294,CUSTOMERS!A:J,10,FALSE)</f>
        <v>60 - 70</v>
      </c>
      <c r="G294" s="2" t="str">
        <f>VLOOKUP(D294,CUSTOMERS!A:I,9,FALSE)</f>
        <v>Central</v>
      </c>
      <c r="H294" s="2" t="str">
        <f>VLOOKUP(D294,CUSTOMERS!A:K,11,FALSE)</f>
        <v>USA</v>
      </c>
      <c r="I294" s="2">
        <f t="shared" si="4"/>
        <v>1</v>
      </c>
    </row>
    <row r="295" spans="1:9" x14ac:dyDescent="0.2">
      <c r="A295" s="2">
        <v>1395</v>
      </c>
      <c r="B295" s="2">
        <v>1</v>
      </c>
      <c r="C295" s="4">
        <v>44841</v>
      </c>
      <c r="D295" s="2">
        <v>80</v>
      </c>
      <c r="E295" s="2">
        <f>VLOOKUP(D295,CUSTOMERS!A:E,5,FALSE)</f>
        <v>4</v>
      </c>
      <c r="F295" s="2" t="str">
        <f ca="1">VLOOKUP(D295,CUSTOMERS!A:J,10,FALSE)</f>
        <v>40 - 50</v>
      </c>
      <c r="G295" s="2" t="str">
        <f>VLOOKUP(D295,CUSTOMERS!A:I,9,FALSE)</f>
        <v>South</v>
      </c>
      <c r="H295" s="2" t="str">
        <f>VLOOKUP(D295,CUSTOMERS!A:K,11,FALSE)</f>
        <v>USA</v>
      </c>
      <c r="I295" s="2">
        <f t="shared" si="4"/>
        <v>0</v>
      </c>
    </row>
    <row r="296" spans="1:9" x14ac:dyDescent="0.2">
      <c r="A296" s="2">
        <v>1396</v>
      </c>
      <c r="B296" s="2">
        <v>1</v>
      </c>
      <c r="C296" s="4">
        <v>44841</v>
      </c>
      <c r="D296" s="2">
        <v>234</v>
      </c>
      <c r="E296" s="2">
        <f>VLOOKUP(D296,CUSTOMERS!A:E,5,FALSE)</f>
        <v>8</v>
      </c>
      <c r="F296" s="2" t="str">
        <f ca="1">VLOOKUP(D296,CUSTOMERS!A:J,10,FALSE)</f>
        <v>40 - 50</v>
      </c>
      <c r="G296" s="2" t="str">
        <f>VLOOKUP(D296,CUSTOMERS!A:I,9,FALSE)</f>
        <v>Canada</v>
      </c>
      <c r="H296" s="2" t="str">
        <f>VLOOKUP(D296,CUSTOMERS!A:K,11,FALSE)</f>
        <v>Canada</v>
      </c>
      <c r="I296" s="2">
        <f t="shared" si="4"/>
        <v>0</v>
      </c>
    </row>
    <row r="297" spans="1:9" x14ac:dyDescent="0.2">
      <c r="A297" s="2">
        <v>1397</v>
      </c>
      <c r="B297" s="2">
        <v>1</v>
      </c>
      <c r="C297" s="4">
        <v>44842</v>
      </c>
      <c r="D297" s="2">
        <v>228</v>
      </c>
      <c r="E297" s="2">
        <f>VLOOKUP(D297,CUSTOMERS!A:E,5,FALSE)</f>
        <v>2</v>
      </c>
      <c r="F297" s="2" t="str">
        <f ca="1">VLOOKUP(D297,CUSTOMERS!A:J,10,FALSE)</f>
        <v>40 - 50</v>
      </c>
      <c r="G297" s="2" t="str">
        <f>VLOOKUP(D297,CUSTOMERS!A:I,9,FALSE)</f>
        <v>South-East</v>
      </c>
      <c r="H297" s="2" t="str">
        <f>VLOOKUP(D297,CUSTOMERS!A:K,11,FALSE)</f>
        <v>USA</v>
      </c>
      <c r="I297" s="2">
        <f t="shared" si="4"/>
        <v>1</v>
      </c>
    </row>
    <row r="298" spans="1:9" x14ac:dyDescent="0.2">
      <c r="A298" s="2">
        <v>1398</v>
      </c>
      <c r="B298" s="2">
        <v>1</v>
      </c>
      <c r="C298" s="4">
        <v>44843</v>
      </c>
      <c r="D298" s="2">
        <v>223</v>
      </c>
      <c r="E298" s="2">
        <f>VLOOKUP(D298,CUSTOMERS!A:E,5,FALSE)</f>
        <v>10</v>
      </c>
      <c r="F298" s="2" t="str">
        <f ca="1">VLOOKUP(D298,CUSTOMERS!A:J,10,FALSE)</f>
        <v>40 - 50</v>
      </c>
      <c r="G298" s="2" t="str">
        <f>VLOOKUP(D298,CUSTOMERS!A:I,9,FALSE)</f>
        <v>North-East</v>
      </c>
      <c r="H298" s="2" t="str">
        <f>VLOOKUP(D298,CUSTOMERS!A:K,11,FALSE)</f>
        <v>USA</v>
      </c>
      <c r="I298" s="2">
        <f t="shared" si="4"/>
        <v>0</v>
      </c>
    </row>
    <row r="299" spans="1:9" x14ac:dyDescent="0.2">
      <c r="A299" s="2">
        <v>1399</v>
      </c>
      <c r="B299" s="2">
        <v>1</v>
      </c>
      <c r="C299" s="4">
        <v>44843</v>
      </c>
      <c r="D299" s="2">
        <v>341</v>
      </c>
      <c r="E299" s="2">
        <f>VLOOKUP(D299,CUSTOMERS!A:E,5,FALSE)</f>
        <v>3</v>
      </c>
      <c r="F299" s="2" t="str">
        <f ca="1">VLOOKUP(D299,CUSTOMERS!A:J,10,FALSE)</f>
        <v>30 - 40</v>
      </c>
      <c r="G299" s="2" t="str">
        <f>VLOOKUP(D299,CUSTOMERS!A:I,9,FALSE)</f>
        <v>North-East</v>
      </c>
      <c r="H299" s="2" t="str">
        <f>VLOOKUP(D299,CUSTOMERS!A:K,11,FALSE)</f>
        <v>USA</v>
      </c>
      <c r="I299" s="2">
        <f t="shared" si="4"/>
        <v>0</v>
      </c>
    </row>
    <row r="300" spans="1:9" x14ac:dyDescent="0.2">
      <c r="A300" s="2">
        <v>1400</v>
      </c>
      <c r="B300" s="2">
        <v>1</v>
      </c>
      <c r="C300" s="4">
        <v>44844</v>
      </c>
      <c r="D300" s="2">
        <v>82</v>
      </c>
      <c r="E300" s="2">
        <f>VLOOKUP(D300,CUSTOMERS!A:E,5,FALSE)</f>
        <v>3</v>
      </c>
      <c r="F300" s="2" t="str">
        <f ca="1">VLOOKUP(D300,CUSTOMERS!A:J,10,FALSE)</f>
        <v>30 - 40</v>
      </c>
      <c r="G300" s="2" t="str">
        <f>VLOOKUP(D300,CUSTOMERS!A:I,9,FALSE)</f>
        <v>South</v>
      </c>
      <c r="H300" s="2" t="str">
        <f>VLOOKUP(D300,CUSTOMERS!A:K,11,FALSE)</f>
        <v>USA</v>
      </c>
      <c r="I300" s="2">
        <f t="shared" si="4"/>
        <v>0</v>
      </c>
    </row>
    <row r="301" spans="1:9" x14ac:dyDescent="0.2">
      <c r="A301" s="2">
        <v>1401</v>
      </c>
      <c r="B301" s="2">
        <v>1</v>
      </c>
      <c r="C301" s="4">
        <v>44844</v>
      </c>
      <c r="D301" s="2">
        <v>285</v>
      </c>
      <c r="E301" s="2">
        <f>VLOOKUP(D301,CUSTOMERS!A:E,5,FALSE)</f>
        <v>3</v>
      </c>
      <c r="F301" s="2" t="str">
        <f ca="1">VLOOKUP(D301,CUSTOMERS!A:J,10,FALSE)</f>
        <v>30 - 40</v>
      </c>
      <c r="G301" s="2" t="str">
        <f>VLOOKUP(D301,CUSTOMERS!A:I,9,FALSE)</f>
        <v>Germany</v>
      </c>
      <c r="H301" s="2" t="str">
        <f>VLOOKUP(D301,CUSTOMERS!A:K,11,FALSE)</f>
        <v>Europe</v>
      </c>
      <c r="I301" s="2">
        <f t="shared" si="4"/>
        <v>0</v>
      </c>
    </row>
    <row r="302" spans="1:9" x14ac:dyDescent="0.2">
      <c r="A302" s="2">
        <v>1402</v>
      </c>
      <c r="B302" s="2">
        <v>1</v>
      </c>
      <c r="C302" s="4">
        <v>44845</v>
      </c>
      <c r="D302" s="2">
        <v>22</v>
      </c>
      <c r="E302" s="2">
        <f>VLOOKUP(D302,CUSTOMERS!A:E,5,FALSE)</f>
        <v>7</v>
      </c>
      <c r="F302" s="2" t="str">
        <f ca="1">VLOOKUP(D302,CUSTOMERS!A:J,10,FALSE)</f>
        <v>40 - 50</v>
      </c>
      <c r="G302" s="2" t="str">
        <f>VLOOKUP(D302,CUSTOMERS!A:I,9,FALSE)</f>
        <v>South</v>
      </c>
      <c r="H302" s="2" t="str">
        <f>VLOOKUP(D302,CUSTOMERS!A:K,11,FALSE)</f>
        <v>USA</v>
      </c>
      <c r="I302" s="2">
        <f t="shared" si="4"/>
        <v>0</v>
      </c>
    </row>
    <row r="303" spans="1:9" x14ac:dyDescent="0.2">
      <c r="A303" s="2">
        <v>1403</v>
      </c>
      <c r="B303" s="2">
        <v>1</v>
      </c>
      <c r="C303" s="4">
        <v>44847</v>
      </c>
      <c r="D303" s="2">
        <v>449</v>
      </c>
      <c r="E303" s="2">
        <f>VLOOKUP(D303,CUSTOMERS!A:E,5,FALSE)</f>
        <v>2</v>
      </c>
      <c r="F303" s="2" t="str">
        <f ca="1">VLOOKUP(D303,CUSTOMERS!A:J,10,FALSE)</f>
        <v>40 - 50</v>
      </c>
      <c r="G303" s="2" t="str">
        <f>VLOOKUP(D303,CUSTOMERS!A:I,9,FALSE)</f>
        <v>South</v>
      </c>
      <c r="H303" s="2" t="str">
        <f>VLOOKUP(D303,CUSTOMERS!A:K,11,FALSE)</f>
        <v>USA</v>
      </c>
      <c r="I303" s="2">
        <f t="shared" si="4"/>
        <v>1</v>
      </c>
    </row>
    <row r="304" spans="1:9" x14ac:dyDescent="0.2">
      <c r="A304" s="2">
        <v>1404</v>
      </c>
      <c r="B304" s="2">
        <v>1</v>
      </c>
      <c r="C304" s="4">
        <v>44848</v>
      </c>
      <c r="D304" s="2">
        <v>422</v>
      </c>
      <c r="E304" s="2">
        <f>VLOOKUP(D304,CUSTOMERS!A:E,5,FALSE)</f>
        <v>4</v>
      </c>
      <c r="F304" s="2" t="str">
        <f ca="1">VLOOKUP(D304,CUSTOMERS!A:J,10,FALSE)</f>
        <v>60 - 70</v>
      </c>
      <c r="G304" s="2" t="str">
        <f>VLOOKUP(D304,CUSTOMERS!A:I,9,FALSE)</f>
        <v>South-West</v>
      </c>
      <c r="H304" s="2" t="str">
        <f>VLOOKUP(D304,CUSTOMERS!A:K,11,FALSE)</f>
        <v>USA</v>
      </c>
      <c r="I304" s="2">
        <f t="shared" si="4"/>
        <v>1</v>
      </c>
    </row>
    <row r="305" spans="1:9" x14ac:dyDescent="0.2">
      <c r="A305" s="2">
        <v>1405</v>
      </c>
      <c r="B305" s="2">
        <v>1</v>
      </c>
      <c r="C305" s="4">
        <v>44848</v>
      </c>
      <c r="D305" s="2">
        <v>622</v>
      </c>
      <c r="E305" s="2">
        <f>VLOOKUP(D305,CUSTOMERS!A:E,5,FALSE)</f>
        <v>8</v>
      </c>
      <c r="F305" s="2" t="str">
        <f ca="1">VLOOKUP(D305,CUSTOMERS!A:J,10,FALSE)</f>
        <v>60 - 70</v>
      </c>
      <c r="G305" s="2" t="str">
        <f>VLOOKUP(D305,CUSTOMERS!A:I,9,FALSE)</f>
        <v>North-West</v>
      </c>
      <c r="H305" s="2" t="str">
        <f>VLOOKUP(D305,CUSTOMERS!A:K,11,FALSE)</f>
        <v>USA</v>
      </c>
      <c r="I305" s="2">
        <f t="shared" si="4"/>
        <v>1</v>
      </c>
    </row>
    <row r="306" spans="1:9" x14ac:dyDescent="0.2">
      <c r="A306" s="2">
        <v>1406</v>
      </c>
      <c r="B306" s="2">
        <v>1</v>
      </c>
      <c r="C306" s="4">
        <v>44849</v>
      </c>
      <c r="D306" s="2">
        <v>59</v>
      </c>
      <c r="E306" s="2">
        <f>VLOOKUP(D306,CUSTOMERS!A:E,5,FALSE)</f>
        <v>1</v>
      </c>
      <c r="F306" s="2" t="str">
        <f ca="1">VLOOKUP(D306,CUSTOMERS!A:J,10,FALSE)</f>
        <v>40 - 50</v>
      </c>
      <c r="G306" s="2" t="str">
        <f>VLOOKUP(D306,CUSTOMERS!A:I,9,FALSE)</f>
        <v>South-West</v>
      </c>
      <c r="H306" s="2" t="str">
        <f>VLOOKUP(D306,CUSTOMERS!A:K,11,FALSE)</f>
        <v>USA</v>
      </c>
      <c r="I306" s="2">
        <f t="shared" si="4"/>
        <v>0</v>
      </c>
    </row>
    <row r="307" spans="1:9" x14ac:dyDescent="0.2">
      <c r="A307" s="2">
        <v>1407</v>
      </c>
      <c r="B307" s="2">
        <v>1</v>
      </c>
      <c r="C307" s="4">
        <v>44849</v>
      </c>
      <c r="D307" s="2">
        <v>462</v>
      </c>
      <c r="E307" s="2">
        <f>VLOOKUP(D307,CUSTOMERS!A:E,5,FALSE)</f>
        <v>3</v>
      </c>
      <c r="F307" s="2" t="str">
        <f ca="1">VLOOKUP(D307,CUSTOMERS!A:J,10,FALSE)</f>
        <v>40 - 50</v>
      </c>
      <c r="G307" s="2" t="str">
        <f>VLOOKUP(D307,CUSTOMERS!A:I,9,FALSE)</f>
        <v>South-East</v>
      </c>
      <c r="H307" s="2" t="str">
        <f>VLOOKUP(D307,CUSTOMERS!A:K,11,FALSE)</f>
        <v>USA</v>
      </c>
      <c r="I307" s="2">
        <f t="shared" si="4"/>
        <v>1</v>
      </c>
    </row>
    <row r="308" spans="1:9" x14ac:dyDescent="0.2">
      <c r="A308" s="2">
        <v>1408</v>
      </c>
      <c r="B308" s="2">
        <v>1</v>
      </c>
      <c r="C308" s="4">
        <v>44850</v>
      </c>
      <c r="D308" s="2">
        <v>109</v>
      </c>
      <c r="E308" s="2">
        <f>VLOOKUP(D308,CUSTOMERS!A:E,5,FALSE)</f>
        <v>5</v>
      </c>
      <c r="F308" s="2" t="str">
        <f ca="1">VLOOKUP(D308,CUSTOMERS!A:J,10,FALSE)</f>
        <v>30 - 40</v>
      </c>
      <c r="G308" s="2" t="str">
        <f>VLOOKUP(D308,CUSTOMERS!A:I,9,FALSE)</f>
        <v>North-West</v>
      </c>
      <c r="H308" s="2" t="str">
        <f>VLOOKUP(D308,CUSTOMERS!A:K,11,FALSE)</f>
        <v>USA</v>
      </c>
      <c r="I308" s="2">
        <f t="shared" si="4"/>
        <v>0</v>
      </c>
    </row>
    <row r="309" spans="1:9" x14ac:dyDescent="0.2">
      <c r="A309" s="2">
        <v>1409</v>
      </c>
      <c r="B309" s="2">
        <v>1</v>
      </c>
      <c r="C309" s="4">
        <v>44851</v>
      </c>
      <c r="D309" s="2">
        <v>104</v>
      </c>
      <c r="E309" s="2">
        <f>VLOOKUP(D309,CUSTOMERS!A:E,5,FALSE)</f>
        <v>5</v>
      </c>
      <c r="F309" s="2" t="str">
        <f ca="1">VLOOKUP(D309,CUSTOMERS!A:J,10,FALSE)</f>
        <v>40 - 50</v>
      </c>
      <c r="G309" s="2" t="str">
        <f>VLOOKUP(D309,CUSTOMERS!A:I,9,FALSE)</f>
        <v>Canada</v>
      </c>
      <c r="H309" s="2" t="str">
        <f>VLOOKUP(D309,CUSTOMERS!A:K,11,FALSE)</f>
        <v>Canada</v>
      </c>
      <c r="I309" s="2">
        <f t="shared" si="4"/>
        <v>1</v>
      </c>
    </row>
    <row r="310" spans="1:9" x14ac:dyDescent="0.2">
      <c r="A310" s="2">
        <v>1410</v>
      </c>
      <c r="B310" s="2">
        <v>1</v>
      </c>
      <c r="C310" s="4">
        <v>44851</v>
      </c>
      <c r="D310" s="2">
        <v>183</v>
      </c>
      <c r="E310" s="2">
        <f>VLOOKUP(D310,CUSTOMERS!A:E,5,FALSE)</f>
        <v>6</v>
      </c>
      <c r="F310" s="2" t="str">
        <f ca="1">VLOOKUP(D310,CUSTOMERS!A:J,10,FALSE)</f>
        <v>30 - 40</v>
      </c>
      <c r="G310" s="2" t="str">
        <f>VLOOKUP(D310,CUSTOMERS!A:I,9,FALSE)</f>
        <v>Mid-Atlantic</v>
      </c>
      <c r="H310" s="2" t="str">
        <f>VLOOKUP(D310,CUSTOMERS!A:K,11,FALSE)</f>
        <v>USA</v>
      </c>
      <c r="I310" s="2">
        <f t="shared" si="4"/>
        <v>0</v>
      </c>
    </row>
    <row r="311" spans="1:9" x14ac:dyDescent="0.2">
      <c r="A311" s="2">
        <v>1411</v>
      </c>
      <c r="B311" s="2">
        <v>1</v>
      </c>
      <c r="C311" s="4">
        <v>44851</v>
      </c>
      <c r="D311" s="2">
        <v>544</v>
      </c>
      <c r="E311" s="2">
        <f>VLOOKUP(D311,CUSTOMERS!A:E,5,FALSE)</f>
        <v>3</v>
      </c>
      <c r="F311" s="2" t="str">
        <f ca="1">VLOOKUP(D311,CUSTOMERS!A:J,10,FALSE)</f>
        <v>50 - 60</v>
      </c>
      <c r="G311" s="2" t="str">
        <f>VLOOKUP(D311,CUSTOMERS!A:I,9,FALSE)</f>
        <v>Mid-Atlantic</v>
      </c>
      <c r="H311" s="2" t="str">
        <f>VLOOKUP(D311,CUSTOMERS!A:K,11,FALSE)</f>
        <v>USA</v>
      </c>
      <c r="I311" s="2">
        <f t="shared" si="4"/>
        <v>0</v>
      </c>
    </row>
    <row r="312" spans="1:9" x14ac:dyDescent="0.2">
      <c r="A312" s="2">
        <v>1412</v>
      </c>
      <c r="B312" s="2">
        <v>1</v>
      </c>
      <c r="C312" s="4">
        <v>44852</v>
      </c>
      <c r="D312" s="2">
        <v>355</v>
      </c>
      <c r="E312" s="2">
        <f>VLOOKUP(D312,CUSTOMERS!A:E,5,FALSE)</f>
        <v>10</v>
      </c>
      <c r="F312" s="2" t="str">
        <f ca="1">VLOOKUP(D312,CUSTOMERS!A:J,10,FALSE)</f>
        <v>30 - 40</v>
      </c>
      <c r="G312" s="2" t="str">
        <f>VLOOKUP(D312,CUSTOMERS!A:I,9,FALSE)</f>
        <v>North-East</v>
      </c>
      <c r="H312" s="2" t="str">
        <f>VLOOKUP(D312,CUSTOMERS!A:K,11,FALSE)</f>
        <v>USA</v>
      </c>
      <c r="I312" s="2">
        <f t="shared" si="4"/>
        <v>1</v>
      </c>
    </row>
    <row r="313" spans="1:9" x14ac:dyDescent="0.2">
      <c r="A313" s="2">
        <v>1413</v>
      </c>
      <c r="B313" s="2">
        <v>1</v>
      </c>
      <c r="C313" s="4">
        <v>44854</v>
      </c>
      <c r="D313" s="2">
        <v>653</v>
      </c>
      <c r="E313" s="2">
        <f>VLOOKUP(D313,CUSTOMERS!A:E,5,FALSE)</f>
        <v>3</v>
      </c>
      <c r="F313" s="2" t="str">
        <f ca="1">VLOOKUP(D313,CUSTOMERS!A:J,10,FALSE)</f>
        <v>60 - 70</v>
      </c>
      <c r="G313" s="2" t="str">
        <f>VLOOKUP(D313,CUSTOMERS!A:I,9,FALSE)</f>
        <v>North-East</v>
      </c>
      <c r="H313" s="2" t="str">
        <f>VLOOKUP(D313,CUSTOMERS!A:K,11,FALSE)</f>
        <v>USA</v>
      </c>
      <c r="I313" s="2">
        <f t="shared" si="4"/>
        <v>0</v>
      </c>
    </row>
    <row r="314" spans="1:9" x14ac:dyDescent="0.2">
      <c r="A314" s="2">
        <v>1414</v>
      </c>
      <c r="B314" s="2">
        <v>1</v>
      </c>
      <c r="C314" s="4">
        <v>44855</v>
      </c>
      <c r="D314" s="2">
        <v>173</v>
      </c>
      <c r="E314" s="2">
        <f>VLOOKUP(D314,CUSTOMERS!A:E,5,FALSE)</f>
        <v>3</v>
      </c>
      <c r="F314" s="2" t="str">
        <f ca="1">VLOOKUP(D314,CUSTOMERS!A:J,10,FALSE)</f>
        <v>50 - 60</v>
      </c>
      <c r="G314" s="2" t="str">
        <f>VLOOKUP(D314,CUSTOMERS!A:I,9,FALSE)</f>
        <v>South</v>
      </c>
      <c r="H314" s="2" t="str">
        <f>VLOOKUP(D314,CUSTOMERS!A:K,11,FALSE)</f>
        <v>USA</v>
      </c>
      <c r="I314" s="2">
        <f t="shared" si="4"/>
        <v>1</v>
      </c>
    </row>
    <row r="315" spans="1:9" x14ac:dyDescent="0.2">
      <c r="A315" s="2">
        <v>1415</v>
      </c>
      <c r="B315" s="2">
        <v>1</v>
      </c>
      <c r="C315" s="4">
        <v>44855</v>
      </c>
      <c r="D315" s="2">
        <v>328</v>
      </c>
      <c r="E315" s="2">
        <f>VLOOKUP(D315,CUSTOMERS!A:E,5,FALSE)</f>
        <v>2</v>
      </c>
      <c r="F315" s="2" t="str">
        <f ca="1">VLOOKUP(D315,CUSTOMERS!A:J,10,FALSE)</f>
        <v>60 - 70</v>
      </c>
      <c r="G315" s="2" t="str">
        <f>VLOOKUP(D315,CUSTOMERS!A:I,9,FALSE)</f>
        <v>South</v>
      </c>
      <c r="H315" s="2" t="str">
        <f>VLOOKUP(D315,CUSTOMERS!A:K,11,FALSE)</f>
        <v>USA</v>
      </c>
      <c r="I315" s="2">
        <f t="shared" si="4"/>
        <v>0</v>
      </c>
    </row>
    <row r="316" spans="1:9" x14ac:dyDescent="0.2">
      <c r="A316" s="2">
        <v>1416</v>
      </c>
      <c r="B316" s="2">
        <v>1</v>
      </c>
      <c r="C316" s="4">
        <v>44855</v>
      </c>
      <c r="D316" s="2">
        <v>342</v>
      </c>
      <c r="E316" s="2">
        <f>VLOOKUP(D316,CUSTOMERS!A:E,5,FALSE)</f>
        <v>6</v>
      </c>
      <c r="F316" s="2" t="str">
        <f ca="1">VLOOKUP(D316,CUSTOMERS!A:J,10,FALSE)</f>
        <v>50 - 60</v>
      </c>
      <c r="G316" s="2" t="str">
        <f>VLOOKUP(D316,CUSTOMERS!A:I,9,FALSE)</f>
        <v>Central</v>
      </c>
      <c r="H316" s="2" t="str">
        <f>VLOOKUP(D316,CUSTOMERS!A:K,11,FALSE)</f>
        <v>USA</v>
      </c>
      <c r="I316" s="2">
        <f t="shared" si="4"/>
        <v>0</v>
      </c>
    </row>
    <row r="317" spans="1:9" x14ac:dyDescent="0.2">
      <c r="A317" s="2">
        <v>1417</v>
      </c>
      <c r="B317" s="2">
        <v>1</v>
      </c>
      <c r="C317" s="4">
        <v>44856</v>
      </c>
      <c r="D317" s="2">
        <v>452</v>
      </c>
      <c r="E317" s="2">
        <f>VLOOKUP(D317,CUSTOMERS!A:E,5,FALSE)</f>
        <v>2</v>
      </c>
      <c r="F317" s="2" t="str">
        <f ca="1">VLOOKUP(D317,CUSTOMERS!A:J,10,FALSE)</f>
        <v>50 - 60</v>
      </c>
      <c r="G317" s="2" t="str">
        <f>VLOOKUP(D317,CUSTOMERS!A:I,9,FALSE)</f>
        <v>North-East</v>
      </c>
      <c r="H317" s="2" t="str">
        <f>VLOOKUP(D317,CUSTOMERS!A:K,11,FALSE)</f>
        <v>USA</v>
      </c>
      <c r="I317" s="2">
        <f t="shared" si="4"/>
        <v>0</v>
      </c>
    </row>
    <row r="318" spans="1:9" x14ac:dyDescent="0.2">
      <c r="A318" s="2">
        <v>1418</v>
      </c>
      <c r="B318" s="2">
        <v>1</v>
      </c>
      <c r="C318" s="4">
        <v>44856</v>
      </c>
      <c r="D318" s="2">
        <v>634</v>
      </c>
      <c r="E318" s="2">
        <f>VLOOKUP(D318,CUSTOMERS!A:E,5,FALSE)</f>
        <v>3</v>
      </c>
      <c r="F318" s="2" t="str">
        <f ca="1">VLOOKUP(D318,CUSTOMERS!A:J,10,FALSE)</f>
        <v>40 - 50</v>
      </c>
      <c r="G318" s="2" t="str">
        <f>VLOOKUP(D318,CUSTOMERS!A:I,9,FALSE)</f>
        <v>Central</v>
      </c>
      <c r="H318" s="2" t="str">
        <f>VLOOKUP(D318,CUSTOMERS!A:K,11,FALSE)</f>
        <v>USA</v>
      </c>
      <c r="I318" s="2">
        <f t="shared" si="4"/>
        <v>0</v>
      </c>
    </row>
    <row r="319" spans="1:9" x14ac:dyDescent="0.2">
      <c r="A319" s="2">
        <v>1419</v>
      </c>
      <c r="B319" s="2">
        <v>1</v>
      </c>
      <c r="C319" s="4">
        <v>44857</v>
      </c>
      <c r="D319" s="2">
        <v>250</v>
      </c>
      <c r="E319" s="2">
        <f>VLOOKUP(D319,CUSTOMERS!A:E,5,FALSE)</f>
        <v>4</v>
      </c>
      <c r="F319" s="2" t="str">
        <f ca="1">VLOOKUP(D319,CUSTOMERS!A:J,10,FALSE)</f>
        <v>30 - 40</v>
      </c>
      <c r="G319" s="2" t="str">
        <f>VLOOKUP(D319,CUSTOMERS!A:I,9,FALSE)</f>
        <v>South</v>
      </c>
      <c r="H319" s="2" t="str">
        <f>VLOOKUP(D319,CUSTOMERS!A:K,11,FALSE)</f>
        <v>USA</v>
      </c>
      <c r="I319" s="2">
        <f t="shared" si="4"/>
        <v>0</v>
      </c>
    </row>
    <row r="320" spans="1:9" x14ac:dyDescent="0.2">
      <c r="A320" s="2">
        <v>1420</v>
      </c>
      <c r="B320" s="2">
        <v>1</v>
      </c>
      <c r="C320" s="4">
        <v>44857</v>
      </c>
      <c r="D320" s="2">
        <v>432</v>
      </c>
      <c r="E320" s="2">
        <f>VLOOKUP(D320,CUSTOMERS!A:E,5,FALSE)</f>
        <v>2</v>
      </c>
      <c r="F320" s="2" t="str">
        <f ca="1">VLOOKUP(D320,CUSTOMERS!A:J,10,FALSE)</f>
        <v>70+</v>
      </c>
      <c r="G320" s="2" t="str">
        <f>VLOOKUP(D320,CUSTOMERS!A:I,9,FALSE)</f>
        <v>Central</v>
      </c>
      <c r="H320" s="2" t="str">
        <f>VLOOKUP(D320,CUSTOMERS!A:K,11,FALSE)</f>
        <v>USA</v>
      </c>
      <c r="I320" s="2">
        <f t="shared" si="4"/>
        <v>0</v>
      </c>
    </row>
    <row r="321" spans="1:9" x14ac:dyDescent="0.2">
      <c r="A321" s="2">
        <v>1421</v>
      </c>
      <c r="B321" s="2">
        <v>1</v>
      </c>
      <c r="C321" s="4">
        <v>44858</v>
      </c>
      <c r="D321" s="2">
        <v>91</v>
      </c>
      <c r="E321" s="2">
        <f>VLOOKUP(D321,CUSTOMERS!A:E,5,FALSE)</f>
        <v>6</v>
      </c>
      <c r="F321" s="2" t="str">
        <f ca="1">VLOOKUP(D321,CUSTOMERS!A:J,10,FALSE)</f>
        <v>50 - 60</v>
      </c>
      <c r="G321" s="2" t="str">
        <f>VLOOKUP(D321,CUSTOMERS!A:I,9,FALSE)</f>
        <v>Mid-Atlantic</v>
      </c>
      <c r="H321" s="2" t="str">
        <f>VLOOKUP(D321,CUSTOMERS!A:K,11,FALSE)</f>
        <v>USA</v>
      </c>
      <c r="I321" s="2">
        <f t="shared" si="4"/>
        <v>0</v>
      </c>
    </row>
    <row r="322" spans="1:9" x14ac:dyDescent="0.2">
      <c r="A322" s="2">
        <v>1422</v>
      </c>
      <c r="B322" s="2">
        <v>1</v>
      </c>
      <c r="C322" s="4">
        <v>44859</v>
      </c>
      <c r="D322" s="2">
        <v>25</v>
      </c>
      <c r="E322" s="2">
        <f>VLOOKUP(D322,CUSTOMERS!A:E,5,FALSE)</f>
        <v>3</v>
      </c>
      <c r="F322" s="2" t="str">
        <f ca="1">VLOOKUP(D322,CUSTOMERS!A:J,10,FALSE)</f>
        <v>30 - 40</v>
      </c>
      <c r="G322" s="2" t="str">
        <f>VLOOKUP(D322,CUSTOMERS!A:I,9,FALSE)</f>
        <v>North-West</v>
      </c>
      <c r="H322" s="2" t="str">
        <f>VLOOKUP(D322,CUSTOMERS!A:K,11,FALSE)</f>
        <v>USA</v>
      </c>
      <c r="I322" s="2">
        <f t="shared" ref="I322:I385" si="5">IF(COUNTIF(D:D,D322)&gt;1,1,0)</f>
        <v>1</v>
      </c>
    </row>
    <row r="323" spans="1:9" x14ac:dyDescent="0.2">
      <c r="A323" s="2">
        <v>1423</v>
      </c>
      <c r="B323" s="2">
        <v>1</v>
      </c>
      <c r="C323" s="4">
        <v>44861</v>
      </c>
      <c r="D323" s="2">
        <v>265</v>
      </c>
      <c r="E323" s="2">
        <f>VLOOKUP(D323,CUSTOMERS!A:E,5,FALSE)</f>
        <v>3</v>
      </c>
      <c r="F323" s="2" t="str">
        <f ca="1">VLOOKUP(D323,CUSTOMERS!A:J,10,FALSE)</f>
        <v>70+</v>
      </c>
      <c r="G323" s="2" t="str">
        <f>VLOOKUP(D323,CUSTOMERS!A:I,9,FALSE)</f>
        <v>South-East</v>
      </c>
      <c r="H323" s="2" t="str">
        <f>VLOOKUP(D323,CUSTOMERS!A:K,11,FALSE)</f>
        <v>USA</v>
      </c>
      <c r="I323" s="2">
        <f t="shared" si="5"/>
        <v>0</v>
      </c>
    </row>
    <row r="324" spans="1:9" x14ac:dyDescent="0.2">
      <c r="A324" s="2">
        <v>1424</v>
      </c>
      <c r="B324" s="2">
        <v>1</v>
      </c>
      <c r="C324" s="4">
        <v>44862</v>
      </c>
      <c r="D324" s="2">
        <v>92</v>
      </c>
      <c r="E324" s="2">
        <f>VLOOKUP(D324,CUSTOMERS!A:E,5,FALSE)</f>
        <v>3</v>
      </c>
      <c r="F324" s="2" t="str">
        <f ca="1">VLOOKUP(D324,CUSTOMERS!A:J,10,FALSE)</f>
        <v>60 - 70</v>
      </c>
      <c r="G324" s="2" t="str">
        <f>VLOOKUP(D324,CUSTOMERS!A:I,9,FALSE)</f>
        <v>South-West</v>
      </c>
      <c r="H324" s="2" t="str">
        <f>VLOOKUP(D324,CUSTOMERS!A:K,11,FALSE)</f>
        <v>USA</v>
      </c>
      <c r="I324" s="2">
        <f t="shared" si="5"/>
        <v>0</v>
      </c>
    </row>
    <row r="325" spans="1:9" x14ac:dyDescent="0.2">
      <c r="A325" s="2">
        <v>1425</v>
      </c>
      <c r="B325" s="2">
        <v>1</v>
      </c>
      <c r="C325" s="4">
        <v>44862</v>
      </c>
      <c r="D325" s="2">
        <v>648</v>
      </c>
      <c r="E325" s="2">
        <f>VLOOKUP(D325,CUSTOMERS!A:E,5,FALSE)</f>
        <v>6</v>
      </c>
      <c r="F325" s="2" t="str">
        <f ca="1">VLOOKUP(D325,CUSTOMERS!A:J,10,FALSE)</f>
        <v>60 - 70</v>
      </c>
      <c r="G325" s="2" t="str">
        <f>VLOOKUP(D325,CUSTOMERS!A:I,9,FALSE)</f>
        <v>South-West</v>
      </c>
      <c r="H325" s="2" t="str">
        <f>VLOOKUP(D325,CUSTOMERS!A:K,11,FALSE)</f>
        <v>USA</v>
      </c>
      <c r="I325" s="2">
        <f t="shared" si="5"/>
        <v>0</v>
      </c>
    </row>
    <row r="326" spans="1:9" x14ac:dyDescent="0.2">
      <c r="A326" s="2">
        <v>1426</v>
      </c>
      <c r="B326" s="2">
        <v>1</v>
      </c>
      <c r="C326" s="4">
        <v>44863</v>
      </c>
      <c r="D326" s="2">
        <v>115</v>
      </c>
      <c r="E326" s="2">
        <f>VLOOKUP(D326,CUSTOMERS!A:E,5,FALSE)</f>
        <v>3</v>
      </c>
      <c r="F326" s="2" t="str">
        <f ca="1">VLOOKUP(D326,CUSTOMERS!A:J,10,FALSE)</f>
        <v>30 - 40</v>
      </c>
      <c r="G326" s="2" t="str">
        <f>VLOOKUP(D326,CUSTOMERS!A:I,9,FALSE)</f>
        <v>South-East</v>
      </c>
      <c r="H326" s="2" t="str">
        <f>VLOOKUP(D326,CUSTOMERS!A:K,11,FALSE)</f>
        <v>USA</v>
      </c>
      <c r="I326" s="2">
        <f t="shared" si="5"/>
        <v>0</v>
      </c>
    </row>
    <row r="327" spans="1:9" x14ac:dyDescent="0.2">
      <c r="A327" s="2">
        <v>1427</v>
      </c>
      <c r="B327" s="2">
        <v>1</v>
      </c>
      <c r="C327" s="4">
        <v>44863</v>
      </c>
      <c r="D327" s="2">
        <v>401</v>
      </c>
      <c r="E327" s="2">
        <f>VLOOKUP(D327,CUSTOMERS!A:E,5,FALSE)</f>
        <v>8</v>
      </c>
      <c r="F327" s="2" t="str">
        <f ca="1">VLOOKUP(D327,CUSTOMERS!A:J,10,FALSE)</f>
        <v>50 - 60</v>
      </c>
      <c r="G327" s="2" t="str">
        <f>VLOOKUP(D327,CUSTOMERS!A:I,9,FALSE)</f>
        <v>North-East</v>
      </c>
      <c r="H327" s="2" t="str">
        <f>VLOOKUP(D327,CUSTOMERS!A:K,11,FALSE)</f>
        <v>USA</v>
      </c>
      <c r="I327" s="2">
        <f t="shared" si="5"/>
        <v>0</v>
      </c>
    </row>
    <row r="328" spans="1:9" x14ac:dyDescent="0.2">
      <c r="A328" s="2">
        <v>1428</v>
      </c>
      <c r="B328" s="2">
        <v>1</v>
      </c>
      <c r="C328" s="4">
        <v>44864</v>
      </c>
      <c r="D328" s="2">
        <v>516</v>
      </c>
      <c r="E328" s="2">
        <f>VLOOKUP(D328,CUSTOMERS!A:E,5,FALSE)</f>
        <v>4</v>
      </c>
      <c r="F328" s="2" t="str">
        <f ca="1">VLOOKUP(D328,CUSTOMERS!A:J,10,FALSE)</f>
        <v>60 - 70</v>
      </c>
      <c r="G328" s="2" t="str">
        <f>VLOOKUP(D328,CUSTOMERS!A:I,9,FALSE)</f>
        <v>Central</v>
      </c>
      <c r="H328" s="2" t="str">
        <f>VLOOKUP(D328,CUSTOMERS!A:K,11,FALSE)</f>
        <v>USA</v>
      </c>
      <c r="I328" s="2">
        <f t="shared" si="5"/>
        <v>0</v>
      </c>
    </row>
    <row r="329" spans="1:9" x14ac:dyDescent="0.2">
      <c r="A329" s="2">
        <v>1429</v>
      </c>
      <c r="B329" s="2">
        <v>1</v>
      </c>
      <c r="C329" s="4">
        <v>44864</v>
      </c>
      <c r="D329" s="2">
        <v>598</v>
      </c>
      <c r="E329" s="2">
        <f>VLOOKUP(D329,CUSTOMERS!A:E,5,FALSE)</f>
        <v>4</v>
      </c>
      <c r="F329" s="2" t="str">
        <f ca="1">VLOOKUP(D329,CUSTOMERS!A:J,10,FALSE)</f>
        <v>30 - 40</v>
      </c>
      <c r="G329" s="2" t="str">
        <f>VLOOKUP(D329,CUSTOMERS!A:I,9,FALSE)</f>
        <v>South-East</v>
      </c>
      <c r="H329" s="2" t="str">
        <f>VLOOKUP(D329,CUSTOMERS!A:K,11,FALSE)</f>
        <v>USA</v>
      </c>
      <c r="I329" s="2">
        <f t="shared" si="5"/>
        <v>0</v>
      </c>
    </row>
    <row r="330" spans="1:9" x14ac:dyDescent="0.2">
      <c r="A330" s="2">
        <v>1430</v>
      </c>
      <c r="B330" s="2">
        <v>1</v>
      </c>
      <c r="C330" s="4">
        <v>44864</v>
      </c>
      <c r="D330" s="2">
        <v>641</v>
      </c>
      <c r="E330" s="2">
        <f>VLOOKUP(D330,CUSTOMERS!A:E,5,FALSE)</f>
        <v>3</v>
      </c>
      <c r="F330" s="2" t="str">
        <f ca="1">VLOOKUP(D330,CUSTOMERS!A:J,10,FALSE)</f>
        <v>70+</v>
      </c>
      <c r="G330" s="2" t="str">
        <f>VLOOKUP(D330,CUSTOMERS!A:I,9,FALSE)</f>
        <v>South</v>
      </c>
      <c r="H330" s="2" t="str">
        <f>VLOOKUP(D330,CUSTOMERS!A:K,11,FALSE)</f>
        <v>USA</v>
      </c>
      <c r="I330" s="2">
        <f t="shared" si="5"/>
        <v>1</v>
      </c>
    </row>
    <row r="331" spans="1:9" x14ac:dyDescent="0.2">
      <c r="A331" s="2">
        <v>1431</v>
      </c>
      <c r="B331" s="2">
        <v>1</v>
      </c>
      <c r="C331" s="4">
        <v>44865</v>
      </c>
      <c r="D331" s="2">
        <v>100</v>
      </c>
      <c r="E331" s="2">
        <f>VLOOKUP(D331,CUSTOMERS!A:E,5,FALSE)</f>
        <v>2</v>
      </c>
      <c r="F331" s="2" t="str">
        <f ca="1">VLOOKUP(D331,CUSTOMERS!A:J,10,FALSE)</f>
        <v>70+</v>
      </c>
      <c r="G331" s="2" t="str">
        <f>VLOOKUP(D331,CUSTOMERS!A:I,9,FALSE)</f>
        <v>South-East</v>
      </c>
      <c r="H331" s="2" t="str">
        <f>VLOOKUP(D331,CUSTOMERS!A:K,11,FALSE)</f>
        <v>USA</v>
      </c>
      <c r="I331" s="2">
        <f t="shared" si="5"/>
        <v>0</v>
      </c>
    </row>
    <row r="332" spans="1:9" x14ac:dyDescent="0.2">
      <c r="A332" s="2">
        <v>1432</v>
      </c>
      <c r="B332" s="2">
        <v>1</v>
      </c>
      <c r="C332" s="4">
        <v>44865</v>
      </c>
      <c r="D332" s="2">
        <v>227</v>
      </c>
      <c r="E332" s="2">
        <f>VLOOKUP(D332,CUSTOMERS!A:E,5,FALSE)</f>
        <v>9</v>
      </c>
      <c r="F332" s="2" t="str">
        <f ca="1">VLOOKUP(D332,CUSTOMERS!A:J,10,FALSE)</f>
        <v>30 - 40</v>
      </c>
      <c r="G332" s="2" t="str">
        <f>VLOOKUP(D332,CUSTOMERS!A:I,9,FALSE)</f>
        <v>South-East</v>
      </c>
      <c r="H332" s="2" t="str">
        <f>VLOOKUP(D332,CUSTOMERS!A:K,11,FALSE)</f>
        <v>USA</v>
      </c>
      <c r="I332" s="2">
        <f t="shared" si="5"/>
        <v>0</v>
      </c>
    </row>
    <row r="333" spans="1:9" x14ac:dyDescent="0.2">
      <c r="A333" s="2">
        <v>1433</v>
      </c>
      <c r="B333" s="2">
        <v>1</v>
      </c>
      <c r="C333" s="4">
        <v>44868</v>
      </c>
      <c r="D333" s="2">
        <v>126</v>
      </c>
      <c r="E333" s="2">
        <f>VLOOKUP(D333,CUSTOMERS!A:E,5,FALSE)</f>
        <v>3</v>
      </c>
      <c r="F333" s="2" t="str">
        <f ca="1">VLOOKUP(D333,CUSTOMERS!A:J,10,FALSE)</f>
        <v>50 - 60</v>
      </c>
      <c r="G333" s="2" t="str">
        <f>VLOOKUP(D333,CUSTOMERS!A:I,9,FALSE)</f>
        <v>France</v>
      </c>
      <c r="H333" s="2" t="str">
        <f>VLOOKUP(D333,CUSTOMERS!A:K,11,FALSE)</f>
        <v>Europe</v>
      </c>
      <c r="I333" s="2">
        <f t="shared" si="5"/>
        <v>0</v>
      </c>
    </row>
    <row r="334" spans="1:9" x14ac:dyDescent="0.2">
      <c r="A334" s="2">
        <v>1434</v>
      </c>
      <c r="B334" s="2">
        <v>1</v>
      </c>
      <c r="C334" s="4">
        <v>44868</v>
      </c>
      <c r="D334" s="2">
        <v>154</v>
      </c>
      <c r="E334" s="2">
        <f>VLOOKUP(D334,CUSTOMERS!A:E,5,FALSE)</f>
        <v>6</v>
      </c>
      <c r="F334" s="2" t="str">
        <f ca="1">VLOOKUP(D334,CUSTOMERS!A:J,10,FALSE)</f>
        <v>30 - 40</v>
      </c>
      <c r="G334" s="2" t="str">
        <f>VLOOKUP(D334,CUSTOMERS!A:I,9,FALSE)</f>
        <v>North-West</v>
      </c>
      <c r="H334" s="2" t="str">
        <f>VLOOKUP(D334,CUSTOMERS!A:K,11,FALSE)</f>
        <v>USA</v>
      </c>
      <c r="I334" s="2">
        <f t="shared" si="5"/>
        <v>0</v>
      </c>
    </row>
    <row r="335" spans="1:9" x14ac:dyDescent="0.2">
      <c r="A335" s="2">
        <v>1435</v>
      </c>
      <c r="B335" s="2">
        <v>1</v>
      </c>
      <c r="C335" s="4">
        <v>44868</v>
      </c>
      <c r="D335" s="2">
        <v>436</v>
      </c>
      <c r="E335" s="2">
        <f>VLOOKUP(D335,CUSTOMERS!A:E,5,FALSE)</f>
        <v>6</v>
      </c>
      <c r="F335" s="2" t="str">
        <f ca="1">VLOOKUP(D335,CUSTOMERS!A:J,10,FALSE)</f>
        <v>40 - 50</v>
      </c>
      <c r="G335" s="2" t="str">
        <f>VLOOKUP(D335,CUSTOMERS!A:I,9,FALSE)</f>
        <v>South-East</v>
      </c>
      <c r="H335" s="2" t="str">
        <f>VLOOKUP(D335,CUSTOMERS!A:K,11,FALSE)</f>
        <v>USA</v>
      </c>
      <c r="I335" s="2">
        <f t="shared" si="5"/>
        <v>1</v>
      </c>
    </row>
    <row r="336" spans="1:9" x14ac:dyDescent="0.2">
      <c r="A336" s="2">
        <v>1436</v>
      </c>
      <c r="B336" s="2">
        <v>1</v>
      </c>
      <c r="C336" s="4">
        <v>44869</v>
      </c>
      <c r="D336" s="2">
        <v>530</v>
      </c>
      <c r="E336" s="2">
        <f>VLOOKUP(D336,CUSTOMERS!A:E,5,FALSE)</f>
        <v>10</v>
      </c>
      <c r="F336" s="2" t="str">
        <f ca="1">VLOOKUP(D336,CUSTOMERS!A:J,10,FALSE)</f>
        <v>30 - 40</v>
      </c>
      <c r="G336" s="2" t="str">
        <f>VLOOKUP(D336,CUSTOMERS!A:I,9,FALSE)</f>
        <v>Central</v>
      </c>
      <c r="H336" s="2" t="str">
        <f>VLOOKUP(D336,CUSTOMERS!A:K,11,FALSE)</f>
        <v>USA</v>
      </c>
      <c r="I336" s="2">
        <f t="shared" si="5"/>
        <v>1</v>
      </c>
    </row>
    <row r="337" spans="1:9" x14ac:dyDescent="0.2">
      <c r="A337" s="2">
        <v>1437</v>
      </c>
      <c r="B337" s="2">
        <v>1</v>
      </c>
      <c r="C337" s="4">
        <v>44870</v>
      </c>
      <c r="D337" s="2">
        <v>27</v>
      </c>
      <c r="E337" s="2">
        <f>VLOOKUP(D337,CUSTOMERS!A:E,5,FALSE)</f>
        <v>2</v>
      </c>
      <c r="F337" s="2" t="str">
        <f ca="1">VLOOKUP(D337,CUSTOMERS!A:J,10,FALSE)</f>
        <v>30 - 40</v>
      </c>
      <c r="G337" s="2" t="str">
        <f>VLOOKUP(D337,CUSTOMERS!A:I,9,FALSE)</f>
        <v>South-West</v>
      </c>
      <c r="H337" s="2" t="str">
        <f>VLOOKUP(D337,CUSTOMERS!A:K,11,FALSE)</f>
        <v>USA</v>
      </c>
      <c r="I337" s="2">
        <f t="shared" si="5"/>
        <v>0</v>
      </c>
    </row>
    <row r="338" spans="1:9" x14ac:dyDescent="0.2">
      <c r="A338" s="2">
        <v>1438</v>
      </c>
      <c r="B338" s="2">
        <v>1</v>
      </c>
      <c r="C338" s="4">
        <v>44870</v>
      </c>
      <c r="D338" s="2">
        <v>571</v>
      </c>
      <c r="E338" s="2">
        <f>VLOOKUP(D338,CUSTOMERS!A:E,5,FALSE)</f>
        <v>1</v>
      </c>
      <c r="F338" s="2" t="str">
        <f ca="1">VLOOKUP(D338,CUSTOMERS!A:J,10,FALSE)</f>
        <v>30 - 40</v>
      </c>
      <c r="G338" s="2" t="str">
        <f>VLOOKUP(D338,CUSTOMERS!A:I,9,FALSE)</f>
        <v>South-West</v>
      </c>
      <c r="H338" s="2" t="str">
        <f>VLOOKUP(D338,CUSTOMERS!A:K,11,FALSE)</f>
        <v>USA</v>
      </c>
      <c r="I338" s="2">
        <f t="shared" si="5"/>
        <v>1</v>
      </c>
    </row>
    <row r="339" spans="1:9" x14ac:dyDescent="0.2">
      <c r="A339" s="2">
        <v>1439</v>
      </c>
      <c r="B339" s="2">
        <v>1</v>
      </c>
      <c r="C339" s="4">
        <v>44871</v>
      </c>
      <c r="D339" s="2">
        <v>259</v>
      </c>
      <c r="E339" s="2">
        <f>VLOOKUP(D339,CUSTOMERS!A:E,5,FALSE)</f>
        <v>3</v>
      </c>
      <c r="F339" s="2" t="str">
        <f ca="1">VLOOKUP(D339,CUSTOMERS!A:J,10,FALSE)</f>
        <v>70+</v>
      </c>
      <c r="G339" s="2" t="str">
        <f>VLOOKUP(D339,CUSTOMERS!A:I,9,FALSE)</f>
        <v>South</v>
      </c>
      <c r="H339" s="2" t="str">
        <f>VLOOKUP(D339,CUSTOMERS!A:K,11,FALSE)</f>
        <v>USA</v>
      </c>
      <c r="I339" s="2">
        <f t="shared" si="5"/>
        <v>0</v>
      </c>
    </row>
    <row r="340" spans="1:9" x14ac:dyDescent="0.2">
      <c r="A340" s="2">
        <v>1440</v>
      </c>
      <c r="B340" s="2">
        <v>1</v>
      </c>
      <c r="C340" s="4">
        <v>44871</v>
      </c>
      <c r="D340" s="2">
        <v>260</v>
      </c>
      <c r="E340" s="2">
        <f>VLOOKUP(D340,CUSTOMERS!A:E,5,FALSE)</f>
        <v>3</v>
      </c>
      <c r="F340" s="2" t="str">
        <f ca="1">VLOOKUP(D340,CUSTOMERS!A:J,10,FALSE)</f>
        <v>50 - 60</v>
      </c>
      <c r="G340" s="2" t="str">
        <f>VLOOKUP(D340,CUSTOMERS!A:I,9,FALSE)</f>
        <v>Canada</v>
      </c>
      <c r="H340" s="2" t="str">
        <f>VLOOKUP(D340,CUSTOMERS!A:K,11,FALSE)</f>
        <v>Canada</v>
      </c>
      <c r="I340" s="2">
        <f t="shared" si="5"/>
        <v>1</v>
      </c>
    </row>
    <row r="341" spans="1:9" x14ac:dyDescent="0.2">
      <c r="A341" s="2">
        <v>1441</v>
      </c>
      <c r="B341" s="2">
        <v>1</v>
      </c>
      <c r="C341" s="4">
        <v>44872</v>
      </c>
      <c r="D341" s="2">
        <v>374</v>
      </c>
      <c r="E341" s="2">
        <f>VLOOKUP(D341,CUSTOMERS!A:E,5,FALSE)</f>
        <v>2</v>
      </c>
      <c r="F341" s="2" t="str">
        <f ca="1">VLOOKUP(D341,CUSTOMERS!A:J,10,FALSE)</f>
        <v>50 - 60</v>
      </c>
      <c r="G341" s="2" t="str">
        <f>VLOOKUP(D341,CUSTOMERS!A:I,9,FALSE)</f>
        <v>North-West</v>
      </c>
      <c r="H341" s="2" t="str">
        <f>VLOOKUP(D341,CUSTOMERS!A:K,11,FALSE)</f>
        <v>USA</v>
      </c>
      <c r="I341" s="2">
        <f t="shared" si="5"/>
        <v>1</v>
      </c>
    </row>
    <row r="342" spans="1:9" x14ac:dyDescent="0.2">
      <c r="A342" s="2">
        <v>1442</v>
      </c>
      <c r="B342" s="2">
        <v>1</v>
      </c>
      <c r="C342" s="4">
        <v>44872</v>
      </c>
      <c r="D342" s="2">
        <v>632</v>
      </c>
      <c r="E342" s="2">
        <f>VLOOKUP(D342,CUSTOMERS!A:E,5,FALSE)</f>
        <v>9</v>
      </c>
      <c r="F342" s="2" t="str">
        <f ca="1">VLOOKUP(D342,CUSTOMERS!A:J,10,FALSE)</f>
        <v>50 - 60</v>
      </c>
      <c r="G342" s="2" t="str">
        <f>VLOOKUP(D342,CUSTOMERS!A:I,9,FALSE)</f>
        <v>North-West</v>
      </c>
      <c r="H342" s="2" t="str">
        <f>VLOOKUP(D342,CUSTOMERS!A:K,11,FALSE)</f>
        <v>USA</v>
      </c>
      <c r="I342" s="2">
        <f t="shared" si="5"/>
        <v>0</v>
      </c>
    </row>
    <row r="343" spans="1:9" x14ac:dyDescent="0.2">
      <c r="A343" s="2">
        <v>1443</v>
      </c>
      <c r="B343" s="2">
        <v>1</v>
      </c>
      <c r="C343" s="4">
        <v>44873</v>
      </c>
      <c r="D343" s="2">
        <v>394</v>
      </c>
      <c r="E343" s="2">
        <f>VLOOKUP(D343,CUSTOMERS!A:E,5,FALSE)</f>
        <v>2</v>
      </c>
      <c r="F343" s="2" t="str">
        <f ca="1">VLOOKUP(D343,CUSTOMERS!A:J,10,FALSE)</f>
        <v>40 - 50</v>
      </c>
      <c r="G343" s="2" t="str">
        <f>VLOOKUP(D343,CUSTOMERS!A:I,9,FALSE)</f>
        <v>South-East</v>
      </c>
      <c r="H343" s="2" t="str">
        <f>VLOOKUP(D343,CUSTOMERS!A:K,11,FALSE)</f>
        <v>USA</v>
      </c>
      <c r="I343" s="2">
        <f t="shared" si="5"/>
        <v>1</v>
      </c>
    </row>
    <row r="344" spans="1:9" x14ac:dyDescent="0.2">
      <c r="A344" s="2">
        <v>1444</v>
      </c>
      <c r="B344" s="2">
        <v>1</v>
      </c>
      <c r="C344" s="4">
        <v>44875</v>
      </c>
      <c r="D344" s="2">
        <v>168</v>
      </c>
      <c r="E344" s="2">
        <f>VLOOKUP(D344,CUSTOMERS!A:E,5,FALSE)</f>
        <v>1</v>
      </c>
      <c r="F344" s="2" t="str">
        <f ca="1">VLOOKUP(D344,CUSTOMERS!A:J,10,FALSE)</f>
        <v>30 - 40</v>
      </c>
      <c r="G344" s="2" t="str">
        <f>VLOOKUP(D344,CUSTOMERS!A:I,9,FALSE)</f>
        <v>South-West</v>
      </c>
      <c r="H344" s="2" t="str">
        <f>VLOOKUP(D344,CUSTOMERS!A:K,11,FALSE)</f>
        <v>USA</v>
      </c>
      <c r="I344" s="2">
        <f t="shared" si="5"/>
        <v>1</v>
      </c>
    </row>
    <row r="345" spans="1:9" x14ac:dyDescent="0.2">
      <c r="A345" s="2">
        <v>1445</v>
      </c>
      <c r="B345" s="2">
        <v>1</v>
      </c>
      <c r="C345" s="4">
        <v>44875</v>
      </c>
      <c r="D345" s="2">
        <v>175</v>
      </c>
      <c r="E345" s="2">
        <f>VLOOKUP(D345,CUSTOMERS!A:E,5,FALSE)</f>
        <v>4</v>
      </c>
      <c r="F345" s="2" t="str">
        <f ca="1">VLOOKUP(D345,CUSTOMERS!A:J,10,FALSE)</f>
        <v>50 - 60</v>
      </c>
      <c r="G345" s="2" t="str">
        <f>VLOOKUP(D345,CUSTOMERS!A:I,9,FALSE)</f>
        <v>South</v>
      </c>
      <c r="H345" s="2" t="str">
        <f>VLOOKUP(D345,CUSTOMERS!A:K,11,FALSE)</f>
        <v>USA</v>
      </c>
      <c r="I345" s="2">
        <f t="shared" si="5"/>
        <v>0</v>
      </c>
    </row>
    <row r="346" spans="1:9" x14ac:dyDescent="0.2">
      <c r="A346" s="2">
        <v>1446</v>
      </c>
      <c r="B346" s="2">
        <v>1</v>
      </c>
      <c r="C346" s="4">
        <v>44876</v>
      </c>
      <c r="D346" s="2">
        <v>29</v>
      </c>
      <c r="E346" s="2">
        <f>VLOOKUP(D346,CUSTOMERS!A:E,5,FALSE)</f>
        <v>7</v>
      </c>
      <c r="F346" s="2" t="str">
        <f ca="1">VLOOKUP(D346,CUSTOMERS!A:J,10,FALSE)</f>
        <v>50 - 60</v>
      </c>
      <c r="G346" s="2" t="str">
        <f>VLOOKUP(D346,CUSTOMERS!A:I,9,FALSE)</f>
        <v>Central</v>
      </c>
      <c r="H346" s="2" t="str">
        <f>VLOOKUP(D346,CUSTOMERS!A:K,11,FALSE)</f>
        <v>USA</v>
      </c>
      <c r="I346" s="2">
        <f t="shared" si="5"/>
        <v>1</v>
      </c>
    </row>
    <row r="347" spans="1:9" x14ac:dyDescent="0.2">
      <c r="A347" s="2">
        <v>1447</v>
      </c>
      <c r="B347" s="2">
        <v>1</v>
      </c>
      <c r="C347" s="4">
        <v>44877</v>
      </c>
      <c r="D347" s="2">
        <v>162</v>
      </c>
      <c r="E347" s="2">
        <f>VLOOKUP(D347,CUSTOMERS!A:E,5,FALSE)</f>
        <v>8</v>
      </c>
      <c r="F347" s="2" t="str">
        <f ca="1">VLOOKUP(D347,CUSTOMERS!A:J,10,FALSE)</f>
        <v>40 - 50</v>
      </c>
      <c r="G347" s="2" t="str">
        <f>VLOOKUP(D347,CUSTOMERS!A:I,9,FALSE)</f>
        <v>Canada</v>
      </c>
      <c r="H347" s="2" t="str">
        <f>VLOOKUP(D347,CUSTOMERS!A:K,11,FALSE)</f>
        <v>Canada</v>
      </c>
      <c r="I347" s="2">
        <f t="shared" si="5"/>
        <v>0</v>
      </c>
    </row>
    <row r="348" spans="1:9" x14ac:dyDescent="0.2">
      <c r="A348" s="2">
        <v>1448</v>
      </c>
      <c r="B348" s="2">
        <v>1</v>
      </c>
      <c r="C348" s="4">
        <v>44877</v>
      </c>
      <c r="D348" s="2">
        <v>325</v>
      </c>
      <c r="E348" s="2">
        <f>VLOOKUP(D348,CUSTOMERS!A:E,5,FALSE)</f>
        <v>10</v>
      </c>
      <c r="F348" s="2" t="str">
        <f ca="1">VLOOKUP(D348,CUSTOMERS!A:J,10,FALSE)</f>
        <v>30 - 40</v>
      </c>
      <c r="G348" s="2" t="str">
        <f>VLOOKUP(D348,CUSTOMERS!A:I,9,FALSE)</f>
        <v>England</v>
      </c>
      <c r="H348" s="2" t="str">
        <f>VLOOKUP(D348,CUSTOMERS!A:K,11,FALSE)</f>
        <v>Europe</v>
      </c>
      <c r="I348" s="2">
        <f t="shared" si="5"/>
        <v>0</v>
      </c>
    </row>
    <row r="349" spans="1:9" x14ac:dyDescent="0.2">
      <c r="A349" s="2">
        <v>1449</v>
      </c>
      <c r="B349" s="2">
        <v>1</v>
      </c>
      <c r="C349" s="4">
        <v>44877</v>
      </c>
      <c r="D349" s="2">
        <v>393</v>
      </c>
      <c r="E349" s="2">
        <f>VLOOKUP(D349,CUSTOMERS!A:E,5,FALSE)</f>
        <v>5</v>
      </c>
      <c r="F349" s="2" t="str">
        <f ca="1">VLOOKUP(D349,CUSTOMERS!A:J,10,FALSE)</f>
        <v>40 - 50</v>
      </c>
      <c r="G349" s="2" t="str">
        <f>VLOOKUP(D349,CUSTOMERS!A:I,9,FALSE)</f>
        <v>South-West</v>
      </c>
      <c r="H349" s="2" t="str">
        <f>VLOOKUP(D349,CUSTOMERS!A:K,11,FALSE)</f>
        <v>USA</v>
      </c>
      <c r="I349" s="2">
        <f t="shared" si="5"/>
        <v>1</v>
      </c>
    </row>
    <row r="350" spans="1:9" x14ac:dyDescent="0.2">
      <c r="A350" s="2">
        <v>1450</v>
      </c>
      <c r="B350" s="2">
        <v>1</v>
      </c>
      <c r="C350" s="4">
        <v>44878</v>
      </c>
      <c r="D350" s="2">
        <v>9</v>
      </c>
      <c r="E350" s="2">
        <f>VLOOKUP(D350,CUSTOMERS!A:E,5,FALSE)</f>
        <v>6</v>
      </c>
      <c r="F350" s="2" t="str">
        <f ca="1">VLOOKUP(D350,CUSTOMERS!A:J,10,FALSE)</f>
        <v>30 - 40</v>
      </c>
      <c r="G350" s="2" t="str">
        <f>VLOOKUP(D350,CUSTOMERS!A:I,9,FALSE)</f>
        <v>North-West</v>
      </c>
      <c r="H350" s="2" t="str">
        <f>VLOOKUP(D350,CUSTOMERS!A:K,11,FALSE)</f>
        <v>USA</v>
      </c>
      <c r="I350" s="2">
        <f t="shared" si="5"/>
        <v>1</v>
      </c>
    </row>
    <row r="351" spans="1:9" x14ac:dyDescent="0.2">
      <c r="A351" s="2">
        <v>1451</v>
      </c>
      <c r="B351" s="2">
        <v>1</v>
      </c>
      <c r="C351" s="4">
        <v>44878</v>
      </c>
      <c r="D351" s="2">
        <v>677</v>
      </c>
      <c r="E351" s="2">
        <f>VLOOKUP(D351,CUSTOMERS!A:E,5,FALSE)</f>
        <v>4</v>
      </c>
      <c r="F351" s="2" t="str">
        <f ca="1">VLOOKUP(D351,CUSTOMERS!A:J,10,FALSE)</f>
        <v>40 - 50</v>
      </c>
      <c r="G351" s="2" t="str">
        <f>VLOOKUP(D351,CUSTOMERS!A:I,9,FALSE)</f>
        <v>North-East</v>
      </c>
      <c r="H351" s="2" t="str">
        <f>VLOOKUP(D351,CUSTOMERS!A:K,11,FALSE)</f>
        <v>USA</v>
      </c>
      <c r="I351" s="2">
        <f t="shared" si="5"/>
        <v>0</v>
      </c>
    </row>
    <row r="352" spans="1:9" x14ac:dyDescent="0.2">
      <c r="A352" s="2">
        <v>1452</v>
      </c>
      <c r="B352" s="2">
        <v>1</v>
      </c>
      <c r="C352" s="4">
        <v>44879</v>
      </c>
      <c r="D352" s="2">
        <v>63</v>
      </c>
      <c r="E352" s="2">
        <f>VLOOKUP(D352,CUSTOMERS!A:E,5,FALSE)</f>
        <v>5</v>
      </c>
      <c r="F352" s="2" t="str">
        <f ca="1">VLOOKUP(D352,CUSTOMERS!A:J,10,FALSE)</f>
        <v>60 - 70</v>
      </c>
      <c r="G352" s="2" t="str">
        <f>VLOOKUP(D352,CUSTOMERS!A:I,9,FALSE)</f>
        <v>South</v>
      </c>
      <c r="H352" s="2" t="str">
        <f>VLOOKUP(D352,CUSTOMERS!A:K,11,FALSE)</f>
        <v>USA</v>
      </c>
      <c r="I352" s="2">
        <f t="shared" si="5"/>
        <v>0</v>
      </c>
    </row>
    <row r="353" spans="1:9" x14ac:dyDescent="0.2">
      <c r="A353" s="2">
        <v>1453</v>
      </c>
      <c r="B353" s="2">
        <v>1</v>
      </c>
      <c r="C353" s="4">
        <v>44879</v>
      </c>
      <c r="D353" s="2">
        <v>461</v>
      </c>
      <c r="E353" s="2">
        <f>VLOOKUP(D353,CUSTOMERS!A:E,5,FALSE)</f>
        <v>5</v>
      </c>
      <c r="F353" s="2" t="str">
        <f ca="1">VLOOKUP(D353,CUSTOMERS!A:J,10,FALSE)</f>
        <v>60 - 70</v>
      </c>
      <c r="G353" s="2" t="str">
        <f>VLOOKUP(D353,CUSTOMERS!A:I,9,FALSE)</f>
        <v>South-West</v>
      </c>
      <c r="H353" s="2" t="str">
        <f>VLOOKUP(D353,CUSTOMERS!A:K,11,FALSE)</f>
        <v>USA</v>
      </c>
      <c r="I353" s="2">
        <f t="shared" si="5"/>
        <v>0</v>
      </c>
    </row>
    <row r="354" spans="1:9" x14ac:dyDescent="0.2">
      <c r="A354" s="2">
        <v>1454</v>
      </c>
      <c r="B354" s="2">
        <v>1</v>
      </c>
      <c r="C354" s="4">
        <v>44880</v>
      </c>
      <c r="D354" s="2">
        <v>20</v>
      </c>
      <c r="E354" s="2">
        <f>VLOOKUP(D354,CUSTOMERS!A:E,5,FALSE)</f>
        <v>3</v>
      </c>
      <c r="F354" s="2" t="str">
        <f ca="1">VLOOKUP(D354,CUSTOMERS!A:J,10,FALSE)</f>
        <v>40 - 50</v>
      </c>
      <c r="G354" s="2" t="str">
        <f>VLOOKUP(D354,CUSTOMERS!A:I,9,FALSE)</f>
        <v>England</v>
      </c>
      <c r="H354" s="2" t="str">
        <f>VLOOKUP(D354,CUSTOMERS!A:K,11,FALSE)</f>
        <v>Europe</v>
      </c>
      <c r="I354" s="2">
        <f t="shared" si="5"/>
        <v>0</v>
      </c>
    </row>
    <row r="355" spans="1:9" x14ac:dyDescent="0.2">
      <c r="A355" s="2">
        <v>1455</v>
      </c>
      <c r="B355" s="2">
        <v>1</v>
      </c>
      <c r="C355" s="4">
        <v>44882</v>
      </c>
      <c r="D355" s="2">
        <v>202</v>
      </c>
      <c r="E355" s="2">
        <f>VLOOKUP(D355,CUSTOMERS!A:E,5,FALSE)</f>
        <v>5</v>
      </c>
      <c r="F355" s="2" t="str">
        <f ca="1">VLOOKUP(D355,CUSTOMERS!A:J,10,FALSE)</f>
        <v>60 - 70</v>
      </c>
      <c r="G355" s="2" t="str">
        <f>VLOOKUP(D355,CUSTOMERS!A:I,9,FALSE)</f>
        <v>North-West</v>
      </c>
      <c r="H355" s="2" t="str">
        <f>VLOOKUP(D355,CUSTOMERS!A:K,11,FALSE)</f>
        <v>USA</v>
      </c>
      <c r="I355" s="2">
        <f t="shared" si="5"/>
        <v>0</v>
      </c>
    </row>
    <row r="356" spans="1:9" x14ac:dyDescent="0.2">
      <c r="A356" s="2">
        <v>1456</v>
      </c>
      <c r="B356" s="2">
        <v>1</v>
      </c>
      <c r="C356" s="4">
        <v>44882</v>
      </c>
      <c r="D356" s="2">
        <v>485</v>
      </c>
      <c r="E356" s="2">
        <f>VLOOKUP(D356,CUSTOMERS!A:E,5,FALSE)</f>
        <v>9</v>
      </c>
      <c r="F356" s="2" t="str">
        <f ca="1">VLOOKUP(D356,CUSTOMERS!A:J,10,FALSE)</f>
        <v>40 - 50</v>
      </c>
      <c r="G356" s="2" t="str">
        <f>VLOOKUP(D356,CUSTOMERS!A:I,9,FALSE)</f>
        <v>North-West</v>
      </c>
      <c r="H356" s="2" t="str">
        <f>VLOOKUP(D356,CUSTOMERS!A:K,11,FALSE)</f>
        <v>USA</v>
      </c>
      <c r="I356" s="2">
        <f t="shared" si="5"/>
        <v>0</v>
      </c>
    </row>
    <row r="357" spans="1:9" x14ac:dyDescent="0.2">
      <c r="A357" s="2">
        <v>1457</v>
      </c>
      <c r="B357" s="2">
        <v>1</v>
      </c>
      <c r="C357" s="4">
        <v>44883</v>
      </c>
      <c r="D357" s="2">
        <v>54</v>
      </c>
      <c r="E357" s="2">
        <f>VLOOKUP(D357,CUSTOMERS!A:E,5,FALSE)</f>
        <v>6</v>
      </c>
      <c r="F357" s="2" t="str">
        <f ca="1">VLOOKUP(D357,CUSTOMERS!A:J,10,FALSE)</f>
        <v>20 - 30</v>
      </c>
      <c r="G357" s="2" t="str">
        <f>VLOOKUP(D357,CUSTOMERS!A:I,9,FALSE)</f>
        <v>North-West</v>
      </c>
      <c r="H357" s="2" t="str">
        <f>VLOOKUP(D357,CUSTOMERS!A:K,11,FALSE)</f>
        <v>USA</v>
      </c>
      <c r="I357" s="2">
        <f t="shared" si="5"/>
        <v>1</v>
      </c>
    </row>
    <row r="358" spans="1:9" x14ac:dyDescent="0.2">
      <c r="A358" s="2">
        <v>1458</v>
      </c>
      <c r="B358" s="2">
        <v>1</v>
      </c>
      <c r="C358" s="4">
        <v>44883</v>
      </c>
      <c r="D358" s="2">
        <v>361</v>
      </c>
      <c r="E358" s="2">
        <f>VLOOKUP(D358,CUSTOMERS!A:E,5,FALSE)</f>
        <v>8</v>
      </c>
      <c r="F358" s="2" t="str">
        <f ca="1">VLOOKUP(D358,CUSTOMERS!A:J,10,FALSE)</f>
        <v>30 - 40</v>
      </c>
      <c r="G358" s="2" t="str">
        <f>VLOOKUP(D358,CUSTOMERS!A:I,9,FALSE)</f>
        <v>France</v>
      </c>
      <c r="H358" s="2" t="str">
        <f>VLOOKUP(D358,CUSTOMERS!A:K,11,FALSE)</f>
        <v>Europe</v>
      </c>
      <c r="I358" s="2">
        <f t="shared" si="5"/>
        <v>0</v>
      </c>
    </row>
    <row r="359" spans="1:9" x14ac:dyDescent="0.2">
      <c r="A359" s="2">
        <v>1459</v>
      </c>
      <c r="B359" s="2">
        <v>1</v>
      </c>
      <c r="C359" s="4">
        <v>44883</v>
      </c>
      <c r="D359" s="2">
        <v>390</v>
      </c>
      <c r="E359" s="2">
        <f>VLOOKUP(D359,CUSTOMERS!A:E,5,FALSE)</f>
        <v>3</v>
      </c>
      <c r="F359" s="2" t="str">
        <f ca="1">VLOOKUP(D359,CUSTOMERS!A:J,10,FALSE)</f>
        <v>40 - 50</v>
      </c>
      <c r="G359" s="2" t="str">
        <f>VLOOKUP(D359,CUSTOMERS!A:I,9,FALSE)</f>
        <v>South-East</v>
      </c>
      <c r="H359" s="2" t="str">
        <f>VLOOKUP(D359,CUSTOMERS!A:K,11,FALSE)</f>
        <v>USA</v>
      </c>
      <c r="I359" s="2">
        <f t="shared" si="5"/>
        <v>0</v>
      </c>
    </row>
    <row r="360" spans="1:9" x14ac:dyDescent="0.2">
      <c r="A360" s="2">
        <v>1460</v>
      </c>
      <c r="B360" s="2">
        <v>1</v>
      </c>
      <c r="C360" s="4">
        <v>44884</v>
      </c>
      <c r="D360" s="2">
        <v>486</v>
      </c>
      <c r="E360" s="2">
        <f>VLOOKUP(D360,CUSTOMERS!A:E,5,FALSE)</f>
        <v>6</v>
      </c>
      <c r="F360" s="2" t="str">
        <f ca="1">VLOOKUP(D360,CUSTOMERS!A:J,10,FALSE)</f>
        <v>30 - 40</v>
      </c>
      <c r="G360" s="2" t="str">
        <f>VLOOKUP(D360,CUSTOMERS!A:I,9,FALSE)</f>
        <v>Mid-Atlantic</v>
      </c>
      <c r="H360" s="2" t="str">
        <f>VLOOKUP(D360,CUSTOMERS!A:K,11,FALSE)</f>
        <v>USA</v>
      </c>
      <c r="I360" s="2">
        <f t="shared" si="5"/>
        <v>0</v>
      </c>
    </row>
    <row r="361" spans="1:9" x14ac:dyDescent="0.2">
      <c r="A361" s="2">
        <v>1461</v>
      </c>
      <c r="B361" s="2">
        <v>1</v>
      </c>
      <c r="C361" s="4">
        <v>44884</v>
      </c>
      <c r="D361" s="2">
        <v>575</v>
      </c>
      <c r="E361" s="2">
        <f>VLOOKUP(D361,CUSTOMERS!A:E,5,FALSE)</f>
        <v>8</v>
      </c>
      <c r="F361" s="2" t="str">
        <f ca="1">VLOOKUP(D361,CUSTOMERS!A:J,10,FALSE)</f>
        <v>30 - 40</v>
      </c>
      <c r="G361" s="2" t="str">
        <f>VLOOKUP(D361,CUSTOMERS!A:I,9,FALSE)</f>
        <v>South-East</v>
      </c>
      <c r="H361" s="2" t="str">
        <f>VLOOKUP(D361,CUSTOMERS!A:K,11,FALSE)</f>
        <v>USA</v>
      </c>
      <c r="I361" s="2">
        <f t="shared" si="5"/>
        <v>0</v>
      </c>
    </row>
    <row r="362" spans="1:9" x14ac:dyDescent="0.2">
      <c r="A362" s="2">
        <v>1462</v>
      </c>
      <c r="B362" s="2">
        <v>1</v>
      </c>
      <c r="C362" s="4">
        <v>44885</v>
      </c>
      <c r="D362" s="2">
        <v>66</v>
      </c>
      <c r="E362" s="2">
        <f>VLOOKUP(D362,CUSTOMERS!A:E,5,FALSE)</f>
        <v>3</v>
      </c>
      <c r="F362" s="2" t="str">
        <f ca="1">VLOOKUP(D362,CUSTOMERS!A:J,10,FALSE)</f>
        <v>40 - 50</v>
      </c>
      <c r="G362" s="2" t="str">
        <f>VLOOKUP(D362,CUSTOMERS!A:I,9,FALSE)</f>
        <v>South-East</v>
      </c>
      <c r="H362" s="2" t="str">
        <f>VLOOKUP(D362,CUSTOMERS!A:K,11,FALSE)</f>
        <v>USA</v>
      </c>
      <c r="I362" s="2">
        <f t="shared" si="5"/>
        <v>0</v>
      </c>
    </row>
    <row r="363" spans="1:9" x14ac:dyDescent="0.2">
      <c r="A363" s="2">
        <v>1463</v>
      </c>
      <c r="B363" s="2">
        <v>1</v>
      </c>
      <c r="C363" s="4">
        <v>44885</v>
      </c>
      <c r="D363" s="2">
        <v>680</v>
      </c>
      <c r="E363" s="2">
        <f>VLOOKUP(D363,CUSTOMERS!A:E,5,FALSE)</f>
        <v>2</v>
      </c>
      <c r="F363" s="2" t="str">
        <f ca="1">VLOOKUP(D363,CUSTOMERS!A:J,10,FALSE)</f>
        <v>40 - 50</v>
      </c>
      <c r="G363" s="2" t="str">
        <f>VLOOKUP(D363,CUSTOMERS!A:I,9,FALSE)</f>
        <v>Central</v>
      </c>
      <c r="H363" s="2" t="str">
        <f>VLOOKUP(D363,CUSTOMERS!A:K,11,FALSE)</f>
        <v>USA</v>
      </c>
      <c r="I363" s="2">
        <f t="shared" si="5"/>
        <v>1</v>
      </c>
    </row>
    <row r="364" spans="1:9" x14ac:dyDescent="0.2">
      <c r="A364" s="2">
        <v>1464</v>
      </c>
      <c r="B364" s="2">
        <v>1</v>
      </c>
      <c r="C364" s="4">
        <v>44886</v>
      </c>
      <c r="D364" s="2">
        <v>51</v>
      </c>
      <c r="E364" s="2">
        <f>VLOOKUP(D364,CUSTOMERS!A:E,5,FALSE)</f>
        <v>4</v>
      </c>
      <c r="F364" s="2" t="str">
        <f ca="1">VLOOKUP(D364,CUSTOMERS!A:J,10,FALSE)</f>
        <v>40 - 50</v>
      </c>
      <c r="G364" s="2" t="str">
        <f>VLOOKUP(D364,CUSTOMERS!A:I,9,FALSE)</f>
        <v>South-East</v>
      </c>
      <c r="H364" s="2" t="str">
        <f>VLOOKUP(D364,CUSTOMERS!A:K,11,FALSE)</f>
        <v>USA</v>
      </c>
      <c r="I364" s="2">
        <f t="shared" si="5"/>
        <v>0</v>
      </c>
    </row>
    <row r="365" spans="1:9" x14ac:dyDescent="0.2">
      <c r="A365" s="2">
        <v>1465</v>
      </c>
      <c r="B365" s="2">
        <v>1</v>
      </c>
      <c r="C365" s="4">
        <v>44886</v>
      </c>
      <c r="D365" s="2">
        <v>215</v>
      </c>
      <c r="E365" s="2">
        <f>VLOOKUP(D365,CUSTOMERS!A:E,5,FALSE)</f>
        <v>3</v>
      </c>
      <c r="F365" s="2" t="str">
        <f ca="1">VLOOKUP(D365,CUSTOMERS!A:J,10,FALSE)</f>
        <v>30 - 40</v>
      </c>
      <c r="G365" s="2" t="str">
        <f>VLOOKUP(D365,CUSTOMERS!A:I,9,FALSE)</f>
        <v>North-West</v>
      </c>
      <c r="H365" s="2" t="str">
        <f>VLOOKUP(D365,CUSTOMERS!A:K,11,FALSE)</f>
        <v>USA</v>
      </c>
      <c r="I365" s="2">
        <f t="shared" si="5"/>
        <v>0</v>
      </c>
    </row>
    <row r="366" spans="1:9" x14ac:dyDescent="0.2">
      <c r="A366" s="2">
        <v>1466</v>
      </c>
      <c r="B366" s="2">
        <v>1</v>
      </c>
      <c r="C366" s="4">
        <v>44886</v>
      </c>
      <c r="D366" s="2">
        <v>226</v>
      </c>
      <c r="E366" s="2">
        <f>VLOOKUP(D366,CUSTOMERS!A:E,5,FALSE)</f>
        <v>7</v>
      </c>
      <c r="F366" s="2" t="str">
        <f ca="1">VLOOKUP(D366,CUSTOMERS!A:J,10,FALSE)</f>
        <v>30 - 40</v>
      </c>
      <c r="G366" s="2" t="str">
        <f>VLOOKUP(D366,CUSTOMERS!A:I,9,FALSE)</f>
        <v>North-East</v>
      </c>
      <c r="H366" s="2" t="str">
        <f>VLOOKUP(D366,CUSTOMERS!A:K,11,FALSE)</f>
        <v>USA</v>
      </c>
      <c r="I366" s="2">
        <f t="shared" si="5"/>
        <v>1</v>
      </c>
    </row>
    <row r="367" spans="1:9" x14ac:dyDescent="0.2">
      <c r="A367" s="2">
        <v>1467</v>
      </c>
      <c r="B367" s="2">
        <v>1</v>
      </c>
      <c r="C367" s="4">
        <v>44887</v>
      </c>
      <c r="D367" s="2">
        <v>574</v>
      </c>
      <c r="E367" s="2">
        <f>VLOOKUP(D367,CUSTOMERS!A:E,5,FALSE)</f>
        <v>6</v>
      </c>
      <c r="F367" s="2" t="str">
        <f ca="1">VLOOKUP(D367,CUSTOMERS!A:J,10,FALSE)</f>
        <v>20 - 30</v>
      </c>
      <c r="G367" s="2" t="str">
        <f>VLOOKUP(D367,CUSTOMERS!A:I,9,FALSE)</f>
        <v>North-West</v>
      </c>
      <c r="H367" s="2" t="str">
        <f>VLOOKUP(D367,CUSTOMERS!A:K,11,FALSE)</f>
        <v>USA</v>
      </c>
      <c r="I367" s="2">
        <f t="shared" si="5"/>
        <v>1</v>
      </c>
    </row>
    <row r="368" spans="1:9" x14ac:dyDescent="0.2">
      <c r="A368" s="2">
        <v>1468</v>
      </c>
      <c r="B368" s="2">
        <v>1</v>
      </c>
      <c r="C368" s="4">
        <v>44889</v>
      </c>
      <c r="D368" s="2">
        <v>121</v>
      </c>
      <c r="E368" s="2">
        <f>VLOOKUP(D368,CUSTOMERS!A:E,5,FALSE)</f>
        <v>5</v>
      </c>
      <c r="F368" s="2" t="str">
        <f ca="1">VLOOKUP(D368,CUSTOMERS!A:J,10,FALSE)</f>
        <v>50 - 60</v>
      </c>
      <c r="G368" s="2" t="str">
        <f>VLOOKUP(D368,CUSTOMERS!A:I,9,FALSE)</f>
        <v>North-East</v>
      </c>
      <c r="H368" s="2" t="str">
        <f>VLOOKUP(D368,CUSTOMERS!A:K,11,FALSE)</f>
        <v>USA</v>
      </c>
      <c r="I368" s="2">
        <f t="shared" si="5"/>
        <v>0</v>
      </c>
    </row>
    <row r="369" spans="1:9" x14ac:dyDescent="0.2">
      <c r="A369" s="2">
        <v>1469</v>
      </c>
      <c r="B369" s="2">
        <v>1</v>
      </c>
      <c r="C369" s="4">
        <v>44890</v>
      </c>
      <c r="D369" s="2">
        <v>128</v>
      </c>
      <c r="E369" s="2">
        <f>VLOOKUP(D369,CUSTOMERS!A:E,5,FALSE)</f>
        <v>6</v>
      </c>
      <c r="F369" s="2" t="str">
        <f ca="1">VLOOKUP(D369,CUSTOMERS!A:J,10,FALSE)</f>
        <v>20 - 30</v>
      </c>
      <c r="G369" s="2" t="str">
        <f>VLOOKUP(D369,CUSTOMERS!A:I,9,FALSE)</f>
        <v>Mid-Atlantic</v>
      </c>
      <c r="H369" s="2" t="str">
        <f>VLOOKUP(D369,CUSTOMERS!A:K,11,FALSE)</f>
        <v>USA</v>
      </c>
      <c r="I369" s="2">
        <f t="shared" si="5"/>
        <v>0</v>
      </c>
    </row>
    <row r="370" spans="1:9" x14ac:dyDescent="0.2">
      <c r="A370" s="2">
        <v>1470</v>
      </c>
      <c r="B370" s="2">
        <v>1</v>
      </c>
      <c r="C370" s="4">
        <v>44890</v>
      </c>
      <c r="D370" s="2">
        <v>350</v>
      </c>
      <c r="E370" s="2">
        <f>VLOOKUP(D370,CUSTOMERS!A:E,5,FALSE)</f>
        <v>7</v>
      </c>
      <c r="F370" s="2" t="str">
        <f ca="1">VLOOKUP(D370,CUSTOMERS!A:J,10,FALSE)</f>
        <v>20 - 30</v>
      </c>
      <c r="G370" s="2" t="str">
        <f>VLOOKUP(D370,CUSTOMERS!A:I,9,FALSE)</f>
        <v>South</v>
      </c>
      <c r="H370" s="2" t="str">
        <f>VLOOKUP(D370,CUSTOMERS!A:K,11,FALSE)</f>
        <v>USA</v>
      </c>
      <c r="I370" s="2">
        <f t="shared" si="5"/>
        <v>1</v>
      </c>
    </row>
    <row r="371" spans="1:9" x14ac:dyDescent="0.2">
      <c r="A371" s="2">
        <v>1471</v>
      </c>
      <c r="B371" s="2">
        <v>1</v>
      </c>
      <c r="C371" s="4">
        <v>44891</v>
      </c>
      <c r="D371" s="2">
        <v>116</v>
      </c>
      <c r="E371" s="2">
        <f>VLOOKUP(D371,CUSTOMERS!A:E,5,FALSE)</f>
        <v>5</v>
      </c>
      <c r="F371" s="2" t="str">
        <f ca="1">VLOOKUP(D371,CUSTOMERS!A:J,10,FALSE)</f>
        <v>40 - 50</v>
      </c>
      <c r="G371" s="2" t="str">
        <f>VLOOKUP(D371,CUSTOMERS!A:I,9,FALSE)</f>
        <v>North-East</v>
      </c>
      <c r="H371" s="2" t="str">
        <f>VLOOKUP(D371,CUSTOMERS!A:K,11,FALSE)</f>
        <v>USA</v>
      </c>
      <c r="I371" s="2">
        <f t="shared" si="5"/>
        <v>0</v>
      </c>
    </row>
    <row r="372" spans="1:9" x14ac:dyDescent="0.2">
      <c r="A372" s="2">
        <v>1472</v>
      </c>
      <c r="B372" s="2">
        <v>1</v>
      </c>
      <c r="C372" s="4">
        <v>44891</v>
      </c>
      <c r="D372" s="2">
        <v>138</v>
      </c>
      <c r="E372" s="2">
        <f>VLOOKUP(D372,CUSTOMERS!A:E,5,FALSE)</f>
        <v>8</v>
      </c>
      <c r="F372" s="2" t="str">
        <f ca="1">VLOOKUP(D372,CUSTOMERS!A:J,10,FALSE)</f>
        <v>30 - 40</v>
      </c>
      <c r="G372" s="2" t="str">
        <f>VLOOKUP(D372,CUSTOMERS!A:I,9,FALSE)</f>
        <v>Mid-Atlantic</v>
      </c>
      <c r="H372" s="2" t="str">
        <f>VLOOKUP(D372,CUSTOMERS!A:K,11,FALSE)</f>
        <v>USA</v>
      </c>
      <c r="I372" s="2">
        <f t="shared" si="5"/>
        <v>0</v>
      </c>
    </row>
    <row r="373" spans="1:9" x14ac:dyDescent="0.2">
      <c r="A373" s="2">
        <v>1473</v>
      </c>
      <c r="B373" s="2">
        <v>1</v>
      </c>
      <c r="C373" s="4">
        <v>44891</v>
      </c>
      <c r="D373" s="2">
        <v>559</v>
      </c>
      <c r="E373" s="2">
        <f>VLOOKUP(D373,CUSTOMERS!A:E,5,FALSE)</f>
        <v>6</v>
      </c>
      <c r="F373" s="2" t="str">
        <f ca="1">VLOOKUP(D373,CUSTOMERS!A:J,10,FALSE)</f>
        <v>40 - 50</v>
      </c>
      <c r="G373" s="2" t="str">
        <f>VLOOKUP(D373,CUSTOMERS!A:I,9,FALSE)</f>
        <v>France</v>
      </c>
      <c r="H373" s="2" t="str">
        <f>VLOOKUP(D373,CUSTOMERS!A:K,11,FALSE)</f>
        <v>Europe</v>
      </c>
      <c r="I373" s="2">
        <f t="shared" si="5"/>
        <v>1</v>
      </c>
    </row>
    <row r="374" spans="1:9" x14ac:dyDescent="0.2">
      <c r="A374" s="2">
        <v>1474</v>
      </c>
      <c r="B374" s="2">
        <v>1</v>
      </c>
      <c r="C374" s="4">
        <v>44892</v>
      </c>
      <c r="D374" s="2">
        <v>50</v>
      </c>
      <c r="E374" s="2">
        <f>VLOOKUP(D374,CUSTOMERS!A:E,5,FALSE)</f>
        <v>7</v>
      </c>
      <c r="F374" s="2" t="str">
        <f ca="1">VLOOKUP(D374,CUSTOMERS!A:J,10,FALSE)</f>
        <v>20 - 30</v>
      </c>
      <c r="G374" s="2" t="str">
        <f>VLOOKUP(D374,CUSTOMERS!A:I,9,FALSE)</f>
        <v>South-West</v>
      </c>
      <c r="H374" s="2" t="str">
        <f>VLOOKUP(D374,CUSTOMERS!A:K,11,FALSE)</f>
        <v>USA</v>
      </c>
      <c r="I374" s="2">
        <f t="shared" si="5"/>
        <v>0</v>
      </c>
    </row>
    <row r="375" spans="1:9" x14ac:dyDescent="0.2">
      <c r="A375" s="2">
        <v>1475</v>
      </c>
      <c r="B375" s="2">
        <v>1</v>
      </c>
      <c r="C375" s="4">
        <v>44893</v>
      </c>
      <c r="D375" s="2">
        <v>311</v>
      </c>
      <c r="E375" s="2">
        <f>VLOOKUP(D375,CUSTOMERS!A:E,5,FALSE)</f>
        <v>4</v>
      </c>
      <c r="F375" s="2" t="str">
        <f ca="1">VLOOKUP(D375,CUSTOMERS!A:J,10,FALSE)</f>
        <v>60 - 70</v>
      </c>
      <c r="G375" s="2" t="str">
        <f>VLOOKUP(D375,CUSTOMERS!A:I,9,FALSE)</f>
        <v>North-East</v>
      </c>
      <c r="H375" s="2" t="str">
        <f>VLOOKUP(D375,CUSTOMERS!A:K,11,FALSE)</f>
        <v>USA</v>
      </c>
      <c r="I375" s="2">
        <f t="shared" si="5"/>
        <v>1</v>
      </c>
    </row>
    <row r="376" spans="1:9" x14ac:dyDescent="0.2">
      <c r="A376" s="2">
        <v>1476</v>
      </c>
      <c r="B376" s="2">
        <v>1</v>
      </c>
      <c r="C376" s="4">
        <v>44893</v>
      </c>
      <c r="D376" s="2">
        <v>369</v>
      </c>
      <c r="E376" s="2">
        <f>VLOOKUP(D376,CUSTOMERS!A:E,5,FALSE)</f>
        <v>6</v>
      </c>
      <c r="F376" s="2" t="str">
        <f ca="1">VLOOKUP(D376,CUSTOMERS!A:J,10,FALSE)</f>
        <v>40 - 50</v>
      </c>
      <c r="G376" s="2" t="str">
        <f>VLOOKUP(D376,CUSTOMERS!A:I,9,FALSE)</f>
        <v>South-East</v>
      </c>
      <c r="H376" s="2" t="str">
        <f>VLOOKUP(D376,CUSTOMERS!A:K,11,FALSE)</f>
        <v>USA</v>
      </c>
      <c r="I376" s="2">
        <f t="shared" si="5"/>
        <v>1</v>
      </c>
    </row>
    <row r="377" spans="1:9" x14ac:dyDescent="0.2">
      <c r="A377" s="2">
        <v>1477</v>
      </c>
      <c r="B377" s="2">
        <v>1</v>
      </c>
      <c r="C377" s="4">
        <v>44893</v>
      </c>
      <c r="D377" s="2">
        <v>612</v>
      </c>
      <c r="E377" s="2">
        <f>VLOOKUP(D377,CUSTOMERS!A:E,5,FALSE)</f>
        <v>4</v>
      </c>
      <c r="F377" s="2" t="str">
        <f ca="1">VLOOKUP(D377,CUSTOMERS!A:J,10,FALSE)</f>
        <v>50 - 60</v>
      </c>
      <c r="G377" s="2" t="str">
        <f>VLOOKUP(D377,CUSTOMERS!A:I,9,FALSE)</f>
        <v>South</v>
      </c>
      <c r="H377" s="2" t="str">
        <f>VLOOKUP(D377,CUSTOMERS!A:K,11,FALSE)</f>
        <v>USA</v>
      </c>
      <c r="I377" s="2">
        <f t="shared" si="5"/>
        <v>0</v>
      </c>
    </row>
    <row r="378" spans="1:9" x14ac:dyDescent="0.2">
      <c r="A378" s="2">
        <v>1478</v>
      </c>
      <c r="B378" s="2">
        <v>1</v>
      </c>
      <c r="C378" s="4">
        <v>44894</v>
      </c>
      <c r="D378" s="2">
        <v>388</v>
      </c>
      <c r="E378" s="2">
        <f>VLOOKUP(D378,CUSTOMERS!A:E,5,FALSE)</f>
        <v>4</v>
      </c>
      <c r="F378" s="2" t="str">
        <f ca="1">VLOOKUP(D378,CUSTOMERS!A:J,10,FALSE)</f>
        <v>40 - 50</v>
      </c>
      <c r="G378" s="2" t="str">
        <f>VLOOKUP(D378,CUSTOMERS!A:I,9,FALSE)</f>
        <v>Central</v>
      </c>
      <c r="H378" s="2" t="str">
        <f>VLOOKUP(D378,CUSTOMERS!A:K,11,FALSE)</f>
        <v>USA</v>
      </c>
      <c r="I378" s="2">
        <f t="shared" si="5"/>
        <v>1</v>
      </c>
    </row>
    <row r="379" spans="1:9" x14ac:dyDescent="0.2">
      <c r="A379" s="2">
        <v>1479</v>
      </c>
      <c r="B379" s="2">
        <v>1</v>
      </c>
      <c r="C379" s="4">
        <v>44896</v>
      </c>
      <c r="D379" s="2">
        <v>412</v>
      </c>
      <c r="E379" s="2">
        <f>VLOOKUP(D379,CUSTOMERS!A:E,5,FALSE)</f>
        <v>10</v>
      </c>
      <c r="F379" s="2" t="str">
        <f ca="1">VLOOKUP(D379,CUSTOMERS!A:J,10,FALSE)</f>
        <v>40 - 50</v>
      </c>
      <c r="G379" s="2" t="str">
        <f>VLOOKUP(D379,CUSTOMERS!A:I,9,FALSE)</f>
        <v>South-West</v>
      </c>
      <c r="H379" s="2" t="str">
        <f>VLOOKUP(D379,CUSTOMERS!A:K,11,FALSE)</f>
        <v>USA</v>
      </c>
      <c r="I379" s="2">
        <f t="shared" si="5"/>
        <v>0</v>
      </c>
    </row>
    <row r="380" spans="1:9" x14ac:dyDescent="0.2">
      <c r="A380" s="2">
        <v>1480</v>
      </c>
      <c r="B380" s="2">
        <v>1</v>
      </c>
      <c r="C380" s="4">
        <v>44897</v>
      </c>
      <c r="D380" s="2">
        <v>317</v>
      </c>
      <c r="E380" s="2">
        <f>VLOOKUP(D380,CUSTOMERS!A:E,5,FALSE)</f>
        <v>4</v>
      </c>
      <c r="F380" s="2" t="str">
        <f ca="1">VLOOKUP(D380,CUSTOMERS!A:J,10,FALSE)</f>
        <v>30 - 40</v>
      </c>
      <c r="G380" s="2" t="str">
        <f>VLOOKUP(D380,CUSTOMERS!A:I,9,FALSE)</f>
        <v>North-West</v>
      </c>
      <c r="H380" s="2" t="str">
        <f>VLOOKUP(D380,CUSTOMERS!A:K,11,FALSE)</f>
        <v>USA</v>
      </c>
      <c r="I380" s="2">
        <f t="shared" si="5"/>
        <v>0</v>
      </c>
    </row>
    <row r="381" spans="1:9" x14ac:dyDescent="0.2">
      <c r="A381" s="2">
        <v>1481</v>
      </c>
      <c r="B381" s="2">
        <v>1</v>
      </c>
      <c r="C381" s="4">
        <v>44897</v>
      </c>
      <c r="D381" s="2">
        <v>479</v>
      </c>
      <c r="E381" s="2">
        <f>VLOOKUP(D381,CUSTOMERS!A:E,5,FALSE)</f>
        <v>6</v>
      </c>
      <c r="F381" s="2" t="str">
        <f ca="1">VLOOKUP(D381,CUSTOMERS!A:J,10,FALSE)</f>
        <v>30 - 40</v>
      </c>
      <c r="G381" s="2" t="str">
        <f>VLOOKUP(D381,CUSTOMERS!A:I,9,FALSE)</f>
        <v>North-East</v>
      </c>
      <c r="H381" s="2" t="str">
        <f>VLOOKUP(D381,CUSTOMERS!A:K,11,FALSE)</f>
        <v>USA</v>
      </c>
      <c r="I381" s="2">
        <f t="shared" si="5"/>
        <v>0</v>
      </c>
    </row>
    <row r="382" spans="1:9" x14ac:dyDescent="0.2">
      <c r="A382" s="2">
        <v>1482</v>
      </c>
      <c r="B382" s="2">
        <v>1</v>
      </c>
      <c r="C382" s="4">
        <v>44897</v>
      </c>
      <c r="D382" s="2">
        <v>542</v>
      </c>
      <c r="E382" s="2">
        <f>VLOOKUP(D382,CUSTOMERS!A:E,5,FALSE)</f>
        <v>7</v>
      </c>
      <c r="F382" s="2" t="str">
        <f ca="1">VLOOKUP(D382,CUSTOMERS!A:J,10,FALSE)</f>
        <v>30 - 40</v>
      </c>
      <c r="G382" s="2" t="str">
        <f>VLOOKUP(D382,CUSTOMERS!A:I,9,FALSE)</f>
        <v>Mid-Atlantic</v>
      </c>
      <c r="H382" s="2" t="str">
        <f>VLOOKUP(D382,CUSTOMERS!A:K,11,FALSE)</f>
        <v>USA</v>
      </c>
      <c r="I382" s="2">
        <f t="shared" si="5"/>
        <v>0</v>
      </c>
    </row>
    <row r="383" spans="1:9" x14ac:dyDescent="0.2">
      <c r="A383" s="2">
        <v>1483</v>
      </c>
      <c r="B383" s="2">
        <v>1</v>
      </c>
      <c r="C383" s="4">
        <v>44898</v>
      </c>
      <c r="D383" s="2">
        <v>79</v>
      </c>
      <c r="E383" s="2">
        <f>VLOOKUP(D383,CUSTOMERS!A:E,5,FALSE)</f>
        <v>1</v>
      </c>
      <c r="F383" s="2" t="str">
        <f ca="1">VLOOKUP(D383,CUSTOMERS!A:J,10,FALSE)</f>
        <v>50 - 60</v>
      </c>
      <c r="G383" s="2" t="str">
        <f>VLOOKUP(D383,CUSTOMERS!A:I,9,FALSE)</f>
        <v>South-East</v>
      </c>
      <c r="H383" s="2" t="str">
        <f>VLOOKUP(D383,CUSTOMERS!A:K,11,FALSE)</f>
        <v>USA</v>
      </c>
      <c r="I383" s="2">
        <f t="shared" si="5"/>
        <v>0</v>
      </c>
    </row>
    <row r="384" spans="1:9" x14ac:dyDescent="0.2">
      <c r="A384" s="2">
        <v>1484</v>
      </c>
      <c r="B384" s="2">
        <v>1</v>
      </c>
      <c r="C384" s="4">
        <v>44899</v>
      </c>
      <c r="D384" s="2">
        <v>371</v>
      </c>
      <c r="E384" s="2">
        <f>VLOOKUP(D384,CUSTOMERS!A:E,5,FALSE)</f>
        <v>3</v>
      </c>
      <c r="F384" s="2" t="str">
        <f ca="1">VLOOKUP(D384,CUSTOMERS!A:J,10,FALSE)</f>
        <v>30 - 40</v>
      </c>
      <c r="G384" s="2" t="str">
        <f>VLOOKUP(D384,CUSTOMERS!A:I,9,FALSE)</f>
        <v>North-West</v>
      </c>
      <c r="H384" s="2" t="str">
        <f>VLOOKUP(D384,CUSTOMERS!A:K,11,FALSE)</f>
        <v>USA</v>
      </c>
      <c r="I384" s="2">
        <f t="shared" si="5"/>
        <v>0</v>
      </c>
    </row>
    <row r="385" spans="1:9" x14ac:dyDescent="0.2">
      <c r="A385" s="2">
        <v>1485</v>
      </c>
      <c r="B385" s="2">
        <v>1</v>
      </c>
      <c r="C385" s="4">
        <v>44899</v>
      </c>
      <c r="D385" s="2">
        <v>373</v>
      </c>
      <c r="E385" s="2">
        <f>VLOOKUP(D385,CUSTOMERS!A:E,5,FALSE)</f>
        <v>8</v>
      </c>
      <c r="F385" s="2" t="str">
        <f ca="1">VLOOKUP(D385,CUSTOMERS!A:J,10,FALSE)</f>
        <v>50 - 60</v>
      </c>
      <c r="G385" s="2" t="str">
        <f>VLOOKUP(D385,CUSTOMERS!A:I,9,FALSE)</f>
        <v>France</v>
      </c>
      <c r="H385" s="2" t="str">
        <f>VLOOKUP(D385,CUSTOMERS!A:K,11,FALSE)</f>
        <v>Europe</v>
      </c>
      <c r="I385" s="2">
        <f t="shared" si="5"/>
        <v>0</v>
      </c>
    </row>
    <row r="386" spans="1:9" x14ac:dyDescent="0.2">
      <c r="A386" s="2">
        <v>1486</v>
      </c>
      <c r="B386" s="2">
        <v>1</v>
      </c>
      <c r="C386" s="4">
        <v>44900</v>
      </c>
      <c r="D386" s="2">
        <v>177</v>
      </c>
      <c r="E386" s="2">
        <f>VLOOKUP(D386,CUSTOMERS!A:E,5,FALSE)</f>
        <v>4</v>
      </c>
      <c r="F386" s="2" t="str">
        <f ca="1">VLOOKUP(D386,CUSTOMERS!A:J,10,FALSE)</f>
        <v>30 - 40</v>
      </c>
      <c r="G386" s="2" t="str">
        <f>VLOOKUP(D386,CUSTOMERS!A:I,9,FALSE)</f>
        <v>Mid-Atlantic</v>
      </c>
      <c r="H386" s="2" t="str">
        <f>VLOOKUP(D386,CUSTOMERS!A:K,11,FALSE)</f>
        <v>USA</v>
      </c>
      <c r="I386" s="2">
        <f t="shared" ref="I386:I449" si="6">IF(COUNTIF(D:D,D386)&gt;1,1,0)</f>
        <v>0</v>
      </c>
    </row>
    <row r="387" spans="1:9" x14ac:dyDescent="0.2">
      <c r="A387" s="2">
        <v>1487</v>
      </c>
      <c r="B387" s="2">
        <v>1</v>
      </c>
      <c r="C387" s="4">
        <v>44900</v>
      </c>
      <c r="D387" s="2">
        <v>566</v>
      </c>
      <c r="E387" s="2">
        <f>VLOOKUP(D387,CUSTOMERS!A:E,5,FALSE)</f>
        <v>4</v>
      </c>
      <c r="F387" s="2" t="str">
        <f ca="1">VLOOKUP(D387,CUSTOMERS!A:J,10,FALSE)</f>
        <v>20 - 30</v>
      </c>
      <c r="G387" s="2" t="str">
        <f>VLOOKUP(D387,CUSTOMERS!A:I,9,FALSE)</f>
        <v>Central</v>
      </c>
      <c r="H387" s="2" t="str">
        <f>VLOOKUP(D387,CUSTOMERS!A:K,11,FALSE)</f>
        <v>USA</v>
      </c>
      <c r="I387" s="2">
        <f t="shared" si="6"/>
        <v>0</v>
      </c>
    </row>
    <row r="388" spans="1:9" x14ac:dyDescent="0.2">
      <c r="A388" s="2">
        <v>1488</v>
      </c>
      <c r="B388" s="2">
        <v>1</v>
      </c>
      <c r="C388" s="4">
        <v>44901</v>
      </c>
      <c r="D388" s="2">
        <v>156</v>
      </c>
      <c r="E388" s="2">
        <f>VLOOKUP(D388,CUSTOMERS!A:E,5,FALSE)</f>
        <v>8</v>
      </c>
      <c r="F388" s="2" t="str">
        <f ca="1">VLOOKUP(D388,CUSTOMERS!A:J,10,FALSE)</f>
        <v>40 - 50</v>
      </c>
      <c r="G388" s="2" t="str">
        <f>VLOOKUP(D388,CUSTOMERS!A:I,9,FALSE)</f>
        <v>South-West</v>
      </c>
      <c r="H388" s="2" t="str">
        <f>VLOOKUP(D388,CUSTOMERS!A:K,11,FALSE)</f>
        <v>USA</v>
      </c>
      <c r="I388" s="2">
        <f t="shared" si="6"/>
        <v>1</v>
      </c>
    </row>
    <row r="389" spans="1:9" x14ac:dyDescent="0.2">
      <c r="A389" s="2">
        <v>1489</v>
      </c>
      <c r="B389" s="2">
        <v>1</v>
      </c>
      <c r="C389" s="4">
        <v>44903</v>
      </c>
      <c r="D389" s="2">
        <v>497</v>
      </c>
      <c r="E389" s="2">
        <f>VLOOKUP(D389,CUSTOMERS!A:E,5,FALSE)</f>
        <v>10</v>
      </c>
      <c r="F389" s="2" t="str">
        <f ca="1">VLOOKUP(D389,CUSTOMERS!A:J,10,FALSE)</f>
        <v>40 - 50</v>
      </c>
      <c r="G389" s="2" t="str">
        <f>VLOOKUP(D389,CUSTOMERS!A:I,9,FALSE)</f>
        <v>North-East</v>
      </c>
      <c r="H389" s="2" t="str">
        <f>VLOOKUP(D389,CUSTOMERS!A:K,11,FALSE)</f>
        <v>USA</v>
      </c>
      <c r="I389" s="2">
        <f t="shared" si="6"/>
        <v>0</v>
      </c>
    </row>
    <row r="390" spans="1:9" x14ac:dyDescent="0.2">
      <c r="A390" s="2">
        <v>1490</v>
      </c>
      <c r="B390" s="2">
        <v>1</v>
      </c>
      <c r="C390" s="4">
        <v>44904</v>
      </c>
      <c r="D390" s="2">
        <v>261</v>
      </c>
      <c r="E390" s="2">
        <f>VLOOKUP(D390,CUSTOMERS!A:E,5,FALSE)</f>
        <v>4</v>
      </c>
      <c r="F390" s="2" t="str">
        <f ca="1">VLOOKUP(D390,CUSTOMERS!A:J,10,FALSE)</f>
        <v>70+</v>
      </c>
      <c r="G390" s="2" t="str">
        <f>VLOOKUP(D390,CUSTOMERS!A:I,9,FALSE)</f>
        <v>North-West</v>
      </c>
      <c r="H390" s="2" t="str">
        <f>VLOOKUP(D390,CUSTOMERS!A:K,11,FALSE)</f>
        <v>USA</v>
      </c>
      <c r="I390" s="2">
        <f t="shared" si="6"/>
        <v>0</v>
      </c>
    </row>
    <row r="391" spans="1:9" x14ac:dyDescent="0.2">
      <c r="A391" s="2">
        <v>1491</v>
      </c>
      <c r="B391" s="2">
        <v>1</v>
      </c>
      <c r="C391" s="4">
        <v>44904</v>
      </c>
      <c r="D391" s="2">
        <v>379</v>
      </c>
      <c r="E391" s="2">
        <f>VLOOKUP(D391,CUSTOMERS!A:E,5,FALSE)</f>
        <v>5</v>
      </c>
      <c r="F391" s="2" t="str">
        <f ca="1">VLOOKUP(D391,CUSTOMERS!A:J,10,FALSE)</f>
        <v>40 - 50</v>
      </c>
      <c r="G391" s="2" t="str">
        <f>VLOOKUP(D391,CUSTOMERS!A:I,9,FALSE)</f>
        <v>North-West</v>
      </c>
      <c r="H391" s="2" t="str">
        <f>VLOOKUP(D391,CUSTOMERS!A:K,11,FALSE)</f>
        <v>USA</v>
      </c>
      <c r="I391" s="2">
        <f t="shared" si="6"/>
        <v>1</v>
      </c>
    </row>
    <row r="392" spans="1:9" x14ac:dyDescent="0.2">
      <c r="A392" s="2">
        <v>1492</v>
      </c>
      <c r="B392" s="2">
        <v>1</v>
      </c>
      <c r="C392" s="4">
        <v>44904</v>
      </c>
      <c r="D392" s="2">
        <v>545</v>
      </c>
      <c r="E392" s="2">
        <f>VLOOKUP(D392,CUSTOMERS!A:E,5,FALSE)</f>
        <v>4</v>
      </c>
      <c r="F392" s="2" t="str">
        <f ca="1">VLOOKUP(D392,CUSTOMERS!A:J,10,FALSE)</f>
        <v>40 - 50</v>
      </c>
      <c r="G392" s="2" t="str">
        <f>VLOOKUP(D392,CUSTOMERS!A:I,9,FALSE)</f>
        <v>Mid-Atlantic</v>
      </c>
      <c r="H392" s="2" t="str">
        <f>VLOOKUP(D392,CUSTOMERS!A:K,11,FALSE)</f>
        <v>USA</v>
      </c>
      <c r="I392" s="2">
        <f t="shared" si="6"/>
        <v>0</v>
      </c>
    </row>
    <row r="393" spans="1:9" x14ac:dyDescent="0.2">
      <c r="A393" s="2">
        <v>1493</v>
      </c>
      <c r="B393" s="2">
        <v>1</v>
      </c>
      <c r="C393" s="4">
        <v>44905</v>
      </c>
      <c r="D393" s="2">
        <v>133</v>
      </c>
      <c r="E393" s="2">
        <f>VLOOKUP(D393,CUSTOMERS!A:E,5,FALSE)</f>
        <v>4</v>
      </c>
      <c r="F393" s="2" t="str">
        <f ca="1">VLOOKUP(D393,CUSTOMERS!A:J,10,FALSE)</f>
        <v>40 - 50</v>
      </c>
      <c r="G393" s="2" t="str">
        <f>VLOOKUP(D393,CUSTOMERS!A:I,9,FALSE)</f>
        <v>South-East</v>
      </c>
      <c r="H393" s="2" t="str">
        <f>VLOOKUP(D393,CUSTOMERS!A:K,11,FALSE)</f>
        <v>USA</v>
      </c>
      <c r="I393" s="2">
        <f t="shared" si="6"/>
        <v>1</v>
      </c>
    </row>
    <row r="394" spans="1:9" x14ac:dyDescent="0.2">
      <c r="A394" s="2">
        <v>1494</v>
      </c>
      <c r="B394" s="2">
        <v>1</v>
      </c>
      <c r="C394" s="4">
        <v>44905</v>
      </c>
      <c r="D394" s="2">
        <v>669</v>
      </c>
      <c r="E394" s="2">
        <f>VLOOKUP(D394,CUSTOMERS!A:E,5,FALSE)</f>
        <v>7</v>
      </c>
      <c r="F394" s="2" t="str">
        <f ca="1">VLOOKUP(D394,CUSTOMERS!A:J,10,FALSE)</f>
        <v>20 - 30</v>
      </c>
      <c r="G394" s="2" t="str">
        <f>VLOOKUP(D394,CUSTOMERS!A:I,9,FALSE)</f>
        <v>South</v>
      </c>
      <c r="H394" s="2" t="str">
        <f>VLOOKUP(D394,CUSTOMERS!A:K,11,FALSE)</f>
        <v>USA</v>
      </c>
      <c r="I394" s="2">
        <f t="shared" si="6"/>
        <v>0</v>
      </c>
    </row>
    <row r="395" spans="1:9" x14ac:dyDescent="0.2">
      <c r="A395" s="2">
        <v>1495</v>
      </c>
      <c r="B395" s="2">
        <v>1</v>
      </c>
      <c r="C395" s="4">
        <v>44906</v>
      </c>
      <c r="D395" s="2">
        <v>331</v>
      </c>
      <c r="E395" s="2">
        <f>VLOOKUP(D395,CUSTOMERS!A:E,5,FALSE)</f>
        <v>5</v>
      </c>
      <c r="F395" s="2" t="str">
        <f ca="1">VLOOKUP(D395,CUSTOMERS!A:J,10,FALSE)</f>
        <v>50 - 60</v>
      </c>
      <c r="G395" s="2" t="str">
        <f>VLOOKUP(D395,CUSTOMERS!A:I,9,FALSE)</f>
        <v>Mid-Atlantic</v>
      </c>
      <c r="H395" s="2" t="str">
        <f>VLOOKUP(D395,CUSTOMERS!A:K,11,FALSE)</f>
        <v>USA</v>
      </c>
      <c r="I395" s="2">
        <f t="shared" si="6"/>
        <v>0</v>
      </c>
    </row>
    <row r="396" spans="1:9" x14ac:dyDescent="0.2">
      <c r="A396" s="2">
        <v>1496</v>
      </c>
      <c r="B396" s="2">
        <v>1</v>
      </c>
      <c r="C396" s="4">
        <v>44906</v>
      </c>
      <c r="D396" s="2">
        <v>347</v>
      </c>
      <c r="E396" s="2">
        <f>VLOOKUP(D396,CUSTOMERS!A:E,5,FALSE)</f>
        <v>6</v>
      </c>
      <c r="F396" s="2" t="str">
        <f ca="1">VLOOKUP(D396,CUSTOMERS!A:J,10,FALSE)</f>
        <v>40 - 50</v>
      </c>
      <c r="G396" s="2" t="str">
        <f>VLOOKUP(D396,CUSTOMERS!A:I,9,FALSE)</f>
        <v>Central</v>
      </c>
      <c r="H396" s="2" t="str">
        <f>VLOOKUP(D396,CUSTOMERS!A:K,11,FALSE)</f>
        <v>USA</v>
      </c>
      <c r="I396" s="2">
        <f t="shared" si="6"/>
        <v>1</v>
      </c>
    </row>
    <row r="397" spans="1:9" x14ac:dyDescent="0.2">
      <c r="A397" s="2">
        <v>1497</v>
      </c>
      <c r="B397" s="2">
        <v>1</v>
      </c>
      <c r="C397" s="4">
        <v>44906</v>
      </c>
      <c r="D397" s="2">
        <v>556</v>
      </c>
      <c r="E397" s="2">
        <f>VLOOKUP(D397,CUSTOMERS!A:E,5,FALSE)</f>
        <v>6</v>
      </c>
      <c r="F397" s="2" t="str">
        <f ca="1">VLOOKUP(D397,CUSTOMERS!A:J,10,FALSE)</f>
        <v>50 - 60</v>
      </c>
      <c r="G397" s="2" t="str">
        <f>VLOOKUP(D397,CUSTOMERS!A:I,9,FALSE)</f>
        <v>Mid-Atlantic</v>
      </c>
      <c r="H397" s="2" t="str">
        <f>VLOOKUP(D397,CUSTOMERS!A:K,11,FALSE)</f>
        <v>USA</v>
      </c>
      <c r="I397" s="2">
        <f t="shared" si="6"/>
        <v>1</v>
      </c>
    </row>
    <row r="398" spans="1:9" x14ac:dyDescent="0.2">
      <c r="A398" s="2">
        <v>1498</v>
      </c>
      <c r="B398" s="2">
        <v>1</v>
      </c>
      <c r="C398" s="4">
        <v>44907</v>
      </c>
      <c r="D398" s="2">
        <v>203</v>
      </c>
      <c r="E398" s="2">
        <f>VLOOKUP(D398,CUSTOMERS!A:E,5,FALSE)</f>
        <v>6</v>
      </c>
      <c r="F398" s="2" t="str">
        <f ca="1">VLOOKUP(D398,CUSTOMERS!A:J,10,FALSE)</f>
        <v>50 - 60</v>
      </c>
      <c r="G398" s="2" t="str">
        <f>VLOOKUP(D398,CUSTOMERS!A:I,9,FALSE)</f>
        <v>South-East</v>
      </c>
      <c r="H398" s="2" t="str">
        <f>VLOOKUP(D398,CUSTOMERS!A:K,11,FALSE)</f>
        <v>USA</v>
      </c>
      <c r="I398" s="2">
        <f t="shared" si="6"/>
        <v>1</v>
      </c>
    </row>
    <row r="399" spans="1:9" x14ac:dyDescent="0.2">
      <c r="A399" s="2">
        <v>1499</v>
      </c>
      <c r="B399" s="2">
        <v>1</v>
      </c>
      <c r="C399" s="4">
        <v>44907</v>
      </c>
      <c r="D399" s="2">
        <v>307</v>
      </c>
      <c r="E399" s="2">
        <f>VLOOKUP(D399,CUSTOMERS!A:E,5,FALSE)</f>
        <v>2</v>
      </c>
      <c r="F399" s="2" t="str">
        <f ca="1">VLOOKUP(D399,CUSTOMERS!A:J,10,FALSE)</f>
        <v>60 - 70</v>
      </c>
      <c r="G399" s="2" t="str">
        <f>VLOOKUP(D399,CUSTOMERS!A:I,9,FALSE)</f>
        <v>South-East</v>
      </c>
      <c r="H399" s="2" t="str">
        <f>VLOOKUP(D399,CUSTOMERS!A:K,11,FALSE)</f>
        <v>USA</v>
      </c>
      <c r="I399" s="2">
        <f t="shared" si="6"/>
        <v>0</v>
      </c>
    </row>
    <row r="400" spans="1:9" x14ac:dyDescent="0.2">
      <c r="A400" s="2">
        <v>1500</v>
      </c>
      <c r="B400" s="2">
        <v>1</v>
      </c>
      <c r="C400" s="4">
        <v>44910</v>
      </c>
      <c r="D400" s="2">
        <v>664</v>
      </c>
      <c r="E400" s="2">
        <f>VLOOKUP(D400,CUSTOMERS!A:E,5,FALSE)</f>
        <v>2</v>
      </c>
      <c r="F400" s="2" t="str">
        <f ca="1">VLOOKUP(D400,CUSTOMERS!A:J,10,FALSE)</f>
        <v>40 - 50</v>
      </c>
      <c r="G400" s="2" t="str">
        <f>VLOOKUP(D400,CUSTOMERS!A:I,9,FALSE)</f>
        <v>England</v>
      </c>
      <c r="H400" s="2" t="str">
        <f>VLOOKUP(D400,CUSTOMERS!A:K,11,FALSE)</f>
        <v>Europe</v>
      </c>
      <c r="I400" s="2">
        <f t="shared" si="6"/>
        <v>0</v>
      </c>
    </row>
    <row r="401" spans="1:9" x14ac:dyDescent="0.2">
      <c r="A401" s="2">
        <v>1501</v>
      </c>
      <c r="B401" s="2">
        <v>1</v>
      </c>
      <c r="C401" s="4">
        <v>44911</v>
      </c>
      <c r="D401" s="2">
        <v>404</v>
      </c>
      <c r="E401" s="2">
        <f>VLOOKUP(D401,CUSTOMERS!A:E,5,FALSE)</f>
        <v>4</v>
      </c>
      <c r="F401" s="2" t="str">
        <f ca="1">VLOOKUP(D401,CUSTOMERS!A:J,10,FALSE)</f>
        <v>30 - 40</v>
      </c>
      <c r="G401" s="2" t="str">
        <f>VLOOKUP(D401,CUSTOMERS!A:I,9,FALSE)</f>
        <v>South</v>
      </c>
      <c r="H401" s="2" t="str">
        <f>VLOOKUP(D401,CUSTOMERS!A:K,11,FALSE)</f>
        <v>USA</v>
      </c>
      <c r="I401" s="2">
        <f t="shared" si="6"/>
        <v>0</v>
      </c>
    </row>
    <row r="402" spans="1:9" x14ac:dyDescent="0.2">
      <c r="A402" s="2">
        <v>1502</v>
      </c>
      <c r="B402" s="2">
        <v>1</v>
      </c>
      <c r="C402" s="4">
        <v>44911</v>
      </c>
      <c r="D402" s="2">
        <v>511</v>
      </c>
      <c r="E402" s="2">
        <f>VLOOKUP(D402,CUSTOMERS!A:E,5,FALSE)</f>
        <v>1</v>
      </c>
      <c r="F402" s="2" t="str">
        <f ca="1">VLOOKUP(D402,CUSTOMERS!A:J,10,FALSE)</f>
        <v>40 - 50</v>
      </c>
      <c r="G402" s="2" t="str">
        <f>VLOOKUP(D402,CUSTOMERS!A:I,9,FALSE)</f>
        <v>Central</v>
      </c>
      <c r="H402" s="2" t="str">
        <f>VLOOKUP(D402,CUSTOMERS!A:K,11,FALSE)</f>
        <v>USA</v>
      </c>
      <c r="I402" s="2">
        <f t="shared" si="6"/>
        <v>1</v>
      </c>
    </row>
    <row r="403" spans="1:9" x14ac:dyDescent="0.2">
      <c r="A403" s="2">
        <v>1503</v>
      </c>
      <c r="B403" s="2">
        <v>1</v>
      </c>
      <c r="C403" s="4">
        <v>44911</v>
      </c>
      <c r="D403" s="2">
        <v>590</v>
      </c>
      <c r="E403" s="2">
        <f>VLOOKUP(D403,CUSTOMERS!A:E,5,FALSE)</f>
        <v>4</v>
      </c>
      <c r="F403" s="2" t="str">
        <f ca="1">VLOOKUP(D403,CUSTOMERS!A:J,10,FALSE)</f>
        <v>70+</v>
      </c>
      <c r="G403" s="2" t="str">
        <f>VLOOKUP(D403,CUSTOMERS!A:I,9,FALSE)</f>
        <v>North-West</v>
      </c>
      <c r="H403" s="2" t="str">
        <f>VLOOKUP(D403,CUSTOMERS!A:K,11,FALSE)</f>
        <v>USA</v>
      </c>
      <c r="I403" s="2">
        <f t="shared" si="6"/>
        <v>0</v>
      </c>
    </row>
    <row r="404" spans="1:9" x14ac:dyDescent="0.2">
      <c r="A404" s="2">
        <v>1504</v>
      </c>
      <c r="B404" s="2">
        <v>1</v>
      </c>
      <c r="C404" s="4">
        <v>44912</v>
      </c>
      <c r="D404" s="2">
        <v>520</v>
      </c>
      <c r="E404" s="2">
        <f>VLOOKUP(D404,CUSTOMERS!A:E,5,FALSE)</f>
        <v>6</v>
      </c>
      <c r="F404" s="2" t="str">
        <f ca="1">VLOOKUP(D404,CUSTOMERS!A:J,10,FALSE)</f>
        <v>30 - 40</v>
      </c>
      <c r="G404" s="2" t="str">
        <f>VLOOKUP(D404,CUSTOMERS!A:I,9,FALSE)</f>
        <v>North-East</v>
      </c>
      <c r="H404" s="2" t="str">
        <f>VLOOKUP(D404,CUSTOMERS!A:K,11,FALSE)</f>
        <v>USA</v>
      </c>
      <c r="I404" s="2">
        <f t="shared" si="6"/>
        <v>0</v>
      </c>
    </row>
    <row r="405" spans="1:9" x14ac:dyDescent="0.2">
      <c r="A405" s="2">
        <v>1505</v>
      </c>
      <c r="B405" s="2">
        <v>1</v>
      </c>
      <c r="C405" s="4">
        <v>44912</v>
      </c>
      <c r="D405" s="2">
        <v>554</v>
      </c>
      <c r="E405" s="2">
        <f>VLOOKUP(D405,CUSTOMERS!A:E,5,FALSE)</f>
        <v>4</v>
      </c>
      <c r="F405" s="2" t="str">
        <f ca="1">VLOOKUP(D405,CUSTOMERS!A:J,10,FALSE)</f>
        <v>50 - 60</v>
      </c>
      <c r="G405" s="2" t="str">
        <f>VLOOKUP(D405,CUSTOMERS!A:I,9,FALSE)</f>
        <v>South</v>
      </c>
      <c r="H405" s="2" t="str">
        <f>VLOOKUP(D405,CUSTOMERS!A:K,11,FALSE)</f>
        <v>USA</v>
      </c>
      <c r="I405" s="2">
        <f t="shared" si="6"/>
        <v>0</v>
      </c>
    </row>
    <row r="406" spans="1:9" x14ac:dyDescent="0.2">
      <c r="A406" s="2">
        <v>1506</v>
      </c>
      <c r="B406" s="2">
        <v>1</v>
      </c>
      <c r="C406" s="4">
        <v>44913</v>
      </c>
      <c r="D406" s="2">
        <v>209</v>
      </c>
      <c r="E406" s="2">
        <f>VLOOKUP(D406,CUSTOMERS!A:E,5,FALSE)</f>
        <v>3</v>
      </c>
      <c r="F406" s="2" t="str">
        <f ca="1">VLOOKUP(D406,CUSTOMERS!A:J,10,FALSE)</f>
        <v>40 - 50</v>
      </c>
      <c r="G406" s="2" t="str">
        <f>VLOOKUP(D406,CUSTOMERS!A:I,9,FALSE)</f>
        <v>Canada</v>
      </c>
      <c r="H406" s="2" t="str">
        <f>VLOOKUP(D406,CUSTOMERS!A:K,11,FALSE)</f>
        <v>Canada</v>
      </c>
      <c r="I406" s="2">
        <f t="shared" si="6"/>
        <v>0</v>
      </c>
    </row>
    <row r="407" spans="1:9" x14ac:dyDescent="0.2">
      <c r="A407" s="2">
        <v>1507</v>
      </c>
      <c r="B407" s="2">
        <v>1</v>
      </c>
      <c r="C407" s="4">
        <v>44913</v>
      </c>
      <c r="D407" s="2">
        <v>447</v>
      </c>
      <c r="E407" s="2">
        <f>VLOOKUP(D407,CUSTOMERS!A:E,5,FALSE)</f>
        <v>5</v>
      </c>
      <c r="F407" s="2" t="str">
        <f ca="1">VLOOKUP(D407,CUSTOMERS!A:J,10,FALSE)</f>
        <v>40 - 50</v>
      </c>
      <c r="G407" s="2" t="str">
        <f>VLOOKUP(D407,CUSTOMERS!A:I,9,FALSE)</f>
        <v>France</v>
      </c>
      <c r="H407" s="2" t="str">
        <f>VLOOKUP(D407,CUSTOMERS!A:K,11,FALSE)</f>
        <v>Europe</v>
      </c>
      <c r="I407" s="2">
        <f t="shared" si="6"/>
        <v>0</v>
      </c>
    </row>
    <row r="408" spans="1:9" x14ac:dyDescent="0.2">
      <c r="A408" s="2">
        <v>1508</v>
      </c>
      <c r="B408" s="2">
        <v>1</v>
      </c>
      <c r="C408" s="4">
        <v>44913</v>
      </c>
      <c r="D408" s="2">
        <v>473</v>
      </c>
      <c r="E408" s="2">
        <f>VLOOKUP(D408,CUSTOMERS!A:E,5,FALSE)</f>
        <v>4</v>
      </c>
      <c r="F408" s="2" t="str">
        <f ca="1">VLOOKUP(D408,CUSTOMERS!A:J,10,FALSE)</f>
        <v>40 - 50</v>
      </c>
      <c r="G408" s="2" t="str">
        <f>VLOOKUP(D408,CUSTOMERS!A:I,9,FALSE)</f>
        <v>Canada</v>
      </c>
      <c r="H408" s="2" t="str">
        <f>VLOOKUP(D408,CUSTOMERS!A:K,11,FALSE)</f>
        <v>Canada</v>
      </c>
      <c r="I408" s="2">
        <f t="shared" si="6"/>
        <v>0</v>
      </c>
    </row>
    <row r="409" spans="1:9" x14ac:dyDescent="0.2">
      <c r="A409" s="2">
        <v>1509</v>
      </c>
      <c r="B409" s="2">
        <v>1</v>
      </c>
      <c r="C409" s="4">
        <v>44914</v>
      </c>
      <c r="D409" s="2">
        <v>405</v>
      </c>
      <c r="E409" s="2">
        <f>VLOOKUP(D409,CUSTOMERS!A:E,5,FALSE)</f>
        <v>8</v>
      </c>
      <c r="F409" s="2" t="str">
        <f ca="1">VLOOKUP(D409,CUSTOMERS!A:J,10,FALSE)</f>
        <v>60 - 70</v>
      </c>
      <c r="G409" s="2" t="str">
        <f>VLOOKUP(D409,CUSTOMERS!A:I,9,FALSE)</f>
        <v>South</v>
      </c>
      <c r="H409" s="2" t="str">
        <f>VLOOKUP(D409,CUSTOMERS!A:K,11,FALSE)</f>
        <v>USA</v>
      </c>
      <c r="I409" s="2">
        <f t="shared" si="6"/>
        <v>1</v>
      </c>
    </row>
    <row r="410" spans="1:9" x14ac:dyDescent="0.2">
      <c r="A410" s="2">
        <v>1510</v>
      </c>
      <c r="B410" s="2">
        <v>1</v>
      </c>
      <c r="C410" s="4">
        <v>44914</v>
      </c>
      <c r="D410" s="2">
        <v>540</v>
      </c>
      <c r="E410" s="2">
        <f>VLOOKUP(D410,CUSTOMERS!A:E,5,FALSE)</f>
        <v>3</v>
      </c>
      <c r="F410" s="2" t="str">
        <f ca="1">VLOOKUP(D410,CUSTOMERS!A:J,10,FALSE)</f>
        <v>50 - 60</v>
      </c>
      <c r="G410" s="2" t="str">
        <f>VLOOKUP(D410,CUSTOMERS!A:I,9,FALSE)</f>
        <v>South-East</v>
      </c>
      <c r="H410" s="2" t="str">
        <f>VLOOKUP(D410,CUSTOMERS!A:K,11,FALSE)</f>
        <v>USA</v>
      </c>
      <c r="I410" s="2">
        <f t="shared" si="6"/>
        <v>1</v>
      </c>
    </row>
    <row r="411" spans="1:9" x14ac:dyDescent="0.2">
      <c r="A411" s="2">
        <v>1511</v>
      </c>
      <c r="B411" s="2">
        <v>1</v>
      </c>
      <c r="C411" s="4">
        <v>44915</v>
      </c>
      <c r="D411" s="2">
        <v>465</v>
      </c>
      <c r="E411" s="2">
        <f>VLOOKUP(D411,CUSTOMERS!A:E,5,FALSE)</f>
        <v>1</v>
      </c>
      <c r="F411" s="2" t="str">
        <f ca="1">VLOOKUP(D411,CUSTOMERS!A:J,10,FALSE)</f>
        <v>30 - 40</v>
      </c>
      <c r="G411" s="2" t="str">
        <f>VLOOKUP(D411,CUSTOMERS!A:I,9,FALSE)</f>
        <v>North-West</v>
      </c>
      <c r="H411" s="2" t="str">
        <f>VLOOKUP(D411,CUSTOMERS!A:K,11,FALSE)</f>
        <v>USA</v>
      </c>
      <c r="I411" s="2">
        <f t="shared" si="6"/>
        <v>1</v>
      </c>
    </row>
    <row r="412" spans="1:9" x14ac:dyDescent="0.2">
      <c r="A412" s="2">
        <v>1512</v>
      </c>
      <c r="B412" s="2">
        <v>1</v>
      </c>
      <c r="C412" s="4">
        <v>44916</v>
      </c>
      <c r="D412" s="2">
        <v>180</v>
      </c>
      <c r="E412" s="2">
        <f>VLOOKUP(D412,CUSTOMERS!A:E,5,FALSE)</f>
        <v>2</v>
      </c>
      <c r="F412" s="2" t="str">
        <f ca="1">VLOOKUP(D412,CUSTOMERS!A:J,10,FALSE)</f>
        <v>30 - 40</v>
      </c>
      <c r="G412" s="2" t="str">
        <f>VLOOKUP(D412,CUSTOMERS!A:I,9,FALSE)</f>
        <v>North-East</v>
      </c>
      <c r="H412" s="2" t="str">
        <f>VLOOKUP(D412,CUSTOMERS!A:K,11,FALSE)</f>
        <v>USA</v>
      </c>
      <c r="I412" s="2">
        <f t="shared" si="6"/>
        <v>0</v>
      </c>
    </row>
    <row r="413" spans="1:9" x14ac:dyDescent="0.2">
      <c r="A413" s="2">
        <v>1513</v>
      </c>
      <c r="B413" s="2">
        <v>1</v>
      </c>
      <c r="C413" s="4">
        <v>44917</v>
      </c>
      <c r="D413" s="2">
        <v>403</v>
      </c>
      <c r="E413" s="2">
        <f>VLOOKUP(D413,CUSTOMERS!A:E,5,FALSE)</f>
        <v>4</v>
      </c>
      <c r="F413" s="2" t="str">
        <f ca="1">VLOOKUP(D413,CUSTOMERS!A:J,10,FALSE)</f>
        <v>60 - 70</v>
      </c>
      <c r="G413" s="2" t="str">
        <f>VLOOKUP(D413,CUSTOMERS!A:I,9,FALSE)</f>
        <v>Central</v>
      </c>
      <c r="H413" s="2" t="str">
        <f>VLOOKUP(D413,CUSTOMERS!A:K,11,FALSE)</f>
        <v>USA</v>
      </c>
      <c r="I413" s="2">
        <f t="shared" si="6"/>
        <v>0</v>
      </c>
    </row>
    <row r="414" spans="1:9" x14ac:dyDescent="0.2">
      <c r="A414" s="2">
        <v>1514</v>
      </c>
      <c r="B414" s="2">
        <v>1</v>
      </c>
      <c r="C414" s="4">
        <v>44917</v>
      </c>
      <c r="D414" s="2">
        <v>454</v>
      </c>
      <c r="E414" s="2">
        <f>VLOOKUP(D414,CUSTOMERS!A:E,5,FALSE)</f>
        <v>3</v>
      </c>
      <c r="F414" s="2" t="str">
        <f ca="1">VLOOKUP(D414,CUSTOMERS!A:J,10,FALSE)</f>
        <v>40 - 50</v>
      </c>
      <c r="G414" s="2" t="str">
        <f>VLOOKUP(D414,CUSTOMERS!A:I,9,FALSE)</f>
        <v>South-West</v>
      </c>
      <c r="H414" s="2" t="str">
        <f>VLOOKUP(D414,CUSTOMERS!A:K,11,FALSE)</f>
        <v>USA</v>
      </c>
      <c r="I414" s="2">
        <f t="shared" si="6"/>
        <v>0</v>
      </c>
    </row>
    <row r="415" spans="1:9" x14ac:dyDescent="0.2">
      <c r="A415" s="2">
        <v>1515</v>
      </c>
      <c r="B415" s="2">
        <v>1</v>
      </c>
      <c r="C415" s="4">
        <v>44918</v>
      </c>
      <c r="D415" s="2">
        <v>627</v>
      </c>
      <c r="E415" s="2">
        <f>VLOOKUP(D415,CUSTOMERS!A:E,5,FALSE)</f>
        <v>3</v>
      </c>
      <c r="F415" s="2" t="str">
        <f ca="1">VLOOKUP(D415,CUSTOMERS!A:J,10,FALSE)</f>
        <v>30 - 40</v>
      </c>
      <c r="G415" s="2" t="str">
        <f>VLOOKUP(D415,CUSTOMERS!A:I,9,FALSE)</f>
        <v>England</v>
      </c>
      <c r="H415" s="2" t="str">
        <f>VLOOKUP(D415,CUSTOMERS!A:K,11,FALSE)</f>
        <v>Europe</v>
      </c>
      <c r="I415" s="2">
        <f t="shared" si="6"/>
        <v>0</v>
      </c>
    </row>
    <row r="416" spans="1:9" x14ac:dyDescent="0.2">
      <c r="A416" s="2">
        <v>1516</v>
      </c>
      <c r="B416" s="2">
        <v>1</v>
      </c>
      <c r="C416" s="4">
        <v>44919</v>
      </c>
      <c r="D416" s="2">
        <v>88</v>
      </c>
      <c r="E416" s="2">
        <f>VLOOKUP(D416,CUSTOMERS!A:E,5,FALSE)</f>
        <v>5</v>
      </c>
      <c r="F416" s="2" t="str">
        <f ca="1">VLOOKUP(D416,CUSTOMERS!A:J,10,FALSE)</f>
        <v>50 - 60</v>
      </c>
      <c r="G416" s="2" t="str">
        <f>VLOOKUP(D416,CUSTOMERS!A:I,9,FALSE)</f>
        <v>Central</v>
      </c>
      <c r="H416" s="2" t="str">
        <f>VLOOKUP(D416,CUSTOMERS!A:K,11,FALSE)</f>
        <v>USA</v>
      </c>
      <c r="I416" s="2">
        <f t="shared" si="6"/>
        <v>0</v>
      </c>
    </row>
    <row r="417" spans="1:9" x14ac:dyDescent="0.2">
      <c r="A417" s="2">
        <v>1517</v>
      </c>
      <c r="B417" s="2">
        <v>1</v>
      </c>
      <c r="C417" s="4">
        <v>44919</v>
      </c>
      <c r="D417" s="2">
        <v>383</v>
      </c>
      <c r="E417" s="2">
        <f>VLOOKUP(D417,CUSTOMERS!A:E,5,FALSE)</f>
        <v>2</v>
      </c>
      <c r="F417" s="2" t="str">
        <f ca="1">VLOOKUP(D417,CUSTOMERS!A:J,10,FALSE)</f>
        <v>40 - 50</v>
      </c>
      <c r="G417" s="2" t="str">
        <f>VLOOKUP(D417,CUSTOMERS!A:I,9,FALSE)</f>
        <v>North-West</v>
      </c>
      <c r="H417" s="2" t="str">
        <f>VLOOKUP(D417,CUSTOMERS!A:K,11,FALSE)</f>
        <v>USA</v>
      </c>
      <c r="I417" s="2">
        <f t="shared" si="6"/>
        <v>0</v>
      </c>
    </row>
    <row r="418" spans="1:9" x14ac:dyDescent="0.2">
      <c r="A418" s="2">
        <v>1518</v>
      </c>
      <c r="B418" s="2">
        <v>1</v>
      </c>
      <c r="C418" s="4">
        <v>44920</v>
      </c>
      <c r="D418" s="2">
        <v>192</v>
      </c>
      <c r="E418" s="2">
        <f>VLOOKUP(D418,CUSTOMERS!A:E,5,FALSE)</f>
        <v>5</v>
      </c>
      <c r="F418" s="2" t="str">
        <f ca="1">VLOOKUP(D418,CUSTOMERS!A:J,10,FALSE)</f>
        <v>50 - 60</v>
      </c>
      <c r="G418" s="2" t="str">
        <f>VLOOKUP(D418,CUSTOMERS!A:I,9,FALSE)</f>
        <v>South</v>
      </c>
      <c r="H418" s="2" t="str">
        <f>VLOOKUP(D418,CUSTOMERS!A:K,11,FALSE)</f>
        <v>USA</v>
      </c>
      <c r="I418" s="2">
        <f t="shared" si="6"/>
        <v>0</v>
      </c>
    </row>
    <row r="419" spans="1:9" x14ac:dyDescent="0.2">
      <c r="A419" s="2">
        <v>1519</v>
      </c>
      <c r="B419" s="2">
        <v>1</v>
      </c>
      <c r="C419" s="4">
        <v>44920</v>
      </c>
      <c r="D419" s="2">
        <v>231</v>
      </c>
      <c r="E419" s="2">
        <f>VLOOKUP(D419,CUSTOMERS!A:E,5,FALSE)</f>
        <v>6</v>
      </c>
      <c r="F419" s="2" t="str">
        <f ca="1">VLOOKUP(D419,CUSTOMERS!A:J,10,FALSE)</f>
        <v>40 - 50</v>
      </c>
      <c r="G419" s="2" t="str">
        <f>VLOOKUP(D419,CUSTOMERS!A:I,9,FALSE)</f>
        <v>Mid-Atlantic</v>
      </c>
      <c r="H419" s="2" t="str">
        <f>VLOOKUP(D419,CUSTOMERS!A:K,11,FALSE)</f>
        <v>USA</v>
      </c>
      <c r="I419" s="2">
        <f t="shared" si="6"/>
        <v>0</v>
      </c>
    </row>
    <row r="420" spans="1:9" x14ac:dyDescent="0.2">
      <c r="A420" s="2">
        <v>1520</v>
      </c>
      <c r="B420" s="2">
        <v>1</v>
      </c>
      <c r="C420" s="4">
        <v>44920</v>
      </c>
      <c r="D420" s="2">
        <v>324</v>
      </c>
      <c r="E420" s="2">
        <f>VLOOKUP(D420,CUSTOMERS!A:E,5,FALSE)</f>
        <v>2</v>
      </c>
      <c r="F420" s="2" t="str">
        <f ca="1">VLOOKUP(D420,CUSTOMERS!A:J,10,FALSE)</f>
        <v>30 - 40</v>
      </c>
      <c r="G420" s="2" t="str">
        <f>VLOOKUP(D420,CUSTOMERS!A:I,9,FALSE)</f>
        <v>North-West</v>
      </c>
      <c r="H420" s="2" t="str">
        <f>VLOOKUP(D420,CUSTOMERS!A:K,11,FALSE)</f>
        <v>USA</v>
      </c>
      <c r="I420" s="2">
        <f t="shared" si="6"/>
        <v>0</v>
      </c>
    </row>
    <row r="421" spans="1:9" x14ac:dyDescent="0.2">
      <c r="A421" s="2">
        <v>1521</v>
      </c>
      <c r="B421" s="2">
        <v>1</v>
      </c>
      <c r="C421" s="4">
        <v>44920</v>
      </c>
      <c r="D421" s="2">
        <v>389</v>
      </c>
      <c r="E421" s="2">
        <f>VLOOKUP(D421,CUSTOMERS!A:E,5,FALSE)</f>
        <v>6</v>
      </c>
      <c r="F421" s="2" t="str">
        <f ca="1">VLOOKUP(D421,CUSTOMERS!A:J,10,FALSE)</f>
        <v>40 - 50</v>
      </c>
      <c r="G421" s="2" t="str">
        <f>VLOOKUP(D421,CUSTOMERS!A:I,9,FALSE)</f>
        <v>Mid-Atlantic</v>
      </c>
      <c r="H421" s="2" t="str">
        <f>VLOOKUP(D421,CUSTOMERS!A:K,11,FALSE)</f>
        <v>USA</v>
      </c>
      <c r="I421" s="2">
        <f t="shared" si="6"/>
        <v>1</v>
      </c>
    </row>
    <row r="422" spans="1:9" x14ac:dyDescent="0.2">
      <c r="A422" s="2">
        <v>1522</v>
      </c>
      <c r="B422" s="2">
        <v>1</v>
      </c>
      <c r="C422" s="4">
        <v>44921</v>
      </c>
      <c r="D422" s="2">
        <v>580</v>
      </c>
      <c r="E422" s="2">
        <f>VLOOKUP(D422,CUSTOMERS!A:E,5,FALSE)</f>
        <v>2</v>
      </c>
      <c r="F422" s="2" t="str">
        <f ca="1">VLOOKUP(D422,CUSTOMERS!A:J,10,FALSE)</f>
        <v>20 - 30</v>
      </c>
      <c r="G422" s="2" t="str">
        <f>VLOOKUP(D422,CUSTOMERS!A:I,9,FALSE)</f>
        <v>South-West</v>
      </c>
      <c r="H422" s="2" t="str">
        <f>VLOOKUP(D422,CUSTOMERS!A:K,11,FALSE)</f>
        <v>USA</v>
      </c>
      <c r="I422" s="2">
        <f t="shared" si="6"/>
        <v>0</v>
      </c>
    </row>
    <row r="423" spans="1:9" x14ac:dyDescent="0.2">
      <c r="A423" s="2">
        <v>1523</v>
      </c>
      <c r="B423" s="2">
        <v>1</v>
      </c>
      <c r="C423" s="4">
        <v>44922</v>
      </c>
      <c r="D423" s="2">
        <v>107</v>
      </c>
      <c r="E423" s="2">
        <f>VLOOKUP(D423,CUSTOMERS!A:E,5,FALSE)</f>
        <v>3</v>
      </c>
      <c r="F423" s="2" t="str">
        <f ca="1">VLOOKUP(D423,CUSTOMERS!A:J,10,FALSE)</f>
        <v>50 - 60</v>
      </c>
      <c r="G423" s="2" t="str">
        <f>VLOOKUP(D423,CUSTOMERS!A:I,9,FALSE)</f>
        <v>North-East</v>
      </c>
      <c r="H423" s="2" t="str">
        <f>VLOOKUP(D423,CUSTOMERS!A:K,11,FALSE)</f>
        <v>USA</v>
      </c>
      <c r="I423" s="2">
        <f t="shared" si="6"/>
        <v>0</v>
      </c>
    </row>
    <row r="424" spans="1:9" x14ac:dyDescent="0.2">
      <c r="A424" s="2">
        <v>1524</v>
      </c>
      <c r="B424" s="2">
        <v>1</v>
      </c>
      <c r="C424" s="4">
        <v>44924</v>
      </c>
      <c r="D424" s="2">
        <v>380</v>
      </c>
      <c r="E424" s="2">
        <f>VLOOKUP(D424,CUSTOMERS!A:E,5,FALSE)</f>
        <v>1</v>
      </c>
      <c r="F424" s="2" t="str">
        <f ca="1">VLOOKUP(D424,CUSTOMERS!A:J,10,FALSE)</f>
        <v>30 - 40</v>
      </c>
      <c r="G424" s="2" t="str">
        <f>VLOOKUP(D424,CUSTOMERS!A:I,9,FALSE)</f>
        <v>South</v>
      </c>
      <c r="H424" s="2" t="str">
        <f>VLOOKUP(D424,CUSTOMERS!A:K,11,FALSE)</f>
        <v>USA</v>
      </c>
      <c r="I424" s="2">
        <f t="shared" si="6"/>
        <v>0</v>
      </c>
    </row>
    <row r="425" spans="1:9" x14ac:dyDescent="0.2">
      <c r="A425" s="2">
        <v>1525</v>
      </c>
      <c r="B425" s="2">
        <v>1</v>
      </c>
      <c r="C425" s="4">
        <v>44924</v>
      </c>
      <c r="D425" s="2">
        <v>470</v>
      </c>
      <c r="E425" s="2">
        <f>VLOOKUP(D425,CUSTOMERS!A:E,5,FALSE)</f>
        <v>6</v>
      </c>
      <c r="F425" s="2" t="str">
        <f ca="1">VLOOKUP(D425,CUSTOMERS!A:J,10,FALSE)</f>
        <v>50 - 60</v>
      </c>
      <c r="G425" s="2" t="str">
        <f>VLOOKUP(D425,CUSTOMERS!A:I,9,FALSE)</f>
        <v>Mid-Atlantic</v>
      </c>
      <c r="H425" s="2" t="str">
        <f>VLOOKUP(D425,CUSTOMERS!A:K,11,FALSE)</f>
        <v>USA</v>
      </c>
      <c r="I425" s="2">
        <f t="shared" si="6"/>
        <v>0</v>
      </c>
    </row>
    <row r="426" spans="1:9" x14ac:dyDescent="0.2">
      <c r="A426" s="2">
        <v>1526</v>
      </c>
      <c r="B426" s="2">
        <v>1</v>
      </c>
      <c r="C426" s="4">
        <v>44924</v>
      </c>
      <c r="D426" s="2">
        <v>655</v>
      </c>
      <c r="E426" s="2">
        <f>VLOOKUP(D426,CUSTOMERS!A:E,5,FALSE)</f>
        <v>4</v>
      </c>
      <c r="F426" s="2" t="str">
        <f ca="1">VLOOKUP(D426,CUSTOMERS!A:J,10,FALSE)</f>
        <v>70+</v>
      </c>
      <c r="G426" s="2" t="str">
        <f>VLOOKUP(D426,CUSTOMERS!A:I,9,FALSE)</f>
        <v>South</v>
      </c>
      <c r="H426" s="2" t="str">
        <f>VLOOKUP(D426,CUSTOMERS!A:K,11,FALSE)</f>
        <v>USA</v>
      </c>
      <c r="I426" s="2">
        <f t="shared" si="6"/>
        <v>0</v>
      </c>
    </row>
    <row r="427" spans="1:9" x14ac:dyDescent="0.2">
      <c r="A427" s="2">
        <v>1527</v>
      </c>
      <c r="B427" s="2">
        <v>1</v>
      </c>
      <c r="C427" s="4">
        <v>44925</v>
      </c>
      <c r="D427" s="2">
        <v>584</v>
      </c>
      <c r="E427" s="2">
        <f>VLOOKUP(D427,CUSTOMERS!A:E,5,FALSE)</f>
        <v>4</v>
      </c>
      <c r="F427" s="2" t="str">
        <f ca="1">VLOOKUP(D427,CUSTOMERS!A:J,10,FALSE)</f>
        <v>70+</v>
      </c>
      <c r="G427" s="2" t="str">
        <f>VLOOKUP(D427,CUSTOMERS!A:I,9,FALSE)</f>
        <v>South-West</v>
      </c>
      <c r="H427" s="2" t="str">
        <f>VLOOKUP(D427,CUSTOMERS!A:K,11,FALSE)</f>
        <v>USA</v>
      </c>
      <c r="I427" s="2">
        <f t="shared" si="6"/>
        <v>0</v>
      </c>
    </row>
    <row r="428" spans="1:9" x14ac:dyDescent="0.2">
      <c r="A428" s="2">
        <v>1528</v>
      </c>
      <c r="B428" s="2">
        <v>1</v>
      </c>
      <c r="C428" s="4">
        <v>44926</v>
      </c>
      <c r="D428" s="2">
        <v>237</v>
      </c>
      <c r="E428" s="2">
        <f>VLOOKUP(D428,CUSTOMERS!A:E,5,FALSE)</f>
        <v>6</v>
      </c>
      <c r="F428" s="2" t="str">
        <f ca="1">VLOOKUP(D428,CUSTOMERS!A:J,10,FALSE)</f>
        <v>30 - 40</v>
      </c>
      <c r="G428" s="2" t="str">
        <f>VLOOKUP(D428,CUSTOMERS!A:I,9,FALSE)</f>
        <v>South-West</v>
      </c>
      <c r="H428" s="2" t="str">
        <f>VLOOKUP(D428,CUSTOMERS!A:K,11,FALSE)</f>
        <v>USA</v>
      </c>
      <c r="I428" s="2">
        <f t="shared" si="6"/>
        <v>0</v>
      </c>
    </row>
    <row r="429" spans="1:9" x14ac:dyDescent="0.2">
      <c r="A429" s="2">
        <v>1529</v>
      </c>
      <c r="B429" s="2">
        <v>1</v>
      </c>
      <c r="C429" s="4">
        <v>44926</v>
      </c>
      <c r="D429" s="2">
        <v>240</v>
      </c>
      <c r="E429" s="2">
        <f>VLOOKUP(D429,CUSTOMERS!A:E,5,FALSE)</f>
        <v>6</v>
      </c>
      <c r="F429" s="2" t="str">
        <f ca="1">VLOOKUP(D429,CUSTOMERS!A:J,10,FALSE)</f>
        <v>30 - 40</v>
      </c>
      <c r="G429" s="2" t="str">
        <f>VLOOKUP(D429,CUSTOMERS!A:I,9,FALSE)</f>
        <v>Mid-Atlantic</v>
      </c>
      <c r="H429" s="2" t="str">
        <f>VLOOKUP(D429,CUSTOMERS!A:K,11,FALSE)</f>
        <v>USA</v>
      </c>
      <c r="I429" s="2">
        <f t="shared" si="6"/>
        <v>1</v>
      </c>
    </row>
    <row r="430" spans="1:9" x14ac:dyDescent="0.2">
      <c r="A430" s="2">
        <v>1530</v>
      </c>
      <c r="B430" s="2">
        <v>1</v>
      </c>
      <c r="C430" s="4">
        <v>44926</v>
      </c>
      <c r="D430" s="2">
        <v>407</v>
      </c>
      <c r="E430" s="2">
        <f>VLOOKUP(D430,CUSTOMERS!A:E,5,FALSE)</f>
        <v>5</v>
      </c>
      <c r="F430" s="2" t="str">
        <f ca="1">VLOOKUP(D430,CUSTOMERS!A:J,10,FALSE)</f>
        <v>50 - 60</v>
      </c>
      <c r="G430" s="2" t="str">
        <f>VLOOKUP(D430,CUSTOMERS!A:I,9,FALSE)</f>
        <v>North-West</v>
      </c>
      <c r="H430" s="2" t="str">
        <f>VLOOKUP(D430,CUSTOMERS!A:K,11,FALSE)</f>
        <v>USA</v>
      </c>
      <c r="I430" s="2">
        <f t="shared" si="6"/>
        <v>1</v>
      </c>
    </row>
    <row r="431" spans="1:9" x14ac:dyDescent="0.2">
      <c r="A431" s="2">
        <v>1531</v>
      </c>
      <c r="B431" s="2">
        <v>1</v>
      </c>
      <c r="C431" s="4">
        <v>44926</v>
      </c>
      <c r="D431" s="2">
        <v>480</v>
      </c>
      <c r="E431" s="2">
        <f>VLOOKUP(D431,CUSTOMERS!A:E,5,FALSE)</f>
        <v>9</v>
      </c>
      <c r="F431" s="2" t="str">
        <f ca="1">VLOOKUP(D431,CUSTOMERS!A:J,10,FALSE)</f>
        <v>50 - 60</v>
      </c>
      <c r="G431" s="2" t="str">
        <f>VLOOKUP(D431,CUSTOMERS!A:I,9,FALSE)</f>
        <v>Central</v>
      </c>
      <c r="H431" s="2" t="str">
        <f>VLOOKUP(D431,CUSTOMERS!A:K,11,FALSE)</f>
        <v>USA</v>
      </c>
      <c r="I431" s="2">
        <f t="shared" si="6"/>
        <v>1</v>
      </c>
    </row>
    <row r="432" spans="1:9" x14ac:dyDescent="0.2">
      <c r="A432" s="2">
        <v>1532</v>
      </c>
      <c r="B432" s="2">
        <v>1</v>
      </c>
      <c r="C432" s="4">
        <v>44926</v>
      </c>
      <c r="D432" s="2">
        <v>537</v>
      </c>
      <c r="E432" s="2">
        <f>VLOOKUP(D432,CUSTOMERS!A:E,5,FALSE)</f>
        <v>2</v>
      </c>
      <c r="F432" s="2" t="str">
        <f ca="1">VLOOKUP(D432,CUSTOMERS!A:J,10,FALSE)</f>
        <v>50 - 60</v>
      </c>
      <c r="G432" s="2" t="str">
        <f>VLOOKUP(D432,CUSTOMERS!A:I,9,FALSE)</f>
        <v>North-East</v>
      </c>
      <c r="H432" s="2" t="str">
        <f>VLOOKUP(D432,CUSTOMERS!A:K,11,FALSE)</f>
        <v>USA</v>
      </c>
      <c r="I432" s="2">
        <f t="shared" si="6"/>
        <v>1</v>
      </c>
    </row>
    <row r="433" spans="1:9" x14ac:dyDescent="0.2">
      <c r="A433" s="2">
        <v>1533</v>
      </c>
      <c r="B433" s="2">
        <v>1</v>
      </c>
      <c r="C433" s="4">
        <v>44927</v>
      </c>
      <c r="D433" s="2">
        <v>238</v>
      </c>
      <c r="E433" s="2">
        <f>VLOOKUP(D433,CUSTOMERS!A:E,5,FALSE)</f>
        <v>3</v>
      </c>
      <c r="F433" s="2" t="str">
        <f ca="1">VLOOKUP(D433,CUSTOMERS!A:J,10,FALSE)</f>
        <v>30 - 40</v>
      </c>
      <c r="G433" s="2" t="str">
        <f>VLOOKUP(D433,CUSTOMERS!A:I,9,FALSE)</f>
        <v>Mid-Atlantic</v>
      </c>
      <c r="H433" s="2" t="str">
        <f>VLOOKUP(D433,CUSTOMERS!A:K,11,FALSE)</f>
        <v>USA</v>
      </c>
      <c r="I433" s="2">
        <f t="shared" si="6"/>
        <v>1</v>
      </c>
    </row>
    <row r="434" spans="1:9" x14ac:dyDescent="0.2">
      <c r="A434" s="2">
        <v>1534</v>
      </c>
      <c r="B434" s="2">
        <v>1</v>
      </c>
      <c r="C434" s="4">
        <v>44927</v>
      </c>
      <c r="D434" s="2">
        <v>613</v>
      </c>
      <c r="E434" s="2">
        <f>VLOOKUP(D434,CUSTOMERS!A:E,5,FALSE)</f>
        <v>6</v>
      </c>
      <c r="F434" s="2" t="str">
        <f ca="1">VLOOKUP(D434,CUSTOMERS!A:J,10,FALSE)</f>
        <v>70+</v>
      </c>
      <c r="G434" s="2" t="str">
        <f>VLOOKUP(D434,CUSTOMERS!A:I,9,FALSE)</f>
        <v>Central</v>
      </c>
      <c r="H434" s="2" t="str">
        <f>VLOOKUP(D434,CUSTOMERS!A:K,11,FALSE)</f>
        <v>USA</v>
      </c>
      <c r="I434" s="2">
        <f t="shared" si="6"/>
        <v>1</v>
      </c>
    </row>
    <row r="435" spans="1:9" x14ac:dyDescent="0.2">
      <c r="A435" s="2">
        <v>1535</v>
      </c>
      <c r="B435" s="2">
        <v>1</v>
      </c>
      <c r="C435" s="4">
        <v>44927</v>
      </c>
      <c r="D435" s="2">
        <v>676</v>
      </c>
      <c r="E435" s="2">
        <f>VLOOKUP(D435,CUSTOMERS!A:E,5,FALSE)</f>
        <v>7</v>
      </c>
      <c r="F435" s="2" t="str">
        <f ca="1">VLOOKUP(D435,CUSTOMERS!A:J,10,FALSE)</f>
        <v>40 - 50</v>
      </c>
      <c r="G435" s="2" t="str">
        <f>VLOOKUP(D435,CUSTOMERS!A:I,9,FALSE)</f>
        <v>South-West</v>
      </c>
      <c r="H435" s="2" t="str">
        <f>VLOOKUP(D435,CUSTOMERS!A:K,11,FALSE)</f>
        <v>USA</v>
      </c>
      <c r="I435" s="2">
        <f t="shared" si="6"/>
        <v>0</v>
      </c>
    </row>
    <row r="436" spans="1:9" x14ac:dyDescent="0.2">
      <c r="A436" s="2">
        <v>1536</v>
      </c>
      <c r="B436" s="2">
        <v>1</v>
      </c>
      <c r="C436" s="4">
        <v>44928</v>
      </c>
      <c r="D436" s="2">
        <v>77</v>
      </c>
      <c r="E436" s="2">
        <f>VLOOKUP(D436,CUSTOMERS!A:E,5,FALSE)</f>
        <v>6</v>
      </c>
      <c r="F436" s="2" t="str">
        <f ca="1">VLOOKUP(D436,CUSTOMERS!A:J,10,FALSE)</f>
        <v>60 - 70</v>
      </c>
      <c r="G436" s="2" t="str">
        <f>VLOOKUP(D436,CUSTOMERS!A:I,9,FALSE)</f>
        <v>Central</v>
      </c>
      <c r="H436" s="2" t="str">
        <f>VLOOKUP(D436,CUSTOMERS!A:K,11,FALSE)</f>
        <v>USA</v>
      </c>
      <c r="I436" s="2">
        <f t="shared" si="6"/>
        <v>1</v>
      </c>
    </row>
    <row r="437" spans="1:9" x14ac:dyDescent="0.2">
      <c r="A437" s="2">
        <v>1537</v>
      </c>
      <c r="B437" s="2">
        <v>1</v>
      </c>
      <c r="C437" s="4">
        <v>44928</v>
      </c>
      <c r="D437" s="2">
        <v>450</v>
      </c>
      <c r="E437" s="2">
        <f>VLOOKUP(D437,CUSTOMERS!A:E,5,FALSE)</f>
        <v>5</v>
      </c>
      <c r="F437" s="2" t="str">
        <f ca="1">VLOOKUP(D437,CUSTOMERS!A:J,10,FALSE)</f>
        <v>30 - 40</v>
      </c>
      <c r="G437" s="2" t="str">
        <f>VLOOKUP(D437,CUSTOMERS!A:I,9,FALSE)</f>
        <v>North-East</v>
      </c>
      <c r="H437" s="2" t="str">
        <f>VLOOKUP(D437,CUSTOMERS!A:K,11,FALSE)</f>
        <v>USA</v>
      </c>
      <c r="I437" s="2">
        <f t="shared" si="6"/>
        <v>1</v>
      </c>
    </row>
    <row r="438" spans="1:9" x14ac:dyDescent="0.2">
      <c r="A438" s="2">
        <v>1538</v>
      </c>
      <c r="B438" s="2">
        <v>1</v>
      </c>
      <c r="C438" s="4">
        <v>44928</v>
      </c>
      <c r="D438" s="2">
        <v>482</v>
      </c>
      <c r="E438" s="2">
        <f>VLOOKUP(D438,CUSTOMERS!A:E,5,FALSE)</f>
        <v>8</v>
      </c>
      <c r="F438" s="2" t="str">
        <f ca="1">VLOOKUP(D438,CUSTOMERS!A:J,10,FALSE)</f>
        <v>40 - 50</v>
      </c>
      <c r="G438" s="2" t="str">
        <f>VLOOKUP(D438,CUSTOMERS!A:I,9,FALSE)</f>
        <v>South</v>
      </c>
      <c r="H438" s="2" t="str">
        <f>VLOOKUP(D438,CUSTOMERS!A:K,11,FALSE)</f>
        <v>USA</v>
      </c>
      <c r="I438" s="2">
        <f t="shared" si="6"/>
        <v>0</v>
      </c>
    </row>
    <row r="439" spans="1:9" x14ac:dyDescent="0.2">
      <c r="A439" s="2">
        <v>1539</v>
      </c>
      <c r="B439" s="2">
        <v>1</v>
      </c>
      <c r="C439" s="4">
        <v>44928</v>
      </c>
      <c r="D439" s="2">
        <v>501</v>
      </c>
      <c r="E439" s="2">
        <f>VLOOKUP(D439,CUSTOMERS!A:E,5,FALSE)</f>
        <v>3</v>
      </c>
      <c r="F439" s="2" t="str">
        <f ca="1">VLOOKUP(D439,CUSTOMERS!A:J,10,FALSE)</f>
        <v>30 - 40</v>
      </c>
      <c r="G439" s="2" t="str">
        <f>VLOOKUP(D439,CUSTOMERS!A:I,9,FALSE)</f>
        <v>South-West</v>
      </c>
      <c r="H439" s="2" t="str">
        <f>VLOOKUP(D439,CUSTOMERS!A:K,11,FALSE)</f>
        <v>USA</v>
      </c>
      <c r="I439" s="2">
        <f t="shared" si="6"/>
        <v>1</v>
      </c>
    </row>
    <row r="440" spans="1:9" x14ac:dyDescent="0.2">
      <c r="A440" s="2">
        <v>1540</v>
      </c>
      <c r="B440" s="2">
        <v>1</v>
      </c>
      <c r="C440" s="4">
        <v>44928</v>
      </c>
      <c r="D440" s="2">
        <v>672</v>
      </c>
      <c r="E440" s="2">
        <f>VLOOKUP(D440,CUSTOMERS!A:E,5,FALSE)</f>
        <v>4</v>
      </c>
      <c r="F440" s="2" t="str">
        <f ca="1">VLOOKUP(D440,CUSTOMERS!A:J,10,FALSE)</f>
        <v>40 - 50</v>
      </c>
      <c r="G440" s="2" t="str">
        <f>VLOOKUP(D440,CUSTOMERS!A:I,9,FALSE)</f>
        <v>South-West</v>
      </c>
      <c r="H440" s="2" t="str">
        <f>VLOOKUP(D440,CUSTOMERS!A:K,11,FALSE)</f>
        <v>USA</v>
      </c>
      <c r="I440" s="2">
        <f t="shared" si="6"/>
        <v>1</v>
      </c>
    </row>
    <row r="441" spans="1:9" x14ac:dyDescent="0.2">
      <c r="A441" s="2">
        <v>1541</v>
      </c>
      <c r="B441" s="2">
        <v>1</v>
      </c>
      <c r="C441" s="4">
        <v>44929</v>
      </c>
      <c r="D441" s="2">
        <v>438</v>
      </c>
      <c r="E441" s="2">
        <f>VLOOKUP(D441,CUSTOMERS!A:E,5,FALSE)</f>
        <v>6</v>
      </c>
      <c r="F441" s="2" t="str">
        <f ca="1">VLOOKUP(D441,CUSTOMERS!A:J,10,FALSE)</f>
        <v>50 - 60</v>
      </c>
      <c r="G441" s="2" t="str">
        <f>VLOOKUP(D441,CUSTOMERS!A:I,9,FALSE)</f>
        <v>Mid-Atlantic</v>
      </c>
      <c r="H441" s="2" t="str">
        <f>VLOOKUP(D441,CUSTOMERS!A:K,11,FALSE)</f>
        <v>USA</v>
      </c>
      <c r="I441" s="2">
        <f t="shared" si="6"/>
        <v>0</v>
      </c>
    </row>
    <row r="442" spans="1:9" x14ac:dyDescent="0.2">
      <c r="A442" s="2">
        <v>1542</v>
      </c>
      <c r="B442" s="2">
        <v>1</v>
      </c>
      <c r="C442" s="4">
        <v>44930</v>
      </c>
      <c r="D442" s="2">
        <v>272</v>
      </c>
      <c r="E442" s="2">
        <f>VLOOKUP(D442,CUSTOMERS!A:E,5,FALSE)</f>
        <v>2</v>
      </c>
      <c r="F442" s="2" t="str">
        <f ca="1">VLOOKUP(D442,CUSTOMERS!A:J,10,FALSE)</f>
        <v>60 - 70</v>
      </c>
      <c r="G442" s="2" t="str">
        <f>VLOOKUP(D442,CUSTOMERS!A:I,9,FALSE)</f>
        <v>South</v>
      </c>
      <c r="H442" s="2" t="str">
        <f>VLOOKUP(D442,CUSTOMERS!A:K,11,FALSE)</f>
        <v>USA</v>
      </c>
      <c r="I442" s="2">
        <f t="shared" si="6"/>
        <v>1</v>
      </c>
    </row>
    <row r="443" spans="1:9" x14ac:dyDescent="0.2">
      <c r="A443" s="2">
        <v>1543</v>
      </c>
      <c r="B443" s="2">
        <v>1</v>
      </c>
      <c r="C443" s="4">
        <v>44931</v>
      </c>
      <c r="D443" s="2">
        <v>3</v>
      </c>
      <c r="E443" s="2">
        <f>VLOOKUP(D443,CUSTOMERS!A:E,5,FALSE)</f>
        <v>3</v>
      </c>
      <c r="F443" s="2" t="str">
        <f ca="1">VLOOKUP(D443,CUSTOMERS!A:J,10,FALSE)</f>
        <v>60 - 70</v>
      </c>
      <c r="G443" s="2" t="str">
        <f>VLOOKUP(D443,CUSTOMERS!A:I,9,FALSE)</f>
        <v>South-East</v>
      </c>
      <c r="H443" s="2" t="str">
        <f>VLOOKUP(D443,CUSTOMERS!A:K,11,FALSE)</f>
        <v>USA</v>
      </c>
      <c r="I443" s="2">
        <f t="shared" si="6"/>
        <v>0</v>
      </c>
    </row>
    <row r="444" spans="1:9" x14ac:dyDescent="0.2">
      <c r="A444" s="2">
        <v>1544</v>
      </c>
      <c r="B444" s="2">
        <v>1</v>
      </c>
      <c r="C444" s="4">
        <v>44931</v>
      </c>
      <c r="D444" s="2">
        <v>228</v>
      </c>
      <c r="E444" s="2">
        <f>VLOOKUP(D444,CUSTOMERS!A:E,5,FALSE)</f>
        <v>2</v>
      </c>
      <c r="F444" s="2" t="str">
        <f ca="1">VLOOKUP(D444,CUSTOMERS!A:J,10,FALSE)</f>
        <v>40 - 50</v>
      </c>
      <c r="G444" s="2" t="str">
        <f>VLOOKUP(D444,CUSTOMERS!A:I,9,FALSE)</f>
        <v>South-East</v>
      </c>
      <c r="H444" s="2" t="str">
        <f>VLOOKUP(D444,CUSTOMERS!A:K,11,FALSE)</f>
        <v>USA</v>
      </c>
      <c r="I444" s="2">
        <f t="shared" si="6"/>
        <v>1</v>
      </c>
    </row>
    <row r="445" spans="1:9" x14ac:dyDescent="0.2">
      <c r="A445" s="2">
        <v>1545</v>
      </c>
      <c r="B445" s="2">
        <v>1</v>
      </c>
      <c r="C445" s="4">
        <v>44931</v>
      </c>
      <c r="D445" s="2">
        <v>271</v>
      </c>
      <c r="E445" s="2">
        <f>VLOOKUP(D445,CUSTOMERS!A:E,5,FALSE)</f>
        <v>3</v>
      </c>
      <c r="F445" s="2" t="str">
        <f ca="1">VLOOKUP(D445,CUSTOMERS!A:J,10,FALSE)</f>
        <v>60 - 70</v>
      </c>
      <c r="G445" s="2" t="str">
        <f>VLOOKUP(D445,CUSTOMERS!A:I,9,FALSE)</f>
        <v>Central</v>
      </c>
      <c r="H445" s="2" t="str">
        <f>VLOOKUP(D445,CUSTOMERS!A:K,11,FALSE)</f>
        <v>USA</v>
      </c>
      <c r="I445" s="2">
        <f t="shared" si="6"/>
        <v>1</v>
      </c>
    </row>
    <row r="446" spans="1:9" x14ac:dyDescent="0.2">
      <c r="A446" s="2">
        <v>1546</v>
      </c>
      <c r="B446" s="2">
        <v>1</v>
      </c>
      <c r="C446" s="4">
        <v>44932</v>
      </c>
      <c r="D446" s="2">
        <v>54</v>
      </c>
      <c r="E446" s="2">
        <f>VLOOKUP(D446,CUSTOMERS!A:E,5,FALSE)</f>
        <v>6</v>
      </c>
      <c r="F446" s="2" t="str">
        <f ca="1">VLOOKUP(D446,CUSTOMERS!A:J,10,FALSE)</f>
        <v>20 - 30</v>
      </c>
      <c r="G446" s="2" t="str">
        <f>VLOOKUP(D446,CUSTOMERS!A:I,9,FALSE)</f>
        <v>North-West</v>
      </c>
      <c r="H446" s="2" t="str">
        <f>VLOOKUP(D446,CUSTOMERS!A:K,11,FALSE)</f>
        <v>USA</v>
      </c>
      <c r="I446" s="2">
        <f t="shared" si="6"/>
        <v>1</v>
      </c>
    </row>
    <row r="447" spans="1:9" x14ac:dyDescent="0.2">
      <c r="A447" s="2">
        <v>1547</v>
      </c>
      <c r="B447" s="2">
        <v>1</v>
      </c>
      <c r="C447" s="4">
        <v>44932</v>
      </c>
      <c r="D447" s="2">
        <v>396</v>
      </c>
      <c r="E447" s="2">
        <f>VLOOKUP(D447,CUSTOMERS!A:E,5,FALSE)</f>
        <v>5</v>
      </c>
      <c r="F447" s="2" t="str">
        <f ca="1">VLOOKUP(D447,CUSTOMERS!A:J,10,FALSE)</f>
        <v>50 - 60</v>
      </c>
      <c r="G447" s="2" t="str">
        <f>VLOOKUP(D447,CUSTOMERS!A:I,9,FALSE)</f>
        <v>South-East</v>
      </c>
      <c r="H447" s="2" t="str">
        <f>VLOOKUP(D447,CUSTOMERS!A:K,11,FALSE)</f>
        <v>USA</v>
      </c>
      <c r="I447" s="2">
        <f t="shared" si="6"/>
        <v>1</v>
      </c>
    </row>
    <row r="448" spans="1:9" x14ac:dyDescent="0.2">
      <c r="A448" s="2">
        <v>1548</v>
      </c>
      <c r="B448" s="2">
        <v>1</v>
      </c>
      <c r="C448" s="4">
        <v>44932</v>
      </c>
      <c r="D448" s="2">
        <v>417</v>
      </c>
      <c r="E448" s="2">
        <f>VLOOKUP(D448,CUSTOMERS!A:E,5,FALSE)</f>
        <v>9</v>
      </c>
      <c r="F448" s="2" t="str">
        <f ca="1">VLOOKUP(D448,CUSTOMERS!A:J,10,FALSE)</f>
        <v>40 - 50</v>
      </c>
      <c r="G448" s="2" t="str">
        <f>VLOOKUP(D448,CUSTOMERS!A:I,9,FALSE)</f>
        <v>South-West</v>
      </c>
      <c r="H448" s="2" t="str">
        <f>VLOOKUP(D448,CUSTOMERS!A:K,11,FALSE)</f>
        <v>USA</v>
      </c>
      <c r="I448" s="2">
        <f t="shared" si="6"/>
        <v>1</v>
      </c>
    </row>
    <row r="449" spans="1:9" x14ac:dyDescent="0.2">
      <c r="A449" s="2">
        <v>1549</v>
      </c>
      <c r="B449" s="2">
        <v>1</v>
      </c>
      <c r="C449" s="4">
        <v>44932</v>
      </c>
      <c r="D449" s="2">
        <v>474</v>
      </c>
      <c r="E449" s="2">
        <f>VLOOKUP(D449,CUSTOMERS!A:E,5,FALSE)</f>
        <v>1</v>
      </c>
      <c r="F449" s="2" t="str">
        <f ca="1">VLOOKUP(D449,CUSTOMERS!A:J,10,FALSE)</f>
        <v>40 - 50</v>
      </c>
      <c r="G449" s="2" t="str">
        <f>VLOOKUP(D449,CUSTOMERS!A:I,9,FALSE)</f>
        <v>South-West</v>
      </c>
      <c r="H449" s="2" t="str">
        <f>VLOOKUP(D449,CUSTOMERS!A:K,11,FALSE)</f>
        <v>USA</v>
      </c>
      <c r="I449" s="2">
        <f t="shared" si="6"/>
        <v>0</v>
      </c>
    </row>
    <row r="450" spans="1:9" x14ac:dyDescent="0.2">
      <c r="A450" s="2">
        <v>1550</v>
      </c>
      <c r="B450" s="2">
        <v>1</v>
      </c>
      <c r="C450" s="4">
        <v>44933</v>
      </c>
      <c r="D450" s="2">
        <v>199</v>
      </c>
      <c r="E450" s="2">
        <f>VLOOKUP(D450,CUSTOMERS!A:E,5,FALSE)</f>
        <v>9</v>
      </c>
      <c r="F450" s="2" t="str">
        <f ca="1">VLOOKUP(D450,CUSTOMERS!A:J,10,FALSE)</f>
        <v>50 - 60</v>
      </c>
      <c r="G450" s="2" t="str">
        <f>VLOOKUP(D450,CUSTOMERS!A:I,9,FALSE)</f>
        <v>Germany</v>
      </c>
      <c r="H450" s="2" t="str">
        <f>VLOOKUP(D450,CUSTOMERS!A:K,11,FALSE)</f>
        <v>Europe</v>
      </c>
      <c r="I450" s="2">
        <f t="shared" ref="I450:I513" si="7">IF(COUNTIF(D:D,D450)&gt;1,1,0)</f>
        <v>0</v>
      </c>
    </row>
    <row r="451" spans="1:9" x14ac:dyDescent="0.2">
      <c r="A451" s="2">
        <v>1551</v>
      </c>
      <c r="B451" s="2">
        <v>1</v>
      </c>
      <c r="C451" s="4">
        <v>44933</v>
      </c>
      <c r="D451" s="2">
        <v>358</v>
      </c>
      <c r="E451" s="2">
        <f>VLOOKUP(D451,CUSTOMERS!A:E,5,FALSE)</f>
        <v>4</v>
      </c>
      <c r="F451" s="2" t="str">
        <f ca="1">VLOOKUP(D451,CUSTOMERS!A:J,10,FALSE)</f>
        <v>40 - 50</v>
      </c>
      <c r="G451" s="2" t="str">
        <f>VLOOKUP(D451,CUSTOMERS!A:I,9,FALSE)</f>
        <v>Germany</v>
      </c>
      <c r="H451" s="2" t="str">
        <f>VLOOKUP(D451,CUSTOMERS!A:K,11,FALSE)</f>
        <v>Europe</v>
      </c>
      <c r="I451" s="2">
        <f t="shared" si="7"/>
        <v>1</v>
      </c>
    </row>
    <row r="452" spans="1:9" x14ac:dyDescent="0.2">
      <c r="A452" s="2">
        <v>1552</v>
      </c>
      <c r="B452" s="2">
        <v>1</v>
      </c>
      <c r="C452" s="4">
        <v>44933</v>
      </c>
      <c r="D452" s="2">
        <v>387</v>
      </c>
      <c r="E452" s="2">
        <f>VLOOKUP(D452,CUSTOMERS!A:E,5,FALSE)</f>
        <v>9</v>
      </c>
      <c r="F452" s="2" t="str">
        <f ca="1">VLOOKUP(D452,CUSTOMERS!A:J,10,FALSE)</f>
        <v>40 - 50</v>
      </c>
      <c r="G452" s="2" t="str">
        <f>VLOOKUP(D452,CUSTOMERS!A:I,9,FALSE)</f>
        <v>North-East</v>
      </c>
      <c r="H452" s="2" t="str">
        <f>VLOOKUP(D452,CUSTOMERS!A:K,11,FALSE)</f>
        <v>USA</v>
      </c>
      <c r="I452" s="2">
        <f t="shared" si="7"/>
        <v>1</v>
      </c>
    </row>
    <row r="453" spans="1:9" x14ac:dyDescent="0.2">
      <c r="A453" s="2">
        <v>1553</v>
      </c>
      <c r="B453" s="2">
        <v>1</v>
      </c>
      <c r="C453" s="4">
        <v>44934</v>
      </c>
      <c r="D453" s="2">
        <v>85</v>
      </c>
      <c r="E453" s="2">
        <f>VLOOKUP(D453,CUSTOMERS!A:E,5,FALSE)</f>
        <v>2</v>
      </c>
      <c r="F453" s="2" t="str">
        <f ca="1">VLOOKUP(D453,CUSTOMERS!A:J,10,FALSE)</f>
        <v>50 - 60</v>
      </c>
      <c r="G453" s="2" t="str">
        <f>VLOOKUP(D453,CUSTOMERS!A:I,9,FALSE)</f>
        <v>Germany</v>
      </c>
      <c r="H453" s="2" t="str">
        <f>VLOOKUP(D453,CUSTOMERS!A:K,11,FALSE)</f>
        <v>Europe</v>
      </c>
      <c r="I453" s="2">
        <f t="shared" si="7"/>
        <v>1</v>
      </c>
    </row>
    <row r="454" spans="1:9" x14ac:dyDescent="0.2">
      <c r="A454" s="2">
        <v>1554</v>
      </c>
      <c r="B454" s="2">
        <v>1</v>
      </c>
      <c r="C454" s="4">
        <v>44934</v>
      </c>
      <c r="D454" s="2">
        <v>409</v>
      </c>
      <c r="E454" s="2">
        <f>VLOOKUP(D454,CUSTOMERS!A:E,5,FALSE)</f>
        <v>7</v>
      </c>
      <c r="F454" s="2" t="str">
        <f ca="1">VLOOKUP(D454,CUSTOMERS!A:J,10,FALSE)</f>
        <v>50 - 60</v>
      </c>
      <c r="G454" s="2" t="str">
        <f>VLOOKUP(D454,CUSTOMERS!A:I,9,FALSE)</f>
        <v>Mid-Atlantic</v>
      </c>
      <c r="H454" s="2" t="str">
        <f>VLOOKUP(D454,CUSTOMERS!A:K,11,FALSE)</f>
        <v>USA</v>
      </c>
      <c r="I454" s="2">
        <f t="shared" si="7"/>
        <v>0</v>
      </c>
    </row>
    <row r="455" spans="1:9" x14ac:dyDescent="0.2">
      <c r="A455" s="2">
        <v>1555</v>
      </c>
      <c r="B455" s="2">
        <v>1</v>
      </c>
      <c r="C455" s="4">
        <v>44934</v>
      </c>
      <c r="D455" s="2">
        <v>561</v>
      </c>
      <c r="E455" s="2">
        <f>VLOOKUP(D455,CUSTOMERS!A:E,5,FALSE)</f>
        <v>2</v>
      </c>
      <c r="F455" s="2" t="str">
        <f ca="1">VLOOKUP(D455,CUSTOMERS!A:J,10,FALSE)</f>
        <v>30 - 40</v>
      </c>
      <c r="G455" s="2" t="str">
        <f>VLOOKUP(D455,CUSTOMERS!A:I,9,FALSE)</f>
        <v>Mid-Atlantic</v>
      </c>
      <c r="H455" s="2" t="str">
        <f>VLOOKUP(D455,CUSTOMERS!A:K,11,FALSE)</f>
        <v>USA</v>
      </c>
      <c r="I455" s="2">
        <f t="shared" si="7"/>
        <v>1</v>
      </c>
    </row>
    <row r="456" spans="1:9" x14ac:dyDescent="0.2">
      <c r="A456" s="2">
        <v>1556</v>
      </c>
      <c r="B456" s="2">
        <v>1</v>
      </c>
      <c r="C456" s="4">
        <v>44935</v>
      </c>
      <c r="D456" s="2">
        <v>112</v>
      </c>
      <c r="E456" s="2">
        <f>VLOOKUP(D456,CUSTOMERS!A:E,5,FALSE)</f>
        <v>4</v>
      </c>
      <c r="F456" s="2" t="str">
        <f ca="1">VLOOKUP(D456,CUSTOMERS!A:J,10,FALSE)</f>
        <v>40 - 50</v>
      </c>
      <c r="G456" s="2" t="str">
        <f>VLOOKUP(D456,CUSTOMERS!A:I,9,FALSE)</f>
        <v>South-West</v>
      </c>
      <c r="H456" s="2" t="str">
        <f>VLOOKUP(D456,CUSTOMERS!A:K,11,FALSE)</f>
        <v>USA</v>
      </c>
      <c r="I456" s="2">
        <f t="shared" si="7"/>
        <v>0</v>
      </c>
    </row>
    <row r="457" spans="1:9" x14ac:dyDescent="0.2">
      <c r="A457" s="2">
        <v>1557</v>
      </c>
      <c r="B457" s="2">
        <v>1</v>
      </c>
      <c r="C457" s="4">
        <v>44935</v>
      </c>
      <c r="D457" s="2">
        <v>148</v>
      </c>
      <c r="E457" s="2">
        <f>VLOOKUP(D457,CUSTOMERS!A:E,5,FALSE)</f>
        <v>2</v>
      </c>
      <c r="F457" s="2" t="str">
        <f ca="1">VLOOKUP(D457,CUSTOMERS!A:J,10,FALSE)</f>
        <v>70+</v>
      </c>
      <c r="G457" s="2" t="str">
        <f>VLOOKUP(D457,CUSTOMERS!A:I,9,FALSE)</f>
        <v>North-West</v>
      </c>
      <c r="H457" s="2" t="str">
        <f>VLOOKUP(D457,CUSTOMERS!A:K,11,FALSE)</f>
        <v>USA</v>
      </c>
      <c r="I457" s="2">
        <f t="shared" si="7"/>
        <v>1</v>
      </c>
    </row>
    <row r="458" spans="1:9" x14ac:dyDescent="0.2">
      <c r="A458" s="2">
        <v>1558</v>
      </c>
      <c r="B458" s="2">
        <v>1</v>
      </c>
      <c r="C458" s="4">
        <v>44935</v>
      </c>
      <c r="D458" s="2">
        <v>419</v>
      </c>
      <c r="E458" s="2">
        <f>VLOOKUP(D458,CUSTOMERS!A:E,5,FALSE)</f>
        <v>4</v>
      </c>
      <c r="F458" s="2" t="str">
        <f ca="1">VLOOKUP(D458,CUSTOMERS!A:J,10,FALSE)</f>
        <v>50 - 60</v>
      </c>
      <c r="G458" s="2" t="str">
        <f>VLOOKUP(D458,CUSTOMERS!A:I,9,FALSE)</f>
        <v>England</v>
      </c>
      <c r="H458" s="2" t="str">
        <f>VLOOKUP(D458,CUSTOMERS!A:K,11,FALSE)</f>
        <v>Europe</v>
      </c>
      <c r="I458" s="2">
        <f t="shared" si="7"/>
        <v>1</v>
      </c>
    </row>
    <row r="459" spans="1:9" x14ac:dyDescent="0.2">
      <c r="A459" s="2">
        <v>1559</v>
      </c>
      <c r="B459" s="2">
        <v>1</v>
      </c>
      <c r="C459" s="4">
        <v>44935</v>
      </c>
      <c r="D459" s="2">
        <v>638</v>
      </c>
      <c r="E459" s="2">
        <f>VLOOKUP(D459,CUSTOMERS!A:E,5,FALSE)</f>
        <v>8</v>
      </c>
      <c r="F459" s="2" t="str">
        <f ca="1">VLOOKUP(D459,CUSTOMERS!A:J,10,FALSE)</f>
        <v>50 - 60</v>
      </c>
      <c r="G459" s="2" t="str">
        <f>VLOOKUP(D459,CUSTOMERS!A:I,9,FALSE)</f>
        <v>North-West</v>
      </c>
      <c r="H459" s="2" t="str">
        <f>VLOOKUP(D459,CUSTOMERS!A:K,11,FALSE)</f>
        <v>USA</v>
      </c>
      <c r="I459" s="2">
        <f t="shared" si="7"/>
        <v>0</v>
      </c>
    </row>
    <row r="460" spans="1:9" x14ac:dyDescent="0.2">
      <c r="A460" s="2">
        <v>1560</v>
      </c>
      <c r="B460" s="2">
        <v>1</v>
      </c>
      <c r="C460" s="4">
        <v>44936</v>
      </c>
      <c r="D460" s="2">
        <v>619</v>
      </c>
      <c r="E460" s="2">
        <f>VLOOKUP(D460,CUSTOMERS!A:E,5,FALSE)</f>
        <v>4</v>
      </c>
      <c r="F460" s="2" t="str">
        <f ca="1">VLOOKUP(D460,CUSTOMERS!A:J,10,FALSE)</f>
        <v>60 - 70</v>
      </c>
      <c r="G460" s="2" t="str">
        <f>VLOOKUP(D460,CUSTOMERS!A:I,9,FALSE)</f>
        <v>Germany</v>
      </c>
      <c r="H460" s="2" t="str">
        <f>VLOOKUP(D460,CUSTOMERS!A:K,11,FALSE)</f>
        <v>Europe</v>
      </c>
      <c r="I460" s="2">
        <f t="shared" si="7"/>
        <v>0</v>
      </c>
    </row>
    <row r="461" spans="1:9" x14ac:dyDescent="0.2">
      <c r="A461" s="2">
        <v>1561</v>
      </c>
      <c r="B461" s="2">
        <v>1</v>
      </c>
      <c r="C461" s="4">
        <v>44938</v>
      </c>
      <c r="D461" s="2">
        <v>33</v>
      </c>
      <c r="E461" s="2">
        <f>VLOOKUP(D461,CUSTOMERS!A:E,5,FALSE)</f>
        <v>4</v>
      </c>
      <c r="F461" s="2" t="str">
        <f ca="1">VLOOKUP(D461,CUSTOMERS!A:J,10,FALSE)</f>
        <v>20 - 30</v>
      </c>
      <c r="G461" s="2" t="str">
        <f>VLOOKUP(D461,CUSTOMERS!A:I,9,FALSE)</f>
        <v>Mid-Atlantic</v>
      </c>
      <c r="H461" s="2" t="str">
        <f>VLOOKUP(D461,CUSTOMERS!A:K,11,FALSE)</f>
        <v>USA</v>
      </c>
      <c r="I461" s="2">
        <f t="shared" si="7"/>
        <v>0</v>
      </c>
    </row>
    <row r="462" spans="1:9" x14ac:dyDescent="0.2">
      <c r="A462" s="2">
        <v>1562</v>
      </c>
      <c r="B462" s="2">
        <v>1</v>
      </c>
      <c r="C462" s="4">
        <v>44938</v>
      </c>
      <c r="D462" s="2">
        <v>71</v>
      </c>
      <c r="E462" s="2">
        <f>VLOOKUP(D462,CUSTOMERS!A:E,5,FALSE)</f>
        <v>5</v>
      </c>
      <c r="F462" s="2" t="str">
        <f ca="1">VLOOKUP(D462,CUSTOMERS!A:J,10,FALSE)</f>
        <v>40 - 50</v>
      </c>
      <c r="G462" s="2" t="str">
        <f>VLOOKUP(D462,CUSTOMERS!A:I,9,FALSE)</f>
        <v>North-East</v>
      </c>
      <c r="H462" s="2" t="str">
        <f>VLOOKUP(D462,CUSTOMERS!A:K,11,FALSE)</f>
        <v>USA</v>
      </c>
      <c r="I462" s="2">
        <f t="shared" si="7"/>
        <v>0</v>
      </c>
    </row>
    <row r="463" spans="1:9" x14ac:dyDescent="0.2">
      <c r="A463" s="2">
        <v>1563</v>
      </c>
      <c r="B463" s="2">
        <v>1</v>
      </c>
      <c r="C463" s="4">
        <v>44938</v>
      </c>
      <c r="D463" s="2">
        <v>113</v>
      </c>
      <c r="E463" s="2">
        <f>VLOOKUP(D463,CUSTOMERS!A:E,5,FALSE)</f>
        <v>6</v>
      </c>
      <c r="F463" s="2" t="str">
        <f ca="1">VLOOKUP(D463,CUSTOMERS!A:J,10,FALSE)</f>
        <v>40 - 50</v>
      </c>
      <c r="G463" s="2" t="str">
        <f>VLOOKUP(D463,CUSTOMERS!A:I,9,FALSE)</f>
        <v>North-East</v>
      </c>
      <c r="H463" s="2" t="str">
        <f>VLOOKUP(D463,CUSTOMERS!A:K,11,FALSE)</f>
        <v>USA</v>
      </c>
      <c r="I463" s="2">
        <f t="shared" si="7"/>
        <v>1</v>
      </c>
    </row>
    <row r="464" spans="1:9" x14ac:dyDescent="0.2">
      <c r="A464" s="2">
        <v>1564</v>
      </c>
      <c r="B464" s="2">
        <v>1</v>
      </c>
      <c r="C464" s="4">
        <v>44938</v>
      </c>
      <c r="D464" s="2">
        <v>377</v>
      </c>
      <c r="E464" s="2">
        <f>VLOOKUP(D464,CUSTOMERS!A:E,5,FALSE)</f>
        <v>5</v>
      </c>
      <c r="F464" s="2" t="str">
        <f ca="1">VLOOKUP(D464,CUSTOMERS!A:J,10,FALSE)</f>
        <v>40 - 50</v>
      </c>
      <c r="G464" s="2" t="str">
        <f>VLOOKUP(D464,CUSTOMERS!A:I,9,FALSE)</f>
        <v>South-West</v>
      </c>
      <c r="H464" s="2" t="str">
        <f>VLOOKUP(D464,CUSTOMERS!A:K,11,FALSE)</f>
        <v>USA</v>
      </c>
      <c r="I464" s="2">
        <f t="shared" si="7"/>
        <v>1</v>
      </c>
    </row>
    <row r="465" spans="1:9" x14ac:dyDescent="0.2">
      <c r="A465" s="2">
        <v>1565</v>
      </c>
      <c r="B465" s="2">
        <v>1</v>
      </c>
      <c r="C465" s="4">
        <v>44939</v>
      </c>
      <c r="D465" s="2">
        <v>232</v>
      </c>
      <c r="E465" s="2">
        <f>VLOOKUP(D465,CUSTOMERS!A:E,5,FALSE)</f>
        <v>3</v>
      </c>
      <c r="F465" s="2" t="str">
        <f ca="1">VLOOKUP(D465,CUSTOMERS!A:J,10,FALSE)</f>
        <v>30 - 40</v>
      </c>
      <c r="G465" s="2" t="str">
        <f>VLOOKUP(D465,CUSTOMERS!A:I,9,FALSE)</f>
        <v>Mid-Atlantic</v>
      </c>
      <c r="H465" s="2" t="str">
        <f>VLOOKUP(D465,CUSTOMERS!A:K,11,FALSE)</f>
        <v>USA</v>
      </c>
      <c r="I465" s="2">
        <f t="shared" si="7"/>
        <v>1</v>
      </c>
    </row>
    <row r="466" spans="1:9" x14ac:dyDescent="0.2">
      <c r="A466" s="2">
        <v>1566</v>
      </c>
      <c r="B466" s="2">
        <v>1</v>
      </c>
      <c r="C466" s="4">
        <v>44939</v>
      </c>
      <c r="D466" s="2">
        <v>290</v>
      </c>
      <c r="E466" s="2">
        <f>VLOOKUP(D466,CUSTOMERS!A:E,5,FALSE)</f>
        <v>6</v>
      </c>
      <c r="F466" s="2" t="str">
        <f ca="1">VLOOKUP(D466,CUSTOMERS!A:J,10,FALSE)</f>
        <v>60 - 70</v>
      </c>
      <c r="G466" s="2" t="str">
        <f>VLOOKUP(D466,CUSTOMERS!A:I,9,FALSE)</f>
        <v>Central</v>
      </c>
      <c r="H466" s="2" t="str">
        <f>VLOOKUP(D466,CUSTOMERS!A:K,11,FALSE)</f>
        <v>USA</v>
      </c>
      <c r="I466" s="2">
        <f t="shared" si="7"/>
        <v>0</v>
      </c>
    </row>
    <row r="467" spans="1:9" x14ac:dyDescent="0.2">
      <c r="A467" s="2">
        <v>1567</v>
      </c>
      <c r="B467" s="2">
        <v>1</v>
      </c>
      <c r="C467" s="4">
        <v>44939</v>
      </c>
      <c r="D467" s="2">
        <v>565</v>
      </c>
      <c r="E467" s="2">
        <f>VLOOKUP(D467,CUSTOMERS!A:E,5,FALSE)</f>
        <v>3</v>
      </c>
      <c r="F467" s="2" t="str">
        <f ca="1">VLOOKUP(D467,CUSTOMERS!A:J,10,FALSE)</f>
        <v>30 - 40</v>
      </c>
      <c r="G467" s="2" t="str">
        <f>VLOOKUP(D467,CUSTOMERS!A:I,9,FALSE)</f>
        <v>Central</v>
      </c>
      <c r="H467" s="2" t="str">
        <f>VLOOKUP(D467,CUSTOMERS!A:K,11,FALSE)</f>
        <v>USA</v>
      </c>
      <c r="I467" s="2">
        <f t="shared" si="7"/>
        <v>1</v>
      </c>
    </row>
    <row r="468" spans="1:9" x14ac:dyDescent="0.2">
      <c r="A468" s="2">
        <v>1568</v>
      </c>
      <c r="B468" s="2">
        <v>1</v>
      </c>
      <c r="C468" s="4">
        <v>44940</v>
      </c>
      <c r="D468" s="2">
        <v>53</v>
      </c>
      <c r="E468" s="2">
        <f>VLOOKUP(D468,CUSTOMERS!A:E,5,FALSE)</f>
        <v>3</v>
      </c>
      <c r="F468" s="2" t="str">
        <f ca="1">VLOOKUP(D468,CUSTOMERS!A:J,10,FALSE)</f>
        <v>40 - 50</v>
      </c>
      <c r="G468" s="2" t="str">
        <f>VLOOKUP(D468,CUSTOMERS!A:I,9,FALSE)</f>
        <v>Central</v>
      </c>
      <c r="H468" s="2" t="str">
        <f>VLOOKUP(D468,CUSTOMERS!A:K,11,FALSE)</f>
        <v>USA</v>
      </c>
      <c r="I468" s="2">
        <f t="shared" si="7"/>
        <v>0</v>
      </c>
    </row>
    <row r="469" spans="1:9" x14ac:dyDescent="0.2">
      <c r="A469" s="2">
        <v>1569</v>
      </c>
      <c r="B469" s="2">
        <v>1</v>
      </c>
      <c r="C469" s="4">
        <v>44940</v>
      </c>
      <c r="D469" s="2">
        <v>211</v>
      </c>
      <c r="E469" s="2">
        <f>VLOOKUP(D469,CUSTOMERS!A:E,5,FALSE)</f>
        <v>2</v>
      </c>
      <c r="F469" s="2" t="str">
        <f ca="1">VLOOKUP(D469,CUSTOMERS!A:J,10,FALSE)</f>
        <v>40 - 50</v>
      </c>
      <c r="G469" s="2" t="str">
        <f>VLOOKUP(D469,CUSTOMERS!A:I,9,FALSE)</f>
        <v>South-East</v>
      </c>
      <c r="H469" s="2" t="str">
        <f>VLOOKUP(D469,CUSTOMERS!A:K,11,FALSE)</f>
        <v>USA</v>
      </c>
      <c r="I469" s="2">
        <f t="shared" si="7"/>
        <v>1</v>
      </c>
    </row>
    <row r="470" spans="1:9" x14ac:dyDescent="0.2">
      <c r="A470" s="2">
        <v>1570</v>
      </c>
      <c r="B470" s="2">
        <v>1</v>
      </c>
      <c r="C470" s="4">
        <v>44940</v>
      </c>
      <c r="D470" s="2">
        <v>319</v>
      </c>
      <c r="E470" s="2">
        <f>VLOOKUP(D470,CUSTOMERS!A:E,5,FALSE)</f>
        <v>4</v>
      </c>
      <c r="F470" s="2" t="str">
        <f ca="1">VLOOKUP(D470,CUSTOMERS!A:J,10,FALSE)</f>
        <v>60 - 70</v>
      </c>
      <c r="G470" s="2" t="str">
        <f>VLOOKUP(D470,CUSTOMERS!A:I,9,FALSE)</f>
        <v>North-East</v>
      </c>
      <c r="H470" s="2" t="str">
        <f>VLOOKUP(D470,CUSTOMERS!A:K,11,FALSE)</f>
        <v>USA</v>
      </c>
      <c r="I470" s="2">
        <f t="shared" si="7"/>
        <v>1</v>
      </c>
    </row>
    <row r="471" spans="1:9" x14ac:dyDescent="0.2">
      <c r="A471" s="2">
        <v>1571</v>
      </c>
      <c r="B471" s="2">
        <v>1</v>
      </c>
      <c r="C471" s="4">
        <v>44940</v>
      </c>
      <c r="D471" s="2">
        <v>322</v>
      </c>
      <c r="E471" s="2">
        <f>VLOOKUP(D471,CUSTOMERS!A:E,5,FALSE)</f>
        <v>2</v>
      </c>
      <c r="F471" s="2" t="str">
        <f ca="1">VLOOKUP(D471,CUSTOMERS!A:J,10,FALSE)</f>
        <v>30 - 40</v>
      </c>
      <c r="G471" s="2" t="str">
        <f>VLOOKUP(D471,CUSTOMERS!A:I,9,FALSE)</f>
        <v>Central</v>
      </c>
      <c r="H471" s="2" t="str">
        <f>VLOOKUP(D471,CUSTOMERS!A:K,11,FALSE)</f>
        <v>USA</v>
      </c>
      <c r="I471" s="2">
        <f t="shared" si="7"/>
        <v>1</v>
      </c>
    </row>
    <row r="472" spans="1:9" x14ac:dyDescent="0.2">
      <c r="A472" s="2">
        <v>1572</v>
      </c>
      <c r="B472" s="2">
        <v>1</v>
      </c>
      <c r="C472" s="4">
        <v>44940</v>
      </c>
      <c r="D472" s="2">
        <v>532</v>
      </c>
      <c r="E472" s="2">
        <f>VLOOKUP(D472,CUSTOMERS!A:E,5,FALSE)</f>
        <v>2</v>
      </c>
      <c r="F472" s="2" t="str">
        <f ca="1">VLOOKUP(D472,CUSTOMERS!A:J,10,FALSE)</f>
        <v>30 - 40</v>
      </c>
      <c r="G472" s="2" t="str">
        <f>VLOOKUP(D472,CUSTOMERS!A:I,9,FALSE)</f>
        <v>South-West</v>
      </c>
      <c r="H472" s="2" t="str">
        <f>VLOOKUP(D472,CUSTOMERS!A:K,11,FALSE)</f>
        <v>USA</v>
      </c>
      <c r="I472" s="2">
        <f t="shared" si="7"/>
        <v>0</v>
      </c>
    </row>
    <row r="473" spans="1:9" x14ac:dyDescent="0.2">
      <c r="A473" s="2">
        <v>1573</v>
      </c>
      <c r="B473" s="2">
        <v>1</v>
      </c>
      <c r="C473" s="4">
        <v>44941</v>
      </c>
      <c r="D473" s="2">
        <v>2</v>
      </c>
      <c r="E473" s="2">
        <f>VLOOKUP(D473,CUSTOMERS!A:E,5,FALSE)</f>
        <v>3</v>
      </c>
      <c r="F473" s="2" t="str">
        <f ca="1">VLOOKUP(D473,CUSTOMERS!A:J,10,FALSE)</f>
        <v>60 - 70</v>
      </c>
      <c r="G473" s="2" t="str">
        <f>VLOOKUP(D473,CUSTOMERS!A:I,9,FALSE)</f>
        <v>England</v>
      </c>
      <c r="H473" s="2" t="str">
        <f>VLOOKUP(D473,CUSTOMERS!A:K,11,FALSE)</f>
        <v>Europe</v>
      </c>
      <c r="I473" s="2">
        <f t="shared" si="7"/>
        <v>1</v>
      </c>
    </row>
    <row r="474" spans="1:9" x14ac:dyDescent="0.2">
      <c r="A474" s="2">
        <v>1574</v>
      </c>
      <c r="B474" s="2">
        <v>1</v>
      </c>
      <c r="C474" s="4">
        <v>44941</v>
      </c>
      <c r="D474" s="2">
        <v>12</v>
      </c>
      <c r="E474" s="2">
        <f>VLOOKUP(D474,CUSTOMERS!A:E,5,FALSE)</f>
        <v>5</v>
      </c>
      <c r="F474" s="2" t="str">
        <f ca="1">VLOOKUP(D474,CUSTOMERS!A:J,10,FALSE)</f>
        <v>50 - 60</v>
      </c>
      <c r="G474" s="2" t="str">
        <f>VLOOKUP(D474,CUSTOMERS!A:I,9,FALSE)</f>
        <v>South-East</v>
      </c>
      <c r="H474" s="2" t="str">
        <f>VLOOKUP(D474,CUSTOMERS!A:K,11,FALSE)</f>
        <v>USA</v>
      </c>
      <c r="I474" s="2">
        <f t="shared" si="7"/>
        <v>0</v>
      </c>
    </row>
    <row r="475" spans="1:9" x14ac:dyDescent="0.2">
      <c r="A475" s="2">
        <v>1575</v>
      </c>
      <c r="B475" s="2">
        <v>1</v>
      </c>
      <c r="C475" s="4">
        <v>44941</v>
      </c>
      <c r="D475" s="2">
        <v>405</v>
      </c>
      <c r="E475" s="2">
        <f>VLOOKUP(D475,CUSTOMERS!A:E,5,FALSE)</f>
        <v>8</v>
      </c>
      <c r="F475" s="2" t="str">
        <f ca="1">VLOOKUP(D475,CUSTOMERS!A:J,10,FALSE)</f>
        <v>60 - 70</v>
      </c>
      <c r="G475" s="2" t="str">
        <f>VLOOKUP(D475,CUSTOMERS!A:I,9,FALSE)</f>
        <v>South</v>
      </c>
      <c r="H475" s="2" t="str">
        <f>VLOOKUP(D475,CUSTOMERS!A:K,11,FALSE)</f>
        <v>USA</v>
      </c>
      <c r="I475" s="2">
        <f t="shared" si="7"/>
        <v>1</v>
      </c>
    </row>
    <row r="476" spans="1:9" x14ac:dyDescent="0.2">
      <c r="A476" s="2">
        <v>1576</v>
      </c>
      <c r="B476" s="2">
        <v>1</v>
      </c>
      <c r="C476" s="4">
        <v>44942</v>
      </c>
      <c r="D476" s="2">
        <v>229</v>
      </c>
      <c r="E476" s="2">
        <f>VLOOKUP(D476,CUSTOMERS!A:E,5,FALSE)</f>
        <v>5</v>
      </c>
      <c r="F476" s="2" t="str">
        <f ca="1">VLOOKUP(D476,CUSTOMERS!A:J,10,FALSE)</f>
        <v>30 - 40</v>
      </c>
      <c r="G476" s="2" t="str">
        <f>VLOOKUP(D476,CUSTOMERS!A:I,9,FALSE)</f>
        <v>Mid-Atlantic</v>
      </c>
      <c r="H476" s="2" t="str">
        <f>VLOOKUP(D476,CUSTOMERS!A:K,11,FALSE)</f>
        <v>USA</v>
      </c>
      <c r="I476" s="2">
        <f t="shared" si="7"/>
        <v>0</v>
      </c>
    </row>
    <row r="477" spans="1:9" x14ac:dyDescent="0.2">
      <c r="A477" s="2">
        <v>1577</v>
      </c>
      <c r="B477" s="2">
        <v>1</v>
      </c>
      <c r="C477" s="4">
        <v>44942</v>
      </c>
      <c r="D477" s="2">
        <v>296</v>
      </c>
      <c r="E477" s="2">
        <f>VLOOKUP(D477,CUSTOMERS!A:E,5,FALSE)</f>
        <v>4</v>
      </c>
      <c r="F477" s="2" t="str">
        <f ca="1">VLOOKUP(D477,CUSTOMERS!A:J,10,FALSE)</f>
        <v>40 - 50</v>
      </c>
      <c r="G477" s="2" t="str">
        <f>VLOOKUP(D477,CUSTOMERS!A:I,9,FALSE)</f>
        <v>Central</v>
      </c>
      <c r="H477" s="2" t="str">
        <f>VLOOKUP(D477,CUSTOMERS!A:K,11,FALSE)</f>
        <v>USA</v>
      </c>
      <c r="I477" s="2">
        <f t="shared" si="7"/>
        <v>1</v>
      </c>
    </row>
    <row r="478" spans="1:9" x14ac:dyDescent="0.2">
      <c r="A478" s="2">
        <v>1578</v>
      </c>
      <c r="B478" s="2">
        <v>1</v>
      </c>
      <c r="C478" s="4">
        <v>44942</v>
      </c>
      <c r="D478" s="2">
        <v>353</v>
      </c>
      <c r="E478" s="2">
        <f>VLOOKUP(D478,CUSTOMERS!A:E,5,FALSE)</f>
        <v>2</v>
      </c>
      <c r="F478" s="2" t="str">
        <f ca="1">VLOOKUP(D478,CUSTOMERS!A:J,10,FALSE)</f>
        <v>40 - 50</v>
      </c>
      <c r="G478" s="2" t="str">
        <f>VLOOKUP(D478,CUSTOMERS!A:I,9,FALSE)</f>
        <v>South-West</v>
      </c>
      <c r="H478" s="2" t="str">
        <f>VLOOKUP(D478,CUSTOMERS!A:K,11,FALSE)</f>
        <v>USA</v>
      </c>
      <c r="I478" s="2">
        <f t="shared" si="7"/>
        <v>0</v>
      </c>
    </row>
    <row r="479" spans="1:9" x14ac:dyDescent="0.2">
      <c r="A479" s="2">
        <v>1579</v>
      </c>
      <c r="B479" s="2">
        <v>1</v>
      </c>
      <c r="C479" s="4">
        <v>44942</v>
      </c>
      <c r="D479" s="2">
        <v>439</v>
      </c>
      <c r="E479" s="2">
        <f>VLOOKUP(D479,CUSTOMERS!A:E,5,FALSE)</f>
        <v>3</v>
      </c>
      <c r="F479" s="2" t="str">
        <f ca="1">VLOOKUP(D479,CUSTOMERS!A:J,10,FALSE)</f>
        <v>40 - 50</v>
      </c>
      <c r="G479" s="2" t="str">
        <f>VLOOKUP(D479,CUSTOMERS!A:I,9,FALSE)</f>
        <v>England</v>
      </c>
      <c r="H479" s="2" t="str">
        <f>VLOOKUP(D479,CUSTOMERS!A:K,11,FALSE)</f>
        <v>Europe</v>
      </c>
      <c r="I479" s="2">
        <f t="shared" si="7"/>
        <v>0</v>
      </c>
    </row>
    <row r="480" spans="1:9" x14ac:dyDescent="0.2">
      <c r="A480" s="2">
        <v>1580</v>
      </c>
      <c r="B480" s="2">
        <v>1</v>
      </c>
      <c r="C480" s="4">
        <v>44942</v>
      </c>
      <c r="D480" s="2">
        <v>480</v>
      </c>
      <c r="E480" s="2">
        <f>VLOOKUP(D480,CUSTOMERS!A:E,5,FALSE)</f>
        <v>9</v>
      </c>
      <c r="F480" s="2" t="str">
        <f ca="1">VLOOKUP(D480,CUSTOMERS!A:J,10,FALSE)</f>
        <v>50 - 60</v>
      </c>
      <c r="G480" s="2" t="str">
        <f>VLOOKUP(D480,CUSTOMERS!A:I,9,FALSE)</f>
        <v>Central</v>
      </c>
      <c r="H480" s="2" t="str">
        <f>VLOOKUP(D480,CUSTOMERS!A:K,11,FALSE)</f>
        <v>USA</v>
      </c>
      <c r="I480" s="2">
        <f t="shared" si="7"/>
        <v>1</v>
      </c>
    </row>
    <row r="481" spans="1:9" x14ac:dyDescent="0.2">
      <c r="A481" s="2">
        <v>1581</v>
      </c>
      <c r="B481" s="2">
        <v>1</v>
      </c>
      <c r="C481" s="4">
        <v>44943</v>
      </c>
      <c r="D481" s="2">
        <v>300</v>
      </c>
      <c r="E481" s="2">
        <f>VLOOKUP(D481,CUSTOMERS!A:E,5,FALSE)</f>
        <v>4</v>
      </c>
      <c r="F481" s="2" t="str">
        <f ca="1">VLOOKUP(D481,CUSTOMERS!A:J,10,FALSE)</f>
        <v>20 - 30</v>
      </c>
      <c r="G481" s="2" t="str">
        <f>VLOOKUP(D481,CUSTOMERS!A:I,9,FALSE)</f>
        <v>North-West</v>
      </c>
      <c r="H481" s="2" t="str">
        <f>VLOOKUP(D481,CUSTOMERS!A:K,11,FALSE)</f>
        <v>USA</v>
      </c>
      <c r="I481" s="2">
        <f t="shared" si="7"/>
        <v>1</v>
      </c>
    </row>
    <row r="482" spans="1:9" x14ac:dyDescent="0.2">
      <c r="A482" s="2">
        <v>1582</v>
      </c>
      <c r="B482" s="2">
        <v>1</v>
      </c>
      <c r="C482" s="4">
        <v>44944</v>
      </c>
      <c r="D482" s="2">
        <v>218</v>
      </c>
      <c r="E482" s="2">
        <f>VLOOKUP(D482,CUSTOMERS!A:E,5,FALSE)</f>
        <v>5</v>
      </c>
      <c r="F482" s="2" t="str">
        <f ca="1">VLOOKUP(D482,CUSTOMERS!A:J,10,FALSE)</f>
        <v>30 - 40</v>
      </c>
      <c r="G482" s="2" t="str">
        <f>VLOOKUP(D482,CUSTOMERS!A:I,9,FALSE)</f>
        <v>South-East</v>
      </c>
      <c r="H482" s="2" t="str">
        <f>VLOOKUP(D482,CUSTOMERS!A:K,11,FALSE)</f>
        <v>USA</v>
      </c>
      <c r="I482" s="2">
        <f t="shared" si="7"/>
        <v>1</v>
      </c>
    </row>
    <row r="483" spans="1:9" x14ac:dyDescent="0.2">
      <c r="A483" s="2">
        <v>1583</v>
      </c>
      <c r="B483" s="2">
        <v>1</v>
      </c>
      <c r="C483" s="4">
        <v>44945</v>
      </c>
      <c r="D483" s="2">
        <v>253</v>
      </c>
      <c r="E483" s="2">
        <f>VLOOKUP(D483,CUSTOMERS!A:E,5,FALSE)</f>
        <v>6</v>
      </c>
      <c r="F483" s="2" t="str">
        <f ca="1">VLOOKUP(D483,CUSTOMERS!A:J,10,FALSE)</f>
        <v>60 - 70</v>
      </c>
      <c r="G483" s="2" t="str">
        <f>VLOOKUP(D483,CUSTOMERS!A:I,9,FALSE)</f>
        <v>Central</v>
      </c>
      <c r="H483" s="2" t="str">
        <f>VLOOKUP(D483,CUSTOMERS!A:K,11,FALSE)</f>
        <v>USA</v>
      </c>
      <c r="I483" s="2">
        <f t="shared" si="7"/>
        <v>1</v>
      </c>
    </row>
    <row r="484" spans="1:9" x14ac:dyDescent="0.2">
      <c r="A484" s="2">
        <v>1584</v>
      </c>
      <c r="B484" s="2">
        <v>1</v>
      </c>
      <c r="C484" s="4">
        <v>44945</v>
      </c>
      <c r="D484" s="2">
        <v>334</v>
      </c>
      <c r="E484" s="2">
        <f>VLOOKUP(D484,CUSTOMERS!A:E,5,FALSE)</f>
        <v>3</v>
      </c>
      <c r="F484" s="2" t="str">
        <f ca="1">VLOOKUP(D484,CUSTOMERS!A:J,10,FALSE)</f>
        <v>30 - 40</v>
      </c>
      <c r="G484" s="2" t="str">
        <f>VLOOKUP(D484,CUSTOMERS!A:I,9,FALSE)</f>
        <v>England</v>
      </c>
      <c r="H484" s="2" t="str">
        <f>VLOOKUP(D484,CUSTOMERS!A:K,11,FALSE)</f>
        <v>Europe</v>
      </c>
      <c r="I484" s="2">
        <f t="shared" si="7"/>
        <v>0</v>
      </c>
    </row>
    <row r="485" spans="1:9" x14ac:dyDescent="0.2">
      <c r="A485" s="2">
        <v>1585</v>
      </c>
      <c r="B485" s="2">
        <v>1</v>
      </c>
      <c r="C485" s="4">
        <v>44945</v>
      </c>
      <c r="D485" s="2">
        <v>387</v>
      </c>
      <c r="E485" s="2">
        <f>VLOOKUP(D485,CUSTOMERS!A:E,5,FALSE)</f>
        <v>9</v>
      </c>
      <c r="F485" s="2" t="str">
        <f ca="1">VLOOKUP(D485,CUSTOMERS!A:J,10,FALSE)</f>
        <v>40 - 50</v>
      </c>
      <c r="G485" s="2" t="str">
        <f>VLOOKUP(D485,CUSTOMERS!A:I,9,FALSE)</f>
        <v>North-East</v>
      </c>
      <c r="H485" s="2" t="str">
        <f>VLOOKUP(D485,CUSTOMERS!A:K,11,FALSE)</f>
        <v>USA</v>
      </c>
      <c r="I485" s="2">
        <f t="shared" si="7"/>
        <v>1</v>
      </c>
    </row>
    <row r="486" spans="1:9" x14ac:dyDescent="0.2">
      <c r="A486" s="2">
        <v>1586</v>
      </c>
      <c r="B486" s="2">
        <v>1</v>
      </c>
      <c r="C486" s="4">
        <v>44945</v>
      </c>
      <c r="D486" s="2">
        <v>356</v>
      </c>
      <c r="E486" s="2">
        <f>VLOOKUP(D486,CUSTOMERS!A:E,5,FALSE)</f>
        <v>3</v>
      </c>
      <c r="F486" s="2" t="str">
        <f ca="1">VLOOKUP(D486,CUSTOMERS!A:J,10,FALSE)</f>
        <v>30 - 40</v>
      </c>
      <c r="G486" s="2" t="str">
        <f>VLOOKUP(D486,CUSTOMERS!A:I,9,FALSE)</f>
        <v>South-West</v>
      </c>
      <c r="H486" s="2" t="str">
        <f>VLOOKUP(D486,CUSTOMERS!A:K,11,FALSE)</f>
        <v>USA</v>
      </c>
      <c r="I486" s="2">
        <f t="shared" si="7"/>
        <v>0</v>
      </c>
    </row>
    <row r="487" spans="1:9" x14ac:dyDescent="0.2">
      <c r="A487" s="2">
        <v>1587</v>
      </c>
      <c r="B487" s="2">
        <v>1</v>
      </c>
      <c r="C487" s="4">
        <v>44946</v>
      </c>
      <c r="D487" s="2">
        <v>233</v>
      </c>
      <c r="E487" s="2">
        <f>VLOOKUP(D487,CUSTOMERS!A:E,5,FALSE)</f>
        <v>5</v>
      </c>
      <c r="F487" s="2" t="str">
        <f ca="1">VLOOKUP(D487,CUSTOMERS!A:J,10,FALSE)</f>
        <v>30 - 40</v>
      </c>
      <c r="G487" s="2" t="str">
        <f>VLOOKUP(D487,CUSTOMERS!A:I,9,FALSE)</f>
        <v>Mid-Atlantic</v>
      </c>
      <c r="H487" s="2" t="str">
        <f>VLOOKUP(D487,CUSTOMERS!A:K,11,FALSE)</f>
        <v>USA</v>
      </c>
      <c r="I487" s="2">
        <f t="shared" si="7"/>
        <v>0</v>
      </c>
    </row>
    <row r="488" spans="1:9" x14ac:dyDescent="0.2">
      <c r="A488" s="2">
        <v>1588</v>
      </c>
      <c r="B488" s="2">
        <v>1</v>
      </c>
      <c r="C488" s="4">
        <v>44946</v>
      </c>
      <c r="D488" s="2">
        <v>252</v>
      </c>
      <c r="E488" s="2">
        <f>VLOOKUP(D488,CUSTOMERS!A:E,5,FALSE)</f>
        <v>2</v>
      </c>
      <c r="F488" s="2" t="str">
        <f ca="1">VLOOKUP(D488,CUSTOMERS!A:J,10,FALSE)</f>
        <v>60 - 70</v>
      </c>
      <c r="G488" s="2" t="str">
        <f>VLOOKUP(D488,CUSTOMERS!A:I,9,FALSE)</f>
        <v>South-West</v>
      </c>
      <c r="H488" s="2" t="str">
        <f>VLOOKUP(D488,CUSTOMERS!A:K,11,FALSE)</f>
        <v>USA</v>
      </c>
      <c r="I488" s="2">
        <f t="shared" si="7"/>
        <v>1</v>
      </c>
    </row>
    <row r="489" spans="1:9" x14ac:dyDescent="0.2">
      <c r="A489" s="2">
        <v>1589</v>
      </c>
      <c r="B489" s="2">
        <v>1</v>
      </c>
      <c r="C489" s="4">
        <v>44946</v>
      </c>
      <c r="D489" s="2">
        <v>254</v>
      </c>
      <c r="E489" s="2">
        <f>VLOOKUP(D489,CUSTOMERS!A:E,5,FALSE)</f>
        <v>2</v>
      </c>
      <c r="F489" s="2" t="str">
        <f ca="1">VLOOKUP(D489,CUSTOMERS!A:J,10,FALSE)</f>
        <v>20 - 30</v>
      </c>
      <c r="G489" s="2" t="str">
        <f>VLOOKUP(D489,CUSTOMERS!A:I,9,FALSE)</f>
        <v>Central</v>
      </c>
      <c r="H489" s="2" t="str">
        <f>VLOOKUP(D489,CUSTOMERS!A:K,11,FALSE)</f>
        <v>USA</v>
      </c>
      <c r="I489" s="2">
        <f t="shared" si="7"/>
        <v>0</v>
      </c>
    </row>
    <row r="490" spans="1:9" x14ac:dyDescent="0.2">
      <c r="A490" s="2">
        <v>1590</v>
      </c>
      <c r="B490" s="2">
        <v>1</v>
      </c>
      <c r="C490" s="4">
        <v>44946</v>
      </c>
      <c r="D490" s="2">
        <v>309</v>
      </c>
      <c r="E490" s="2">
        <f>VLOOKUP(D490,CUSTOMERS!A:E,5,FALSE)</f>
        <v>2</v>
      </c>
      <c r="F490" s="2" t="str">
        <f ca="1">VLOOKUP(D490,CUSTOMERS!A:J,10,FALSE)</f>
        <v>60 - 70</v>
      </c>
      <c r="G490" s="2" t="str">
        <f>VLOOKUP(D490,CUSTOMERS!A:I,9,FALSE)</f>
        <v>North-East</v>
      </c>
      <c r="H490" s="2" t="str">
        <f>VLOOKUP(D490,CUSTOMERS!A:K,11,FALSE)</f>
        <v>USA</v>
      </c>
      <c r="I490" s="2">
        <f t="shared" si="7"/>
        <v>1</v>
      </c>
    </row>
    <row r="491" spans="1:9" x14ac:dyDescent="0.2">
      <c r="A491" s="2">
        <v>1591</v>
      </c>
      <c r="B491" s="2">
        <v>1</v>
      </c>
      <c r="C491" s="4">
        <v>44946</v>
      </c>
      <c r="D491" s="2">
        <v>498</v>
      </c>
      <c r="E491" s="2">
        <f>VLOOKUP(D491,CUSTOMERS!A:E,5,FALSE)</f>
        <v>1</v>
      </c>
      <c r="F491" s="2" t="str">
        <f ca="1">VLOOKUP(D491,CUSTOMERS!A:J,10,FALSE)</f>
        <v>20 - 30</v>
      </c>
      <c r="G491" s="2" t="str">
        <f>VLOOKUP(D491,CUSTOMERS!A:I,9,FALSE)</f>
        <v>France</v>
      </c>
      <c r="H491" s="2" t="str">
        <f>VLOOKUP(D491,CUSTOMERS!A:K,11,FALSE)</f>
        <v>Europe</v>
      </c>
      <c r="I491" s="2">
        <f t="shared" si="7"/>
        <v>1</v>
      </c>
    </row>
    <row r="492" spans="1:9" x14ac:dyDescent="0.2">
      <c r="A492" s="2">
        <v>1592</v>
      </c>
      <c r="B492" s="2">
        <v>1</v>
      </c>
      <c r="C492" s="4">
        <v>44947</v>
      </c>
      <c r="D492" s="2">
        <v>219</v>
      </c>
      <c r="E492" s="2">
        <f>VLOOKUP(D492,CUSTOMERS!A:E,5,FALSE)</f>
        <v>1</v>
      </c>
      <c r="F492" s="2" t="str">
        <f ca="1">VLOOKUP(D492,CUSTOMERS!A:J,10,FALSE)</f>
        <v>30 - 40</v>
      </c>
      <c r="G492" s="2" t="str">
        <f>VLOOKUP(D492,CUSTOMERS!A:I,9,FALSE)</f>
        <v>South</v>
      </c>
      <c r="H492" s="2" t="str">
        <f>VLOOKUP(D492,CUSTOMERS!A:K,11,FALSE)</f>
        <v>USA</v>
      </c>
      <c r="I492" s="2">
        <f t="shared" si="7"/>
        <v>1</v>
      </c>
    </row>
    <row r="493" spans="1:9" x14ac:dyDescent="0.2">
      <c r="A493" s="2">
        <v>1593</v>
      </c>
      <c r="B493" s="2">
        <v>1</v>
      </c>
      <c r="C493" s="4">
        <v>44948</v>
      </c>
      <c r="D493" s="2">
        <v>29</v>
      </c>
      <c r="E493" s="2">
        <f>VLOOKUP(D493,CUSTOMERS!A:E,5,FALSE)</f>
        <v>7</v>
      </c>
      <c r="F493" s="2" t="str">
        <f ca="1">VLOOKUP(D493,CUSTOMERS!A:J,10,FALSE)</f>
        <v>50 - 60</v>
      </c>
      <c r="G493" s="2" t="str">
        <f>VLOOKUP(D493,CUSTOMERS!A:I,9,FALSE)</f>
        <v>Central</v>
      </c>
      <c r="H493" s="2" t="str">
        <f>VLOOKUP(D493,CUSTOMERS!A:K,11,FALSE)</f>
        <v>USA</v>
      </c>
      <c r="I493" s="2">
        <f t="shared" si="7"/>
        <v>1</v>
      </c>
    </row>
    <row r="494" spans="1:9" x14ac:dyDescent="0.2">
      <c r="A494" s="2">
        <v>1594</v>
      </c>
      <c r="B494" s="2">
        <v>1</v>
      </c>
      <c r="C494" s="4">
        <v>44948</v>
      </c>
      <c r="D494" s="2">
        <v>158</v>
      </c>
      <c r="E494" s="2">
        <f>VLOOKUP(D494,CUSTOMERS!A:E,5,FALSE)</f>
        <v>3</v>
      </c>
      <c r="F494" s="2" t="str">
        <f ca="1">VLOOKUP(D494,CUSTOMERS!A:J,10,FALSE)</f>
        <v>30 - 40</v>
      </c>
      <c r="G494" s="2" t="str">
        <f>VLOOKUP(D494,CUSTOMERS!A:I,9,FALSE)</f>
        <v>Central</v>
      </c>
      <c r="H494" s="2" t="str">
        <f>VLOOKUP(D494,CUSTOMERS!A:K,11,FALSE)</f>
        <v>USA</v>
      </c>
      <c r="I494" s="2">
        <f t="shared" si="7"/>
        <v>1</v>
      </c>
    </row>
    <row r="495" spans="1:9" x14ac:dyDescent="0.2">
      <c r="A495" s="2">
        <v>1595</v>
      </c>
      <c r="B495" s="2">
        <v>1</v>
      </c>
      <c r="C495" s="4">
        <v>44948</v>
      </c>
      <c r="D495" s="2">
        <v>270</v>
      </c>
      <c r="E495" s="2">
        <f>VLOOKUP(D495,CUSTOMERS!A:E,5,FALSE)</f>
        <v>5</v>
      </c>
      <c r="F495" s="2" t="str">
        <f ca="1">VLOOKUP(D495,CUSTOMERS!A:J,10,FALSE)</f>
        <v>40 - 50</v>
      </c>
      <c r="G495" s="2" t="str">
        <f>VLOOKUP(D495,CUSTOMERS!A:I,9,FALSE)</f>
        <v>North-East</v>
      </c>
      <c r="H495" s="2" t="str">
        <f>VLOOKUP(D495,CUSTOMERS!A:K,11,FALSE)</f>
        <v>USA</v>
      </c>
      <c r="I495" s="2">
        <f t="shared" si="7"/>
        <v>1</v>
      </c>
    </row>
    <row r="496" spans="1:9" x14ac:dyDescent="0.2">
      <c r="A496" s="2">
        <v>1596</v>
      </c>
      <c r="B496" s="2">
        <v>1</v>
      </c>
      <c r="C496" s="4">
        <v>44948</v>
      </c>
      <c r="D496" s="2">
        <v>339</v>
      </c>
      <c r="E496" s="2">
        <f>VLOOKUP(D496,CUSTOMERS!A:E,5,FALSE)</f>
        <v>1</v>
      </c>
      <c r="F496" s="2" t="str">
        <f ca="1">VLOOKUP(D496,CUSTOMERS!A:J,10,FALSE)</f>
        <v>50 - 60</v>
      </c>
      <c r="G496" s="2" t="str">
        <f>VLOOKUP(D496,CUSTOMERS!A:I,9,FALSE)</f>
        <v>North-East</v>
      </c>
      <c r="H496" s="2" t="str">
        <f>VLOOKUP(D496,CUSTOMERS!A:K,11,FALSE)</f>
        <v>USA</v>
      </c>
      <c r="I496" s="2">
        <f t="shared" si="7"/>
        <v>0</v>
      </c>
    </row>
    <row r="497" spans="1:9" x14ac:dyDescent="0.2">
      <c r="A497" s="2">
        <v>1597</v>
      </c>
      <c r="B497" s="2">
        <v>1</v>
      </c>
      <c r="C497" s="4">
        <v>44948</v>
      </c>
      <c r="D497" s="2">
        <v>451</v>
      </c>
      <c r="E497" s="2">
        <f>VLOOKUP(D497,CUSTOMERS!A:E,5,FALSE)</f>
        <v>4</v>
      </c>
      <c r="F497" s="2" t="str">
        <f ca="1">VLOOKUP(D497,CUSTOMERS!A:J,10,FALSE)</f>
        <v>50 - 60</v>
      </c>
      <c r="G497" s="2" t="str">
        <f>VLOOKUP(D497,CUSTOMERS!A:I,9,FALSE)</f>
        <v>South</v>
      </c>
      <c r="H497" s="2" t="str">
        <f>VLOOKUP(D497,CUSTOMERS!A:K,11,FALSE)</f>
        <v>USA</v>
      </c>
      <c r="I497" s="2">
        <f t="shared" si="7"/>
        <v>1</v>
      </c>
    </row>
    <row r="498" spans="1:9" x14ac:dyDescent="0.2">
      <c r="A498" s="2">
        <v>1598</v>
      </c>
      <c r="B498" s="2">
        <v>1</v>
      </c>
      <c r="C498" s="4">
        <v>44948</v>
      </c>
      <c r="D498" s="2">
        <v>557</v>
      </c>
      <c r="E498" s="2">
        <f>VLOOKUP(D498,CUSTOMERS!A:E,5,FALSE)</f>
        <v>7</v>
      </c>
      <c r="F498" s="2" t="str">
        <f ca="1">VLOOKUP(D498,CUSTOMERS!A:J,10,FALSE)</f>
        <v>30 - 40</v>
      </c>
      <c r="G498" s="2" t="str">
        <f>VLOOKUP(D498,CUSTOMERS!A:I,9,FALSE)</f>
        <v>Central</v>
      </c>
      <c r="H498" s="2" t="str">
        <f>VLOOKUP(D498,CUSTOMERS!A:K,11,FALSE)</f>
        <v>USA</v>
      </c>
      <c r="I498" s="2">
        <f t="shared" si="7"/>
        <v>1</v>
      </c>
    </row>
    <row r="499" spans="1:9" x14ac:dyDescent="0.2">
      <c r="A499" s="2">
        <v>1599</v>
      </c>
      <c r="B499" s="2">
        <v>1</v>
      </c>
      <c r="C499" s="4">
        <v>44948</v>
      </c>
      <c r="D499" s="2">
        <v>644</v>
      </c>
      <c r="E499" s="2">
        <f>VLOOKUP(D499,CUSTOMERS!A:E,5,FALSE)</f>
        <v>6</v>
      </c>
      <c r="F499" s="2" t="str">
        <f ca="1">VLOOKUP(D499,CUSTOMERS!A:J,10,FALSE)</f>
        <v>40 - 50</v>
      </c>
      <c r="G499" s="2" t="str">
        <f>VLOOKUP(D499,CUSTOMERS!A:I,9,FALSE)</f>
        <v>Central</v>
      </c>
      <c r="H499" s="2" t="str">
        <f>VLOOKUP(D499,CUSTOMERS!A:K,11,FALSE)</f>
        <v>USA</v>
      </c>
      <c r="I499" s="2">
        <f t="shared" si="7"/>
        <v>1</v>
      </c>
    </row>
    <row r="500" spans="1:9" x14ac:dyDescent="0.2">
      <c r="A500" s="2">
        <v>1600</v>
      </c>
      <c r="B500" s="2">
        <v>1</v>
      </c>
      <c r="C500" s="4">
        <v>44949</v>
      </c>
      <c r="D500" s="2">
        <v>230</v>
      </c>
      <c r="E500" s="2">
        <f>VLOOKUP(D500,CUSTOMERS!A:E,5,FALSE)</f>
        <v>5</v>
      </c>
      <c r="F500" s="2" t="str">
        <f ca="1">VLOOKUP(D500,CUSTOMERS!A:J,10,FALSE)</f>
        <v>40 - 50</v>
      </c>
      <c r="G500" s="2" t="str">
        <f>VLOOKUP(D500,CUSTOMERS!A:I,9,FALSE)</f>
        <v>Central</v>
      </c>
      <c r="H500" s="2" t="str">
        <f>VLOOKUP(D500,CUSTOMERS!A:K,11,FALSE)</f>
        <v>USA</v>
      </c>
      <c r="I500" s="2">
        <f t="shared" si="7"/>
        <v>0</v>
      </c>
    </row>
    <row r="501" spans="1:9" x14ac:dyDescent="0.2">
      <c r="A501" s="2">
        <v>1601</v>
      </c>
      <c r="B501" s="2">
        <v>1</v>
      </c>
      <c r="C501" s="4">
        <v>44949</v>
      </c>
      <c r="D501" s="2">
        <v>300</v>
      </c>
      <c r="E501" s="2">
        <f>VLOOKUP(D501,CUSTOMERS!A:E,5,FALSE)</f>
        <v>4</v>
      </c>
      <c r="F501" s="2" t="str">
        <f ca="1">VLOOKUP(D501,CUSTOMERS!A:J,10,FALSE)</f>
        <v>20 - 30</v>
      </c>
      <c r="G501" s="2" t="str">
        <f>VLOOKUP(D501,CUSTOMERS!A:I,9,FALSE)</f>
        <v>North-West</v>
      </c>
      <c r="H501" s="2" t="str">
        <f>VLOOKUP(D501,CUSTOMERS!A:K,11,FALSE)</f>
        <v>USA</v>
      </c>
      <c r="I501" s="2">
        <f t="shared" si="7"/>
        <v>1</v>
      </c>
    </row>
    <row r="502" spans="1:9" x14ac:dyDescent="0.2">
      <c r="A502" s="2">
        <v>1602</v>
      </c>
      <c r="B502" s="2">
        <v>1</v>
      </c>
      <c r="C502" s="4">
        <v>44949</v>
      </c>
      <c r="D502" s="2">
        <v>354</v>
      </c>
      <c r="E502" s="2">
        <f>VLOOKUP(D502,CUSTOMERS!A:E,5,FALSE)</f>
        <v>2</v>
      </c>
      <c r="F502" s="2" t="str">
        <f ca="1">VLOOKUP(D502,CUSTOMERS!A:J,10,FALSE)</f>
        <v>40 - 50</v>
      </c>
      <c r="G502" s="2" t="str">
        <f>VLOOKUP(D502,CUSTOMERS!A:I,9,FALSE)</f>
        <v>South</v>
      </c>
      <c r="H502" s="2" t="str">
        <f>VLOOKUP(D502,CUSTOMERS!A:K,11,FALSE)</f>
        <v>USA</v>
      </c>
      <c r="I502" s="2">
        <f t="shared" si="7"/>
        <v>1</v>
      </c>
    </row>
    <row r="503" spans="1:9" x14ac:dyDescent="0.2">
      <c r="A503" s="2">
        <v>1603</v>
      </c>
      <c r="B503" s="2">
        <v>1</v>
      </c>
      <c r="C503" s="4">
        <v>44949</v>
      </c>
      <c r="D503" s="2">
        <v>522</v>
      </c>
      <c r="E503" s="2">
        <f>VLOOKUP(D503,CUSTOMERS!A:E,5,FALSE)</f>
        <v>2</v>
      </c>
      <c r="F503" s="2" t="str">
        <f ca="1">VLOOKUP(D503,CUSTOMERS!A:J,10,FALSE)</f>
        <v>30 - 40</v>
      </c>
      <c r="G503" s="2" t="str">
        <f>VLOOKUP(D503,CUSTOMERS!A:I,9,FALSE)</f>
        <v>North-East</v>
      </c>
      <c r="H503" s="2" t="str">
        <f>VLOOKUP(D503,CUSTOMERS!A:K,11,FALSE)</f>
        <v>USA</v>
      </c>
      <c r="I503" s="2">
        <f t="shared" si="7"/>
        <v>1</v>
      </c>
    </row>
    <row r="504" spans="1:9" x14ac:dyDescent="0.2">
      <c r="A504" s="2">
        <v>1604</v>
      </c>
      <c r="B504" s="2">
        <v>1</v>
      </c>
      <c r="C504" s="4">
        <v>44952</v>
      </c>
      <c r="D504" s="2">
        <v>67</v>
      </c>
      <c r="E504" s="2">
        <f>VLOOKUP(D504,CUSTOMERS!A:E,5,FALSE)</f>
        <v>6</v>
      </c>
      <c r="F504" s="2" t="str">
        <f ca="1">VLOOKUP(D504,CUSTOMERS!A:J,10,FALSE)</f>
        <v>60 - 70</v>
      </c>
      <c r="G504" s="2" t="str">
        <f>VLOOKUP(D504,CUSTOMERS!A:I,9,FALSE)</f>
        <v>Central</v>
      </c>
      <c r="H504" s="2" t="str">
        <f>VLOOKUP(D504,CUSTOMERS!A:K,11,FALSE)</f>
        <v>USA</v>
      </c>
      <c r="I504" s="2">
        <f t="shared" si="7"/>
        <v>1</v>
      </c>
    </row>
    <row r="505" spans="1:9" x14ac:dyDescent="0.2">
      <c r="A505" s="2">
        <v>1605</v>
      </c>
      <c r="B505" s="2">
        <v>1</v>
      </c>
      <c r="C505" s="4">
        <v>44952</v>
      </c>
      <c r="D505" s="2">
        <v>196</v>
      </c>
      <c r="E505" s="2">
        <f>VLOOKUP(D505,CUSTOMERS!A:E,5,FALSE)</f>
        <v>4</v>
      </c>
      <c r="F505" s="2" t="str">
        <f ca="1">VLOOKUP(D505,CUSTOMERS!A:J,10,FALSE)</f>
        <v>30 - 40</v>
      </c>
      <c r="G505" s="2" t="str">
        <f>VLOOKUP(D505,CUSTOMERS!A:I,9,FALSE)</f>
        <v>North-West</v>
      </c>
      <c r="H505" s="2" t="str">
        <f>VLOOKUP(D505,CUSTOMERS!A:K,11,FALSE)</f>
        <v>USA</v>
      </c>
      <c r="I505" s="2">
        <f t="shared" si="7"/>
        <v>0</v>
      </c>
    </row>
    <row r="506" spans="1:9" x14ac:dyDescent="0.2">
      <c r="A506" s="2">
        <v>1606</v>
      </c>
      <c r="B506" s="2">
        <v>1</v>
      </c>
      <c r="C506" s="4">
        <v>44952</v>
      </c>
      <c r="D506" s="2">
        <v>298</v>
      </c>
      <c r="E506" s="2">
        <f>VLOOKUP(D506,CUSTOMERS!A:E,5,FALSE)</f>
        <v>6</v>
      </c>
      <c r="F506" s="2" t="str">
        <f ca="1">VLOOKUP(D506,CUSTOMERS!A:J,10,FALSE)</f>
        <v>50 - 60</v>
      </c>
      <c r="G506" s="2" t="str">
        <f>VLOOKUP(D506,CUSTOMERS!A:I,9,FALSE)</f>
        <v>South-East</v>
      </c>
      <c r="H506" s="2" t="str">
        <f>VLOOKUP(D506,CUSTOMERS!A:K,11,FALSE)</f>
        <v>USA</v>
      </c>
      <c r="I506" s="2">
        <f t="shared" si="7"/>
        <v>1</v>
      </c>
    </row>
    <row r="507" spans="1:9" x14ac:dyDescent="0.2">
      <c r="A507" s="2">
        <v>1607</v>
      </c>
      <c r="B507" s="2">
        <v>1</v>
      </c>
      <c r="C507" s="4">
        <v>44952</v>
      </c>
      <c r="D507" s="2">
        <v>624</v>
      </c>
      <c r="E507" s="2">
        <f>VLOOKUP(D507,CUSTOMERS!A:E,5,FALSE)</f>
        <v>4</v>
      </c>
      <c r="F507" s="2" t="str">
        <f ca="1">VLOOKUP(D507,CUSTOMERS!A:J,10,FALSE)</f>
        <v>60 - 70</v>
      </c>
      <c r="G507" s="2" t="str">
        <f>VLOOKUP(D507,CUSTOMERS!A:I,9,FALSE)</f>
        <v>North-West</v>
      </c>
      <c r="H507" s="2" t="str">
        <f>VLOOKUP(D507,CUSTOMERS!A:K,11,FALSE)</f>
        <v>USA</v>
      </c>
      <c r="I507" s="2">
        <f t="shared" si="7"/>
        <v>1</v>
      </c>
    </row>
    <row r="508" spans="1:9" x14ac:dyDescent="0.2">
      <c r="A508" s="2">
        <v>1608</v>
      </c>
      <c r="B508" s="2">
        <v>1</v>
      </c>
      <c r="C508" s="4">
        <v>44953</v>
      </c>
      <c r="D508" s="2">
        <v>48</v>
      </c>
      <c r="E508" s="2">
        <f>VLOOKUP(D508,CUSTOMERS!A:E,5,FALSE)</f>
        <v>5</v>
      </c>
      <c r="F508" s="2" t="str">
        <f ca="1">VLOOKUP(D508,CUSTOMERS!A:J,10,FALSE)</f>
        <v>30 - 40</v>
      </c>
      <c r="G508" s="2" t="str">
        <f>VLOOKUP(D508,CUSTOMERS!A:I,9,FALSE)</f>
        <v>North-East</v>
      </c>
      <c r="H508" s="2" t="str">
        <f>VLOOKUP(D508,CUSTOMERS!A:K,11,FALSE)</f>
        <v>USA</v>
      </c>
      <c r="I508" s="2">
        <f t="shared" si="7"/>
        <v>1</v>
      </c>
    </row>
    <row r="509" spans="1:9" x14ac:dyDescent="0.2">
      <c r="A509" s="2">
        <v>1609</v>
      </c>
      <c r="B509" s="2">
        <v>1</v>
      </c>
      <c r="C509" s="4">
        <v>44953</v>
      </c>
      <c r="D509" s="2">
        <v>680</v>
      </c>
      <c r="E509" s="2">
        <f>VLOOKUP(D509,CUSTOMERS!A:E,5,FALSE)</f>
        <v>2</v>
      </c>
      <c r="F509" s="2" t="str">
        <f ca="1">VLOOKUP(D509,CUSTOMERS!A:J,10,FALSE)</f>
        <v>40 - 50</v>
      </c>
      <c r="G509" s="2" t="str">
        <f>VLOOKUP(D509,CUSTOMERS!A:I,9,FALSE)</f>
        <v>Central</v>
      </c>
      <c r="H509" s="2" t="str">
        <f>VLOOKUP(D509,CUSTOMERS!A:K,11,FALSE)</f>
        <v>USA</v>
      </c>
      <c r="I509" s="2">
        <f t="shared" si="7"/>
        <v>1</v>
      </c>
    </row>
    <row r="510" spans="1:9" x14ac:dyDescent="0.2">
      <c r="A510" s="2">
        <v>1610</v>
      </c>
      <c r="B510" s="2">
        <v>1</v>
      </c>
      <c r="C510" s="4">
        <v>44953</v>
      </c>
      <c r="D510" s="2">
        <v>74</v>
      </c>
      <c r="E510" s="2">
        <f>VLOOKUP(D510,CUSTOMERS!A:E,5,FALSE)</f>
        <v>3</v>
      </c>
      <c r="F510" s="2" t="str">
        <f ca="1">VLOOKUP(D510,CUSTOMERS!A:J,10,FALSE)</f>
        <v>50 - 60</v>
      </c>
      <c r="G510" s="2" t="str">
        <f>VLOOKUP(D510,CUSTOMERS!A:I,9,FALSE)</f>
        <v>North-East</v>
      </c>
      <c r="H510" s="2" t="str">
        <f>VLOOKUP(D510,CUSTOMERS!A:K,11,FALSE)</f>
        <v>USA</v>
      </c>
      <c r="I510" s="2">
        <f t="shared" si="7"/>
        <v>1</v>
      </c>
    </row>
    <row r="511" spans="1:9" x14ac:dyDescent="0.2">
      <c r="A511" s="2">
        <v>1611</v>
      </c>
      <c r="B511" s="2">
        <v>1</v>
      </c>
      <c r="C511" s="4">
        <v>44953</v>
      </c>
      <c r="D511" s="2">
        <v>150</v>
      </c>
      <c r="E511" s="2">
        <f>VLOOKUP(D511,CUSTOMERS!A:E,5,FALSE)</f>
        <v>5</v>
      </c>
      <c r="F511" s="2" t="str">
        <f ca="1">VLOOKUP(D511,CUSTOMERS!A:J,10,FALSE)</f>
        <v>40 - 50</v>
      </c>
      <c r="G511" s="2" t="str">
        <f>VLOOKUP(D511,CUSTOMERS!A:I,9,FALSE)</f>
        <v>Mid-Atlantic</v>
      </c>
      <c r="H511" s="2" t="str">
        <f>VLOOKUP(D511,CUSTOMERS!A:K,11,FALSE)</f>
        <v>USA</v>
      </c>
      <c r="I511" s="2">
        <f t="shared" si="7"/>
        <v>0</v>
      </c>
    </row>
    <row r="512" spans="1:9" x14ac:dyDescent="0.2">
      <c r="A512" s="2">
        <v>1612</v>
      </c>
      <c r="B512" s="2">
        <v>1</v>
      </c>
      <c r="C512" s="4">
        <v>44953</v>
      </c>
      <c r="D512" s="2">
        <v>171</v>
      </c>
      <c r="E512" s="2">
        <f>VLOOKUP(D512,CUSTOMERS!A:E,5,FALSE)</f>
        <v>2</v>
      </c>
      <c r="F512" s="2" t="str">
        <f ca="1">VLOOKUP(D512,CUSTOMERS!A:J,10,FALSE)</f>
        <v>40 - 50</v>
      </c>
      <c r="G512" s="2" t="str">
        <f>VLOOKUP(D512,CUSTOMERS!A:I,9,FALSE)</f>
        <v>North-West</v>
      </c>
      <c r="H512" s="2" t="str">
        <f>VLOOKUP(D512,CUSTOMERS!A:K,11,FALSE)</f>
        <v>USA</v>
      </c>
      <c r="I512" s="2">
        <f t="shared" si="7"/>
        <v>0</v>
      </c>
    </row>
    <row r="513" spans="1:9" x14ac:dyDescent="0.2">
      <c r="A513" s="2">
        <v>1613</v>
      </c>
      <c r="B513" s="2">
        <v>1</v>
      </c>
      <c r="C513" s="4">
        <v>44953</v>
      </c>
      <c r="D513" s="2">
        <v>283</v>
      </c>
      <c r="E513" s="2">
        <f>VLOOKUP(D513,CUSTOMERS!A:E,5,FALSE)</f>
        <v>5</v>
      </c>
      <c r="F513" s="2" t="str">
        <f ca="1">VLOOKUP(D513,CUSTOMERS!A:J,10,FALSE)</f>
        <v>40 - 50</v>
      </c>
      <c r="G513" s="2" t="str">
        <f>VLOOKUP(D513,CUSTOMERS!A:I,9,FALSE)</f>
        <v>South-West</v>
      </c>
      <c r="H513" s="2" t="str">
        <f>VLOOKUP(D513,CUSTOMERS!A:K,11,FALSE)</f>
        <v>USA</v>
      </c>
      <c r="I513" s="2">
        <f t="shared" si="7"/>
        <v>1</v>
      </c>
    </row>
    <row r="514" spans="1:9" x14ac:dyDescent="0.2">
      <c r="A514" s="2">
        <v>1614</v>
      </c>
      <c r="B514" s="2">
        <v>1</v>
      </c>
      <c r="C514" s="4">
        <v>44954</v>
      </c>
      <c r="D514" s="2">
        <v>132</v>
      </c>
      <c r="E514" s="2">
        <f>VLOOKUP(D514,CUSTOMERS!A:E,5,FALSE)</f>
        <v>3</v>
      </c>
      <c r="F514" s="2" t="str">
        <f ca="1">VLOOKUP(D514,CUSTOMERS!A:J,10,FALSE)</f>
        <v>40 - 50</v>
      </c>
      <c r="G514" s="2" t="str">
        <f>VLOOKUP(D514,CUSTOMERS!A:I,9,FALSE)</f>
        <v>Mid-Atlantic</v>
      </c>
      <c r="H514" s="2" t="str">
        <f>VLOOKUP(D514,CUSTOMERS!A:K,11,FALSE)</f>
        <v>USA</v>
      </c>
      <c r="I514" s="2">
        <f t="shared" ref="I514:I577" si="8">IF(COUNTIF(D:D,D514)&gt;1,1,0)</f>
        <v>1</v>
      </c>
    </row>
    <row r="515" spans="1:9" x14ac:dyDescent="0.2">
      <c r="A515" s="2">
        <v>1615</v>
      </c>
      <c r="B515" s="2">
        <v>1</v>
      </c>
      <c r="C515" s="4">
        <v>44954</v>
      </c>
      <c r="D515" s="2">
        <v>308</v>
      </c>
      <c r="E515" s="2">
        <f>VLOOKUP(D515,CUSTOMERS!A:E,5,FALSE)</f>
        <v>2</v>
      </c>
      <c r="F515" s="2" t="str">
        <f ca="1">VLOOKUP(D515,CUSTOMERS!A:J,10,FALSE)</f>
        <v>40 - 50</v>
      </c>
      <c r="G515" s="2" t="str">
        <f>VLOOKUP(D515,CUSTOMERS!A:I,9,FALSE)</f>
        <v>South</v>
      </c>
      <c r="H515" s="2" t="str">
        <f>VLOOKUP(D515,CUSTOMERS!A:K,11,FALSE)</f>
        <v>USA</v>
      </c>
      <c r="I515" s="2">
        <f t="shared" si="8"/>
        <v>1</v>
      </c>
    </row>
    <row r="516" spans="1:9" x14ac:dyDescent="0.2">
      <c r="A516" s="2">
        <v>1616</v>
      </c>
      <c r="B516" s="2">
        <v>1</v>
      </c>
      <c r="C516" s="4">
        <v>44954</v>
      </c>
      <c r="D516" s="2">
        <v>521</v>
      </c>
      <c r="E516" s="2">
        <f>VLOOKUP(D516,CUSTOMERS!A:E,5,FALSE)</f>
        <v>2</v>
      </c>
      <c r="F516" s="2" t="str">
        <f ca="1">VLOOKUP(D516,CUSTOMERS!A:J,10,FALSE)</f>
        <v>40 - 50</v>
      </c>
      <c r="G516" s="2" t="str">
        <f>VLOOKUP(D516,CUSTOMERS!A:I,9,FALSE)</f>
        <v>France</v>
      </c>
      <c r="H516" s="2" t="str">
        <f>VLOOKUP(D516,CUSTOMERS!A:K,11,FALSE)</f>
        <v>Europe</v>
      </c>
      <c r="I516" s="2">
        <f t="shared" si="8"/>
        <v>1</v>
      </c>
    </row>
    <row r="517" spans="1:9" x14ac:dyDescent="0.2">
      <c r="A517" s="2">
        <v>1617</v>
      </c>
      <c r="B517" s="2">
        <v>1</v>
      </c>
      <c r="C517" s="4">
        <v>44955</v>
      </c>
      <c r="D517" s="2">
        <v>239</v>
      </c>
      <c r="E517" s="2">
        <f>VLOOKUP(D517,CUSTOMERS!A:E,5,FALSE)</f>
        <v>1</v>
      </c>
      <c r="F517" s="2" t="str">
        <f ca="1">VLOOKUP(D517,CUSTOMERS!A:J,10,FALSE)</f>
        <v>40 - 50</v>
      </c>
      <c r="G517" s="2" t="str">
        <f>VLOOKUP(D517,CUSTOMERS!A:I,9,FALSE)</f>
        <v>North-East</v>
      </c>
      <c r="H517" s="2" t="str">
        <f>VLOOKUP(D517,CUSTOMERS!A:K,11,FALSE)</f>
        <v>USA</v>
      </c>
      <c r="I517" s="2">
        <f t="shared" si="8"/>
        <v>1</v>
      </c>
    </row>
    <row r="518" spans="1:9" x14ac:dyDescent="0.2">
      <c r="A518" s="2">
        <v>1618</v>
      </c>
      <c r="B518" s="2">
        <v>1</v>
      </c>
      <c r="C518" s="4">
        <v>44955</v>
      </c>
      <c r="D518" s="2">
        <v>376</v>
      </c>
      <c r="E518" s="2">
        <f>VLOOKUP(D518,CUSTOMERS!A:E,5,FALSE)</f>
        <v>4</v>
      </c>
      <c r="F518" s="2" t="str">
        <f ca="1">VLOOKUP(D518,CUSTOMERS!A:J,10,FALSE)</f>
        <v>40 - 50</v>
      </c>
      <c r="G518" s="2" t="str">
        <f>VLOOKUP(D518,CUSTOMERS!A:I,9,FALSE)</f>
        <v>Mid-Atlantic</v>
      </c>
      <c r="H518" s="2" t="str">
        <f>VLOOKUP(D518,CUSTOMERS!A:K,11,FALSE)</f>
        <v>USA</v>
      </c>
      <c r="I518" s="2">
        <f t="shared" si="8"/>
        <v>1</v>
      </c>
    </row>
    <row r="519" spans="1:9" x14ac:dyDescent="0.2">
      <c r="A519" s="2">
        <v>1619</v>
      </c>
      <c r="B519" s="2">
        <v>1</v>
      </c>
      <c r="C519" s="4">
        <v>44955</v>
      </c>
      <c r="D519" s="2">
        <v>639</v>
      </c>
      <c r="E519" s="2">
        <f>VLOOKUP(D519,CUSTOMERS!A:E,5,FALSE)</f>
        <v>5</v>
      </c>
      <c r="F519" s="2" t="str">
        <f ca="1">VLOOKUP(D519,CUSTOMERS!A:J,10,FALSE)</f>
        <v>50 - 60</v>
      </c>
      <c r="G519" s="2" t="str">
        <f>VLOOKUP(D519,CUSTOMERS!A:I,9,FALSE)</f>
        <v>North-West</v>
      </c>
      <c r="H519" s="2" t="str">
        <f>VLOOKUP(D519,CUSTOMERS!A:K,11,FALSE)</f>
        <v>USA</v>
      </c>
      <c r="I519" s="2">
        <f t="shared" si="8"/>
        <v>0</v>
      </c>
    </row>
    <row r="520" spans="1:9" x14ac:dyDescent="0.2">
      <c r="A520" s="2">
        <v>1620</v>
      </c>
      <c r="B520" s="2">
        <v>1</v>
      </c>
      <c r="C520" s="4">
        <v>44955</v>
      </c>
      <c r="D520" s="2">
        <v>675</v>
      </c>
      <c r="E520" s="2">
        <f>VLOOKUP(D520,CUSTOMERS!A:E,5,FALSE)</f>
        <v>4</v>
      </c>
      <c r="F520" s="2" t="str">
        <f ca="1">VLOOKUP(D520,CUSTOMERS!A:J,10,FALSE)</f>
        <v>30 - 40</v>
      </c>
      <c r="G520" s="2" t="str">
        <f>VLOOKUP(D520,CUSTOMERS!A:I,9,FALSE)</f>
        <v>South-East</v>
      </c>
      <c r="H520" s="2" t="str">
        <f>VLOOKUP(D520,CUSTOMERS!A:K,11,FALSE)</f>
        <v>USA</v>
      </c>
      <c r="I520" s="2">
        <f t="shared" si="8"/>
        <v>1</v>
      </c>
    </row>
    <row r="521" spans="1:9" x14ac:dyDescent="0.2">
      <c r="A521" s="2">
        <v>1621</v>
      </c>
      <c r="B521" s="2">
        <v>1</v>
      </c>
      <c r="C521" s="4">
        <v>44956</v>
      </c>
      <c r="D521" s="2">
        <v>24</v>
      </c>
      <c r="E521" s="2">
        <f>VLOOKUP(D521,CUSTOMERS!A:E,5,FALSE)</f>
        <v>5</v>
      </c>
      <c r="F521" s="2" t="str">
        <f ca="1">VLOOKUP(D521,CUSTOMERS!A:J,10,FALSE)</f>
        <v>30 - 40</v>
      </c>
      <c r="G521" s="2" t="str">
        <f>VLOOKUP(D521,CUSTOMERS!A:I,9,FALSE)</f>
        <v>England</v>
      </c>
      <c r="H521" s="2" t="str">
        <f>VLOOKUP(D521,CUSTOMERS!A:K,11,FALSE)</f>
        <v>Europe</v>
      </c>
      <c r="I521" s="2">
        <f t="shared" si="8"/>
        <v>1</v>
      </c>
    </row>
    <row r="522" spans="1:9" x14ac:dyDescent="0.2">
      <c r="A522" s="2">
        <v>1622</v>
      </c>
      <c r="B522" s="2">
        <v>1</v>
      </c>
      <c r="C522" s="4">
        <v>44956</v>
      </c>
      <c r="D522" s="2">
        <v>169</v>
      </c>
      <c r="E522" s="2">
        <f>VLOOKUP(D522,CUSTOMERS!A:E,5,FALSE)</f>
        <v>3</v>
      </c>
      <c r="F522" s="2" t="str">
        <f ca="1">VLOOKUP(D522,CUSTOMERS!A:J,10,FALSE)</f>
        <v>40 - 50</v>
      </c>
      <c r="G522" s="2" t="str">
        <f>VLOOKUP(D522,CUSTOMERS!A:I,9,FALSE)</f>
        <v>North-East</v>
      </c>
      <c r="H522" s="2" t="str">
        <f>VLOOKUP(D522,CUSTOMERS!A:K,11,FALSE)</f>
        <v>USA</v>
      </c>
      <c r="I522" s="2">
        <f t="shared" si="8"/>
        <v>0</v>
      </c>
    </row>
    <row r="523" spans="1:9" x14ac:dyDescent="0.2">
      <c r="A523" s="2">
        <v>1623</v>
      </c>
      <c r="B523" s="2">
        <v>1</v>
      </c>
      <c r="C523" s="4">
        <v>44956</v>
      </c>
      <c r="D523" s="2">
        <v>469</v>
      </c>
      <c r="E523" s="2">
        <f>VLOOKUP(D523,CUSTOMERS!A:E,5,FALSE)</f>
        <v>3</v>
      </c>
      <c r="F523" s="2" t="str">
        <f ca="1">VLOOKUP(D523,CUSTOMERS!A:J,10,FALSE)</f>
        <v>50 - 60</v>
      </c>
      <c r="G523" s="2" t="str">
        <f>VLOOKUP(D523,CUSTOMERS!A:I,9,FALSE)</f>
        <v>Central</v>
      </c>
      <c r="H523" s="2" t="str">
        <f>VLOOKUP(D523,CUSTOMERS!A:K,11,FALSE)</f>
        <v>USA</v>
      </c>
      <c r="I523" s="2">
        <f t="shared" si="8"/>
        <v>1</v>
      </c>
    </row>
    <row r="524" spans="1:9" x14ac:dyDescent="0.2">
      <c r="A524" s="2">
        <v>1624</v>
      </c>
      <c r="B524" s="2">
        <v>1</v>
      </c>
      <c r="C524" s="4">
        <v>44956</v>
      </c>
      <c r="D524" s="2">
        <v>567</v>
      </c>
      <c r="E524" s="2">
        <f>VLOOKUP(D524,CUSTOMERS!A:E,5,FALSE)</f>
        <v>10</v>
      </c>
      <c r="F524" s="2" t="str">
        <f ca="1">VLOOKUP(D524,CUSTOMERS!A:J,10,FALSE)</f>
        <v>20 - 30</v>
      </c>
      <c r="G524" s="2" t="str">
        <f>VLOOKUP(D524,CUSTOMERS!A:I,9,FALSE)</f>
        <v>Canada</v>
      </c>
      <c r="H524" s="2" t="str">
        <f>VLOOKUP(D524,CUSTOMERS!A:K,11,FALSE)</f>
        <v>Canada</v>
      </c>
      <c r="I524" s="2">
        <f t="shared" si="8"/>
        <v>1</v>
      </c>
    </row>
    <row r="525" spans="1:9" x14ac:dyDescent="0.2">
      <c r="A525" s="2">
        <v>1625</v>
      </c>
      <c r="B525" s="2">
        <v>1</v>
      </c>
      <c r="C525" s="4">
        <v>44957</v>
      </c>
      <c r="D525" s="2">
        <v>309</v>
      </c>
      <c r="E525" s="2">
        <f>VLOOKUP(D525,CUSTOMERS!A:E,5,FALSE)</f>
        <v>2</v>
      </c>
      <c r="F525" s="2" t="str">
        <f ca="1">VLOOKUP(D525,CUSTOMERS!A:J,10,FALSE)</f>
        <v>60 - 70</v>
      </c>
      <c r="G525" s="2" t="str">
        <f>VLOOKUP(D525,CUSTOMERS!A:I,9,FALSE)</f>
        <v>North-East</v>
      </c>
      <c r="H525" s="2" t="str">
        <f>VLOOKUP(D525,CUSTOMERS!A:K,11,FALSE)</f>
        <v>USA</v>
      </c>
      <c r="I525" s="2">
        <f t="shared" si="8"/>
        <v>1</v>
      </c>
    </row>
    <row r="526" spans="1:9" x14ac:dyDescent="0.2">
      <c r="A526" s="2">
        <v>1626</v>
      </c>
      <c r="B526" s="2">
        <v>1</v>
      </c>
      <c r="C526" s="4">
        <v>44958</v>
      </c>
      <c r="D526" s="2">
        <v>85</v>
      </c>
      <c r="E526" s="2">
        <f>VLOOKUP(D526,CUSTOMERS!A:E,5,FALSE)</f>
        <v>2</v>
      </c>
      <c r="F526" s="2" t="str">
        <f ca="1">VLOOKUP(D526,CUSTOMERS!A:J,10,FALSE)</f>
        <v>50 - 60</v>
      </c>
      <c r="G526" s="2" t="str">
        <f>VLOOKUP(D526,CUSTOMERS!A:I,9,FALSE)</f>
        <v>Germany</v>
      </c>
      <c r="H526" s="2" t="str">
        <f>VLOOKUP(D526,CUSTOMERS!A:K,11,FALSE)</f>
        <v>Europe</v>
      </c>
      <c r="I526" s="2">
        <f t="shared" si="8"/>
        <v>1</v>
      </c>
    </row>
    <row r="527" spans="1:9" x14ac:dyDescent="0.2">
      <c r="A527" s="2">
        <v>1627</v>
      </c>
      <c r="B527" s="2">
        <v>1</v>
      </c>
      <c r="C527" s="4">
        <v>44959</v>
      </c>
      <c r="D527" s="2">
        <v>85</v>
      </c>
      <c r="E527" s="2">
        <f>VLOOKUP(D527,CUSTOMERS!A:E,5,FALSE)</f>
        <v>2</v>
      </c>
      <c r="F527" s="2" t="str">
        <f ca="1">VLOOKUP(D527,CUSTOMERS!A:J,10,FALSE)</f>
        <v>50 - 60</v>
      </c>
      <c r="G527" s="2" t="str">
        <f>VLOOKUP(D527,CUSTOMERS!A:I,9,FALSE)</f>
        <v>Germany</v>
      </c>
      <c r="H527" s="2" t="str">
        <f>VLOOKUP(D527,CUSTOMERS!A:K,11,FALSE)</f>
        <v>Europe</v>
      </c>
      <c r="I527" s="2">
        <f t="shared" si="8"/>
        <v>1</v>
      </c>
    </row>
    <row r="528" spans="1:9" x14ac:dyDescent="0.2">
      <c r="A528" s="2">
        <v>1628</v>
      </c>
      <c r="B528" s="2">
        <v>1</v>
      </c>
      <c r="C528" s="4">
        <v>44959</v>
      </c>
      <c r="D528" s="2">
        <v>86</v>
      </c>
      <c r="E528" s="2">
        <f>VLOOKUP(D528,CUSTOMERS!A:E,5,FALSE)</f>
        <v>4</v>
      </c>
      <c r="F528" s="2" t="str">
        <f ca="1">VLOOKUP(D528,CUSTOMERS!A:J,10,FALSE)</f>
        <v>30 - 40</v>
      </c>
      <c r="G528" s="2" t="str">
        <f>VLOOKUP(D528,CUSTOMERS!A:I,9,FALSE)</f>
        <v>North-West</v>
      </c>
      <c r="H528" s="2" t="str">
        <f>VLOOKUP(D528,CUSTOMERS!A:K,11,FALSE)</f>
        <v>USA</v>
      </c>
      <c r="I528" s="2">
        <f t="shared" si="8"/>
        <v>1</v>
      </c>
    </row>
    <row r="529" spans="1:9" x14ac:dyDescent="0.2">
      <c r="A529" s="2">
        <v>1629</v>
      </c>
      <c r="B529" s="2">
        <v>1</v>
      </c>
      <c r="C529" s="4">
        <v>44959</v>
      </c>
      <c r="D529" s="2">
        <v>647</v>
      </c>
      <c r="E529" s="2">
        <f>VLOOKUP(D529,CUSTOMERS!A:E,5,FALSE)</f>
        <v>5</v>
      </c>
      <c r="F529" s="2" t="str">
        <f ca="1">VLOOKUP(D529,CUSTOMERS!A:J,10,FALSE)</f>
        <v>60 - 70</v>
      </c>
      <c r="G529" s="2" t="str">
        <f>VLOOKUP(D529,CUSTOMERS!A:I,9,FALSE)</f>
        <v>North-West</v>
      </c>
      <c r="H529" s="2" t="str">
        <f>VLOOKUP(D529,CUSTOMERS!A:K,11,FALSE)</f>
        <v>USA</v>
      </c>
      <c r="I529" s="2">
        <f t="shared" si="8"/>
        <v>1</v>
      </c>
    </row>
    <row r="530" spans="1:9" x14ac:dyDescent="0.2">
      <c r="A530" s="2">
        <v>1630</v>
      </c>
      <c r="B530" s="2">
        <v>1</v>
      </c>
      <c r="C530" s="4">
        <v>44960</v>
      </c>
      <c r="D530" s="2">
        <v>149</v>
      </c>
      <c r="E530" s="2">
        <f>VLOOKUP(D530,CUSTOMERS!A:E,5,FALSE)</f>
        <v>4</v>
      </c>
      <c r="F530" s="2" t="str">
        <f ca="1">VLOOKUP(D530,CUSTOMERS!A:J,10,FALSE)</f>
        <v>30 - 40</v>
      </c>
      <c r="G530" s="2" t="str">
        <f>VLOOKUP(D530,CUSTOMERS!A:I,9,FALSE)</f>
        <v>Central</v>
      </c>
      <c r="H530" s="2" t="str">
        <f>VLOOKUP(D530,CUSTOMERS!A:K,11,FALSE)</f>
        <v>USA</v>
      </c>
      <c r="I530" s="2">
        <f t="shared" si="8"/>
        <v>0</v>
      </c>
    </row>
    <row r="531" spans="1:9" x14ac:dyDescent="0.2">
      <c r="A531" s="2">
        <v>1631</v>
      </c>
      <c r="B531" s="2">
        <v>1</v>
      </c>
      <c r="C531" s="4">
        <v>44960</v>
      </c>
      <c r="D531" s="2">
        <v>167</v>
      </c>
      <c r="E531" s="2">
        <f>VLOOKUP(D531,CUSTOMERS!A:E,5,FALSE)</f>
        <v>5</v>
      </c>
      <c r="F531" s="2" t="str">
        <f ca="1">VLOOKUP(D531,CUSTOMERS!A:J,10,FALSE)</f>
        <v>30 - 40</v>
      </c>
      <c r="G531" s="2" t="str">
        <f>VLOOKUP(D531,CUSTOMERS!A:I,9,FALSE)</f>
        <v>South-East</v>
      </c>
      <c r="H531" s="2" t="str">
        <f>VLOOKUP(D531,CUSTOMERS!A:K,11,FALSE)</f>
        <v>USA</v>
      </c>
      <c r="I531" s="2">
        <f t="shared" si="8"/>
        <v>1</v>
      </c>
    </row>
    <row r="532" spans="1:9" x14ac:dyDescent="0.2">
      <c r="A532" s="2">
        <v>1632</v>
      </c>
      <c r="B532" s="2">
        <v>1</v>
      </c>
      <c r="C532" s="4">
        <v>44960</v>
      </c>
      <c r="D532" s="2">
        <v>273</v>
      </c>
      <c r="E532" s="2">
        <f>VLOOKUP(D532,CUSTOMERS!A:E,5,FALSE)</f>
        <v>9</v>
      </c>
      <c r="F532" s="2" t="str">
        <f ca="1">VLOOKUP(D532,CUSTOMERS!A:J,10,FALSE)</f>
        <v>40 - 50</v>
      </c>
      <c r="G532" s="2" t="str">
        <f>VLOOKUP(D532,CUSTOMERS!A:I,9,FALSE)</f>
        <v>North-West</v>
      </c>
      <c r="H532" s="2" t="str">
        <f>VLOOKUP(D532,CUSTOMERS!A:K,11,FALSE)</f>
        <v>USA</v>
      </c>
      <c r="I532" s="2">
        <f t="shared" si="8"/>
        <v>1</v>
      </c>
    </row>
    <row r="533" spans="1:9" x14ac:dyDescent="0.2">
      <c r="A533" s="2">
        <v>1633</v>
      </c>
      <c r="B533" s="2">
        <v>1</v>
      </c>
      <c r="C533" s="4">
        <v>44960</v>
      </c>
      <c r="D533" s="2">
        <v>367</v>
      </c>
      <c r="E533" s="2">
        <f>VLOOKUP(D533,CUSTOMERS!A:E,5,FALSE)</f>
        <v>4</v>
      </c>
      <c r="F533" s="2" t="str">
        <f ca="1">VLOOKUP(D533,CUSTOMERS!A:J,10,FALSE)</f>
        <v>&lt; 20</v>
      </c>
      <c r="G533" s="2" t="str">
        <f>VLOOKUP(D533,CUSTOMERS!A:I,9,FALSE)</f>
        <v>Central</v>
      </c>
      <c r="H533" s="2" t="str">
        <f>VLOOKUP(D533,CUSTOMERS!A:K,11,FALSE)</f>
        <v>USA</v>
      </c>
      <c r="I533" s="2">
        <f t="shared" si="8"/>
        <v>1</v>
      </c>
    </row>
    <row r="534" spans="1:9" x14ac:dyDescent="0.2">
      <c r="A534" s="2">
        <v>1634</v>
      </c>
      <c r="B534" s="2">
        <v>1</v>
      </c>
      <c r="C534" s="4">
        <v>44961</v>
      </c>
      <c r="D534" s="2">
        <v>37</v>
      </c>
      <c r="E534" s="2">
        <f>VLOOKUP(D534,CUSTOMERS!A:E,5,FALSE)</f>
        <v>10</v>
      </c>
      <c r="F534" s="2" t="str">
        <f ca="1">VLOOKUP(D534,CUSTOMERS!A:J,10,FALSE)</f>
        <v>40 - 50</v>
      </c>
      <c r="G534" s="2" t="str">
        <f>VLOOKUP(D534,CUSTOMERS!A:I,9,FALSE)</f>
        <v>Central</v>
      </c>
      <c r="H534" s="2" t="str">
        <f>VLOOKUP(D534,CUSTOMERS!A:K,11,FALSE)</f>
        <v>USA</v>
      </c>
      <c r="I534" s="2">
        <f t="shared" si="8"/>
        <v>1</v>
      </c>
    </row>
    <row r="535" spans="1:9" x14ac:dyDescent="0.2">
      <c r="A535" s="2">
        <v>1635</v>
      </c>
      <c r="B535" s="2">
        <v>1</v>
      </c>
      <c r="C535" s="4">
        <v>44961</v>
      </c>
      <c r="D535" s="2">
        <v>45</v>
      </c>
      <c r="E535" s="2">
        <f>VLOOKUP(D535,CUSTOMERS!A:E,5,FALSE)</f>
        <v>6</v>
      </c>
      <c r="F535" s="2" t="str">
        <f ca="1">VLOOKUP(D535,CUSTOMERS!A:J,10,FALSE)</f>
        <v>60 - 70</v>
      </c>
      <c r="G535" s="2" t="str">
        <f>VLOOKUP(D535,CUSTOMERS!A:I,9,FALSE)</f>
        <v>South-East</v>
      </c>
      <c r="H535" s="2" t="str">
        <f>VLOOKUP(D535,CUSTOMERS!A:K,11,FALSE)</f>
        <v>USA</v>
      </c>
      <c r="I535" s="2">
        <f t="shared" si="8"/>
        <v>0</v>
      </c>
    </row>
    <row r="536" spans="1:9" x14ac:dyDescent="0.2">
      <c r="A536" s="2">
        <v>1636</v>
      </c>
      <c r="B536" s="2">
        <v>1</v>
      </c>
      <c r="C536" s="4">
        <v>44961</v>
      </c>
      <c r="D536" s="2">
        <v>61</v>
      </c>
      <c r="E536" s="2">
        <f>VLOOKUP(D536,CUSTOMERS!A:E,5,FALSE)</f>
        <v>7</v>
      </c>
      <c r="F536" s="2" t="str">
        <f ca="1">VLOOKUP(D536,CUSTOMERS!A:J,10,FALSE)</f>
        <v>40 - 50</v>
      </c>
      <c r="G536" s="2" t="str">
        <f>VLOOKUP(D536,CUSTOMERS!A:I,9,FALSE)</f>
        <v>South-West</v>
      </c>
      <c r="H536" s="2" t="str">
        <f>VLOOKUP(D536,CUSTOMERS!A:K,11,FALSE)</f>
        <v>USA</v>
      </c>
      <c r="I536" s="2">
        <f t="shared" si="8"/>
        <v>1</v>
      </c>
    </row>
    <row r="537" spans="1:9" x14ac:dyDescent="0.2">
      <c r="A537" s="2">
        <v>1637</v>
      </c>
      <c r="B537" s="2">
        <v>1</v>
      </c>
      <c r="C537" s="4">
        <v>44961</v>
      </c>
      <c r="D537" s="2">
        <v>93</v>
      </c>
      <c r="E537" s="2">
        <f>VLOOKUP(D537,CUSTOMERS!A:E,5,FALSE)</f>
        <v>8</v>
      </c>
      <c r="F537" s="2" t="str">
        <f ca="1">VLOOKUP(D537,CUSTOMERS!A:J,10,FALSE)</f>
        <v>30 - 40</v>
      </c>
      <c r="G537" s="2" t="str">
        <f>VLOOKUP(D537,CUSTOMERS!A:I,9,FALSE)</f>
        <v>South-East</v>
      </c>
      <c r="H537" s="2" t="str">
        <f>VLOOKUP(D537,CUSTOMERS!A:K,11,FALSE)</f>
        <v>USA</v>
      </c>
      <c r="I537" s="2">
        <f t="shared" si="8"/>
        <v>0</v>
      </c>
    </row>
    <row r="538" spans="1:9" x14ac:dyDescent="0.2">
      <c r="A538" s="2">
        <v>1638</v>
      </c>
      <c r="B538" s="2">
        <v>1</v>
      </c>
      <c r="C538" s="4">
        <v>44961</v>
      </c>
      <c r="D538" s="2">
        <v>274</v>
      </c>
      <c r="E538" s="2">
        <f>VLOOKUP(D538,CUSTOMERS!A:E,5,FALSE)</f>
        <v>8</v>
      </c>
      <c r="F538" s="2" t="str">
        <f ca="1">VLOOKUP(D538,CUSTOMERS!A:J,10,FALSE)</f>
        <v>60 - 70</v>
      </c>
      <c r="G538" s="2" t="str">
        <f>VLOOKUP(D538,CUSTOMERS!A:I,9,FALSE)</f>
        <v>South-West</v>
      </c>
      <c r="H538" s="2" t="str">
        <f>VLOOKUP(D538,CUSTOMERS!A:K,11,FALSE)</f>
        <v>USA</v>
      </c>
      <c r="I538" s="2">
        <f t="shared" si="8"/>
        <v>1</v>
      </c>
    </row>
    <row r="539" spans="1:9" x14ac:dyDescent="0.2">
      <c r="A539" s="2">
        <v>1639</v>
      </c>
      <c r="B539" s="2">
        <v>1</v>
      </c>
      <c r="C539" s="4">
        <v>44961</v>
      </c>
      <c r="D539" s="2">
        <v>476</v>
      </c>
      <c r="E539" s="2">
        <f>VLOOKUP(D539,CUSTOMERS!A:E,5,FALSE)</f>
        <v>6</v>
      </c>
      <c r="F539" s="2" t="str">
        <f ca="1">VLOOKUP(D539,CUSTOMERS!A:J,10,FALSE)</f>
        <v>40 - 50</v>
      </c>
      <c r="G539" s="2" t="str">
        <f>VLOOKUP(D539,CUSTOMERS!A:I,9,FALSE)</f>
        <v>Mid-Atlantic</v>
      </c>
      <c r="H539" s="2" t="str">
        <f>VLOOKUP(D539,CUSTOMERS!A:K,11,FALSE)</f>
        <v>USA</v>
      </c>
      <c r="I539" s="2">
        <f t="shared" si="8"/>
        <v>1</v>
      </c>
    </row>
    <row r="540" spans="1:9" x14ac:dyDescent="0.2">
      <c r="A540" s="2">
        <v>1640</v>
      </c>
      <c r="B540" s="2">
        <v>1</v>
      </c>
      <c r="C540" s="4">
        <v>44962</v>
      </c>
      <c r="D540" s="2">
        <v>87</v>
      </c>
      <c r="E540" s="2">
        <f>VLOOKUP(D540,CUSTOMERS!A:E,5,FALSE)</f>
        <v>4</v>
      </c>
      <c r="F540" s="2" t="str">
        <f ca="1">VLOOKUP(D540,CUSTOMERS!A:J,10,FALSE)</f>
        <v>30 - 40</v>
      </c>
      <c r="G540" s="2" t="str">
        <f>VLOOKUP(D540,CUSTOMERS!A:I,9,FALSE)</f>
        <v>North-East</v>
      </c>
      <c r="H540" s="2" t="str">
        <f>VLOOKUP(D540,CUSTOMERS!A:K,11,FALSE)</f>
        <v>USA</v>
      </c>
      <c r="I540" s="2">
        <f t="shared" si="8"/>
        <v>1</v>
      </c>
    </row>
    <row r="541" spans="1:9" x14ac:dyDescent="0.2">
      <c r="A541" s="2">
        <v>1641</v>
      </c>
      <c r="B541" s="2">
        <v>1</v>
      </c>
      <c r="C541" s="4">
        <v>44962</v>
      </c>
      <c r="D541" s="2">
        <v>123</v>
      </c>
      <c r="E541" s="2">
        <f>VLOOKUP(D541,CUSTOMERS!A:E,5,FALSE)</f>
        <v>2</v>
      </c>
      <c r="F541" s="2" t="str">
        <f ca="1">VLOOKUP(D541,CUSTOMERS!A:J,10,FALSE)</f>
        <v>40 - 50</v>
      </c>
      <c r="G541" s="2" t="str">
        <f>VLOOKUP(D541,CUSTOMERS!A:I,9,FALSE)</f>
        <v>Canada</v>
      </c>
      <c r="H541" s="2" t="str">
        <f>VLOOKUP(D541,CUSTOMERS!A:K,11,FALSE)</f>
        <v>Canada</v>
      </c>
      <c r="I541" s="2">
        <f t="shared" si="8"/>
        <v>1</v>
      </c>
    </row>
    <row r="542" spans="1:9" x14ac:dyDescent="0.2">
      <c r="A542" s="2">
        <v>1642</v>
      </c>
      <c r="B542" s="2">
        <v>1</v>
      </c>
      <c r="C542" s="4">
        <v>44962</v>
      </c>
      <c r="D542" s="2">
        <v>252</v>
      </c>
      <c r="E542" s="2">
        <f>VLOOKUP(D542,CUSTOMERS!A:E,5,FALSE)</f>
        <v>2</v>
      </c>
      <c r="F542" s="2" t="str">
        <f ca="1">VLOOKUP(D542,CUSTOMERS!A:J,10,FALSE)</f>
        <v>60 - 70</v>
      </c>
      <c r="G542" s="2" t="str">
        <f>VLOOKUP(D542,CUSTOMERS!A:I,9,FALSE)</f>
        <v>South-West</v>
      </c>
      <c r="H542" s="2" t="str">
        <f>VLOOKUP(D542,CUSTOMERS!A:K,11,FALSE)</f>
        <v>USA</v>
      </c>
      <c r="I542" s="2">
        <f t="shared" si="8"/>
        <v>1</v>
      </c>
    </row>
    <row r="543" spans="1:9" x14ac:dyDescent="0.2">
      <c r="A543" s="2">
        <v>1643</v>
      </c>
      <c r="B543" s="2">
        <v>1</v>
      </c>
      <c r="C543" s="4">
        <v>44962</v>
      </c>
      <c r="D543" s="2">
        <v>346</v>
      </c>
      <c r="E543" s="2">
        <f>VLOOKUP(D543,CUSTOMERS!A:E,5,FALSE)</f>
        <v>4</v>
      </c>
      <c r="F543" s="2" t="str">
        <f ca="1">VLOOKUP(D543,CUSTOMERS!A:J,10,FALSE)</f>
        <v>50 - 60</v>
      </c>
      <c r="G543" s="2" t="str">
        <f>VLOOKUP(D543,CUSTOMERS!A:I,9,FALSE)</f>
        <v>Canada</v>
      </c>
      <c r="H543" s="2" t="str">
        <f>VLOOKUP(D543,CUSTOMERS!A:K,11,FALSE)</f>
        <v>Canada</v>
      </c>
      <c r="I543" s="2">
        <f t="shared" si="8"/>
        <v>1</v>
      </c>
    </row>
    <row r="544" spans="1:9" x14ac:dyDescent="0.2">
      <c r="A544" s="2">
        <v>1644</v>
      </c>
      <c r="B544" s="2">
        <v>1</v>
      </c>
      <c r="C544" s="4">
        <v>44962</v>
      </c>
      <c r="D544" s="2">
        <v>562</v>
      </c>
      <c r="E544" s="2">
        <f>VLOOKUP(D544,CUSTOMERS!A:E,5,FALSE)</f>
        <v>3</v>
      </c>
      <c r="F544" s="2" t="str">
        <f ca="1">VLOOKUP(D544,CUSTOMERS!A:J,10,FALSE)</f>
        <v>30 - 40</v>
      </c>
      <c r="G544" s="2" t="str">
        <f>VLOOKUP(D544,CUSTOMERS!A:I,9,FALSE)</f>
        <v>Central</v>
      </c>
      <c r="H544" s="2" t="str">
        <f>VLOOKUP(D544,CUSTOMERS!A:K,11,FALSE)</f>
        <v>USA</v>
      </c>
      <c r="I544" s="2">
        <f t="shared" si="8"/>
        <v>0</v>
      </c>
    </row>
    <row r="545" spans="1:9" x14ac:dyDescent="0.2">
      <c r="A545" s="2">
        <v>1645</v>
      </c>
      <c r="B545" s="2">
        <v>1</v>
      </c>
      <c r="C545" s="4">
        <v>44963</v>
      </c>
      <c r="D545" s="2">
        <v>335</v>
      </c>
      <c r="E545" s="2">
        <f>VLOOKUP(D545,CUSTOMERS!A:E,5,FALSE)</f>
        <v>2</v>
      </c>
      <c r="F545" s="2" t="str">
        <f ca="1">VLOOKUP(D545,CUSTOMERS!A:J,10,FALSE)</f>
        <v>30 - 40</v>
      </c>
      <c r="G545" s="2" t="str">
        <f>VLOOKUP(D545,CUSTOMERS!A:I,9,FALSE)</f>
        <v>North-West</v>
      </c>
      <c r="H545" s="2" t="str">
        <f>VLOOKUP(D545,CUSTOMERS!A:K,11,FALSE)</f>
        <v>USA</v>
      </c>
      <c r="I545" s="2">
        <f t="shared" si="8"/>
        <v>0</v>
      </c>
    </row>
    <row r="546" spans="1:9" x14ac:dyDescent="0.2">
      <c r="A546" s="2">
        <v>1646</v>
      </c>
      <c r="B546" s="2">
        <v>1</v>
      </c>
      <c r="C546" s="4">
        <v>44963</v>
      </c>
      <c r="D546" s="2">
        <v>375</v>
      </c>
      <c r="E546" s="2">
        <f>VLOOKUP(D546,CUSTOMERS!A:E,5,FALSE)</f>
        <v>3</v>
      </c>
      <c r="F546" s="2" t="str">
        <f ca="1">VLOOKUP(D546,CUSTOMERS!A:J,10,FALSE)</f>
        <v>30 - 40</v>
      </c>
      <c r="G546" s="2" t="str">
        <f>VLOOKUP(D546,CUSTOMERS!A:I,9,FALSE)</f>
        <v>Mid-Atlantic</v>
      </c>
      <c r="H546" s="2" t="str">
        <f>VLOOKUP(D546,CUSTOMERS!A:K,11,FALSE)</f>
        <v>USA</v>
      </c>
      <c r="I546" s="2">
        <f t="shared" si="8"/>
        <v>0</v>
      </c>
    </row>
    <row r="547" spans="1:9" x14ac:dyDescent="0.2">
      <c r="A547" s="2">
        <v>1647</v>
      </c>
      <c r="B547" s="2">
        <v>1</v>
      </c>
      <c r="C547" s="4">
        <v>44963</v>
      </c>
      <c r="D547" s="2">
        <v>665</v>
      </c>
      <c r="E547" s="2">
        <f>VLOOKUP(D547,CUSTOMERS!A:E,5,FALSE)</f>
        <v>4</v>
      </c>
      <c r="F547" s="2" t="str">
        <f ca="1">VLOOKUP(D547,CUSTOMERS!A:J,10,FALSE)</f>
        <v>&lt; 20</v>
      </c>
      <c r="G547" s="2" t="str">
        <f>VLOOKUP(D547,CUSTOMERS!A:I,9,FALSE)</f>
        <v>Germany</v>
      </c>
      <c r="H547" s="2" t="str">
        <f>VLOOKUP(D547,CUSTOMERS!A:K,11,FALSE)</f>
        <v>Europe</v>
      </c>
      <c r="I547" s="2">
        <f t="shared" si="8"/>
        <v>1</v>
      </c>
    </row>
    <row r="548" spans="1:9" x14ac:dyDescent="0.2">
      <c r="A548" s="2">
        <v>1648</v>
      </c>
      <c r="B548" s="2">
        <v>1</v>
      </c>
      <c r="C548" s="4">
        <v>44963</v>
      </c>
      <c r="D548" s="2">
        <v>668</v>
      </c>
      <c r="E548" s="2">
        <f>VLOOKUP(D548,CUSTOMERS!A:E,5,FALSE)</f>
        <v>3</v>
      </c>
      <c r="F548" s="2" t="str">
        <f ca="1">VLOOKUP(D548,CUSTOMERS!A:J,10,FALSE)</f>
        <v>40 - 50</v>
      </c>
      <c r="G548" s="2" t="str">
        <f>VLOOKUP(D548,CUSTOMERS!A:I,9,FALSE)</f>
        <v>North-East</v>
      </c>
      <c r="H548" s="2" t="str">
        <f>VLOOKUP(D548,CUSTOMERS!A:K,11,FALSE)</f>
        <v>USA</v>
      </c>
      <c r="I548" s="2">
        <f t="shared" si="8"/>
        <v>1</v>
      </c>
    </row>
    <row r="549" spans="1:9" x14ac:dyDescent="0.2">
      <c r="A549" s="2">
        <v>1649</v>
      </c>
      <c r="B549" s="2">
        <v>1</v>
      </c>
      <c r="C549" s="4">
        <v>44966</v>
      </c>
      <c r="D549" s="2">
        <v>101</v>
      </c>
      <c r="E549" s="2">
        <f>VLOOKUP(D549,CUSTOMERS!A:E,5,FALSE)</f>
        <v>2</v>
      </c>
      <c r="F549" s="2" t="str">
        <f ca="1">VLOOKUP(D549,CUSTOMERS!A:J,10,FALSE)</f>
        <v>30 - 40</v>
      </c>
      <c r="G549" s="2" t="str">
        <f>VLOOKUP(D549,CUSTOMERS!A:I,9,FALSE)</f>
        <v>Mid-Atlantic</v>
      </c>
      <c r="H549" s="2" t="str">
        <f>VLOOKUP(D549,CUSTOMERS!A:K,11,FALSE)</f>
        <v>USA</v>
      </c>
      <c r="I549" s="2">
        <f t="shared" si="8"/>
        <v>0</v>
      </c>
    </row>
    <row r="550" spans="1:9" x14ac:dyDescent="0.2">
      <c r="A550" s="2">
        <v>1650</v>
      </c>
      <c r="B550" s="2">
        <v>1</v>
      </c>
      <c r="C550" s="4">
        <v>44966</v>
      </c>
      <c r="D550" s="2">
        <v>212</v>
      </c>
      <c r="E550" s="2">
        <f>VLOOKUP(D550,CUSTOMERS!A:E,5,FALSE)</f>
        <v>5</v>
      </c>
      <c r="F550" s="2" t="str">
        <f ca="1">VLOOKUP(D550,CUSTOMERS!A:J,10,FALSE)</f>
        <v>40 - 50</v>
      </c>
      <c r="G550" s="2" t="str">
        <f>VLOOKUP(D550,CUSTOMERS!A:I,9,FALSE)</f>
        <v>South-East</v>
      </c>
      <c r="H550" s="2" t="str">
        <f>VLOOKUP(D550,CUSTOMERS!A:K,11,FALSE)</f>
        <v>USA</v>
      </c>
      <c r="I550" s="2">
        <f t="shared" si="8"/>
        <v>1</v>
      </c>
    </row>
    <row r="551" spans="1:9" x14ac:dyDescent="0.2">
      <c r="A551" s="2">
        <v>1651</v>
      </c>
      <c r="B551" s="2">
        <v>1</v>
      </c>
      <c r="C551" s="4">
        <v>44966</v>
      </c>
      <c r="D551" s="2">
        <v>344</v>
      </c>
      <c r="E551" s="2">
        <f>VLOOKUP(D551,CUSTOMERS!A:E,5,FALSE)</f>
        <v>4</v>
      </c>
      <c r="F551" s="2" t="str">
        <f ca="1">VLOOKUP(D551,CUSTOMERS!A:J,10,FALSE)</f>
        <v>30 - 40</v>
      </c>
      <c r="G551" s="2" t="str">
        <f>VLOOKUP(D551,CUSTOMERS!A:I,9,FALSE)</f>
        <v>North-East</v>
      </c>
      <c r="H551" s="2" t="str">
        <f>VLOOKUP(D551,CUSTOMERS!A:K,11,FALSE)</f>
        <v>USA</v>
      </c>
      <c r="I551" s="2">
        <f t="shared" si="8"/>
        <v>1</v>
      </c>
    </row>
    <row r="552" spans="1:9" x14ac:dyDescent="0.2">
      <c r="A552" s="2">
        <v>1652</v>
      </c>
      <c r="B552" s="2">
        <v>1</v>
      </c>
      <c r="C552" s="4">
        <v>44966</v>
      </c>
      <c r="D552" s="2">
        <v>459</v>
      </c>
      <c r="E552" s="2">
        <f>VLOOKUP(D552,CUSTOMERS!A:E,5,FALSE)</f>
        <v>5</v>
      </c>
      <c r="F552" s="2" t="str">
        <f ca="1">VLOOKUP(D552,CUSTOMERS!A:J,10,FALSE)</f>
        <v>30 - 40</v>
      </c>
      <c r="G552" s="2" t="str">
        <f>VLOOKUP(D552,CUSTOMERS!A:I,9,FALSE)</f>
        <v>North-East</v>
      </c>
      <c r="H552" s="2" t="str">
        <f>VLOOKUP(D552,CUSTOMERS!A:K,11,FALSE)</f>
        <v>USA</v>
      </c>
      <c r="I552" s="2">
        <f t="shared" si="8"/>
        <v>1</v>
      </c>
    </row>
    <row r="553" spans="1:9" x14ac:dyDescent="0.2">
      <c r="A553" s="2">
        <v>1653</v>
      </c>
      <c r="B553" s="2">
        <v>1</v>
      </c>
      <c r="C553" s="4">
        <v>44966</v>
      </c>
      <c r="D553" s="2">
        <v>620</v>
      </c>
      <c r="E553" s="2">
        <f>VLOOKUP(D553,CUSTOMERS!A:E,5,FALSE)</f>
        <v>6</v>
      </c>
      <c r="F553" s="2" t="str">
        <f ca="1">VLOOKUP(D553,CUSTOMERS!A:J,10,FALSE)</f>
        <v>60 - 70</v>
      </c>
      <c r="G553" s="2" t="str">
        <f>VLOOKUP(D553,CUSTOMERS!A:I,9,FALSE)</f>
        <v>Central</v>
      </c>
      <c r="H553" s="2" t="str">
        <f>VLOOKUP(D553,CUSTOMERS!A:K,11,FALSE)</f>
        <v>USA</v>
      </c>
      <c r="I553" s="2">
        <f t="shared" si="8"/>
        <v>1</v>
      </c>
    </row>
    <row r="554" spans="1:9" x14ac:dyDescent="0.2">
      <c r="A554" s="2">
        <v>1654</v>
      </c>
      <c r="B554" s="2">
        <v>1</v>
      </c>
      <c r="C554" s="4">
        <v>44966</v>
      </c>
      <c r="D554" s="2">
        <v>674</v>
      </c>
      <c r="E554" s="2">
        <f>VLOOKUP(D554,CUSTOMERS!A:E,5,FALSE)</f>
        <v>3</v>
      </c>
      <c r="F554" s="2" t="str">
        <f ca="1">VLOOKUP(D554,CUSTOMERS!A:J,10,FALSE)</f>
        <v>30 - 40</v>
      </c>
      <c r="G554" s="2" t="str">
        <f>VLOOKUP(D554,CUSTOMERS!A:I,9,FALSE)</f>
        <v>Mid-Atlantic</v>
      </c>
      <c r="H554" s="2" t="str">
        <f>VLOOKUP(D554,CUSTOMERS!A:K,11,FALSE)</f>
        <v>USA</v>
      </c>
      <c r="I554" s="2">
        <f t="shared" si="8"/>
        <v>0</v>
      </c>
    </row>
    <row r="555" spans="1:9" x14ac:dyDescent="0.2">
      <c r="A555" s="2">
        <v>1655</v>
      </c>
      <c r="B555" s="2">
        <v>1</v>
      </c>
      <c r="C555" s="4">
        <v>44967</v>
      </c>
      <c r="D555" s="2">
        <v>142</v>
      </c>
      <c r="E555" s="2">
        <f>VLOOKUP(D555,CUSTOMERS!A:E,5,FALSE)</f>
        <v>6</v>
      </c>
      <c r="F555" s="2" t="str">
        <f ca="1">VLOOKUP(D555,CUSTOMERS!A:J,10,FALSE)</f>
        <v>40 - 50</v>
      </c>
      <c r="G555" s="2" t="str">
        <f>VLOOKUP(D555,CUSTOMERS!A:I,9,FALSE)</f>
        <v>North-West</v>
      </c>
      <c r="H555" s="2" t="str">
        <f>VLOOKUP(D555,CUSTOMERS!A:K,11,FALSE)</f>
        <v>USA</v>
      </c>
      <c r="I555" s="2">
        <f t="shared" si="8"/>
        <v>0</v>
      </c>
    </row>
    <row r="556" spans="1:9" x14ac:dyDescent="0.2">
      <c r="A556" s="2">
        <v>1656</v>
      </c>
      <c r="B556" s="2">
        <v>1</v>
      </c>
      <c r="C556" s="4">
        <v>44967</v>
      </c>
      <c r="D556" s="2">
        <v>378</v>
      </c>
      <c r="E556" s="2">
        <f>VLOOKUP(D556,CUSTOMERS!A:E,5,FALSE)</f>
        <v>6</v>
      </c>
      <c r="F556" s="2" t="str">
        <f ca="1">VLOOKUP(D556,CUSTOMERS!A:J,10,FALSE)</f>
        <v>40 - 50</v>
      </c>
      <c r="G556" s="2" t="str">
        <f>VLOOKUP(D556,CUSTOMERS!A:I,9,FALSE)</f>
        <v>North-West</v>
      </c>
      <c r="H556" s="2" t="str">
        <f>VLOOKUP(D556,CUSTOMERS!A:K,11,FALSE)</f>
        <v>USA</v>
      </c>
      <c r="I556" s="2">
        <f t="shared" si="8"/>
        <v>1</v>
      </c>
    </row>
    <row r="557" spans="1:9" x14ac:dyDescent="0.2">
      <c r="A557" s="2">
        <v>1657</v>
      </c>
      <c r="B557" s="2">
        <v>1</v>
      </c>
      <c r="C557" s="4">
        <v>44967</v>
      </c>
      <c r="D557" s="2">
        <v>475</v>
      </c>
      <c r="E557" s="2">
        <f>VLOOKUP(D557,CUSTOMERS!A:E,5,FALSE)</f>
        <v>2</v>
      </c>
      <c r="F557" s="2" t="str">
        <f ca="1">VLOOKUP(D557,CUSTOMERS!A:J,10,FALSE)</f>
        <v>30 - 40</v>
      </c>
      <c r="G557" s="2" t="str">
        <f>VLOOKUP(D557,CUSTOMERS!A:I,9,FALSE)</f>
        <v>South-East</v>
      </c>
      <c r="H557" s="2" t="str">
        <f>VLOOKUP(D557,CUSTOMERS!A:K,11,FALSE)</f>
        <v>USA</v>
      </c>
      <c r="I557" s="2">
        <f t="shared" si="8"/>
        <v>1</v>
      </c>
    </row>
    <row r="558" spans="1:9" x14ac:dyDescent="0.2">
      <c r="A558" s="2">
        <v>1658</v>
      </c>
      <c r="B558" s="2">
        <v>1</v>
      </c>
      <c r="C558" s="4">
        <v>44968</v>
      </c>
      <c r="D558" s="2">
        <v>144</v>
      </c>
      <c r="E558" s="2">
        <f>VLOOKUP(D558,CUSTOMERS!A:E,5,FALSE)</f>
        <v>5</v>
      </c>
      <c r="F558" s="2" t="str">
        <f ca="1">VLOOKUP(D558,CUSTOMERS!A:J,10,FALSE)</f>
        <v>70+</v>
      </c>
      <c r="G558" s="2" t="str">
        <f>VLOOKUP(D558,CUSTOMERS!A:I,9,FALSE)</f>
        <v>South-West</v>
      </c>
      <c r="H558" s="2" t="str">
        <f>VLOOKUP(D558,CUSTOMERS!A:K,11,FALSE)</f>
        <v>USA</v>
      </c>
      <c r="I558" s="2">
        <f t="shared" si="8"/>
        <v>0</v>
      </c>
    </row>
    <row r="559" spans="1:9" x14ac:dyDescent="0.2">
      <c r="A559" s="2">
        <v>1659</v>
      </c>
      <c r="B559" s="2">
        <v>1</v>
      </c>
      <c r="C559" s="4">
        <v>44968</v>
      </c>
      <c r="D559" s="2">
        <v>304</v>
      </c>
      <c r="E559" s="2">
        <f>VLOOKUP(D559,CUSTOMERS!A:E,5,FALSE)</f>
        <v>4</v>
      </c>
      <c r="F559" s="2" t="str">
        <f ca="1">VLOOKUP(D559,CUSTOMERS!A:J,10,FALSE)</f>
        <v>40 - 50</v>
      </c>
      <c r="G559" s="2" t="str">
        <f>VLOOKUP(D559,CUSTOMERS!A:I,9,FALSE)</f>
        <v>South-East</v>
      </c>
      <c r="H559" s="2" t="str">
        <f>VLOOKUP(D559,CUSTOMERS!A:K,11,FALSE)</f>
        <v>USA</v>
      </c>
      <c r="I559" s="2">
        <f t="shared" si="8"/>
        <v>1</v>
      </c>
    </row>
    <row r="560" spans="1:9" x14ac:dyDescent="0.2">
      <c r="A560" s="2">
        <v>1660</v>
      </c>
      <c r="B560" s="2">
        <v>1</v>
      </c>
      <c r="C560" s="4">
        <v>44968</v>
      </c>
      <c r="D560" s="2">
        <v>523</v>
      </c>
      <c r="E560" s="2">
        <f>VLOOKUP(D560,CUSTOMERS!A:E,5,FALSE)</f>
        <v>4</v>
      </c>
      <c r="F560" s="2" t="str">
        <f ca="1">VLOOKUP(D560,CUSTOMERS!A:J,10,FALSE)</f>
        <v>30 - 40</v>
      </c>
      <c r="G560" s="2" t="str">
        <f>VLOOKUP(D560,CUSTOMERS!A:I,9,FALSE)</f>
        <v>Mid-Atlantic</v>
      </c>
      <c r="H560" s="2" t="str">
        <f>VLOOKUP(D560,CUSTOMERS!A:K,11,FALSE)</f>
        <v>USA</v>
      </c>
      <c r="I560" s="2">
        <f t="shared" si="8"/>
        <v>0</v>
      </c>
    </row>
    <row r="561" spans="1:9" x14ac:dyDescent="0.2">
      <c r="A561" s="2">
        <v>1661</v>
      </c>
      <c r="B561" s="2">
        <v>1</v>
      </c>
      <c r="C561" s="4">
        <v>44969</v>
      </c>
      <c r="D561" s="2">
        <v>41</v>
      </c>
      <c r="E561" s="2">
        <f>VLOOKUP(D561,CUSTOMERS!A:E,5,FALSE)</f>
        <v>1</v>
      </c>
      <c r="F561" s="2" t="str">
        <f ca="1">VLOOKUP(D561,CUSTOMERS!A:J,10,FALSE)</f>
        <v>70+</v>
      </c>
      <c r="G561" s="2" t="str">
        <f>VLOOKUP(D561,CUSTOMERS!A:I,9,FALSE)</f>
        <v>South</v>
      </c>
      <c r="H561" s="2" t="str">
        <f>VLOOKUP(D561,CUSTOMERS!A:K,11,FALSE)</f>
        <v>USA</v>
      </c>
      <c r="I561" s="2">
        <f t="shared" si="8"/>
        <v>1</v>
      </c>
    </row>
    <row r="562" spans="1:9" x14ac:dyDescent="0.2">
      <c r="A562" s="2">
        <v>1662</v>
      </c>
      <c r="B562" s="2">
        <v>1</v>
      </c>
      <c r="C562" s="4">
        <v>44969</v>
      </c>
      <c r="D562" s="2">
        <v>159</v>
      </c>
      <c r="E562" s="2">
        <f>VLOOKUP(D562,CUSTOMERS!A:E,5,FALSE)</f>
        <v>5</v>
      </c>
      <c r="F562" s="2" t="str">
        <f ca="1">VLOOKUP(D562,CUSTOMERS!A:J,10,FALSE)</f>
        <v>30 - 40</v>
      </c>
      <c r="G562" s="2" t="str">
        <f>VLOOKUP(D562,CUSTOMERS!A:I,9,FALSE)</f>
        <v>South-West</v>
      </c>
      <c r="H562" s="2" t="str">
        <f>VLOOKUP(D562,CUSTOMERS!A:K,11,FALSE)</f>
        <v>USA</v>
      </c>
      <c r="I562" s="2">
        <f t="shared" si="8"/>
        <v>1</v>
      </c>
    </row>
    <row r="563" spans="1:9" x14ac:dyDescent="0.2">
      <c r="A563" s="2">
        <v>1663</v>
      </c>
      <c r="B563" s="2">
        <v>1</v>
      </c>
      <c r="C563" s="4">
        <v>44969</v>
      </c>
      <c r="D563" s="2">
        <v>278</v>
      </c>
      <c r="E563" s="2">
        <f>VLOOKUP(D563,CUSTOMERS!A:E,5,FALSE)</f>
        <v>3</v>
      </c>
      <c r="F563" s="2" t="str">
        <f ca="1">VLOOKUP(D563,CUSTOMERS!A:J,10,FALSE)</f>
        <v>30 - 40</v>
      </c>
      <c r="G563" s="2" t="str">
        <f>VLOOKUP(D563,CUSTOMERS!A:I,9,FALSE)</f>
        <v>North-East</v>
      </c>
      <c r="H563" s="2" t="str">
        <f>VLOOKUP(D563,CUSTOMERS!A:K,11,FALSE)</f>
        <v>USA</v>
      </c>
      <c r="I563" s="2">
        <f t="shared" si="8"/>
        <v>1</v>
      </c>
    </row>
    <row r="564" spans="1:9" x14ac:dyDescent="0.2">
      <c r="A564" s="2">
        <v>1664</v>
      </c>
      <c r="B564" s="2">
        <v>1</v>
      </c>
      <c r="C564" s="4">
        <v>44969</v>
      </c>
      <c r="D564" s="2">
        <v>301</v>
      </c>
      <c r="E564" s="2">
        <f>VLOOKUP(D564,CUSTOMERS!A:E,5,FALSE)</f>
        <v>9</v>
      </c>
      <c r="F564" s="2" t="str">
        <f ca="1">VLOOKUP(D564,CUSTOMERS!A:J,10,FALSE)</f>
        <v>60 - 70</v>
      </c>
      <c r="G564" s="2" t="str">
        <f>VLOOKUP(D564,CUSTOMERS!A:I,9,FALSE)</f>
        <v>England</v>
      </c>
      <c r="H564" s="2" t="str">
        <f>VLOOKUP(D564,CUSTOMERS!A:K,11,FALSE)</f>
        <v>Europe</v>
      </c>
      <c r="I564" s="2">
        <f t="shared" si="8"/>
        <v>1</v>
      </c>
    </row>
    <row r="565" spans="1:9" x14ac:dyDescent="0.2">
      <c r="A565" s="2">
        <v>1665</v>
      </c>
      <c r="B565" s="2">
        <v>1</v>
      </c>
      <c r="C565" s="4">
        <v>44969</v>
      </c>
      <c r="D565" s="2">
        <v>635</v>
      </c>
      <c r="E565" s="2">
        <f>VLOOKUP(D565,CUSTOMERS!A:E,5,FALSE)</f>
        <v>1</v>
      </c>
      <c r="F565" s="2" t="str">
        <f ca="1">VLOOKUP(D565,CUSTOMERS!A:J,10,FALSE)</f>
        <v>50 - 60</v>
      </c>
      <c r="G565" s="2" t="str">
        <f>VLOOKUP(D565,CUSTOMERS!A:I,9,FALSE)</f>
        <v>Mid-Atlantic</v>
      </c>
      <c r="H565" s="2" t="str">
        <f>VLOOKUP(D565,CUSTOMERS!A:K,11,FALSE)</f>
        <v>USA</v>
      </c>
      <c r="I565" s="2">
        <f t="shared" si="8"/>
        <v>0</v>
      </c>
    </row>
    <row r="566" spans="1:9" x14ac:dyDescent="0.2">
      <c r="A566" s="2">
        <v>1666</v>
      </c>
      <c r="B566" s="2">
        <v>1</v>
      </c>
      <c r="C566" s="4">
        <v>44969</v>
      </c>
      <c r="D566" s="2">
        <v>644</v>
      </c>
      <c r="E566" s="2">
        <f>VLOOKUP(D566,CUSTOMERS!A:E,5,FALSE)</f>
        <v>6</v>
      </c>
      <c r="F566" s="2" t="str">
        <f ca="1">VLOOKUP(D566,CUSTOMERS!A:J,10,FALSE)</f>
        <v>40 - 50</v>
      </c>
      <c r="G566" s="2" t="str">
        <f>VLOOKUP(D566,CUSTOMERS!A:I,9,FALSE)</f>
        <v>Central</v>
      </c>
      <c r="H566" s="2" t="str">
        <f>VLOOKUP(D566,CUSTOMERS!A:K,11,FALSE)</f>
        <v>USA</v>
      </c>
      <c r="I566" s="2">
        <f t="shared" si="8"/>
        <v>1</v>
      </c>
    </row>
    <row r="567" spans="1:9" x14ac:dyDescent="0.2">
      <c r="A567" s="2">
        <v>1667</v>
      </c>
      <c r="B567" s="2">
        <v>1</v>
      </c>
      <c r="C567" s="4">
        <v>44970</v>
      </c>
      <c r="D567" s="2">
        <v>163</v>
      </c>
      <c r="E567" s="2">
        <f>VLOOKUP(D567,CUSTOMERS!A:E,5,FALSE)</f>
        <v>7</v>
      </c>
      <c r="F567" s="2" t="str">
        <f ca="1">VLOOKUP(D567,CUSTOMERS!A:J,10,FALSE)</f>
        <v>40 - 50</v>
      </c>
      <c r="G567" s="2" t="str">
        <f>VLOOKUP(D567,CUSTOMERS!A:I,9,FALSE)</f>
        <v>North-West</v>
      </c>
      <c r="H567" s="2" t="str">
        <f>VLOOKUP(D567,CUSTOMERS!A:K,11,FALSE)</f>
        <v>USA</v>
      </c>
      <c r="I567" s="2">
        <f t="shared" si="8"/>
        <v>1</v>
      </c>
    </row>
    <row r="568" spans="1:9" x14ac:dyDescent="0.2">
      <c r="A568" s="2">
        <v>1668</v>
      </c>
      <c r="B568" s="2">
        <v>1</v>
      </c>
      <c r="C568" s="4">
        <v>44970</v>
      </c>
      <c r="D568" s="2">
        <v>193</v>
      </c>
      <c r="E568" s="2">
        <f>VLOOKUP(D568,CUSTOMERS!A:E,5,FALSE)</f>
        <v>3</v>
      </c>
      <c r="F568" s="2" t="str">
        <f ca="1">VLOOKUP(D568,CUSTOMERS!A:J,10,FALSE)</f>
        <v>40 - 50</v>
      </c>
      <c r="G568" s="2" t="str">
        <f>VLOOKUP(D568,CUSTOMERS!A:I,9,FALSE)</f>
        <v>Central</v>
      </c>
      <c r="H568" s="2" t="str">
        <f>VLOOKUP(D568,CUSTOMERS!A:K,11,FALSE)</f>
        <v>USA</v>
      </c>
      <c r="I568" s="2">
        <f t="shared" si="8"/>
        <v>0</v>
      </c>
    </row>
    <row r="569" spans="1:9" x14ac:dyDescent="0.2">
      <c r="A569" s="2">
        <v>1669</v>
      </c>
      <c r="B569" s="2">
        <v>1</v>
      </c>
      <c r="C569" s="4">
        <v>44970</v>
      </c>
      <c r="D569" s="2">
        <v>305</v>
      </c>
      <c r="E569" s="2">
        <f>VLOOKUP(D569,CUSTOMERS!A:E,5,FALSE)</f>
        <v>3</v>
      </c>
      <c r="F569" s="2" t="str">
        <f ca="1">VLOOKUP(D569,CUSTOMERS!A:J,10,FALSE)</f>
        <v>60 - 70</v>
      </c>
      <c r="G569" s="2" t="str">
        <f>VLOOKUP(D569,CUSTOMERS!A:I,9,FALSE)</f>
        <v>South-East</v>
      </c>
      <c r="H569" s="2" t="str">
        <f>VLOOKUP(D569,CUSTOMERS!A:K,11,FALSE)</f>
        <v>USA</v>
      </c>
      <c r="I569" s="2">
        <f t="shared" si="8"/>
        <v>1</v>
      </c>
    </row>
    <row r="570" spans="1:9" x14ac:dyDescent="0.2">
      <c r="A570" s="2">
        <v>1670</v>
      </c>
      <c r="B570" s="2">
        <v>1</v>
      </c>
      <c r="C570" s="4">
        <v>44970</v>
      </c>
      <c r="D570" s="2">
        <v>354</v>
      </c>
      <c r="E570" s="2">
        <f>VLOOKUP(D570,CUSTOMERS!A:E,5,FALSE)</f>
        <v>2</v>
      </c>
      <c r="F570" s="2" t="str">
        <f ca="1">VLOOKUP(D570,CUSTOMERS!A:J,10,FALSE)</f>
        <v>40 - 50</v>
      </c>
      <c r="G570" s="2" t="str">
        <f>VLOOKUP(D570,CUSTOMERS!A:I,9,FALSE)</f>
        <v>South</v>
      </c>
      <c r="H570" s="2" t="str">
        <f>VLOOKUP(D570,CUSTOMERS!A:K,11,FALSE)</f>
        <v>USA</v>
      </c>
      <c r="I570" s="2">
        <f t="shared" si="8"/>
        <v>1</v>
      </c>
    </row>
    <row r="571" spans="1:9" x14ac:dyDescent="0.2">
      <c r="A571" s="2">
        <v>1671</v>
      </c>
      <c r="B571" s="2">
        <v>1</v>
      </c>
      <c r="C571" s="4">
        <v>44970</v>
      </c>
      <c r="D571" s="2">
        <v>362</v>
      </c>
      <c r="E571" s="2">
        <f>VLOOKUP(D571,CUSTOMERS!A:E,5,FALSE)</f>
        <v>3</v>
      </c>
      <c r="F571" s="2" t="str">
        <f ca="1">VLOOKUP(D571,CUSTOMERS!A:J,10,FALSE)</f>
        <v>50 - 60</v>
      </c>
      <c r="G571" s="2" t="str">
        <f>VLOOKUP(D571,CUSTOMERS!A:I,9,FALSE)</f>
        <v>Germany</v>
      </c>
      <c r="H571" s="2" t="str">
        <f>VLOOKUP(D571,CUSTOMERS!A:K,11,FALSE)</f>
        <v>Europe</v>
      </c>
      <c r="I571" s="2">
        <f t="shared" si="8"/>
        <v>1</v>
      </c>
    </row>
    <row r="572" spans="1:9" x14ac:dyDescent="0.2">
      <c r="A572" s="2">
        <v>1672</v>
      </c>
      <c r="B572" s="2">
        <v>1</v>
      </c>
      <c r="C572" s="4">
        <v>44971</v>
      </c>
      <c r="D572" s="2">
        <v>587</v>
      </c>
      <c r="E572" s="2">
        <f>VLOOKUP(D572,CUSTOMERS!A:E,5,FALSE)</f>
        <v>7</v>
      </c>
      <c r="F572" s="2" t="str">
        <f ca="1">VLOOKUP(D572,CUSTOMERS!A:J,10,FALSE)</f>
        <v>40 - 50</v>
      </c>
      <c r="G572" s="2" t="str">
        <f>VLOOKUP(D572,CUSTOMERS!A:I,9,FALSE)</f>
        <v>South</v>
      </c>
      <c r="H572" s="2" t="str">
        <f>VLOOKUP(D572,CUSTOMERS!A:K,11,FALSE)</f>
        <v>USA</v>
      </c>
      <c r="I572" s="2">
        <f t="shared" si="8"/>
        <v>1</v>
      </c>
    </row>
    <row r="573" spans="1:9" x14ac:dyDescent="0.2">
      <c r="A573" s="2">
        <v>1673</v>
      </c>
      <c r="B573" s="2">
        <v>1</v>
      </c>
      <c r="C573" s="4">
        <v>44973</v>
      </c>
      <c r="D573" s="2">
        <v>125</v>
      </c>
      <c r="E573" s="2">
        <f>VLOOKUP(D573,CUSTOMERS!A:E,5,FALSE)</f>
        <v>8</v>
      </c>
      <c r="F573" s="2" t="str">
        <f ca="1">VLOOKUP(D573,CUSTOMERS!A:J,10,FALSE)</f>
        <v>20 - 30</v>
      </c>
      <c r="G573" s="2" t="str">
        <f>VLOOKUP(D573,CUSTOMERS!A:I,9,FALSE)</f>
        <v>Central</v>
      </c>
      <c r="H573" s="2" t="str">
        <f>VLOOKUP(D573,CUSTOMERS!A:K,11,FALSE)</f>
        <v>USA</v>
      </c>
      <c r="I573" s="2">
        <f t="shared" si="8"/>
        <v>0</v>
      </c>
    </row>
    <row r="574" spans="1:9" x14ac:dyDescent="0.2">
      <c r="A574" s="2">
        <v>1674</v>
      </c>
      <c r="B574" s="2">
        <v>1</v>
      </c>
      <c r="C574" s="4">
        <v>44973</v>
      </c>
      <c r="D574" s="2">
        <v>140</v>
      </c>
      <c r="E574" s="2">
        <f>VLOOKUP(D574,CUSTOMERS!A:E,5,FALSE)</f>
        <v>9</v>
      </c>
      <c r="F574" s="2" t="str">
        <f ca="1">VLOOKUP(D574,CUSTOMERS!A:J,10,FALSE)</f>
        <v>50 - 60</v>
      </c>
      <c r="G574" s="2" t="str">
        <f>VLOOKUP(D574,CUSTOMERS!A:I,9,FALSE)</f>
        <v>South</v>
      </c>
      <c r="H574" s="2" t="str">
        <f>VLOOKUP(D574,CUSTOMERS!A:K,11,FALSE)</f>
        <v>USA</v>
      </c>
      <c r="I574" s="2">
        <f t="shared" si="8"/>
        <v>1</v>
      </c>
    </row>
    <row r="575" spans="1:9" x14ac:dyDescent="0.2">
      <c r="A575" s="2">
        <v>1675</v>
      </c>
      <c r="B575" s="2">
        <v>1</v>
      </c>
      <c r="C575" s="4">
        <v>44973</v>
      </c>
      <c r="D575" s="2">
        <v>184</v>
      </c>
      <c r="E575" s="2">
        <f>VLOOKUP(D575,CUSTOMERS!A:E,5,FALSE)</f>
        <v>5</v>
      </c>
      <c r="F575" s="2" t="str">
        <f ca="1">VLOOKUP(D575,CUSTOMERS!A:J,10,FALSE)</f>
        <v>40 - 50</v>
      </c>
      <c r="G575" s="2" t="str">
        <f>VLOOKUP(D575,CUSTOMERS!A:I,9,FALSE)</f>
        <v>North-West</v>
      </c>
      <c r="H575" s="2" t="str">
        <f>VLOOKUP(D575,CUSTOMERS!A:K,11,FALSE)</f>
        <v>USA</v>
      </c>
      <c r="I575" s="2">
        <f t="shared" si="8"/>
        <v>1</v>
      </c>
    </row>
    <row r="576" spans="1:9" x14ac:dyDescent="0.2">
      <c r="A576" s="2">
        <v>1676</v>
      </c>
      <c r="B576" s="2">
        <v>1</v>
      </c>
      <c r="C576" s="4">
        <v>44973</v>
      </c>
      <c r="D576" s="2">
        <v>210</v>
      </c>
      <c r="E576" s="2">
        <f>VLOOKUP(D576,CUSTOMERS!A:E,5,FALSE)</f>
        <v>6</v>
      </c>
      <c r="F576" s="2" t="str">
        <f ca="1">VLOOKUP(D576,CUSTOMERS!A:J,10,FALSE)</f>
        <v>60 - 70</v>
      </c>
      <c r="G576" s="2" t="str">
        <f>VLOOKUP(D576,CUSTOMERS!A:I,9,FALSE)</f>
        <v>South</v>
      </c>
      <c r="H576" s="2" t="str">
        <f>VLOOKUP(D576,CUSTOMERS!A:K,11,FALSE)</f>
        <v>USA</v>
      </c>
      <c r="I576" s="2">
        <f t="shared" si="8"/>
        <v>1</v>
      </c>
    </row>
    <row r="577" spans="1:9" x14ac:dyDescent="0.2">
      <c r="A577" s="2">
        <v>1677</v>
      </c>
      <c r="B577" s="2">
        <v>1</v>
      </c>
      <c r="C577" s="4">
        <v>44973</v>
      </c>
      <c r="D577" s="2">
        <v>559</v>
      </c>
      <c r="E577" s="2">
        <f>VLOOKUP(D577,CUSTOMERS!A:E,5,FALSE)</f>
        <v>6</v>
      </c>
      <c r="F577" s="2" t="str">
        <f ca="1">VLOOKUP(D577,CUSTOMERS!A:J,10,FALSE)</f>
        <v>40 - 50</v>
      </c>
      <c r="G577" s="2" t="str">
        <f>VLOOKUP(D577,CUSTOMERS!A:I,9,FALSE)</f>
        <v>France</v>
      </c>
      <c r="H577" s="2" t="str">
        <f>VLOOKUP(D577,CUSTOMERS!A:K,11,FALSE)</f>
        <v>Europe</v>
      </c>
      <c r="I577" s="2">
        <f t="shared" si="8"/>
        <v>1</v>
      </c>
    </row>
    <row r="578" spans="1:9" x14ac:dyDescent="0.2">
      <c r="A578" s="2">
        <v>1678</v>
      </c>
      <c r="B578" s="2">
        <v>1</v>
      </c>
      <c r="C578" s="4">
        <v>44974</v>
      </c>
      <c r="D578" s="2">
        <v>118</v>
      </c>
      <c r="E578" s="2">
        <f>VLOOKUP(D578,CUSTOMERS!A:E,5,FALSE)</f>
        <v>5</v>
      </c>
      <c r="F578" s="2" t="str">
        <f ca="1">VLOOKUP(D578,CUSTOMERS!A:J,10,FALSE)</f>
        <v>40 - 50</v>
      </c>
      <c r="G578" s="2" t="str">
        <f>VLOOKUP(D578,CUSTOMERS!A:I,9,FALSE)</f>
        <v>Mid-Atlantic</v>
      </c>
      <c r="H578" s="2" t="str">
        <f>VLOOKUP(D578,CUSTOMERS!A:K,11,FALSE)</f>
        <v>USA</v>
      </c>
      <c r="I578" s="2">
        <f t="shared" ref="I578:I641" si="9">IF(COUNTIF(D:D,D578)&gt;1,1,0)</f>
        <v>1</v>
      </c>
    </row>
    <row r="579" spans="1:9" x14ac:dyDescent="0.2">
      <c r="A579" s="2">
        <v>1679</v>
      </c>
      <c r="B579" s="2">
        <v>1</v>
      </c>
      <c r="C579" s="4">
        <v>44974</v>
      </c>
      <c r="D579" s="2">
        <v>147</v>
      </c>
      <c r="E579" s="2">
        <f>VLOOKUP(D579,CUSTOMERS!A:E,5,FALSE)</f>
        <v>8</v>
      </c>
      <c r="F579" s="2" t="str">
        <f ca="1">VLOOKUP(D579,CUSTOMERS!A:J,10,FALSE)</f>
        <v>40 - 50</v>
      </c>
      <c r="G579" s="2" t="str">
        <f>VLOOKUP(D579,CUSTOMERS!A:I,9,FALSE)</f>
        <v>Mid-Atlantic</v>
      </c>
      <c r="H579" s="2" t="str">
        <f>VLOOKUP(D579,CUSTOMERS!A:K,11,FALSE)</f>
        <v>USA</v>
      </c>
      <c r="I579" s="2">
        <f t="shared" si="9"/>
        <v>1</v>
      </c>
    </row>
    <row r="580" spans="1:9" x14ac:dyDescent="0.2">
      <c r="A580" s="2">
        <v>1680</v>
      </c>
      <c r="B580" s="2">
        <v>1</v>
      </c>
      <c r="C580" s="4">
        <v>44974</v>
      </c>
      <c r="D580" s="2">
        <v>535</v>
      </c>
      <c r="E580" s="2">
        <f>VLOOKUP(D580,CUSTOMERS!A:E,5,FALSE)</f>
        <v>2</v>
      </c>
      <c r="F580" s="2" t="str">
        <f ca="1">VLOOKUP(D580,CUSTOMERS!A:J,10,FALSE)</f>
        <v>30 - 40</v>
      </c>
      <c r="G580" s="2" t="str">
        <f>VLOOKUP(D580,CUSTOMERS!A:I,9,FALSE)</f>
        <v>Mid-Atlantic</v>
      </c>
      <c r="H580" s="2" t="str">
        <f>VLOOKUP(D580,CUSTOMERS!A:K,11,FALSE)</f>
        <v>USA</v>
      </c>
      <c r="I580" s="2">
        <f t="shared" si="9"/>
        <v>1</v>
      </c>
    </row>
    <row r="581" spans="1:9" x14ac:dyDescent="0.2">
      <c r="A581" s="2">
        <v>1681</v>
      </c>
      <c r="B581" s="2">
        <v>1</v>
      </c>
      <c r="C581" s="4">
        <v>44974</v>
      </c>
      <c r="D581" s="2">
        <v>628</v>
      </c>
      <c r="E581" s="2">
        <f>VLOOKUP(D581,CUSTOMERS!A:E,5,FALSE)</f>
        <v>4</v>
      </c>
      <c r="F581" s="2" t="str">
        <f ca="1">VLOOKUP(D581,CUSTOMERS!A:J,10,FALSE)</f>
        <v>40 - 50</v>
      </c>
      <c r="G581" s="2" t="str">
        <f>VLOOKUP(D581,CUSTOMERS!A:I,9,FALSE)</f>
        <v>France</v>
      </c>
      <c r="H581" s="2" t="str">
        <f>VLOOKUP(D581,CUSTOMERS!A:K,11,FALSE)</f>
        <v>Europe</v>
      </c>
      <c r="I581" s="2">
        <f t="shared" si="9"/>
        <v>1</v>
      </c>
    </row>
    <row r="582" spans="1:9" x14ac:dyDescent="0.2">
      <c r="A582" s="2">
        <v>1682</v>
      </c>
      <c r="B582" s="2">
        <v>1</v>
      </c>
      <c r="C582" s="4">
        <v>44975</v>
      </c>
      <c r="D582" s="2">
        <v>110</v>
      </c>
      <c r="E582" s="2">
        <f>VLOOKUP(D582,CUSTOMERS!A:E,5,FALSE)</f>
        <v>1</v>
      </c>
      <c r="F582" s="2" t="str">
        <f ca="1">VLOOKUP(D582,CUSTOMERS!A:J,10,FALSE)</f>
        <v>50 - 60</v>
      </c>
      <c r="G582" s="2" t="str">
        <f>VLOOKUP(D582,CUSTOMERS!A:I,9,FALSE)</f>
        <v>South</v>
      </c>
      <c r="H582" s="2" t="str">
        <f>VLOOKUP(D582,CUSTOMERS!A:K,11,FALSE)</f>
        <v>USA</v>
      </c>
      <c r="I582" s="2">
        <f t="shared" si="9"/>
        <v>0</v>
      </c>
    </row>
    <row r="583" spans="1:9" x14ac:dyDescent="0.2">
      <c r="A583" s="2">
        <v>1683</v>
      </c>
      <c r="B583" s="2">
        <v>1</v>
      </c>
      <c r="C583" s="4">
        <v>44975</v>
      </c>
      <c r="D583" s="2">
        <v>114</v>
      </c>
      <c r="E583" s="2">
        <f>VLOOKUP(D583,CUSTOMERS!A:E,5,FALSE)</f>
        <v>6</v>
      </c>
      <c r="F583" s="2" t="str">
        <f ca="1">VLOOKUP(D583,CUSTOMERS!A:J,10,FALSE)</f>
        <v>40 - 50</v>
      </c>
      <c r="G583" s="2" t="str">
        <f>VLOOKUP(D583,CUSTOMERS!A:I,9,FALSE)</f>
        <v>North-West</v>
      </c>
      <c r="H583" s="2" t="str">
        <f>VLOOKUP(D583,CUSTOMERS!A:K,11,FALSE)</f>
        <v>USA</v>
      </c>
      <c r="I583" s="2">
        <f t="shared" si="9"/>
        <v>0</v>
      </c>
    </row>
    <row r="584" spans="1:9" x14ac:dyDescent="0.2">
      <c r="A584" s="2">
        <v>1684</v>
      </c>
      <c r="B584" s="2">
        <v>1</v>
      </c>
      <c r="C584" s="4">
        <v>44975</v>
      </c>
      <c r="D584" s="2">
        <v>179</v>
      </c>
      <c r="E584" s="2">
        <f>VLOOKUP(D584,CUSTOMERS!A:E,5,FALSE)</f>
        <v>6</v>
      </c>
      <c r="F584" s="2" t="str">
        <f ca="1">VLOOKUP(D584,CUSTOMERS!A:J,10,FALSE)</f>
        <v>30 - 40</v>
      </c>
      <c r="G584" s="2" t="str">
        <f>VLOOKUP(D584,CUSTOMERS!A:I,9,FALSE)</f>
        <v>Central</v>
      </c>
      <c r="H584" s="2" t="str">
        <f>VLOOKUP(D584,CUSTOMERS!A:K,11,FALSE)</f>
        <v>USA</v>
      </c>
      <c r="I584" s="2">
        <f t="shared" si="9"/>
        <v>0</v>
      </c>
    </row>
    <row r="585" spans="1:9" x14ac:dyDescent="0.2">
      <c r="A585" s="2">
        <v>1685</v>
      </c>
      <c r="B585" s="2">
        <v>1</v>
      </c>
      <c r="C585" s="4">
        <v>44975</v>
      </c>
      <c r="D585" s="2">
        <v>491</v>
      </c>
      <c r="E585" s="2">
        <f>VLOOKUP(D585,CUSTOMERS!A:E,5,FALSE)</f>
        <v>3</v>
      </c>
      <c r="F585" s="2" t="str">
        <f ca="1">VLOOKUP(D585,CUSTOMERS!A:J,10,FALSE)</f>
        <v>40 - 50</v>
      </c>
      <c r="G585" s="2" t="str">
        <f>VLOOKUP(D585,CUSTOMERS!A:I,9,FALSE)</f>
        <v>North-West</v>
      </c>
      <c r="H585" s="2" t="str">
        <f>VLOOKUP(D585,CUSTOMERS!A:K,11,FALSE)</f>
        <v>USA</v>
      </c>
      <c r="I585" s="2">
        <f t="shared" si="9"/>
        <v>0</v>
      </c>
    </row>
    <row r="586" spans="1:9" x14ac:dyDescent="0.2">
      <c r="A586" s="2">
        <v>1686</v>
      </c>
      <c r="B586" s="2">
        <v>1</v>
      </c>
      <c r="C586" s="4">
        <v>44975</v>
      </c>
      <c r="D586" s="2">
        <v>570</v>
      </c>
      <c r="E586" s="2">
        <f>VLOOKUP(D586,CUSTOMERS!A:E,5,FALSE)</f>
        <v>8</v>
      </c>
      <c r="F586" s="2" t="str">
        <f ca="1">VLOOKUP(D586,CUSTOMERS!A:J,10,FALSE)</f>
        <v>30 - 40</v>
      </c>
      <c r="G586" s="2" t="str">
        <f>VLOOKUP(D586,CUSTOMERS!A:I,9,FALSE)</f>
        <v>Mid-Atlantic</v>
      </c>
      <c r="H586" s="2" t="str">
        <f>VLOOKUP(D586,CUSTOMERS!A:K,11,FALSE)</f>
        <v>USA</v>
      </c>
      <c r="I586" s="2">
        <f t="shared" si="9"/>
        <v>0</v>
      </c>
    </row>
    <row r="587" spans="1:9" x14ac:dyDescent="0.2">
      <c r="A587" s="2">
        <v>1687</v>
      </c>
      <c r="B587" s="2">
        <v>1</v>
      </c>
      <c r="C587" s="4">
        <v>44976</v>
      </c>
      <c r="D587" s="2">
        <v>15</v>
      </c>
      <c r="E587" s="2">
        <f>VLOOKUP(D587,CUSTOMERS!A:E,5,FALSE)</f>
        <v>5</v>
      </c>
      <c r="F587" s="2" t="str">
        <f ca="1">VLOOKUP(D587,CUSTOMERS!A:J,10,FALSE)</f>
        <v>30 - 40</v>
      </c>
      <c r="G587" s="2" t="str">
        <f>VLOOKUP(D587,CUSTOMERS!A:I,9,FALSE)</f>
        <v>Central</v>
      </c>
      <c r="H587" s="2" t="str">
        <f>VLOOKUP(D587,CUSTOMERS!A:K,11,FALSE)</f>
        <v>USA</v>
      </c>
      <c r="I587" s="2">
        <f t="shared" si="9"/>
        <v>0</v>
      </c>
    </row>
    <row r="588" spans="1:9" x14ac:dyDescent="0.2">
      <c r="A588" s="2">
        <v>1688</v>
      </c>
      <c r="B588" s="2">
        <v>1</v>
      </c>
      <c r="C588" s="4">
        <v>44976</v>
      </c>
      <c r="D588" s="2">
        <v>338</v>
      </c>
      <c r="E588" s="2">
        <f>VLOOKUP(D588,CUSTOMERS!A:E,5,FALSE)</f>
        <v>3</v>
      </c>
      <c r="F588" s="2" t="str">
        <f ca="1">VLOOKUP(D588,CUSTOMERS!A:J,10,FALSE)</f>
        <v>50 - 60</v>
      </c>
      <c r="G588" s="2" t="str">
        <f>VLOOKUP(D588,CUSTOMERS!A:I,9,FALSE)</f>
        <v>South-West</v>
      </c>
      <c r="H588" s="2" t="str">
        <f>VLOOKUP(D588,CUSTOMERS!A:K,11,FALSE)</f>
        <v>USA</v>
      </c>
      <c r="I588" s="2">
        <f t="shared" si="9"/>
        <v>0</v>
      </c>
    </row>
    <row r="589" spans="1:9" x14ac:dyDescent="0.2">
      <c r="A589" s="2">
        <v>1689</v>
      </c>
      <c r="B589" s="2">
        <v>1</v>
      </c>
      <c r="C589" s="4">
        <v>44976</v>
      </c>
      <c r="D589" s="2">
        <v>509</v>
      </c>
      <c r="E589" s="2">
        <f>VLOOKUP(D589,CUSTOMERS!A:E,5,FALSE)</f>
        <v>4</v>
      </c>
      <c r="F589" s="2" t="str">
        <f ca="1">VLOOKUP(D589,CUSTOMERS!A:J,10,FALSE)</f>
        <v>60 - 70</v>
      </c>
      <c r="G589" s="2" t="str">
        <f>VLOOKUP(D589,CUSTOMERS!A:I,9,FALSE)</f>
        <v>South-East</v>
      </c>
      <c r="H589" s="2" t="str">
        <f>VLOOKUP(D589,CUSTOMERS!A:K,11,FALSE)</f>
        <v>USA</v>
      </c>
      <c r="I589" s="2">
        <f t="shared" si="9"/>
        <v>1</v>
      </c>
    </row>
    <row r="590" spans="1:9" x14ac:dyDescent="0.2">
      <c r="A590" s="2">
        <v>1690</v>
      </c>
      <c r="B590" s="2">
        <v>1</v>
      </c>
      <c r="C590" s="4">
        <v>44976</v>
      </c>
      <c r="D590" s="2">
        <v>609</v>
      </c>
      <c r="E590" s="2">
        <f>VLOOKUP(D590,CUSTOMERS!A:E,5,FALSE)</f>
        <v>3</v>
      </c>
      <c r="F590" s="2" t="str">
        <f ca="1">VLOOKUP(D590,CUSTOMERS!A:J,10,FALSE)</f>
        <v>50 - 60</v>
      </c>
      <c r="G590" s="2" t="str">
        <f>VLOOKUP(D590,CUSTOMERS!A:I,9,FALSE)</f>
        <v>South-East</v>
      </c>
      <c r="H590" s="2" t="str">
        <f>VLOOKUP(D590,CUSTOMERS!A:K,11,FALSE)</f>
        <v>USA</v>
      </c>
      <c r="I590" s="2">
        <f t="shared" si="9"/>
        <v>0</v>
      </c>
    </row>
    <row r="591" spans="1:9" x14ac:dyDescent="0.2">
      <c r="A591" s="2">
        <v>1691</v>
      </c>
      <c r="B591" s="2">
        <v>1</v>
      </c>
      <c r="C591" s="4">
        <v>44977</v>
      </c>
      <c r="D591" s="2">
        <v>201</v>
      </c>
      <c r="E591" s="2">
        <f>VLOOKUP(D591,CUSTOMERS!A:E,5,FALSE)</f>
        <v>6</v>
      </c>
      <c r="F591" s="2" t="str">
        <f ca="1">VLOOKUP(D591,CUSTOMERS!A:J,10,FALSE)</f>
        <v>20 - 30</v>
      </c>
      <c r="G591" s="2" t="str">
        <f>VLOOKUP(D591,CUSTOMERS!A:I,9,FALSE)</f>
        <v>Germany</v>
      </c>
      <c r="H591" s="2" t="str">
        <f>VLOOKUP(D591,CUSTOMERS!A:K,11,FALSE)</f>
        <v>Europe</v>
      </c>
      <c r="I591" s="2">
        <f t="shared" si="9"/>
        <v>0</v>
      </c>
    </row>
    <row r="592" spans="1:9" x14ac:dyDescent="0.2">
      <c r="A592" s="2">
        <v>1692</v>
      </c>
      <c r="B592" s="2">
        <v>1</v>
      </c>
      <c r="C592" s="4">
        <v>44977</v>
      </c>
      <c r="D592" s="2">
        <v>422</v>
      </c>
      <c r="E592" s="2">
        <f>VLOOKUP(D592,CUSTOMERS!A:E,5,FALSE)</f>
        <v>4</v>
      </c>
      <c r="F592" s="2" t="str">
        <f ca="1">VLOOKUP(D592,CUSTOMERS!A:J,10,FALSE)</f>
        <v>60 - 70</v>
      </c>
      <c r="G592" s="2" t="str">
        <f>VLOOKUP(D592,CUSTOMERS!A:I,9,FALSE)</f>
        <v>South-West</v>
      </c>
      <c r="H592" s="2" t="str">
        <f>VLOOKUP(D592,CUSTOMERS!A:K,11,FALSE)</f>
        <v>USA</v>
      </c>
      <c r="I592" s="2">
        <f t="shared" si="9"/>
        <v>1</v>
      </c>
    </row>
    <row r="593" spans="1:9" x14ac:dyDescent="0.2">
      <c r="A593" s="2">
        <v>1693</v>
      </c>
      <c r="B593" s="2">
        <v>1</v>
      </c>
      <c r="C593" s="4">
        <v>44977</v>
      </c>
      <c r="D593" s="2">
        <v>449</v>
      </c>
      <c r="E593" s="2">
        <f>VLOOKUP(D593,CUSTOMERS!A:E,5,FALSE)</f>
        <v>2</v>
      </c>
      <c r="F593" s="2" t="str">
        <f ca="1">VLOOKUP(D593,CUSTOMERS!A:J,10,FALSE)</f>
        <v>40 - 50</v>
      </c>
      <c r="G593" s="2" t="str">
        <f>VLOOKUP(D593,CUSTOMERS!A:I,9,FALSE)</f>
        <v>South</v>
      </c>
      <c r="H593" s="2" t="str">
        <f>VLOOKUP(D593,CUSTOMERS!A:K,11,FALSE)</f>
        <v>USA</v>
      </c>
      <c r="I593" s="2">
        <f t="shared" si="9"/>
        <v>1</v>
      </c>
    </row>
    <row r="594" spans="1:9" x14ac:dyDescent="0.2">
      <c r="A594" s="2">
        <v>1694</v>
      </c>
      <c r="B594" s="2">
        <v>1</v>
      </c>
      <c r="C594" s="4">
        <v>44977</v>
      </c>
      <c r="D594" s="2">
        <v>569</v>
      </c>
      <c r="E594" s="2">
        <f>VLOOKUP(D594,CUSTOMERS!A:E,5,FALSE)</f>
        <v>6</v>
      </c>
      <c r="F594" s="2" t="str">
        <f ca="1">VLOOKUP(D594,CUSTOMERS!A:J,10,FALSE)</f>
        <v>30 - 40</v>
      </c>
      <c r="G594" s="2" t="str">
        <f>VLOOKUP(D594,CUSTOMERS!A:I,9,FALSE)</f>
        <v>South</v>
      </c>
      <c r="H594" s="2" t="str">
        <f>VLOOKUP(D594,CUSTOMERS!A:K,11,FALSE)</f>
        <v>USA</v>
      </c>
      <c r="I594" s="2">
        <f t="shared" si="9"/>
        <v>1</v>
      </c>
    </row>
    <row r="595" spans="1:9" x14ac:dyDescent="0.2">
      <c r="A595" s="2">
        <v>1695</v>
      </c>
      <c r="B595" s="2">
        <v>1</v>
      </c>
      <c r="C595" s="4">
        <v>44980</v>
      </c>
      <c r="D595" s="2">
        <v>52</v>
      </c>
      <c r="E595" s="2">
        <f>VLOOKUP(D595,CUSTOMERS!A:E,5,FALSE)</f>
        <v>2</v>
      </c>
      <c r="F595" s="2" t="str">
        <f ca="1">VLOOKUP(D595,CUSTOMERS!A:J,10,FALSE)</f>
        <v>40 - 50</v>
      </c>
      <c r="G595" s="2" t="str">
        <f>VLOOKUP(D595,CUSTOMERS!A:I,9,FALSE)</f>
        <v>North-West</v>
      </c>
      <c r="H595" s="2" t="str">
        <f>VLOOKUP(D595,CUSTOMERS!A:K,11,FALSE)</f>
        <v>USA</v>
      </c>
      <c r="I595" s="2">
        <f t="shared" si="9"/>
        <v>1</v>
      </c>
    </row>
    <row r="596" spans="1:9" x14ac:dyDescent="0.2">
      <c r="A596" s="2">
        <v>1696</v>
      </c>
      <c r="B596" s="2">
        <v>1</v>
      </c>
      <c r="C596" s="4">
        <v>44980</v>
      </c>
      <c r="D596" s="2">
        <v>240</v>
      </c>
      <c r="E596" s="2">
        <f>VLOOKUP(D596,CUSTOMERS!A:E,5,FALSE)</f>
        <v>6</v>
      </c>
      <c r="F596" s="2" t="str">
        <f ca="1">VLOOKUP(D596,CUSTOMERS!A:J,10,FALSE)</f>
        <v>30 - 40</v>
      </c>
      <c r="G596" s="2" t="str">
        <f>VLOOKUP(D596,CUSTOMERS!A:I,9,FALSE)</f>
        <v>Mid-Atlantic</v>
      </c>
      <c r="H596" s="2" t="str">
        <f>VLOOKUP(D596,CUSTOMERS!A:K,11,FALSE)</f>
        <v>USA</v>
      </c>
      <c r="I596" s="2">
        <f t="shared" si="9"/>
        <v>1</v>
      </c>
    </row>
    <row r="597" spans="1:9" x14ac:dyDescent="0.2">
      <c r="A597" s="2">
        <v>1697</v>
      </c>
      <c r="B597" s="2">
        <v>1</v>
      </c>
      <c r="C597" s="4">
        <v>44980</v>
      </c>
      <c r="D597" s="2">
        <v>267</v>
      </c>
      <c r="E597" s="2">
        <f>VLOOKUP(D597,CUSTOMERS!A:E,5,FALSE)</f>
        <v>5</v>
      </c>
      <c r="F597" s="2" t="str">
        <f ca="1">VLOOKUP(D597,CUSTOMERS!A:J,10,FALSE)</f>
        <v>70+</v>
      </c>
      <c r="G597" s="2" t="str">
        <f>VLOOKUP(D597,CUSTOMERS!A:I,9,FALSE)</f>
        <v>South-West</v>
      </c>
      <c r="H597" s="2" t="str">
        <f>VLOOKUP(D597,CUSTOMERS!A:K,11,FALSE)</f>
        <v>USA</v>
      </c>
      <c r="I597" s="2">
        <f t="shared" si="9"/>
        <v>0</v>
      </c>
    </row>
    <row r="598" spans="1:9" x14ac:dyDescent="0.2">
      <c r="A598" s="2">
        <v>1698</v>
      </c>
      <c r="B598" s="2">
        <v>1</v>
      </c>
      <c r="C598" s="4">
        <v>44980</v>
      </c>
      <c r="D598" s="2">
        <v>291</v>
      </c>
      <c r="E598" s="2">
        <f>VLOOKUP(D598,CUSTOMERS!A:E,5,FALSE)</f>
        <v>3</v>
      </c>
      <c r="F598" s="2" t="str">
        <f ca="1">VLOOKUP(D598,CUSTOMERS!A:J,10,FALSE)</f>
        <v>40 - 50</v>
      </c>
      <c r="G598" s="2" t="str">
        <f>VLOOKUP(D598,CUSTOMERS!A:I,9,FALSE)</f>
        <v>South</v>
      </c>
      <c r="H598" s="2" t="str">
        <f>VLOOKUP(D598,CUSTOMERS!A:K,11,FALSE)</f>
        <v>USA</v>
      </c>
      <c r="I598" s="2">
        <f t="shared" si="9"/>
        <v>0</v>
      </c>
    </row>
    <row r="599" spans="1:9" x14ac:dyDescent="0.2">
      <c r="A599" s="2">
        <v>1699</v>
      </c>
      <c r="B599" s="2">
        <v>1</v>
      </c>
      <c r="C599" s="4">
        <v>44980</v>
      </c>
      <c r="D599" s="2">
        <v>330</v>
      </c>
      <c r="E599" s="2">
        <f>VLOOKUP(D599,CUSTOMERS!A:E,5,FALSE)</f>
        <v>5</v>
      </c>
      <c r="F599" s="2" t="str">
        <f ca="1">VLOOKUP(D599,CUSTOMERS!A:J,10,FALSE)</f>
        <v>40 - 50</v>
      </c>
      <c r="G599" s="2" t="str">
        <f>VLOOKUP(D599,CUSTOMERS!A:I,9,FALSE)</f>
        <v>South</v>
      </c>
      <c r="H599" s="2" t="str">
        <f>VLOOKUP(D599,CUSTOMERS!A:K,11,FALSE)</f>
        <v>USA</v>
      </c>
      <c r="I599" s="2">
        <f t="shared" si="9"/>
        <v>1</v>
      </c>
    </row>
    <row r="600" spans="1:9" x14ac:dyDescent="0.2">
      <c r="A600" s="2">
        <v>1700</v>
      </c>
      <c r="B600" s="2">
        <v>1</v>
      </c>
      <c r="C600" s="4">
        <v>44980</v>
      </c>
      <c r="D600" s="2">
        <v>672</v>
      </c>
      <c r="E600" s="2">
        <f>VLOOKUP(D600,CUSTOMERS!A:E,5,FALSE)</f>
        <v>4</v>
      </c>
      <c r="F600" s="2" t="str">
        <f ca="1">VLOOKUP(D600,CUSTOMERS!A:J,10,FALSE)</f>
        <v>40 - 50</v>
      </c>
      <c r="G600" s="2" t="str">
        <f>VLOOKUP(D600,CUSTOMERS!A:I,9,FALSE)</f>
        <v>South-West</v>
      </c>
      <c r="H600" s="2" t="str">
        <f>VLOOKUP(D600,CUSTOMERS!A:K,11,FALSE)</f>
        <v>USA</v>
      </c>
      <c r="I600" s="2">
        <f t="shared" si="9"/>
        <v>1</v>
      </c>
    </row>
    <row r="601" spans="1:9" x14ac:dyDescent="0.2">
      <c r="A601" s="2">
        <v>1701</v>
      </c>
      <c r="B601" s="2">
        <v>1</v>
      </c>
      <c r="C601" s="4">
        <v>44981</v>
      </c>
      <c r="D601" s="2">
        <v>228</v>
      </c>
      <c r="E601" s="2">
        <f>VLOOKUP(D601,CUSTOMERS!A:E,5,FALSE)</f>
        <v>2</v>
      </c>
      <c r="F601" s="2" t="str">
        <f ca="1">VLOOKUP(D601,CUSTOMERS!A:J,10,FALSE)</f>
        <v>40 - 50</v>
      </c>
      <c r="G601" s="2" t="str">
        <f>VLOOKUP(D601,CUSTOMERS!A:I,9,FALSE)</f>
        <v>South-East</v>
      </c>
      <c r="H601" s="2" t="str">
        <f>VLOOKUP(D601,CUSTOMERS!A:K,11,FALSE)</f>
        <v>USA</v>
      </c>
      <c r="I601" s="2">
        <f t="shared" si="9"/>
        <v>1</v>
      </c>
    </row>
    <row r="602" spans="1:9" x14ac:dyDescent="0.2">
      <c r="A602" s="2">
        <v>1702</v>
      </c>
      <c r="B602" s="2">
        <v>1</v>
      </c>
      <c r="C602" s="4">
        <v>44981</v>
      </c>
      <c r="D602" s="2">
        <v>271</v>
      </c>
      <c r="E602" s="2">
        <f>VLOOKUP(D602,CUSTOMERS!A:E,5,FALSE)</f>
        <v>3</v>
      </c>
      <c r="F602" s="2" t="str">
        <f ca="1">VLOOKUP(D602,CUSTOMERS!A:J,10,FALSE)</f>
        <v>60 - 70</v>
      </c>
      <c r="G602" s="2" t="str">
        <f>VLOOKUP(D602,CUSTOMERS!A:I,9,FALSE)</f>
        <v>Central</v>
      </c>
      <c r="H602" s="2" t="str">
        <f>VLOOKUP(D602,CUSTOMERS!A:K,11,FALSE)</f>
        <v>USA</v>
      </c>
      <c r="I602" s="2">
        <f t="shared" si="9"/>
        <v>1</v>
      </c>
    </row>
    <row r="603" spans="1:9" x14ac:dyDescent="0.2">
      <c r="A603" s="2">
        <v>1703</v>
      </c>
      <c r="B603" s="2">
        <v>1</v>
      </c>
      <c r="C603" s="4">
        <v>44981</v>
      </c>
      <c r="D603" s="2">
        <v>318</v>
      </c>
      <c r="E603" s="2">
        <f>VLOOKUP(D603,CUSTOMERS!A:E,5,FALSE)</f>
        <v>2</v>
      </c>
      <c r="F603" s="2" t="str">
        <f ca="1">VLOOKUP(D603,CUSTOMERS!A:J,10,FALSE)</f>
        <v>40 - 50</v>
      </c>
      <c r="G603" s="2" t="str">
        <f>VLOOKUP(D603,CUSTOMERS!A:I,9,FALSE)</f>
        <v>South-East</v>
      </c>
      <c r="H603" s="2" t="str">
        <f>VLOOKUP(D603,CUSTOMERS!A:K,11,FALSE)</f>
        <v>USA</v>
      </c>
      <c r="I603" s="2">
        <f t="shared" si="9"/>
        <v>1</v>
      </c>
    </row>
    <row r="604" spans="1:9" x14ac:dyDescent="0.2">
      <c r="A604" s="2">
        <v>1704</v>
      </c>
      <c r="B604" s="2">
        <v>1</v>
      </c>
      <c r="C604" s="4">
        <v>44981</v>
      </c>
      <c r="D604" s="2">
        <v>402</v>
      </c>
      <c r="E604" s="2">
        <f>VLOOKUP(D604,CUSTOMERS!A:E,5,FALSE)</f>
        <v>6</v>
      </c>
      <c r="F604" s="2" t="str">
        <f ca="1">VLOOKUP(D604,CUSTOMERS!A:J,10,FALSE)</f>
        <v>50 - 60</v>
      </c>
      <c r="G604" s="2" t="str">
        <f>VLOOKUP(D604,CUSTOMERS!A:I,9,FALSE)</f>
        <v>North-East</v>
      </c>
      <c r="H604" s="2" t="str">
        <f>VLOOKUP(D604,CUSTOMERS!A:K,11,FALSE)</f>
        <v>USA</v>
      </c>
      <c r="I604" s="2">
        <f t="shared" si="9"/>
        <v>0</v>
      </c>
    </row>
    <row r="605" spans="1:9" x14ac:dyDescent="0.2">
      <c r="A605" s="2">
        <v>1705</v>
      </c>
      <c r="B605" s="2">
        <v>1</v>
      </c>
      <c r="C605" s="4">
        <v>44982</v>
      </c>
      <c r="D605" s="2">
        <v>81</v>
      </c>
      <c r="E605" s="2">
        <f>VLOOKUP(D605,CUSTOMERS!A:E,5,FALSE)</f>
        <v>6</v>
      </c>
      <c r="F605" s="2" t="str">
        <f ca="1">VLOOKUP(D605,CUSTOMERS!A:J,10,FALSE)</f>
        <v>30 - 40</v>
      </c>
      <c r="G605" s="2" t="str">
        <f>VLOOKUP(D605,CUSTOMERS!A:I,9,FALSE)</f>
        <v>Mid-Atlantic</v>
      </c>
      <c r="H605" s="2" t="str">
        <f>VLOOKUP(D605,CUSTOMERS!A:K,11,FALSE)</f>
        <v>USA</v>
      </c>
      <c r="I605" s="2">
        <f t="shared" si="9"/>
        <v>0</v>
      </c>
    </row>
    <row r="606" spans="1:9" x14ac:dyDescent="0.2">
      <c r="A606" s="2">
        <v>1706</v>
      </c>
      <c r="B606" s="2">
        <v>1</v>
      </c>
      <c r="C606" s="4">
        <v>44982</v>
      </c>
      <c r="D606" s="2">
        <v>303</v>
      </c>
      <c r="E606" s="2">
        <f>VLOOKUP(D606,CUSTOMERS!A:E,5,FALSE)</f>
        <v>3</v>
      </c>
      <c r="F606" s="2" t="str">
        <f ca="1">VLOOKUP(D606,CUSTOMERS!A:J,10,FALSE)</f>
        <v>40 - 50</v>
      </c>
      <c r="G606" s="2" t="str">
        <f>VLOOKUP(D606,CUSTOMERS!A:I,9,FALSE)</f>
        <v>Canada</v>
      </c>
      <c r="H606" s="2" t="str">
        <f>VLOOKUP(D606,CUSTOMERS!A:K,11,FALSE)</f>
        <v>Canada</v>
      </c>
      <c r="I606" s="2">
        <f t="shared" si="9"/>
        <v>0</v>
      </c>
    </row>
    <row r="607" spans="1:9" x14ac:dyDescent="0.2">
      <c r="A607" s="2">
        <v>1707</v>
      </c>
      <c r="B607" s="2">
        <v>1</v>
      </c>
      <c r="C607" s="4">
        <v>44982</v>
      </c>
      <c r="D607" s="2">
        <v>313</v>
      </c>
      <c r="E607" s="2">
        <f>VLOOKUP(D607,CUSTOMERS!A:E,5,FALSE)</f>
        <v>5</v>
      </c>
      <c r="F607" s="2" t="str">
        <f ca="1">VLOOKUP(D607,CUSTOMERS!A:J,10,FALSE)</f>
        <v>30 - 40</v>
      </c>
      <c r="G607" s="2" t="str">
        <f>VLOOKUP(D607,CUSTOMERS!A:I,9,FALSE)</f>
        <v>South-West</v>
      </c>
      <c r="H607" s="2" t="str">
        <f>VLOOKUP(D607,CUSTOMERS!A:K,11,FALSE)</f>
        <v>USA</v>
      </c>
      <c r="I607" s="2">
        <f t="shared" si="9"/>
        <v>0</v>
      </c>
    </row>
    <row r="608" spans="1:9" x14ac:dyDescent="0.2">
      <c r="A608" s="2">
        <v>1708</v>
      </c>
      <c r="B608" s="2">
        <v>1</v>
      </c>
      <c r="C608" s="4">
        <v>44982</v>
      </c>
      <c r="D608" s="2">
        <v>396</v>
      </c>
      <c r="E608" s="2">
        <f>VLOOKUP(D608,CUSTOMERS!A:E,5,FALSE)</f>
        <v>5</v>
      </c>
      <c r="F608" s="2" t="str">
        <f ca="1">VLOOKUP(D608,CUSTOMERS!A:J,10,FALSE)</f>
        <v>50 - 60</v>
      </c>
      <c r="G608" s="2" t="str">
        <f>VLOOKUP(D608,CUSTOMERS!A:I,9,FALSE)</f>
        <v>South-East</v>
      </c>
      <c r="H608" s="2" t="str">
        <f>VLOOKUP(D608,CUSTOMERS!A:K,11,FALSE)</f>
        <v>USA</v>
      </c>
      <c r="I608" s="2">
        <f t="shared" si="9"/>
        <v>1</v>
      </c>
    </row>
    <row r="609" spans="1:9" x14ac:dyDescent="0.2">
      <c r="A609" s="2">
        <v>1709</v>
      </c>
      <c r="B609" s="2">
        <v>1</v>
      </c>
      <c r="C609" s="4">
        <v>44982</v>
      </c>
      <c r="D609" s="2">
        <v>417</v>
      </c>
      <c r="E609" s="2">
        <f>VLOOKUP(D609,CUSTOMERS!A:E,5,FALSE)</f>
        <v>9</v>
      </c>
      <c r="F609" s="2" t="str">
        <f ca="1">VLOOKUP(D609,CUSTOMERS!A:J,10,FALSE)</f>
        <v>40 - 50</v>
      </c>
      <c r="G609" s="2" t="str">
        <f>VLOOKUP(D609,CUSTOMERS!A:I,9,FALSE)</f>
        <v>South-West</v>
      </c>
      <c r="H609" s="2" t="str">
        <f>VLOOKUP(D609,CUSTOMERS!A:K,11,FALSE)</f>
        <v>USA</v>
      </c>
      <c r="I609" s="2">
        <f t="shared" si="9"/>
        <v>1</v>
      </c>
    </row>
    <row r="610" spans="1:9" x14ac:dyDescent="0.2">
      <c r="A610" s="2">
        <v>1710</v>
      </c>
      <c r="B610" s="2">
        <v>1</v>
      </c>
      <c r="C610" s="4">
        <v>44982</v>
      </c>
      <c r="D610" s="2">
        <v>614</v>
      </c>
      <c r="E610" s="2">
        <f>VLOOKUP(D610,CUSTOMERS!A:E,5,FALSE)</f>
        <v>5</v>
      </c>
      <c r="F610" s="2" t="str">
        <f ca="1">VLOOKUP(D610,CUSTOMERS!A:J,10,FALSE)</f>
        <v>20 - 30</v>
      </c>
      <c r="G610" s="2" t="str">
        <f>VLOOKUP(D610,CUSTOMERS!A:I,9,FALSE)</f>
        <v>North-East</v>
      </c>
      <c r="H610" s="2" t="str">
        <f>VLOOKUP(D610,CUSTOMERS!A:K,11,FALSE)</f>
        <v>USA</v>
      </c>
      <c r="I610" s="2">
        <f t="shared" si="9"/>
        <v>1</v>
      </c>
    </row>
    <row r="611" spans="1:9" x14ac:dyDescent="0.2">
      <c r="A611" s="2">
        <v>1711</v>
      </c>
      <c r="B611" s="2">
        <v>1</v>
      </c>
      <c r="C611" s="4">
        <v>44983</v>
      </c>
      <c r="D611" s="2">
        <v>54</v>
      </c>
      <c r="E611" s="2">
        <f>VLOOKUP(D611,CUSTOMERS!A:E,5,FALSE)</f>
        <v>6</v>
      </c>
      <c r="F611" s="2" t="str">
        <f ca="1">VLOOKUP(D611,CUSTOMERS!A:J,10,FALSE)</f>
        <v>20 - 30</v>
      </c>
      <c r="G611" s="2" t="str">
        <f>VLOOKUP(D611,CUSTOMERS!A:I,9,FALSE)</f>
        <v>North-West</v>
      </c>
      <c r="H611" s="2" t="str">
        <f>VLOOKUP(D611,CUSTOMERS!A:K,11,FALSE)</f>
        <v>USA</v>
      </c>
      <c r="I611" s="2">
        <f t="shared" si="9"/>
        <v>1</v>
      </c>
    </row>
    <row r="612" spans="1:9" x14ac:dyDescent="0.2">
      <c r="A612" s="2">
        <v>1712</v>
      </c>
      <c r="B612" s="2">
        <v>1</v>
      </c>
      <c r="C612" s="4">
        <v>44983</v>
      </c>
      <c r="D612" s="2">
        <v>164</v>
      </c>
      <c r="E612" s="2">
        <f>VLOOKUP(D612,CUSTOMERS!A:E,5,FALSE)</f>
        <v>4</v>
      </c>
      <c r="F612" s="2" t="str">
        <f ca="1">VLOOKUP(D612,CUSTOMERS!A:J,10,FALSE)</f>
        <v>40 - 50</v>
      </c>
      <c r="G612" s="2" t="str">
        <f>VLOOKUP(D612,CUSTOMERS!A:I,9,FALSE)</f>
        <v>South-East</v>
      </c>
      <c r="H612" s="2" t="str">
        <f>VLOOKUP(D612,CUSTOMERS!A:K,11,FALSE)</f>
        <v>USA</v>
      </c>
      <c r="I612" s="2">
        <f t="shared" si="9"/>
        <v>0</v>
      </c>
    </row>
    <row r="613" spans="1:9" x14ac:dyDescent="0.2">
      <c r="A613" s="2">
        <v>1713</v>
      </c>
      <c r="B613" s="2">
        <v>1</v>
      </c>
      <c r="C613" s="4">
        <v>44983</v>
      </c>
      <c r="D613" s="2">
        <v>256</v>
      </c>
      <c r="E613" s="2">
        <f>VLOOKUP(D613,CUSTOMERS!A:E,5,FALSE)</f>
        <v>6</v>
      </c>
      <c r="F613" s="2" t="str">
        <f ca="1">VLOOKUP(D613,CUSTOMERS!A:J,10,FALSE)</f>
        <v>70+</v>
      </c>
      <c r="G613" s="2" t="str">
        <f>VLOOKUP(D613,CUSTOMERS!A:I,9,FALSE)</f>
        <v>Mid-Atlantic</v>
      </c>
      <c r="H613" s="2" t="str">
        <f>VLOOKUP(D613,CUSTOMERS!A:K,11,FALSE)</f>
        <v>USA</v>
      </c>
      <c r="I613" s="2">
        <f t="shared" si="9"/>
        <v>1</v>
      </c>
    </row>
    <row r="614" spans="1:9" x14ac:dyDescent="0.2">
      <c r="A614" s="2">
        <v>1714</v>
      </c>
      <c r="B614" s="2">
        <v>1</v>
      </c>
      <c r="C614" s="4">
        <v>44983</v>
      </c>
      <c r="D614" s="2">
        <v>531</v>
      </c>
      <c r="E614" s="2">
        <f>VLOOKUP(D614,CUSTOMERS!A:E,5,FALSE)</f>
        <v>8</v>
      </c>
      <c r="F614" s="2" t="str">
        <f ca="1">VLOOKUP(D614,CUSTOMERS!A:J,10,FALSE)</f>
        <v>30 - 40</v>
      </c>
      <c r="G614" s="2" t="str">
        <f>VLOOKUP(D614,CUSTOMERS!A:I,9,FALSE)</f>
        <v>North-East</v>
      </c>
      <c r="H614" s="2" t="str">
        <f>VLOOKUP(D614,CUSTOMERS!A:K,11,FALSE)</f>
        <v>USA</v>
      </c>
      <c r="I614" s="2">
        <f t="shared" si="9"/>
        <v>1</v>
      </c>
    </row>
    <row r="615" spans="1:9" x14ac:dyDescent="0.2">
      <c r="A615" s="2">
        <v>1715</v>
      </c>
      <c r="B615" s="2">
        <v>1</v>
      </c>
      <c r="C615" s="4">
        <v>44984</v>
      </c>
      <c r="D615" s="2">
        <v>351</v>
      </c>
      <c r="E615" s="2">
        <f>VLOOKUP(D615,CUSTOMERS!A:E,5,FALSE)</f>
        <v>3</v>
      </c>
      <c r="F615" s="2" t="str">
        <f ca="1">VLOOKUP(D615,CUSTOMERS!A:J,10,FALSE)</f>
        <v>40 - 50</v>
      </c>
      <c r="G615" s="2" t="str">
        <f>VLOOKUP(D615,CUSTOMERS!A:I,9,FALSE)</f>
        <v>South</v>
      </c>
      <c r="H615" s="2" t="str">
        <f>VLOOKUP(D615,CUSTOMERS!A:K,11,FALSE)</f>
        <v>USA</v>
      </c>
      <c r="I615" s="2">
        <f t="shared" si="9"/>
        <v>0</v>
      </c>
    </row>
    <row r="616" spans="1:9" x14ac:dyDescent="0.2">
      <c r="A616" s="2">
        <v>1716</v>
      </c>
      <c r="B616" s="2">
        <v>1</v>
      </c>
      <c r="C616" s="4">
        <v>44984</v>
      </c>
      <c r="D616" s="2">
        <v>358</v>
      </c>
      <c r="E616" s="2">
        <f>VLOOKUP(D616,CUSTOMERS!A:E,5,FALSE)</f>
        <v>4</v>
      </c>
      <c r="F616" s="2" t="str">
        <f ca="1">VLOOKUP(D616,CUSTOMERS!A:J,10,FALSE)</f>
        <v>40 - 50</v>
      </c>
      <c r="G616" s="2" t="str">
        <f>VLOOKUP(D616,CUSTOMERS!A:I,9,FALSE)</f>
        <v>Germany</v>
      </c>
      <c r="H616" s="2" t="str">
        <f>VLOOKUP(D616,CUSTOMERS!A:K,11,FALSE)</f>
        <v>Europe</v>
      </c>
      <c r="I616" s="2">
        <f t="shared" si="9"/>
        <v>1</v>
      </c>
    </row>
    <row r="617" spans="1:9" x14ac:dyDescent="0.2">
      <c r="A617" s="2">
        <v>1717</v>
      </c>
      <c r="B617" s="2">
        <v>1</v>
      </c>
      <c r="C617" s="4">
        <v>44984</v>
      </c>
      <c r="D617" s="2">
        <v>630</v>
      </c>
      <c r="E617" s="2">
        <f>VLOOKUP(D617,CUSTOMERS!A:E,5,FALSE)</f>
        <v>9</v>
      </c>
      <c r="F617" s="2" t="str">
        <f ca="1">VLOOKUP(D617,CUSTOMERS!A:J,10,FALSE)</f>
        <v>50 - 60</v>
      </c>
      <c r="G617" s="2" t="str">
        <f>VLOOKUP(D617,CUSTOMERS!A:I,9,FALSE)</f>
        <v>North-East</v>
      </c>
      <c r="H617" s="2" t="str">
        <f>VLOOKUP(D617,CUSTOMERS!A:K,11,FALSE)</f>
        <v>USA</v>
      </c>
      <c r="I617" s="2">
        <f t="shared" si="9"/>
        <v>1</v>
      </c>
    </row>
    <row r="618" spans="1:9" x14ac:dyDescent="0.2">
      <c r="A618" s="2">
        <v>1718</v>
      </c>
      <c r="B618" s="2">
        <v>1</v>
      </c>
      <c r="C618" s="4">
        <v>44984</v>
      </c>
      <c r="D618" s="2">
        <v>673</v>
      </c>
      <c r="E618" s="2">
        <f>VLOOKUP(D618,CUSTOMERS!A:E,5,FALSE)</f>
        <v>5</v>
      </c>
      <c r="F618" s="2" t="str">
        <f ca="1">VLOOKUP(D618,CUSTOMERS!A:J,10,FALSE)</f>
        <v>30 - 40</v>
      </c>
      <c r="G618" s="2" t="str">
        <f>VLOOKUP(D618,CUSTOMERS!A:I,9,FALSE)</f>
        <v>North-West</v>
      </c>
      <c r="H618" s="2" t="str">
        <f>VLOOKUP(D618,CUSTOMERS!A:K,11,FALSE)</f>
        <v>USA</v>
      </c>
      <c r="I618" s="2">
        <f t="shared" si="9"/>
        <v>0</v>
      </c>
    </row>
    <row r="619" spans="1:9" x14ac:dyDescent="0.2">
      <c r="A619" s="2">
        <v>1719</v>
      </c>
      <c r="B619" s="2">
        <v>1</v>
      </c>
      <c r="C619" s="4">
        <v>44985</v>
      </c>
      <c r="D619" s="2">
        <v>257</v>
      </c>
      <c r="E619" s="2">
        <f>VLOOKUP(D619,CUSTOMERS!A:E,5,FALSE)</f>
        <v>9</v>
      </c>
      <c r="F619" s="2" t="str">
        <f ca="1">VLOOKUP(D619,CUSTOMERS!A:J,10,FALSE)</f>
        <v>30 - 40</v>
      </c>
      <c r="G619" s="2" t="str">
        <f>VLOOKUP(D619,CUSTOMERS!A:I,9,FALSE)</f>
        <v>North-West</v>
      </c>
      <c r="H619" s="2" t="str">
        <f>VLOOKUP(D619,CUSTOMERS!A:K,11,FALSE)</f>
        <v>USA</v>
      </c>
      <c r="I619" s="2">
        <f t="shared" si="9"/>
        <v>0</v>
      </c>
    </row>
    <row r="620" spans="1:9" x14ac:dyDescent="0.2">
      <c r="A620" s="2">
        <v>1720</v>
      </c>
      <c r="B620" s="2">
        <v>1</v>
      </c>
      <c r="C620" s="4">
        <v>44985</v>
      </c>
      <c r="D620" s="2">
        <v>269</v>
      </c>
      <c r="E620" s="2">
        <f>VLOOKUP(D620,CUSTOMERS!A:E,5,FALSE)</f>
        <v>5</v>
      </c>
      <c r="F620" s="2" t="str">
        <f ca="1">VLOOKUP(D620,CUSTOMERS!A:J,10,FALSE)</f>
        <v>60 - 70</v>
      </c>
      <c r="G620" s="2" t="str">
        <f>VLOOKUP(D620,CUSTOMERS!A:I,9,FALSE)</f>
        <v>North-East</v>
      </c>
      <c r="H620" s="2" t="str">
        <f>VLOOKUP(D620,CUSTOMERS!A:K,11,FALSE)</f>
        <v>USA</v>
      </c>
      <c r="I620" s="2">
        <f t="shared" si="9"/>
        <v>0</v>
      </c>
    </row>
    <row r="621" spans="1:9" x14ac:dyDescent="0.2">
      <c r="A621" s="2">
        <v>1721</v>
      </c>
      <c r="B621" s="2">
        <v>1</v>
      </c>
      <c r="C621" s="4">
        <v>44987</v>
      </c>
      <c r="D621" s="2">
        <v>55</v>
      </c>
      <c r="E621" s="2">
        <f>VLOOKUP(D621,CUSTOMERS!A:E,5,FALSE)</f>
        <v>4</v>
      </c>
      <c r="F621" s="2" t="str">
        <f ca="1">VLOOKUP(D621,CUSTOMERS!A:J,10,FALSE)</f>
        <v>40 - 50</v>
      </c>
      <c r="G621" s="2" t="str">
        <f>VLOOKUP(D621,CUSTOMERS!A:I,9,FALSE)</f>
        <v>Mid-Atlantic</v>
      </c>
      <c r="H621" s="2" t="str">
        <f>VLOOKUP(D621,CUSTOMERS!A:K,11,FALSE)</f>
        <v>USA</v>
      </c>
      <c r="I621" s="2">
        <f t="shared" si="9"/>
        <v>0</v>
      </c>
    </row>
    <row r="622" spans="1:9" x14ac:dyDescent="0.2">
      <c r="A622" s="2">
        <v>1722</v>
      </c>
      <c r="B622" s="2">
        <v>1</v>
      </c>
      <c r="C622" s="4">
        <v>44987</v>
      </c>
      <c r="D622" s="2">
        <v>113</v>
      </c>
      <c r="E622" s="2">
        <f>VLOOKUP(D622,CUSTOMERS!A:E,5,FALSE)</f>
        <v>6</v>
      </c>
      <c r="F622" s="2" t="str">
        <f ca="1">VLOOKUP(D622,CUSTOMERS!A:J,10,FALSE)</f>
        <v>40 - 50</v>
      </c>
      <c r="G622" s="2" t="str">
        <f>VLOOKUP(D622,CUSTOMERS!A:I,9,FALSE)</f>
        <v>North-East</v>
      </c>
      <c r="H622" s="2" t="str">
        <f>VLOOKUP(D622,CUSTOMERS!A:K,11,FALSE)</f>
        <v>USA</v>
      </c>
      <c r="I622" s="2">
        <f t="shared" si="9"/>
        <v>1</v>
      </c>
    </row>
    <row r="623" spans="1:9" x14ac:dyDescent="0.2">
      <c r="A623" s="2">
        <v>1723</v>
      </c>
      <c r="B623" s="2">
        <v>1</v>
      </c>
      <c r="C623" s="4">
        <v>44987</v>
      </c>
      <c r="D623" s="2">
        <v>148</v>
      </c>
      <c r="E623" s="2">
        <f>VLOOKUP(D623,CUSTOMERS!A:E,5,FALSE)</f>
        <v>2</v>
      </c>
      <c r="F623" s="2" t="str">
        <f ca="1">VLOOKUP(D623,CUSTOMERS!A:J,10,FALSE)</f>
        <v>70+</v>
      </c>
      <c r="G623" s="2" t="str">
        <f>VLOOKUP(D623,CUSTOMERS!A:I,9,FALSE)</f>
        <v>North-West</v>
      </c>
      <c r="H623" s="2" t="str">
        <f>VLOOKUP(D623,CUSTOMERS!A:K,11,FALSE)</f>
        <v>USA</v>
      </c>
      <c r="I623" s="2">
        <f t="shared" si="9"/>
        <v>1</v>
      </c>
    </row>
    <row r="624" spans="1:9" x14ac:dyDescent="0.2">
      <c r="A624" s="2">
        <v>1724</v>
      </c>
      <c r="B624" s="2">
        <v>1</v>
      </c>
      <c r="C624" s="4">
        <v>44987</v>
      </c>
      <c r="D624" s="2">
        <v>272</v>
      </c>
      <c r="E624" s="2">
        <f>VLOOKUP(D624,CUSTOMERS!A:E,5,FALSE)</f>
        <v>2</v>
      </c>
      <c r="F624" s="2" t="str">
        <f ca="1">VLOOKUP(D624,CUSTOMERS!A:J,10,FALSE)</f>
        <v>60 - 70</v>
      </c>
      <c r="G624" s="2" t="str">
        <f>VLOOKUP(D624,CUSTOMERS!A:I,9,FALSE)</f>
        <v>South</v>
      </c>
      <c r="H624" s="2" t="str">
        <f>VLOOKUP(D624,CUSTOMERS!A:K,11,FALSE)</f>
        <v>USA</v>
      </c>
      <c r="I624" s="2">
        <f t="shared" si="9"/>
        <v>1</v>
      </c>
    </row>
    <row r="625" spans="1:9" x14ac:dyDescent="0.2">
      <c r="A625" s="2">
        <v>1725</v>
      </c>
      <c r="B625" s="2">
        <v>1</v>
      </c>
      <c r="C625" s="4">
        <v>44987</v>
      </c>
      <c r="D625" s="2">
        <v>427</v>
      </c>
      <c r="E625" s="2">
        <f>VLOOKUP(D625,CUSTOMERS!A:E,5,FALSE)</f>
        <v>5</v>
      </c>
      <c r="F625" s="2" t="str">
        <f ca="1">VLOOKUP(D625,CUSTOMERS!A:J,10,FALSE)</f>
        <v>60 - 70</v>
      </c>
      <c r="G625" s="2" t="str">
        <f>VLOOKUP(D625,CUSTOMERS!A:I,9,FALSE)</f>
        <v>North-East</v>
      </c>
      <c r="H625" s="2" t="str">
        <f>VLOOKUP(D625,CUSTOMERS!A:K,11,FALSE)</f>
        <v>USA</v>
      </c>
      <c r="I625" s="2">
        <f t="shared" si="9"/>
        <v>1</v>
      </c>
    </row>
    <row r="626" spans="1:9" x14ac:dyDescent="0.2">
      <c r="A626" s="2">
        <v>1726</v>
      </c>
      <c r="B626" s="2">
        <v>1</v>
      </c>
      <c r="C626" s="4">
        <v>44987</v>
      </c>
      <c r="D626" s="2">
        <v>541</v>
      </c>
      <c r="E626" s="2">
        <f>VLOOKUP(D626,CUSTOMERS!A:E,5,FALSE)</f>
        <v>9</v>
      </c>
      <c r="F626" s="2" t="str">
        <f ca="1">VLOOKUP(D626,CUSTOMERS!A:J,10,FALSE)</f>
        <v>40 - 50</v>
      </c>
      <c r="G626" s="2" t="str">
        <f>VLOOKUP(D626,CUSTOMERS!A:I,9,FALSE)</f>
        <v>North-West</v>
      </c>
      <c r="H626" s="2" t="str">
        <f>VLOOKUP(D626,CUSTOMERS!A:K,11,FALSE)</f>
        <v>USA</v>
      </c>
      <c r="I626" s="2">
        <f t="shared" si="9"/>
        <v>1</v>
      </c>
    </row>
    <row r="627" spans="1:9" x14ac:dyDescent="0.2">
      <c r="A627" s="2">
        <v>1727</v>
      </c>
      <c r="B627" s="2">
        <v>1</v>
      </c>
      <c r="C627" s="4">
        <v>44988</v>
      </c>
      <c r="D627" s="2">
        <v>136</v>
      </c>
      <c r="E627" s="2">
        <f>VLOOKUP(D627,CUSTOMERS!A:E,5,FALSE)</f>
        <v>1</v>
      </c>
      <c r="F627" s="2" t="str">
        <f ca="1">VLOOKUP(D627,CUSTOMERS!A:J,10,FALSE)</f>
        <v>40 - 50</v>
      </c>
      <c r="G627" s="2" t="str">
        <f>VLOOKUP(D627,CUSTOMERS!A:I,9,FALSE)</f>
        <v>South-West</v>
      </c>
      <c r="H627" s="2" t="str">
        <f>VLOOKUP(D627,CUSTOMERS!A:K,11,FALSE)</f>
        <v>USA</v>
      </c>
      <c r="I627" s="2">
        <f t="shared" si="9"/>
        <v>0</v>
      </c>
    </row>
    <row r="628" spans="1:9" x14ac:dyDescent="0.2">
      <c r="A628" s="2">
        <v>1728</v>
      </c>
      <c r="B628" s="2">
        <v>1</v>
      </c>
      <c r="C628" s="4">
        <v>44988</v>
      </c>
      <c r="D628" s="2">
        <v>282</v>
      </c>
      <c r="E628" s="2">
        <f>VLOOKUP(D628,CUSTOMERS!A:E,5,FALSE)</f>
        <v>8</v>
      </c>
      <c r="F628" s="2" t="str">
        <f ca="1">VLOOKUP(D628,CUSTOMERS!A:J,10,FALSE)</f>
        <v>60 - 70</v>
      </c>
      <c r="G628" s="2" t="str">
        <f>VLOOKUP(D628,CUSTOMERS!A:I,9,FALSE)</f>
        <v>North-West</v>
      </c>
      <c r="H628" s="2" t="str">
        <f>VLOOKUP(D628,CUSTOMERS!A:K,11,FALSE)</f>
        <v>USA</v>
      </c>
      <c r="I628" s="2">
        <f t="shared" si="9"/>
        <v>1</v>
      </c>
    </row>
    <row r="629" spans="1:9" x14ac:dyDescent="0.2">
      <c r="A629" s="2">
        <v>1729</v>
      </c>
      <c r="B629" s="2">
        <v>1</v>
      </c>
      <c r="C629" s="4">
        <v>44988</v>
      </c>
      <c r="D629" s="2">
        <v>288</v>
      </c>
      <c r="E629" s="2">
        <f>VLOOKUP(D629,CUSTOMERS!A:E,5,FALSE)</f>
        <v>9</v>
      </c>
      <c r="F629" s="2" t="str">
        <f ca="1">VLOOKUP(D629,CUSTOMERS!A:J,10,FALSE)</f>
        <v>60 - 70</v>
      </c>
      <c r="G629" s="2" t="str">
        <f>VLOOKUP(D629,CUSTOMERS!A:I,9,FALSE)</f>
        <v>Germany</v>
      </c>
      <c r="H629" s="2" t="str">
        <f>VLOOKUP(D629,CUSTOMERS!A:K,11,FALSE)</f>
        <v>Europe</v>
      </c>
      <c r="I629" s="2">
        <f t="shared" si="9"/>
        <v>1</v>
      </c>
    </row>
    <row r="630" spans="1:9" x14ac:dyDescent="0.2">
      <c r="A630" s="2">
        <v>1730</v>
      </c>
      <c r="B630" s="2">
        <v>1</v>
      </c>
      <c r="C630" s="4">
        <v>44988</v>
      </c>
      <c r="D630" s="2">
        <v>510</v>
      </c>
      <c r="E630" s="2">
        <f>VLOOKUP(D630,CUSTOMERS!A:E,5,FALSE)</f>
        <v>4</v>
      </c>
      <c r="F630" s="2" t="str">
        <f ca="1">VLOOKUP(D630,CUSTOMERS!A:J,10,FALSE)</f>
        <v>40 - 50</v>
      </c>
      <c r="G630" s="2" t="str">
        <f>VLOOKUP(D630,CUSTOMERS!A:I,9,FALSE)</f>
        <v>South-West</v>
      </c>
      <c r="H630" s="2" t="str">
        <f>VLOOKUP(D630,CUSTOMERS!A:K,11,FALSE)</f>
        <v>USA</v>
      </c>
      <c r="I630" s="2">
        <f t="shared" si="9"/>
        <v>1</v>
      </c>
    </row>
    <row r="631" spans="1:9" x14ac:dyDescent="0.2">
      <c r="A631" s="2">
        <v>1731</v>
      </c>
      <c r="B631" s="2">
        <v>1</v>
      </c>
      <c r="C631" s="4">
        <v>44989</v>
      </c>
      <c r="D631" s="2">
        <v>208</v>
      </c>
      <c r="E631" s="2">
        <f>VLOOKUP(D631,CUSTOMERS!A:E,5,FALSE)</f>
        <v>4</v>
      </c>
      <c r="F631" s="2" t="str">
        <f ca="1">VLOOKUP(D631,CUSTOMERS!A:J,10,FALSE)</f>
        <v>60 - 70</v>
      </c>
      <c r="G631" s="2" t="str">
        <f>VLOOKUP(D631,CUSTOMERS!A:I,9,FALSE)</f>
        <v>Canada</v>
      </c>
      <c r="H631" s="2" t="str">
        <f>VLOOKUP(D631,CUSTOMERS!A:K,11,FALSE)</f>
        <v>Canada</v>
      </c>
      <c r="I631" s="2">
        <f t="shared" si="9"/>
        <v>0</v>
      </c>
    </row>
    <row r="632" spans="1:9" x14ac:dyDescent="0.2">
      <c r="A632" s="2">
        <v>1732</v>
      </c>
      <c r="B632" s="2">
        <v>1</v>
      </c>
      <c r="C632" s="4">
        <v>44989</v>
      </c>
      <c r="D632" s="2">
        <v>319</v>
      </c>
      <c r="E632" s="2">
        <f>VLOOKUP(D632,CUSTOMERS!A:E,5,FALSE)</f>
        <v>4</v>
      </c>
      <c r="F632" s="2" t="str">
        <f ca="1">VLOOKUP(D632,CUSTOMERS!A:J,10,FALSE)</f>
        <v>60 - 70</v>
      </c>
      <c r="G632" s="2" t="str">
        <f>VLOOKUP(D632,CUSTOMERS!A:I,9,FALSE)</f>
        <v>North-East</v>
      </c>
      <c r="H632" s="2" t="str">
        <f>VLOOKUP(D632,CUSTOMERS!A:K,11,FALSE)</f>
        <v>USA</v>
      </c>
      <c r="I632" s="2">
        <f t="shared" si="9"/>
        <v>1</v>
      </c>
    </row>
    <row r="633" spans="1:9" x14ac:dyDescent="0.2">
      <c r="A633" s="2">
        <v>1733</v>
      </c>
      <c r="B633" s="2">
        <v>1</v>
      </c>
      <c r="C633" s="4">
        <v>44989</v>
      </c>
      <c r="D633" s="2">
        <v>322</v>
      </c>
      <c r="E633" s="2">
        <f>VLOOKUP(D633,CUSTOMERS!A:E,5,FALSE)</f>
        <v>2</v>
      </c>
      <c r="F633" s="2" t="str">
        <f ca="1">VLOOKUP(D633,CUSTOMERS!A:J,10,FALSE)</f>
        <v>30 - 40</v>
      </c>
      <c r="G633" s="2" t="str">
        <f>VLOOKUP(D633,CUSTOMERS!A:I,9,FALSE)</f>
        <v>Central</v>
      </c>
      <c r="H633" s="2" t="str">
        <f>VLOOKUP(D633,CUSTOMERS!A:K,11,FALSE)</f>
        <v>USA</v>
      </c>
      <c r="I633" s="2">
        <f t="shared" si="9"/>
        <v>1</v>
      </c>
    </row>
    <row r="634" spans="1:9" x14ac:dyDescent="0.2">
      <c r="A634" s="2">
        <v>1734</v>
      </c>
      <c r="B634" s="2">
        <v>1</v>
      </c>
      <c r="C634" s="4">
        <v>44989</v>
      </c>
      <c r="D634" s="2">
        <v>377</v>
      </c>
      <c r="E634" s="2">
        <f>VLOOKUP(D634,CUSTOMERS!A:E,5,FALSE)</f>
        <v>5</v>
      </c>
      <c r="F634" s="2" t="str">
        <f ca="1">VLOOKUP(D634,CUSTOMERS!A:J,10,FALSE)</f>
        <v>40 - 50</v>
      </c>
      <c r="G634" s="2" t="str">
        <f>VLOOKUP(D634,CUSTOMERS!A:I,9,FALSE)</f>
        <v>South-West</v>
      </c>
      <c r="H634" s="2" t="str">
        <f>VLOOKUP(D634,CUSTOMERS!A:K,11,FALSE)</f>
        <v>USA</v>
      </c>
      <c r="I634" s="2">
        <f t="shared" si="9"/>
        <v>1</v>
      </c>
    </row>
    <row r="635" spans="1:9" x14ac:dyDescent="0.2">
      <c r="A635" s="2">
        <v>1735</v>
      </c>
      <c r="B635" s="2">
        <v>1</v>
      </c>
      <c r="C635" s="4">
        <v>44989</v>
      </c>
      <c r="D635" s="2">
        <v>565</v>
      </c>
      <c r="E635" s="2">
        <f>VLOOKUP(D635,CUSTOMERS!A:E,5,FALSE)</f>
        <v>3</v>
      </c>
      <c r="F635" s="2" t="str">
        <f ca="1">VLOOKUP(D635,CUSTOMERS!A:J,10,FALSE)</f>
        <v>30 - 40</v>
      </c>
      <c r="G635" s="2" t="str">
        <f>VLOOKUP(D635,CUSTOMERS!A:I,9,FALSE)</f>
        <v>Central</v>
      </c>
      <c r="H635" s="2" t="str">
        <f>VLOOKUP(D635,CUSTOMERS!A:K,11,FALSE)</f>
        <v>USA</v>
      </c>
      <c r="I635" s="2">
        <f t="shared" si="9"/>
        <v>1</v>
      </c>
    </row>
    <row r="636" spans="1:9" x14ac:dyDescent="0.2">
      <c r="A636" s="2">
        <v>1736</v>
      </c>
      <c r="B636" s="2">
        <v>1</v>
      </c>
      <c r="C636" s="4">
        <v>44990</v>
      </c>
      <c r="D636" s="2">
        <v>43</v>
      </c>
      <c r="E636" s="2">
        <f>VLOOKUP(D636,CUSTOMERS!A:E,5,FALSE)</f>
        <v>6</v>
      </c>
      <c r="F636" s="2" t="str">
        <f ca="1">VLOOKUP(D636,CUSTOMERS!A:J,10,FALSE)</f>
        <v>40 - 50</v>
      </c>
      <c r="G636" s="2" t="str">
        <f>VLOOKUP(D636,CUSTOMERS!A:I,9,FALSE)</f>
        <v>Central</v>
      </c>
      <c r="H636" s="2" t="str">
        <f>VLOOKUP(D636,CUSTOMERS!A:K,11,FALSE)</f>
        <v>USA</v>
      </c>
      <c r="I636" s="2">
        <f t="shared" si="9"/>
        <v>1</v>
      </c>
    </row>
    <row r="637" spans="1:9" x14ac:dyDescent="0.2">
      <c r="A637" s="2">
        <v>1737</v>
      </c>
      <c r="B637" s="2">
        <v>1</v>
      </c>
      <c r="C637" s="4">
        <v>44990</v>
      </c>
      <c r="D637" s="2">
        <v>98</v>
      </c>
      <c r="E637" s="2">
        <f>VLOOKUP(D637,CUSTOMERS!A:E,5,FALSE)</f>
        <v>9</v>
      </c>
      <c r="F637" s="2" t="str">
        <f ca="1">VLOOKUP(D637,CUSTOMERS!A:J,10,FALSE)</f>
        <v>20 - 30</v>
      </c>
      <c r="G637" s="2" t="str">
        <f>VLOOKUP(D637,CUSTOMERS!A:I,9,FALSE)</f>
        <v>South</v>
      </c>
      <c r="H637" s="2" t="str">
        <f>VLOOKUP(D637,CUSTOMERS!A:K,11,FALSE)</f>
        <v>USA</v>
      </c>
      <c r="I637" s="2">
        <f t="shared" si="9"/>
        <v>0</v>
      </c>
    </row>
    <row r="638" spans="1:9" x14ac:dyDescent="0.2">
      <c r="A638" s="2">
        <v>1738</v>
      </c>
      <c r="B638" s="2">
        <v>1</v>
      </c>
      <c r="C638" s="4">
        <v>44990</v>
      </c>
      <c r="D638" s="2">
        <v>217</v>
      </c>
      <c r="E638" s="2">
        <f>VLOOKUP(D638,CUSTOMERS!A:E,5,FALSE)</f>
        <v>2</v>
      </c>
      <c r="F638" s="2" t="str">
        <f ca="1">VLOOKUP(D638,CUSTOMERS!A:J,10,FALSE)</f>
        <v>30 - 40</v>
      </c>
      <c r="G638" s="2" t="str">
        <f>VLOOKUP(D638,CUSTOMERS!A:I,9,FALSE)</f>
        <v>Mid-Atlantic</v>
      </c>
      <c r="H638" s="2" t="str">
        <f>VLOOKUP(D638,CUSTOMERS!A:K,11,FALSE)</f>
        <v>USA</v>
      </c>
      <c r="I638" s="2">
        <f t="shared" si="9"/>
        <v>0</v>
      </c>
    </row>
    <row r="639" spans="1:9" x14ac:dyDescent="0.2">
      <c r="A639" s="2">
        <v>1739</v>
      </c>
      <c r="B639" s="2">
        <v>1</v>
      </c>
      <c r="C639" s="4">
        <v>44990</v>
      </c>
      <c r="D639" s="2">
        <v>405</v>
      </c>
      <c r="E639" s="2">
        <f>VLOOKUP(D639,CUSTOMERS!A:E,5,FALSE)</f>
        <v>8</v>
      </c>
      <c r="F639" s="2" t="str">
        <f ca="1">VLOOKUP(D639,CUSTOMERS!A:J,10,FALSE)</f>
        <v>60 - 70</v>
      </c>
      <c r="G639" s="2" t="str">
        <f>VLOOKUP(D639,CUSTOMERS!A:I,9,FALSE)</f>
        <v>South</v>
      </c>
      <c r="H639" s="2" t="str">
        <f>VLOOKUP(D639,CUSTOMERS!A:K,11,FALSE)</f>
        <v>USA</v>
      </c>
      <c r="I639" s="2">
        <f t="shared" si="9"/>
        <v>1</v>
      </c>
    </row>
    <row r="640" spans="1:9" x14ac:dyDescent="0.2">
      <c r="A640" s="2">
        <v>1740</v>
      </c>
      <c r="B640" s="2">
        <v>1</v>
      </c>
      <c r="C640" s="4">
        <v>44990</v>
      </c>
      <c r="D640" s="2">
        <v>551</v>
      </c>
      <c r="E640" s="2">
        <f>VLOOKUP(D640,CUSTOMERS!A:E,5,FALSE)</f>
        <v>4</v>
      </c>
      <c r="F640" s="2" t="str">
        <f ca="1">VLOOKUP(D640,CUSTOMERS!A:J,10,FALSE)</f>
        <v>60 - 70</v>
      </c>
      <c r="G640" s="2" t="str">
        <f>VLOOKUP(D640,CUSTOMERS!A:I,9,FALSE)</f>
        <v>Central</v>
      </c>
      <c r="H640" s="2" t="str">
        <f>VLOOKUP(D640,CUSTOMERS!A:K,11,FALSE)</f>
        <v>USA</v>
      </c>
      <c r="I640" s="2">
        <f t="shared" si="9"/>
        <v>1</v>
      </c>
    </row>
    <row r="641" spans="1:9" x14ac:dyDescent="0.2">
      <c r="A641" s="2">
        <v>1741</v>
      </c>
      <c r="B641" s="2">
        <v>1</v>
      </c>
      <c r="C641" s="4">
        <v>44991</v>
      </c>
      <c r="D641" s="2">
        <v>186</v>
      </c>
      <c r="E641" s="2">
        <f>VLOOKUP(D641,CUSTOMERS!A:E,5,FALSE)</f>
        <v>6</v>
      </c>
      <c r="F641" s="2" t="str">
        <f ca="1">VLOOKUP(D641,CUSTOMERS!A:J,10,FALSE)</f>
        <v>30 - 40</v>
      </c>
      <c r="G641" s="2" t="str">
        <f>VLOOKUP(D641,CUSTOMERS!A:I,9,FALSE)</f>
        <v>Germany</v>
      </c>
      <c r="H641" s="2" t="str">
        <f>VLOOKUP(D641,CUSTOMERS!A:K,11,FALSE)</f>
        <v>Europe</v>
      </c>
      <c r="I641" s="2">
        <f t="shared" si="9"/>
        <v>0</v>
      </c>
    </row>
    <row r="642" spans="1:9" x14ac:dyDescent="0.2">
      <c r="A642" s="2">
        <v>1742</v>
      </c>
      <c r="B642" s="2">
        <v>1</v>
      </c>
      <c r="C642" s="4">
        <v>44992</v>
      </c>
      <c r="D642" s="2">
        <v>11</v>
      </c>
      <c r="E642" s="2">
        <f>VLOOKUP(D642,CUSTOMERS!A:E,5,FALSE)</f>
        <v>7</v>
      </c>
      <c r="F642" s="2" t="str">
        <f ca="1">VLOOKUP(D642,CUSTOMERS!A:J,10,FALSE)</f>
        <v>50 - 60</v>
      </c>
      <c r="G642" s="2" t="str">
        <f>VLOOKUP(D642,CUSTOMERS!A:I,9,FALSE)</f>
        <v>South</v>
      </c>
      <c r="H642" s="2" t="str">
        <f>VLOOKUP(D642,CUSTOMERS!A:K,11,FALSE)</f>
        <v>USA</v>
      </c>
      <c r="I642" s="2">
        <f t="shared" ref="I642:I705" si="10">IF(COUNTIF(D:D,D642)&gt;1,1,0)</f>
        <v>0</v>
      </c>
    </row>
    <row r="643" spans="1:9" x14ac:dyDescent="0.2">
      <c r="A643" s="2">
        <v>1743</v>
      </c>
      <c r="B643" s="2">
        <v>1</v>
      </c>
      <c r="C643" s="4">
        <v>44992</v>
      </c>
      <c r="D643" s="2">
        <v>58</v>
      </c>
      <c r="E643" s="2">
        <f>VLOOKUP(D643,CUSTOMERS!A:E,5,FALSE)</f>
        <v>3</v>
      </c>
      <c r="F643" s="2" t="str">
        <f ca="1">VLOOKUP(D643,CUSTOMERS!A:J,10,FALSE)</f>
        <v>50 - 60</v>
      </c>
      <c r="G643" s="2" t="str">
        <f>VLOOKUP(D643,CUSTOMERS!A:I,9,FALSE)</f>
        <v>Central</v>
      </c>
      <c r="H643" s="2" t="str">
        <f>VLOOKUP(D643,CUSTOMERS!A:K,11,FALSE)</f>
        <v>USA</v>
      </c>
      <c r="I643" s="2">
        <f t="shared" si="10"/>
        <v>0</v>
      </c>
    </row>
    <row r="644" spans="1:9" x14ac:dyDescent="0.2">
      <c r="A644" s="2">
        <v>1744</v>
      </c>
      <c r="B644" s="2">
        <v>1</v>
      </c>
      <c r="C644" s="4">
        <v>44992</v>
      </c>
      <c r="D644" s="2">
        <v>576</v>
      </c>
      <c r="E644" s="2">
        <f>VLOOKUP(D644,CUSTOMERS!A:E,5,FALSE)</f>
        <v>4</v>
      </c>
      <c r="F644" s="2" t="str">
        <f ca="1">VLOOKUP(D644,CUSTOMERS!A:J,10,FALSE)</f>
        <v>30 - 40</v>
      </c>
      <c r="G644" s="2" t="str">
        <f>VLOOKUP(D644,CUSTOMERS!A:I,9,FALSE)</f>
        <v>South-West</v>
      </c>
      <c r="H644" s="2" t="str">
        <f>VLOOKUP(D644,CUSTOMERS!A:K,11,FALSE)</f>
        <v>USA</v>
      </c>
      <c r="I644" s="2">
        <f t="shared" si="10"/>
        <v>0</v>
      </c>
    </row>
    <row r="645" spans="1:9" x14ac:dyDescent="0.2">
      <c r="A645" s="2">
        <v>1745</v>
      </c>
      <c r="B645" s="2">
        <v>1</v>
      </c>
      <c r="C645" s="4">
        <v>44993</v>
      </c>
      <c r="D645" s="2">
        <v>253</v>
      </c>
      <c r="E645" s="2">
        <f>VLOOKUP(D645,CUSTOMERS!A:E,5,FALSE)</f>
        <v>6</v>
      </c>
      <c r="F645" s="2" t="str">
        <f ca="1">VLOOKUP(D645,CUSTOMERS!A:J,10,FALSE)</f>
        <v>60 - 70</v>
      </c>
      <c r="G645" s="2" t="str">
        <f>VLOOKUP(D645,CUSTOMERS!A:I,9,FALSE)</f>
        <v>Central</v>
      </c>
      <c r="H645" s="2" t="str">
        <f>VLOOKUP(D645,CUSTOMERS!A:K,11,FALSE)</f>
        <v>USA</v>
      </c>
      <c r="I645" s="2">
        <f t="shared" si="10"/>
        <v>1</v>
      </c>
    </row>
    <row r="646" spans="1:9" x14ac:dyDescent="0.2">
      <c r="A646" s="2">
        <v>1746</v>
      </c>
      <c r="B646" s="2">
        <v>1</v>
      </c>
      <c r="C646" s="4">
        <v>44993</v>
      </c>
      <c r="D646" s="2">
        <v>296</v>
      </c>
      <c r="E646" s="2">
        <f>VLOOKUP(D646,CUSTOMERS!A:E,5,FALSE)</f>
        <v>4</v>
      </c>
      <c r="F646" s="2" t="str">
        <f ca="1">VLOOKUP(D646,CUSTOMERS!A:J,10,FALSE)</f>
        <v>40 - 50</v>
      </c>
      <c r="G646" s="2" t="str">
        <f>VLOOKUP(D646,CUSTOMERS!A:I,9,FALSE)</f>
        <v>Central</v>
      </c>
      <c r="H646" s="2" t="str">
        <f>VLOOKUP(D646,CUSTOMERS!A:K,11,FALSE)</f>
        <v>USA</v>
      </c>
      <c r="I646" s="2">
        <f t="shared" si="10"/>
        <v>1</v>
      </c>
    </row>
    <row r="647" spans="1:9" x14ac:dyDescent="0.2">
      <c r="A647" s="2">
        <v>1747</v>
      </c>
      <c r="B647" s="2">
        <v>1</v>
      </c>
      <c r="C647" s="4">
        <v>44993</v>
      </c>
      <c r="D647" s="2">
        <v>498</v>
      </c>
      <c r="E647" s="2">
        <f>VLOOKUP(D647,CUSTOMERS!A:E,5,FALSE)</f>
        <v>1</v>
      </c>
      <c r="F647" s="2" t="str">
        <f ca="1">VLOOKUP(D647,CUSTOMERS!A:J,10,FALSE)</f>
        <v>20 - 30</v>
      </c>
      <c r="G647" s="2" t="str">
        <f>VLOOKUP(D647,CUSTOMERS!A:I,9,FALSE)</f>
        <v>France</v>
      </c>
      <c r="H647" s="2" t="str">
        <f>VLOOKUP(D647,CUSTOMERS!A:K,11,FALSE)</f>
        <v>Europe</v>
      </c>
      <c r="I647" s="2">
        <f t="shared" si="10"/>
        <v>1</v>
      </c>
    </row>
    <row r="648" spans="1:9" x14ac:dyDescent="0.2">
      <c r="A648" s="2">
        <v>1748</v>
      </c>
      <c r="B648" s="2">
        <v>1</v>
      </c>
      <c r="C648" s="4">
        <v>44994</v>
      </c>
      <c r="D648" s="2">
        <v>219</v>
      </c>
      <c r="E648" s="2">
        <f>VLOOKUP(D648,CUSTOMERS!A:E,5,FALSE)</f>
        <v>1</v>
      </c>
      <c r="F648" s="2" t="str">
        <f ca="1">VLOOKUP(D648,CUSTOMERS!A:J,10,FALSE)</f>
        <v>30 - 40</v>
      </c>
      <c r="G648" s="2" t="str">
        <f>VLOOKUP(D648,CUSTOMERS!A:I,9,FALSE)</f>
        <v>South</v>
      </c>
      <c r="H648" s="2" t="str">
        <f>VLOOKUP(D648,CUSTOMERS!A:K,11,FALSE)</f>
        <v>USA</v>
      </c>
      <c r="I648" s="2">
        <f t="shared" si="10"/>
        <v>1</v>
      </c>
    </row>
    <row r="649" spans="1:9" x14ac:dyDescent="0.2">
      <c r="A649" s="2">
        <v>1749</v>
      </c>
      <c r="B649" s="2">
        <v>1</v>
      </c>
      <c r="C649" s="4">
        <v>44994</v>
      </c>
      <c r="D649" s="2">
        <v>528</v>
      </c>
      <c r="E649" s="2">
        <f>VLOOKUP(D649,CUSTOMERS!A:E,5,FALSE)</f>
        <v>5</v>
      </c>
      <c r="F649" s="2" t="str">
        <f ca="1">VLOOKUP(D649,CUSTOMERS!A:J,10,FALSE)</f>
        <v>30 - 40</v>
      </c>
      <c r="G649" s="2" t="str">
        <f>VLOOKUP(D649,CUSTOMERS!A:I,9,FALSE)</f>
        <v>North-West</v>
      </c>
      <c r="H649" s="2" t="str">
        <f>VLOOKUP(D649,CUSTOMERS!A:K,11,FALSE)</f>
        <v>USA</v>
      </c>
      <c r="I649" s="2">
        <f t="shared" si="10"/>
        <v>1</v>
      </c>
    </row>
    <row r="650" spans="1:9" x14ac:dyDescent="0.2">
      <c r="A650" s="2">
        <v>1750</v>
      </c>
      <c r="B650" s="2">
        <v>1</v>
      </c>
      <c r="C650" s="4">
        <v>44994</v>
      </c>
      <c r="D650" s="2">
        <v>595</v>
      </c>
      <c r="E650" s="2">
        <f>VLOOKUP(D650,CUSTOMERS!A:E,5,FALSE)</f>
        <v>4</v>
      </c>
      <c r="F650" s="2" t="str">
        <f ca="1">VLOOKUP(D650,CUSTOMERS!A:J,10,FALSE)</f>
        <v>60 - 70</v>
      </c>
      <c r="G650" s="2" t="str">
        <f>VLOOKUP(D650,CUSTOMERS!A:I,9,FALSE)</f>
        <v>North-West</v>
      </c>
      <c r="H650" s="2" t="str">
        <f>VLOOKUP(D650,CUSTOMERS!A:K,11,FALSE)</f>
        <v>USA</v>
      </c>
      <c r="I650" s="2">
        <f t="shared" si="10"/>
        <v>1</v>
      </c>
    </row>
    <row r="651" spans="1:9" x14ac:dyDescent="0.2">
      <c r="A651" s="2">
        <v>1751</v>
      </c>
      <c r="B651" s="2">
        <v>1</v>
      </c>
      <c r="C651" s="4">
        <v>44994</v>
      </c>
      <c r="D651" s="2">
        <v>615</v>
      </c>
      <c r="E651" s="2">
        <f>VLOOKUP(D651,CUSTOMERS!A:E,5,FALSE)</f>
        <v>8</v>
      </c>
      <c r="F651" s="2" t="str">
        <f ca="1">VLOOKUP(D651,CUSTOMERS!A:J,10,FALSE)</f>
        <v>50 - 60</v>
      </c>
      <c r="G651" s="2" t="str">
        <f>VLOOKUP(D651,CUSTOMERS!A:I,9,FALSE)</f>
        <v>Mid-Atlantic</v>
      </c>
      <c r="H651" s="2" t="str">
        <f>VLOOKUP(D651,CUSTOMERS!A:K,11,FALSE)</f>
        <v>USA</v>
      </c>
      <c r="I651" s="2">
        <f t="shared" si="10"/>
        <v>1</v>
      </c>
    </row>
    <row r="652" spans="1:9" x14ac:dyDescent="0.2">
      <c r="A652" s="2">
        <v>1752</v>
      </c>
      <c r="B652" s="2">
        <v>1</v>
      </c>
      <c r="C652" s="4">
        <v>44995</v>
      </c>
      <c r="D652" s="2">
        <v>391</v>
      </c>
      <c r="E652" s="2">
        <f>VLOOKUP(D652,CUSTOMERS!A:E,5,FALSE)</f>
        <v>3</v>
      </c>
      <c r="F652" s="2" t="str">
        <f ca="1">VLOOKUP(D652,CUSTOMERS!A:J,10,FALSE)</f>
        <v>40 - 50</v>
      </c>
      <c r="G652" s="2" t="str">
        <f>VLOOKUP(D652,CUSTOMERS!A:I,9,FALSE)</f>
        <v>France</v>
      </c>
      <c r="H652" s="2" t="str">
        <f>VLOOKUP(D652,CUSTOMERS!A:K,11,FALSE)</f>
        <v>Europe</v>
      </c>
      <c r="I652" s="2">
        <f t="shared" si="10"/>
        <v>0</v>
      </c>
    </row>
    <row r="653" spans="1:9" x14ac:dyDescent="0.2">
      <c r="A653" s="2">
        <v>1753</v>
      </c>
      <c r="B653" s="2">
        <v>1</v>
      </c>
      <c r="C653" s="4">
        <v>44995</v>
      </c>
      <c r="D653" s="2">
        <v>451</v>
      </c>
      <c r="E653" s="2">
        <f>VLOOKUP(D653,CUSTOMERS!A:E,5,FALSE)</f>
        <v>4</v>
      </c>
      <c r="F653" s="2" t="str">
        <f ca="1">VLOOKUP(D653,CUSTOMERS!A:J,10,FALSE)</f>
        <v>50 - 60</v>
      </c>
      <c r="G653" s="2" t="str">
        <f>VLOOKUP(D653,CUSTOMERS!A:I,9,FALSE)</f>
        <v>South</v>
      </c>
      <c r="H653" s="2" t="str">
        <f>VLOOKUP(D653,CUSTOMERS!A:K,11,FALSE)</f>
        <v>USA</v>
      </c>
      <c r="I653" s="2">
        <f t="shared" si="10"/>
        <v>1</v>
      </c>
    </row>
    <row r="654" spans="1:9" x14ac:dyDescent="0.2">
      <c r="A654" s="2">
        <v>1754</v>
      </c>
      <c r="B654" s="2">
        <v>1</v>
      </c>
      <c r="C654" s="4">
        <v>44995</v>
      </c>
      <c r="D654" s="2">
        <v>640</v>
      </c>
      <c r="E654" s="2">
        <f>VLOOKUP(D654,CUSTOMERS!A:E,5,FALSE)</f>
        <v>9</v>
      </c>
      <c r="F654" s="2" t="str">
        <f ca="1">VLOOKUP(D654,CUSTOMERS!A:J,10,FALSE)</f>
        <v>40 - 50</v>
      </c>
      <c r="G654" s="2" t="str">
        <f>VLOOKUP(D654,CUSTOMERS!A:I,9,FALSE)</f>
        <v>North-East</v>
      </c>
      <c r="H654" s="2" t="str">
        <f>VLOOKUP(D654,CUSTOMERS!A:K,11,FALSE)</f>
        <v>USA</v>
      </c>
      <c r="I654" s="2">
        <f t="shared" si="10"/>
        <v>1</v>
      </c>
    </row>
    <row r="655" spans="1:9" x14ac:dyDescent="0.2">
      <c r="A655" s="2">
        <v>1755</v>
      </c>
      <c r="B655" s="2">
        <v>1</v>
      </c>
      <c r="C655" s="4">
        <v>44996</v>
      </c>
      <c r="D655" s="2">
        <v>23</v>
      </c>
      <c r="E655" s="2">
        <f>VLOOKUP(D655,CUSTOMERS!A:E,5,FALSE)</f>
        <v>9</v>
      </c>
      <c r="F655" s="2" t="str">
        <f ca="1">VLOOKUP(D655,CUSTOMERS!A:J,10,FALSE)</f>
        <v>30 - 40</v>
      </c>
      <c r="G655" s="2" t="str">
        <f>VLOOKUP(D655,CUSTOMERS!A:I,9,FALSE)</f>
        <v>Mid-Atlantic</v>
      </c>
      <c r="H655" s="2" t="str">
        <f>VLOOKUP(D655,CUSTOMERS!A:K,11,FALSE)</f>
        <v>USA</v>
      </c>
      <c r="I655" s="2">
        <f t="shared" si="10"/>
        <v>0</v>
      </c>
    </row>
    <row r="656" spans="1:9" x14ac:dyDescent="0.2">
      <c r="A656" s="2">
        <v>1756</v>
      </c>
      <c r="B656" s="2">
        <v>1</v>
      </c>
      <c r="C656" s="4">
        <v>44996</v>
      </c>
      <c r="D656" s="2">
        <v>385</v>
      </c>
      <c r="E656" s="2">
        <f>VLOOKUP(D656,CUSTOMERS!A:E,5,FALSE)</f>
        <v>4</v>
      </c>
      <c r="F656" s="2" t="str">
        <f ca="1">VLOOKUP(D656,CUSTOMERS!A:J,10,FALSE)</f>
        <v>40 - 50</v>
      </c>
      <c r="G656" s="2" t="str">
        <f>VLOOKUP(D656,CUSTOMERS!A:I,9,FALSE)</f>
        <v>South</v>
      </c>
      <c r="H656" s="2" t="str">
        <f>VLOOKUP(D656,CUSTOMERS!A:K,11,FALSE)</f>
        <v>USA</v>
      </c>
      <c r="I656" s="2">
        <f t="shared" si="10"/>
        <v>0</v>
      </c>
    </row>
    <row r="657" spans="1:9" x14ac:dyDescent="0.2">
      <c r="A657" s="2">
        <v>1757</v>
      </c>
      <c r="B657" s="2">
        <v>1</v>
      </c>
      <c r="C657" s="4">
        <v>44996</v>
      </c>
      <c r="D657" s="2">
        <v>605</v>
      </c>
      <c r="E657" s="2">
        <f>VLOOKUP(D657,CUSTOMERS!A:E,5,FALSE)</f>
        <v>8</v>
      </c>
      <c r="F657" s="2" t="str">
        <f ca="1">VLOOKUP(D657,CUSTOMERS!A:J,10,FALSE)</f>
        <v>30 - 40</v>
      </c>
      <c r="G657" s="2" t="str">
        <f>VLOOKUP(D657,CUSTOMERS!A:I,9,FALSE)</f>
        <v>Mid-Atlantic</v>
      </c>
      <c r="H657" s="2" t="str">
        <f>VLOOKUP(D657,CUSTOMERS!A:K,11,FALSE)</f>
        <v>USA</v>
      </c>
      <c r="I657" s="2">
        <f t="shared" si="10"/>
        <v>1</v>
      </c>
    </row>
    <row r="658" spans="1:9" x14ac:dyDescent="0.2">
      <c r="A658" s="2">
        <v>1758</v>
      </c>
      <c r="B658" s="2">
        <v>1</v>
      </c>
      <c r="C658" s="4">
        <v>44996</v>
      </c>
      <c r="D658" s="2">
        <v>644</v>
      </c>
      <c r="E658" s="2">
        <f>VLOOKUP(D658,CUSTOMERS!A:E,5,FALSE)</f>
        <v>6</v>
      </c>
      <c r="F658" s="2" t="str">
        <f ca="1">VLOOKUP(D658,CUSTOMERS!A:J,10,FALSE)</f>
        <v>40 - 50</v>
      </c>
      <c r="G658" s="2" t="str">
        <f>VLOOKUP(D658,CUSTOMERS!A:I,9,FALSE)</f>
        <v>Central</v>
      </c>
      <c r="H658" s="2" t="str">
        <f>VLOOKUP(D658,CUSTOMERS!A:K,11,FALSE)</f>
        <v>USA</v>
      </c>
      <c r="I658" s="2">
        <f t="shared" si="10"/>
        <v>1</v>
      </c>
    </row>
    <row r="659" spans="1:9" x14ac:dyDescent="0.2">
      <c r="A659" s="2">
        <v>1759</v>
      </c>
      <c r="B659" s="2">
        <v>1</v>
      </c>
      <c r="C659" s="4">
        <v>44996</v>
      </c>
      <c r="D659" s="2">
        <v>657</v>
      </c>
      <c r="E659" s="2">
        <f>VLOOKUP(D659,CUSTOMERS!A:E,5,FALSE)</f>
        <v>5</v>
      </c>
      <c r="F659" s="2" t="str">
        <f ca="1">VLOOKUP(D659,CUSTOMERS!A:J,10,FALSE)</f>
        <v>30 - 40</v>
      </c>
      <c r="G659" s="2" t="str">
        <f>VLOOKUP(D659,CUSTOMERS!A:I,9,FALSE)</f>
        <v>Mid-Atlantic</v>
      </c>
      <c r="H659" s="2" t="str">
        <f>VLOOKUP(D659,CUSTOMERS!A:K,11,FALSE)</f>
        <v>USA</v>
      </c>
      <c r="I659" s="2">
        <f t="shared" si="10"/>
        <v>0</v>
      </c>
    </row>
    <row r="660" spans="1:9" x14ac:dyDescent="0.2">
      <c r="A660" s="2">
        <v>1760</v>
      </c>
      <c r="B660" s="2">
        <v>1</v>
      </c>
      <c r="C660" s="4">
        <v>44997</v>
      </c>
      <c r="D660" s="2">
        <v>184</v>
      </c>
      <c r="E660" s="2">
        <f>VLOOKUP(D660,CUSTOMERS!A:E,5,FALSE)</f>
        <v>5</v>
      </c>
      <c r="F660" s="2" t="str">
        <f ca="1">VLOOKUP(D660,CUSTOMERS!A:J,10,FALSE)</f>
        <v>40 - 50</v>
      </c>
      <c r="G660" s="2" t="str">
        <f>VLOOKUP(D660,CUSTOMERS!A:I,9,FALSE)</f>
        <v>North-West</v>
      </c>
      <c r="H660" s="2" t="str">
        <f>VLOOKUP(D660,CUSTOMERS!A:K,11,FALSE)</f>
        <v>USA</v>
      </c>
      <c r="I660" s="2">
        <f t="shared" si="10"/>
        <v>1</v>
      </c>
    </row>
    <row r="661" spans="1:9" x14ac:dyDescent="0.2">
      <c r="A661" s="2">
        <v>1761</v>
      </c>
      <c r="B661" s="2">
        <v>1</v>
      </c>
      <c r="C661" s="4">
        <v>44997</v>
      </c>
      <c r="D661" s="2">
        <v>247</v>
      </c>
      <c r="E661" s="2">
        <f>VLOOKUP(D661,CUSTOMERS!A:E,5,FALSE)</f>
        <v>6</v>
      </c>
      <c r="F661" s="2" t="str">
        <f ca="1">VLOOKUP(D661,CUSTOMERS!A:J,10,FALSE)</f>
        <v>70+</v>
      </c>
      <c r="G661" s="2" t="str">
        <f>VLOOKUP(D661,CUSTOMERS!A:I,9,FALSE)</f>
        <v>Central</v>
      </c>
      <c r="H661" s="2" t="str">
        <f>VLOOKUP(D661,CUSTOMERS!A:K,11,FALSE)</f>
        <v>USA</v>
      </c>
      <c r="I661" s="2">
        <f t="shared" si="10"/>
        <v>1</v>
      </c>
    </row>
    <row r="662" spans="1:9" x14ac:dyDescent="0.2">
      <c r="A662" s="2">
        <v>1762</v>
      </c>
      <c r="B662" s="2">
        <v>1</v>
      </c>
      <c r="C662" s="4">
        <v>44997</v>
      </c>
      <c r="D662" s="2">
        <v>534</v>
      </c>
      <c r="E662" s="2">
        <f>VLOOKUP(D662,CUSTOMERS!A:E,5,FALSE)</f>
        <v>1</v>
      </c>
      <c r="F662" s="2" t="str">
        <f ca="1">VLOOKUP(D662,CUSTOMERS!A:J,10,FALSE)</f>
        <v>30 - 40</v>
      </c>
      <c r="G662" s="2" t="str">
        <f>VLOOKUP(D662,CUSTOMERS!A:I,9,FALSE)</f>
        <v>North-East</v>
      </c>
      <c r="H662" s="2" t="str">
        <f>VLOOKUP(D662,CUSTOMERS!A:K,11,FALSE)</f>
        <v>USA</v>
      </c>
      <c r="I662" s="2">
        <f t="shared" si="10"/>
        <v>1</v>
      </c>
    </row>
    <row r="663" spans="1:9" x14ac:dyDescent="0.2">
      <c r="A663" s="2">
        <v>1763</v>
      </c>
      <c r="B663" s="2">
        <v>1</v>
      </c>
      <c r="C663" s="4">
        <v>44997</v>
      </c>
      <c r="D663" s="2">
        <v>658</v>
      </c>
      <c r="E663" s="2">
        <f>VLOOKUP(D663,CUSTOMERS!A:E,5,FALSE)</f>
        <v>4</v>
      </c>
      <c r="F663" s="2" t="str">
        <f ca="1">VLOOKUP(D663,CUSTOMERS!A:J,10,FALSE)</f>
        <v>50 - 60</v>
      </c>
      <c r="G663" s="2" t="str">
        <f>VLOOKUP(D663,CUSTOMERS!A:I,9,FALSE)</f>
        <v>South-West</v>
      </c>
      <c r="H663" s="2" t="str">
        <f>VLOOKUP(D663,CUSTOMERS!A:K,11,FALSE)</f>
        <v>USA</v>
      </c>
      <c r="I663" s="2">
        <f t="shared" si="10"/>
        <v>1</v>
      </c>
    </row>
    <row r="664" spans="1:9" x14ac:dyDescent="0.2">
      <c r="A664" s="2">
        <v>1764</v>
      </c>
      <c r="B664" s="2">
        <v>1</v>
      </c>
      <c r="C664" s="4">
        <v>44998</v>
      </c>
      <c r="D664" s="2">
        <v>382</v>
      </c>
      <c r="E664" s="2">
        <f>VLOOKUP(D664,CUSTOMERS!A:E,5,FALSE)</f>
        <v>6</v>
      </c>
      <c r="F664" s="2" t="str">
        <f ca="1">VLOOKUP(D664,CUSTOMERS!A:J,10,FALSE)</f>
        <v>60 - 70</v>
      </c>
      <c r="G664" s="2" t="str">
        <f>VLOOKUP(D664,CUSTOMERS!A:I,9,FALSE)</f>
        <v>Canada</v>
      </c>
      <c r="H664" s="2" t="str">
        <f>VLOOKUP(D664,CUSTOMERS!A:K,11,FALSE)</f>
        <v>Canada</v>
      </c>
      <c r="I664" s="2">
        <f t="shared" si="10"/>
        <v>0</v>
      </c>
    </row>
    <row r="665" spans="1:9" x14ac:dyDescent="0.2">
      <c r="A665" s="2">
        <v>1765</v>
      </c>
      <c r="B665" s="2">
        <v>1</v>
      </c>
      <c r="C665" s="4">
        <v>44999</v>
      </c>
      <c r="D665" s="2">
        <v>384</v>
      </c>
      <c r="E665" s="2">
        <f>VLOOKUP(D665,CUSTOMERS!A:E,5,FALSE)</f>
        <v>5</v>
      </c>
      <c r="F665" s="2" t="str">
        <f ca="1">VLOOKUP(D665,CUSTOMERS!A:J,10,FALSE)</f>
        <v>30 - 40</v>
      </c>
      <c r="G665" s="2" t="str">
        <f>VLOOKUP(D665,CUSTOMERS!A:I,9,FALSE)</f>
        <v>South</v>
      </c>
      <c r="H665" s="2" t="str">
        <f>VLOOKUP(D665,CUSTOMERS!A:K,11,FALSE)</f>
        <v>USA</v>
      </c>
      <c r="I665" s="2">
        <f t="shared" si="10"/>
        <v>0</v>
      </c>
    </row>
    <row r="666" spans="1:9" x14ac:dyDescent="0.2">
      <c r="A666" s="2">
        <v>1766</v>
      </c>
      <c r="B666" s="2">
        <v>1</v>
      </c>
      <c r="C666" s="4">
        <v>44999</v>
      </c>
      <c r="D666" s="2">
        <v>406</v>
      </c>
      <c r="E666" s="2">
        <f>VLOOKUP(D666,CUSTOMERS!A:E,5,FALSE)</f>
        <v>3</v>
      </c>
      <c r="F666" s="2" t="str">
        <f ca="1">VLOOKUP(D666,CUSTOMERS!A:J,10,FALSE)</f>
        <v>30 - 40</v>
      </c>
      <c r="G666" s="2" t="str">
        <f>VLOOKUP(D666,CUSTOMERS!A:I,9,FALSE)</f>
        <v>Mid-Atlantic</v>
      </c>
      <c r="H666" s="2" t="str">
        <f>VLOOKUP(D666,CUSTOMERS!A:K,11,FALSE)</f>
        <v>USA</v>
      </c>
      <c r="I666" s="2">
        <f t="shared" si="10"/>
        <v>0</v>
      </c>
    </row>
    <row r="667" spans="1:9" x14ac:dyDescent="0.2">
      <c r="A667" s="2">
        <v>1767</v>
      </c>
      <c r="B667" s="2">
        <v>1</v>
      </c>
      <c r="C667" s="4">
        <v>45000</v>
      </c>
      <c r="D667" s="2">
        <v>300</v>
      </c>
      <c r="E667" s="2">
        <f>VLOOKUP(D667,CUSTOMERS!A:E,5,FALSE)</f>
        <v>4</v>
      </c>
      <c r="F667" s="2" t="str">
        <f ca="1">VLOOKUP(D667,CUSTOMERS!A:J,10,FALSE)</f>
        <v>20 - 30</v>
      </c>
      <c r="G667" s="2" t="str">
        <f>VLOOKUP(D667,CUSTOMERS!A:I,9,FALSE)</f>
        <v>North-West</v>
      </c>
      <c r="H667" s="2" t="str">
        <f>VLOOKUP(D667,CUSTOMERS!A:K,11,FALSE)</f>
        <v>USA</v>
      </c>
      <c r="I667" s="2">
        <f t="shared" si="10"/>
        <v>1</v>
      </c>
    </row>
    <row r="668" spans="1:9" x14ac:dyDescent="0.2">
      <c r="A668" s="2">
        <v>1768</v>
      </c>
      <c r="B668" s="2">
        <v>1</v>
      </c>
      <c r="C668" s="4">
        <v>45000</v>
      </c>
      <c r="D668" s="2">
        <v>481</v>
      </c>
      <c r="E668" s="2">
        <f>VLOOKUP(D668,CUSTOMERS!A:E,5,FALSE)</f>
        <v>3</v>
      </c>
      <c r="F668" s="2" t="str">
        <f ca="1">VLOOKUP(D668,CUSTOMERS!A:J,10,FALSE)</f>
        <v>50 - 60</v>
      </c>
      <c r="G668" s="2" t="str">
        <f>VLOOKUP(D668,CUSTOMERS!A:I,9,FALSE)</f>
        <v>North-East</v>
      </c>
      <c r="H668" s="2" t="str">
        <f>VLOOKUP(D668,CUSTOMERS!A:K,11,FALSE)</f>
        <v>USA</v>
      </c>
      <c r="I668" s="2">
        <f t="shared" si="10"/>
        <v>1</v>
      </c>
    </row>
    <row r="669" spans="1:9" x14ac:dyDescent="0.2">
      <c r="A669" s="2">
        <v>1769</v>
      </c>
      <c r="B669" s="2">
        <v>1</v>
      </c>
      <c r="C669" s="4">
        <v>45000</v>
      </c>
      <c r="D669" s="2">
        <v>522</v>
      </c>
      <c r="E669" s="2">
        <f>VLOOKUP(D669,CUSTOMERS!A:E,5,FALSE)</f>
        <v>2</v>
      </c>
      <c r="F669" s="2" t="str">
        <f ca="1">VLOOKUP(D669,CUSTOMERS!A:J,10,FALSE)</f>
        <v>30 - 40</v>
      </c>
      <c r="G669" s="2" t="str">
        <f>VLOOKUP(D669,CUSTOMERS!A:I,9,FALSE)</f>
        <v>North-East</v>
      </c>
      <c r="H669" s="2" t="str">
        <f>VLOOKUP(D669,CUSTOMERS!A:K,11,FALSE)</f>
        <v>USA</v>
      </c>
      <c r="I669" s="2">
        <f t="shared" si="10"/>
        <v>1</v>
      </c>
    </row>
    <row r="670" spans="1:9" x14ac:dyDescent="0.2">
      <c r="A670" s="2">
        <v>1770</v>
      </c>
      <c r="B670" s="2">
        <v>1</v>
      </c>
      <c r="C670" s="4">
        <v>45001</v>
      </c>
      <c r="D670" s="2">
        <v>298</v>
      </c>
      <c r="E670" s="2">
        <f>VLOOKUP(D670,CUSTOMERS!A:E,5,FALSE)</f>
        <v>6</v>
      </c>
      <c r="F670" s="2" t="str">
        <f ca="1">VLOOKUP(D670,CUSTOMERS!A:J,10,FALSE)</f>
        <v>50 - 60</v>
      </c>
      <c r="G670" s="2" t="str">
        <f>VLOOKUP(D670,CUSTOMERS!A:I,9,FALSE)</f>
        <v>South-East</v>
      </c>
      <c r="H670" s="2" t="str">
        <f>VLOOKUP(D670,CUSTOMERS!A:K,11,FALSE)</f>
        <v>USA</v>
      </c>
      <c r="I670" s="2">
        <f t="shared" si="10"/>
        <v>1</v>
      </c>
    </row>
    <row r="671" spans="1:9" x14ac:dyDescent="0.2">
      <c r="A671" s="2">
        <v>1771</v>
      </c>
      <c r="B671" s="2">
        <v>1</v>
      </c>
      <c r="C671" s="4">
        <v>45001</v>
      </c>
      <c r="D671" s="2">
        <v>398</v>
      </c>
      <c r="E671" s="2">
        <f>VLOOKUP(D671,CUSTOMERS!A:E,5,FALSE)</f>
        <v>8</v>
      </c>
      <c r="F671" s="2" t="str">
        <f ca="1">VLOOKUP(D671,CUSTOMERS!A:J,10,FALSE)</f>
        <v>50 - 60</v>
      </c>
      <c r="G671" s="2" t="str">
        <f>VLOOKUP(D671,CUSTOMERS!A:I,9,FALSE)</f>
        <v>South-East</v>
      </c>
      <c r="H671" s="2" t="str">
        <f>VLOOKUP(D671,CUSTOMERS!A:K,11,FALSE)</f>
        <v>USA</v>
      </c>
      <c r="I671" s="2">
        <f t="shared" si="10"/>
        <v>0</v>
      </c>
    </row>
    <row r="672" spans="1:9" x14ac:dyDescent="0.2">
      <c r="A672" s="2">
        <v>1772</v>
      </c>
      <c r="B672" s="2">
        <v>1</v>
      </c>
      <c r="C672" s="4">
        <v>45001</v>
      </c>
      <c r="D672" s="2">
        <v>550</v>
      </c>
      <c r="E672" s="2">
        <f>VLOOKUP(D672,CUSTOMERS!A:E,5,FALSE)</f>
        <v>8</v>
      </c>
      <c r="F672" s="2" t="str">
        <f ca="1">VLOOKUP(D672,CUSTOMERS!A:J,10,FALSE)</f>
        <v>30 - 40</v>
      </c>
      <c r="G672" s="2" t="str">
        <f>VLOOKUP(D672,CUSTOMERS!A:I,9,FALSE)</f>
        <v>South</v>
      </c>
      <c r="H672" s="2" t="str">
        <f>VLOOKUP(D672,CUSTOMERS!A:K,11,FALSE)</f>
        <v>USA</v>
      </c>
      <c r="I672" s="2">
        <f t="shared" si="10"/>
        <v>1</v>
      </c>
    </row>
    <row r="673" spans="1:9" x14ac:dyDescent="0.2">
      <c r="A673" s="2">
        <v>1773</v>
      </c>
      <c r="B673" s="2">
        <v>1</v>
      </c>
      <c r="C673" s="4">
        <v>45002</v>
      </c>
      <c r="D673" s="2">
        <v>680</v>
      </c>
      <c r="E673" s="2">
        <f>VLOOKUP(D673,CUSTOMERS!A:E,5,FALSE)</f>
        <v>2</v>
      </c>
      <c r="F673" s="2" t="str">
        <f ca="1">VLOOKUP(D673,CUSTOMERS!A:J,10,FALSE)</f>
        <v>40 - 50</v>
      </c>
      <c r="G673" s="2" t="str">
        <f>VLOOKUP(D673,CUSTOMERS!A:I,9,FALSE)</f>
        <v>Central</v>
      </c>
      <c r="H673" s="2" t="str">
        <f>VLOOKUP(D673,CUSTOMERS!A:K,11,FALSE)</f>
        <v>USA</v>
      </c>
      <c r="I673" s="2">
        <f t="shared" si="10"/>
        <v>1</v>
      </c>
    </row>
    <row r="674" spans="1:9" x14ac:dyDescent="0.2">
      <c r="A674" s="2">
        <v>1774</v>
      </c>
      <c r="B674" s="2">
        <v>1</v>
      </c>
      <c r="C674" s="4">
        <v>45002</v>
      </c>
      <c r="D674" s="2">
        <v>74</v>
      </c>
      <c r="E674" s="2">
        <f>VLOOKUP(D674,CUSTOMERS!A:E,5,FALSE)</f>
        <v>3</v>
      </c>
      <c r="F674" s="2" t="str">
        <f ca="1">VLOOKUP(D674,CUSTOMERS!A:J,10,FALSE)</f>
        <v>50 - 60</v>
      </c>
      <c r="G674" s="2" t="str">
        <f>VLOOKUP(D674,CUSTOMERS!A:I,9,FALSE)</f>
        <v>North-East</v>
      </c>
      <c r="H674" s="2" t="str">
        <f>VLOOKUP(D674,CUSTOMERS!A:K,11,FALSE)</f>
        <v>USA</v>
      </c>
      <c r="I674" s="2">
        <f t="shared" si="10"/>
        <v>1</v>
      </c>
    </row>
    <row r="675" spans="1:9" x14ac:dyDescent="0.2">
      <c r="A675" s="2">
        <v>1775</v>
      </c>
      <c r="B675" s="2">
        <v>1</v>
      </c>
      <c r="C675" s="4">
        <v>45002</v>
      </c>
      <c r="D675" s="2">
        <v>152</v>
      </c>
      <c r="E675" s="2">
        <f>VLOOKUP(D675,CUSTOMERS!A:E,5,FALSE)</f>
        <v>3</v>
      </c>
      <c r="F675" s="2" t="str">
        <f ca="1">VLOOKUP(D675,CUSTOMERS!A:J,10,FALSE)</f>
        <v>40 - 50</v>
      </c>
      <c r="G675" s="2" t="str">
        <f>VLOOKUP(D675,CUSTOMERS!A:I,9,FALSE)</f>
        <v>Canada</v>
      </c>
      <c r="H675" s="2" t="str">
        <f>VLOOKUP(D675,CUSTOMERS!A:K,11,FALSE)</f>
        <v>Canada</v>
      </c>
      <c r="I675" s="2">
        <f t="shared" si="10"/>
        <v>0</v>
      </c>
    </row>
    <row r="676" spans="1:9" x14ac:dyDescent="0.2">
      <c r="A676" s="2">
        <v>1776</v>
      </c>
      <c r="B676" s="2">
        <v>1</v>
      </c>
      <c r="C676" s="4">
        <v>45002</v>
      </c>
      <c r="D676" s="2">
        <v>308</v>
      </c>
      <c r="E676" s="2">
        <f>VLOOKUP(D676,CUSTOMERS!A:E,5,FALSE)</f>
        <v>2</v>
      </c>
      <c r="F676" s="2" t="str">
        <f ca="1">VLOOKUP(D676,CUSTOMERS!A:J,10,FALSE)</f>
        <v>40 - 50</v>
      </c>
      <c r="G676" s="2" t="str">
        <f>VLOOKUP(D676,CUSTOMERS!A:I,9,FALSE)</f>
        <v>South</v>
      </c>
      <c r="H676" s="2" t="str">
        <f>VLOOKUP(D676,CUSTOMERS!A:K,11,FALSE)</f>
        <v>USA</v>
      </c>
      <c r="I676" s="2">
        <f t="shared" si="10"/>
        <v>1</v>
      </c>
    </row>
    <row r="677" spans="1:9" x14ac:dyDescent="0.2">
      <c r="A677" s="2">
        <v>1777</v>
      </c>
      <c r="B677" s="2">
        <v>1</v>
      </c>
      <c r="C677" s="4">
        <v>45002</v>
      </c>
      <c r="D677" s="2">
        <v>663</v>
      </c>
      <c r="E677" s="2">
        <f>VLOOKUP(D677,CUSTOMERS!A:E,5,FALSE)</f>
        <v>3</v>
      </c>
      <c r="F677" s="2" t="str">
        <f ca="1">VLOOKUP(D677,CUSTOMERS!A:J,10,FALSE)</f>
        <v>40 - 50</v>
      </c>
      <c r="G677" s="2" t="str">
        <f>VLOOKUP(D677,CUSTOMERS!A:I,9,FALSE)</f>
        <v>South-West</v>
      </c>
      <c r="H677" s="2" t="str">
        <f>VLOOKUP(D677,CUSTOMERS!A:K,11,FALSE)</f>
        <v>USA</v>
      </c>
      <c r="I677" s="2">
        <f t="shared" si="10"/>
        <v>1</v>
      </c>
    </row>
    <row r="678" spans="1:9" x14ac:dyDescent="0.2">
      <c r="A678" s="2">
        <v>1778</v>
      </c>
      <c r="B678" s="2">
        <v>1</v>
      </c>
      <c r="C678" s="4">
        <v>45003</v>
      </c>
      <c r="D678" s="2">
        <v>132</v>
      </c>
      <c r="E678" s="2">
        <f>VLOOKUP(D678,CUSTOMERS!A:E,5,FALSE)</f>
        <v>3</v>
      </c>
      <c r="F678" s="2" t="str">
        <f ca="1">VLOOKUP(D678,CUSTOMERS!A:J,10,FALSE)</f>
        <v>40 - 50</v>
      </c>
      <c r="G678" s="2" t="str">
        <f>VLOOKUP(D678,CUSTOMERS!A:I,9,FALSE)</f>
        <v>Mid-Atlantic</v>
      </c>
      <c r="H678" s="2" t="str">
        <f>VLOOKUP(D678,CUSTOMERS!A:K,11,FALSE)</f>
        <v>USA</v>
      </c>
      <c r="I678" s="2">
        <f t="shared" si="10"/>
        <v>1</v>
      </c>
    </row>
    <row r="679" spans="1:9" x14ac:dyDescent="0.2">
      <c r="A679" s="2">
        <v>1779</v>
      </c>
      <c r="B679" s="2">
        <v>1</v>
      </c>
      <c r="C679" s="4">
        <v>45003</v>
      </c>
      <c r="D679" s="2">
        <v>392</v>
      </c>
      <c r="E679" s="2">
        <f>VLOOKUP(D679,CUSTOMERS!A:E,5,FALSE)</f>
        <v>2</v>
      </c>
      <c r="F679" s="2" t="str">
        <f ca="1">VLOOKUP(D679,CUSTOMERS!A:J,10,FALSE)</f>
        <v>40 - 50</v>
      </c>
      <c r="G679" s="2" t="str">
        <f>VLOOKUP(D679,CUSTOMERS!A:I,9,FALSE)</f>
        <v>North-East</v>
      </c>
      <c r="H679" s="2" t="str">
        <f>VLOOKUP(D679,CUSTOMERS!A:K,11,FALSE)</f>
        <v>USA</v>
      </c>
      <c r="I679" s="2">
        <f t="shared" si="10"/>
        <v>0</v>
      </c>
    </row>
    <row r="680" spans="1:9" x14ac:dyDescent="0.2">
      <c r="A680" s="2">
        <v>1780</v>
      </c>
      <c r="B680" s="2">
        <v>1</v>
      </c>
      <c r="C680" s="4">
        <v>45003</v>
      </c>
      <c r="D680" s="2">
        <v>521</v>
      </c>
      <c r="E680" s="2">
        <f>VLOOKUP(D680,CUSTOMERS!A:E,5,FALSE)</f>
        <v>2</v>
      </c>
      <c r="F680" s="2" t="str">
        <f ca="1">VLOOKUP(D680,CUSTOMERS!A:J,10,FALSE)</f>
        <v>40 - 50</v>
      </c>
      <c r="G680" s="2" t="str">
        <f>VLOOKUP(D680,CUSTOMERS!A:I,9,FALSE)</f>
        <v>France</v>
      </c>
      <c r="H680" s="2" t="str">
        <f>VLOOKUP(D680,CUSTOMERS!A:K,11,FALSE)</f>
        <v>Europe</v>
      </c>
      <c r="I680" s="2">
        <f t="shared" si="10"/>
        <v>1</v>
      </c>
    </row>
    <row r="681" spans="1:9" x14ac:dyDescent="0.2">
      <c r="A681" s="2">
        <v>1781</v>
      </c>
      <c r="B681" s="2">
        <v>1</v>
      </c>
      <c r="C681" s="4">
        <v>45003</v>
      </c>
      <c r="D681" s="2">
        <v>582</v>
      </c>
      <c r="E681" s="2">
        <f>VLOOKUP(D681,CUSTOMERS!A:E,5,FALSE)</f>
        <v>4</v>
      </c>
      <c r="F681" s="2" t="str">
        <f ca="1">VLOOKUP(D681,CUSTOMERS!A:J,10,FALSE)</f>
        <v>30 - 40</v>
      </c>
      <c r="G681" s="2" t="str">
        <f>VLOOKUP(D681,CUSTOMERS!A:I,9,FALSE)</f>
        <v>South-East</v>
      </c>
      <c r="H681" s="2" t="str">
        <f>VLOOKUP(D681,CUSTOMERS!A:K,11,FALSE)</f>
        <v>USA</v>
      </c>
      <c r="I681" s="2">
        <f t="shared" si="10"/>
        <v>1</v>
      </c>
    </row>
    <row r="682" spans="1:9" x14ac:dyDescent="0.2">
      <c r="A682" s="2">
        <v>1782</v>
      </c>
      <c r="B682" s="2">
        <v>1</v>
      </c>
      <c r="C682" s="4">
        <v>45004</v>
      </c>
      <c r="D682" s="2">
        <v>137</v>
      </c>
      <c r="E682" s="2">
        <f>VLOOKUP(D682,CUSTOMERS!A:E,5,FALSE)</f>
        <v>9</v>
      </c>
      <c r="F682" s="2" t="str">
        <f ca="1">VLOOKUP(D682,CUSTOMERS!A:J,10,FALSE)</f>
        <v>40 - 50</v>
      </c>
      <c r="G682" s="2" t="str">
        <f>VLOOKUP(D682,CUSTOMERS!A:I,9,FALSE)</f>
        <v>North-East</v>
      </c>
      <c r="H682" s="2" t="str">
        <f>VLOOKUP(D682,CUSTOMERS!A:K,11,FALSE)</f>
        <v>USA</v>
      </c>
      <c r="I682" s="2">
        <f t="shared" si="10"/>
        <v>0</v>
      </c>
    </row>
    <row r="683" spans="1:9" x14ac:dyDescent="0.2">
      <c r="A683" s="2">
        <v>1783</v>
      </c>
      <c r="B683" s="2">
        <v>1</v>
      </c>
      <c r="C683" s="4">
        <v>45004</v>
      </c>
      <c r="D683" s="2">
        <v>245</v>
      </c>
      <c r="E683" s="2">
        <f>VLOOKUP(D683,CUSTOMERS!A:E,5,FALSE)</f>
        <v>2</v>
      </c>
      <c r="F683" s="2" t="str">
        <f ca="1">VLOOKUP(D683,CUSTOMERS!A:J,10,FALSE)</f>
        <v>50 - 60</v>
      </c>
      <c r="G683" s="2" t="str">
        <f>VLOOKUP(D683,CUSTOMERS!A:I,9,FALSE)</f>
        <v>North-East</v>
      </c>
      <c r="H683" s="2" t="str">
        <f>VLOOKUP(D683,CUSTOMERS!A:K,11,FALSE)</f>
        <v>USA</v>
      </c>
      <c r="I683" s="2">
        <f t="shared" si="10"/>
        <v>1</v>
      </c>
    </row>
    <row r="684" spans="1:9" x14ac:dyDescent="0.2">
      <c r="A684" s="2">
        <v>1784</v>
      </c>
      <c r="B684" s="2">
        <v>1</v>
      </c>
      <c r="C684" s="4">
        <v>45004</v>
      </c>
      <c r="D684" s="2">
        <v>376</v>
      </c>
      <c r="E684" s="2">
        <f>VLOOKUP(D684,CUSTOMERS!A:E,5,FALSE)</f>
        <v>4</v>
      </c>
      <c r="F684" s="2" t="str">
        <f ca="1">VLOOKUP(D684,CUSTOMERS!A:J,10,FALSE)</f>
        <v>40 - 50</v>
      </c>
      <c r="G684" s="2" t="str">
        <f>VLOOKUP(D684,CUSTOMERS!A:I,9,FALSE)</f>
        <v>Mid-Atlantic</v>
      </c>
      <c r="H684" s="2" t="str">
        <f>VLOOKUP(D684,CUSTOMERS!A:K,11,FALSE)</f>
        <v>USA</v>
      </c>
      <c r="I684" s="2">
        <f t="shared" si="10"/>
        <v>1</v>
      </c>
    </row>
    <row r="685" spans="1:9" x14ac:dyDescent="0.2">
      <c r="A685" s="2">
        <v>1785</v>
      </c>
      <c r="B685" s="2">
        <v>1</v>
      </c>
      <c r="C685" s="4">
        <v>45004</v>
      </c>
      <c r="D685" s="2">
        <v>682</v>
      </c>
      <c r="E685" s="2">
        <f>VLOOKUP(D685,CUSTOMERS!A:E,5,FALSE)</f>
        <v>4</v>
      </c>
      <c r="F685" s="2" t="str">
        <f ca="1">VLOOKUP(D685,CUSTOMERS!A:J,10,FALSE)</f>
        <v>40 - 50</v>
      </c>
      <c r="G685" s="2" t="str">
        <f>VLOOKUP(D685,CUSTOMERS!A:I,9,FALSE)</f>
        <v>Mid-Atlantic</v>
      </c>
      <c r="H685" s="2" t="str">
        <f>VLOOKUP(D685,CUSTOMERS!A:K,11,FALSE)</f>
        <v>USA</v>
      </c>
      <c r="I685" s="2">
        <f t="shared" si="10"/>
        <v>0</v>
      </c>
    </row>
    <row r="686" spans="1:9" x14ac:dyDescent="0.2">
      <c r="A686" s="2">
        <v>1786</v>
      </c>
      <c r="B686" s="2">
        <v>1</v>
      </c>
      <c r="C686" s="4">
        <v>45005</v>
      </c>
      <c r="D686" s="2">
        <v>246</v>
      </c>
      <c r="E686" s="2">
        <f>VLOOKUP(D686,CUSTOMERS!A:E,5,FALSE)</f>
        <v>3</v>
      </c>
      <c r="F686" s="2" t="str">
        <f ca="1">VLOOKUP(D686,CUSTOMERS!A:J,10,FALSE)</f>
        <v>40 - 50</v>
      </c>
      <c r="G686" s="2" t="str">
        <f>VLOOKUP(D686,CUSTOMERS!A:I,9,FALSE)</f>
        <v>South</v>
      </c>
      <c r="H686" s="2" t="str">
        <f>VLOOKUP(D686,CUSTOMERS!A:K,11,FALSE)</f>
        <v>USA</v>
      </c>
      <c r="I686" s="2">
        <f t="shared" si="10"/>
        <v>0</v>
      </c>
    </row>
    <row r="687" spans="1:9" x14ac:dyDescent="0.2">
      <c r="A687" s="2">
        <v>1787</v>
      </c>
      <c r="B687" s="2">
        <v>1</v>
      </c>
      <c r="C687" s="4">
        <v>45005</v>
      </c>
      <c r="D687" s="2">
        <v>388</v>
      </c>
      <c r="E687" s="2">
        <f>VLOOKUP(D687,CUSTOMERS!A:E,5,FALSE)</f>
        <v>4</v>
      </c>
      <c r="F687" s="2" t="str">
        <f ca="1">VLOOKUP(D687,CUSTOMERS!A:J,10,FALSE)</f>
        <v>40 - 50</v>
      </c>
      <c r="G687" s="2" t="str">
        <f>VLOOKUP(D687,CUSTOMERS!A:I,9,FALSE)</f>
        <v>Central</v>
      </c>
      <c r="H687" s="2" t="str">
        <f>VLOOKUP(D687,CUSTOMERS!A:K,11,FALSE)</f>
        <v>USA</v>
      </c>
      <c r="I687" s="2">
        <f t="shared" si="10"/>
        <v>1</v>
      </c>
    </row>
    <row r="688" spans="1:9" x14ac:dyDescent="0.2">
      <c r="A688" s="2">
        <v>1788</v>
      </c>
      <c r="B688" s="2">
        <v>1</v>
      </c>
      <c r="C688" s="4">
        <v>45006</v>
      </c>
      <c r="D688" s="2">
        <v>512</v>
      </c>
      <c r="E688" s="2">
        <f>VLOOKUP(D688,CUSTOMERS!A:E,5,FALSE)</f>
        <v>8</v>
      </c>
      <c r="F688" s="2" t="str">
        <f ca="1">VLOOKUP(D688,CUSTOMERS!A:J,10,FALSE)</f>
        <v>40 - 50</v>
      </c>
      <c r="G688" s="2" t="str">
        <f>VLOOKUP(D688,CUSTOMERS!A:I,9,FALSE)</f>
        <v>North-East</v>
      </c>
      <c r="H688" s="2" t="str">
        <f>VLOOKUP(D688,CUSTOMERS!A:K,11,FALSE)</f>
        <v>USA</v>
      </c>
      <c r="I688" s="2">
        <f t="shared" si="10"/>
        <v>0</v>
      </c>
    </row>
    <row r="689" spans="1:9" x14ac:dyDescent="0.2">
      <c r="A689" s="2">
        <v>1789</v>
      </c>
      <c r="B689" s="2">
        <v>1</v>
      </c>
      <c r="C689" s="4">
        <v>45007</v>
      </c>
      <c r="D689" s="2">
        <v>389</v>
      </c>
      <c r="E689" s="2">
        <f>VLOOKUP(D689,CUSTOMERS!A:E,5,FALSE)</f>
        <v>6</v>
      </c>
      <c r="F689" s="2" t="str">
        <f ca="1">VLOOKUP(D689,CUSTOMERS!A:J,10,FALSE)</f>
        <v>40 - 50</v>
      </c>
      <c r="G689" s="2" t="str">
        <f>VLOOKUP(D689,CUSTOMERS!A:I,9,FALSE)</f>
        <v>Mid-Atlantic</v>
      </c>
      <c r="H689" s="2" t="str">
        <f>VLOOKUP(D689,CUSTOMERS!A:K,11,FALSE)</f>
        <v>USA</v>
      </c>
      <c r="I689" s="2">
        <f t="shared" si="10"/>
        <v>1</v>
      </c>
    </row>
    <row r="690" spans="1:9" x14ac:dyDescent="0.2">
      <c r="A690" s="2">
        <v>1790</v>
      </c>
      <c r="B690" s="2">
        <v>1</v>
      </c>
      <c r="C690" s="4">
        <v>45007</v>
      </c>
      <c r="D690" s="2">
        <v>407</v>
      </c>
      <c r="E690" s="2">
        <f>VLOOKUP(D690,CUSTOMERS!A:E,5,FALSE)</f>
        <v>5</v>
      </c>
      <c r="F690" s="2" t="str">
        <f ca="1">VLOOKUP(D690,CUSTOMERS!A:J,10,FALSE)</f>
        <v>50 - 60</v>
      </c>
      <c r="G690" s="2" t="str">
        <f>VLOOKUP(D690,CUSTOMERS!A:I,9,FALSE)</f>
        <v>North-West</v>
      </c>
      <c r="H690" s="2" t="str">
        <f>VLOOKUP(D690,CUSTOMERS!A:K,11,FALSE)</f>
        <v>USA</v>
      </c>
      <c r="I690" s="2">
        <f t="shared" si="10"/>
        <v>1</v>
      </c>
    </row>
    <row r="691" spans="1:9" x14ac:dyDescent="0.2">
      <c r="A691" s="2">
        <v>1791</v>
      </c>
      <c r="B691" s="2">
        <v>1</v>
      </c>
      <c r="C691" s="4">
        <v>45007</v>
      </c>
      <c r="D691" s="2">
        <v>569</v>
      </c>
      <c r="E691" s="2">
        <f>VLOOKUP(D691,CUSTOMERS!A:E,5,FALSE)</f>
        <v>6</v>
      </c>
      <c r="F691" s="2" t="str">
        <f ca="1">VLOOKUP(D691,CUSTOMERS!A:J,10,FALSE)</f>
        <v>30 - 40</v>
      </c>
      <c r="G691" s="2" t="str">
        <f>VLOOKUP(D691,CUSTOMERS!A:I,9,FALSE)</f>
        <v>South</v>
      </c>
      <c r="H691" s="2" t="str">
        <f>VLOOKUP(D691,CUSTOMERS!A:K,11,FALSE)</f>
        <v>USA</v>
      </c>
      <c r="I691" s="2">
        <f t="shared" si="10"/>
        <v>1</v>
      </c>
    </row>
    <row r="692" spans="1:9" x14ac:dyDescent="0.2">
      <c r="A692" s="2">
        <v>1792</v>
      </c>
      <c r="B692" s="2">
        <v>1</v>
      </c>
      <c r="C692" s="4">
        <v>45008</v>
      </c>
      <c r="D692" s="2">
        <v>143</v>
      </c>
      <c r="E692" s="2">
        <f>VLOOKUP(D692,CUSTOMERS!A:E,5,FALSE)</f>
        <v>3</v>
      </c>
      <c r="F692" s="2" t="str">
        <f ca="1">VLOOKUP(D692,CUSTOMERS!A:J,10,FALSE)</f>
        <v>40 - 50</v>
      </c>
      <c r="G692" s="2" t="str">
        <f>VLOOKUP(D692,CUSTOMERS!A:I,9,FALSE)</f>
        <v>South-East</v>
      </c>
      <c r="H692" s="2" t="str">
        <f>VLOOKUP(D692,CUSTOMERS!A:K,11,FALSE)</f>
        <v>USA</v>
      </c>
      <c r="I692" s="2">
        <f t="shared" si="10"/>
        <v>0</v>
      </c>
    </row>
    <row r="693" spans="1:9" x14ac:dyDescent="0.2">
      <c r="A693" s="2">
        <v>1793</v>
      </c>
      <c r="B693" s="2">
        <v>1</v>
      </c>
      <c r="C693" s="4">
        <v>45008</v>
      </c>
      <c r="D693" s="2">
        <v>637</v>
      </c>
      <c r="E693" s="2">
        <f>VLOOKUP(D693,CUSTOMERS!A:E,5,FALSE)</f>
        <v>4</v>
      </c>
      <c r="F693" s="2" t="str">
        <f ca="1">VLOOKUP(D693,CUSTOMERS!A:J,10,FALSE)</f>
        <v>50 - 60</v>
      </c>
      <c r="G693" s="2" t="str">
        <f>VLOOKUP(D693,CUSTOMERS!A:I,9,FALSE)</f>
        <v>South</v>
      </c>
      <c r="H693" s="2" t="str">
        <f>VLOOKUP(D693,CUSTOMERS!A:K,11,FALSE)</f>
        <v>USA</v>
      </c>
      <c r="I693" s="2">
        <f t="shared" si="10"/>
        <v>1</v>
      </c>
    </row>
    <row r="694" spans="1:9" x14ac:dyDescent="0.2">
      <c r="A694" s="2">
        <v>1794</v>
      </c>
      <c r="B694" s="2">
        <v>1</v>
      </c>
      <c r="C694" s="4">
        <v>45009</v>
      </c>
      <c r="D694" s="2">
        <v>7</v>
      </c>
      <c r="E694" s="2">
        <f>VLOOKUP(D694,CUSTOMERS!A:E,5,FALSE)</f>
        <v>2</v>
      </c>
      <c r="F694" s="2" t="str">
        <f ca="1">VLOOKUP(D694,CUSTOMERS!A:J,10,FALSE)</f>
        <v>50 - 60</v>
      </c>
      <c r="G694" s="2" t="str">
        <f>VLOOKUP(D694,CUSTOMERS!A:I,9,FALSE)</f>
        <v>Central</v>
      </c>
      <c r="H694" s="2" t="str">
        <f>VLOOKUP(D694,CUSTOMERS!A:K,11,FALSE)</f>
        <v>USA</v>
      </c>
      <c r="I694" s="2">
        <f t="shared" si="10"/>
        <v>0</v>
      </c>
    </row>
    <row r="695" spans="1:9" x14ac:dyDescent="0.2">
      <c r="A695" s="2">
        <v>1795</v>
      </c>
      <c r="B695" s="2">
        <v>1</v>
      </c>
      <c r="C695" s="4">
        <v>45009</v>
      </c>
      <c r="D695" s="2">
        <v>184</v>
      </c>
      <c r="E695" s="2">
        <f>VLOOKUP(D695,CUSTOMERS!A:E,5,FALSE)</f>
        <v>5</v>
      </c>
      <c r="F695" s="2" t="str">
        <f ca="1">VLOOKUP(D695,CUSTOMERS!A:J,10,FALSE)</f>
        <v>40 - 50</v>
      </c>
      <c r="G695" s="2" t="str">
        <f>VLOOKUP(D695,CUSTOMERS!A:I,9,FALSE)</f>
        <v>North-West</v>
      </c>
      <c r="H695" s="2" t="str">
        <f>VLOOKUP(D695,CUSTOMERS!A:K,11,FALSE)</f>
        <v>USA</v>
      </c>
      <c r="I695" s="2">
        <f t="shared" si="10"/>
        <v>1</v>
      </c>
    </row>
    <row r="696" spans="1:9" x14ac:dyDescent="0.2">
      <c r="A696" s="2">
        <v>1796</v>
      </c>
      <c r="B696" s="2">
        <v>1</v>
      </c>
      <c r="C696" s="4">
        <v>45009</v>
      </c>
      <c r="D696" s="2">
        <v>386</v>
      </c>
      <c r="E696" s="2">
        <f>VLOOKUP(D696,CUSTOMERS!A:E,5,FALSE)</f>
        <v>3</v>
      </c>
      <c r="F696" s="2" t="str">
        <f ca="1">VLOOKUP(D696,CUSTOMERS!A:J,10,FALSE)</f>
        <v>30 - 40</v>
      </c>
      <c r="G696" s="2" t="str">
        <f>VLOOKUP(D696,CUSTOMERS!A:I,9,FALSE)</f>
        <v>Central</v>
      </c>
      <c r="H696" s="2" t="str">
        <f>VLOOKUP(D696,CUSTOMERS!A:K,11,FALSE)</f>
        <v>USA</v>
      </c>
      <c r="I696" s="2">
        <f t="shared" si="10"/>
        <v>1</v>
      </c>
    </row>
    <row r="697" spans="1:9" x14ac:dyDescent="0.2">
      <c r="A697" s="2">
        <v>1797</v>
      </c>
      <c r="B697" s="2">
        <v>1</v>
      </c>
      <c r="C697" s="4">
        <v>45009</v>
      </c>
      <c r="D697" s="2">
        <v>505</v>
      </c>
      <c r="E697" s="2">
        <f>VLOOKUP(D697,CUSTOMERS!A:E,5,FALSE)</f>
        <v>6</v>
      </c>
      <c r="F697" s="2" t="str">
        <f ca="1">VLOOKUP(D697,CUSTOMERS!A:J,10,FALSE)</f>
        <v>30 - 40</v>
      </c>
      <c r="G697" s="2" t="str">
        <f>VLOOKUP(D697,CUSTOMERS!A:I,9,FALSE)</f>
        <v>Mid-Atlantic</v>
      </c>
      <c r="H697" s="2" t="str">
        <f>VLOOKUP(D697,CUSTOMERS!A:K,11,FALSE)</f>
        <v>USA</v>
      </c>
      <c r="I697" s="2">
        <f t="shared" si="10"/>
        <v>1</v>
      </c>
    </row>
    <row r="698" spans="1:9" x14ac:dyDescent="0.2">
      <c r="A698" s="2">
        <v>1798</v>
      </c>
      <c r="B698" s="2">
        <v>1</v>
      </c>
      <c r="C698" s="4">
        <v>45010</v>
      </c>
      <c r="D698" s="2">
        <v>381</v>
      </c>
      <c r="E698" s="2">
        <f>VLOOKUP(D698,CUSTOMERS!A:E,5,FALSE)</f>
        <v>3</v>
      </c>
      <c r="F698" s="2" t="str">
        <f ca="1">VLOOKUP(D698,CUSTOMERS!A:J,10,FALSE)</f>
        <v>60 - 70</v>
      </c>
      <c r="G698" s="2" t="str">
        <f>VLOOKUP(D698,CUSTOMERS!A:I,9,FALSE)</f>
        <v>South-East</v>
      </c>
      <c r="H698" s="2" t="str">
        <f>VLOOKUP(D698,CUSTOMERS!A:K,11,FALSE)</f>
        <v>USA</v>
      </c>
      <c r="I698" s="2">
        <f t="shared" si="10"/>
        <v>0</v>
      </c>
    </row>
    <row r="699" spans="1:9" x14ac:dyDescent="0.2">
      <c r="A699" s="2">
        <v>1799</v>
      </c>
      <c r="B699" s="2">
        <v>1</v>
      </c>
      <c r="C699" s="4">
        <v>45010</v>
      </c>
      <c r="D699" s="2">
        <v>413</v>
      </c>
      <c r="E699" s="2">
        <f>VLOOKUP(D699,CUSTOMERS!A:E,5,FALSE)</f>
        <v>5</v>
      </c>
      <c r="F699" s="2" t="str">
        <f ca="1">VLOOKUP(D699,CUSTOMERS!A:J,10,FALSE)</f>
        <v>40 - 50</v>
      </c>
      <c r="G699" s="2" t="str">
        <f>VLOOKUP(D699,CUSTOMERS!A:I,9,FALSE)</f>
        <v>Central</v>
      </c>
      <c r="H699" s="2" t="str">
        <f>VLOOKUP(D699,CUSTOMERS!A:K,11,FALSE)</f>
        <v>USA</v>
      </c>
      <c r="I699" s="2">
        <f t="shared" si="10"/>
        <v>1</v>
      </c>
    </row>
    <row r="700" spans="1:9" x14ac:dyDescent="0.2">
      <c r="A700" s="2">
        <v>1800</v>
      </c>
      <c r="B700" s="2">
        <v>1</v>
      </c>
      <c r="C700" s="4">
        <v>45010</v>
      </c>
      <c r="D700" s="2">
        <v>531</v>
      </c>
      <c r="E700" s="2">
        <f>VLOOKUP(D700,CUSTOMERS!A:E,5,FALSE)</f>
        <v>8</v>
      </c>
      <c r="F700" s="2" t="str">
        <f ca="1">VLOOKUP(D700,CUSTOMERS!A:J,10,FALSE)</f>
        <v>30 - 40</v>
      </c>
      <c r="G700" s="2" t="str">
        <f>VLOOKUP(D700,CUSTOMERS!A:I,9,FALSE)</f>
        <v>North-East</v>
      </c>
      <c r="H700" s="2" t="str">
        <f>VLOOKUP(D700,CUSTOMERS!A:K,11,FALSE)</f>
        <v>USA</v>
      </c>
      <c r="I700" s="2">
        <f t="shared" si="10"/>
        <v>1</v>
      </c>
    </row>
    <row r="701" spans="1:9" x14ac:dyDescent="0.2">
      <c r="A701" s="2">
        <v>1801</v>
      </c>
      <c r="B701" s="2">
        <v>1</v>
      </c>
      <c r="C701" s="4">
        <v>45010</v>
      </c>
      <c r="D701" s="2">
        <v>615</v>
      </c>
      <c r="E701" s="2">
        <f>VLOOKUP(D701,CUSTOMERS!A:E,5,FALSE)</f>
        <v>8</v>
      </c>
      <c r="F701" s="2" t="str">
        <f ca="1">VLOOKUP(D701,CUSTOMERS!A:J,10,FALSE)</f>
        <v>50 - 60</v>
      </c>
      <c r="G701" s="2" t="str">
        <f>VLOOKUP(D701,CUSTOMERS!A:I,9,FALSE)</f>
        <v>Mid-Atlantic</v>
      </c>
      <c r="H701" s="2" t="str">
        <f>VLOOKUP(D701,CUSTOMERS!A:K,11,FALSE)</f>
        <v>USA</v>
      </c>
      <c r="I701" s="2">
        <f t="shared" si="10"/>
        <v>1</v>
      </c>
    </row>
    <row r="702" spans="1:9" x14ac:dyDescent="0.2">
      <c r="A702" s="2">
        <v>1802</v>
      </c>
      <c r="B702" s="2">
        <v>1</v>
      </c>
      <c r="C702" s="4">
        <v>45010</v>
      </c>
      <c r="D702" s="2">
        <v>679</v>
      </c>
      <c r="E702" s="2">
        <f>VLOOKUP(D702,CUSTOMERS!A:E,5,FALSE)</f>
        <v>4</v>
      </c>
      <c r="F702" s="2" t="str">
        <f ca="1">VLOOKUP(D702,CUSTOMERS!A:J,10,FALSE)</f>
        <v>40 - 50</v>
      </c>
      <c r="G702" s="2" t="str">
        <f>VLOOKUP(D702,CUSTOMERS!A:I,9,FALSE)</f>
        <v>Central</v>
      </c>
      <c r="H702" s="2" t="str">
        <f>VLOOKUP(D702,CUSTOMERS!A:K,11,FALSE)</f>
        <v>USA</v>
      </c>
      <c r="I702" s="2">
        <f t="shared" si="10"/>
        <v>1</v>
      </c>
    </row>
    <row r="703" spans="1:9" x14ac:dyDescent="0.2">
      <c r="A703" s="2">
        <v>1803</v>
      </c>
      <c r="B703" s="2">
        <v>1</v>
      </c>
      <c r="C703" s="4">
        <v>45011</v>
      </c>
      <c r="D703" s="2">
        <v>263</v>
      </c>
      <c r="E703" s="2">
        <f>VLOOKUP(D703,CUSTOMERS!A:E,5,FALSE)</f>
        <v>2</v>
      </c>
      <c r="F703" s="2" t="str">
        <f ca="1">VLOOKUP(D703,CUSTOMERS!A:J,10,FALSE)</f>
        <v>50 - 60</v>
      </c>
      <c r="G703" s="2" t="str">
        <f>VLOOKUP(D703,CUSTOMERS!A:I,9,FALSE)</f>
        <v>South-East</v>
      </c>
      <c r="H703" s="2" t="str">
        <f>VLOOKUP(D703,CUSTOMERS!A:K,11,FALSE)</f>
        <v>USA</v>
      </c>
      <c r="I703" s="2">
        <f t="shared" si="10"/>
        <v>0</v>
      </c>
    </row>
    <row r="704" spans="1:9" x14ac:dyDescent="0.2">
      <c r="A704" s="2">
        <v>1804</v>
      </c>
      <c r="B704" s="2">
        <v>1</v>
      </c>
      <c r="C704" s="4">
        <v>45011</v>
      </c>
      <c r="D704" s="2">
        <v>316</v>
      </c>
      <c r="E704" s="2">
        <f>VLOOKUP(D704,CUSTOMERS!A:E,5,FALSE)</f>
        <v>8</v>
      </c>
      <c r="F704" s="2" t="str">
        <f ca="1">VLOOKUP(D704,CUSTOMERS!A:J,10,FALSE)</f>
        <v>60 - 70</v>
      </c>
      <c r="G704" s="2" t="str">
        <f>VLOOKUP(D704,CUSTOMERS!A:I,9,FALSE)</f>
        <v>North-West</v>
      </c>
      <c r="H704" s="2" t="str">
        <f>VLOOKUP(D704,CUSTOMERS!A:K,11,FALSE)</f>
        <v>USA</v>
      </c>
      <c r="I704" s="2">
        <f t="shared" si="10"/>
        <v>0</v>
      </c>
    </row>
    <row r="705" spans="1:9" x14ac:dyDescent="0.2">
      <c r="A705" s="2">
        <v>1805</v>
      </c>
      <c r="B705" s="2">
        <v>1</v>
      </c>
      <c r="C705" s="4">
        <v>45011</v>
      </c>
      <c r="D705" s="2">
        <v>493</v>
      </c>
      <c r="E705" s="2">
        <f>VLOOKUP(D705,CUSTOMERS!A:E,5,FALSE)</f>
        <v>5</v>
      </c>
      <c r="F705" s="2" t="str">
        <f ca="1">VLOOKUP(D705,CUSTOMERS!A:J,10,FALSE)</f>
        <v>30 - 40</v>
      </c>
      <c r="G705" s="2" t="str">
        <f>VLOOKUP(D705,CUSTOMERS!A:I,9,FALSE)</f>
        <v>South-East</v>
      </c>
      <c r="H705" s="2" t="str">
        <f>VLOOKUP(D705,CUSTOMERS!A:K,11,FALSE)</f>
        <v>USA</v>
      </c>
      <c r="I705" s="2">
        <f t="shared" si="10"/>
        <v>1</v>
      </c>
    </row>
    <row r="706" spans="1:9" x14ac:dyDescent="0.2">
      <c r="A706" s="2">
        <v>1806</v>
      </c>
      <c r="B706" s="2">
        <v>1</v>
      </c>
      <c r="C706" s="4">
        <v>45011</v>
      </c>
      <c r="D706" s="2">
        <v>515</v>
      </c>
      <c r="E706" s="2">
        <f>VLOOKUP(D706,CUSTOMERS!A:E,5,FALSE)</f>
        <v>7</v>
      </c>
      <c r="F706" s="2" t="str">
        <f ca="1">VLOOKUP(D706,CUSTOMERS!A:J,10,FALSE)</f>
        <v>60 - 70</v>
      </c>
      <c r="G706" s="2" t="str">
        <f>VLOOKUP(D706,CUSTOMERS!A:I,9,FALSE)</f>
        <v>North-West</v>
      </c>
      <c r="H706" s="2" t="str">
        <f>VLOOKUP(D706,CUSTOMERS!A:K,11,FALSE)</f>
        <v>USA</v>
      </c>
      <c r="I706" s="2">
        <f t="shared" ref="I706:I769" si="11">IF(COUNTIF(D:D,D706)&gt;1,1,0)</f>
        <v>0</v>
      </c>
    </row>
    <row r="707" spans="1:9" x14ac:dyDescent="0.2">
      <c r="A707" s="2">
        <v>1807</v>
      </c>
      <c r="B707" s="2">
        <v>1</v>
      </c>
      <c r="C707" s="4">
        <v>45012</v>
      </c>
      <c r="D707" s="2">
        <v>629</v>
      </c>
      <c r="E707" s="2">
        <f>VLOOKUP(D707,CUSTOMERS!A:E,5,FALSE)</f>
        <v>6</v>
      </c>
      <c r="F707" s="2" t="str">
        <f ca="1">VLOOKUP(D707,CUSTOMERS!A:J,10,FALSE)</f>
        <v>30 - 40</v>
      </c>
      <c r="G707" s="2" t="str">
        <f>VLOOKUP(D707,CUSTOMERS!A:I,9,FALSE)</f>
        <v>Mid-Atlantic</v>
      </c>
      <c r="H707" s="2" t="str">
        <f>VLOOKUP(D707,CUSTOMERS!A:K,11,FALSE)</f>
        <v>USA</v>
      </c>
      <c r="I707" s="2">
        <f t="shared" si="11"/>
        <v>1</v>
      </c>
    </row>
    <row r="708" spans="1:9" x14ac:dyDescent="0.2">
      <c r="A708" s="2">
        <v>1808</v>
      </c>
      <c r="B708" s="2">
        <v>1</v>
      </c>
      <c r="C708" s="4">
        <v>45012</v>
      </c>
      <c r="D708" s="2">
        <v>568</v>
      </c>
      <c r="E708" s="2">
        <f>VLOOKUP(D708,CUSTOMERS!A:E,5,FALSE)</f>
        <v>6</v>
      </c>
      <c r="F708" s="2" t="str">
        <f ca="1">VLOOKUP(D708,CUSTOMERS!A:J,10,FALSE)</f>
        <v>30 - 40</v>
      </c>
      <c r="G708" s="2" t="str">
        <f>VLOOKUP(D708,CUSTOMERS!A:I,9,FALSE)</f>
        <v>South-West</v>
      </c>
      <c r="H708" s="2" t="str">
        <f>VLOOKUP(D708,CUSTOMERS!A:K,11,FALSE)</f>
        <v>USA</v>
      </c>
      <c r="I708" s="2">
        <f t="shared" si="11"/>
        <v>0</v>
      </c>
    </row>
    <row r="709" spans="1:9" x14ac:dyDescent="0.2">
      <c r="A709" s="2">
        <v>1809</v>
      </c>
      <c r="B709" s="2">
        <v>1</v>
      </c>
      <c r="C709" s="4">
        <v>45013</v>
      </c>
      <c r="D709" s="2">
        <v>129</v>
      </c>
      <c r="E709" s="2">
        <f>VLOOKUP(D709,CUSTOMERS!A:E,5,FALSE)</f>
        <v>2</v>
      </c>
      <c r="F709" s="2" t="str">
        <f ca="1">VLOOKUP(D709,CUSTOMERS!A:J,10,FALSE)</f>
        <v>50 - 60</v>
      </c>
      <c r="G709" s="2" t="str">
        <f>VLOOKUP(D709,CUSTOMERS!A:I,9,FALSE)</f>
        <v>North-East</v>
      </c>
      <c r="H709" s="2" t="str">
        <f>VLOOKUP(D709,CUSTOMERS!A:K,11,FALSE)</f>
        <v>USA</v>
      </c>
      <c r="I709" s="2">
        <f t="shared" si="11"/>
        <v>0</v>
      </c>
    </row>
    <row r="710" spans="1:9" x14ac:dyDescent="0.2">
      <c r="A710" s="2">
        <v>1810</v>
      </c>
      <c r="B710" s="2">
        <v>1</v>
      </c>
      <c r="C710" s="4">
        <v>45014</v>
      </c>
      <c r="D710" s="2">
        <v>348</v>
      </c>
      <c r="E710" s="2">
        <f>VLOOKUP(D710,CUSTOMERS!A:E,5,FALSE)</f>
        <v>6</v>
      </c>
      <c r="F710" s="2" t="str">
        <f ca="1">VLOOKUP(D710,CUSTOMERS!A:J,10,FALSE)</f>
        <v>40 - 50</v>
      </c>
      <c r="G710" s="2" t="str">
        <f>VLOOKUP(D710,CUSTOMERS!A:I,9,FALSE)</f>
        <v>South</v>
      </c>
      <c r="H710" s="2" t="str">
        <f>VLOOKUP(D710,CUSTOMERS!A:K,11,FALSE)</f>
        <v>USA</v>
      </c>
      <c r="I710" s="2">
        <f t="shared" si="11"/>
        <v>0</v>
      </c>
    </row>
    <row r="711" spans="1:9" x14ac:dyDescent="0.2">
      <c r="A711" s="2">
        <v>1811</v>
      </c>
      <c r="B711" s="2">
        <v>1</v>
      </c>
      <c r="C711" s="4">
        <v>45015</v>
      </c>
      <c r="D711" s="2">
        <v>113</v>
      </c>
      <c r="E711" s="2">
        <f>VLOOKUP(D711,CUSTOMERS!A:E,5,FALSE)</f>
        <v>6</v>
      </c>
      <c r="F711" s="2" t="str">
        <f ca="1">VLOOKUP(D711,CUSTOMERS!A:J,10,FALSE)</f>
        <v>40 - 50</v>
      </c>
      <c r="G711" s="2" t="str">
        <f>VLOOKUP(D711,CUSTOMERS!A:I,9,FALSE)</f>
        <v>North-East</v>
      </c>
      <c r="H711" s="2" t="str">
        <f>VLOOKUP(D711,CUSTOMERS!A:K,11,FALSE)</f>
        <v>USA</v>
      </c>
      <c r="I711" s="2">
        <f t="shared" si="11"/>
        <v>1</v>
      </c>
    </row>
    <row r="712" spans="1:9" x14ac:dyDescent="0.2">
      <c r="A712" s="2">
        <v>1812</v>
      </c>
      <c r="B712" s="2">
        <v>1</v>
      </c>
      <c r="C712" s="4">
        <v>45015</v>
      </c>
      <c r="D712" s="2">
        <v>147</v>
      </c>
      <c r="E712" s="2">
        <f>VLOOKUP(D712,CUSTOMERS!A:E,5,FALSE)</f>
        <v>8</v>
      </c>
      <c r="F712" s="2" t="str">
        <f ca="1">VLOOKUP(D712,CUSTOMERS!A:J,10,FALSE)</f>
        <v>40 - 50</v>
      </c>
      <c r="G712" s="2" t="str">
        <f>VLOOKUP(D712,CUSTOMERS!A:I,9,FALSE)</f>
        <v>Mid-Atlantic</v>
      </c>
      <c r="H712" s="2" t="str">
        <f>VLOOKUP(D712,CUSTOMERS!A:K,11,FALSE)</f>
        <v>USA</v>
      </c>
      <c r="I712" s="2">
        <f t="shared" si="11"/>
        <v>1</v>
      </c>
    </row>
    <row r="713" spans="1:9" x14ac:dyDescent="0.2">
      <c r="A713" s="2">
        <v>1813</v>
      </c>
      <c r="B713" s="2">
        <v>1</v>
      </c>
      <c r="C713" s="4">
        <v>45015</v>
      </c>
      <c r="D713" s="2">
        <v>368</v>
      </c>
      <c r="E713" s="2">
        <f>VLOOKUP(D713,CUSTOMERS!A:E,5,FALSE)</f>
        <v>3</v>
      </c>
      <c r="F713" s="2" t="str">
        <f ca="1">VLOOKUP(D713,CUSTOMERS!A:J,10,FALSE)</f>
        <v>60 - 70</v>
      </c>
      <c r="G713" s="2" t="str">
        <f>VLOOKUP(D713,CUSTOMERS!A:I,9,FALSE)</f>
        <v>North-West</v>
      </c>
      <c r="H713" s="2" t="str">
        <f>VLOOKUP(D713,CUSTOMERS!A:K,11,FALSE)</f>
        <v>USA</v>
      </c>
      <c r="I713" s="2">
        <f t="shared" si="11"/>
        <v>0</v>
      </c>
    </row>
    <row r="714" spans="1:9" x14ac:dyDescent="0.2">
      <c r="A714" s="2">
        <v>1814</v>
      </c>
      <c r="B714" s="2">
        <v>1</v>
      </c>
      <c r="C714" s="4">
        <v>45015</v>
      </c>
      <c r="D714" s="2">
        <v>387</v>
      </c>
      <c r="E714" s="2">
        <f>VLOOKUP(D714,CUSTOMERS!A:E,5,FALSE)</f>
        <v>9</v>
      </c>
      <c r="F714" s="2" t="str">
        <f ca="1">VLOOKUP(D714,CUSTOMERS!A:J,10,FALSE)</f>
        <v>40 - 50</v>
      </c>
      <c r="G714" s="2" t="str">
        <f>VLOOKUP(D714,CUSTOMERS!A:I,9,FALSE)</f>
        <v>North-East</v>
      </c>
      <c r="H714" s="2" t="str">
        <f>VLOOKUP(D714,CUSTOMERS!A:K,11,FALSE)</f>
        <v>USA</v>
      </c>
      <c r="I714" s="2">
        <f t="shared" si="11"/>
        <v>1</v>
      </c>
    </row>
    <row r="715" spans="1:9" x14ac:dyDescent="0.2">
      <c r="A715" s="2">
        <v>1815</v>
      </c>
      <c r="B715" s="2">
        <v>1</v>
      </c>
      <c r="C715" s="4">
        <v>45016</v>
      </c>
      <c r="D715" s="2">
        <v>19</v>
      </c>
      <c r="E715" s="2">
        <f>VLOOKUP(D715,CUSTOMERS!A:E,5,FALSE)</f>
        <v>9</v>
      </c>
      <c r="F715" s="2" t="str">
        <f ca="1">VLOOKUP(D715,CUSTOMERS!A:J,10,FALSE)</f>
        <v>30 - 40</v>
      </c>
      <c r="G715" s="2" t="str">
        <f>VLOOKUP(D715,CUSTOMERS!A:I,9,FALSE)</f>
        <v>North-West</v>
      </c>
      <c r="H715" s="2" t="str">
        <f>VLOOKUP(D715,CUSTOMERS!A:K,11,FALSE)</f>
        <v>USA</v>
      </c>
      <c r="I715" s="2">
        <f t="shared" si="11"/>
        <v>0</v>
      </c>
    </row>
    <row r="716" spans="1:9" x14ac:dyDescent="0.2">
      <c r="A716" s="2">
        <v>1816</v>
      </c>
      <c r="B716" s="2">
        <v>1</v>
      </c>
      <c r="C716" s="4">
        <v>45016</v>
      </c>
      <c r="D716" s="2">
        <v>191</v>
      </c>
      <c r="E716" s="2">
        <f>VLOOKUP(D716,CUSTOMERS!A:E,5,FALSE)</f>
        <v>4</v>
      </c>
      <c r="F716" s="2" t="str">
        <f ca="1">VLOOKUP(D716,CUSTOMERS!A:J,10,FALSE)</f>
        <v>30 - 40</v>
      </c>
      <c r="G716" s="2" t="str">
        <f>VLOOKUP(D716,CUSTOMERS!A:I,9,FALSE)</f>
        <v>North-West</v>
      </c>
      <c r="H716" s="2" t="str">
        <f>VLOOKUP(D716,CUSTOMERS!A:K,11,FALSE)</f>
        <v>USA</v>
      </c>
      <c r="I716" s="2">
        <f t="shared" si="11"/>
        <v>0</v>
      </c>
    </row>
    <row r="717" spans="1:9" x14ac:dyDescent="0.2">
      <c r="A717" s="2">
        <v>1817</v>
      </c>
      <c r="B717" s="2">
        <v>1</v>
      </c>
      <c r="C717" s="4">
        <v>45016</v>
      </c>
      <c r="D717" s="2">
        <v>343</v>
      </c>
      <c r="E717" s="2">
        <f>VLOOKUP(D717,CUSTOMERS!A:E,5,FALSE)</f>
        <v>3</v>
      </c>
      <c r="F717" s="2" t="str">
        <f ca="1">VLOOKUP(D717,CUSTOMERS!A:J,10,FALSE)</f>
        <v>20 - 30</v>
      </c>
      <c r="G717" s="2" t="str">
        <f>VLOOKUP(D717,CUSTOMERS!A:I,9,FALSE)</f>
        <v>Mid-Atlantic</v>
      </c>
      <c r="H717" s="2" t="str">
        <f>VLOOKUP(D717,CUSTOMERS!A:K,11,FALSE)</f>
        <v>USA</v>
      </c>
      <c r="I717" s="2">
        <f t="shared" si="11"/>
        <v>1</v>
      </c>
    </row>
    <row r="718" spans="1:9" x14ac:dyDescent="0.2">
      <c r="A718" s="2">
        <v>1818</v>
      </c>
      <c r="B718" s="2">
        <v>1</v>
      </c>
      <c r="C718" s="4">
        <v>45016</v>
      </c>
      <c r="D718" s="2">
        <v>445</v>
      </c>
      <c r="E718" s="2">
        <f>VLOOKUP(D718,CUSTOMERS!A:E,5,FALSE)</f>
        <v>5</v>
      </c>
      <c r="F718" s="2" t="str">
        <f ca="1">VLOOKUP(D718,CUSTOMERS!A:J,10,FALSE)</f>
        <v>30 - 40</v>
      </c>
      <c r="G718" s="2" t="str">
        <f>VLOOKUP(D718,CUSTOMERS!A:I,9,FALSE)</f>
        <v>Central</v>
      </c>
      <c r="H718" s="2" t="str">
        <f>VLOOKUP(D718,CUSTOMERS!A:K,11,FALSE)</f>
        <v>USA</v>
      </c>
      <c r="I718" s="2">
        <f t="shared" si="11"/>
        <v>0</v>
      </c>
    </row>
    <row r="719" spans="1:9" x14ac:dyDescent="0.2">
      <c r="A719" s="2">
        <v>1819</v>
      </c>
      <c r="B719" s="2">
        <v>1</v>
      </c>
      <c r="C719" s="4">
        <v>45016</v>
      </c>
      <c r="D719" s="2">
        <v>507</v>
      </c>
      <c r="E719" s="2">
        <f>VLOOKUP(D719,CUSTOMERS!A:E,5,FALSE)</f>
        <v>1</v>
      </c>
      <c r="F719" s="2" t="str">
        <f ca="1">VLOOKUP(D719,CUSTOMERS!A:J,10,FALSE)</f>
        <v>60 - 70</v>
      </c>
      <c r="G719" s="2" t="str">
        <f>VLOOKUP(D719,CUSTOMERS!A:I,9,FALSE)</f>
        <v>North-West</v>
      </c>
      <c r="H719" s="2" t="str">
        <f>VLOOKUP(D719,CUSTOMERS!A:K,11,FALSE)</f>
        <v>USA</v>
      </c>
      <c r="I719" s="2">
        <f t="shared" si="11"/>
        <v>1</v>
      </c>
    </row>
    <row r="720" spans="1:9" x14ac:dyDescent="0.2">
      <c r="A720" s="2">
        <v>1820</v>
      </c>
      <c r="B720" s="2">
        <v>1</v>
      </c>
      <c r="C720" s="4">
        <v>45017</v>
      </c>
      <c r="D720" s="2">
        <v>477</v>
      </c>
      <c r="E720" s="2">
        <f>VLOOKUP(D720,CUSTOMERS!A:E,5,FALSE)</f>
        <v>2</v>
      </c>
      <c r="F720" s="2" t="str">
        <f ca="1">VLOOKUP(D720,CUSTOMERS!A:J,10,FALSE)</f>
        <v>40 - 50</v>
      </c>
      <c r="G720" s="2" t="str">
        <f>VLOOKUP(D720,CUSTOMERS!A:I,9,FALSE)</f>
        <v>South</v>
      </c>
      <c r="H720" s="2" t="str">
        <f>VLOOKUP(D720,CUSTOMERS!A:K,11,FALSE)</f>
        <v>USA</v>
      </c>
      <c r="I720" s="2">
        <f t="shared" si="11"/>
        <v>0</v>
      </c>
    </row>
    <row r="721" spans="1:9" x14ac:dyDescent="0.2">
      <c r="A721" s="2">
        <v>1821</v>
      </c>
      <c r="B721" s="2">
        <v>1</v>
      </c>
      <c r="C721" s="4">
        <v>45018</v>
      </c>
      <c r="D721" s="2">
        <v>349</v>
      </c>
      <c r="E721" s="2">
        <f>VLOOKUP(D721,CUSTOMERS!A:E,5,FALSE)</f>
        <v>9</v>
      </c>
      <c r="F721" s="2" t="str">
        <f ca="1">VLOOKUP(D721,CUSTOMERS!A:J,10,FALSE)</f>
        <v>40 - 50</v>
      </c>
      <c r="G721" s="2" t="str">
        <f>VLOOKUP(D721,CUSTOMERS!A:I,9,FALSE)</f>
        <v>Germany</v>
      </c>
      <c r="H721" s="2" t="str">
        <f>VLOOKUP(D721,CUSTOMERS!A:K,11,FALSE)</f>
        <v>Europe</v>
      </c>
      <c r="I721" s="2">
        <f t="shared" si="11"/>
        <v>0</v>
      </c>
    </row>
    <row r="722" spans="1:9" x14ac:dyDescent="0.2">
      <c r="A722" s="2">
        <v>1822</v>
      </c>
      <c r="B722" s="2">
        <v>1</v>
      </c>
      <c r="C722" s="4">
        <v>45018</v>
      </c>
      <c r="D722" s="2">
        <v>556</v>
      </c>
      <c r="E722" s="2">
        <f>VLOOKUP(D722,CUSTOMERS!A:E,5,FALSE)</f>
        <v>6</v>
      </c>
      <c r="F722" s="2" t="str">
        <f ca="1">VLOOKUP(D722,CUSTOMERS!A:J,10,FALSE)</f>
        <v>50 - 60</v>
      </c>
      <c r="G722" s="2" t="str">
        <f>VLOOKUP(D722,CUSTOMERS!A:I,9,FALSE)</f>
        <v>Mid-Atlantic</v>
      </c>
      <c r="H722" s="2" t="str">
        <f>VLOOKUP(D722,CUSTOMERS!A:K,11,FALSE)</f>
        <v>USA</v>
      </c>
      <c r="I722" s="2">
        <f t="shared" si="11"/>
        <v>1</v>
      </c>
    </row>
    <row r="723" spans="1:9" x14ac:dyDescent="0.2">
      <c r="A723" s="2">
        <v>1823</v>
      </c>
      <c r="B723" s="2">
        <v>1</v>
      </c>
      <c r="C723" s="4">
        <v>45019</v>
      </c>
      <c r="D723" s="2">
        <v>511</v>
      </c>
      <c r="E723" s="2">
        <f>VLOOKUP(D723,CUSTOMERS!A:E,5,FALSE)</f>
        <v>1</v>
      </c>
      <c r="F723" s="2" t="str">
        <f ca="1">VLOOKUP(D723,CUSTOMERS!A:J,10,FALSE)</f>
        <v>40 - 50</v>
      </c>
      <c r="G723" s="2" t="str">
        <f>VLOOKUP(D723,CUSTOMERS!A:I,9,FALSE)</f>
        <v>Central</v>
      </c>
      <c r="H723" s="2" t="str">
        <f>VLOOKUP(D723,CUSTOMERS!A:K,11,FALSE)</f>
        <v>USA</v>
      </c>
      <c r="I723" s="2">
        <f t="shared" si="11"/>
        <v>1</v>
      </c>
    </row>
    <row r="724" spans="1:9" x14ac:dyDescent="0.2">
      <c r="A724" s="2">
        <v>1824</v>
      </c>
      <c r="B724" s="2">
        <v>1</v>
      </c>
      <c r="C724" s="4">
        <v>45019</v>
      </c>
      <c r="D724" s="2">
        <v>546</v>
      </c>
      <c r="E724" s="2">
        <f>VLOOKUP(D724,CUSTOMERS!A:E,5,FALSE)</f>
        <v>3</v>
      </c>
      <c r="F724" s="2" t="str">
        <f ca="1">VLOOKUP(D724,CUSTOMERS!A:J,10,FALSE)</f>
        <v>40 - 50</v>
      </c>
      <c r="G724" s="2" t="str">
        <f>VLOOKUP(D724,CUSTOMERS!A:I,9,FALSE)</f>
        <v>North-East</v>
      </c>
      <c r="H724" s="2" t="str">
        <f>VLOOKUP(D724,CUSTOMERS!A:K,11,FALSE)</f>
        <v>USA</v>
      </c>
      <c r="I724" s="2">
        <f t="shared" si="11"/>
        <v>0</v>
      </c>
    </row>
    <row r="725" spans="1:9" x14ac:dyDescent="0.2">
      <c r="A725" s="2">
        <v>1825</v>
      </c>
      <c r="B725" s="2">
        <v>1</v>
      </c>
      <c r="C725" s="4">
        <v>45020</v>
      </c>
      <c r="D725" s="2">
        <v>75</v>
      </c>
      <c r="E725" s="2">
        <f>VLOOKUP(D725,CUSTOMERS!A:E,5,FALSE)</f>
        <v>5</v>
      </c>
      <c r="F725" s="2" t="str">
        <f ca="1">VLOOKUP(D725,CUSTOMERS!A:J,10,FALSE)</f>
        <v>30 - 40</v>
      </c>
      <c r="G725" s="2" t="str">
        <f>VLOOKUP(D725,CUSTOMERS!A:I,9,FALSE)</f>
        <v>North-West</v>
      </c>
      <c r="H725" s="2" t="str">
        <f>VLOOKUP(D725,CUSTOMERS!A:K,11,FALSE)</f>
        <v>USA</v>
      </c>
      <c r="I725" s="2">
        <f t="shared" si="11"/>
        <v>0</v>
      </c>
    </row>
    <row r="726" spans="1:9" x14ac:dyDescent="0.2">
      <c r="A726" s="2">
        <v>1826</v>
      </c>
      <c r="B726" s="2">
        <v>1</v>
      </c>
      <c r="C726" s="4">
        <v>45023</v>
      </c>
      <c r="D726" s="2">
        <v>197</v>
      </c>
      <c r="E726" s="2">
        <f>VLOOKUP(D726,CUSTOMERS!A:E,5,FALSE)</f>
        <v>6</v>
      </c>
      <c r="F726" s="2" t="str">
        <f ca="1">VLOOKUP(D726,CUSTOMERS!A:J,10,FALSE)</f>
        <v>30 - 40</v>
      </c>
      <c r="G726" s="2" t="str">
        <f>VLOOKUP(D726,CUSTOMERS!A:I,9,FALSE)</f>
        <v>South</v>
      </c>
      <c r="H726" s="2" t="str">
        <f>VLOOKUP(D726,CUSTOMERS!A:K,11,FALSE)</f>
        <v>USA</v>
      </c>
      <c r="I726" s="2">
        <f t="shared" si="11"/>
        <v>0</v>
      </c>
    </row>
    <row r="727" spans="1:9" x14ac:dyDescent="0.2">
      <c r="A727" s="2">
        <v>1827</v>
      </c>
      <c r="B727" s="2">
        <v>1</v>
      </c>
      <c r="C727" s="4">
        <v>45023</v>
      </c>
      <c r="D727" s="2">
        <v>500</v>
      </c>
      <c r="E727" s="2">
        <f>VLOOKUP(D727,CUSTOMERS!A:E,5,FALSE)</f>
        <v>6</v>
      </c>
      <c r="F727" s="2" t="str">
        <f ca="1">VLOOKUP(D727,CUSTOMERS!A:J,10,FALSE)</f>
        <v>50 - 60</v>
      </c>
      <c r="G727" s="2" t="str">
        <f>VLOOKUP(D727,CUSTOMERS!A:I,9,FALSE)</f>
        <v>Mid-Atlantic</v>
      </c>
      <c r="H727" s="2" t="str">
        <f>VLOOKUP(D727,CUSTOMERS!A:K,11,FALSE)</f>
        <v>USA</v>
      </c>
      <c r="I727" s="2">
        <f t="shared" si="11"/>
        <v>0</v>
      </c>
    </row>
    <row r="728" spans="1:9" x14ac:dyDescent="0.2">
      <c r="A728" s="2">
        <v>1828</v>
      </c>
      <c r="B728" s="2">
        <v>1</v>
      </c>
      <c r="C728" s="4">
        <v>45024</v>
      </c>
      <c r="D728" s="2">
        <v>600</v>
      </c>
      <c r="E728" s="2">
        <f>VLOOKUP(D728,CUSTOMERS!A:E,5,FALSE)</f>
        <v>4</v>
      </c>
      <c r="F728" s="2" t="str">
        <f ca="1">VLOOKUP(D728,CUSTOMERS!A:J,10,FALSE)</f>
        <v>60 - 70</v>
      </c>
      <c r="G728" s="2" t="str">
        <f>VLOOKUP(D728,CUSTOMERS!A:I,9,FALSE)</f>
        <v>North-West</v>
      </c>
      <c r="H728" s="2" t="str">
        <f>VLOOKUP(D728,CUSTOMERS!A:K,11,FALSE)</f>
        <v>USA</v>
      </c>
      <c r="I728" s="2">
        <f t="shared" si="11"/>
        <v>0</v>
      </c>
    </row>
    <row r="729" spans="1:9" x14ac:dyDescent="0.2">
      <c r="A729" s="2">
        <v>1829</v>
      </c>
      <c r="B729" s="2">
        <v>1</v>
      </c>
      <c r="C729" s="4">
        <v>45025</v>
      </c>
      <c r="D729" s="2">
        <v>585</v>
      </c>
      <c r="E729" s="2">
        <f>VLOOKUP(D729,CUSTOMERS!A:E,5,FALSE)</f>
        <v>5</v>
      </c>
      <c r="F729" s="2" t="str">
        <f ca="1">VLOOKUP(D729,CUSTOMERS!A:J,10,FALSE)</f>
        <v>40 - 50</v>
      </c>
      <c r="G729" s="2" t="str">
        <f>VLOOKUP(D729,CUSTOMERS!A:I,9,FALSE)</f>
        <v>South-East</v>
      </c>
      <c r="H729" s="2" t="str">
        <f>VLOOKUP(D729,CUSTOMERS!A:K,11,FALSE)</f>
        <v>USA</v>
      </c>
      <c r="I729" s="2">
        <f t="shared" si="11"/>
        <v>0</v>
      </c>
    </row>
    <row r="730" spans="1:9" x14ac:dyDescent="0.2">
      <c r="A730" s="2">
        <v>1830</v>
      </c>
      <c r="B730" s="2">
        <v>1</v>
      </c>
      <c r="C730" s="4">
        <v>45025</v>
      </c>
      <c r="D730" s="2">
        <v>610</v>
      </c>
      <c r="E730" s="2">
        <f>VLOOKUP(D730,CUSTOMERS!A:E,5,FALSE)</f>
        <v>10</v>
      </c>
      <c r="F730" s="2" t="str">
        <f ca="1">VLOOKUP(D730,CUSTOMERS!A:J,10,FALSE)</f>
        <v>30 - 40</v>
      </c>
      <c r="G730" s="2" t="str">
        <f>VLOOKUP(D730,CUSTOMERS!A:I,9,FALSE)</f>
        <v>South-East</v>
      </c>
      <c r="H730" s="2" t="str">
        <f>VLOOKUP(D730,CUSTOMERS!A:K,11,FALSE)</f>
        <v>USA</v>
      </c>
      <c r="I730" s="2">
        <f t="shared" si="11"/>
        <v>0</v>
      </c>
    </row>
    <row r="731" spans="1:9" x14ac:dyDescent="0.2">
      <c r="A731" s="2">
        <v>1831</v>
      </c>
      <c r="B731" s="2">
        <v>1</v>
      </c>
      <c r="C731" s="4">
        <v>45026</v>
      </c>
      <c r="D731" s="2">
        <v>455</v>
      </c>
      <c r="E731" s="2">
        <f>VLOOKUP(D731,CUSTOMERS!A:E,5,FALSE)</f>
        <v>5</v>
      </c>
      <c r="F731" s="2" t="str">
        <f ca="1">VLOOKUP(D731,CUSTOMERS!A:J,10,FALSE)</f>
        <v>50 - 60</v>
      </c>
      <c r="G731" s="2" t="str">
        <f>VLOOKUP(D731,CUSTOMERS!A:I,9,FALSE)</f>
        <v>Central</v>
      </c>
      <c r="H731" s="2" t="str">
        <f>VLOOKUP(D731,CUSTOMERS!A:K,11,FALSE)</f>
        <v>USA</v>
      </c>
      <c r="I731" s="2">
        <f t="shared" si="11"/>
        <v>0</v>
      </c>
    </row>
    <row r="732" spans="1:9" x14ac:dyDescent="0.2">
      <c r="A732" s="2">
        <v>1832</v>
      </c>
      <c r="B732" s="2">
        <v>1</v>
      </c>
      <c r="C732" s="4">
        <v>45027</v>
      </c>
      <c r="D732" s="2">
        <v>198</v>
      </c>
      <c r="E732" s="2">
        <f>VLOOKUP(D732,CUSTOMERS!A:E,5,FALSE)</f>
        <v>5</v>
      </c>
      <c r="F732" s="2" t="str">
        <f ca="1">VLOOKUP(D732,CUSTOMERS!A:J,10,FALSE)</f>
        <v>30 - 40</v>
      </c>
      <c r="G732" s="2" t="str">
        <f>VLOOKUP(D732,CUSTOMERS!A:I,9,FALSE)</f>
        <v>South-East</v>
      </c>
      <c r="H732" s="2" t="str">
        <f>VLOOKUP(D732,CUSTOMERS!A:K,11,FALSE)</f>
        <v>USA</v>
      </c>
      <c r="I732" s="2">
        <f t="shared" si="11"/>
        <v>0</v>
      </c>
    </row>
    <row r="733" spans="1:9" x14ac:dyDescent="0.2">
      <c r="A733" s="2">
        <v>1833</v>
      </c>
      <c r="B733" s="2">
        <v>1</v>
      </c>
      <c r="C733" s="4">
        <v>45030</v>
      </c>
      <c r="D733" s="2">
        <v>336</v>
      </c>
      <c r="E733" s="2">
        <f>VLOOKUP(D733,CUSTOMERS!A:E,5,FALSE)</f>
        <v>1</v>
      </c>
      <c r="F733" s="2" t="str">
        <f ca="1">VLOOKUP(D733,CUSTOMERS!A:J,10,FALSE)</f>
        <v>50 - 60</v>
      </c>
      <c r="G733" s="2" t="str">
        <f>VLOOKUP(D733,CUSTOMERS!A:I,9,FALSE)</f>
        <v>North-East</v>
      </c>
      <c r="H733" s="2" t="str">
        <f>VLOOKUP(D733,CUSTOMERS!A:K,11,FALSE)</f>
        <v>USA</v>
      </c>
      <c r="I733" s="2">
        <f t="shared" si="11"/>
        <v>0</v>
      </c>
    </row>
    <row r="734" spans="1:9" x14ac:dyDescent="0.2">
      <c r="A734" s="2">
        <v>1834</v>
      </c>
      <c r="B734" s="2">
        <v>1</v>
      </c>
      <c r="C734" s="4">
        <v>45030</v>
      </c>
      <c r="D734" s="2">
        <v>543</v>
      </c>
      <c r="E734" s="2">
        <f>VLOOKUP(D734,CUSTOMERS!A:E,5,FALSE)</f>
        <v>6</v>
      </c>
      <c r="F734" s="2" t="str">
        <f ca="1">VLOOKUP(D734,CUSTOMERS!A:J,10,FALSE)</f>
        <v>50 - 60</v>
      </c>
      <c r="G734" s="2" t="str">
        <f>VLOOKUP(D734,CUSTOMERS!A:I,9,FALSE)</f>
        <v>North-West</v>
      </c>
      <c r="H734" s="2" t="str">
        <f>VLOOKUP(D734,CUSTOMERS!A:K,11,FALSE)</f>
        <v>USA</v>
      </c>
      <c r="I734" s="2">
        <f t="shared" si="11"/>
        <v>0</v>
      </c>
    </row>
    <row r="735" spans="1:9" x14ac:dyDescent="0.2">
      <c r="A735" s="2">
        <v>1835</v>
      </c>
      <c r="B735" s="2">
        <v>1</v>
      </c>
      <c r="C735" s="4">
        <v>45031</v>
      </c>
      <c r="D735" s="2">
        <v>496</v>
      </c>
      <c r="E735" s="2">
        <f>VLOOKUP(D735,CUSTOMERS!A:E,5,FALSE)</f>
        <v>9</v>
      </c>
      <c r="F735" s="2" t="str">
        <f ca="1">VLOOKUP(D735,CUSTOMERS!A:J,10,FALSE)</f>
        <v>30 - 40</v>
      </c>
      <c r="G735" s="2" t="str">
        <f>VLOOKUP(D735,CUSTOMERS!A:I,9,FALSE)</f>
        <v>Mid-Atlantic</v>
      </c>
      <c r="H735" s="2" t="str">
        <f>VLOOKUP(D735,CUSTOMERS!A:K,11,FALSE)</f>
        <v>USA</v>
      </c>
      <c r="I735" s="2">
        <f t="shared" si="11"/>
        <v>0</v>
      </c>
    </row>
    <row r="736" spans="1:9" x14ac:dyDescent="0.2">
      <c r="A736" s="2">
        <v>1836</v>
      </c>
      <c r="B736" s="2">
        <v>1</v>
      </c>
      <c r="C736" s="4">
        <v>45032</v>
      </c>
      <c r="D736" s="2">
        <v>153</v>
      </c>
      <c r="E736" s="2">
        <f>VLOOKUP(D736,CUSTOMERS!A:E,5,FALSE)</f>
        <v>5</v>
      </c>
      <c r="F736" s="2" t="str">
        <f ca="1">VLOOKUP(D736,CUSTOMERS!A:J,10,FALSE)</f>
        <v>70+</v>
      </c>
      <c r="G736" s="2" t="str">
        <f>VLOOKUP(D736,CUSTOMERS!A:I,9,FALSE)</f>
        <v>Mid-Atlantic</v>
      </c>
      <c r="H736" s="2" t="str">
        <f>VLOOKUP(D736,CUSTOMERS!A:K,11,FALSE)</f>
        <v>USA</v>
      </c>
      <c r="I736" s="2">
        <f t="shared" si="11"/>
        <v>0</v>
      </c>
    </row>
    <row r="737" spans="1:9" x14ac:dyDescent="0.2">
      <c r="A737" s="2">
        <v>1837</v>
      </c>
      <c r="B737" s="2">
        <v>1</v>
      </c>
      <c r="C737" s="4">
        <v>45032</v>
      </c>
      <c r="D737" s="2">
        <v>244</v>
      </c>
      <c r="E737" s="2">
        <f>VLOOKUP(D737,CUSTOMERS!A:E,5,FALSE)</f>
        <v>2</v>
      </c>
      <c r="F737" s="2" t="str">
        <f ca="1">VLOOKUP(D737,CUSTOMERS!A:J,10,FALSE)</f>
        <v>50 - 60</v>
      </c>
      <c r="G737" s="2" t="str">
        <f>VLOOKUP(D737,CUSTOMERS!A:I,9,FALSE)</f>
        <v>South-East</v>
      </c>
      <c r="H737" s="2" t="str">
        <f>VLOOKUP(D737,CUSTOMERS!A:K,11,FALSE)</f>
        <v>USA</v>
      </c>
      <c r="I737" s="2">
        <f t="shared" si="11"/>
        <v>0</v>
      </c>
    </row>
    <row r="738" spans="1:9" x14ac:dyDescent="0.2">
      <c r="A738" s="2">
        <v>1838</v>
      </c>
      <c r="B738" s="2">
        <v>1</v>
      </c>
      <c r="C738" s="4">
        <v>45033</v>
      </c>
      <c r="D738" s="2">
        <v>68</v>
      </c>
      <c r="E738" s="2">
        <f>VLOOKUP(D738,CUSTOMERS!A:E,5,FALSE)</f>
        <v>6</v>
      </c>
      <c r="F738" s="2" t="str">
        <f ca="1">VLOOKUP(D738,CUSTOMERS!A:J,10,FALSE)</f>
        <v>30 - 40</v>
      </c>
      <c r="G738" s="2" t="str">
        <f>VLOOKUP(D738,CUSTOMERS!A:I,9,FALSE)</f>
        <v>Mid-Atlantic</v>
      </c>
      <c r="H738" s="2" t="str">
        <f>VLOOKUP(D738,CUSTOMERS!A:K,11,FALSE)</f>
        <v>USA</v>
      </c>
      <c r="I738" s="2">
        <f t="shared" si="11"/>
        <v>0</v>
      </c>
    </row>
    <row r="739" spans="1:9" x14ac:dyDescent="0.2">
      <c r="A739" s="2">
        <v>1839</v>
      </c>
      <c r="B739" s="2">
        <v>1</v>
      </c>
      <c r="C739" s="4">
        <v>45034</v>
      </c>
      <c r="D739" s="2">
        <v>57</v>
      </c>
      <c r="E739" s="2">
        <f>VLOOKUP(D739,CUSTOMERS!A:E,5,FALSE)</f>
        <v>4</v>
      </c>
      <c r="F739" s="2" t="str">
        <f ca="1">VLOOKUP(D739,CUSTOMERS!A:J,10,FALSE)</f>
        <v>40 - 50</v>
      </c>
      <c r="G739" s="2" t="str">
        <f>VLOOKUP(D739,CUSTOMERS!A:I,9,FALSE)</f>
        <v>South-East</v>
      </c>
      <c r="H739" s="2" t="str">
        <f>VLOOKUP(D739,CUSTOMERS!A:K,11,FALSE)</f>
        <v>USA</v>
      </c>
      <c r="I739" s="2">
        <f t="shared" si="11"/>
        <v>0</v>
      </c>
    </row>
    <row r="740" spans="1:9" x14ac:dyDescent="0.2">
      <c r="A740" s="2">
        <v>1840</v>
      </c>
      <c r="B740" s="2">
        <v>1</v>
      </c>
      <c r="C740" s="4">
        <v>45034</v>
      </c>
      <c r="D740" s="2">
        <v>118</v>
      </c>
      <c r="E740" s="2">
        <f>VLOOKUP(D740,CUSTOMERS!A:E,5,FALSE)</f>
        <v>5</v>
      </c>
      <c r="F740" s="2" t="str">
        <f ca="1">VLOOKUP(D740,CUSTOMERS!A:J,10,FALSE)</f>
        <v>40 - 50</v>
      </c>
      <c r="G740" s="2" t="str">
        <f>VLOOKUP(D740,CUSTOMERS!A:I,9,FALSE)</f>
        <v>Mid-Atlantic</v>
      </c>
      <c r="H740" s="2" t="str">
        <f>VLOOKUP(D740,CUSTOMERS!A:K,11,FALSE)</f>
        <v>USA</v>
      </c>
      <c r="I740" s="2">
        <f t="shared" si="11"/>
        <v>1</v>
      </c>
    </row>
    <row r="741" spans="1:9" x14ac:dyDescent="0.2">
      <c r="A741" s="2">
        <v>1841</v>
      </c>
      <c r="B741" s="2">
        <v>1</v>
      </c>
      <c r="C741" s="4">
        <v>45037</v>
      </c>
      <c r="D741" s="2">
        <v>591</v>
      </c>
      <c r="E741" s="2">
        <f>VLOOKUP(D741,CUSTOMERS!A:E,5,FALSE)</f>
        <v>4</v>
      </c>
      <c r="F741" s="2" t="str">
        <f ca="1">VLOOKUP(D741,CUSTOMERS!A:J,10,FALSE)</f>
        <v>30 - 40</v>
      </c>
      <c r="G741" s="2" t="str">
        <f>VLOOKUP(D741,CUSTOMERS!A:I,9,FALSE)</f>
        <v>England</v>
      </c>
      <c r="H741" s="2" t="str">
        <f>VLOOKUP(D741,CUSTOMERS!A:K,11,FALSE)</f>
        <v>Europe</v>
      </c>
      <c r="I741" s="2">
        <f t="shared" si="11"/>
        <v>0</v>
      </c>
    </row>
    <row r="742" spans="1:9" x14ac:dyDescent="0.2">
      <c r="A742" s="2">
        <v>1842</v>
      </c>
      <c r="B742" s="2">
        <v>1</v>
      </c>
      <c r="C742" s="4">
        <v>45038</v>
      </c>
      <c r="D742" s="2">
        <v>659</v>
      </c>
      <c r="E742" s="2">
        <f>VLOOKUP(D742,CUSTOMERS!A:E,5,FALSE)</f>
        <v>5</v>
      </c>
      <c r="F742" s="2" t="str">
        <f ca="1">VLOOKUP(D742,CUSTOMERS!A:J,10,FALSE)</f>
        <v>50 - 60</v>
      </c>
      <c r="G742" s="2" t="str">
        <f>VLOOKUP(D742,CUSTOMERS!A:I,9,FALSE)</f>
        <v>North-West</v>
      </c>
      <c r="H742" s="2" t="str">
        <f>VLOOKUP(D742,CUSTOMERS!A:K,11,FALSE)</f>
        <v>USA</v>
      </c>
      <c r="I742" s="2">
        <f t="shared" si="11"/>
        <v>0</v>
      </c>
    </row>
    <row r="743" spans="1:9" x14ac:dyDescent="0.2">
      <c r="A743" s="2">
        <v>1843</v>
      </c>
      <c r="B743" s="2">
        <v>1</v>
      </c>
      <c r="C743" s="4">
        <v>45039</v>
      </c>
      <c r="D743" s="2">
        <v>106</v>
      </c>
      <c r="E743" s="2">
        <f>VLOOKUP(D743,CUSTOMERS!A:E,5,FALSE)</f>
        <v>8</v>
      </c>
      <c r="F743" s="2" t="str">
        <f ca="1">VLOOKUP(D743,CUSTOMERS!A:J,10,FALSE)</f>
        <v>40 - 50</v>
      </c>
      <c r="G743" s="2" t="str">
        <f>VLOOKUP(D743,CUSTOMERS!A:I,9,FALSE)</f>
        <v>North-West</v>
      </c>
      <c r="H743" s="2" t="str">
        <f>VLOOKUP(D743,CUSTOMERS!A:K,11,FALSE)</f>
        <v>USA</v>
      </c>
      <c r="I743" s="2">
        <f t="shared" si="11"/>
        <v>0</v>
      </c>
    </row>
    <row r="744" spans="1:9" x14ac:dyDescent="0.2">
      <c r="A744" s="2">
        <v>1844</v>
      </c>
      <c r="B744" s="2">
        <v>1</v>
      </c>
      <c r="C744" s="4">
        <v>45039</v>
      </c>
      <c r="D744" s="2">
        <v>251</v>
      </c>
      <c r="E744" s="2">
        <f>VLOOKUP(D744,CUSTOMERS!A:E,5,FALSE)</f>
        <v>4</v>
      </c>
      <c r="F744" s="2" t="str">
        <f ca="1">VLOOKUP(D744,CUSTOMERS!A:J,10,FALSE)</f>
        <v>60 - 70</v>
      </c>
      <c r="G744" s="2" t="str">
        <f>VLOOKUP(D744,CUSTOMERS!A:I,9,FALSE)</f>
        <v>South-East</v>
      </c>
      <c r="H744" s="2" t="str">
        <f>VLOOKUP(D744,CUSTOMERS!A:K,11,FALSE)</f>
        <v>USA</v>
      </c>
      <c r="I744" s="2">
        <f t="shared" si="11"/>
        <v>0</v>
      </c>
    </row>
    <row r="745" spans="1:9" x14ac:dyDescent="0.2">
      <c r="A745" s="2">
        <v>1845</v>
      </c>
      <c r="B745" s="2">
        <v>1</v>
      </c>
      <c r="C745" s="4">
        <v>45040</v>
      </c>
      <c r="D745" s="2">
        <v>525</v>
      </c>
      <c r="E745" s="2">
        <f>VLOOKUP(D745,CUSTOMERS!A:E,5,FALSE)</f>
        <v>4</v>
      </c>
      <c r="F745" s="2" t="str">
        <f ca="1">VLOOKUP(D745,CUSTOMERS!A:J,10,FALSE)</f>
        <v>30 - 40</v>
      </c>
      <c r="G745" s="2" t="str">
        <f>VLOOKUP(D745,CUSTOMERS!A:I,9,FALSE)</f>
        <v>North-East</v>
      </c>
      <c r="H745" s="2" t="str">
        <f>VLOOKUP(D745,CUSTOMERS!A:K,11,FALSE)</f>
        <v>USA</v>
      </c>
      <c r="I745" s="2">
        <f t="shared" si="11"/>
        <v>0</v>
      </c>
    </row>
    <row r="746" spans="1:9" x14ac:dyDescent="0.2">
      <c r="A746" s="2">
        <v>1846</v>
      </c>
      <c r="B746" s="2">
        <v>1</v>
      </c>
      <c r="C746" s="4">
        <v>45041</v>
      </c>
      <c r="D746" s="2">
        <v>255</v>
      </c>
      <c r="E746" s="2">
        <f>VLOOKUP(D746,CUSTOMERS!A:E,5,FALSE)</f>
        <v>6</v>
      </c>
      <c r="F746" s="2" t="str">
        <f ca="1">VLOOKUP(D746,CUSTOMERS!A:J,10,FALSE)</f>
        <v>50 - 60</v>
      </c>
      <c r="G746" s="2" t="str">
        <f>VLOOKUP(D746,CUSTOMERS!A:I,9,FALSE)</f>
        <v>Central</v>
      </c>
      <c r="H746" s="2" t="str">
        <f>VLOOKUP(D746,CUSTOMERS!A:K,11,FALSE)</f>
        <v>USA</v>
      </c>
      <c r="I746" s="2">
        <f t="shared" si="11"/>
        <v>0</v>
      </c>
    </row>
    <row r="747" spans="1:9" x14ac:dyDescent="0.2">
      <c r="A747" s="2">
        <v>1847</v>
      </c>
      <c r="B747" s="2">
        <v>1</v>
      </c>
      <c r="C747" s="4">
        <v>45041</v>
      </c>
      <c r="D747" s="2">
        <v>623</v>
      </c>
      <c r="E747" s="2">
        <f>VLOOKUP(D747,CUSTOMERS!A:E,5,FALSE)</f>
        <v>4</v>
      </c>
      <c r="F747" s="2" t="str">
        <f ca="1">VLOOKUP(D747,CUSTOMERS!A:J,10,FALSE)</f>
        <v>60 - 70</v>
      </c>
      <c r="G747" s="2" t="str">
        <f>VLOOKUP(D747,CUSTOMERS!A:I,9,FALSE)</f>
        <v>Germany</v>
      </c>
      <c r="H747" s="2" t="str">
        <f>VLOOKUP(D747,CUSTOMERS!A:K,11,FALSE)</f>
        <v>Europe</v>
      </c>
      <c r="I747" s="2">
        <f t="shared" si="11"/>
        <v>0</v>
      </c>
    </row>
    <row r="748" spans="1:9" x14ac:dyDescent="0.2">
      <c r="A748" s="2">
        <v>1848</v>
      </c>
      <c r="B748" s="2">
        <v>1</v>
      </c>
      <c r="C748" s="4">
        <v>45044</v>
      </c>
      <c r="D748" s="2">
        <v>39</v>
      </c>
      <c r="E748" s="2">
        <f>VLOOKUP(D748,CUSTOMERS!A:E,5,FALSE)</f>
        <v>9</v>
      </c>
      <c r="F748" s="2" t="str">
        <f ca="1">VLOOKUP(D748,CUSTOMERS!A:J,10,FALSE)</f>
        <v>40 - 50</v>
      </c>
      <c r="G748" s="2" t="str">
        <f>VLOOKUP(D748,CUSTOMERS!A:I,9,FALSE)</f>
        <v>Mid-Atlantic</v>
      </c>
      <c r="H748" s="2" t="str">
        <f>VLOOKUP(D748,CUSTOMERS!A:K,11,FALSE)</f>
        <v>USA</v>
      </c>
      <c r="I748" s="2">
        <f t="shared" si="11"/>
        <v>0</v>
      </c>
    </row>
    <row r="749" spans="1:9" x14ac:dyDescent="0.2">
      <c r="A749" s="2">
        <v>1849</v>
      </c>
      <c r="B749" s="2">
        <v>1</v>
      </c>
      <c r="C749" s="4">
        <v>45045</v>
      </c>
      <c r="D749" s="2">
        <v>490</v>
      </c>
      <c r="E749" s="2">
        <f>VLOOKUP(D749,CUSTOMERS!A:E,5,FALSE)</f>
        <v>5</v>
      </c>
      <c r="F749" s="2" t="str">
        <f ca="1">VLOOKUP(D749,CUSTOMERS!A:J,10,FALSE)</f>
        <v>40 - 50</v>
      </c>
      <c r="G749" s="2" t="str">
        <f>VLOOKUP(D749,CUSTOMERS!A:I,9,FALSE)</f>
        <v>North-West</v>
      </c>
      <c r="H749" s="2" t="str">
        <f>VLOOKUP(D749,CUSTOMERS!A:K,11,FALSE)</f>
        <v>USA</v>
      </c>
      <c r="I749" s="2">
        <f t="shared" si="11"/>
        <v>0</v>
      </c>
    </row>
    <row r="750" spans="1:9" x14ac:dyDescent="0.2">
      <c r="A750" s="2">
        <v>1850</v>
      </c>
      <c r="B750" s="2">
        <v>1</v>
      </c>
      <c r="C750" s="4">
        <v>45046</v>
      </c>
      <c r="D750" s="2">
        <v>340</v>
      </c>
      <c r="E750" s="2">
        <f>VLOOKUP(D750,CUSTOMERS!A:E,5,FALSE)</f>
        <v>6</v>
      </c>
      <c r="F750" s="2" t="str">
        <f ca="1">VLOOKUP(D750,CUSTOMERS!A:J,10,FALSE)</f>
        <v>50 - 60</v>
      </c>
      <c r="G750" s="2" t="str">
        <f>VLOOKUP(D750,CUSTOMERS!A:I,9,FALSE)</f>
        <v>Mid-Atlantic</v>
      </c>
      <c r="H750" s="2" t="str">
        <f>VLOOKUP(D750,CUSTOMERS!A:K,11,FALSE)</f>
        <v>USA</v>
      </c>
      <c r="I750" s="2">
        <f t="shared" si="11"/>
        <v>0</v>
      </c>
    </row>
    <row r="751" spans="1:9" x14ac:dyDescent="0.2">
      <c r="A751" s="2">
        <v>1851</v>
      </c>
      <c r="B751" s="2">
        <v>1</v>
      </c>
      <c r="C751" s="4">
        <v>45047</v>
      </c>
      <c r="D751" s="2">
        <v>42</v>
      </c>
      <c r="E751" s="2">
        <f>VLOOKUP(D751,CUSTOMERS!A:E,5,FALSE)</f>
        <v>6</v>
      </c>
      <c r="F751" s="2" t="str">
        <f ca="1">VLOOKUP(D751,CUSTOMERS!A:J,10,FALSE)</f>
        <v>30 - 40</v>
      </c>
      <c r="G751" s="2" t="str">
        <f>VLOOKUP(D751,CUSTOMERS!A:I,9,FALSE)</f>
        <v>North-West</v>
      </c>
      <c r="H751" s="2" t="str">
        <f>VLOOKUP(D751,CUSTOMERS!A:K,11,FALSE)</f>
        <v>USA</v>
      </c>
      <c r="I751" s="2">
        <f t="shared" si="11"/>
        <v>0</v>
      </c>
    </row>
    <row r="752" spans="1:9" x14ac:dyDescent="0.2">
      <c r="A752" s="2">
        <v>1852</v>
      </c>
      <c r="B752" s="2">
        <v>1</v>
      </c>
      <c r="C752" s="4">
        <v>45048</v>
      </c>
      <c r="D752" s="2">
        <v>277</v>
      </c>
      <c r="E752" s="2">
        <f>VLOOKUP(D752,CUSTOMERS!A:E,5,FALSE)</f>
        <v>7</v>
      </c>
      <c r="F752" s="2" t="str">
        <f ca="1">VLOOKUP(D752,CUSTOMERS!A:J,10,FALSE)</f>
        <v>&lt; 20</v>
      </c>
      <c r="G752" s="2" t="str">
        <f>VLOOKUP(D752,CUSTOMERS!A:I,9,FALSE)</f>
        <v>Mid-Atlantic</v>
      </c>
      <c r="H752" s="2" t="str">
        <f>VLOOKUP(D752,CUSTOMERS!A:K,11,FALSE)</f>
        <v>USA</v>
      </c>
      <c r="I752" s="2">
        <f t="shared" si="11"/>
        <v>0</v>
      </c>
    </row>
    <row r="753" spans="1:9" x14ac:dyDescent="0.2">
      <c r="A753" s="2">
        <v>1853</v>
      </c>
      <c r="B753" s="2">
        <v>1</v>
      </c>
      <c r="C753" s="4">
        <v>45048</v>
      </c>
      <c r="D753" s="2">
        <v>306</v>
      </c>
      <c r="E753" s="2">
        <f>VLOOKUP(D753,CUSTOMERS!A:E,5,FALSE)</f>
        <v>8</v>
      </c>
      <c r="F753" s="2" t="str">
        <f ca="1">VLOOKUP(D753,CUSTOMERS!A:J,10,FALSE)</f>
        <v>60 - 70</v>
      </c>
      <c r="G753" s="2" t="str">
        <f>VLOOKUP(D753,CUSTOMERS!A:I,9,FALSE)</f>
        <v>Central</v>
      </c>
      <c r="H753" s="2" t="str">
        <f>VLOOKUP(D753,CUSTOMERS!A:K,11,FALSE)</f>
        <v>USA</v>
      </c>
      <c r="I753" s="2">
        <f t="shared" si="11"/>
        <v>0</v>
      </c>
    </row>
    <row r="754" spans="1:9" x14ac:dyDescent="0.2">
      <c r="A754" s="2">
        <v>1854</v>
      </c>
      <c r="B754" s="2">
        <v>1</v>
      </c>
      <c r="C754" s="4">
        <v>45051</v>
      </c>
      <c r="D754" s="2">
        <v>643</v>
      </c>
      <c r="E754" s="2">
        <f>VLOOKUP(D754,CUSTOMERS!A:E,5,FALSE)</f>
        <v>4</v>
      </c>
      <c r="F754" s="2" t="str">
        <f ca="1">VLOOKUP(D754,CUSTOMERS!A:J,10,FALSE)</f>
        <v>60 - 70</v>
      </c>
      <c r="G754" s="2" t="str">
        <f>VLOOKUP(D754,CUSTOMERS!A:I,9,FALSE)</f>
        <v>South-West</v>
      </c>
      <c r="H754" s="2" t="str">
        <f>VLOOKUP(D754,CUSTOMERS!A:K,11,FALSE)</f>
        <v>USA</v>
      </c>
      <c r="I754" s="2">
        <f t="shared" si="11"/>
        <v>0</v>
      </c>
    </row>
    <row r="755" spans="1:9" x14ac:dyDescent="0.2">
      <c r="A755" s="2">
        <v>1855</v>
      </c>
      <c r="B755" s="2">
        <v>1</v>
      </c>
      <c r="C755" s="4">
        <v>45052</v>
      </c>
      <c r="D755" s="2">
        <v>131</v>
      </c>
      <c r="E755" s="2">
        <f>VLOOKUP(D755,CUSTOMERS!A:E,5,FALSE)</f>
        <v>6</v>
      </c>
      <c r="F755" s="2" t="str">
        <f ca="1">VLOOKUP(D755,CUSTOMERS!A:J,10,FALSE)</f>
        <v>30 - 40</v>
      </c>
      <c r="G755" s="2" t="str">
        <f>VLOOKUP(D755,CUSTOMERS!A:I,9,FALSE)</f>
        <v>South</v>
      </c>
      <c r="H755" s="2" t="str">
        <f>VLOOKUP(D755,CUSTOMERS!A:K,11,FALSE)</f>
        <v>USA</v>
      </c>
      <c r="I755" s="2">
        <f t="shared" si="11"/>
        <v>0</v>
      </c>
    </row>
    <row r="756" spans="1:9" x14ac:dyDescent="0.2">
      <c r="A756" s="2">
        <v>1856</v>
      </c>
      <c r="B756" s="2">
        <v>1</v>
      </c>
      <c r="C756" s="4">
        <v>45052</v>
      </c>
      <c r="D756" s="2">
        <v>487</v>
      </c>
      <c r="E756" s="2">
        <f>VLOOKUP(D756,CUSTOMERS!A:E,5,FALSE)</f>
        <v>6</v>
      </c>
      <c r="F756" s="2" t="str">
        <f ca="1">VLOOKUP(D756,CUSTOMERS!A:J,10,FALSE)</f>
        <v>20 - 30</v>
      </c>
      <c r="G756" s="2" t="str">
        <f>VLOOKUP(D756,CUSTOMERS!A:I,9,FALSE)</f>
        <v>Mid-Atlantic</v>
      </c>
      <c r="H756" s="2" t="str">
        <f>VLOOKUP(D756,CUSTOMERS!A:K,11,FALSE)</f>
        <v>USA</v>
      </c>
      <c r="I756" s="2">
        <f t="shared" si="11"/>
        <v>0</v>
      </c>
    </row>
    <row r="757" spans="1:9" x14ac:dyDescent="0.2">
      <c r="A757" s="2">
        <v>1857</v>
      </c>
      <c r="B757" s="2">
        <v>1</v>
      </c>
      <c r="C757" s="4">
        <v>45053</v>
      </c>
      <c r="D757" s="2">
        <v>421</v>
      </c>
      <c r="E757" s="2">
        <f>VLOOKUP(D757,CUSTOMERS!A:E,5,FALSE)</f>
        <v>5</v>
      </c>
      <c r="F757" s="2" t="str">
        <f ca="1">VLOOKUP(D757,CUSTOMERS!A:J,10,FALSE)</f>
        <v>60 - 70</v>
      </c>
      <c r="G757" s="2" t="str">
        <f>VLOOKUP(D757,CUSTOMERS!A:I,9,FALSE)</f>
        <v>South</v>
      </c>
      <c r="H757" s="2" t="str">
        <f>VLOOKUP(D757,CUSTOMERS!A:K,11,FALSE)</f>
        <v>USA</v>
      </c>
      <c r="I757" s="2">
        <f t="shared" si="11"/>
        <v>0</v>
      </c>
    </row>
    <row r="758" spans="1:9" x14ac:dyDescent="0.2">
      <c r="A758" s="2">
        <v>1858</v>
      </c>
      <c r="B758" s="2">
        <v>1</v>
      </c>
      <c r="C758" s="4">
        <v>45054</v>
      </c>
      <c r="D758" s="2">
        <v>279</v>
      </c>
      <c r="E758" s="2">
        <f>VLOOKUP(D758,CUSTOMERS!A:E,5,FALSE)</f>
        <v>8</v>
      </c>
      <c r="F758" s="2" t="str">
        <f ca="1">VLOOKUP(D758,CUSTOMERS!A:J,10,FALSE)</f>
        <v>30 - 40</v>
      </c>
      <c r="G758" s="2" t="str">
        <f>VLOOKUP(D758,CUSTOMERS!A:I,9,FALSE)</f>
        <v>Mid-Atlantic</v>
      </c>
      <c r="H758" s="2" t="str">
        <f>VLOOKUP(D758,CUSTOMERS!A:K,11,FALSE)</f>
        <v>USA</v>
      </c>
      <c r="I758" s="2">
        <f t="shared" si="11"/>
        <v>0</v>
      </c>
    </row>
    <row r="759" spans="1:9" x14ac:dyDescent="0.2">
      <c r="A759" s="2">
        <v>1859</v>
      </c>
      <c r="B759" s="2">
        <v>1</v>
      </c>
      <c r="C759" s="4">
        <v>45054</v>
      </c>
      <c r="D759" s="2">
        <v>518</v>
      </c>
      <c r="E759" s="2">
        <f>VLOOKUP(D759,CUSTOMERS!A:E,5,FALSE)</f>
        <v>4</v>
      </c>
      <c r="F759" s="2" t="str">
        <f ca="1">VLOOKUP(D759,CUSTOMERS!A:J,10,FALSE)</f>
        <v>50 - 60</v>
      </c>
      <c r="G759" s="2" t="str">
        <f>VLOOKUP(D759,CUSTOMERS!A:I,9,FALSE)</f>
        <v>North-East</v>
      </c>
      <c r="H759" s="2" t="str">
        <f>VLOOKUP(D759,CUSTOMERS!A:K,11,FALSE)</f>
        <v>USA</v>
      </c>
      <c r="I759" s="2">
        <f t="shared" si="11"/>
        <v>0</v>
      </c>
    </row>
    <row r="760" spans="1:9" x14ac:dyDescent="0.2">
      <c r="A760" s="2">
        <v>1860</v>
      </c>
      <c r="B760" s="2">
        <v>1</v>
      </c>
      <c r="C760" s="4">
        <v>45055</v>
      </c>
      <c r="D760" s="2">
        <v>642</v>
      </c>
      <c r="E760" s="2">
        <f>VLOOKUP(D760,CUSTOMERS!A:E,5,FALSE)</f>
        <v>7</v>
      </c>
      <c r="F760" s="2" t="str">
        <f ca="1">VLOOKUP(D760,CUSTOMERS!A:J,10,FALSE)</f>
        <v>40 - 50</v>
      </c>
      <c r="G760" s="2" t="str">
        <f>VLOOKUP(D760,CUSTOMERS!A:I,9,FALSE)</f>
        <v>South-East</v>
      </c>
      <c r="H760" s="2" t="str">
        <f>VLOOKUP(D760,CUSTOMERS!A:K,11,FALSE)</f>
        <v>USA</v>
      </c>
      <c r="I760" s="2">
        <f t="shared" si="11"/>
        <v>0</v>
      </c>
    </row>
    <row r="761" spans="1:9" x14ac:dyDescent="0.2">
      <c r="A761" s="2">
        <v>1861</v>
      </c>
      <c r="B761" s="2">
        <v>1</v>
      </c>
      <c r="C761" s="4">
        <v>45058</v>
      </c>
      <c r="D761" s="2">
        <v>489</v>
      </c>
      <c r="E761" s="2">
        <f>VLOOKUP(D761,CUSTOMERS!A:E,5,FALSE)</f>
        <v>7</v>
      </c>
      <c r="F761" s="2" t="str">
        <f ca="1">VLOOKUP(D761,CUSTOMERS!A:J,10,FALSE)</f>
        <v>40 - 50</v>
      </c>
      <c r="G761" s="2" t="str">
        <f>VLOOKUP(D761,CUSTOMERS!A:I,9,FALSE)</f>
        <v>South-West</v>
      </c>
      <c r="H761" s="2" t="str">
        <f>VLOOKUP(D761,CUSTOMERS!A:K,11,FALSE)</f>
        <v>USA</v>
      </c>
      <c r="I761" s="2">
        <f t="shared" si="11"/>
        <v>0</v>
      </c>
    </row>
    <row r="762" spans="1:9" x14ac:dyDescent="0.2">
      <c r="A762" s="2">
        <v>1862</v>
      </c>
      <c r="B762" s="2">
        <v>1</v>
      </c>
      <c r="C762" s="4">
        <v>45059</v>
      </c>
      <c r="D762" s="2">
        <v>78</v>
      </c>
      <c r="E762" s="2">
        <f>VLOOKUP(D762,CUSTOMERS!A:E,5,FALSE)</f>
        <v>2</v>
      </c>
      <c r="F762" s="2" t="str">
        <f ca="1">VLOOKUP(D762,CUSTOMERS!A:J,10,FALSE)</f>
        <v>60 - 70</v>
      </c>
      <c r="G762" s="2" t="str">
        <f>VLOOKUP(D762,CUSTOMERS!A:I,9,FALSE)</f>
        <v>Germany</v>
      </c>
      <c r="H762" s="2" t="str">
        <f>VLOOKUP(D762,CUSTOMERS!A:K,11,FALSE)</f>
        <v>Europe</v>
      </c>
      <c r="I762" s="2">
        <f t="shared" si="11"/>
        <v>0</v>
      </c>
    </row>
    <row r="763" spans="1:9" x14ac:dyDescent="0.2">
      <c r="A763" s="2">
        <v>1863</v>
      </c>
      <c r="B763" s="2">
        <v>1</v>
      </c>
      <c r="C763" s="4">
        <v>45059</v>
      </c>
      <c r="D763" s="2">
        <v>483</v>
      </c>
      <c r="E763" s="2">
        <f>VLOOKUP(D763,CUSTOMERS!A:E,5,FALSE)</f>
        <v>4</v>
      </c>
      <c r="F763" s="2" t="str">
        <f ca="1">VLOOKUP(D763,CUSTOMERS!A:J,10,FALSE)</f>
        <v>30 - 40</v>
      </c>
      <c r="G763" s="2" t="str">
        <f>VLOOKUP(D763,CUSTOMERS!A:I,9,FALSE)</f>
        <v>Central</v>
      </c>
      <c r="H763" s="2" t="str">
        <f>VLOOKUP(D763,CUSTOMERS!A:K,11,FALSE)</f>
        <v>USA</v>
      </c>
      <c r="I763" s="2">
        <f t="shared" si="11"/>
        <v>0</v>
      </c>
    </row>
    <row r="764" spans="1:9" x14ac:dyDescent="0.2">
      <c r="A764" s="2">
        <v>1864</v>
      </c>
      <c r="B764" s="2">
        <v>1</v>
      </c>
      <c r="C764" s="4">
        <v>45060</v>
      </c>
      <c r="D764" s="2">
        <v>14</v>
      </c>
      <c r="E764" s="2">
        <f>VLOOKUP(D764,CUSTOMERS!A:E,5,FALSE)</f>
        <v>3</v>
      </c>
      <c r="F764" s="2" t="str">
        <f ca="1">VLOOKUP(D764,CUSTOMERS!A:J,10,FALSE)</f>
        <v>30 - 40</v>
      </c>
      <c r="G764" s="2" t="str">
        <f>VLOOKUP(D764,CUSTOMERS!A:I,9,FALSE)</f>
        <v>South-East</v>
      </c>
      <c r="H764" s="2" t="str">
        <f>VLOOKUP(D764,CUSTOMERS!A:K,11,FALSE)</f>
        <v>USA</v>
      </c>
      <c r="I764" s="2">
        <f t="shared" si="11"/>
        <v>0</v>
      </c>
    </row>
    <row r="765" spans="1:9" x14ac:dyDescent="0.2">
      <c r="A765" s="2">
        <v>1865</v>
      </c>
      <c r="B765" s="2">
        <v>1</v>
      </c>
      <c r="C765" s="4">
        <v>45061</v>
      </c>
      <c r="D765" s="2">
        <v>161</v>
      </c>
      <c r="E765" s="2">
        <f>VLOOKUP(D765,CUSTOMERS!A:E,5,FALSE)</f>
        <v>8</v>
      </c>
      <c r="F765" s="2" t="str">
        <f ca="1">VLOOKUP(D765,CUSTOMERS!A:J,10,FALSE)</f>
        <v>30 - 40</v>
      </c>
      <c r="G765" s="2" t="str">
        <f>VLOOKUP(D765,CUSTOMERS!A:I,9,FALSE)</f>
        <v>England</v>
      </c>
      <c r="H765" s="2" t="str">
        <f>VLOOKUP(D765,CUSTOMERS!A:K,11,FALSE)</f>
        <v>Europe</v>
      </c>
      <c r="I765" s="2">
        <f t="shared" si="11"/>
        <v>0</v>
      </c>
    </row>
    <row r="766" spans="1:9" x14ac:dyDescent="0.2">
      <c r="A766" s="2">
        <v>1866</v>
      </c>
      <c r="B766" s="2">
        <v>1</v>
      </c>
      <c r="C766" s="4">
        <v>45061</v>
      </c>
      <c r="D766" s="2">
        <v>428</v>
      </c>
      <c r="E766" s="2">
        <f>VLOOKUP(D766,CUSTOMERS!A:E,5,FALSE)</f>
        <v>3</v>
      </c>
      <c r="F766" s="2" t="str">
        <f ca="1">VLOOKUP(D766,CUSTOMERS!A:J,10,FALSE)</f>
        <v>20 - 30</v>
      </c>
      <c r="G766" s="2" t="str">
        <f>VLOOKUP(D766,CUSTOMERS!A:I,9,FALSE)</f>
        <v>England</v>
      </c>
      <c r="H766" s="2" t="str">
        <f>VLOOKUP(D766,CUSTOMERS!A:K,11,FALSE)</f>
        <v>Europe</v>
      </c>
      <c r="I766" s="2">
        <f t="shared" si="11"/>
        <v>0</v>
      </c>
    </row>
    <row r="767" spans="1:9" x14ac:dyDescent="0.2">
      <c r="A767" s="2">
        <v>1867</v>
      </c>
      <c r="B767" s="2">
        <v>1</v>
      </c>
      <c r="C767" s="4">
        <v>45062</v>
      </c>
      <c r="D767" s="2">
        <v>583</v>
      </c>
      <c r="E767" s="2">
        <f>VLOOKUP(D767,CUSTOMERS!A:E,5,FALSE)</f>
        <v>2</v>
      </c>
      <c r="F767" s="2" t="str">
        <f ca="1">VLOOKUP(D767,CUSTOMERS!A:J,10,FALSE)</f>
        <v>30 - 40</v>
      </c>
      <c r="G767" s="2" t="str">
        <f>VLOOKUP(D767,CUSTOMERS!A:I,9,FALSE)</f>
        <v>Mid-Atlantic</v>
      </c>
      <c r="H767" s="2" t="str">
        <f>VLOOKUP(D767,CUSTOMERS!A:K,11,FALSE)</f>
        <v>USA</v>
      </c>
      <c r="I767" s="2">
        <f t="shared" si="11"/>
        <v>0</v>
      </c>
    </row>
    <row r="768" spans="1:9" x14ac:dyDescent="0.2">
      <c r="A768" s="2">
        <v>1868</v>
      </c>
      <c r="B768" s="2">
        <v>1</v>
      </c>
      <c r="C768" s="4">
        <v>45064</v>
      </c>
      <c r="D768" s="2">
        <v>484</v>
      </c>
      <c r="E768" s="2">
        <f>VLOOKUP(D768,CUSTOMERS!A:E,5,FALSE)</f>
        <v>2</v>
      </c>
      <c r="F768" s="2" t="str">
        <f ca="1">VLOOKUP(D768,CUSTOMERS!A:J,10,FALSE)</f>
        <v>30 - 40</v>
      </c>
      <c r="G768" s="2" t="str">
        <f>VLOOKUP(D768,CUSTOMERS!A:I,9,FALSE)</f>
        <v>South</v>
      </c>
      <c r="H768" s="2" t="str">
        <f>VLOOKUP(D768,CUSTOMERS!A:K,11,FALSE)</f>
        <v>USA</v>
      </c>
      <c r="I768" s="2">
        <f t="shared" si="11"/>
        <v>1</v>
      </c>
    </row>
    <row r="769" spans="1:9" x14ac:dyDescent="0.2">
      <c r="A769" s="2">
        <v>1869</v>
      </c>
      <c r="B769" s="2">
        <v>1</v>
      </c>
      <c r="C769" s="4">
        <v>45065</v>
      </c>
      <c r="D769" s="2">
        <v>69</v>
      </c>
      <c r="E769" s="2">
        <f>VLOOKUP(D769,CUSTOMERS!A:E,5,FALSE)</f>
        <v>4</v>
      </c>
      <c r="F769" s="2" t="str">
        <f ca="1">VLOOKUP(D769,CUSTOMERS!A:J,10,FALSE)</f>
        <v>50 - 60</v>
      </c>
      <c r="G769" s="2" t="str">
        <f>VLOOKUP(D769,CUSTOMERS!A:I,9,FALSE)</f>
        <v>Germany</v>
      </c>
      <c r="H769" s="2" t="str">
        <f>VLOOKUP(D769,CUSTOMERS!A:K,11,FALSE)</f>
        <v>Europe</v>
      </c>
      <c r="I769" s="2">
        <f t="shared" si="11"/>
        <v>0</v>
      </c>
    </row>
    <row r="770" spans="1:9" x14ac:dyDescent="0.2">
      <c r="A770" s="2">
        <v>1870</v>
      </c>
      <c r="B770" s="2">
        <v>1</v>
      </c>
      <c r="C770" s="4">
        <v>45065</v>
      </c>
      <c r="D770" s="2">
        <v>519</v>
      </c>
      <c r="E770" s="2">
        <f>VLOOKUP(D770,CUSTOMERS!A:E,5,FALSE)</f>
        <v>4</v>
      </c>
      <c r="F770" s="2" t="str">
        <f ca="1">VLOOKUP(D770,CUSTOMERS!A:J,10,FALSE)</f>
        <v>40 - 50</v>
      </c>
      <c r="G770" s="2" t="str">
        <f>VLOOKUP(D770,CUSTOMERS!A:I,9,FALSE)</f>
        <v>North-East</v>
      </c>
      <c r="H770" s="2" t="str">
        <f>VLOOKUP(D770,CUSTOMERS!A:K,11,FALSE)</f>
        <v>USA</v>
      </c>
      <c r="I770" s="2">
        <f t="shared" ref="I770:I833" si="12">IF(COUNTIF(D:D,D770)&gt;1,1,0)</f>
        <v>0</v>
      </c>
    </row>
    <row r="771" spans="1:9" x14ac:dyDescent="0.2">
      <c r="A771" s="2">
        <v>1871</v>
      </c>
      <c r="B771" s="2">
        <v>1</v>
      </c>
      <c r="C771" s="4">
        <v>45066</v>
      </c>
      <c r="D771" s="2">
        <v>410</v>
      </c>
      <c r="E771" s="2">
        <f>VLOOKUP(D771,CUSTOMERS!A:E,5,FALSE)</f>
        <v>2</v>
      </c>
      <c r="F771" s="2" t="str">
        <f ca="1">VLOOKUP(D771,CUSTOMERS!A:J,10,FALSE)</f>
        <v>30 - 40</v>
      </c>
      <c r="G771" s="2" t="str">
        <f>VLOOKUP(D771,CUSTOMERS!A:I,9,FALSE)</f>
        <v>South-West</v>
      </c>
      <c r="H771" s="2" t="str">
        <f>VLOOKUP(D771,CUSTOMERS!A:K,11,FALSE)</f>
        <v>USA</v>
      </c>
      <c r="I771" s="2">
        <f t="shared" si="12"/>
        <v>0</v>
      </c>
    </row>
    <row r="772" spans="1:9" x14ac:dyDescent="0.2">
      <c r="A772" s="2">
        <v>1872</v>
      </c>
      <c r="B772" s="2">
        <v>1</v>
      </c>
      <c r="C772" s="4">
        <v>45067</v>
      </c>
      <c r="D772" s="2">
        <v>31</v>
      </c>
      <c r="E772" s="2">
        <f>VLOOKUP(D772,CUSTOMERS!A:E,5,FALSE)</f>
        <v>5</v>
      </c>
      <c r="F772" s="2" t="str">
        <f ca="1">VLOOKUP(D772,CUSTOMERS!A:J,10,FALSE)</f>
        <v>30 - 40</v>
      </c>
      <c r="G772" s="2" t="str">
        <f>VLOOKUP(D772,CUSTOMERS!A:I,9,FALSE)</f>
        <v>South-West</v>
      </c>
      <c r="H772" s="2" t="str">
        <f>VLOOKUP(D772,CUSTOMERS!A:K,11,FALSE)</f>
        <v>USA</v>
      </c>
      <c r="I772" s="2">
        <f t="shared" si="12"/>
        <v>0</v>
      </c>
    </row>
    <row r="773" spans="1:9" x14ac:dyDescent="0.2">
      <c r="A773" s="2">
        <v>1873</v>
      </c>
      <c r="B773" s="2">
        <v>1</v>
      </c>
      <c r="C773" s="4">
        <v>45068</v>
      </c>
      <c r="D773" s="2">
        <v>499</v>
      </c>
      <c r="E773" s="2">
        <f>VLOOKUP(D773,CUSTOMERS!A:E,5,FALSE)</f>
        <v>4</v>
      </c>
      <c r="F773" s="2" t="str">
        <f ca="1">VLOOKUP(D773,CUSTOMERS!A:J,10,FALSE)</f>
        <v>50 - 60</v>
      </c>
      <c r="G773" s="2" t="str">
        <f>VLOOKUP(D773,CUSTOMERS!A:I,9,FALSE)</f>
        <v>Central</v>
      </c>
      <c r="H773" s="2" t="str">
        <f>VLOOKUP(D773,CUSTOMERS!A:K,11,FALSE)</f>
        <v>USA</v>
      </c>
      <c r="I773" s="2">
        <f t="shared" si="12"/>
        <v>0</v>
      </c>
    </row>
    <row r="774" spans="1:9" x14ac:dyDescent="0.2">
      <c r="A774" s="2">
        <v>1874</v>
      </c>
      <c r="B774" s="2">
        <v>1</v>
      </c>
      <c r="C774" s="4">
        <v>45069</v>
      </c>
      <c r="D774" s="2">
        <v>178</v>
      </c>
      <c r="E774" s="2">
        <f>VLOOKUP(D774,CUSTOMERS!A:E,5,FALSE)</f>
        <v>5</v>
      </c>
      <c r="F774" s="2" t="str">
        <f ca="1">VLOOKUP(D774,CUSTOMERS!A:J,10,FALSE)</f>
        <v>60 - 70</v>
      </c>
      <c r="G774" s="2" t="str">
        <f>VLOOKUP(D774,CUSTOMERS!A:I,9,FALSE)</f>
        <v>South</v>
      </c>
      <c r="H774" s="2" t="str">
        <f>VLOOKUP(D774,CUSTOMERS!A:K,11,FALSE)</f>
        <v>USA</v>
      </c>
      <c r="I774" s="2">
        <f t="shared" si="12"/>
        <v>0</v>
      </c>
    </row>
    <row r="775" spans="1:9" x14ac:dyDescent="0.2">
      <c r="A775" s="2">
        <v>1875</v>
      </c>
      <c r="B775" s="2">
        <v>1</v>
      </c>
      <c r="C775" s="4">
        <v>45072</v>
      </c>
      <c r="D775" s="2">
        <v>146</v>
      </c>
      <c r="E775" s="2">
        <f>VLOOKUP(D775,CUSTOMERS!A:E,5,FALSE)</f>
        <v>4</v>
      </c>
      <c r="F775" s="2" t="str">
        <f ca="1">VLOOKUP(D775,CUSTOMERS!A:J,10,FALSE)</f>
        <v>40 - 50</v>
      </c>
      <c r="G775" s="2" t="str">
        <f>VLOOKUP(D775,CUSTOMERS!A:I,9,FALSE)</f>
        <v>South-West</v>
      </c>
      <c r="H775" s="2" t="str">
        <f>VLOOKUP(D775,CUSTOMERS!A:K,11,FALSE)</f>
        <v>USA</v>
      </c>
      <c r="I775" s="2">
        <f t="shared" si="12"/>
        <v>0</v>
      </c>
    </row>
    <row r="776" spans="1:9" x14ac:dyDescent="0.2">
      <c r="A776" s="2">
        <v>1876</v>
      </c>
      <c r="B776" s="2">
        <v>1</v>
      </c>
      <c r="C776" s="4">
        <v>45072</v>
      </c>
      <c r="D776" s="2">
        <v>200</v>
      </c>
      <c r="E776" s="2">
        <f>VLOOKUP(D776,CUSTOMERS!A:E,5,FALSE)</f>
        <v>4</v>
      </c>
      <c r="F776" s="2" t="str">
        <f ca="1">VLOOKUP(D776,CUSTOMERS!A:J,10,FALSE)</f>
        <v>20 - 30</v>
      </c>
      <c r="G776" s="2" t="str">
        <f>VLOOKUP(D776,CUSTOMERS!A:I,9,FALSE)</f>
        <v>North-West</v>
      </c>
      <c r="H776" s="2" t="str">
        <f>VLOOKUP(D776,CUSTOMERS!A:K,11,FALSE)</f>
        <v>USA</v>
      </c>
      <c r="I776" s="2">
        <f t="shared" si="12"/>
        <v>0</v>
      </c>
    </row>
    <row r="777" spans="1:9" x14ac:dyDescent="0.2">
      <c r="A777" s="2">
        <v>1877</v>
      </c>
      <c r="B777" s="2">
        <v>1</v>
      </c>
      <c r="C777" s="4">
        <v>45073</v>
      </c>
      <c r="D777" s="2">
        <v>89</v>
      </c>
      <c r="E777" s="2">
        <f>VLOOKUP(D777,CUSTOMERS!A:E,5,FALSE)</f>
        <v>5</v>
      </c>
      <c r="F777" s="2" t="str">
        <f ca="1">VLOOKUP(D777,CUSTOMERS!A:J,10,FALSE)</f>
        <v>40 - 50</v>
      </c>
      <c r="G777" s="2" t="str">
        <f>VLOOKUP(D777,CUSTOMERS!A:I,9,FALSE)</f>
        <v>Mid-Atlantic</v>
      </c>
      <c r="H777" s="2" t="str">
        <f>VLOOKUP(D777,CUSTOMERS!A:K,11,FALSE)</f>
        <v>USA</v>
      </c>
      <c r="I777" s="2">
        <f t="shared" si="12"/>
        <v>0</v>
      </c>
    </row>
    <row r="778" spans="1:9" x14ac:dyDescent="0.2">
      <c r="A778" s="2">
        <v>1878</v>
      </c>
      <c r="B778" s="2">
        <v>1</v>
      </c>
      <c r="C778" s="4">
        <v>45074</v>
      </c>
      <c r="D778" s="2">
        <v>327</v>
      </c>
      <c r="E778" s="2">
        <f>VLOOKUP(D778,CUSTOMERS!A:E,5,FALSE)</f>
        <v>2</v>
      </c>
      <c r="F778" s="2" t="str">
        <f ca="1">VLOOKUP(D778,CUSTOMERS!A:J,10,FALSE)</f>
        <v>30 - 40</v>
      </c>
      <c r="G778" s="2" t="str">
        <f>VLOOKUP(D778,CUSTOMERS!A:I,9,FALSE)</f>
        <v>South</v>
      </c>
      <c r="H778" s="2" t="str">
        <f>VLOOKUP(D778,CUSTOMERS!A:K,11,FALSE)</f>
        <v>USA</v>
      </c>
      <c r="I778" s="2">
        <f t="shared" si="12"/>
        <v>0</v>
      </c>
    </row>
    <row r="779" spans="1:9" x14ac:dyDescent="0.2">
      <c r="A779" s="2">
        <v>1879</v>
      </c>
      <c r="B779" s="2">
        <v>1</v>
      </c>
      <c r="C779" s="4">
        <v>45074</v>
      </c>
      <c r="D779" s="2">
        <v>457</v>
      </c>
      <c r="E779" s="2">
        <f>VLOOKUP(D779,CUSTOMERS!A:E,5,FALSE)</f>
        <v>3</v>
      </c>
      <c r="F779" s="2" t="str">
        <f ca="1">VLOOKUP(D779,CUSTOMERS!A:J,10,FALSE)</f>
        <v>50 - 60</v>
      </c>
      <c r="G779" s="2" t="str">
        <f>VLOOKUP(D779,CUSTOMERS!A:I,9,FALSE)</f>
        <v>Central</v>
      </c>
      <c r="H779" s="2" t="str">
        <f>VLOOKUP(D779,CUSTOMERS!A:K,11,FALSE)</f>
        <v>USA</v>
      </c>
      <c r="I779" s="2">
        <f t="shared" si="12"/>
        <v>0</v>
      </c>
    </row>
    <row r="780" spans="1:9" x14ac:dyDescent="0.2">
      <c r="A780" s="2">
        <v>1880</v>
      </c>
      <c r="B780" s="2">
        <v>1</v>
      </c>
      <c r="C780" s="4">
        <v>45075</v>
      </c>
      <c r="D780" s="2">
        <v>365</v>
      </c>
      <c r="E780" s="2">
        <f>VLOOKUP(D780,CUSTOMERS!A:E,5,FALSE)</f>
        <v>10</v>
      </c>
      <c r="F780" s="2" t="str">
        <f ca="1">VLOOKUP(D780,CUSTOMERS!A:J,10,FALSE)</f>
        <v>40 - 50</v>
      </c>
      <c r="G780" s="2" t="str">
        <f>VLOOKUP(D780,CUSTOMERS!A:I,9,FALSE)</f>
        <v>France</v>
      </c>
      <c r="H780" s="2" t="str">
        <f>VLOOKUP(D780,CUSTOMERS!A:K,11,FALSE)</f>
        <v>Europe</v>
      </c>
      <c r="I780" s="2">
        <f t="shared" si="12"/>
        <v>0</v>
      </c>
    </row>
    <row r="781" spans="1:9" x14ac:dyDescent="0.2">
      <c r="A781" s="2">
        <v>1881</v>
      </c>
      <c r="B781" s="2">
        <v>1</v>
      </c>
      <c r="C781" s="4">
        <v>45076</v>
      </c>
      <c r="D781" s="2">
        <v>400</v>
      </c>
      <c r="E781" s="2">
        <f>VLOOKUP(D781,CUSTOMERS!A:E,5,FALSE)</f>
        <v>2</v>
      </c>
      <c r="F781" s="2" t="str">
        <f ca="1">VLOOKUP(D781,CUSTOMERS!A:J,10,FALSE)</f>
        <v>30 - 40</v>
      </c>
      <c r="G781" s="2" t="str">
        <f>VLOOKUP(D781,CUSTOMERS!A:I,9,FALSE)</f>
        <v>North-West</v>
      </c>
      <c r="H781" s="2" t="str">
        <f>VLOOKUP(D781,CUSTOMERS!A:K,11,FALSE)</f>
        <v>USA</v>
      </c>
      <c r="I781" s="2">
        <f t="shared" si="12"/>
        <v>0</v>
      </c>
    </row>
    <row r="782" spans="1:9" x14ac:dyDescent="0.2">
      <c r="A782" s="2">
        <v>1882</v>
      </c>
      <c r="B782" s="2">
        <v>1</v>
      </c>
      <c r="C782" s="4">
        <v>45079</v>
      </c>
      <c r="D782" s="2">
        <v>5</v>
      </c>
      <c r="E782" s="2">
        <f>VLOOKUP(D782,CUSTOMERS!A:E,5,FALSE)</f>
        <v>3</v>
      </c>
      <c r="F782" s="2" t="str">
        <f ca="1">VLOOKUP(D782,CUSTOMERS!A:J,10,FALSE)</f>
        <v>60 - 70</v>
      </c>
      <c r="G782" s="2" t="str">
        <f>VLOOKUP(D782,CUSTOMERS!A:I,9,FALSE)</f>
        <v>North-West</v>
      </c>
      <c r="H782" s="2" t="str">
        <f>VLOOKUP(D782,CUSTOMERS!A:K,11,FALSE)</f>
        <v>USA</v>
      </c>
      <c r="I782" s="2">
        <f t="shared" si="12"/>
        <v>0</v>
      </c>
    </row>
    <row r="783" spans="1:9" x14ac:dyDescent="0.2">
      <c r="A783" s="2">
        <v>1883</v>
      </c>
      <c r="B783" s="2">
        <v>1</v>
      </c>
      <c r="C783" s="4">
        <v>45079</v>
      </c>
      <c r="D783" s="2">
        <v>56</v>
      </c>
      <c r="E783" s="2">
        <f>VLOOKUP(D783,CUSTOMERS!A:E,5,FALSE)</f>
        <v>4</v>
      </c>
      <c r="F783" s="2" t="str">
        <f ca="1">VLOOKUP(D783,CUSTOMERS!A:J,10,FALSE)</f>
        <v>40 - 50</v>
      </c>
      <c r="G783" s="2" t="str">
        <f>VLOOKUP(D783,CUSTOMERS!A:I,9,FALSE)</f>
        <v>North-West</v>
      </c>
      <c r="H783" s="2" t="str">
        <f>VLOOKUP(D783,CUSTOMERS!A:K,11,FALSE)</f>
        <v>USA</v>
      </c>
      <c r="I783" s="2">
        <f t="shared" si="12"/>
        <v>0</v>
      </c>
    </row>
    <row r="784" spans="1:9" x14ac:dyDescent="0.2">
      <c r="A784" s="2">
        <v>1884</v>
      </c>
      <c r="B784" s="2">
        <v>1</v>
      </c>
      <c r="C784" s="4">
        <v>45079</v>
      </c>
      <c r="D784" s="2">
        <v>607</v>
      </c>
      <c r="E784" s="2">
        <f>VLOOKUP(D784,CUSTOMERS!A:E,5,FALSE)</f>
        <v>3</v>
      </c>
      <c r="F784" s="2" t="str">
        <f ca="1">VLOOKUP(D784,CUSTOMERS!A:J,10,FALSE)</f>
        <v>30 - 40</v>
      </c>
      <c r="G784" s="2" t="str">
        <f>VLOOKUP(D784,CUSTOMERS!A:I,9,FALSE)</f>
        <v>South-West</v>
      </c>
      <c r="H784" s="2" t="str">
        <f>VLOOKUP(D784,CUSTOMERS!A:K,11,FALSE)</f>
        <v>USA</v>
      </c>
      <c r="I784" s="2">
        <f t="shared" si="12"/>
        <v>0</v>
      </c>
    </row>
    <row r="785" spans="1:9" x14ac:dyDescent="0.2">
      <c r="A785" s="2">
        <v>1885</v>
      </c>
      <c r="B785" s="2">
        <v>1</v>
      </c>
      <c r="C785" s="4">
        <v>45080</v>
      </c>
      <c r="D785" s="2">
        <v>60</v>
      </c>
      <c r="E785" s="2">
        <f>VLOOKUP(D785,CUSTOMERS!A:E,5,FALSE)</f>
        <v>9</v>
      </c>
      <c r="F785" s="2" t="str">
        <f ca="1">VLOOKUP(D785,CUSTOMERS!A:J,10,FALSE)</f>
        <v>40 - 50</v>
      </c>
      <c r="G785" s="2" t="str">
        <f>VLOOKUP(D785,CUSTOMERS!A:I,9,FALSE)</f>
        <v>Central</v>
      </c>
      <c r="H785" s="2" t="str">
        <f>VLOOKUP(D785,CUSTOMERS!A:K,11,FALSE)</f>
        <v>USA</v>
      </c>
      <c r="I785" s="2">
        <f t="shared" si="12"/>
        <v>0</v>
      </c>
    </row>
    <row r="786" spans="1:9" x14ac:dyDescent="0.2">
      <c r="A786" s="2">
        <v>1886</v>
      </c>
      <c r="B786" s="2">
        <v>1</v>
      </c>
      <c r="C786" s="4">
        <v>45081</v>
      </c>
      <c r="D786" s="2">
        <v>204</v>
      </c>
      <c r="E786" s="2">
        <f>VLOOKUP(D786,CUSTOMERS!A:E,5,FALSE)</f>
        <v>10</v>
      </c>
      <c r="F786" s="2" t="str">
        <f ca="1">VLOOKUP(D786,CUSTOMERS!A:J,10,FALSE)</f>
        <v>40 - 50</v>
      </c>
      <c r="G786" s="2" t="str">
        <f>VLOOKUP(D786,CUSTOMERS!A:I,9,FALSE)</f>
        <v>South-East</v>
      </c>
      <c r="H786" s="2" t="str">
        <f>VLOOKUP(D786,CUSTOMERS!A:K,11,FALSE)</f>
        <v>USA</v>
      </c>
      <c r="I786" s="2">
        <f t="shared" si="12"/>
        <v>0</v>
      </c>
    </row>
    <row r="787" spans="1:9" x14ac:dyDescent="0.2">
      <c r="A787" s="2">
        <v>1887</v>
      </c>
      <c r="B787" s="2">
        <v>1</v>
      </c>
      <c r="C787" s="4">
        <v>45081</v>
      </c>
      <c r="D787" s="2">
        <v>302</v>
      </c>
      <c r="E787" s="2">
        <f>VLOOKUP(D787,CUSTOMERS!A:E,5,FALSE)</f>
        <v>2</v>
      </c>
      <c r="F787" s="2" t="str">
        <f ca="1">VLOOKUP(D787,CUSTOMERS!A:J,10,FALSE)</f>
        <v>50 - 60</v>
      </c>
      <c r="G787" s="2" t="str">
        <f>VLOOKUP(D787,CUSTOMERS!A:I,9,FALSE)</f>
        <v>North-West</v>
      </c>
      <c r="H787" s="2" t="str">
        <f>VLOOKUP(D787,CUSTOMERS!A:K,11,FALSE)</f>
        <v>USA</v>
      </c>
      <c r="I787" s="2">
        <f t="shared" si="12"/>
        <v>0</v>
      </c>
    </row>
    <row r="788" spans="1:9" x14ac:dyDescent="0.2">
      <c r="A788" s="2">
        <v>1888</v>
      </c>
      <c r="B788" s="2">
        <v>1</v>
      </c>
      <c r="C788" s="4">
        <v>45082</v>
      </c>
      <c r="D788" s="2">
        <v>425</v>
      </c>
      <c r="E788" s="2">
        <f>VLOOKUP(D788,CUSTOMERS!A:E,5,FALSE)</f>
        <v>5</v>
      </c>
      <c r="F788" s="2" t="str">
        <f ca="1">VLOOKUP(D788,CUSTOMERS!A:J,10,FALSE)</f>
        <v>50 - 60</v>
      </c>
      <c r="G788" s="2" t="str">
        <f>VLOOKUP(D788,CUSTOMERS!A:I,9,FALSE)</f>
        <v>Mid-Atlantic</v>
      </c>
      <c r="H788" s="2" t="str">
        <f>VLOOKUP(D788,CUSTOMERS!A:K,11,FALSE)</f>
        <v>USA</v>
      </c>
      <c r="I788" s="2">
        <f t="shared" si="12"/>
        <v>0</v>
      </c>
    </row>
    <row r="789" spans="1:9" x14ac:dyDescent="0.2">
      <c r="A789" s="2">
        <v>1889</v>
      </c>
      <c r="B789" s="2">
        <v>1</v>
      </c>
      <c r="C789" s="4">
        <v>45083</v>
      </c>
      <c r="D789" s="2">
        <v>320</v>
      </c>
      <c r="E789" s="2">
        <f>VLOOKUP(D789,CUSTOMERS!A:E,5,FALSE)</f>
        <v>3</v>
      </c>
      <c r="F789" s="2" t="str">
        <f ca="1">VLOOKUP(D789,CUSTOMERS!A:J,10,FALSE)</f>
        <v>60 - 70</v>
      </c>
      <c r="G789" s="2" t="str">
        <f>VLOOKUP(D789,CUSTOMERS!A:I,9,FALSE)</f>
        <v>North-East</v>
      </c>
      <c r="H789" s="2" t="str">
        <f>VLOOKUP(D789,CUSTOMERS!A:K,11,FALSE)</f>
        <v>USA</v>
      </c>
      <c r="I789" s="2">
        <f t="shared" si="12"/>
        <v>0</v>
      </c>
    </row>
    <row r="790" spans="1:9" x14ac:dyDescent="0.2">
      <c r="A790" s="2">
        <v>1890</v>
      </c>
      <c r="B790" s="2">
        <v>1</v>
      </c>
      <c r="C790" s="4">
        <v>45083</v>
      </c>
      <c r="D790" s="2">
        <v>666</v>
      </c>
      <c r="E790" s="2">
        <f>VLOOKUP(D790,CUSTOMERS!A:E,5,FALSE)</f>
        <v>4</v>
      </c>
      <c r="F790" s="2" t="str">
        <f ca="1">VLOOKUP(D790,CUSTOMERS!A:J,10,FALSE)</f>
        <v>20 - 30</v>
      </c>
      <c r="G790" s="2" t="str">
        <f>VLOOKUP(D790,CUSTOMERS!A:I,9,FALSE)</f>
        <v>South-East</v>
      </c>
      <c r="H790" s="2" t="str">
        <f>VLOOKUP(D790,CUSTOMERS!A:K,11,FALSE)</f>
        <v>USA</v>
      </c>
      <c r="I790" s="2">
        <f t="shared" si="12"/>
        <v>0</v>
      </c>
    </row>
    <row r="791" spans="1:9" x14ac:dyDescent="0.2">
      <c r="A791" s="2">
        <v>1891</v>
      </c>
      <c r="B791" s="2">
        <v>1</v>
      </c>
      <c r="C791" s="4">
        <v>45086</v>
      </c>
      <c r="D791" s="2">
        <v>225</v>
      </c>
      <c r="E791" s="2">
        <f>VLOOKUP(D791,CUSTOMERS!A:E,5,FALSE)</f>
        <v>6</v>
      </c>
      <c r="F791" s="2" t="str">
        <f ca="1">VLOOKUP(D791,CUSTOMERS!A:J,10,FALSE)</f>
        <v>30 - 40</v>
      </c>
      <c r="G791" s="2" t="str">
        <f>VLOOKUP(D791,CUSTOMERS!A:I,9,FALSE)</f>
        <v>Central</v>
      </c>
      <c r="H791" s="2" t="str">
        <f>VLOOKUP(D791,CUSTOMERS!A:K,11,FALSE)</f>
        <v>USA</v>
      </c>
      <c r="I791" s="2">
        <f t="shared" si="12"/>
        <v>0</v>
      </c>
    </row>
    <row r="792" spans="1:9" x14ac:dyDescent="0.2">
      <c r="A792" s="2">
        <v>1892</v>
      </c>
      <c r="B792" s="2">
        <v>1</v>
      </c>
      <c r="C792" s="4">
        <v>45087</v>
      </c>
      <c r="D792" s="2">
        <v>617</v>
      </c>
      <c r="E792" s="2">
        <f>VLOOKUP(D792,CUSTOMERS!A:E,5,FALSE)</f>
        <v>7</v>
      </c>
      <c r="F792" s="2" t="str">
        <f ca="1">VLOOKUP(D792,CUSTOMERS!A:J,10,FALSE)</f>
        <v>60 - 70</v>
      </c>
      <c r="G792" s="2" t="str">
        <f>VLOOKUP(D792,CUSTOMERS!A:I,9,FALSE)</f>
        <v>South</v>
      </c>
      <c r="H792" s="2" t="str">
        <f>VLOOKUP(D792,CUSTOMERS!A:K,11,FALSE)</f>
        <v>USA</v>
      </c>
      <c r="I792" s="2">
        <f t="shared" si="12"/>
        <v>0</v>
      </c>
    </row>
    <row r="793" spans="1:9" x14ac:dyDescent="0.2">
      <c r="A793" s="2">
        <v>1893</v>
      </c>
      <c r="B793" s="2">
        <v>1</v>
      </c>
      <c r="C793" s="4">
        <v>45088</v>
      </c>
      <c r="D793" s="2">
        <v>130</v>
      </c>
      <c r="E793" s="2">
        <f>VLOOKUP(D793,CUSTOMERS!A:E,5,FALSE)</f>
        <v>1</v>
      </c>
      <c r="F793" s="2" t="str">
        <f ca="1">VLOOKUP(D793,CUSTOMERS!A:J,10,FALSE)</f>
        <v>40 - 50</v>
      </c>
      <c r="G793" s="2" t="str">
        <f>VLOOKUP(D793,CUSTOMERS!A:I,9,FALSE)</f>
        <v>South</v>
      </c>
      <c r="H793" s="2" t="str">
        <f>VLOOKUP(D793,CUSTOMERS!A:K,11,FALSE)</f>
        <v>USA</v>
      </c>
      <c r="I793" s="2">
        <f t="shared" si="12"/>
        <v>0</v>
      </c>
    </row>
    <row r="794" spans="1:9" x14ac:dyDescent="0.2">
      <c r="A794" s="2">
        <v>1894</v>
      </c>
      <c r="B794" s="2">
        <v>1</v>
      </c>
      <c r="C794" s="4">
        <v>45088</v>
      </c>
      <c r="D794" s="2">
        <v>539</v>
      </c>
      <c r="E794" s="2">
        <f>VLOOKUP(D794,CUSTOMERS!A:E,5,FALSE)</f>
        <v>6</v>
      </c>
      <c r="F794" s="2" t="str">
        <f ca="1">VLOOKUP(D794,CUSTOMERS!A:J,10,FALSE)</f>
        <v>40 - 50</v>
      </c>
      <c r="G794" s="2" t="str">
        <f>VLOOKUP(D794,CUSTOMERS!A:I,9,FALSE)</f>
        <v>South-East</v>
      </c>
      <c r="H794" s="2" t="str">
        <f>VLOOKUP(D794,CUSTOMERS!A:K,11,FALSE)</f>
        <v>USA</v>
      </c>
      <c r="I794" s="2">
        <f t="shared" si="12"/>
        <v>0</v>
      </c>
    </row>
    <row r="795" spans="1:9" x14ac:dyDescent="0.2">
      <c r="A795" s="2">
        <v>1895</v>
      </c>
      <c r="B795" s="2">
        <v>1</v>
      </c>
      <c r="C795" s="4">
        <v>45090</v>
      </c>
      <c r="D795" s="2">
        <v>397</v>
      </c>
      <c r="E795" s="2">
        <f>VLOOKUP(D795,CUSTOMERS!A:E,5,FALSE)</f>
        <v>9</v>
      </c>
      <c r="F795" s="2" t="str">
        <f ca="1">VLOOKUP(D795,CUSTOMERS!A:J,10,FALSE)</f>
        <v>50 - 60</v>
      </c>
      <c r="G795" s="2" t="str">
        <f>VLOOKUP(D795,CUSTOMERS!A:I,9,FALSE)</f>
        <v>Mid-Atlantic</v>
      </c>
      <c r="H795" s="2" t="str">
        <f>VLOOKUP(D795,CUSTOMERS!A:K,11,FALSE)</f>
        <v>USA</v>
      </c>
      <c r="I795" s="2">
        <f t="shared" si="12"/>
        <v>0</v>
      </c>
    </row>
    <row r="796" spans="1:9" x14ac:dyDescent="0.2">
      <c r="A796" s="2">
        <v>1896</v>
      </c>
      <c r="B796" s="2">
        <v>1</v>
      </c>
      <c r="C796" s="4">
        <v>45090</v>
      </c>
      <c r="D796" s="2">
        <v>549</v>
      </c>
      <c r="E796" s="2">
        <f>VLOOKUP(D796,CUSTOMERS!A:E,5,FALSE)</f>
        <v>1</v>
      </c>
      <c r="F796" s="2" t="str">
        <f ca="1">VLOOKUP(D796,CUSTOMERS!A:J,10,FALSE)</f>
        <v>30 - 40</v>
      </c>
      <c r="G796" s="2" t="str">
        <f>VLOOKUP(D796,CUSTOMERS!A:I,9,FALSE)</f>
        <v>Canada</v>
      </c>
      <c r="H796" s="2" t="str">
        <f>VLOOKUP(D796,CUSTOMERS!A:K,11,FALSE)</f>
        <v>Canada</v>
      </c>
      <c r="I796" s="2">
        <f t="shared" si="12"/>
        <v>0</v>
      </c>
    </row>
    <row r="797" spans="1:9" x14ac:dyDescent="0.2">
      <c r="A797" s="2">
        <v>1897</v>
      </c>
      <c r="B797" s="2">
        <v>1</v>
      </c>
      <c r="C797" s="4">
        <v>45092</v>
      </c>
      <c r="D797" s="2">
        <v>72</v>
      </c>
      <c r="E797" s="2">
        <f>VLOOKUP(D797,CUSTOMERS!A:E,5,FALSE)</f>
        <v>4</v>
      </c>
      <c r="F797" s="2" t="str">
        <f ca="1">VLOOKUP(D797,CUSTOMERS!A:J,10,FALSE)</f>
        <v>50 - 60</v>
      </c>
      <c r="G797" s="2" t="str">
        <f>VLOOKUP(D797,CUSTOMERS!A:I,9,FALSE)</f>
        <v>North-East</v>
      </c>
      <c r="H797" s="2" t="str">
        <f>VLOOKUP(D797,CUSTOMERS!A:K,11,FALSE)</f>
        <v>USA</v>
      </c>
      <c r="I797" s="2">
        <f t="shared" si="12"/>
        <v>1</v>
      </c>
    </row>
    <row r="798" spans="1:9" x14ac:dyDescent="0.2">
      <c r="A798" s="2">
        <v>1898</v>
      </c>
      <c r="B798" s="2">
        <v>1</v>
      </c>
      <c r="C798" s="4">
        <v>45093</v>
      </c>
      <c r="D798" s="2">
        <v>117</v>
      </c>
      <c r="E798" s="2">
        <f>VLOOKUP(D798,CUSTOMERS!A:E,5,FALSE)</f>
        <v>3</v>
      </c>
      <c r="F798" s="2" t="str">
        <f ca="1">VLOOKUP(D798,CUSTOMERS!A:J,10,FALSE)</f>
        <v>40 - 50</v>
      </c>
      <c r="G798" s="2" t="str">
        <f>VLOOKUP(D798,CUSTOMERS!A:I,9,FALSE)</f>
        <v>Mid-Atlantic</v>
      </c>
      <c r="H798" s="2" t="str">
        <f>VLOOKUP(D798,CUSTOMERS!A:K,11,FALSE)</f>
        <v>USA</v>
      </c>
      <c r="I798" s="2">
        <f t="shared" si="12"/>
        <v>0</v>
      </c>
    </row>
    <row r="799" spans="1:9" x14ac:dyDescent="0.2">
      <c r="A799" s="2">
        <v>1899</v>
      </c>
      <c r="B799" s="2">
        <v>1</v>
      </c>
      <c r="C799" s="4">
        <v>45094</v>
      </c>
      <c r="D799" s="2">
        <v>464</v>
      </c>
      <c r="E799" s="2">
        <f>VLOOKUP(D799,CUSTOMERS!A:E,5,FALSE)</f>
        <v>2</v>
      </c>
      <c r="F799" s="2" t="str">
        <f ca="1">VLOOKUP(D799,CUSTOMERS!A:J,10,FALSE)</f>
        <v>50 - 60</v>
      </c>
      <c r="G799" s="2" t="str">
        <f>VLOOKUP(D799,CUSTOMERS!A:I,9,FALSE)</f>
        <v>North-East</v>
      </c>
      <c r="H799" s="2" t="str">
        <f>VLOOKUP(D799,CUSTOMERS!A:K,11,FALSE)</f>
        <v>USA</v>
      </c>
      <c r="I799" s="2">
        <f t="shared" si="12"/>
        <v>0</v>
      </c>
    </row>
    <row r="800" spans="1:9" x14ac:dyDescent="0.2">
      <c r="A800" s="2">
        <v>1900</v>
      </c>
      <c r="B800" s="2">
        <v>1</v>
      </c>
      <c r="C800" s="4">
        <v>45094</v>
      </c>
      <c r="D800" s="2">
        <v>564</v>
      </c>
      <c r="E800" s="2">
        <f>VLOOKUP(D800,CUSTOMERS!A:E,5,FALSE)</f>
        <v>2</v>
      </c>
      <c r="F800" s="2" t="str">
        <f ca="1">VLOOKUP(D800,CUSTOMERS!A:J,10,FALSE)</f>
        <v>40 - 50</v>
      </c>
      <c r="G800" s="2" t="str">
        <f>VLOOKUP(D800,CUSTOMERS!A:I,9,FALSE)</f>
        <v>South</v>
      </c>
      <c r="H800" s="2" t="str">
        <f>VLOOKUP(D800,CUSTOMERS!A:K,11,FALSE)</f>
        <v>USA</v>
      </c>
      <c r="I800" s="2">
        <f t="shared" si="12"/>
        <v>0</v>
      </c>
    </row>
    <row r="801" spans="1:9" x14ac:dyDescent="0.2">
      <c r="A801" s="2">
        <v>1901</v>
      </c>
      <c r="B801" s="2">
        <v>1</v>
      </c>
      <c r="C801" s="4">
        <v>45095</v>
      </c>
      <c r="D801" s="2">
        <v>366</v>
      </c>
      <c r="E801" s="2">
        <f>VLOOKUP(D801,CUSTOMERS!A:E,5,FALSE)</f>
        <v>2</v>
      </c>
      <c r="F801" s="2" t="str">
        <f ca="1">VLOOKUP(D801,CUSTOMERS!A:J,10,FALSE)</f>
        <v>&lt; 20</v>
      </c>
      <c r="G801" s="2" t="str">
        <f>VLOOKUP(D801,CUSTOMERS!A:I,9,FALSE)</f>
        <v>Mid-Atlantic</v>
      </c>
      <c r="H801" s="2" t="str">
        <f>VLOOKUP(D801,CUSTOMERS!A:K,11,FALSE)</f>
        <v>USA</v>
      </c>
      <c r="I801" s="2">
        <f t="shared" si="12"/>
        <v>0</v>
      </c>
    </row>
    <row r="802" spans="1:9" x14ac:dyDescent="0.2">
      <c r="A802" s="2">
        <v>1902</v>
      </c>
      <c r="B802" s="2">
        <v>1</v>
      </c>
      <c r="C802" s="4">
        <v>45096</v>
      </c>
      <c r="D802" s="2">
        <v>395</v>
      </c>
      <c r="E802" s="2">
        <f>VLOOKUP(D802,CUSTOMERS!A:E,5,FALSE)</f>
        <v>4</v>
      </c>
      <c r="F802" s="2" t="str">
        <f ca="1">VLOOKUP(D802,CUSTOMERS!A:J,10,FALSE)</f>
        <v>40 - 50</v>
      </c>
      <c r="G802" s="2" t="str">
        <f>VLOOKUP(D802,CUSTOMERS!A:I,9,FALSE)</f>
        <v>Central</v>
      </c>
      <c r="H802" s="2" t="str">
        <f>VLOOKUP(D802,CUSTOMERS!A:K,11,FALSE)</f>
        <v>USA</v>
      </c>
      <c r="I802" s="2">
        <f t="shared" si="12"/>
        <v>0</v>
      </c>
    </row>
    <row r="803" spans="1:9" x14ac:dyDescent="0.2">
      <c r="A803" s="2">
        <v>1903</v>
      </c>
      <c r="B803" s="2">
        <v>1</v>
      </c>
      <c r="C803" s="4">
        <v>45097</v>
      </c>
      <c r="D803" s="2">
        <v>190</v>
      </c>
      <c r="E803" s="2">
        <f>VLOOKUP(D803,CUSTOMERS!A:E,5,FALSE)</f>
        <v>5</v>
      </c>
      <c r="F803" s="2" t="str">
        <f ca="1">VLOOKUP(D803,CUSTOMERS!A:J,10,FALSE)</f>
        <v>30 - 40</v>
      </c>
      <c r="G803" s="2" t="str">
        <f>VLOOKUP(D803,CUSTOMERS!A:I,9,FALSE)</f>
        <v>South-West</v>
      </c>
      <c r="H803" s="2" t="str">
        <f>VLOOKUP(D803,CUSTOMERS!A:K,11,FALSE)</f>
        <v>USA</v>
      </c>
      <c r="I803" s="2">
        <f t="shared" si="12"/>
        <v>0</v>
      </c>
    </row>
    <row r="804" spans="1:9" x14ac:dyDescent="0.2">
      <c r="A804" s="2">
        <v>1904</v>
      </c>
      <c r="B804" s="2">
        <v>1</v>
      </c>
      <c r="C804" s="4">
        <v>45097</v>
      </c>
      <c r="D804" s="2">
        <v>660</v>
      </c>
      <c r="E804" s="2">
        <f>VLOOKUP(D804,CUSTOMERS!A:E,5,FALSE)</f>
        <v>1</v>
      </c>
      <c r="F804" s="2" t="str">
        <f ca="1">VLOOKUP(D804,CUSTOMERS!A:J,10,FALSE)</f>
        <v>50 - 60</v>
      </c>
      <c r="G804" s="2" t="str">
        <f>VLOOKUP(D804,CUSTOMERS!A:I,9,FALSE)</f>
        <v>France</v>
      </c>
      <c r="H804" s="2" t="str">
        <f>VLOOKUP(D804,CUSTOMERS!A:K,11,FALSE)</f>
        <v>Europe</v>
      </c>
      <c r="I804" s="2">
        <f t="shared" si="12"/>
        <v>0</v>
      </c>
    </row>
    <row r="805" spans="1:9" x14ac:dyDescent="0.2">
      <c r="A805" s="2">
        <v>1905</v>
      </c>
      <c r="B805" s="2">
        <v>1</v>
      </c>
      <c r="C805" s="4">
        <v>45100</v>
      </c>
      <c r="D805" s="2">
        <v>503</v>
      </c>
      <c r="E805" s="2">
        <f>VLOOKUP(D805,CUSTOMERS!A:E,5,FALSE)</f>
        <v>9</v>
      </c>
      <c r="F805" s="2" t="str">
        <f ca="1">VLOOKUP(D805,CUSTOMERS!A:J,10,FALSE)</f>
        <v>30 - 40</v>
      </c>
      <c r="G805" s="2" t="str">
        <f>VLOOKUP(D805,CUSTOMERS!A:I,9,FALSE)</f>
        <v>Mid-Atlantic</v>
      </c>
      <c r="H805" s="2" t="str">
        <f>VLOOKUP(D805,CUSTOMERS!A:K,11,FALSE)</f>
        <v>USA</v>
      </c>
      <c r="I805" s="2">
        <f t="shared" si="12"/>
        <v>0</v>
      </c>
    </row>
    <row r="806" spans="1:9" x14ac:dyDescent="0.2">
      <c r="A806" s="2">
        <v>1906</v>
      </c>
      <c r="B806" s="2">
        <v>1</v>
      </c>
      <c r="C806" s="4">
        <v>45101</v>
      </c>
      <c r="D806" s="2">
        <v>315</v>
      </c>
      <c r="E806" s="2">
        <f>VLOOKUP(D806,CUSTOMERS!A:E,5,FALSE)</f>
        <v>2</v>
      </c>
      <c r="F806" s="2" t="str">
        <f ca="1">VLOOKUP(D806,CUSTOMERS!A:J,10,FALSE)</f>
        <v>60 - 70</v>
      </c>
      <c r="G806" s="2" t="str">
        <f>VLOOKUP(D806,CUSTOMERS!A:I,9,FALSE)</f>
        <v>North-East</v>
      </c>
      <c r="H806" s="2" t="str">
        <f>VLOOKUP(D806,CUSTOMERS!A:K,11,FALSE)</f>
        <v>USA</v>
      </c>
      <c r="I806" s="2">
        <f t="shared" si="12"/>
        <v>0</v>
      </c>
    </row>
    <row r="807" spans="1:9" x14ac:dyDescent="0.2">
      <c r="A807" s="2">
        <v>1907</v>
      </c>
      <c r="B807" s="2">
        <v>1</v>
      </c>
      <c r="C807" s="4">
        <v>45101</v>
      </c>
      <c r="D807" s="2">
        <v>633</v>
      </c>
      <c r="E807" s="2">
        <f>VLOOKUP(D807,CUSTOMERS!A:E,5,FALSE)</f>
        <v>5</v>
      </c>
      <c r="F807" s="2" t="str">
        <f ca="1">VLOOKUP(D807,CUSTOMERS!A:J,10,FALSE)</f>
        <v>30 - 40</v>
      </c>
      <c r="G807" s="2" t="str">
        <f>VLOOKUP(D807,CUSTOMERS!A:I,9,FALSE)</f>
        <v>South-West</v>
      </c>
      <c r="H807" s="2" t="str">
        <f>VLOOKUP(D807,CUSTOMERS!A:K,11,FALSE)</f>
        <v>USA</v>
      </c>
      <c r="I807" s="2">
        <f t="shared" si="12"/>
        <v>0</v>
      </c>
    </row>
    <row r="808" spans="1:9" x14ac:dyDescent="0.2">
      <c r="A808" s="2">
        <v>1908</v>
      </c>
      <c r="B808" s="2">
        <v>1</v>
      </c>
      <c r="C808" s="4">
        <v>45102</v>
      </c>
      <c r="D808" s="2">
        <v>194</v>
      </c>
      <c r="E808" s="2">
        <f>VLOOKUP(D808,CUSTOMERS!A:E,5,FALSE)</f>
        <v>8</v>
      </c>
      <c r="F808" s="2" t="str">
        <f ca="1">VLOOKUP(D808,CUSTOMERS!A:J,10,FALSE)</f>
        <v>50 - 60</v>
      </c>
      <c r="G808" s="2" t="str">
        <f>VLOOKUP(D808,CUSTOMERS!A:I,9,FALSE)</f>
        <v>North-West</v>
      </c>
      <c r="H808" s="2" t="str">
        <f>VLOOKUP(D808,CUSTOMERS!A:K,11,FALSE)</f>
        <v>USA</v>
      </c>
      <c r="I808" s="2">
        <f t="shared" si="12"/>
        <v>0</v>
      </c>
    </row>
    <row r="809" spans="1:9" x14ac:dyDescent="0.2">
      <c r="A809" s="2">
        <v>1909</v>
      </c>
      <c r="B809" s="2">
        <v>1</v>
      </c>
      <c r="C809" s="4">
        <v>45103</v>
      </c>
      <c r="D809" s="2">
        <v>611</v>
      </c>
      <c r="E809" s="2">
        <f>VLOOKUP(D809,CUSTOMERS!A:E,5,FALSE)</f>
        <v>4</v>
      </c>
      <c r="F809" s="2" t="str">
        <f ca="1">VLOOKUP(D809,CUSTOMERS!A:J,10,FALSE)</f>
        <v>20 - 30</v>
      </c>
      <c r="G809" s="2" t="str">
        <f>VLOOKUP(D809,CUSTOMERS!A:I,9,FALSE)</f>
        <v>Central</v>
      </c>
      <c r="H809" s="2" t="str">
        <f>VLOOKUP(D809,CUSTOMERS!A:K,11,FALSE)</f>
        <v>USA</v>
      </c>
      <c r="I809" s="2">
        <f t="shared" si="12"/>
        <v>0</v>
      </c>
    </row>
    <row r="810" spans="1:9" x14ac:dyDescent="0.2">
      <c r="A810" s="2">
        <v>1910</v>
      </c>
      <c r="B810" s="2">
        <v>1</v>
      </c>
      <c r="C810" s="4">
        <v>45103</v>
      </c>
      <c r="D810" s="2">
        <v>670</v>
      </c>
      <c r="E810" s="2">
        <f>VLOOKUP(D810,CUSTOMERS!A:E,5,FALSE)</f>
        <v>3</v>
      </c>
      <c r="F810" s="2" t="str">
        <f ca="1">VLOOKUP(D810,CUSTOMERS!A:J,10,FALSE)</f>
        <v>40 - 50</v>
      </c>
      <c r="G810" s="2" t="str">
        <f>VLOOKUP(D810,CUSTOMERS!A:I,9,FALSE)</f>
        <v>South</v>
      </c>
      <c r="H810" s="2" t="str">
        <f>VLOOKUP(D810,CUSTOMERS!A:K,11,FALSE)</f>
        <v>USA</v>
      </c>
      <c r="I810" s="2">
        <f t="shared" si="12"/>
        <v>0</v>
      </c>
    </row>
    <row r="811" spans="1:9" x14ac:dyDescent="0.2">
      <c r="A811" s="2">
        <v>1911</v>
      </c>
      <c r="B811" s="2">
        <v>1</v>
      </c>
      <c r="C811" s="4">
        <v>45104</v>
      </c>
      <c r="D811" s="2">
        <v>646</v>
      </c>
      <c r="E811" s="2">
        <f>VLOOKUP(D811,CUSTOMERS!A:E,5,FALSE)</f>
        <v>8</v>
      </c>
      <c r="F811" s="2" t="str">
        <f ca="1">VLOOKUP(D811,CUSTOMERS!A:J,10,FALSE)</f>
        <v>40 - 50</v>
      </c>
      <c r="G811" s="2" t="str">
        <f>VLOOKUP(D811,CUSTOMERS!A:I,9,FALSE)</f>
        <v>Canada</v>
      </c>
      <c r="H811" s="2" t="str">
        <f>VLOOKUP(D811,CUSTOMERS!A:K,11,FALSE)</f>
        <v>Canada</v>
      </c>
      <c r="I811" s="2">
        <f t="shared" si="12"/>
        <v>0</v>
      </c>
    </row>
    <row r="812" spans="1:9" x14ac:dyDescent="0.2">
      <c r="A812" s="2">
        <v>1912</v>
      </c>
      <c r="B812" s="2">
        <v>1</v>
      </c>
      <c r="C812" s="4">
        <v>45107</v>
      </c>
      <c r="D812" s="2">
        <v>667</v>
      </c>
      <c r="E812" s="2">
        <f>VLOOKUP(D812,CUSTOMERS!A:E,5,FALSE)</f>
        <v>2</v>
      </c>
      <c r="F812" s="2" t="str">
        <f ca="1">VLOOKUP(D812,CUSTOMERS!A:J,10,FALSE)</f>
        <v>20 - 30</v>
      </c>
      <c r="G812" s="2" t="str">
        <f>VLOOKUP(D812,CUSTOMERS!A:I,9,FALSE)</f>
        <v>South-West</v>
      </c>
      <c r="H812" s="2" t="str">
        <f>VLOOKUP(D812,CUSTOMERS!A:K,11,FALSE)</f>
        <v>USA</v>
      </c>
      <c r="I812" s="2">
        <f t="shared" si="12"/>
        <v>1</v>
      </c>
    </row>
    <row r="813" spans="1:9" x14ac:dyDescent="0.2">
      <c r="A813" s="2">
        <v>1913</v>
      </c>
      <c r="B813" s="2">
        <v>1</v>
      </c>
      <c r="C813" s="4">
        <v>45108</v>
      </c>
      <c r="D813" s="2">
        <v>456</v>
      </c>
      <c r="E813" s="2">
        <f>VLOOKUP(D813,CUSTOMERS!A:E,5,FALSE)</f>
        <v>7</v>
      </c>
      <c r="F813" s="2" t="str">
        <f ca="1">VLOOKUP(D813,CUSTOMERS!A:J,10,FALSE)</f>
        <v>50 - 60</v>
      </c>
      <c r="G813" s="2" t="str">
        <f>VLOOKUP(D813,CUSTOMERS!A:I,9,FALSE)</f>
        <v>England</v>
      </c>
      <c r="H813" s="2" t="str">
        <f>VLOOKUP(D813,CUSTOMERS!A:K,11,FALSE)</f>
        <v>Europe</v>
      </c>
      <c r="I813" s="2">
        <f t="shared" si="12"/>
        <v>1</v>
      </c>
    </row>
    <row r="814" spans="1:9" x14ac:dyDescent="0.2">
      <c r="A814" s="2">
        <v>1914</v>
      </c>
      <c r="B814" s="2">
        <v>1</v>
      </c>
      <c r="C814" s="4">
        <v>45108</v>
      </c>
      <c r="D814" s="2">
        <v>626</v>
      </c>
      <c r="E814" s="2">
        <f>VLOOKUP(D814,CUSTOMERS!A:E,5,FALSE)</f>
        <v>1</v>
      </c>
      <c r="F814" s="2" t="str">
        <f ca="1">VLOOKUP(D814,CUSTOMERS!A:J,10,FALSE)</f>
        <v>20 - 30</v>
      </c>
      <c r="G814" s="2" t="str">
        <f>VLOOKUP(D814,CUSTOMERS!A:I,9,FALSE)</f>
        <v>Mid-Atlantic</v>
      </c>
      <c r="H814" s="2" t="str">
        <f>VLOOKUP(D814,CUSTOMERS!A:K,11,FALSE)</f>
        <v>USA</v>
      </c>
      <c r="I814" s="2">
        <f t="shared" si="12"/>
        <v>1</v>
      </c>
    </row>
    <row r="815" spans="1:9" x14ac:dyDescent="0.2">
      <c r="A815" s="2">
        <v>1915</v>
      </c>
      <c r="B815" s="2">
        <v>1</v>
      </c>
      <c r="C815" s="4">
        <v>45110</v>
      </c>
      <c r="D815" s="2">
        <v>16</v>
      </c>
      <c r="E815" s="2">
        <f>VLOOKUP(D815,CUSTOMERS!A:E,5,FALSE)</f>
        <v>2</v>
      </c>
      <c r="F815" s="2" t="str">
        <f ca="1">VLOOKUP(D815,CUSTOMERS!A:J,10,FALSE)</f>
        <v>70+</v>
      </c>
      <c r="G815" s="2" t="str">
        <f>VLOOKUP(D815,CUSTOMERS!A:I,9,FALSE)</f>
        <v>North-West</v>
      </c>
      <c r="H815" s="2" t="str">
        <f>VLOOKUP(D815,CUSTOMERS!A:K,11,FALSE)</f>
        <v>USA</v>
      </c>
      <c r="I815" s="2">
        <f t="shared" si="12"/>
        <v>1</v>
      </c>
    </row>
    <row r="816" spans="1:9" x14ac:dyDescent="0.2">
      <c r="A816" s="2">
        <v>1916</v>
      </c>
      <c r="B816" s="2">
        <v>1</v>
      </c>
      <c r="C816" s="4">
        <v>45110</v>
      </c>
      <c r="D816" s="2">
        <v>90</v>
      </c>
      <c r="E816" s="2">
        <f>VLOOKUP(D816,CUSTOMERS!A:E,5,FALSE)</f>
        <v>3</v>
      </c>
      <c r="F816" s="2" t="str">
        <f ca="1">VLOOKUP(D816,CUSTOMERS!A:J,10,FALSE)</f>
        <v>40 - 50</v>
      </c>
      <c r="G816" s="2" t="str">
        <f>VLOOKUP(D816,CUSTOMERS!A:I,9,FALSE)</f>
        <v>South-East</v>
      </c>
      <c r="H816" s="2" t="str">
        <f>VLOOKUP(D816,CUSTOMERS!A:K,11,FALSE)</f>
        <v>USA</v>
      </c>
      <c r="I816" s="2">
        <f t="shared" si="12"/>
        <v>0</v>
      </c>
    </row>
    <row r="817" spans="1:9" x14ac:dyDescent="0.2">
      <c r="A817" s="2">
        <v>1917</v>
      </c>
      <c r="B817" s="2">
        <v>1</v>
      </c>
      <c r="C817" s="4">
        <v>45111</v>
      </c>
      <c r="D817" s="2">
        <v>588</v>
      </c>
      <c r="E817" s="2">
        <f>VLOOKUP(D817,CUSTOMERS!A:E,5,FALSE)</f>
        <v>3</v>
      </c>
      <c r="F817" s="2" t="str">
        <f ca="1">VLOOKUP(D817,CUSTOMERS!A:J,10,FALSE)</f>
        <v>30 - 40</v>
      </c>
      <c r="G817" s="2" t="str">
        <f>VLOOKUP(D817,CUSTOMERS!A:I,9,FALSE)</f>
        <v>South-West</v>
      </c>
      <c r="H817" s="2" t="str">
        <f>VLOOKUP(D817,CUSTOMERS!A:K,11,FALSE)</f>
        <v>USA</v>
      </c>
      <c r="I817" s="2">
        <f t="shared" si="12"/>
        <v>0</v>
      </c>
    </row>
    <row r="818" spans="1:9" x14ac:dyDescent="0.2">
      <c r="A818" s="2">
        <v>1918</v>
      </c>
      <c r="B818" s="2">
        <v>1</v>
      </c>
      <c r="C818" s="4">
        <v>45114</v>
      </c>
      <c r="D818" s="2">
        <v>166</v>
      </c>
      <c r="E818" s="2">
        <f>VLOOKUP(D818,CUSTOMERS!A:E,5,FALSE)</f>
        <v>5</v>
      </c>
      <c r="F818" s="2" t="str">
        <f ca="1">VLOOKUP(D818,CUSTOMERS!A:J,10,FALSE)</f>
        <v>40 - 50</v>
      </c>
      <c r="G818" s="2" t="str">
        <f>VLOOKUP(D818,CUSTOMERS!A:I,9,FALSE)</f>
        <v>South-West</v>
      </c>
      <c r="H818" s="2" t="str">
        <f>VLOOKUP(D818,CUSTOMERS!A:K,11,FALSE)</f>
        <v>USA</v>
      </c>
      <c r="I818" s="2">
        <f t="shared" si="12"/>
        <v>0</v>
      </c>
    </row>
    <row r="819" spans="1:9" x14ac:dyDescent="0.2">
      <c r="A819" s="2">
        <v>1919</v>
      </c>
      <c r="B819" s="2">
        <v>1</v>
      </c>
      <c r="C819" s="4">
        <v>45114</v>
      </c>
      <c r="D819" s="2">
        <v>581</v>
      </c>
      <c r="E819" s="2">
        <f>VLOOKUP(D819,CUSTOMERS!A:E,5,FALSE)</f>
        <v>4</v>
      </c>
      <c r="F819" s="2" t="str">
        <f ca="1">VLOOKUP(D819,CUSTOMERS!A:J,10,FALSE)</f>
        <v>30 - 40</v>
      </c>
      <c r="G819" s="2" t="str">
        <f>VLOOKUP(D819,CUSTOMERS!A:I,9,FALSE)</f>
        <v>Mid-Atlantic</v>
      </c>
      <c r="H819" s="2" t="str">
        <f>VLOOKUP(D819,CUSTOMERS!A:K,11,FALSE)</f>
        <v>USA</v>
      </c>
      <c r="I819" s="2">
        <f t="shared" si="12"/>
        <v>0</v>
      </c>
    </row>
    <row r="820" spans="1:9" x14ac:dyDescent="0.2">
      <c r="A820" s="2">
        <v>1920</v>
      </c>
      <c r="B820" s="2">
        <v>1</v>
      </c>
      <c r="C820" s="4">
        <v>45115</v>
      </c>
      <c r="D820" s="2">
        <v>418</v>
      </c>
      <c r="E820" s="2">
        <f>VLOOKUP(D820,CUSTOMERS!A:E,5,FALSE)</f>
        <v>9</v>
      </c>
      <c r="F820" s="2" t="str">
        <f ca="1">VLOOKUP(D820,CUSTOMERS!A:J,10,FALSE)</f>
        <v>30 - 40</v>
      </c>
      <c r="G820" s="2" t="str">
        <f>VLOOKUP(D820,CUSTOMERS!A:I,9,FALSE)</f>
        <v>Germany</v>
      </c>
      <c r="H820" s="2" t="str">
        <f>VLOOKUP(D820,CUSTOMERS!A:K,11,FALSE)</f>
        <v>Europe</v>
      </c>
      <c r="I820" s="2">
        <f t="shared" si="12"/>
        <v>0</v>
      </c>
    </row>
    <row r="821" spans="1:9" x14ac:dyDescent="0.2">
      <c r="A821" s="2">
        <v>1921</v>
      </c>
      <c r="B821" s="2">
        <v>1</v>
      </c>
      <c r="C821" s="4">
        <v>45115</v>
      </c>
      <c r="D821" s="2">
        <v>502</v>
      </c>
      <c r="E821" s="2">
        <f>VLOOKUP(D821,CUSTOMERS!A:E,5,FALSE)</f>
        <v>3</v>
      </c>
      <c r="F821" s="2" t="str">
        <f ca="1">VLOOKUP(D821,CUSTOMERS!A:J,10,FALSE)</f>
        <v>70+</v>
      </c>
      <c r="G821" s="2" t="str">
        <f>VLOOKUP(D821,CUSTOMERS!A:I,9,FALSE)</f>
        <v>North-East</v>
      </c>
      <c r="H821" s="2" t="str">
        <f>VLOOKUP(D821,CUSTOMERS!A:K,11,FALSE)</f>
        <v>USA</v>
      </c>
      <c r="I821" s="2">
        <f t="shared" si="12"/>
        <v>0</v>
      </c>
    </row>
    <row r="822" spans="1:9" x14ac:dyDescent="0.2">
      <c r="A822" s="2">
        <v>1922</v>
      </c>
      <c r="B822" s="2">
        <v>1</v>
      </c>
      <c r="C822" s="4">
        <v>45116</v>
      </c>
      <c r="D822" s="2">
        <v>329</v>
      </c>
      <c r="E822" s="2">
        <f>VLOOKUP(D822,CUSTOMERS!A:E,5,FALSE)</f>
        <v>1</v>
      </c>
      <c r="F822" s="2" t="str">
        <f ca="1">VLOOKUP(D822,CUSTOMERS!A:J,10,FALSE)</f>
        <v>50 - 60</v>
      </c>
      <c r="G822" s="2" t="str">
        <f>VLOOKUP(D822,CUSTOMERS!A:I,9,FALSE)</f>
        <v>France</v>
      </c>
      <c r="H822" s="2" t="str">
        <f>VLOOKUP(D822,CUSTOMERS!A:K,11,FALSE)</f>
        <v>Europe</v>
      </c>
      <c r="I822" s="2">
        <f t="shared" si="12"/>
        <v>1</v>
      </c>
    </row>
    <row r="823" spans="1:9" x14ac:dyDescent="0.2">
      <c r="A823" s="2">
        <v>1923</v>
      </c>
      <c r="B823" s="2">
        <v>1</v>
      </c>
      <c r="C823" s="4">
        <v>45117</v>
      </c>
      <c r="D823" s="2">
        <v>579</v>
      </c>
      <c r="E823" s="2">
        <f>VLOOKUP(D823,CUSTOMERS!A:E,5,FALSE)</f>
        <v>6</v>
      </c>
      <c r="F823" s="2" t="str">
        <f ca="1">VLOOKUP(D823,CUSTOMERS!A:J,10,FALSE)</f>
        <v>30 - 40</v>
      </c>
      <c r="G823" s="2" t="str">
        <f>VLOOKUP(D823,CUSTOMERS!A:I,9,FALSE)</f>
        <v>South</v>
      </c>
      <c r="H823" s="2" t="str">
        <f>VLOOKUP(D823,CUSTOMERS!A:K,11,FALSE)</f>
        <v>USA</v>
      </c>
      <c r="I823" s="2">
        <f t="shared" si="12"/>
        <v>0</v>
      </c>
    </row>
    <row r="824" spans="1:9" x14ac:dyDescent="0.2">
      <c r="A824" s="2">
        <v>1924</v>
      </c>
      <c r="B824" s="2">
        <v>1</v>
      </c>
      <c r="C824" s="4">
        <v>45118</v>
      </c>
      <c r="D824" s="2">
        <v>236</v>
      </c>
      <c r="E824" s="2">
        <f>VLOOKUP(D824,CUSTOMERS!A:E,5,FALSE)</f>
        <v>2</v>
      </c>
      <c r="F824" s="2" t="str">
        <f ca="1">VLOOKUP(D824,CUSTOMERS!A:J,10,FALSE)</f>
        <v>30 - 40</v>
      </c>
      <c r="G824" s="2" t="str">
        <f>VLOOKUP(D824,CUSTOMERS!A:I,9,FALSE)</f>
        <v>South</v>
      </c>
      <c r="H824" s="2" t="str">
        <f>VLOOKUP(D824,CUSTOMERS!A:K,11,FALSE)</f>
        <v>USA</v>
      </c>
      <c r="I824" s="2">
        <f t="shared" si="12"/>
        <v>1</v>
      </c>
    </row>
    <row r="825" spans="1:9" x14ac:dyDescent="0.2">
      <c r="A825" s="2">
        <v>1925</v>
      </c>
      <c r="B825" s="2">
        <v>1</v>
      </c>
      <c r="C825" s="4">
        <v>45118</v>
      </c>
      <c r="D825" s="2">
        <v>507</v>
      </c>
      <c r="E825" s="2">
        <f>VLOOKUP(D825,CUSTOMERS!A:E,5,FALSE)</f>
        <v>1</v>
      </c>
      <c r="F825" s="2" t="str">
        <f ca="1">VLOOKUP(D825,CUSTOMERS!A:J,10,FALSE)</f>
        <v>60 - 70</v>
      </c>
      <c r="G825" s="2" t="str">
        <f>VLOOKUP(D825,CUSTOMERS!A:I,9,FALSE)</f>
        <v>North-West</v>
      </c>
      <c r="H825" s="2" t="str">
        <f>VLOOKUP(D825,CUSTOMERS!A:K,11,FALSE)</f>
        <v>USA</v>
      </c>
      <c r="I825" s="2">
        <f t="shared" si="12"/>
        <v>1</v>
      </c>
    </row>
    <row r="826" spans="1:9" x14ac:dyDescent="0.2">
      <c r="A826" s="2">
        <v>1926</v>
      </c>
      <c r="B826" s="2">
        <v>1</v>
      </c>
      <c r="C826" s="4">
        <v>45121</v>
      </c>
      <c r="D826" s="2">
        <v>514</v>
      </c>
      <c r="E826" s="2">
        <f>VLOOKUP(D826,CUSTOMERS!A:E,5,FALSE)</f>
        <v>5</v>
      </c>
      <c r="F826" s="2" t="str">
        <f ca="1">VLOOKUP(D826,CUSTOMERS!A:J,10,FALSE)</f>
        <v>30 - 40</v>
      </c>
      <c r="G826" s="2" t="str">
        <f>VLOOKUP(D826,CUSTOMERS!A:I,9,FALSE)</f>
        <v>England</v>
      </c>
      <c r="H826" s="2" t="str">
        <f>VLOOKUP(D826,CUSTOMERS!A:K,11,FALSE)</f>
        <v>Europe</v>
      </c>
      <c r="I826" s="2">
        <f t="shared" si="12"/>
        <v>0</v>
      </c>
    </row>
    <row r="827" spans="1:9" x14ac:dyDescent="0.2">
      <c r="A827" s="2">
        <v>1927</v>
      </c>
      <c r="B827" s="2">
        <v>1</v>
      </c>
      <c r="C827" s="4">
        <v>45122</v>
      </c>
      <c r="D827" s="2">
        <v>429</v>
      </c>
      <c r="E827" s="2">
        <f>VLOOKUP(D827,CUSTOMERS!A:E,5,FALSE)</f>
        <v>3</v>
      </c>
      <c r="F827" s="2" t="str">
        <f ca="1">VLOOKUP(D827,CUSTOMERS!A:J,10,FALSE)</f>
        <v>60 - 70</v>
      </c>
      <c r="G827" s="2" t="str">
        <f>VLOOKUP(D827,CUSTOMERS!A:I,9,FALSE)</f>
        <v>Canada</v>
      </c>
      <c r="H827" s="2" t="str">
        <f>VLOOKUP(D827,CUSTOMERS!A:K,11,FALSE)</f>
        <v>Canada</v>
      </c>
      <c r="I827" s="2">
        <f t="shared" si="12"/>
        <v>0</v>
      </c>
    </row>
    <row r="828" spans="1:9" x14ac:dyDescent="0.2">
      <c r="A828" s="2">
        <v>1928</v>
      </c>
      <c r="B828" s="2">
        <v>1</v>
      </c>
      <c r="C828" s="4">
        <v>45123</v>
      </c>
      <c r="D828" s="2">
        <v>26</v>
      </c>
      <c r="E828" s="2">
        <f>VLOOKUP(D828,CUSTOMERS!A:E,5,FALSE)</f>
        <v>4</v>
      </c>
      <c r="F828" s="2" t="str">
        <f ca="1">VLOOKUP(D828,CUSTOMERS!A:J,10,FALSE)</f>
        <v>30 - 40</v>
      </c>
      <c r="G828" s="2" t="str">
        <f>VLOOKUP(D828,CUSTOMERS!A:I,9,FALSE)</f>
        <v>Canada</v>
      </c>
      <c r="H828" s="2" t="str">
        <f>VLOOKUP(D828,CUSTOMERS!A:K,11,FALSE)</f>
        <v>Canada</v>
      </c>
      <c r="I828" s="2">
        <f t="shared" si="12"/>
        <v>1</v>
      </c>
    </row>
    <row r="829" spans="1:9" x14ac:dyDescent="0.2">
      <c r="A829" s="2">
        <v>1929</v>
      </c>
      <c r="B829" s="2">
        <v>1</v>
      </c>
      <c r="C829" s="4">
        <v>45123</v>
      </c>
      <c r="D829" s="2">
        <v>563</v>
      </c>
      <c r="E829" s="2">
        <f>VLOOKUP(D829,CUSTOMERS!A:E,5,FALSE)</f>
        <v>3</v>
      </c>
      <c r="F829" s="2" t="str">
        <f ca="1">VLOOKUP(D829,CUSTOMERS!A:J,10,FALSE)</f>
        <v>30 - 40</v>
      </c>
      <c r="G829" s="2" t="str">
        <f>VLOOKUP(D829,CUSTOMERS!A:I,9,FALSE)</f>
        <v>South</v>
      </c>
      <c r="H829" s="2" t="str">
        <f>VLOOKUP(D829,CUSTOMERS!A:K,11,FALSE)</f>
        <v>USA</v>
      </c>
      <c r="I829" s="2">
        <f t="shared" si="12"/>
        <v>1</v>
      </c>
    </row>
    <row r="830" spans="1:9" x14ac:dyDescent="0.2">
      <c r="A830" s="2">
        <v>1930</v>
      </c>
      <c r="B830" s="2">
        <v>1</v>
      </c>
      <c r="C830" s="4">
        <v>45124</v>
      </c>
      <c r="D830" s="2">
        <v>536</v>
      </c>
      <c r="E830" s="2">
        <f>VLOOKUP(D830,CUSTOMERS!A:E,5,FALSE)</f>
        <v>4</v>
      </c>
      <c r="F830" s="2" t="str">
        <f ca="1">VLOOKUP(D830,CUSTOMERS!A:J,10,FALSE)</f>
        <v>30 - 40</v>
      </c>
      <c r="G830" s="2" t="str">
        <f>VLOOKUP(D830,CUSTOMERS!A:I,9,FALSE)</f>
        <v>North-East</v>
      </c>
      <c r="H830" s="2" t="str">
        <f>VLOOKUP(D830,CUSTOMERS!A:K,11,FALSE)</f>
        <v>USA</v>
      </c>
      <c r="I830" s="2">
        <f t="shared" si="12"/>
        <v>0</v>
      </c>
    </row>
    <row r="831" spans="1:9" x14ac:dyDescent="0.2">
      <c r="A831" s="2">
        <v>1931</v>
      </c>
      <c r="B831" s="2">
        <v>1</v>
      </c>
      <c r="C831" s="4">
        <v>45125</v>
      </c>
      <c r="D831" s="2">
        <v>295</v>
      </c>
      <c r="E831" s="2">
        <f>VLOOKUP(D831,CUSTOMERS!A:E,5,FALSE)</f>
        <v>6</v>
      </c>
      <c r="F831" s="2" t="str">
        <f ca="1">VLOOKUP(D831,CUSTOMERS!A:J,10,FALSE)</f>
        <v>40 - 50</v>
      </c>
      <c r="G831" s="2" t="str">
        <f>VLOOKUP(D831,CUSTOMERS!A:I,9,FALSE)</f>
        <v>North-East</v>
      </c>
      <c r="H831" s="2" t="str">
        <f>VLOOKUP(D831,CUSTOMERS!A:K,11,FALSE)</f>
        <v>USA</v>
      </c>
      <c r="I831" s="2">
        <f t="shared" si="12"/>
        <v>0</v>
      </c>
    </row>
    <row r="832" spans="1:9" x14ac:dyDescent="0.2">
      <c r="A832" s="2">
        <v>1932</v>
      </c>
      <c r="B832" s="2">
        <v>1</v>
      </c>
      <c r="C832" s="4">
        <v>45128</v>
      </c>
      <c r="D832" s="2">
        <v>577</v>
      </c>
      <c r="E832" s="2">
        <f>VLOOKUP(D832,CUSTOMERS!A:E,5,FALSE)</f>
        <v>3</v>
      </c>
      <c r="F832" s="2" t="str">
        <f ca="1">VLOOKUP(D832,CUSTOMERS!A:J,10,FALSE)</f>
        <v>40 - 50</v>
      </c>
      <c r="G832" s="2" t="str">
        <f>VLOOKUP(D832,CUSTOMERS!A:I,9,FALSE)</f>
        <v>South-East</v>
      </c>
      <c r="H832" s="2" t="str">
        <f>VLOOKUP(D832,CUSTOMERS!A:K,11,FALSE)</f>
        <v>USA</v>
      </c>
      <c r="I832" s="2">
        <f t="shared" si="12"/>
        <v>1</v>
      </c>
    </row>
    <row r="833" spans="1:9" x14ac:dyDescent="0.2">
      <c r="A833" s="2">
        <v>1933</v>
      </c>
      <c r="B833" s="2">
        <v>1</v>
      </c>
      <c r="C833" s="4">
        <v>45128</v>
      </c>
      <c r="D833" s="2">
        <v>587</v>
      </c>
      <c r="E833" s="2">
        <f>VLOOKUP(D833,CUSTOMERS!A:E,5,FALSE)</f>
        <v>7</v>
      </c>
      <c r="F833" s="2" t="str">
        <f ca="1">VLOOKUP(D833,CUSTOMERS!A:J,10,FALSE)</f>
        <v>40 - 50</v>
      </c>
      <c r="G833" s="2" t="str">
        <f>VLOOKUP(D833,CUSTOMERS!A:I,9,FALSE)</f>
        <v>South</v>
      </c>
      <c r="H833" s="2" t="str">
        <f>VLOOKUP(D833,CUSTOMERS!A:K,11,FALSE)</f>
        <v>USA</v>
      </c>
      <c r="I833" s="2">
        <f t="shared" si="12"/>
        <v>1</v>
      </c>
    </row>
    <row r="834" spans="1:9" x14ac:dyDescent="0.2">
      <c r="A834" s="2">
        <v>1934</v>
      </c>
      <c r="B834" s="2">
        <v>1</v>
      </c>
      <c r="C834" s="4">
        <v>45129</v>
      </c>
      <c r="D834" s="2">
        <v>145</v>
      </c>
      <c r="E834" s="2">
        <f>VLOOKUP(D834,CUSTOMERS!A:E,5,FALSE)</f>
        <v>3</v>
      </c>
      <c r="F834" s="2" t="str">
        <f ca="1">VLOOKUP(D834,CUSTOMERS!A:J,10,FALSE)</f>
        <v>40 - 50</v>
      </c>
      <c r="G834" s="2" t="str">
        <f>VLOOKUP(D834,CUSTOMERS!A:I,9,FALSE)</f>
        <v>North-East</v>
      </c>
      <c r="H834" s="2" t="str">
        <f>VLOOKUP(D834,CUSTOMERS!A:K,11,FALSE)</f>
        <v>USA</v>
      </c>
      <c r="I834" s="2">
        <f t="shared" ref="I834:I897" si="13">IF(COUNTIF(D:D,D834)&gt;1,1,0)</f>
        <v>1</v>
      </c>
    </row>
    <row r="835" spans="1:9" x14ac:dyDescent="0.2">
      <c r="A835" s="2">
        <v>1935</v>
      </c>
      <c r="B835" s="2">
        <v>1</v>
      </c>
      <c r="C835" s="4">
        <v>45130</v>
      </c>
      <c r="D835" s="2">
        <v>262</v>
      </c>
      <c r="E835" s="2">
        <f>VLOOKUP(D835,CUSTOMERS!A:E,5,FALSE)</f>
        <v>5</v>
      </c>
      <c r="F835" s="2" t="str">
        <f ca="1">VLOOKUP(D835,CUSTOMERS!A:J,10,FALSE)</f>
        <v>50 - 60</v>
      </c>
      <c r="G835" s="2" t="str">
        <f>VLOOKUP(D835,CUSTOMERS!A:I,9,FALSE)</f>
        <v>North-West</v>
      </c>
      <c r="H835" s="2" t="str">
        <f>VLOOKUP(D835,CUSTOMERS!A:K,11,FALSE)</f>
        <v>USA</v>
      </c>
      <c r="I835" s="2">
        <f t="shared" si="13"/>
        <v>0</v>
      </c>
    </row>
    <row r="836" spans="1:9" x14ac:dyDescent="0.2">
      <c r="A836" s="2">
        <v>1936</v>
      </c>
      <c r="B836" s="2">
        <v>1</v>
      </c>
      <c r="C836" s="4">
        <v>45130</v>
      </c>
      <c r="D836" s="2">
        <v>471</v>
      </c>
      <c r="E836" s="2">
        <f>VLOOKUP(D836,CUSTOMERS!A:E,5,FALSE)</f>
        <v>5</v>
      </c>
      <c r="F836" s="2" t="str">
        <f ca="1">VLOOKUP(D836,CUSTOMERS!A:J,10,FALSE)</f>
        <v>30 - 40</v>
      </c>
      <c r="G836" s="2" t="str">
        <f>VLOOKUP(D836,CUSTOMERS!A:I,9,FALSE)</f>
        <v>Central</v>
      </c>
      <c r="H836" s="2" t="str">
        <f>VLOOKUP(D836,CUSTOMERS!A:K,11,FALSE)</f>
        <v>USA</v>
      </c>
      <c r="I836" s="2">
        <f t="shared" si="13"/>
        <v>1</v>
      </c>
    </row>
    <row r="837" spans="1:9" x14ac:dyDescent="0.2">
      <c r="A837" s="2">
        <v>1937</v>
      </c>
      <c r="B837" s="2">
        <v>1</v>
      </c>
      <c r="C837" s="4">
        <v>45131</v>
      </c>
      <c r="D837" s="2">
        <v>206</v>
      </c>
      <c r="E837" s="2">
        <f>VLOOKUP(D837,CUSTOMERS!A:E,5,FALSE)</f>
        <v>6</v>
      </c>
      <c r="F837" s="2" t="str">
        <f ca="1">VLOOKUP(D837,CUSTOMERS!A:J,10,FALSE)</f>
        <v>40 - 50</v>
      </c>
      <c r="G837" s="2" t="str">
        <f>VLOOKUP(D837,CUSTOMERS!A:I,9,FALSE)</f>
        <v>North-East</v>
      </c>
      <c r="H837" s="2" t="str">
        <f>VLOOKUP(D837,CUSTOMERS!A:K,11,FALSE)</f>
        <v>USA</v>
      </c>
      <c r="I837" s="2">
        <f t="shared" si="13"/>
        <v>1</v>
      </c>
    </row>
    <row r="838" spans="1:9" x14ac:dyDescent="0.2">
      <c r="A838" s="2">
        <v>1938</v>
      </c>
      <c r="B838" s="2">
        <v>1</v>
      </c>
      <c r="C838" s="4">
        <v>45131</v>
      </c>
      <c r="D838" s="2">
        <v>578</v>
      </c>
      <c r="E838" s="2">
        <f>VLOOKUP(D838,CUSTOMERS!A:E,5,FALSE)</f>
        <v>7</v>
      </c>
      <c r="F838" s="2" t="str">
        <f ca="1">VLOOKUP(D838,CUSTOMERS!A:J,10,FALSE)</f>
        <v>30 - 40</v>
      </c>
      <c r="G838" s="2" t="str">
        <f>VLOOKUP(D838,CUSTOMERS!A:I,9,FALSE)</f>
        <v>Mid-Atlantic</v>
      </c>
      <c r="H838" s="2" t="str">
        <f>VLOOKUP(D838,CUSTOMERS!A:K,11,FALSE)</f>
        <v>USA</v>
      </c>
      <c r="I838" s="2">
        <f t="shared" si="13"/>
        <v>0</v>
      </c>
    </row>
    <row r="839" spans="1:9" x14ac:dyDescent="0.2">
      <c r="A839" s="2">
        <v>1939</v>
      </c>
      <c r="B839" s="2">
        <v>1</v>
      </c>
      <c r="C839" s="4">
        <v>45132</v>
      </c>
      <c r="D839" s="2">
        <v>111</v>
      </c>
      <c r="E839" s="2">
        <f>VLOOKUP(D839,CUSTOMERS!A:E,5,FALSE)</f>
        <v>4</v>
      </c>
      <c r="F839" s="2" t="str">
        <f ca="1">VLOOKUP(D839,CUSTOMERS!A:J,10,FALSE)</f>
        <v>40 - 50</v>
      </c>
      <c r="G839" s="2" t="str">
        <f>VLOOKUP(D839,CUSTOMERS!A:I,9,FALSE)</f>
        <v>North-West</v>
      </c>
      <c r="H839" s="2" t="str">
        <f>VLOOKUP(D839,CUSTOMERS!A:K,11,FALSE)</f>
        <v>USA</v>
      </c>
      <c r="I839" s="2">
        <f t="shared" si="13"/>
        <v>1</v>
      </c>
    </row>
    <row r="840" spans="1:9" x14ac:dyDescent="0.2">
      <c r="A840" s="2">
        <v>1940</v>
      </c>
      <c r="B840" s="2">
        <v>1</v>
      </c>
      <c r="C840" s="4">
        <v>45135</v>
      </c>
      <c r="D840" s="2">
        <v>32</v>
      </c>
      <c r="E840" s="2">
        <f>VLOOKUP(D840,CUSTOMERS!A:E,5,FALSE)</f>
        <v>6</v>
      </c>
      <c r="F840" s="2" t="str">
        <f ca="1">VLOOKUP(D840,CUSTOMERS!A:J,10,FALSE)</f>
        <v>20 - 30</v>
      </c>
      <c r="G840" s="2" t="str">
        <f>VLOOKUP(D840,CUSTOMERS!A:I,9,FALSE)</f>
        <v>Central</v>
      </c>
      <c r="H840" s="2" t="str">
        <f>VLOOKUP(D840,CUSTOMERS!A:K,11,FALSE)</f>
        <v>USA</v>
      </c>
      <c r="I840" s="2">
        <f t="shared" si="13"/>
        <v>0</v>
      </c>
    </row>
    <row r="841" spans="1:9" x14ac:dyDescent="0.2">
      <c r="A841" s="2">
        <v>1941</v>
      </c>
      <c r="B841" s="2">
        <v>1</v>
      </c>
      <c r="C841" s="4">
        <v>45135</v>
      </c>
      <c r="D841" s="2">
        <v>413</v>
      </c>
      <c r="E841" s="2">
        <f>VLOOKUP(D841,CUSTOMERS!A:E,5,FALSE)</f>
        <v>5</v>
      </c>
      <c r="F841" s="2" t="str">
        <f ca="1">VLOOKUP(D841,CUSTOMERS!A:J,10,FALSE)</f>
        <v>40 - 50</v>
      </c>
      <c r="G841" s="2" t="str">
        <f>VLOOKUP(D841,CUSTOMERS!A:I,9,FALSE)</f>
        <v>Central</v>
      </c>
      <c r="H841" s="2" t="str">
        <f>VLOOKUP(D841,CUSTOMERS!A:K,11,FALSE)</f>
        <v>USA</v>
      </c>
      <c r="I841" s="2">
        <f t="shared" si="13"/>
        <v>1</v>
      </c>
    </row>
    <row r="842" spans="1:9" x14ac:dyDescent="0.2">
      <c r="A842" s="2">
        <v>1942</v>
      </c>
      <c r="B842" s="2">
        <v>1</v>
      </c>
      <c r="C842" s="4">
        <v>45136</v>
      </c>
      <c r="D842" s="2">
        <v>326</v>
      </c>
      <c r="E842" s="2">
        <f>VLOOKUP(D842,CUSTOMERS!A:E,5,FALSE)</f>
        <v>7</v>
      </c>
      <c r="F842" s="2" t="str">
        <f ca="1">VLOOKUP(D842,CUSTOMERS!A:J,10,FALSE)</f>
        <v>30 - 40</v>
      </c>
      <c r="G842" s="2" t="str">
        <f>VLOOKUP(D842,CUSTOMERS!A:I,9,FALSE)</f>
        <v>Germany</v>
      </c>
      <c r="H842" s="2" t="str">
        <f>VLOOKUP(D842,CUSTOMERS!A:K,11,FALSE)</f>
        <v>Europe</v>
      </c>
      <c r="I842" s="2">
        <f t="shared" si="13"/>
        <v>0</v>
      </c>
    </row>
    <row r="843" spans="1:9" x14ac:dyDescent="0.2">
      <c r="A843" s="2">
        <v>1943</v>
      </c>
      <c r="B843" s="2">
        <v>1</v>
      </c>
      <c r="C843" s="4">
        <v>45136</v>
      </c>
      <c r="D843" s="2">
        <v>416</v>
      </c>
      <c r="E843" s="2">
        <f>VLOOKUP(D843,CUSTOMERS!A:E,5,FALSE)</f>
        <v>6</v>
      </c>
      <c r="F843" s="2" t="str">
        <f ca="1">VLOOKUP(D843,CUSTOMERS!A:J,10,FALSE)</f>
        <v>70+</v>
      </c>
      <c r="G843" s="2" t="str">
        <f>VLOOKUP(D843,CUSTOMERS!A:I,9,FALSE)</f>
        <v>South-East</v>
      </c>
      <c r="H843" s="2" t="str">
        <f>VLOOKUP(D843,CUSTOMERS!A:K,11,FALSE)</f>
        <v>USA</v>
      </c>
      <c r="I843" s="2">
        <f t="shared" si="13"/>
        <v>1</v>
      </c>
    </row>
    <row r="844" spans="1:9" x14ac:dyDescent="0.2">
      <c r="A844" s="2">
        <v>1944</v>
      </c>
      <c r="B844" s="2">
        <v>1</v>
      </c>
      <c r="C844" s="4">
        <v>45137</v>
      </c>
      <c r="D844" s="2">
        <v>599</v>
      </c>
      <c r="E844" s="2">
        <f>VLOOKUP(D844,CUSTOMERS!A:E,5,FALSE)</f>
        <v>6</v>
      </c>
      <c r="F844" s="2" t="str">
        <f ca="1">VLOOKUP(D844,CUSTOMERS!A:J,10,FALSE)</f>
        <v>30 - 40</v>
      </c>
      <c r="G844" s="2" t="str">
        <f>VLOOKUP(D844,CUSTOMERS!A:I,9,FALSE)</f>
        <v>South</v>
      </c>
      <c r="H844" s="2" t="str">
        <f>VLOOKUP(D844,CUSTOMERS!A:K,11,FALSE)</f>
        <v>USA</v>
      </c>
      <c r="I844" s="2">
        <f t="shared" si="13"/>
        <v>0</v>
      </c>
    </row>
    <row r="845" spans="1:9" x14ac:dyDescent="0.2">
      <c r="A845" s="2">
        <v>1945</v>
      </c>
      <c r="B845" s="2">
        <v>1</v>
      </c>
      <c r="C845" s="4">
        <v>45138</v>
      </c>
      <c r="D845" s="2">
        <v>431</v>
      </c>
      <c r="E845" s="2">
        <f>VLOOKUP(D845,CUSTOMERS!A:E,5,FALSE)</f>
        <v>2</v>
      </c>
      <c r="F845" s="2" t="str">
        <f ca="1">VLOOKUP(D845,CUSTOMERS!A:J,10,FALSE)</f>
        <v>60 - 70</v>
      </c>
      <c r="G845" s="2" t="str">
        <f>VLOOKUP(D845,CUSTOMERS!A:I,9,FALSE)</f>
        <v>North-West</v>
      </c>
      <c r="H845" s="2" t="str">
        <f>VLOOKUP(D845,CUSTOMERS!A:K,11,FALSE)</f>
        <v>USA</v>
      </c>
      <c r="I845" s="2">
        <f t="shared" si="13"/>
        <v>1</v>
      </c>
    </row>
    <row r="846" spans="1:9" x14ac:dyDescent="0.2">
      <c r="A846" s="2">
        <v>1946</v>
      </c>
      <c r="B846" s="2">
        <v>1</v>
      </c>
      <c r="C846" s="4">
        <v>45138</v>
      </c>
      <c r="D846" s="2">
        <v>443</v>
      </c>
      <c r="E846" s="2">
        <f>VLOOKUP(D846,CUSTOMERS!A:E,5,FALSE)</f>
        <v>3</v>
      </c>
      <c r="F846" s="2" t="str">
        <f ca="1">VLOOKUP(D846,CUSTOMERS!A:J,10,FALSE)</f>
        <v>40 - 50</v>
      </c>
      <c r="G846" s="2" t="str">
        <f>VLOOKUP(D846,CUSTOMERS!A:I,9,FALSE)</f>
        <v>North-East</v>
      </c>
      <c r="H846" s="2" t="str">
        <f>VLOOKUP(D846,CUSTOMERS!A:K,11,FALSE)</f>
        <v>USA</v>
      </c>
      <c r="I846" s="2">
        <f t="shared" si="13"/>
        <v>0</v>
      </c>
    </row>
    <row r="847" spans="1:9" x14ac:dyDescent="0.2">
      <c r="A847" s="2">
        <v>1947</v>
      </c>
      <c r="B847" s="2">
        <v>1</v>
      </c>
      <c r="C847" s="4">
        <v>45139</v>
      </c>
      <c r="D847" s="2">
        <v>83</v>
      </c>
      <c r="E847" s="2">
        <f>VLOOKUP(D847,CUSTOMERS!A:E,5,FALSE)</f>
        <v>3</v>
      </c>
      <c r="F847" s="2" t="str">
        <f ca="1">VLOOKUP(D847,CUSTOMERS!A:J,10,FALSE)</f>
        <v>40 - 50</v>
      </c>
      <c r="G847" s="2" t="str">
        <f>VLOOKUP(D847,CUSTOMERS!A:I,9,FALSE)</f>
        <v>North-West</v>
      </c>
      <c r="H847" s="2" t="str">
        <f>VLOOKUP(D847,CUSTOMERS!A:K,11,FALSE)</f>
        <v>USA</v>
      </c>
      <c r="I847" s="2">
        <f t="shared" si="13"/>
        <v>0</v>
      </c>
    </row>
    <row r="848" spans="1:9" x14ac:dyDescent="0.2">
      <c r="A848" s="2">
        <v>1948</v>
      </c>
      <c r="B848" s="2">
        <v>1</v>
      </c>
      <c r="C848" s="4">
        <v>45139</v>
      </c>
      <c r="D848" s="2">
        <v>222</v>
      </c>
      <c r="E848" s="2">
        <f>VLOOKUP(D848,CUSTOMERS!A:E,5,FALSE)</f>
        <v>2</v>
      </c>
      <c r="F848" s="2" t="str">
        <f ca="1">VLOOKUP(D848,CUSTOMERS!A:J,10,FALSE)</f>
        <v>40 - 50</v>
      </c>
      <c r="G848" s="2" t="str">
        <f>VLOOKUP(D848,CUSTOMERS!A:I,9,FALSE)</f>
        <v>Central</v>
      </c>
      <c r="H848" s="2" t="str">
        <f>VLOOKUP(D848,CUSTOMERS!A:K,11,FALSE)</f>
        <v>USA</v>
      </c>
      <c r="I848" s="2">
        <f t="shared" si="13"/>
        <v>1</v>
      </c>
    </row>
    <row r="849" spans="1:9" x14ac:dyDescent="0.2">
      <c r="A849" s="2">
        <v>1949</v>
      </c>
      <c r="B849" s="2">
        <v>1</v>
      </c>
      <c r="C849" s="4">
        <v>45142</v>
      </c>
      <c r="D849" s="2">
        <v>299</v>
      </c>
      <c r="E849" s="2">
        <f>VLOOKUP(D849,CUSTOMERS!A:E,5,FALSE)</f>
        <v>7</v>
      </c>
      <c r="F849" s="2" t="str">
        <f ca="1">VLOOKUP(D849,CUSTOMERS!A:J,10,FALSE)</f>
        <v>30 - 40</v>
      </c>
      <c r="G849" s="2" t="str">
        <f>VLOOKUP(D849,CUSTOMERS!A:I,9,FALSE)</f>
        <v>France</v>
      </c>
      <c r="H849" s="2" t="str">
        <f>VLOOKUP(D849,CUSTOMERS!A:K,11,FALSE)</f>
        <v>Europe</v>
      </c>
      <c r="I849" s="2">
        <f t="shared" si="13"/>
        <v>0</v>
      </c>
    </row>
    <row r="850" spans="1:9" x14ac:dyDescent="0.2">
      <c r="A850" s="2">
        <v>1950</v>
      </c>
      <c r="B850" s="2">
        <v>1</v>
      </c>
      <c r="C850" s="4">
        <v>45143</v>
      </c>
      <c r="D850" s="2">
        <v>216</v>
      </c>
      <c r="E850" s="2">
        <f>VLOOKUP(D850,CUSTOMERS!A:E,5,FALSE)</f>
        <v>2</v>
      </c>
      <c r="F850" s="2" t="str">
        <f ca="1">VLOOKUP(D850,CUSTOMERS!A:J,10,FALSE)</f>
        <v>60 - 70</v>
      </c>
      <c r="G850" s="2" t="str">
        <f>VLOOKUP(D850,CUSTOMERS!A:I,9,FALSE)</f>
        <v>Central</v>
      </c>
      <c r="H850" s="2" t="str">
        <f>VLOOKUP(D850,CUSTOMERS!A:K,11,FALSE)</f>
        <v>USA</v>
      </c>
      <c r="I850" s="2">
        <f t="shared" si="13"/>
        <v>1</v>
      </c>
    </row>
    <row r="851" spans="1:9" x14ac:dyDescent="0.2">
      <c r="A851" s="2">
        <v>1951</v>
      </c>
      <c r="B851" s="2">
        <v>1</v>
      </c>
      <c r="C851" s="4">
        <v>45143</v>
      </c>
      <c r="D851" s="2">
        <v>343</v>
      </c>
      <c r="E851" s="2">
        <f>VLOOKUP(D851,CUSTOMERS!A:E,5,FALSE)</f>
        <v>3</v>
      </c>
      <c r="F851" s="2" t="str">
        <f ca="1">VLOOKUP(D851,CUSTOMERS!A:J,10,FALSE)</f>
        <v>20 - 30</v>
      </c>
      <c r="G851" s="2" t="str">
        <f>VLOOKUP(D851,CUSTOMERS!A:I,9,FALSE)</f>
        <v>Mid-Atlantic</v>
      </c>
      <c r="H851" s="2" t="str">
        <f>VLOOKUP(D851,CUSTOMERS!A:K,11,FALSE)</f>
        <v>USA</v>
      </c>
      <c r="I851" s="2">
        <f t="shared" si="13"/>
        <v>1</v>
      </c>
    </row>
    <row r="852" spans="1:9" x14ac:dyDescent="0.2">
      <c r="A852" s="2">
        <v>1952</v>
      </c>
      <c r="B852" s="2">
        <v>1</v>
      </c>
      <c r="C852" s="4">
        <v>45144</v>
      </c>
      <c r="D852" s="2">
        <v>73</v>
      </c>
      <c r="E852" s="2">
        <f>VLOOKUP(D852,CUSTOMERS!A:E,5,FALSE)</f>
        <v>10</v>
      </c>
      <c r="F852" s="2" t="str">
        <f ca="1">VLOOKUP(D852,CUSTOMERS!A:J,10,FALSE)</f>
        <v>40 - 50</v>
      </c>
      <c r="G852" s="2" t="str">
        <f>VLOOKUP(D852,CUSTOMERS!A:I,9,FALSE)</f>
        <v>France</v>
      </c>
      <c r="H852" s="2" t="str">
        <f>VLOOKUP(D852,CUSTOMERS!A:K,11,FALSE)</f>
        <v>Europe</v>
      </c>
      <c r="I852" s="2">
        <f t="shared" si="13"/>
        <v>0</v>
      </c>
    </row>
    <row r="853" spans="1:9" x14ac:dyDescent="0.2">
      <c r="A853" s="2">
        <v>1953</v>
      </c>
      <c r="B853" s="2">
        <v>1</v>
      </c>
      <c r="C853" s="4">
        <v>45144</v>
      </c>
      <c r="D853" s="2">
        <v>104</v>
      </c>
      <c r="E853" s="2">
        <f>VLOOKUP(D853,CUSTOMERS!A:E,5,FALSE)</f>
        <v>5</v>
      </c>
      <c r="F853" s="2" t="str">
        <f ca="1">VLOOKUP(D853,CUSTOMERS!A:J,10,FALSE)</f>
        <v>40 - 50</v>
      </c>
      <c r="G853" s="2" t="str">
        <f>VLOOKUP(D853,CUSTOMERS!A:I,9,FALSE)</f>
        <v>Canada</v>
      </c>
      <c r="H853" s="2" t="str">
        <f>VLOOKUP(D853,CUSTOMERS!A:K,11,FALSE)</f>
        <v>Canada</v>
      </c>
      <c r="I853" s="2">
        <f t="shared" si="13"/>
        <v>1</v>
      </c>
    </row>
    <row r="854" spans="1:9" x14ac:dyDescent="0.2">
      <c r="A854" s="2">
        <v>1954</v>
      </c>
      <c r="B854" s="2">
        <v>1</v>
      </c>
      <c r="C854" s="4">
        <v>45145</v>
      </c>
      <c r="D854" s="2">
        <v>102</v>
      </c>
      <c r="E854" s="2">
        <f>VLOOKUP(D854,CUSTOMERS!A:E,5,FALSE)</f>
        <v>2</v>
      </c>
      <c r="F854" s="2" t="str">
        <f ca="1">VLOOKUP(D854,CUSTOMERS!A:J,10,FALSE)</f>
        <v>50 - 60</v>
      </c>
      <c r="G854" s="2" t="str">
        <f>VLOOKUP(D854,CUSTOMERS!A:I,9,FALSE)</f>
        <v>North-East</v>
      </c>
      <c r="H854" s="2" t="str">
        <f>VLOOKUP(D854,CUSTOMERS!A:K,11,FALSE)</f>
        <v>USA</v>
      </c>
      <c r="I854" s="2">
        <f t="shared" si="13"/>
        <v>0</v>
      </c>
    </row>
    <row r="855" spans="1:9" x14ac:dyDescent="0.2">
      <c r="A855" s="2">
        <v>1955</v>
      </c>
      <c r="B855" s="2">
        <v>1</v>
      </c>
      <c r="C855" s="4">
        <v>45146</v>
      </c>
      <c r="D855" s="2">
        <v>74</v>
      </c>
      <c r="E855" s="2">
        <f>VLOOKUP(D855,CUSTOMERS!A:E,5,FALSE)</f>
        <v>3</v>
      </c>
      <c r="F855" s="2" t="str">
        <f ca="1">VLOOKUP(D855,CUSTOMERS!A:J,10,FALSE)</f>
        <v>50 - 60</v>
      </c>
      <c r="G855" s="2" t="str">
        <f>VLOOKUP(D855,CUSTOMERS!A:I,9,FALSE)</f>
        <v>North-East</v>
      </c>
      <c r="H855" s="2" t="str">
        <f>VLOOKUP(D855,CUSTOMERS!A:K,11,FALSE)</f>
        <v>USA</v>
      </c>
      <c r="I855" s="2">
        <f t="shared" si="13"/>
        <v>1</v>
      </c>
    </row>
    <row r="856" spans="1:9" x14ac:dyDescent="0.2">
      <c r="A856" s="2">
        <v>1956</v>
      </c>
      <c r="B856" s="2">
        <v>1</v>
      </c>
      <c r="C856" s="4">
        <v>45146</v>
      </c>
      <c r="D856" s="2">
        <v>444</v>
      </c>
      <c r="E856" s="2">
        <f>VLOOKUP(D856,CUSTOMERS!A:E,5,FALSE)</f>
        <v>4</v>
      </c>
      <c r="F856" s="2" t="str">
        <f ca="1">VLOOKUP(D856,CUSTOMERS!A:J,10,FALSE)</f>
        <v>30 - 40</v>
      </c>
      <c r="G856" s="2" t="str">
        <f>VLOOKUP(D856,CUSTOMERS!A:I,9,FALSE)</f>
        <v>Mid-Atlantic</v>
      </c>
      <c r="H856" s="2" t="str">
        <f>VLOOKUP(D856,CUSTOMERS!A:K,11,FALSE)</f>
        <v>USA</v>
      </c>
      <c r="I856" s="2">
        <f t="shared" si="13"/>
        <v>0</v>
      </c>
    </row>
    <row r="857" spans="1:9" x14ac:dyDescent="0.2">
      <c r="A857" s="2">
        <v>1957</v>
      </c>
      <c r="B857" s="2">
        <v>1</v>
      </c>
      <c r="C857" s="4">
        <v>45149</v>
      </c>
      <c r="D857" s="2">
        <v>333</v>
      </c>
      <c r="E857" s="2">
        <f>VLOOKUP(D857,CUSTOMERS!A:E,5,FALSE)</f>
        <v>3</v>
      </c>
      <c r="F857" s="2" t="str">
        <f ca="1">VLOOKUP(D857,CUSTOMERS!A:J,10,FALSE)</f>
        <v>50 - 60</v>
      </c>
      <c r="G857" s="2" t="str">
        <f>VLOOKUP(D857,CUSTOMERS!A:I,9,FALSE)</f>
        <v>South-East</v>
      </c>
      <c r="H857" s="2" t="str">
        <f>VLOOKUP(D857,CUSTOMERS!A:K,11,FALSE)</f>
        <v>USA</v>
      </c>
      <c r="I857" s="2">
        <f t="shared" si="13"/>
        <v>1</v>
      </c>
    </row>
    <row r="858" spans="1:9" x14ac:dyDescent="0.2">
      <c r="A858" s="2">
        <v>1958</v>
      </c>
      <c r="B858" s="2">
        <v>1</v>
      </c>
      <c r="C858" s="4">
        <v>45149</v>
      </c>
      <c r="D858" s="2">
        <v>661</v>
      </c>
      <c r="E858" s="2">
        <f>VLOOKUP(D858,CUSTOMERS!A:E,5,FALSE)</f>
        <v>3</v>
      </c>
      <c r="F858" s="2" t="str">
        <f ca="1">VLOOKUP(D858,CUSTOMERS!A:J,10,FALSE)</f>
        <v>30 - 40</v>
      </c>
      <c r="G858" s="2" t="str">
        <f>VLOOKUP(D858,CUSTOMERS!A:I,9,FALSE)</f>
        <v>France</v>
      </c>
      <c r="H858" s="2" t="str">
        <f>VLOOKUP(D858,CUSTOMERS!A:K,11,FALSE)</f>
        <v>Europe</v>
      </c>
      <c r="I858" s="2">
        <f t="shared" si="13"/>
        <v>0</v>
      </c>
    </row>
    <row r="859" spans="1:9" x14ac:dyDescent="0.2">
      <c r="A859" s="2">
        <v>1959</v>
      </c>
      <c r="B859" s="2">
        <v>1</v>
      </c>
      <c r="C859" s="4">
        <v>45150</v>
      </c>
      <c r="D859" s="2">
        <v>533</v>
      </c>
      <c r="E859" s="2">
        <f>VLOOKUP(D859,CUSTOMERS!A:E,5,FALSE)</f>
        <v>9</v>
      </c>
      <c r="F859" s="2" t="str">
        <f ca="1">VLOOKUP(D859,CUSTOMERS!A:J,10,FALSE)</f>
        <v>30 - 40</v>
      </c>
      <c r="G859" s="2" t="str">
        <f>VLOOKUP(D859,CUSTOMERS!A:I,9,FALSE)</f>
        <v>France</v>
      </c>
      <c r="H859" s="2" t="str">
        <f>VLOOKUP(D859,CUSTOMERS!A:K,11,FALSE)</f>
        <v>Europe</v>
      </c>
      <c r="I859" s="2">
        <f t="shared" si="13"/>
        <v>1</v>
      </c>
    </row>
    <row r="860" spans="1:9" x14ac:dyDescent="0.2">
      <c r="A860" s="2">
        <v>1960</v>
      </c>
      <c r="B860" s="2">
        <v>1</v>
      </c>
      <c r="C860" s="4">
        <v>45151</v>
      </c>
      <c r="D860" s="2">
        <v>243</v>
      </c>
      <c r="E860" s="2">
        <f>VLOOKUP(D860,CUSTOMERS!A:E,5,FALSE)</f>
        <v>10</v>
      </c>
      <c r="F860" s="2" t="str">
        <f ca="1">VLOOKUP(D860,CUSTOMERS!A:J,10,FALSE)</f>
        <v>40 - 50</v>
      </c>
      <c r="G860" s="2" t="str">
        <f>VLOOKUP(D860,CUSTOMERS!A:I,9,FALSE)</f>
        <v>South-East</v>
      </c>
      <c r="H860" s="2" t="str">
        <f>VLOOKUP(D860,CUSTOMERS!A:K,11,FALSE)</f>
        <v>USA</v>
      </c>
      <c r="I860" s="2">
        <f t="shared" si="13"/>
        <v>1</v>
      </c>
    </row>
    <row r="861" spans="1:9" x14ac:dyDescent="0.2">
      <c r="A861" s="2">
        <v>1961</v>
      </c>
      <c r="B861" s="2">
        <v>1</v>
      </c>
      <c r="C861" s="4">
        <v>45151</v>
      </c>
      <c r="D861" s="2">
        <v>649</v>
      </c>
      <c r="E861" s="2">
        <f>VLOOKUP(D861,CUSTOMERS!A:E,5,FALSE)</f>
        <v>4</v>
      </c>
      <c r="F861" s="2" t="str">
        <f ca="1">VLOOKUP(D861,CUSTOMERS!A:J,10,FALSE)</f>
        <v>30 - 40</v>
      </c>
      <c r="G861" s="2" t="str">
        <f>VLOOKUP(D861,CUSTOMERS!A:I,9,FALSE)</f>
        <v>North-West</v>
      </c>
      <c r="H861" s="2" t="str">
        <f>VLOOKUP(D861,CUSTOMERS!A:K,11,FALSE)</f>
        <v>USA</v>
      </c>
      <c r="I861" s="2">
        <f t="shared" si="13"/>
        <v>0</v>
      </c>
    </row>
    <row r="862" spans="1:9" x14ac:dyDescent="0.2">
      <c r="A862" s="2">
        <v>1962</v>
      </c>
      <c r="B862" s="2">
        <v>1</v>
      </c>
      <c r="C862" s="4">
        <v>45152</v>
      </c>
      <c r="D862" s="2">
        <v>205</v>
      </c>
      <c r="E862" s="2">
        <f>VLOOKUP(D862,CUSTOMERS!A:E,5,FALSE)</f>
        <v>1</v>
      </c>
      <c r="F862" s="2" t="str">
        <f ca="1">VLOOKUP(D862,CUSTOMERS!A:J,10,FALSE)</f>
        <v>50 - 60</v>
      </c>
      <c r="G862" s="2" t="str">
        <f>VLOOKUP(D862,CUSTOMERS!A:I,9,FALSE)</f>
        <v>Canada</v>
      </c>
      <c r="H862" s="2" t="str">
        <f>VLOOKUP(D862,CUSTOMERS!A:K,11,FALSE)</f>
        <v>Canada</v>
      </c>
      <c r="I862" s="2">
        <f t="shared" si="13"/>
        <v>0</v>
      </c>
    </row>
    <row r="863" spans="1:9" x14ac:dyDescent="0.2">
      <c r="A863" s="2">
        <v>1963</v>
      </c>
      <c r="B863" s="2">
        <v>1</v>
      </c>
      <c r="C863" s="4">
        <v>45152</v>
      </c>
      <c r="D863" s="2">
        <v>468</v>
      </c>
      <c r="E863" s="2">
        <f>VLOOKUP(D863,CUSTOMERS!A:E,5,FALSE)</f>
        <v>5</v>
      </c>
      <c r="F863" s="2" t="str">
        <f ca="1">VLOOKUP(D863,CUSTOMERS!A:J,10,FALSE)</f>
        <v>40 - 50</v>
      </c>
      <c r="G863" s="2" t="str">
        <f>VLOOKUP(D863,CUSTOMERS!A:I,9,FALSE)</f>
        <v>South-West</v>
      </c>
      <c r="H863" s="2" t="str">
        <f>VLOOKUP(D863,CUSTOMERS!A:K,11,FALSE)</f>
        <v>USA</v>
      </c>
      <c r="I863" s="2">
        <f t="shared" si="13"/>
        <v>1</v>
      </c>
    </row>
    <row r="864" spans="1:9" x14ac:dyDescent="0.2">
      <c r="A864" s="2">
        <v>1964</v>
      </c>
      <c r="B864" s="2">
        <v>1</v>
      </c>
      <c r="C864" s="4">
        <v>45153</v>
      </c>
      <c r="D864" s="2">
        <v>220</v>
      </c>
      <c r="E864" s="2">
        <f>VLOOKUP(D864,CUSTOMERS!A:E,5,FALSE)</f>
        <v>8</v>
      </c>
      <c r="F864" s="2" t="str">
        <f ca="1">VLOOKUP(D864,CUSTOMERS!A:J,10,FALSE)</f>
        <v>30 - 40</v>
      </c>
      <c r="G864" s="2" t="str">
        <f>VLOOKUP(D864,CUSTOMERS!A:I,9,FALSE)</f>
        <v>Central</v>
      </c>
      <c r="H864" s="2" t="str">
        <f>VLOOKUP(D864,CUSTOMERS!A:K,11,FALSE)</f>
        <v>USA</v>
      </c>
      <c r="I864" s="2">
        <f t="shared" si="13"/>
        <v>0</v>
      </c>
    </row>
    <row r="865" spans="1:9" x14ac:dyDescent="0.2">
      <c r="A865" s="2">
        <v>1965</v>
      </c>
      <c r="B865" s="2">
        <v>1</v>
      </c>
      <c r="C865" s="4">
        <v>45156</v>
      </c>
      <c r="D865" s="2">
        <v>415</v>
      </c>
      <c r="E865" s="2">
        <f>VLOOKUP(D865,CUSTOMERS!A:E,5,FALSE)</f>
        <v>9</v>
      </c>
      <c r="F865" s="2" t="str">
        <f ca="1">VLOOKUP(D865,CUSTOMERS!A:J,10,FALSE)</f>
        <v>40 - 50</v>
      </c>
      <c r="G865" s="2" t="str">
        <f>VLOOKUP(D865,CUSTOMERS!A:I,9,FALSE)</f>
        <v>South-East</v>
      </c>
      <c r="H865" s="2" t="str">
        <f>VLOOKUP(D865,CUSTOMERS!A:K,11,FALSE)</f>
        <v>USA</v>
      </c>
      <c r="I865" s="2">
        <f t="shared" si="13"/>
        <v>1</v>
      </c>
    </row>
    <row r="866" spans="1:9" x14ac:dyDescent="0.2">
      <c r="A866" s="2">
        <v>1966</v>
      </c>
      <c r="B866" s="2">
        <v>1</v>
      </c>
      <c r="C866" s="4">
        <v>45156</v>
      </c>
      <c r="D866" s="2">
        <v>506</v>
      </c>
      <c r="E866" s="2">
        <f>VLOOKUP(D866,CUSTOMERS!A:E,5,FALSE)</f>
        <v>10</v>
      </c>
      <c r="F866" s="2" t="str">
        <f ca="1">VLOOKUP(D866,CUSTOMERS!A:J,10,FALSE)</f>
        <v>40 - 50</v>
      </c>
      <c r="G866" s="2" t="str">
        <f>VLOOKUP(D866,CUSTOMERS!A:I,9,FALSE)</f>
        <v>South</v>
      </c>
      <c r="H866" s="2" t="str">
        <f>VLOOKUP(D866,CUSTOMERS!A:K,11,FALSE)</f>
        <v>USA</v>
      </c>
      <c r="I866" s="2">
        <f t="shared" si="13"/>
        <v>1</v>
      </c>
    </row>
    <row r="867" spans="1:9" x14ac:dyDescent="0.2">
      <c r="A867" s="2">
        <v>1967</v>
      </c>
      <c r="B867" s="2">
        <v>1</v>
      </c>
      <c r="C867" s="4">
        <v>45157</v>
      </c>
      <c r="D867" s="2">
        <v>40</v>
      </c>
      <c r="E867" s="2">
        <f>VLOOKUP(D867,CUSTOMERS!A:E,5,FALSE)</f>
        <v>4</v>
      </c>
      <c r="F867" s="2" t="str">
        <f ca="1">VLOOKUP(D867,CUSTOMERS!A:J,10,FALSE)</f>
        <v>30 - 40</v>
      </c>
      <c r="G867" s="2" t="str">
        <f>VLOOKUP(D867,CUSTOMERS!A:I,9,FALSE)</f>
        <v>Central</v>
      </c>
      <c r="H867" s="2" t="str">
        <f>VLOOKUP(D867,CUSTOMERS!A:K,11,FALSE)</f>
        <v>USA</v>
      </c>
      <c r="I867" s="2">
        <f t="shared" si="13"/>
        <v>1</v>
      </c>
    </row>
    <row r="868" spans="1:9" x14ac:dyDescent="0.2">
      <c r="A868" s="2">
        <v>1968</v>
      </c>
      <c r="B868" s="2">
        <v>1</v>
      </c>
      <c r="C868" s="4">
        <v>45157</v>
      </c>
      <c r="D868" s="2">
        <v>594</v>
      </c>
      <c r="E868" s="2">
        <f>VLOOKUP(D868,CUSTOMERS!A:E,5,FALSE)</f>
        <v>2</v>
      </c>
      <c r="F868" s="2" t="str">
        <f ca="1">VLOOKUP(D868,CUSTOMERS!A:J,10,FALSE)</f>
        <v>30 - 40</v>
      </c>
      <c r="G868" s="2" t="str">
        <f>VLOOKUP(D868,CUSTOMERS!A:I,9,FALSE)</f>
        <v>South</v>
      </c>
      <c r="H868" s="2" t="str">
        <f>VLOOKUP(D868,CUSTOMERS!A:K,11,FALSE)</f>
        <v>USA</v>
      </c>
      <c r="I868" s="2">
        <f t="shared" si="13"/>
        <v>0</v>
      </c>
    </row>
    <row r="869" spans="1:9" x14ac:dyDescent="0.2">
      <c r="A869" s="2">
        <v>1969</v>
      </c>
      <c r="B869" s="2">
        <v>1</v>
      </c>
      <c r="C869" s="4">
        <v>45158</v>
      </c>
      <c r="D869" s="2">
        <v>297</v>
      </c>
      <c r="E869" s="2">
        <f>VLOOKUP(D869,CUSTOMERS!A:E,5,FALSE)</f>
        <v>8</v>
      </c>
      <c r="F869" s="2" t="str">
        <f ca="1">VLOOKUP(D869,CUSTOMERS!A:J,10,FALSE)</f>
        <v>50 - 60</v>
      </c>
      <c r="G869" s="2" t="str">
        <f>VLOOKUP(D869,CUSTOMERS!A:I,9,FALSE)</f>
        <v>France</v>
      </c>
      <c r="H869" s="2" t="str">
        <f>VLOOKUP(D869,CUSTOMERS!A:K,11,FALSE)</f>
        <v>Europe</v>
      </c>
      <c r="I869" s="2">
        <f t="shared" si="13"/>
        <v>1</v>
      </c>
    </row>
    <row r="870" spans="1:9" x14ac:dyDescent="0.2">
      <c r="A870" s="2">
        <v>1970</v>
      </c>
      <c r="B870" s="2">
        <v>1</v>
      </c>
      <c r="C870" s="4">
        <v>45159</v>
      </c>
      <c r="D870" s="2">
        <v>513</v>
      </c>
      <c r="E870" s="2">
        <f>VLOOKUP(D870,CUSTOMERS!A:E,5,FALSE)</f>
        <v>5</v>
      </c>
      <c r="F870" s="2" t="str">
        <f ca="1">VLOOKUP(D870,CUSTOMERS!A:J,10,FALSE)</f>
        <v>70+</v>
      </c>
      <c r="G870" s="2" t="str">
        <f>VLOOKUP(D870,CUSTOMERS!A:I,9,FALSE)</f>
        <v>South-East</v>
      </c>
      <c r="H870" s="2" t="str">
        <f>VLOOKUP(D870,CUSTOMERS!A:K,11,FALSE)</f>
        <v>USA</v>
      </c>
      <c r="I870" s="2">
        <f t="shared" si="13"/>
        <v>0</v>
      </c>
    </row>
    <row r="871" spans="1:9" x14ac:dyDescent="0.2">
      <c r="A871" s="2">
        <v>1971</v>
      </c>
      <c r="B871" s="2">
        <v>1</v>
      </c>
      <c r="C871" s="4">
        <v>45159</v>
      </c>
      <c r="D871" s="2">
        <v>560</v>
      </c>
      <c r="E871" s="2">
        <f>VLOOKUP(D871,CUSTOMERS!A:E,5,FALSE)</f>
        <v>3</v>
      </c>
      <c r="F871" s="2" t="str">
        <f ca="1">VLOOKUP(D871,CUSTOMERS!A:J,10,FALSE)</f>
        <v>30 - 40</v>
      </c>
      <c r="G871" s="2" t="str">
        <f>VLOOKUP(D871,CUSTOMERS!A:I,9,FALSE)</f>
        <v>North-East</v>
      </c>
      <c r="H871" s="2" t="str">
        <f>VLOOKUP(D871,CUSTOMERS!A:K,11,FALSE)</f>
        <v>USA</v>
      </c>
      <c r="I871" s="2">
        <f t="shared" si="13"/>
        <v>1</v>
      </c>
    </row>
    <row r="872" spans="1:9" x14ac:dyDescent="0.2">
      <c r="A872" s="2">
        <v>1972</v>
      </c>
      <c r="B872" s="2">
        <v>1</v>
      </c>
      <c r="C872" s="4">
        <v>45160</v>
      </c>
      <c r="D872" s="2">
        <v>310</v>
      </c>
      <c r="E872" s="2">
        <f>VLOOKUP(D872,CUSTOMERS!A:E,5,FALSE)</f>
        <v>1</v>
      </c>
      <c r="F872" s="2" t="str">
        <f ca="1">VLOOKUP(D872,CUSTOMERS!A:J,10,FALSE)</f>
        <v>20 - 30</v>
      </c>
      <c r="G872" s="2" t="str">
        <f>VLOOKUP(D872,CUSTOMERS!A:I,9,FALSE)</f>
        <v>South</v>
      </c>
      <c r="H872" s="2" t="str">
        <f>VLOOKUP(D872,CUSTOMERS!A:K,11,FALSE)</f>
        <v>USA</v>
      </c>
      <c r="I872" s="2">
        <f t="shared" si="13"/>
        <v>1</v>
      </c>
    </row>
    <row r="873" spans="1:9" x14ac:dyDescent="0.2">
      <c r="A873" s="2">
        <v>1973</v>
      </c>
      <c r="B873" s="2">
        <v>1</v>
      </c>
      <c r="C873" s="4">
        <v>45160</v>
      </c>
      <c r="D873" s="2">
        <v>593</v>
      </c>
      <c r="E873" s="2">
        <f>VLOOKUP(D873,CUSTOMERS!A:E,5,FALSE)</f>
        <v>5</v>
      </c>
      <c r="F873" s="2" t="str">
        <f ca="1">VLOOKUP(D873,CUSTOMERS!A:J,10,FALSE)</f>
        <v>30 - 40</v>
      </c>
      <c r="G873" s="2" t="str">
        <f>VLOOKUP(D873,CUSTOMERS!A:I,9,FALSE)</f>
        <v>Central</v>
      </c>
      <c r="H873" s="2" t="str">
        <f>VLOOKUP(D873,CUSTOMERS!A:K,11,FALSE)</f>
        <v>USA</v>
      </c>
      <c r="I873" s="2">
        <f t="shared" si="13"/>
        <v>0</v>
      </c>
    </row>
    <row r="874" spans="1:9" x14ac:dyDescent="0.2">
      <c r="A874" s="2">
        <v>1974</v>
      </c>
      <c r="B874" s="2">
        <v>1</v>
      </c>
      <c r="C874" s="4">
        <v>45163</v>
      </c>
      <c r="D874" s="2">
        <v>235</v>
      </c>
      <c r="E874" s="2">
        <f>VLOOKUP(D874,CUSTOMERS!A:E,5,FALSE)</f>
        <v>6</v>
      </c>
      <c r="F874" s="2" t="str">
        <f ca="1">VLOOKUP(D874,CUSTOMERS!A:J,10,FALSE)</f>
        <v>70+</v>
      </c>
      <c r="G874" s="2" t="str">
        <f>VLOOKUP(D874,CUSTOMERS!A:I,9,FALSE)</f>
        <v>South-East</v>
      </c>
      <c r="H874" s="2" t="str">
        <f>VLOOKUP(D874,CUSTOMERS!A:K,11,FALSE)</f>
        <v>USA</v>
      </c>
      <c r="I874" s="2">
        <f t="shared" si="13"/>
        <v>0</v>
      </c>
    </row>
    <row r="875" spans="1:9" x14ac:dyDescent="0.2">
      <c r="A875" s="2">
        <v>1975</v>
      </c>
      <c r="B875" s="2">
        <v>1</v>
      </c>
      <c r="C875" s="4">
        <v>45164</v>
      </c>
      <c r="D875" s="2">
        <v>286</v>
      </c>
      <c r="E875" s="2">
        <f>VLOOKUP(D875,CUSTOMERS!A:E,5,FALSE)</f>
        <v>9</v>
      </c>
      <c r="F875" s="2" t="str">
        <f ca="1">VLOOKUP(D875,CUSTOMERS!A:J,10,FALSE)</f>
        <v>30 - 40</v>
      </c>
      <c r="G875" s="2" t="str">
        <f>VLOOKUP(D875,CUSTOMERS!A:I,9,FALSE)</f>
        <v>Central</v>
      </c>
      <c r="H875" s="2" t="str">
        <f>VLOOKUP(D875,CUSTOMERS!A:K,11,FALSE)</f>
        <v>USA</v>
      </c>
      <c r="I875" s="2">
        <f t="shared" si="13"/>
        <v>0</v>
      </c>
    </row>
    <row r="876" spans="1:9" x14ac:dyDescent="0.2">
      <c r="A876" s="2">
        <v>1976</v>
      </c>
      <c r="B876" s="2">
        <v>1</v>
      </c>
      <c r="C876" s="4">
        <v>45165</v>
      </c>
      <c r="D876" s="2">
        <v>214</v>
      </c>
      <c r="E876" s="2">
        <f>VLOOKUP(D876,CUSTOMERS!A:E,5,FALSE)</f>
        <v>4</v>
      </c>
      <c r="F876" s="2" t="str">
        <f ca="1">VLOOKUP(D876,CUSTOMERS!A:J,10,FALSE)</f>
        <v>30 - 40</v>
      </c>
      <c r="G876" s="2" t="str">
        <f>VLOOKUP(D876,CUSTOMERS!A:I,9,FALSE)</f>
        <v>North-West</v>
      </c>
      <c r="H876" s="2" t="str">
        <f>VLOOKUP(D876,CUSTOMERS!A:K,11,FALSE)</f>
        <v>USA</v>
      </c>
      <c r="I876" s="2">
        <f t="shared" si="13"/>
        <v>0</v>
      </c>
    </row>
    <row r="877" spans="1:9" x14ac:dyDescent="0.2">
      <c r="A877" s="2">
        <v>1977</v>
      </c>
      <c r="B877" s="2">
        <v>1</v>
      </c>
      <c r="C877" s="4">
        <v>45165</v>
      </c>
      <c r="D877" s="2">
        <v>572</v>
      </c>
      <c r="E877" s="2">
        <f>VLOOKUP(D877,CUSTOMERS!A:E,5,FALSE)</f>
        <v>2</v>
      </c>
      <c r="F877" s="2" t="str">
        <f ca="1">VLOOKUP(D877,CUSTOMERS!A:J,10,FALSE)</f>
        <v>40 - 50</v>
      </c>
      <c r="G877" s="2" t="str">
        <f>VLOOKUP(D877,CUSTOMERS!A:I,9,FALSE)</f>
        <v>North-West</v>
      </c>
      <c r="H877" s="2" t="str">
        <f>VLOOKUP(D877,CUSTOMERS!A:K,11,FALSE)</f>
        <v>USA</v>
      </c>
      <c r="I877" s="2">
        <f t="shared" si="13"/>
        <v>1</v>
      </c>
    </row>
    <row r="878" spans="1:9" x14ac:dyDescent="0.2">
      <c r="A878" s="2">
        <v>1978</v>
      </c>
      <c r="B878" s="2">
        <v>1</v>
      </c>
      <c r="C878" s="4">
        <v>45166</v>
      </c>
      <c r="D878" s="2">
        <v>4</v>
      </c>
      <c r="E878" s="2">
        <f>VLOOKUP(D878,CUSTOMERS!A:E,5,FALSE)</f>
        <v>3</v>
      </c>
      <c r="F878" s="2" t="str">
        <f ca="1">VLOOKUP(D878,CUSTOMERS!A:J,10,FALSE)</f>
        <v>60 - 70</v>
      </c>
      <c r="G878" s="2" t="str">
        <f>VLOOKUP(D878,CUSTOMERS!A:I,9,FALSE)</f>
        <v>North-East</v>
      </c>
      <c r="H878" s="2" t="str">
        <f>VLOOKUP(D878,CUSTOMERS!A:K,11,FALSE)</f>
        <v>USA</v>
      </c>
      <c r="I878" s="2">
        <f t="shared" si="13"/>
        <v>1</v>
      </c>
    </row>
    <row r="879" spans="1:9" x14ac:dyDescent="0.2">
      <c r="A879" s="2">
        <v>1979</v>
      </c>
      <c r="B879" s="2">
        <v>1</v>
      </c>
      <c r="C879" s="4">
        <v>45167</v>
      </c>
      <c r="D879" s="2">
        <v>573</v>
      </c>
      <c r="E879" s="2">
        <f>VLOOKUP(D879,CUSTOMERS!A:E,5,FALSE)</f>
        <v>2</v>
      </c>
      <c r="F879" s="2" t="str">
        <f ca="1">VLOOKUP(D879,CUSTOMERS!A:J,10,FALSE)</f>
        <v>30 - 40</v>
      </c>
      <c r="G879" s="2" t="str">
        <f>VLOOKUP(D879,CUSTOMERS!A:I,9,FALSE)</f>
        <v>England</v>
      </c>
      <c r="H879" s="2" t="str">
        <f>VLOOKUP(D879,CUSTOMERS!A:K,11,FALSE)</f>
        <v>Europe</v>
      </c>
      <c r="I879" s="2">
        <f t="shared" si="13"/>
        <v>1</v>
      </c>
    </row>
    <row r="880" spans="1:9" x14ac:dyDescent="0.2">
      <c r="A880" s="2">
        <v>1980</v>
      </c>
      <c r="B880" s="2">
        <v>1</v>
      </c>
      <c r="C880" s="4">
        <v>45167</v>
      </c>
      <c r="D880" s="2">
        <v>601</v>
      </c>
      <c r="E880" s="2">
        <f>VLOOKUP(D880,CUSTOMERS!A:E,5,FALSE)</f>
        <v>10</v>
      </c>
      <c r="F880" s="2" t="str">
        <f ca="1">VLOOKUP(D880,CUSTOMERS!A:J,10,FALSE)</f>
        <v>60 - 70</v>
      </c>
      <c r="G880" s="2" t="str">
        <f>VLOOKUP(D880,CUSTOMERS!A:I,9,FALSE)</f>
        <v>Mid-Atlantic</v>
      </c>
      <c r="H880" s="2" t="str">
        <f>VLOOKUP(D880,CUSTOMERS!A:K,11,FALSE)</f>
        <v>USA</v>
      </c>
      <c r="I880" s="2">
        <f t="shared" si="13"/>
        <v>0</v>
      </c>
    </row>
    <row r="881" spans="1:9" x14ac:dyDescent="0.2">
      <c r="A881" s="2">
        <v>1981</v>
      </c>
      <c r="B881" s="2">
        <v>1</v>
      </c>
      <c r="C881" s="4">
        <v>45169</v>
      </c>
      <c r="D881" s="2">
        <v>621</v>
      </c>
      <c r="E881" s="2">
        <f>VLOOKUP(D881,CUSTOMERS!A:E,5,FALSE)</f>
        <v>8</v>
      </c>
      <c r="F881" s="2" t="str">
        <f ca="1">VLOOKUP(D881,CUSTOMERS!A:J,10,FALSE)</f>
        <v>60 - 70</v>
      </c>
      <c r="G881" s="2" t="str">
        <f>VLOOKUP(D881,CUSTOMERS!A:I,9,FALSE)</f>
        <v>North-East</v>
      </c>
      <c r="H881" s="2" t="str">
        <f>VLOOKUP(D881,CUSTOMERS!A:K,11,FALSE)</f>
        <v>USA</v>
      </c>
      <c r="I881" s="2">
        <f t="shared" si="13"/>
        <v>1</v>
      </c>
    </row>
    <row r="882" spans="1:9" x14ac:dyDescent="0.2">
      <c r="A882" s="2">
        <v>1982</v>
      </c>
      <c r="B882" s="2">
        <v>1</v>
      </c>
      <c r="C882" s="4">
        <v>45170</v>
      </c>
      <c r="D882" s="2">
        <v>420</v>
      </c>
      <c r="E882" s="2">
        <f>VLOOKUP(D882,CUSTOMERS!A:E,5,FALSE)</f>
        <v>2</v>
      </c>
      <c r="F882" s="2" t="str">
        <f ca="1">VLOOKUP(D882,CUSTOMERS!A:J,10,FALSE)</f>
        <v>20 - 30</v>
      </c>
      <c r="G882" s="2" t="str">
        <f>VLOOKUP(D882,CUSTOMERS!A:I,9,FALSE)</f>
        <v>Central</v>
      </c>
      <c r="H882" s="2" t="str">
        <f>VLOOKUP(D882,CUSTOMERS!A:K,11,FALSE)</f>
        <v>USA</v>
      </c>
      <c r="I882" s="2">
        <f t="shared" si="13"/>
        <v>1</v>
      </c>
    </row>
    <row r="883" spans="1:9" x14ac:dyDescent="0.2">
      <c r="A883" s="2">
        <v>1983</v>
      </c>
      <c r="B883" s="2">
        <v>1</v>
      </c>
      <c r="C883" s="4">
        <v>45170</v>
      </c>
      <c r="D883" s="2">
        <v>681</v>
      </c>
      <c r="E883" s="2">
        <f>VLOOKUP(D883,CUSTOMERS!A:E,5,FALSE)</f>
        <v>9</v>
      </c>
      <c r="F883" s="2" t="str">
        <f ca="1">VLOOKUP(D883,CUSTOMERS!A:J,10,FALSE)</f>
        <v>40 - 50</v>
      </c>
      <c r="G883" s="2" t="str">
        <f>VLOOKUP(D883,CUSTOMERS!A:I,9,FALSE)</f>
        <v>South</v>
      </c>
      <c r="H883" s="2" t="str">
        <f>VLOOKUP(D883,CUSTOMERS!A:K,11,FALSE)</f>
        <v>USA</v>
      </c>
      <c r="I883" s="2">
        <f t="shared" si="13"/>
        <v>0</v>
      </c>
    </row>
    <row r="884" spans="1:9" x14ac:dyDescent="0.2">
      <c r="A884" s="2">
        <v>1984</v>
      </c>
      <c r="B884" s="2">
        <v>1</v>
      </c>
      <c r="C884" s="4">
        <v>45171</v>
      </c>
      <c r="D884" s="2">
        <v>124</v>
      </c>
      <c r="E884" s="2">
        <f>VLOOKUP(D884,CUSTOMERS!A:E,5,FALSE)</f>
        <v>3</v>
      </c>
      <c r="F884" s="2" t="str">
        <f ca="1">VLOOKUP(D884,CUSTOMERS!A:J,10,FALSE)</f>
        <v>40 - 50</v>
      </c>
      <c r="G884" s="2" t="str">
        <f>VLOOKUP(D884,CUSTOMERS!A:I,9,FALSE)</f>
        <v>South-West</v>
      </c>
      <c r="H884" s="2" t="str">
        <f>VLOOKUP(D884,CUSTOMERS!A:K,11,FALSE)</f>
        <v>USA</v>
      </c>
      <c r="I884" s="2">
        <f t="shared" si="13"/>
        <v>0</v>
      </c>
    </row>
    <row r="885" spans="1:9" x14ac:dyDescent="0.2">
      <c r="A885" s="2">
        <v>1985</v>
      </c>
      <c r="B885" s="2">
        <v>1</v>
      </c>
      <c r="C885" s="4">
        <v>45172</v>
      </c>
      <c r="D885" s="2">
        <v>46</v>
      </c>
      <c r="E885" s="2">
        <f>VLOOKUP(D885,CUSTOMERS!A:E,5,FALSE)</f>
        <v>3</v>
      </c>
      <c r="F885" s="2" t="str">
        <f ca="1">VLOOKUP(D885,CUSTOMERS!A:J,10,FALSE)</f>
        <v>40 - 50</v>
      </c>
      <c r="G885" s="2" t="str">
        <f>VLOOKUP(D885,CUSTOMERS!A:I,9,FALSE)</f>
        <v>North-West</v>
      </c>
      <c r="H885" s="2" t="str">
        <f>VLOOKUP(D885,CUSTOMERS!A:K,11,FALSE)</f>
        <v>USA</v>
      </c>
      <c r="I885" s="2">
        <f t="shared" si="13"/>
        <v>1</v>
      </c>
    </row>
    <row r="886" spans="1:9" x14ac:dyDescent="0.2">
      <c r="A886" s="2">
        <v>1986</v>
      </c>
      <c r="B886" s="2">
        <v>1</v>
      </c>
      <c r="C886" s="4">
        <v>45172</v>
      </c>
      <c r="D886" s="2">
        <v>652</v>
      </c>
      <c r="E886" s="2">
        <f>VLOOKUP(D886,CUSTOMERS!A:E,5,FALSE)</f>
        <v>2</v>
      </c>
      <c r="F886" s="2" t="str">
        <f ca="1">VLOOKUP(D886,CUSTOMERS!A:J,10,FALSE)</f>
        <v>60 - 70</v>
      </c>
      <c r="G886" s="2" t="str">
        <f>VLOOKUP(D886,CUSTOMERS!A:I,9,FALSE)</f>
        <v>Central</v>
      </c>
      <c r="H886" s="2" t="str">
        <f>VLOOKUP(D886,CUSTOMERS!A:K,11,FALSE)</f>
        <v>USA</v>
      </c>
      <c r="I886" s="2">
        <f t="shared" si="13"/>
        <v>0</v>
      </c>
    </row>
    <row r="887" spans="1:9" x14ac:dyDescent="0.2">
      <c r="A887" s="2">
        <v>1987</v>
      </c>
      <c r="B887" s="2">
        <v>1</v>
      </c>
      <c r="C887" s="4">
        <v>45173</v>
      </c>
      <c r="D887" s="2">
        <v>49</v>
      </c>
      <c r="E887" s="2">
        <f>VLOOKUP(D887,CUSTOMERS!A:E,5,FALSE)</f>
        <v>5</v>
      </c>
      <c r="F887" s="2" t="str">
        <f ca="1">VLOOKUP(D887,CUSTOMERS!A:J,10,FALSE)</f>
        <v>20 - 30</v>
      </c>
      <c r="G887" s="2" t="str">
        <f>VLOOKUP(D887,CUSTOMERS!A:I,9,FALSE)</f>
        <v>South-East</v>
      </c>
      <c r="H887" s="2" t="str">
        <f>VLOOKUP(D887,CUSTOMERS!A:K,11,FALSE)</f>
        <v>USA</v>
      </c>
      <c r="I887" s="2">
        <f t="shared" si="13"/>
        <v>0</v>
      </c>
    </row>
    <row r="888" spans="1:9" x14ac:dyDescent="0.2">
      <c r="A888" s="2">
        <v>1989</v>
      </c>
      <c r="B888" s="2">
        <v>1</v>
      </c>
      <c r="C888" s="4">
        <v>45173</v>
      </c>
      <c r="D888" s="2">
        <v>287</v>
      </c>
      <c r="E888" s="2">
        <f>VLOOKUP(D888,CUSTOMERS!A:E,5,FALSE)</f>
        <v>6</v>
      </c>
      <c r="F888" s="2" t="str">
        <f ca="1">VLOOKUP(D888,CUSTOMERS!A:J,10,FALSE)</f>
        <v>40 - 50</v>
      </c>
      <c r="G888" s="2" t="str">
        <f>VLOOKUP(D888,CUSTOMERS!A:I,9,FALSE)</f>
        <v>North-West</v>
      </c>
      <c r="H888" s="2" t="str">
        <f>VLOOKUP(D888,CUSTOMERS!A:K,11,FALSE)</f>
        <v>USA</v>
      </c>
      <c r="I888" s="2">
        <f t="shared" si="13"/>
        <v>0</v>
      </c>
    </row>
    <row r="889" spans="1:9" x14ac:dyDescent="0.2">
      <c r="A889" s="2">
        <v>1990</v>
      </c>
      <c r="B889" s="2">
        <v>1</v>
      </c>
      <c r="C889" s="4">
        <v>45174</v>
      </c>
      <c r="D889" s="2">
        <v>139</v>
      </c>
      <c r="E889" s="2">
        <f>VLOOKUP(D889,CUSTOMERS!A:E,5,FALSE)</f>
        <v>3</v>
      </c>
      <c r="F889" s="2" t="str">
        <f ca="1">VLOOKUP(D889,CUSTOMERS!A:J,10,FALSE)</f>
        <v>60 - 70</v>
      </c>
      <c r="G889" s="2" t="str">
        <f>VLOOKUP(D889,CUSTOMERS!A:I,9,FALSE)</f>
        <v>Mid-Atlantic</v>
      </c>
      <c r="H889" s="2" t="str">
        <f>VLOOKUP(D889,CUSTOMERS!A:K,11,FALSE)</f>
        <v>USA</v>
      </c>
      <c r="I889" s="2">
        <f t="shared" si="13"/>
        <v>1</v>
      </c>
    </row>
    <row r="890" spans="1:9" x14ac:dyDescent="0.2">
      <c r="A890" s="2">
        <v>1991</v>
      </c>
      <c r="B890" s="2">
        <v>1</v>
      </c>
      <c r="C890" s="4">
        <v>45177</v>
      </c>
      <c r="D890" s="2">
        <v>99</v>
      </c>
      <c r="E890" s="2">
        <f>VLOOKUP(D890,CUSTOMERS!A:E,5,FALSE)</f>
        <v>10</v>
      </c>
      <c r="F890" s="2" t="str">
        <f ca="1">VLOOKUP(D890,CUSTOMERS!A:J,10,FALSE)</f>
        <v>50 - 60</v>
      </c>
      <c r="G890" s="2" t="str">
        <f>VLOOKUP(D890,CUSTOMERS!A:I,9,FALSE)</f>
        <v>South</v>
      </c>
      <c r="H890" s="2" t="str">
        <f>VLOOKUP(D890,CUSTOMERS!A:K,11,FALSE)</f>
        <v>USA</v>
      </c>
      <c r="I890" s="2">
        <f t="shared" si="13"/>
        <v>0</v>
      </c>
    </row>
    <row r="891" spans="1:9" x14ac:dyDescent="0.2">
      <c r="A891" s="2">
        <v>1992</v>
      </c>
      <c r="B891" s="2">
        <v>1</v>
      </c>
      <c r="C891" s="4">
        <v>45177</v>
      </c>
      <c r="D891" s="2">
        <v>453</v>
      </c>
      <c r="E891" s="2">
        <f>VLOOKUP(D891,CUSTOMERS!A:E,5,FALSE)</f>
        <v>6</v>
      </c>
      <c r="F891" s="2" t="str">
        <f ca="1">VLOOKUP(D891,CUSTOMERS!A:J,10,FALSE)</f>
        <v>30 - 40</v>
      </c>
      <c r="G891" s="2" t="str">
        <f>VLOOKUP(D891,CUSTOMERS!A:I,9,FALSE)</f>
        <v>Mid-Atlantic</v>
      </c>
      <c r="H891" s="2" t="str">
        <f>VLOOKUP(D891,CUSTOMERS!A:K,11,FALSE)</f>
        <v>USA</v>
      </c>
      <c r="I891" s="2">
        <f t="shared" si="13"/>
        <v>1</v>
      </c>
    </row>
    <row r="892" spans="1:9" x14ac:dyDescent="0.2">
      <c r="A892" s="2">
        <v>1993</v>
      </c>
      <c r="B892" s="2">
        <v>1</v>
      </c>
      <c r="C892" s="4">
        <v>45178</v>
      </c>
      <c r="D892" s="2">
        <v>276</v>
      </c>
      <c r="E892" s="2">
        <f>VLOOKUP(D892,CUSTOMERS!A:E,5,FALSE)</f>
        <v>3</v>
      </c>
      <c r="F892" s="2" t="str">
        <f ca="1">VLOOKUP(D892,CUSTOMERS!A:J,10,FALSE)</f>
        <v>20 - 30</v>
      </c>
      <c r="G892" s="2" t="str">
        <f>VLOOKUP(D892,CUSTOMERS!A:I,9,FALSE)</f>
        <v>Mid-Atlantic</v>
      </c>
      <c r="H892" s="2" t="str">
        <f>VLOOKUP(D892,CUSTOMERS!A:K,11,FALSE)</f>
        <v>USA</v>
      </c>
      <c r="I892" s="2">
        <f t="shared" si="13"/>
        <v>0</v>
      </c>
    </row>
    <row r="893" spans="1:9" x14ac:dyDescent="0.2">
      <c r="A893" s="2">
        <v>1994</v>
      </c>
      <c r="B893" s="2">
        <v>1</v>
      </c>
      <c r="C893" s="4">
        <v>45178</v>
      </c>
      <c r="D893" s="2">
        <v>552</v>
      </c>
      <c r="E893" s="2">
        <f>VLOOKUP(D893,CUSTOMERS!A:E,5,FALSE)</f>
        <v>5</v>
      </c>
      <c r="F893" s="2" t="str">
        <f ca="1">VLOOKUP(D893,CUSTOMERS!A:J,10,FALSE)</f>
        <v>30 - 40</v>
      </c>
      <c r="G893" s="2" t="str">
        <f>VLOOKUP(D893,CUSTOMERS!A:I,9,FALSE)</f>
        <v>North-West</v>
      </c>
      <c r="H893" s="2" t="str">
        <f>VLOOKUP(D893,CUSTOMERS!A:K,11,FALSE)</f>
        <v>USA</v>
      </c>
      <c r="I893" s="2">
        <f t="shared" si="13"/>
        <v>0</v>
      </c>
    </row>
    <row r="894" spans="1:9" x14ac:dyDescent="0.2">
      <c r="A894" s="2">
        <v>1995</v>
      </c>
      <c r="B894" s="2">
        <v>1</v>
      </c>
      <c r="C894" s="4">
        <v>45179</v>
      </c>
      <c r="D894" s="2">
        <v>434</v>
      </c>
      <c r="E894" s="2">
        <f>VLOOKUP(D894,CUSTOMERS!A:E,5,FALSE)</f>
        <v>2</v>
      </c>
      <c r="F894" s="2" t="str">
        <f ca="1">VLOOKUP(D894,CUSTOMERS!A:J,10,FALSE)</f>
        <v>50 - 60</v>
      </c>
      <c r="G894" s="2" t="str">
        <f>VLOOKUP(D894,CUSTOMERS!A:I,9,FALSE)</f>
        <v>North-East</v>
      </c>
      <c r="H894" s="2" t="str">
        <f>VLOOKUP(D894,CUSTOMERS!A:K,11,FALSE)</f>
        <v>USA</v>
      </c>
      <c r="I894" s="2">
        <f t="shared" si="13"/>
        <v>0</v>
      </c>
    </row>
    <row r="895" spans="1:9" x14ac:dyDescent="0.2">
      <c r="A895" s="2">
        <v>1996</v>
      </c>
      <c r="B895" s="2">
        <v>1</v>
      </c>
      <c r="C895" s="4">
        <v>45180</v>
      </c>
      <c r="D895" s="2">
        <v>155</v>
      </c>
      <c r="E895" s="2">
        <f>VLOOKUP(D895,CUSTOMERS!A:E,5,FALSE)</f>
        <v>1</v>
      </c>
      <c r="F895" s="2" t="str">
        <f ca="1">VLOOKUP(D895,CUSTOMERS!A:J,10,FALSE)</f>
        <v>60 - 70</v>
      </c>
      <c r="G895" s="2" t="str">
        <f>VLOOKUP(D895,CUSTOMERS!A:I,9,FALSE)</f>
        <v>South-East</v>
      </c>
      <c r="H895" s="2" t="str">
        <f>VLOOKUP(D895,CUSTOMERS!A:K,11,FALSE)</f>
        <v>USA</v>
      </c>
      <c r="I895" s="2">
        <f t="shared" si="13"/>
        <v>0</v>
      </c>
    </row>
    <row r="896" spans="1:9" x14ac:dyDescent="0.2">
      <c r="A896" s="2">
        <v>1997</v>
      </c>
      <c r="B896" s="2">
        <v>1</v>
      </c>
      <c r="C896" s="4">
        <v>45180</v>
      </c>
      <c r="D896" s="2">
        <v>494</v>
      </c>
      <c r="E896" s="2">
        <f>VLOOKUP(D896,CUSTOMERS!A:E,5,FALSE)</f>
        <v>10</v>
      </c>
      <c r="F896" s="2" t="str">
        <f ca="1">VLOOKUP(D896,CUSTOMERS!A:J,10,FALSE)</f>
        <v>30 - 40</v>
      </c>
      <c r="G896" s="2" t="str">
        <f>VLOOKUP(D896,CUSTOMERS!A:I,9,FALSE)</f>
        <v>South</v>
      </c>
      <c r="H896" s="2" t="str">
        <f>VLOOKUP(D896,CUSTOMERS!A:K,11,FALSE)</f>
        <v>USA</v>
      </c>
      <c r="I896" s="2">
        <f t="shared" si="13"/>
        <v>0</v>
      </c>
    </row>
    <row r="897" spans="1:9" x14ac:dyDescent="0.2">
      <c r="A897" s="2">
        <v>1998</v>
      </c>
      <c r="B897" s="2">
        <v>1</v>
      </c>
      <c r="C897" s="4">
        <v>45181</v>
      </c>
      <c r="D897" s="2">
        <v>323</v>
      </c>
      <c r="E897" s="2">
        <f>VLOOKUP(D897,CUSTOMERS!A:E,5,FALSE)</f>
        <v>5</v>
      </c>
      <c r="F897" s="2" t="str">
        <f ca="1">VLOOKUP(D897,CUSTOMERS!A:J,10,FALSE)</f>
        <v>30 - 40</v>
      </c>
      <c r="G897" s="2" t="str">
        <f>VLOOKUP(D897,CUSTOMERS!A:I,9,FALSE)</f>
        <v>North-East</v>
      </c>
      <c r="H897" s="2" t="str">
        <f>VLOOKUP(D897,CUSTOMERS!A:K,11,FALSE)</f>
        <v>USA</v>
      </c>
      <c r="I897" s="2">
        <f t="shared" si="13"/>
        <v>0</v>
      </c>
    </row>
    <row r="898" spans="1:9" x14ac:dyDescent="0.2">
      <c r="A898" s="2">
        <v>1999</v>
      </c>
      <c r="B898" s="2">
        <v>1</v>
      </c>
      <c r="C898" s="4">
        <v>45184</v>
      </c>
      <c r="D898" s="2">
        <v>602</v>
      </c>
      <c r="E898" s="2">
        <f>VLOOKUP(D898,CUSTOMERS!A:E,5,FALSE)</f>
        <v>2</v>
      </c>
      <c r="F898" s="2" t="str">
        <f ca="1">VLOOKUP(D898,CUSTOMERS!A:J,10,FALSE)</f>
        <v>30 - 40</v>
      </c>
      <c r="G898" s="2" t="str">
        <f>VLOOKUP(D898,CUSTOMERS!A:I,9,FALSE)</f>
        <v>South-West</v>
      </c>
      <c r="H898" s="2" t="str">
        <f>VLOOKUP(D898,CUSTOMERS!A:K,11,FALSE)</f>
        <v>USA</v>
      </c>
      <c r="I898" s="2">
        <f t="shared" ref="I898:I961" si="14">IF(COUNTIF(D:D,D898)&gt;1,1,0)</f>
        <v>1</v>
      </c>
    </row>
    <row r="899" spans="1:9" x14ac:dyDescent="0.2">
      <c r="A899" s="2">
        <v>2000</v>
      </c>
      <c r="B899" s="2">
        <v>1</v>
      </c>
      <c r="C899" s="4">
        <v>45185</v>
      </c>
      <c r="D899" s="2">
        <v>188</v>
      </c>
      <c r="E899" s="2">
        <f>VLOOKUP(D899,CUSTOMERS!A:E,5,FALSE)</f>
        <v>9</v>
      </c>
      <c r="F899" s="2" t="str">
        <f ca="1">VLOOKUP(D899,CUSTOMERS!A:J,10,FALSE)</f>
        <v>50 - 60</v>
      </c>
      <c r="G899" s="2" t="str">
        <f>VLOOKUP(D899,CUSTOMERS!A:I,9,FALSE)</f>
        <v>South</v>
      </c>
      <c r="H899" s="2" t="str">
        <f>VLOOKUP(D899,CUSTOMERS!A:K,11,FALSE)</f>
        <v>USA</v>
      </c>
      <c r="I899" s="2">
        <f t="shared" si="14"/>
        <v>0</v>
      </c>
    </row>
    <row r="900" spans="1:9" x14ac:dyDescent="0.2">
      <c r="A900" s="2">
        <v>2001</v>
      </c>
      <c r="B900" s="2">
        <v>1</v>
      </c>
      <c r="C900" s="4">
        <v>45185</v>
      </c>
      <c r="D900" s="2">
        <v>589</v>
      </c>
      <c r="E900" s="2">
        <f>VLOOKUP(D900,CUSTOMERS!A:E,5,FALSE)</f>
        <v>10</v>
      </c>
      <c r="F900" s="2" t="str">
        <f ca="1">VLOOKUP(D900,CUSTOMERS!A:J,10,FALSE)</f>
        <v>40 - 50</v>
      </c>
      <c r="G900" s="2" t="str">
        <f>VLOOKUP(D900,CUSTOMERS!A:I,9,FALSE)</f>
        <v>Mid-Atlantic</v>
      </c>
      <c r="H900" s="2" t="str">
        <f>VLOOKUP(D900,CUSTOMERS!A:K,11,FALSE)</f>
        <v>USA</v>
      </c>
      <c r="I900" s="2">
        <f t="shared" si="14"/>
        <v>0</v>
      </c>
    </row>
    <row r="901" spans="1:9" x14ac:dyDescent="0.2">
      <c r="A901" s="2">
        <v>2002</v>
      </c>
      <c r="B901" s="2">
        <v>1</v>
      </c>
      <c r="C901" s="4">
        <v>45186</v>
      </c>
      <c r="D901" s="2">
        <v>462</v>
      </c>
      <c r="E901" s="2">
        <f>VLOOKUP(D901,CUSTOMERS!A:E,5,FALSE)</f>
        <v>3</v>
      </c>
      <c r="F901" s="2" t="str">
        <f ca="1">VLOOKUP(D901,CUSTOMERS!A:J,10,FALSE)</f>
        <v>40 - 50</v>
      </c>
      <c r="G901" s="2" t="str">
        <f>VLOOKUP(D901,CUSTOMERS!A:I,9,FALSE)</f>
        <v>South-East</v>
      </c>
      <c r="H901" s="2" t="str">
        <f>VLOOKUP(D901,CUSTOMERS!A:K,11,FALSE)</f>
        <v>USA</v>
      </c>
      <c r="I901" s="2">
        <f t="shared" si="14"/>
        <v>1</v>
      </c>
    </row>
    <row r="902" spans="1:9" x14ac:dyDescent="0.2">
      <c r="A902" s="2">
        <v>2003</v>
      </c>
      <c r="B902" s="2">
        <v>1</v>
      </c>
      <c r="C902" s="4">
        <v>45186</v>
      </c>
      <c r="D902" s="2">
        <v>622</v>
      </c>
      <c r="E902" s="2">
        <f>VLOOKUP(D902,CUSTOMERS!A:E,5,FALSE)</f>
        <v>8</v>
      </c>
      <c r="F902" s="2" t="str">
        <f ca="1">VLOOKUP(D902,CUSTOMERS!A:J,10,FALSE)</f>
        <v>60 - 70</v>
      </c>
      <c r="G902" s="2" t="str">
        <f>VLOOKUP(D902,CUSTOMERS!A:I,9,FALSE)</f>
        <v>North-West</v>
      </c>
      <c r="H902" s="2" t="str">
        <f>VLOOKUP(D902,CUSTOMERS!A:K,11,FALSE)</f>
        <v>USA</v>
      </c>
      <c r="I902" s="2">
        <f t="shared" si="14"/>
        <v>1</v>
      </c>
    </row>
    <row r="903" spans="1:9" x14ac:dyDescent="0.2">
      <c r="A903" s="2">
        <v>2004</v>
      </c>
      <c r="B903" s="2">
        <v>1</v>
      </c>
      <c r="C903" s="4">
        <v>45187</v>
      </c>
      <c r="D903" s="2">
        <v>160</v>
      </c>
      <c r="E903" s="2">
        <f>VLOOKUP(D903,CUSTOMERS!A:E,5,FALSE)</f>
        <v>3</v>
      </c>
      <c r="F903" s="2" t="str">
        <f ca="1">VLOOKUP(D903,CUSTOMERS!A:J,10,FALSE)</f>
        <v>40 - 50</v>
      </c>
      <c r="G903" s="2" t="str">
        <f>VLOOKUP(D903,CUSTOMERS!A:I,9,FALSE)</f>
        <v>France</v>
      </c>
      <c r="H903" s="2" t="str">
        <f>VLOOKUP(D903,CUSTOMERS!A:K,11,FALSE)</f>
        <v>Europe</v>
      </c>
      <c r="I903" s="2">
        <f t="shared" si="14"/>
        <v>0</v>
      </c>
    </row>
    <row r="904" spans="1:9" x14ac:dyDescent="0.2">
      <c r="A904" s="2">
        <v>2005</v>
      </c>
      <c r="B904" s="2">
        <v>1</v>
      </c>
      <c r="C904" s="4">
        <v>45188</v>
      </c>
      <c r="D904" s="2">
        <v>289</v>
      </c>
      <c r="E904" s="2">
        <f>VLOOKUP(D904,CUSTOMERS!A:E,5,FALSE)</f>
        <v>1</v>
      </c>
      <c r="F904" s="2" t="str">
        <f ca="1">VLOOKUP(D904,CUSTOMERS!A:J,10,FALSE)</f>
        <v>30 - 40</v>
      </c>
      <c r="G904" s="2" t="str">
        <f>VLOOKUP(D904,CUSTOMERS!A:I,9,FALSE)</f>
        <v>Mid-Atlantic</v>
      </c>
      <c r="H904" s="2" t="str">
        <f>VLOOKUP(D904,CUSTOMERS!A:K,11,FALSE)</f>
        <v>USA</v>
      </c>
      <c r="I904" s="2">
        <f t="shared" si="14"/>
        <v>0</v>
      </c>
    </row>
    <row r="905" spans="1:9" x14ac:dyDescent="0.2">
      <c r="A905" s="2">
        <v>2006</v>
      </c>
      <c r="B905" s="2">
        <v>1</v>
      </c>
      <c r="C905" s="4">
        <v>45188</v>
      </c>
      <c r="D905" s="2">
        <v>466</v>
      </c>
      <c r="E905" s="2">
        <f>VLOOKUP(D905,CUSTOMERS!A:E,5,FALSE)</f>
        <v>9</v>
      </c>
      <c r="F905" s="2" t="str">
        <f ca="1">VLOOKUP(D905,CUSTOMERS!A:J,10,FALSE)</f>
        <v>40 - 50</v>
      </c>
      <c r="G905" s="2" t="str">
        <f>VLOOKUP(D905,CUSTOMERS!A:I,9,FALSE)</f>
        <v>South-West</v>
      </c>
      <c r="H905" s="2" t="str">
        <f>VLOOKUP(D905,CUSTOMERS!A:K,11,FALSE)</f>
        <v>USA</v>
      </c>
      <c r="I905" s="2">
        <f t="shared" si="14"/>
        <v>0</v>
      </c>
    </row>
    <row r="906" spans="1:9" x14ac:dyDescent="0.2">
      <c r="A906" s="2">
        <v>2007</v>
      </c>
      <c r="B906" s="2">
        <v>1</v>
      </c>
      <c r="C906" s="4">
        <v>45191</v>
      </c>
      <c r="D906" s="2">
        <v>414</v>
      </c>
      <c r="E906" s="2">
        <f>VLOOKUP(D906,CUSTOMERS!A:E,5,FALSE)</f>
        <v>3</v>
      </c>
      <c r="F906" s="2" t="str">
        <f ca="1">VLOOKUP(D906,CUSTOMERS!A:J,10,FALSE)</f>
        <v>40 - 50</v>
      </c>
      <c r="G906" s="2" t="str">
        <f>VLOOKUP(D906,CUSTOMERS!A:I,9,FALSE)</f>
        <v>North-West</v>
      </c>
      <c r="H906" s="2" t="str">
        <f>VLOOKUP(D906,CUSTOMERS!A:K,11,FALSE)</f>
        <v>USA</v>
      </c>
      <c r="I906" s="2">
        <f t="shared" si="14"/>
        <v>0</v>
      </c>
    </row>
    <row r="907" spans="1:9" x14ac:dyDescent="0.2">
      <c r="A907" s="2">
        <v>2008</v>
      </c>
      <c r="B907" s="2">
        <v>1</v>
      </c>
      <c r="C907" s="4">
        <v>45191</v>
      </c>
      <c r="D907" s="2">
        <v>448</v>
      </c>
      <c r="E907" s="2">
        <f>VLOOKUP(D907,CUSTOMERS!A:E,5,FALSE)</f>
        <v>2</v>
      </c>
      <c r="F907" s="2" t="str">
        <f ca="1">VLOOKUP(D907,CUSTOMERS!A:J,10,FALSE)</f>
        <v>30 - 40</v>
      </c>
      <c r="G907" s="2" t="str">
        <f>VLOOKUP(D907,CUSTOMERS!A:I,9,FALSE)</f>
        <v>South-East</v>
      </c>
      <c r="H907" s="2" t="str">
        <f>VLOOKUP(D907,CUSTOMERS!A:K,11,FALSE)</f>
        <v>USA</v>
      </c>
      <c r="I907" s="2">
        <f t="shared" si="14"/>
        <v>0</v>
      </c>
    </row>
    <row r="908" spans="1:9" x14ac:dyDescent="0.2">
      <c r="A908" s="2">
        <v>2009</v>
      </c>
      <c r="B908" s="2">
        <v>1</v>
      </c>
      <c r="C908" s="4">
        <v>45192</v>
      </c>
      <c r="D908" s="2">
        <v>355</v>
      </c>
      <c r="E908" s="2">
        <f>VLOOKUP(D908,CUSTOMERS!A:E,5,FALSE)</f>
        <v>10</v>
      </c>
      <c r="F908" s="2" t="str">
        <f ca="1">VLOOKUP(D908,CUSTOMERS!A:J,10,FALSE)</f>
        <v>30 - 40</v>
      </c>
      <c r="G908" s="2" t="str">
        <f>VLOOKUP(D908,CUSTOMERS!A:I,9,FALSE)</f>
        <v>North-East</v>
      </c>
      <c r="H908" s="2" t="str">
        <f>VLOOKUP(D908,CUSTOMERS!A:K,11,FALSE)</f>
        <v>USA</v>
      </c>
      <c r="I908" s="2">
        <f t="shared" si="14"/>
        <v>1</v>
      </c>
    </row>
    <row r="909" spans="1:9" x14ac:dyDescent="0.2">
      <c r="A909" s="2">
        <v>2010</v>
      </c>
      <c r="B909" s="2">
        <v>1</v>
      </c>
      <c r="C909" s="4">
        <v>45193</v>
      </c>
      <c r="D909" s="2">
        <v>173</v>
      </c>
      <c r="E909" s="2">
        <f>VLOOKUP(D909,CUSTOMERS!A:E,5,FALSE)</f>
        <v>3</v>
      </c>
      <c r="F909" s="2" t="str">
        <f ca="1">VLOOKUP(D909,CUSTOMERS!A:J,10,FALSE)</f>
        <v>50 - 60</v>
      </c>
      <c r="G909" s="2" t="str">
        <f>VLOOKUP(D909,CUSTOMERS!A:I,9,FALSE)</f>
        <v>South</v>
      </c>
      <c r="H909" s="2" t="str">
        <f>VLOOKUP(D909,CUSTOMERS!A:K,11,FALSE)</f>
        <v>USA</v>
      </c>
      <c r="I909" s="2">
        <f t="shared" si="14"/>
        <v>1</v>
      </c>
    </row>
    <row r="910" spans="1:9" x14ac:dyDescent="0.2">
      <c r="A910" s="2">
        <v>2011</v>
      </c>
      <c r="B910" s="2">
        <v>1</v>
      </c>
      <c r="C910" s="4">
        <v>45193</v>
      </c>
      <c r="D910" s="2">
        <v>292</v>
      </c>
      <c r="E910" s="2">
        <f>VLOOKUP(D910,CUSTOMERS!A:E,5,FALSE)</f>
        <v>4</v>
      </c>
      <c r="F910" s="2" t="str">
        <f ca="1">VLOOKUP(D910,CUSTOMERS!A:J,10,FALSE)</f>
        <v>30 - 40</v>
      </c>
      <c r="G910" s="2" t="str">
        <f>VLOOKUP(D910,CUSTOMERS!A:I,9,FALSE)</f>
        <v>South-West</v>
      </c>
      <c r="H910" s="2" t="str">
        <f>VLOOKUP(D910,CUSTOMERS!A:K,11,FALSE)</f>
        <v>USA</v>
      </c>
      <c r="I910" s="2">
        <f t="shared" si="14"/>
        <v>0</v>
      </c>
    </row>
    <row r="911" spans="1:9" x14ac:dyDescent="0.2">
      <c r="A911" s="2">
        <v>2012</v>
      </c>
      <c r="B911" s="2">
        <v>1</v>
      </c>
      <c r="C911" s="4">
        <v>45194</v>
      </c>
      <c r="D911" s="2">
        <v>1</v>
      </c>
      <c r="E911" s="2">
        <f>VLOOKUP(D911,CUSTOMERS!A:E,5,FALSE)</f>
        <v>6</v>
      </c>
      <c r="F911" s="2" t="str">
        <f ca="1">VLOOKUP(D911,CUSTOMERS!A:J,10,FALSE)</f>
        <v>40 - 50</v>
      </c>
      <c r="G911" s="2" t="str">
        <f>VLOOKUP(D911,CUSTOMERS!A:I,9,FALSE)</f>
        <v>North-East</v>
      </c>
      <c r="H911" s="2" t="str">
        <f>VLOOKUP(D911,CUSTOMERS!A:K,11,FALSE)</f>
        <v>USA</v>
      </c>
      <c r="I911" s="2">
        <f t="shared" si="14"/>
        <v>0</v>
      </c>
    </row>
    <row r="912" spans="1:9" x14ac:dyDescent="0.2">
      <c r="A912" s="2">
        <v>2013</v>
      </c>
      <c r="B912" s="2">
        <v>1</v>
      </c>
      <c r="C912" s="4">
        <v>45194</v>
      </c>
      <c r="D912" s="2">
        <v>25</v>
      </c>
      <c r="E912" s="2">
        <f>VLOOKUP(D912,CUSTOMERS!A:E,5,FALSE)</f>
        <v>3</v>
      </c>
      <c r="F912" s="2" t="str">
        <f ca="1">VLOOKUP(D912,CUSTOMERS!A:J,10,FALSE)</f>
        <v>30 - 40</v>
      </c>
      <c r="G912" s="2" t="str">
        <f>VLOOKUP(D912,CUSTOMERS!A:I,9,FALSE)</f>
        <v>North-West</v>
      </c>
      <c r="H912" s="2" t="str">
        <f>VLOOKUP(D912,CUSTOMERS!A:K,11,FALSE)</f>
        <v>USA</v>
      </c>
      <c r="I912" s="2">
        <f t="shared" si="14"/>
        <v>1</v>
      </c>
    </row>
    <row r="913" spans="1:9" x14ac:dyDescent="0.2">
      <c r="A913" s="2">
        <v>2014</v>
      </c>
      <c r="B913" s="2">
        <v>1</v>
      </c>
      <c r="C913" s="4">
        <v>45194</v>
      </c>
      <c r="D913" s="2">
        <v>636</v>
      </c>
      <c r="E913" s="2">
        <f>VLOOKUP(D913,CUSTOMERS!A:E,5,FALSE)</f>
        <v>4</v>
      </c>
      <c r="F913" s="2" t="str">
        <f ca="1">VLOOKUP(D913,CUSTOMERS!A:J,10,FALSE)</f>
        <v>40 - 50</v>
      </c>
      <c r="G913" s="2" t="str">
        <f>VLOOKUP(D913,CUSTOMERS!A:I,9,FALSE)</f>
        <v>France</v>
      </c>
      <c r="H913" s="2" t="str">
        <f>VLOOKUP(D913,CUSTOMERS!A:K,11,FALSE)</f>
        <v>Europe</v>
      </c>
      <c r="I913" s="2">
        <f t="shared" si="14"/>
        <v>0</v>
      </c>
    </row>
    <row r="914" spans="1:9" x14ac:dyDescent="0.2">
      <c r="A914" s="2">
        <v>2015</v>
      </c>
      <c r="B914" s="2">
        <v>1</v>
      </c>
      <c r="C914" s="4">
        <v>45195</v>
      </c>
      <c r="D914" s="2">
        <v>641</v>
      </c>
      <c r="E914" s="2">
        <f>VLOOKUP(D914,CUSTOMERS!A:E,5,FALSE)</f>
        <v>3</v>
      </c>
      <c r="F914" s="2" t="str">
        <f ca="1">VLOOKUP(D914,CUSTOMERS!A:J,10,FALSE)</f>
        <v>70+</v>
      </c>
      <c r="G914" s="2" t="str">
        <f>VLOOKUP(D914,CUSTOMERS!A:I,9,FALSE)</f>
        <v>South</v>
      </c>
      <c r="H914" s="2" t="str">
        <f>VLOOKUP(D914,CUSTOMERS!A:K,11,FALSE)</f>
        <v>USA</v>
      </c>
      <c r="I914" s="2">
        <f t="shared" si="14"/>
        <v>1</v>
      </c>
    </row>
    <row r="915" spans="1:9" x14ac:dyDescent="0.2">
      <c r="A915" s="2">
        <v>2016</v>
      </c>
      <c r="B915" s="2">
        <v>1</v>
      </c>
      <c r="C915" s="4">
        <v>45198</v>
      </c>
      <c r="D915" s="2">
        <v>280</v>
      </c>
      <c r="E915" s="2">
        <f>VLOOKUP(D915,CUSTOMERS!A:E,5,FALSE)</f>
        <v>4</v>
      </c>
      <c r="F915" s="2" t="str">
        <f ca="1">VLOOKUP(D915,CUSTOMERS!A:J,10,FALSE)</f>
        <v>70+</v>
      </c>
      <c r="G915" s="2" t="str">
        <f>VLOOKUP(D915,CUSTOMERS!A:I,9,FALSE)</f>
        <v>Central</v>
      </c>
      <c r="H915" s="2" t="str">
        <f>VLOOKUP(D915,CUSTOMERS!A:K,11,FALSE)</f>
        <v>USA</v>
      </c>
      <c r="I915" s="2">
        <f t="shared" si="14"/>
        <v>0</v>
      </c>
    </row>
    <row r="916" spans="1:9" x14ac:dyDescent="0.2">
      <c r="A916" s="2">
        <v>2017</v>
      </c>
      <c r="B916" s="2">
        <v>1</v>
      </c>
      <c r="C916" s="4">
        <v>45198</v>
      </c>
      <c r="D916" s="2">
        <v>281</v>
      </c>
      <c r="E916" s="2">
        <f>VLOOKUP(D916,CUSTOMERS!A:E,5,FALSE)</f>
        <v>3</v>
      </c>
      <c r="F916" s="2" t="str">
        <f ca="1">VLOOKUP(D916,CUSTOMERS!A:J,10,FALSE)</f>
        <v>40 - 50</v>
      </c>
      <c r="G916" s="2" t="str">
        <f>VLOOKUP(D916,CUSTOMERS!A:I,9,FALSE)</f>
        <v>Mid-Atlantic</v>
      </c>
      <c r="H916" s="2" t="str">
        <f>VLOOKUP(D916,CUSTOMERS!A:K,11,FALSE)</f>
        <v>USA</v>
      </c>
      <c r="I916" s="2">
        <f t="shared" si="14"/>
        <v>0</v>
      </c>
    </row>
    <row r="917" spans="1:9" x14ac:dyDescent="0.2">
      <c r="A917" s="2">
        <v>2018</v>
      </c>
      <c r="B917" s="2">
        <v>1</v>
      </c>
      <c r="C917" s="4">
        <v>45199</v>
      </c>
      <c r="D917" s="2">
        <v>70</v>
      </c>
      <c r="E917" s="2">
        <f>VLOOKUP(D917,CUSTOMERS!A:E,5,FALSE)</f>
        <v>6</v>
      </c>
      <c r="F917" s="2" t="str">
        <f ca="1">VLOOKUP(D917,CUSTOMERS!A:J,10,FALSE)</f>
        <v>50 - 60</v>
      </c>
      <c r="G917" s="2" t="str">
        <f>VLOOKUP(D917,CUSTOMERS!A:I,9,FALSE)</f>
        <v>South-West</v>
      </c>
      <c r="H917" s="2" t="str">
        <f>VLOOKUP(D917,CUSTOMERS!A:K,11,FALSE)</f>
        <v>USA</v>
      </c>
      <c r="I917" s="2">
        <f t="shared" si="14"/>
        <v>0</v>
      </c>
    </row>
    <row r="918" spans="1:9" x14ac:dyDescent="0.2">
      <c r="A918" s="2">
        <v>2019</v>
      </c>
      <c r="B918" s="2">
        <v>1</v>
      </c>
      <c r="C918" s="4">
        <v>45199</v>
      </c>
      <c r="D918" s="2">
        <v>530</v>
      </c>
      <c r="E918" s="2">
        <f>VLOOKUP(D918,CUSTOMERS!A:E,5,FALSE)</f>
        <v>10</v>
      </c>
      <c r="F918" s="2" t="str">
        <f ca="1">VLOOKUP(D918,CUSTOMERS!A:J,10,FALSE)</f>
        <v>30 - 40</v>
      </c>
      <c r="G918" s="2" t="str">
        <f>VLOOKUP(D918,CUSTOMERS!A:I,9,FALSE)</f>
        <v>Central</v>
      </c>
      <c r="H918" s="2" t="str">
        <f>VLOOKUP(D918,CUSTOMERS!A:K,11,FALSE)</f>
        <v>USA</v>
      </c>
      <c r="I918" s="2">
        <f t="shared" si="14"/>
        <v>1</v>
      </c>
    </row>
    <row r="919" spans="1:9" x14ac:dyDescent="0.2">
      <c r="A919" s="2">
        <v>2020</v>
      </c>
      <c r="B919" s="2">
        <v>1</v>
      </c>
      <c r="C919" s="4">
        <v>45200</v>
      </c>
      <c r="D919" s="2">
        <v>571</v>
      </c>
      <c r="E919" s="2">
        <f>VLOOKUP(D919,CUSTOMERS!A:E,5,FALSE)</f>
        <v>1</v>
      </c>
      <c r="F919" s="2" t="str">
        <f ca="1">VLOOKUP(D919,CUSTOMERS!A:J,10,FALSE)</f>
        <v>30 - 40</v>
      </c>
      <c r="G919" s="2" t="str">
        <f>VLOOKUP(D919,CUSTOMERS!A:I,9,FALSE)</f>
        <v>South-West</v>
      </c>
      <c r="H919" s="2" t="str">
        <f>VLOOKUP(D919,CUSTOMERS!A:K,11,FALSE)</f>
        <v>USA</v>
      </c>
      <c r="I919" s="2">
        <f t="shared" si="14"/>
        <v>1</v>
      </c>
    </row>
    <row r="920" spans="1:9" x14ac:dyDescent="0.2">
      <c r="A920" s="2">
        <v>2021</v>
      </c>
      <c r="B920" s="2">
        <v>1</v>
      </c>
      <c r="C920" s="4">
        <v>45201</v>
      </c>
      <c r="D920" s="2">
        <v>260</v>
      </c>
      <c r="E920" s="2">
        <f>VLOOKUP(D920,CUSTOMERS!A:E,5,FALSE)</f>
        <v>3</v>
      </c>
      <c r="F920" s="2" t="str">
        <f ca="1">VLOOKUP(D920,CUSTOMERS!A:J,10,FALSE)</f>
        <v>50 - 60</v>
      </c>
      <c r="G920" s="2" t="str">
        <f>VLOOKUP(D920,CUSTOMERS!A:I,9,FALSE)</f>
        <v>Canada</v>
      </c>
      <c r="H920" s="2" t="str">
        <f>VLOOKUP(D920,CUSTOMERS!A:K,11,FALSE)</f>
        <v>Canada</v>
      </c>
      <c r="I920" s="2">
        <f t="shared" si="14"/>
        <v>1</v>
      </c>
    </row>
    <row r="921" spans="1:9" x14ac:dyDescent="0.2">
      <c r="A921" s="2">
        <v>2022</v>
      </c>
      <c r="B921" s="2">
        <v>1</v>
      </c>
      <c r="C921" s="4">
        <v>45202</v>
      </c>
      <c r="D921" s="2">
        <v>394</v>
      </c>
      <c r="E921" s="2">
        <f>VLOOKUP(D921,CUSTOMERS!A:E,5,FALSE)</f>
        <v>2</v>
      </c>
      <c r="F921" s="2" t="str">
        <f ca="1">VLOOKUP(D921,CUSTOMERS!A:J,10,FALSE)</f>
        <v>40 - 50</v>
      </c>
      <c r="G921" s="2" t="str">
        <f>VLOOKUP(D921,CUSTOMERS!A:I,9,FALSE)</f>
        <v>South-East</v>
      </c>
      <c r="H921" s="2" t="str">
        <f>VLOOKUP(D921,CUSTOMERS!A:K,11,FALSE)</f>
        <v>USA</v>
      </c>
      <c r="I921" s="2">
        <f t="shared" si="14"/>
        <v>1</v>
      </c>
    </row>
    <row r="922" spans="1:9" x14ac:dyDescent="0.2">
      <c r="A922" s="2">
        <v>2023</v>
      </c>
      <c r="B922" s="2">
        <v>1</v>
      </c>
      <c r="C922" s="4">
        <v>45202</v>
      </c>
      <c r="D922" s="2">
        <v>662</v>
      </c>
      <c r="E922" s="2">
        <f>VLOOKUP(D922,CUSTOMERS!A:E,5,FALSE)</f>
        <v>5</v>
      </c>
      <c r="F922" s="2" t="str">
        <f ca="1">VLOOKUP(D922,CUSTOMERS!A:J,10,FALSE)</f>
        <v>20 - 30</v>
      </c>
      <c r="G922" s="2" t="str">
        <f>VLOOKUP(D922,CUSTOMERS!A:I,9,FALSE)</f>
        <v>Mid-Atlantic</v>
      </c>
      <c r="H922" s="2" t="str">
        <f>VLOOKUP(D922,CUSTOMERS!A:K,11,FALSE)</f>
        <v>USA</v>
      </c>
      <c r="I922" s="2">
        <f t="shared" si="14"/>
        <v>1</v>
      </c>
    </row>
    <row r="923" spans="1:9" x14ac:dyDescent="0.2">
      <c r="A923" s="2">
        <v>2024</v>
      </c>
      <c r="B923" s="2">
        <v>1</v>
      </c>
      <c r="C923" s="4">
        <v>45205</v>
      </c>
      <c r="D923" s="2">
        <v>393</v>
      </c>
      <c r="E923" s="2">
        <f>VLOOKUP(D923,CUSTOMERS!A:E,5,FALSE)</f>
        <v>5</v>
      </c>
      <c r="F923" s="2" t="str">
        <f ca="1">VLOOKUP(D923,CUSTOMERS!A:J,10,FALSE)</f>
        <v>40 - 50</v>
      </c>
      <c r="G923" s="2" t="str">
        <f>VLOOKUP(D923,CUSTOMERS!A:I,9,FALSE)</f>
        <v>South-West</v>
      </c>
      <c r="H923" s="2" t="str">
        <f>VLOOKUP(D923,CUSTOMERS!A:K,11,FALSE)</f>
        <v>USA</v>
      </c>
      <c r="I923" s="2">
        <f t="shared" si="14"/>
        <v>1</v>
      </c>
    </row>
    <row r="924" spans="1:9" x14ac:dyDescent="0.2">
      <c r="A924" s="2">
        <v>2025</v>
      </c>
      <c r="B924" s="2">
        <v>1</v>
      </c>
      <c r="C924" s="4">
        <v>45206</v>
      </c>
      <c r="D924" s="2">
        <v>360</v>
      </c>
      <c r="E924" s="2">
        <f>VLOOKUP(D924,CUSTOMERS!A:E,5,FALSE)</f>
        <v>2</v>
      </c>
      <c r="F924" s="2" t="str">
        <f ca="1">VLOOKUP(D924,CUSTOMERS!A:J,10,FALSE)</f>
        <v>20 - 30</v>
      </c>
      <c r="G924" s="2" t="str">
        <f>VLOOKUP(D924,CUSTOMERS!A:I,9,FALSE)</f>
        <v>Mid-Atlantic</v>
      </c>
      <c r="H924" s="2" t="str">
        <f>VLOOKUP(D924,CUSTOMERS!A:K,11,FALSE)</f>
        <v>USA</v>
      </c>
      <c r="I924" s="2">
        <f t="shared" si="14"/>
        <v>0</v>
      </c>
    </row>
    <row r="925" spans="1:9" x14ac:dyDescent="0.2">
      <c r="A925" s="2">
        <v>2026</v>
      </c>
      <c r="B925" s="2">
        <v>1</v>
      </c>
      <c r="C925" s="4">
        <v>45206</v>
      </c>
      <c r="D925" s="2">
        <v>460</v>
      </c>
      <c r="E925" s="2">
        <f>VLOOKUP(D925,CUSTOMERS!A:E,5,FALSE)</f>
        <v>1</v>
      </c>
      <c r="F925" s="2" t="str">
        <f ca="1">VLOOKUP(D925,CUSTOMERS!A:J,10,FALSE)</f>
        <v>60 - 70</v>
      </c>
      <c r="G925" s="2" t="str">
        <f>VLOOKUP(D925,CUSTOMERS!A:I,9,FALSE)</f>
        <v>South</v>
      </c>
      <c r="H925" s="2" t="str">
        <f>VLOOKUP(D925,CUSTOMERS!A:K,11,FALSE)</f>
        <v>USA</v>
      </c>
      <c r="I925" s="2">
        <f t="shared" si="14"/>
        <v>0</v>
      </c>
    </row>
    <row r="926" spans="1:9" x14ac:dyDescent="0.2">
      <c r="A926" s="2">
        <v>2027</v>
      </c>
      <c r="B926" s="2">
        <v>1</v>
      </c>
      <c r="C926" s="4">
        <v>45206</v>
      </c>
      <c r="D926" s="2">
        <v>561</v>
      </c>
      <c r="E926" s="2">
        <f>VLOOKUP(D926,CUSTOMERS!A:E,5,FALSE)</f>
        <v>2</v>
      </c>
      <c r="F926" s="2" t="str">
        <f ca="1">VLOOKUP(D926,CUSTOMERS!A:J,10,FALSE)</f>
        <v>30 - 40</v>
      </c>
      <c r="G926" s="2" t="str">
        <f>VLOOKUP(D926,CUSTOMERS!A:I,9,FALSE)</f>
        <v>Mid-Atlantic</v>
      </c>
      <c r="H926" s="2" t="str">
        <f>VLOOKUP(D926,CUSTOMERS!A:K,11,FALSE)</f>
        <v>USA</v>
      </c>
      <c r="I926" s="2">
        <f t="shared" si="14"/>
        <v>1</v>
      </c>
    </row>
    <row r="927" spans="1:9" x14ac:dyDescent="0.2">
      <c r="A927" s="2">
        <v>2028</v>
      </c>
      <c r="B927" s="2">
        <v>1</v>
      </c>
      <c r="C927" s="4">
        <v>45207</v>
      </c>
      <c r="D927" s="2">
        <v>21</v>
      </c>
      <c r="E927" s="2">
        <f>VLOOKUP(D927,CUSTOMERS!A:E,5,FALSE)</f>
        <v>8</v>
      </c>
      <c r="F927" s="2" t="str">
        <f ca="1">VLOOKUP(D927,CUSTOMERS!A:J,10,FALSE)</f>
        <v>50 - 60</v>
      </c>
      <c r="G927" s="2" t="str">
        <f>VLOOKUP(D927,CUSTOMERS!A:I,9,FALSE)</f>
        <v>North-East</v>
      </c>
      <c r="H927" s="2" t="str">
        <f>VLOOKUP(D927,CUSTOMERS!A:K,11,FALSE)</f>
        <v>USA</v>
      </c>
      <c r="I927" s="2">
        <f t="shared" si="14"/>
        <v>1</v>
      </c>
    </row>
    <row r="928" spans="1:9" x14ac:dyDescent="0.2">
      <c r="A928" s="2">
        <v>2029</v>
      </c>
      <c r="B928" s="2">
        <v>1</v>
      </c>
      <c r="C928" s="4">
        <v>45207</v>
      </c>
      <c r="D928" s="2">
        <v>680</v>
      </c>
      <c r="E928" s="2">
        <f>VLOOKUP(D928,CUSTOMERS!A:E,5,FALSE)</f>
        <v>2</v>
      </c>
      <c r="F928" s="2" t="str">
        <f ca="1">VLOOKUP(D928,CUSTOMERS!A:J,10,FALSE)</f>
        <v>40 - 50</v>
      </c>
      <c r="G928" s="2" t="str">
        <f>VLOOKUP(D928,CUSTOMERS!A:I,9,FALSE)</f>
        <v>Central</v>
      </c>
      <c r="H928" s="2" t="str">
        <f>VLOOKUP(D928,CUSTOMERS!A:K,11,FALSE)</f>
        <v>USA</v>
      </c>
      <c r="I928" s="2">
        <f t="shared" si="14"/>
        <v>1</v>
      </c>
    </row>
    <row r="929" spans="1:9" x14ac:dyDescent="0.2">
      <c r="A929" s="2">
        <v>2030</v>
      </c>
      <c r="B929" s="2">
        <v>1</v>
      </c>
      <c r="C929" s="4">
        <v>45208</v>
      </c>
      <c r="D929" s="2">
        <v>226</v>
      </c>
      <c r="E929" s="2">
        <f>VLOOKUP(D929,CUSTOMERS!A:E,5,FALSE)</f>
        <v>7</v>
      </c>
      <c r="F929" s="2" t="str">
        <f ca="1">VLOOKUP(D929,CUSTOMERS!A:J,10,FALSE)</f>
        <v>30 - 40</v>
      </c>
      <c r="G929" s="2" t="str">
        <f>VLOOKUP(D929,CUSTOMERS!A:I,9,FALSE)</f>
        <v>North-East</v>
      </c>
      <c r="H929" s="2" t="str">
        <f>VLOOKUP(D929,CUSTOMERS!A:K,11,FALSE)</f>
        <v>USA</v>
      </c>
      <c r="I929" s="2">
        <f t="shared" si="14"/>
        <v>1</v>
      </c>
    </row>
    <row r="930" spans="1:9" x14ac:dyDescent="0.2">
      <c r="A930" s="2">
        <v>2031</v>
      </c>
      <c r="B930" s="2">
        <v>1</v>
      </c>
      <c r="C930" s="4">
        <v>45209</v>
      </c>
      <c r="D930" s="2">
        <v>249</v>
      </c>
      <c r="E930" s="2">
        <f>VLOOKUP(D930,CUSTOMERS!A:E,5,FALSE)</f>
        <v>6</v>
      </c>
      <c r="F930" s="2" t="str">
        <f ca="1">VLOOKUP(D930,CUSTOMERS!A:J,10,FALSE)</f>
        <v>30 - 40</v>
      </c>
      <c r="G930" s="2" t="str">
        <f>VLOOKUP(D930,CUSTOMERS!A:I,9,FALSE)</f>
        <v>Mid-Atlantic</v>
      </c>
      <c r="H930" s="2" t="str">
        <f>VLOOKUP(D930,CUSTOMERS!A:K,11,FALSE)</f>
        <v>USA</v>
      </c>
      <c r="I930" s="2">
        <f t="shared" si="14"/>
        <v>0</v>
      </c>
    </row>
    <row r="931" spans="1:9" x14ac:dyDescent="0.2">
      <c r="A931" s="2">
        <v>2032</v>
      </c>
      <c r="B931" s="2">
        <v>1</v>
      </c>
      <c r="C931" s="4">
        <v>45209</v>
      </c>
      <c r="D931" s="2">
        <v>268</v>
      </c>
      <c r="E931" s="2">
        <f>VLOOKUP(D931,CUSTOMERS!A:E,5,FALSE)</f>
        <v>9</v>
      </c>
      <c r="F931" s="2" t="str">
        <f ca="1">VLOOKUP(D931,CUSTOMERS!A:J,10,FALSE)</f>
        <v>60 - 70</v>
      </c>
      <c r="G931" s="2" t="str">
        <f>VLOOKUP(D931,CUSTOMERS!A:I,9,FALSE)</f>
        <v>Germany</v>
      </c>
      <c r="H931" s="2" t="str">
        <f>VLOOKUP(D931,CUSTOMERS!A:K,11,FALSE)</f>
        <v>Europe</v>
      </c>
      <c r="I931" s="2">
        <f t="shared" si="14"/>
        <v>1</v>
      </c>
    </row>
    <row r="932" spans="1:9" x14ac:dyDescent="0.2">
      <c r="A932" s="2">
        <v>2033</v>
      </c>
      <c r="B932" s="2">
        <v>1</v>
      </c>
      <c r="C932" s="4">
        <v>45212</v>
      </c>
      <c r="D932" s="2">
        <v>156</v>
      </c>
      <c r="E932" s="2">
        <f>VLOOKUP(D932,CUSTOMERS!A:E,5,FALSE)</f>
        <v>8</v>
      </c>
      <c r="F932" s="2" t="str">
        <f ca="1">VLOOKUP(D932,CUSTOMERS!A:J,10,FALSE)</f>
        <v>40 - 50</v>
      </c>
      <c r="G932" s="2" t="str">
        <f>VLOOKUP(D932,CUSTOMERS!A:I,9,FALSE)</f>
        <v>South-West</v>
      </c>
      <c r="H932" s="2" t="str">
        <f>VLOOKUP(D932,CUSTOMERS!A:K,11,FALSE)</f>
        <v>USA</v>
      </c>
      <c r="I932" s="2">
        <f t="shared" si="14"/>
        <v>1</v>
      </c>
    </row>
    <row r="933" spans="1:9" x14ac:dyDescent="0.2">
      <c r="A933" s="2">
        <v>2034</v>
      </c>
      <c r="B933" s="2">
        <v>1</v>
      </c>
      <c r="C933" s="4">
        <v>45212</v>
      </c>
      <c r="D933" s="2">
        <v>379</v>
      </c>
      <c r="E933" s="2">
        <f>VLOOKUP(D933,CUSTOMERS!A:E,5,FALSE)</f>
        <v>5</v>
      </c>
      <c r="F933" s="2" t="str">
        <f ca="1">VLOOKUP(D933,CUSTOMERS!A:J,10,FALSE)</f>
        <v>40 - 50</v>
      </c>
      <c r="G933" s="2" t="str">
        <f>VLOOKUP(D933,CUSTOMERS!A:I,9,FALSE)</f>
        <v>North-West</v>
      </c>
      <c r="H933" s="2" t="str">
        <f>VLOOKUP(D933,CUSTOMERS!A:K,11,FALSE)</f>
        <v>USA</v>
      </c>
      <c r="I933" s="2">
        <f t="shared" si="14"/>
        <v>1</v>
      </c>
    </row>
    <row r="934" spans="1:9" x14ac:dyDescent="0.2">
      <c r="A934" s="2">
        <v>2035</v>
      </c>
      <c r="B934" s="2">
        <v>1</v>
      </c>
      <c r="C934" s="4">
        <v>45213</v>
      </c>
      <c r="D934" s="2">
        <v>547</v>
      </c>
      <c r="E934" s="2">
        <f>VLOOKUP(D934,CUSTOMERS!A:E,5,FALSE)</f>
        <v>4</v>
      </c>
      <c r="F934" s="2" t="str">
        <f ca="1">VLOOKUP(D934,CUSTOMERS!A:J,10,FALSE)</f>
        <v>40 - 50</v>
      </c>
      <c r="G934" s="2" t="str">
        <f>VLOOKUP(D934,CUSTOMERS!A:I,9,FALSE)</f>
        <v>South-West</v>
      </c>
      <c r="H934" s="2" t="str">
        <f>VLOOKUP(D934,CUSTOMERS!A:K,11,FALSE)</f>
        <v>USA</v>
      </c>
      <c r="I934" s="2">
        <f t="shared" si="14"/>
        <v>0</v>
      </c>
    </row>
    <row r="935" spans="1:9" x14ac:dyDescent="0.2">
      <c r="A935" s="2">
        <v>2036</v>
      </c>
      <c r="B935" s="2">
        <v>1</v>
      </c>
      <c r="C935" s="4">
        <v>45214</v>
      </c>
      <c r="D935" s="2">
        <v>133</v>
      </c>
      <c r="E935" s="2">
        <f>VLOOKUP(D935,CUSTOMERS!A:E,5,FALSE)</f>
        <v>4</v>
      </c>
      <c r="F935" s="2" t="str">
        <f ca="1">VLOOKUP(D935,CUSTOMERS!A:J,10,FALSE)</f>
        <v>40 - 50</v>
      </c>
      <c r="G935" s="2" t="str">
        <f>VLOOKUP(D935,CUSTOMERS!A:I,9,FALSE)</f>
        <v>South-East</v>
      </c>
      <c r="H935" s="2" t="str">
        <f>VLOOKUP(D935,CUSTOMERS!A:K,11,FALSE)</f>
        <v>USA</v>
      </c>
      <c r="I935" s="2">
        <f t="shared" si="14"/>
        <v>1</v>
      </c>
    </row>
    <row r="936" spans="1:9" x14ac:dyDescent="0.2">
      <c r="A936" s="2">
        <v>2037</v>
      </c>
      <c r="B936" s="2">
        <v>1</v>
      </c>
      <c r="C936" s="4">
        <v>45214</v>
      </c>
      <c r="D936" s="2">
        <v>347</v>
      </c>
      <c r="E936" s="2">
        <f>VLOOKUP(D936,CUSTOMERS!A:E,5,FALSE)</f>
        <v>6</v>
      </c>
      <c r="F936" s="2" t="str">
        <f ca="1">VLOOKUP(D936,CUSTOMERS!A:J,10,FALSE)</f>
        <v>40 - 50</v>
      </c>
      <c r="G936" s="2" t="str">
        <f>VLOOKUP(D936,CUSTOMERS!A:I,9,FALSE)</f>
        <v>Central</v>
      </c>
      <c r="H936" s="2" t="str">
        <f>VLOOKUP(D936,CUSTOMERS!A:K,11,FALSE)</f>
        <v>USA</v>
      </c>
      <c r="I936" s="2">
        <f t="shared" si="14"/>
        <v>1</v>
      </c>
    </row>
    <row r="937" spans="1:9" x14ac:dyDescent="0.2">
      <c r="A937" s="2">
        <v>2038</v>
      </c>
      <c r="B937" s="2">
        <v>1</v>
      </c>
      <c r="C937" s="4">
        <v>45215</v>
      </c>
      <c r="D937" s="2">
        <v>203</v>
      </c>
      <c r="E937" s="2">
        <f>VLOOKUP(D937,CUSTOMERS!A:E,5,FALSE)</f>
        <v>6</v>
      </c>
      <c r="F937" s="2" t="str">
        <f ca="1">VLOOKUP(D937,CUSTOMERS!A:J,10,FALSE)</f>
        <v>50 - 60</v>
      </c>
      <c r="G937" s="2" t="str">
        <f>VLOOKUP(D937,CUSTOMERS!A:I,9,FALSE)</f>
        <v>South-East</v>
      </c>
      <c r="H937" s="2" t="str">
        <f>VLOOKUP(D937,CUSTOMERS!A:K,11,FALSE)</f>
        <v>USA</v>
      </c>
      <c r="I937" s="2">
        <f t="shared" si="14"/>
        <v>1</v>
      </c>
    </row>
    <row r="938" spans="1:9" x14ac:dyDescent="0.2">
      <c r="A938" s="2">
        <v>2039</v>
      </c>
      <c r="B938" s="2">
        <v>1</v>
      </c>
      <c r="C938" s="4">
        <v>45215</v>
      </c>
      <c r="D938" s="2">
        <v>511</v>
      </c>
      <c r="E938" s="2">
        <f>VLOOKUP(D938,CUSTOMERS!A:E,5,FALSE)</f>
        <v>1</v>
      </c>
      <c r="F938" s="2" t="str">
        <f ca="1">VLOOKUP(D938,CUSTOMERS!A:J,10,FALSE)</f>
        <v>40 - 50</v>
      </c>
      <c r="G938" s="2" t="str">
        <f>VLOOKUP(D938,CUSTOMERS!A:I,9,FALSE)</f>
        <v>Central</v>
      </c>
      <c r="H938" s="2" t="str">
        <f>VLOOKUP(D938,CUSTOMERS!A:K,11,FALSE)</f>
        <v>USA</v>
      </c>
      <c r="I938" s="2">
        <f t="shared" si="14"/>
        <v>1</v>
      </c>
    </row>
    <row r="939" spans="1:9" x14ac:dyDescent="0.2">
      <c r="A939" s="2">
        <v>2040</v>
      </c>
      <c r="B939" s="2">
        <v>1</v>
      </c>
      <c r="C939" s="4">
        <v>45216</v>
      </c>
      <c r="D939" s="2">
        <v>644</v>
      </c>
      <c r="E939" s="2">
        <f>VLOOKUP(D939,CUSTOMERS!A:E,5,FALSE)</f>
        <v>6</v>
      </c>
      <c r="F939" s="2" t="str">
        <f ca="1">VLOOKUP(D939,CUSTOMERS!A:J,10,FALSE)</f>
        <v>40 - 50</v>
      </c>
      <c r="G939" s="2" t="str">
        <f>VLOOKUP(D939,CUSTOMERS!A:I,9,FALSE)</f>
        <v>Central</v>
      </c>
      <c r="H939" s="2" t="str">
        <f>VLOOKUP(D939,CUSTOMERS!A:K,11,FALSE)</f>
        <v>USA</v>
      </c>
      <c r="I939" s="2">
        <f t="shared" si="14"/>
        <v>1</v>
      </c>
    </row>
    <row r="940" spans="1:9" x14ac:dyDescent="0.2">
      <c r="A940" s="2">
        <v>2041</v>
      </c>
      <c r="B940" s="2">
        <v>1</v>
      </c>
      <c r="C940" s="4">
        <v>45219</v>
      </c>
      <c r="D940" s="2">
        <v>172</v>
      </c>
      <c r="E940" s="2">
        <f>VLOOKUP(D940,CUSTOMERS!A:E,5,FALSE)</f>
        <v>3</v>
      </c>
      <c r="F940" s="2" t="str">
        <f ca="1">VLOOKUP(D940,CUSTOMERS!A:J,10,FALSE)</f>
        <v>40 - 50</v>
      </c>
      <c r="G940" s="2" t="str">
        <f>VLOOKUP(D940,CUSTOMERS!A:I,9,FALSE)</f>
        <v>South</v>
      </c>
      <c r="H940" s="2" t="str">
        <f>VLOOKUP(D940,CUSTOMERS!A:K,11,FALSE)</f>
        <v>USA</v>
      </c>
      <c r="I940" s="2">
        <f t="shared" si="14"/>
        <v>0</v>
      </c>
    </row>
    <row r="941" spans="1:9" x14ac:dyDescent="0.2">
      <c r="A941" s="2">
        <v>2042</v>
      </c>
      <c r="B941" s="2">
        <v>1</v>
      </c>
      <c r="C941" s="4">
        <v>45219</v>
      </c>
      <c r="D941" s="2">
        <v>508</v>
      </c>
      <c r="E941" s="2">
        <f>VLOOKUP(D941,CUSTOMERS!A:E,5,FALSE)</f>
        <v>4</v>
      </c>
      <c r="F941" s="2" t="str">
        <f ca="1">VLOOKUP(D941,CUSTOMERS!A:J,10,FALSE)</f>
        <v>30 - 40</v>
      </c>
      <c r="G941" s="2" t="str">
        <f>VLOOKUP(D941,CUSTOMERS!A:I,9,FALSE)</f>
        <v>South-East</v>
      </c>
      <c r="H941" s="2" t="str">
        <f>VLOOKUP(D941,CUSTOMERS!A:K,11,FALSE)</f>
        <v>USA</v>
      </c>
      <c r="I941" s="2">
        <f t="shared" si="14"/>
        <v>0</v>
      </c>
    </row>
    <row r="942" spans="1:9" x14ac:dyDescent="0.2">
      <c r="A942" s="2">
        <v>2043</v>
      </c>
      <c r="B942" s="2">
        <v>1</v>
      </c>
      <c r="C942" s="4">
        <v>45220</v>
      </c>
      <c r="D942" s="2">
        <v>72</v>
      </c>
      <c r="E942" s="2">
        <f>VLOOKUP(D942,CUSTOMERS!A:E,5,FALSE)</f>
        <v>4</v>
      </c>
      <c r="F942" s="2" t="str">
        <f ca="1">VLOOKUP(D942,CUSTOMERS!A:J,10,FALSE)</f>
        <v>50 - 60</v>
      </c>
      <c r="G942" s="2" t="str">
        <f>VLOOKUP(D942,CUSTOMERS!A:I,9,FALSE)</f>
        <v>North-East</v>
      </c>
      <c r="H942" s="2" t="str">
        <f>VLOOKUP(D942,CUSTOMERS!A:K,11,FALSE)</f>
        <v>USA</v>
      </c>
      <c r="I942" s="2">
        <f t="shared" si="14"/>
        <v>1</v>
      </c>
    </row>
    <row r="943" spans="1:9" x14ac:dyDescent="0.2">
      <c r="A943" s="2">
        <v>2044</v>
      </c>
      <c r="B943" s="2">
        <v>1</v>
      </c>
      <c r="C943" s="4">
        <v>45220</v>
      </c>
      <c r="D943" s="2">
        <v>540</v>
      </c>
      <c r="E943" s="2">
        <f>VLOOKUP(D943,CUSTOMERS!A:E,5,FALSE)</f>
        <v>3</v>
      </c>
      <c r="F943" s="2" t="str">
        <f ca="1">VLOOKUP(D943,CUSTOMERS!A:J,10,FALSE)</f>
        <v>50 - 60</v>
      </c>
      <c r="G943" s="2" t="str">
        <f>VLOOKUP(D943,CUSTOMERS!A:I,9,FALSE)</f>
        <v>South-East</v>
      </c>
      <c r="H943" s="2" t="str">
        <f>VLOOKUP(D943,CUSTOMERS!A:K,11,FALSE)</f>
        <v>USA</v>
      </c>
      <c r="I943" s="2">
        <f t="shared" si="14"/>
        <v>1</v>
      </c>
    </row>
    <row r="944" spans="1:9" x14ac:dyDescent="0.2">
      <c r="A944" s="2">
        <v>2045</v>
      </c>
      <c r="B944" s="2">
        <v>1</v>
      </c>
      <c r="C944" s="4">
        <v>45221</v>
      </c>
      <c r="D944" s="2">
        <v>426</v>
      </c>
      <c r="E944" s="2">
        <f>VLOOKUP(D944,CUSTOMERS!A:E,5,FALSE)</f>
        <v>9</v>
      </c>
      <c r="F944" s="2" t="str">
        <f ca="1">VLOOKUP(D944,CUSTOMERS!A:J,10,FALSE)</f>
        <v>60 - 70</v>
      </c>
      <c r="G944" s="2" t="str">
        <f>VLOOKUP(D944,CUSTOMERS!A:I,9,FALSE)</f>
        <v>Mid-Atlantic</v>
      </c>
      <c r="H944" s="2" t="str">
        <f>VLOOKUP(D944,CUSTOMERS!A:K,11,FALSE)</f>
        <v>USA</v>
      </c>
      <c r="I944" s="2">
        <f t="shared" si="14"/>
        <v>0</v>
      </c>
    </row>
    <row r="945" spans="1:9" x14ac:dyDescent="0.2">
      <c r="A945" s="2">
        <v>2046</v>
      </c>
      <c r="B945" s="2">
        <v>1</v>
      </c>
      <c r="C945" s="4">
        <v>45222</v>
      </c>
      <c r="D945" s="2">
        <v>465</v>
      </c>
      <c r="E945" s="2">
        <f>VLOOKUP(D945,CUSTOMERS!A:E,5,FALSE)</f>
        <v>1</v>
      </c>
      <c r="F945" s="2" t="str">
        <f ca="1">VLOOKUP(D945,CUSTOMERS!A:J,10,FALSE)</f>
        <v>30 - 40</v>
      </c>
      <c r="G945" s="2" t="str">
        <f>VLOOKUP(D945,CUSTOMERS!A:I,9,FALSE)</f>
        <v>North-West</v>
      </c>
      <c r="H945" s="2" t="str">
        <f>VLOOKUP(D945,CUSTOMERS!A:K,11,FALSE)</f>
        <v>USA</v>
      </c>
      <c r="I945" s="2">
        <f t="shared" si="14"/>
        <v>1</v>
      </c>
    </row>
    <row r="946" spans="1:9" x14ac:dyDescent="0.2">
      <c r="A946" s="2">
        <v>2047</v>
      </c>
      <c r="B946" s="2">
        <v>1</v>
      </c>
      <c r="C946" s="4">
        <v>45222</v>
      </c>
      <c r="D946" s="2">
        <v>537</v>
      </c>
      <c r="E946" s="2">
        <f>VLOOKUP(D946,CUSTOMERS!A:E,5,FALSE)</f>
        <v>2</v>
      </c>
      <c r="F946" s="2" t="str">
        <f ca="1">VLOOKUP(D946,CUSTOMERS!A:J,10,FALSE)</f>
        <v>50 - 60</v>
      </c>
      <c r="G946" s="2" t="str">
        <f>VLOOKUP(D946,CUSTOMERS!A:I,9,FALSE)</f>
        <v>North-East</v>
      </c>
      <c r="H946" s="2" t="str">
        <f>VLOOKUP(D946,CUSTOMERS!A:K,11,FALSE)</f>
        <v>USA</v>
      </c>
      <c r="I946" s="2">
        <f t="shared" si="14"/>
        <v>1</v>
      </c>
    </row>
    <row r="947" spans="1:9" x14ac:dyDescent="0.2">
      <c r="A947" s="2">
        <v>2048</v>
      </c>
      <c r="B947" s="2">
        <v>1</v>
      </c>
      <c r="C947" s="4">
        <v>45223</v>
      </c>
      <c r="D947" s="2">
        <v>6</v>
      </c>
      <c r="E947" s="2">
        <f>VLOOKUP(D947,CUSTOMERS!A:E,5,FALSE)</f>
        <v>5</v>
      </c>
      <c r="F947" s="2" t="str">
        <f ca="1">VLOOKUP(D947,CUSTOMERS!A:J,10,FALSE)</f>
        <v>30 - 40</v>
      </c>
      <c r="G947" s="2" t="str">
        <f>VLOOKUP(D947,CUSTOMERS!A:I,9,FALSE)</f>
        <v>South</v>
      </c>
      <c r="H947" s="2" t="str">
        <f>VLOOKUP(D947,CUSTOMERS!A:K,11,FALSE)</f>
        <v>USA</v>
      </c>
      <c r="I947" s="2">
        <f t="shared" si="14"/>
        <v>0</v>
      </c>
    </row>
    <row r="948" spans="1:9" x14ac:dyDescent="0.2">
      <c r="A948" s="2">
        <v>2049</v>
      </c>
      <c r="B948" s="2">
        <v>1</v>
      </c>
      <c r="C948" s="4">
        <v>45223</v>
      </c>
      <c r="D948" s="2">
        <v>96</v>
      </c>
      <c r="E948" s="2">
        <f>VLOOKUP(D948,CUSTOMERS!A:E,5,FALSE)</f>
        <v>3</v>
      </c>
      <c r="F948" s="2" t="str">
        <f ca="1">VLOOKUP(D948,CUSTOMERS!A:J,10,FALSE)</f>
        <v>60 - 70</v>
      </c>
      <c r="G948" s="2" t="str">
        <f>VLOOKUP(D948,CUSTOMERS!A:I,9,FALSE)</f>
        <v>Germany</v>
      </c>
      <c r="H948" s="2" t="str">
        <f>VLOOKUP(D948,CUSTOMERS!A:K,11,FALSE)</f>
        <v>Europe</v>
      </c>
      <c r="I948" s="2">
        <f t="shared" si="14"/>
        <v>0</v>
      </c>
    </row>
    <row r="949" spans="1:9" x14ac:dyDescent="0.2">
      <c r="A949" s="2">
        <v>2050</v>
      </c>
      <c r="B949" s="2">
        <v>1</v>
      </c>
      <c r="C949" s="4">
        <v>45226</v>
      </c>
      <c r="D949" s="2">
        <v>407</v>
      </c>
      <c r="E949" s="2">
        <f>VLOOKUP(D949,CUSTOMERS!A:E,5,FALSE)</f>
        <v>5</v>
      </c>
      <c r="F949" s="2" t="str">
        <f ca="1">VLOOKUP(D949,CUSTOMERS!A:J,10,FALSE)</f>
        <v>50 - 60</v>
      </c>
      <c r="G949" s="2" t="str">
        <f>VLOOKUP(D949,CUSTOMERS!A:I,9,FALSE)</f>
        <v>North-West</v>
      </c>
      <c r="H949" s="2" t="str">
        <f>VLOOKUP(D949,CUSTOMERS!A:K,11,FALSE)</f>
        <v>USA</v>
      </c>
      <c r="I949" s="2">
        <f t="shared" si="14"/>
        <v>1</v>
      </c>
    </row>
    <row r="950" spans="1:9" x14ac:dyDescent="0.2">
      <c r="A950" s="2">
        <v>2051</v>
      </c>
      <c r="B950" s="2">
        <v>1</v>
      </c>
      <c r="C950" s="4">
        <v>45227</v>
      </c>
      <c r="D950" s="2">
        <v>238</v>
      </c>
      <c r="E950" s="2">
        <f>VLOOKUP(D950,CUSTOMERS!A:E,5,FALSE)</f>
        <v>3</v>
      </c>
      <c r="F950" s="2" t="str">
        <f ca="1">VLOOKUP(D950,CUSTOMERS!A:J,10,FALSE)</f>
        <v>30 - 40</v>
      </c>
      <c r="G950" s="2" t="str">
        <f>VLOOKUP(D950,CUSTOMERS!A:I,9,FALSE)</f>
        <v>Mid-Atlantic</v>
      </c>
      <c r="H950" s="2" t="str">
        <f>VLOOKUP(D950,CUSTOMERS!A:K,11,FALSE)</f>
        <v>USA</v>
      </c>
      <c r="I950" s="2">
        <f t="shared" si="14"/>
        <v>1</v>
      </c>
    </row>
    <row r="951" spans="1:9" x14ac:dyDescent="0.2">
      <c r="A951" s="2">
        <v>2052</v>
      </c>
      <c r="B951" s="2">
        <v>1</v>
      </c>
      <c r="C951" s="4">
        <v>45227</v>
      </c>
      <c r="D951" s="2">
        <v>587</v>
      </c>
      <c r="E951" s="2">
        <f>VLOOKUP(D951,CUSTOMERS!A:E,5,FALSE)</f>
        <v>7</v>
      </c>
      <c r="F951" s="2" t="str">
        <f ca="1">VLOOKUP(D951,CUSTOMERS!A:J,10,FALSE)</f>
        <v>40 - 50</v>
      </c>
      <c r="G951" s="2" t="str">
        <f>VLOOKUP(D951,CUSTOMERS!A:I,9,FALSE)</f>
        <v>South</v>
      </c>
      <c r="H951" s="2" t="str">
        <f>VLOOKUP(D951,CUSTOMERS!A:K,11,FALSE)</f>
        <v>USA</v>
      </c>
      <c r="I951" s="2">
        <f t="shared" si="14"/>
        <v>1</v>
      </c>
    </row>
    <row r="952" spans="1:9" x14ac:dyDescent="0.2">
      <c r="A952" s="2">
        <v>2053</v>
      </c>
      <c r="B952" s="2">
        <v>1</v>
      </c>
      <c r="C952" s="4">
        <v>45228</v>
      </c>
      <c r="D952" s="2">
        <v>450</v>
      </c>
      <c r="E952" s="2">
        <f>VLOOKUP(D952,CUSTOMERS!A:E,5,FALSE)</f>
        <v>5</v>
      </c>
      <c r="F952" s="2" t="str">
        <f ca="1">VLOOKUP(D952,CUSTOMERS!A:J,10,FALSE)</f>
        <v>30 - 40</v>
      </c>
      <c r="G952" s="2" t="str">
        <f>VLOOKUP(D952,CUSTOMERS!A:I,9,FALSE)</f>
        <v>North-East</v>
      </c>
      <c r="H952" s="2" t="str">
        <f>VLOOKUP(D952,CUSTOMERS!A:K,11,FALSE)</f>
        <v>USA</v>
      </c>
      <c r="I952" s="2">
        <f t="shared" si="14"/>
        <v>1</v>
      </c>
    </row>
    <row r="953" spans="1:9" x14ac:dyDescent="0.2">
      <c r="A953" s="2">
        <v>2054</v>
      </c>
      <c r="B953" s="2">
        <v>1</v>
      </c>
      <c r="C953" s="4">
        <v>45228</v>
      </c>
      <c r="D953" s="2">
        <v>613</v>
      </c>
      <c r="E953" s="2">
        <f>VLOOKUP(D953,CUSTOMERS!A:E,5,FALSE)</f>
        <v>6</v>
      </c>
      <c r="F953" s="2" t="str">
        <f ca="1">VLOOKUP(D953,CUSTOMERS!A:J,10,FALSE)</f>
        <v>70+</v>
      </c>
      <c r="G953" s="2" t="str">
        <f>VLOOKUP(D953,CUSTOMERS!A:I,9,FALSE)</f>
        <v>Central</v>
      </c>
      <c r="H953" s="2" t="str">
        <f>VLOOKUP(D953,CUSTOMERS!A:K,11,FALSE)</f>
        <v>USA</v>
      </c>
      <c r="I953" s="2">
        <f t="shared" si="14"/>
        <v>1</v>
      </c>
    </row>
    <row r="954" spans="1:9" x14ac:dyDescent="0.2">
      <c r="A954" s="2">
        <v>2055</v>
      </c>
      <c r="B954" s="2">
        <v>1</v>
      </c>
      <c r="C954" s="4">
        <v>45229</v>
      </c>
      <c r="D954" s="2">
        <v>189</v>
      </c>
      <c r="E954" s="2">
        <f>VLOOKUP(D954,CUSTOMERS!A:E,5,FALSE)</f>
        <v>3</v>
      </c>
      <c r="F954" s="2" t="str">
        <f ca="1">VLOOKUP(D954,CUSTOMERS!A:J,10,FALSE)</f>
        <v>20 - 30</v>
      </c>
      <c r="G954" s="2" t="str">
        <f>VLOOKUP(D954,CUSTOMERS!A:I,9,FALSE)</f>
        <v>Germany</v>
      </c>
      <c r="H954" s="2" t="str">
        <f>VLOOKUP(D954,CUSTOMERS!A:K,11,FALSE)</f>
        <v>Europe</v>
      </c>
      <c r="I954" s="2">
        <f t="shared" si="14"/>
        <v>1</v>
      </c>
    </row>
    <row r="955" spans="1:9" x14ac:dyDescent="0.2">
      <c r="A955" s="2">
        <v>2056</v>
      </c>
      <c r="B955" s="2">
        <v>1</v>
      </c>
      <c r="C955" s="4">
        <v>45230</v>
      </c>
      <c r="D955" s="2">
        <v>29</v>
      </c>
      <c r="E955" s="2">
        <f>VLOOKUP(D955,CUSTOMERS!A:E,5,FALSE)</f>
        <v>7</v>
      </c>
      <c r="F955" s="2" t="str">
        <f ca="1">VLOOKUP(D955,CUSTOMERS!A:J,10,FALSE)</f>
        <v>50 - 60</v>
      </c>
      <c r="G955" s="2" t="str">
        <f>VLOOKUP(D955,CUSTOMERS!A:I,9,FALSE)</f>
        <v>Central</v>
      </c>
      <c r="H955" s="2" t="str">
        <f>VLOOKUP(D955,CUSTOMERS!A:K,11,FALSE)</f>
        <v>USA</v>
      </c>
      <c r="I955" s="2">
        <f t="shared" si="14"/>
        <v>1</v>
      </c>
    </row>
    <row r="956" spans="1:9" x14ac:dyDescent="0.2">
      <c r="A956" s="2">
        <v>2057</v>
      </c>
      <c r="B956" s="2">
        <v>1</v>
      </c>
      <c r="C956" s="4">
        <v>45230</v>
      </c>
      <c r="D956" s="2">
        <v>471</v>
      </c>
      <c r="E956" s="2">
        <f>VLOOKUP(D956,CUSTOMERS!A:E,5,FALSE)</f>
        <v>5</v>
      </c>
      <c r="F956" s="2" t="str">
        <f ca="1">VLOOKUP(D956,CUSTOMERS!A:J,10,FALSE)</f>
        <v>30 - 40</v>
      </c>
      <c r="G956" s="2" t="str">
        <f>VLOOKUP(D956,CUSTOMERS!A:I,9,FALSE)</f>
        <v>Central</v>
      </c>
      <c r="H956" s="2" t="str">
        <f>VLOOKUP(D956,CUSTOMERS!A:K,11,FALSE)</f>
        <v>USA</v>
      </c>
      <c r="I956" s="2">
        <f t="shared" si="14"/>
        <v>1</v>
      </c>
    </row>
    <row r="957" spans="1:9" x14ac:dyDescent="0.2">
      <c r="A957" s="2">
        <v>2058</v>
      </c>
      <c r="B957" s="2">
        <v>1</v>
      </c>
      <c r="C957" s="4">
        <v>45233</v>
      </c>
      <c r="D957" s="2">
        <v>187</v>
      </c>
      <c r="E957" s="2">
        <f>VLOOKUP(D957,CUSTOMERS!A:E,5,FALSE)</f>
        <v>6</v>
      </c>
      <c r="F957" s="2" t="str">
        <f ca="1">VLOOKUP(D957,CUSTOMERS!A:J,10,FALSE)</f>
        <v>30 - 40</v>
      </c>
      <c r="G957" s="2" t="str">
        <f>VLOOKUP(D957,CUSTOMERS!A:I,9,FALSE)</f>
        <v>Canada</v>
      </c>
      <c r="H957" s="2" t="str">
        <f>VLOOKUP(D957,CUSTOMERS!A:K,11,FALSE)</f>
        <v>Canada</v>
      </c>
      <c r="I957" s="2">
        <f t="shared" si="14"/>
        <v>1</v>
      </c>
    </row>
    <row r="958" spans="1:9" x14ac:dyDescent="0.2">
      <c r="A958" s="2">
        <v>2059</v>
      </c>
      <c r="B958" s="2">
        <v>1</v>
      </c>
      <c r="C958" s="4">
        <v>45233</v>
      </c>
      <c r="D958" s="2">
        <v>322</v>
      </c>
      <c r="E958" s="2">
        <f>VLOOKUP(D958,CUSTOMERS!A:E,5,FALSE)</f>
        <v>2</v>
      </c>
      <c r="F958" s="2" t="str">
        <f ca="1">VLOOKUP(D958,CUSTOMERS!A:J,10,FALSE)</f>
        <v>30 - 40</v>
      </c>
      <c r="G958" s="2" t="str">
        <f>VLOOKUP(D958,CUSTOMERS!A:I,9,FALSE)</f>
        <v>Central</v>
      </c>
      <c r="H958" s="2" t="str">
        <f>VLOOKUP(D958,CUSTOMERS!A:K,11,FALSE)</f>
        <v>USA</v>
      </c>
      <c r="I958" s="2">
        <f t="shared" si="14"/>
        <v>1</v>
      </c>
    </row>
    <row r="959" spans="1:9" x14ac:dyDescent="0.2">
      <c r="A959" s="2">
        <v>2060</v>
      </c>
      <c r="B959" s="2">
        <v>1</v>
      </c>
      <c r="C959" s="4">
        <v>45234</v>
      </c>
      <c r="D959" s="2">
        <v>18</v>
      </c>
      <c r="E959" s="2">
        <f>VLOOKUP(D959,CUSTOMERS!A:E,5,FALSE)</f>
        <v>2</v>
      </c>
      <c r="F959" s="2" t="str">
        <f ca="1">VLOOKUP(D959,CUSTOMERS!A:J,10,FALSE)</f>
        <v>&lt; 20</v>
      </c>
      <c r="G959" s="2" t="str">
        <f>VLOOKUP(D959,CUSTOMERS!A:I,9,FALSE)</f>
        <v>Mid-Atlantic</v>
      </c>
      <c r="H959" s="2" t="str">
        <f>VLOOKUP(D959,CUSTOMERS!A:K,11,FALSE)</f>
        <v>USA</v>
      </c>
      <c r="I959" s="2">
        <f t="shared" si="14"/>
        <v>1</v>
      </c>
    </row>
    <row r="960" spans="1:9" x14ac:dyDescent="0.2">
      <c r="A960" s="2">
        <v>2061</v>
      </c>
      <c r="B960" s="2">
        <v>1</v>
      </c>
      <c r="C960" s="4">
        <v>45234</v>
      </c>
      <c r="D960" s="2">
        <v>645</v>
      </c>
      <c r="E960" s="2">
        <f>VLOOKUP(D960,CUSTOMERS!A:E,5,FALSE)</f>
        <v>4</v>
      </c>
      <c r="F960" s="2" t="str">
        <f ca="1">VLOOKUP(D960,CUSTOMERS!A:J,10,FALSE)</f>
        <v>40 - 50</v>
      </c>
      <c r="G960" s="2" t="str">
        <f>VLOOKUP(D960,CUSTOMERS!A:I,9,FALSE)</f>
        <v>South-East</v>
      </c>
      <c r="H960" s="2" t="str">
        <f>VLOOKUP(D960,CUSTOMERS!A:K,11,FALSE)</f>
        <v>USA</v>
      </c>
      <c r="I960" s="2">
        <f t="shared" si="14"/>
        <v>0</v>
      </c>
    </row>
    <row r="961" spans="1:9" x14ac:dyDescent="0.2">
      <c r="A961" s="2">
        <v>2062</v>
      </c>
      <c r="B961" s="2">
        <v>1</v>
      </c>
      <c r="C961" s="4">
        <v>45235</v>
      </c>
      <c r="D961" s="2">
        <v>480</v>
      </c>
      <c r="E961" s="2">
        <f>VLOOKUP(D961,CUSTOMERS!A:E,5,FALSE)</f>
        <v>9</v>
      </c>
      <c r="F961" s="2" t="str">
        <f ca="1">VLOOKUP(D961,CUSTOMERS!A:J,10,FALSE)</f>
        <v>50 - 60</v>
      </c>
      <c r="G961" s="2" t="str">
        <f>VLOOKUP(D961,CUSTOMERS!A:I,9,FALSE)</f>
        <v>Central</v>
      </c>
      <c r="H961" s="2" t="str">
        <f>VLOOKUP(D961,CUSTOMERS!A:K,11,FALSE)</f>
        <v>USA</v>
      </c>
      <c r="I961" s="2">
        <f t="shared" si="14"/>
        <v>1</v>
      </c>
    </row>
    <row r="962" spans="1:9" x14ac:dyDescent="0.2">
      <c r="A962" s="2">
        <v>2063</v>
      </c>
      <c r="B962" s="2">
        <v>1</v>
      </c>
      <c r="C962" s="4">
        <v>45236</v>
      </c>
      <c r="D962" s="2">
        <v>213</v>
      </c>
      <c r="E962" s="2">
        <f>VLOOKUP(D962,CUSTOMERS!A:E,5,FALSE)</f>
        <v>6</v>
      </c>
      <c r="F962" s="2" t="str">
        <f ca="1">VLOOKUP(D962,CUSTOMERS!A:J,10,FALSE)</f>
        <v>40 - 50</v>
      </c>
      <c r="G962" s="2" t="str">
        <f>VLOOKUP(D962,CUSTOMERS!A:I,9,FALSE)</f>
        <v>North-West</v>
      </c>
      <c r="H962" s="2" t="str">
        <f>VLOOKUP(D962,CUSTOMERS!A:K,11,FALSE)</f>
        <v>USA</v>
      </c>
      <c r="I962" s="2">
        <f t="shared" ref="I962:I1025" si="15">IF(COUNTIF(D:D,D962)&gt;1,1,0)</f>
        <v>1</v>
      </c>
    </row>
    <row r="963" spans="1:9" x14ac:dyDescent="0.2">
      <c r="A963" s="2">
        <v>2064</v>
      </c>
      <c r="B963" s="2">
        <v>1</v>
      </c>
      <c r="C963" s="4">
        <v>45236</v>
      </c>
      <c r="D963" s="2">
        <v>408</v>
      </c>
      <c r="E963" s="2">
        <f>VLOOKUP(D963,CUSTOMERS!A:E,5,FALSE)</f>
        <v>3</v>
      </c>
      <c r="F963" s="2" t="str">
        <f ca="1">VLOOKUP(D963,CUSTOMERS!A:J,10,FALSE)</f>
        <v>30 - 40</v>
      </c>
      <c r="G963" s="2" t="str">
        <f>VLOOKUP(D963,CUSTOMERS!A:I,9,FALSE)</f>
        <v>South-West</v>
      </c>
      <c r="H963" s="2" t="str">
        <f>VLOOKUP(D963,CUSTOMERS!A:K,11,FALSE)</f>
        <v>USA</v>
      </c>
      <c r="I963" s="2">
        <f t="shared" si="15"/>
        <v>1</v>
      </c>
    </row>
    <row r="964" spans="1:9" x14ac:dyDescent="0.2">
      <c r="A964" s="2">
        <v>2065</v>
      </c>
      <c r="B964" s="2">
        <v>1</v>
      </c>
      <c r="C964" s="4">
        <v>45240</v>
      </c>
      <c r="D964" s="2">
        <v>148</v>
      </c>
      <c r="E964" s="2">
        <f>VLOOKUP(D964,CUSTOMERS!A:E,5,FALSE)</f>
        <v>2</v>
      </c>
      <c r="F964" s="2" t="str">
        <f ca="1">VLOOKUP(D964,CUSTOMERS!A:J,10,FALSE)</f>
        <v>70+</v>
      </c>
      <c r="G964" s="2" t="str">
        <f>VLOOKUP(D964,CUSTOMERS!A:I,9,FALSE)</f>
        <v>North-West</v>
      </c>
      <c r="H964" s="2" t="str">
        <f>VLOOKUP(D964,CUSTOMERS!A:K,11,FALSE)</f>
        <v>USA</v>
      </c>
      <c r="I964" s="2">
        <f t="shared" si="15"/>
        <v>1</v>
      </c>
    </row>
    <row r="965" spans="1:9" x14ac:dyDescent="0.2">
      <c r="A965" s="2">
        <v>2066</v>
      </c>
      <c r="B965" s="2">
        <v>1</v>
      </c>
      <c r="C965" s="4">
        <v>45240</v>
      </c>
      <c r="D965" s="2">
        <v>387</v>
      </c>
      <c r="E965" s="2">
        <f>VLOOKUP(D965,CUSTOMERS!A:E,5,FALSE)</f>
        <v>9</v>
      </c>
      <c r="F965" s="2" t="str">
        <f ca="1">VLOOKUP(D965,CUSTOMERS!A:J,10,FALSE)</f>
        <v>40 - 50</v>
      </c>
      <c r="G965" s="2" t="str">
        <f>VLOOKUP(D965,CUSTOMERS!A:I,9,FALSE)</f>
        <v>North-East</v>
      </c>
      <c r="H965" s="2" t="str">
        <f>VLOOKUP(D965,CUSTOMERS!A:K,11,FALSE)</f>
        <v>USA</v>
      </c>
      <c r="I965" s="2">
        <f t="shared" si="15"/>
        <v>1</v>
      </c>
    </row>
    <row r="966" spans="1:9" x14ac:dyDescent="0.2">
      <c r="A966" s="2">
        <v>2067</v>
      </c>
      <c r="B966" s="2">
        <v>1</v>
      </c>
      <c r="C966" s="4">
        <v>45241</v>
      </c>
      <c r="D966" s="2">
        <v>108</v>
      </c>
      <c r="E966" s="2">
        <f>VLOOKUP(D966,CUSTOMERS!A:E,5,FALSE)</f>
        <v>4</v>
      </c>
      <c r="F966" s="2" t="str">
        <f ca="1">VLOOKUP(D966,CUSTOMERS!A:J,10,FALSE)</f>
        <v>30 - 40</v>
      </c>
      <c r="G966" s="2" t="str">
        <f>VLOOKUP(D966,CUSTOMERS!A:I,9,FALSE)</f>
        <v>North-West</v>
      </c>
      <c r="H966" s="2" t="str">
        <f>VLOOKUP(D966,CUSTOMERS!A:K,11,FALSE)</f>
        <v>USA</v>
      </c>
      <c r="I966" s="2">
        <f t="shared" si="15"/>
        <v>1</v>
      </c>
    </row>
    <row r="967" spans="1:9" x14ac:dyDescent="0.2">
      <c r="A967" s="2">
        <v>2068</v>
      </c>
      <c r="B967" s="2">
        <v>1</v>
      </c>
      <c r="C967" s="4">
        <v>45241</v>
      </c>
      <c r="D967" s="2">
        <v>345</v>
      </c>
      <c r="E967" s="2">
        <f>VLOOKUP(D967,CUSTOMERS!A:E,5,FALSE)</f>
        <v>4</v>
      </c>
      <c r="F967" s="2" t="str">
        <f ca="1">VLOOKUP(D967,CUSTOMERS!A:J,10,FALSE)</f>
        <v>50 - 60</v>
      </c>
      <c r="G967" s="2" t="str">
        <f>VLOOKUP(D967,CUSTOMERS!A:I,9,FALSE)</f>
        <v>Mid-Atlantic</v>
      </c>
      <c r="H967" s="2" t="str">
        <f>VLOOKUP(D967,CUSTOMERS!A:K,11,FALSE)</f>
        <v>USA</v>
      </c>
      <c r="I967" s="2">
        <f t="shared" si="15"/>
        <v>1</v>
      </c>
    </row>
    <row r="968" spans="1:9" x14ac:dyDescent="0.2">
      <c r="A968" s="2">
        <v>2069</v>
      </c>
      <c r="B968" s="2">
        <v>1</v>
      </c>
      <c r="C968" s="4">
        <v>45241</v>
      </c>
      <c r="D968" s="2">
        <v>517</v>
      </c>
      <c r="E968" s="2">
        <f>VLOOKUP(D968,CUSTOMERS!A:E,5,FALSE)</f>
        <v>4</v>
      </c>
      <c r="F968" s="2" t="str">
        <f ca="1">VLOOKUP(D968,CUSTOMERS!A:J,10,FALSE)</f>
        <v>40 - 50</v>
      </c>
      <c r="G968" s="2" t="str">
        <f>VLOOKUP(D968,CUSTOMERS!A:I,9,FALSE)</f>
        <v>Mid-Atlantic</v>
      </c>
      <c r="H968" s="2" t="str">
        <f>VLOOKUP(D968,CUSTOMERS!A:K,11,FALSE)</f>
        <v>USA</v>
      </c>
      <c r="I968" s="2">
        <f t="shared" si="15"/>
        <v>1</v>
      </c>
    </row>
    <row r="969" spans="1:9" x14ac:dyDescent="0.2">
      <c r="A969" s="2">
        <v>2070</v>
      </c>
      <c r="B969" s="2">
        <v>1</v>
      </c>
      <c r="C969" s="4">
        <v>45242</v>
      </c>
      <c r="D969" s="2">
        <v>232</v>
      </c>
      <c r="E969" s="2">
        <f>VLOOKUP(D969,CUSTOMERS!A:E,5,FALSE)</f>
        <v>3</v>
      </c>
      <c r="F969" s="2" t="str">
        <f ca="1">VLOOKUP(D969,CUSTOMERS!A:J,10,FALSE)</f>
        <v>30 - 40</v>
      </c>
      <c r="G969" s="2" t="str">
        <f>VLOOKUP(D969,CUSTOMERS!A:I,9,FALSE)</f>
        <v>Mid-Atlantic</v>
      </c>
      <c r="H969" s="2" t="str">
        <f>VLOOKUP(D969,CUSTOMERS!A:K,11,FALSE)</f>
        <v>USA</v>
      </c>
      <c r="I969" s="2">
        <f t="shared" si="15"/>
        <v>1</v>
      </c>
    </row>
    <row r="970" spans="1:9" x14ac:dyDescent="0.2">
      <c r="A970" s="2">
        <v>2071</v>
      </c>
      <c r="B970" s="2">
        <v>1</v>
      </c>
      <c r="C970" s="4">
        <v>45242</v>
      </c>
      <c r="D970" s="2">
        <v>309</v>
      </c>
      <c r="E970" s="2">
        <f>VLOOKUP(D970,CUSTOMERS!A:E,5,FALSE)</f>
        <v>2</v>
      </c>
      <c r="F970" s="2" t="str">
        <f ca="1">VLOOKUP(D970,CUSTOMERS!A:J,10,FALSE)</f>
        <v>60 - 70</v>
      </c>
      <c r="G970" s="2" t="str">
        <f>VLOOKUP(D970,CUSTOMERS!A:I,9,FALSE)</f>
        <v>North-East</v>
      </c>
      <c r="H970" s="2" t="str">
        <f>VLOOKUP(D970,CUSTOMERS!A:K,11,FALSE)</f>
        <v>USA</v>
      </c>
      <c r="I970" s="2">
        <f t="shared" si="15"/>
        <v>1</v>
      </c>
    </row>
    <row r="971" spans="1:9" x14ac:dyDescent="0.2">
      <c r="A971" s="2">
        <v>2072</v>
      </c>
      <c r="B971" s="2">
        <v>1</v>
      </c>
      <c r="C971" s="4">
        <v>45243</v>
      </c>
      <c r="D971" s="2">
        <v>85</v>
      </c>
      <c r="E971" s="2">
        <f>VLOOKUP(D971,CUSTOMERS!A:E,5,FALSE)</f>
        <v>2</v>
      </c>
      <c r="F971" s="2" t="str">
        <f ca="1">VLOOKUP(D971,CUSTOMERS!A:J,10,FALSE)</f>
        <v>50 - 60</v>
      </c>
      <c r="G971" s="2" t="str">
        <f>VLOOKUP(D971,CUSTOMERS!A:I,9,FALSE)</f>
        <v>Germany</v>
      </c>
      <c r="H971" s="2" t="str">
        <f>VLOOKUP(D971,CUSTOMERS!A:K,11,FALSE)</f>
        <v>Europe</v>
      </c>
      <c r="I971" s="2">
        <f t="shared" si="15"/>
        <v>1</v>
      </c>
    </row>
    <row r="972" spans="1:9" x14ac:dyDescent="0.2">
      <c r="A972" s="2">
        <v>2073</v>
      </c>
      <c r="B972" s="2">
        <v>1</v>
      </c>
      <c r="C972" s="4">
        <v>45243</v>
      </c>
      <c r="D972" s="2">
        <v>185</v>
      </c>
      <c r="E972" s="2">
        <f>VLOOKUP(D972,CUSTOMERS!A:E,5,FALSE)</f>
        <v>4</v>
      </c>
      <c r="F972" s="2" t="str">
        <f ca="1">VLOOKUP(D972,CUSTOMERS!A:J,10,FALSE)</f>
        <v>30 - 40</v>
      </c>
      <c r="G972" s="2" t="str">
        <f>VLOOKUP(D972,CUSTOMERS!A:I,9,FALSE)</f>
        <v>Central</v>
      </c>
      <c r="H972" s="2" t="str">
        <f>VLOOKUP(D972,CUSTOMERS!A:K,11,FALSE)</f>
        <v>USA</v>
      </c>
      <c r="I972" s="2">
        <f t="shared" si="15"/>
        <v>1</v>
      </c>
    </row>
    <row r="973" spans="1:9" x14ac:dyDescent="0.2">
      <c r="A973" s="2">
        <v>2074</v>
      </c>
      <c r="B973" s="2">
        <v>1</v>
      </c>
      <c r="C973" s="4">
        <v>45243</v>
      </c>
      <c r="D973" s="2">
        <v>294</v>
      </c>
      <c r="E973" s="2">
        <f>VLOOKUP(D973,CUSTOMERS!A:E,5,FALSE)</f>
        <v>5</v>
      </c>
      <c r="F973" s="2" t="str">
        <f ca="1">VLOOKUP(D973,CUSTOMERS!A:J,10,FALSE)</f>
        <v>40 - 50</v>
      </c>
      <c r="G973" s="2" t="str">
        <f>VLOOKUP(D973,CUSTOMERS!A:I,9,FALSE)</f>
        <v>South-West</v>
      </c>
      <c r="H973" s="2" t="str">
        <f>VLOOKUP(D973,CUSTOMERS!A:K,11,FALSE)</f>
        <v>USA</v>
      </c>
      <c r="I973" s="2">
        <f t="shared" si="15"/>
        <v>1</v>
      </c>
    </row>
    <row r="974" spans="1:9" x14ac:dyDescent="0.2">
      <c r="A974" s="2">
        <v>2075</v>
      </c>
      <c r="B974" s="2">
        <v>1</v>
      </c>
      <c r="C974" s="4">
        <v>45244</v>
      </c>
      <c r="D974" s="2">
        <v>2</v>
      </c>
      <c r="E974" s="2">
        <f>VLOOKUP(D974,CUSTOMERS!A:E,5,FALSE)</f>
        <v>3</v>
      </c>
      <c r="F974" s="2" t="str">
        <f ca="1">VLOOKUP(D974,CUSTOMERS!A:J,10,FALSE)</f>
        <v>60 - 70</v>
      </c>
      <c r="G974" s="2" t="str">
        <f>VLOOKUP(D974,CUSTOMERS!A:I,9,FALSE)</f>
        <v>England</v>
      </c>
      <c r="H974" s="2" t="str">
        <f>VLOOKUP(D974,CUSTOMERS!A:K,11,FALSE)</f>
        <v>Europe</v>
      </c>
      <c r="I974" s="2">
        <f t="shared" si="15"/>
        <v>1</v>
      </c>
    </row>
    <row r="975" spans="1:9" x14ac:dyDescent="0.2">
      <c r="A975" s="2">
        <v>2076</v>
      </c>
      <c r="B975" s="2">
        <v>1</v>
      </c>
      <c r="C975" s="4">
        <v>45244</v>
      </c>
      <c r="D975" s="2">
        <v>252</v>
      </c>
      <c r="E975" s="2">
        <f>VLOOKUP(D975,CUSTOMERS!A:E,5,FALSE)</f>
        <v>2</v>
      </c>
      <c r="F975" s="2" t="str">
        <f ca="1">VLOOKUP(D975,CUSTOMERS!A:J,10,FALSE)</f>
        <v>60 - 70</v>
      </c>
      <c r="G975" s="2" t="str">
        <f>VLOOKUP(D975,CUSTOMERS!A:I,9,FALSE)</f>
        <v>South-West</v>
      </c>
      <c r="H975" s="2" t="str">
        <f>VLOOKUP(D975,CUSTOMERS!A:K,11,FALSE)</f>
        <v>USA</v>
      </c>
      <c r="I975" s="2">
        <f t="shared" si="15"/>
        <v>1</v>
      </c>
    </row>
    <row r="976" spans="1:9" x14ac:dyDescent="0.2">
      <c r="A976" s="2">
        <v>2077</v>
      </c>
      <c r="B976" s="2">
        <v>1</v>
      </c>
      <c r="C976" s="4">
        <v>45246</v>
      </c>
      <c r="D976" s="2">
        <v>24</v>
      </c>
      <c r="E976" s="2">
        <f>VLOOKUP(D976,CUSTOMERS!A:E,5,FALSE)</f>
        <v>5</v>
      </c>
      <c r="F976" s="2" t="str">
        <f ca="1">VLOOKUP(D976,CUSTOMERS!A:J,10,FALSE)</f>
        <v>30 - 40</v>
      </c>
      <c r="G976" s="2" t="str">
        <f>VLOOKUP(D976,CUSTOMERS!A:I,9,FALSE)</f>
        <v>England</v>
      </c>
      <c r="H976" s="2" t="str">
        <f>VLOOKUP(D976,CUSTOMERS!A:K,11,FALSE)</f>
        <v>Europe</v>
      </c>
      <c r="I976" s="2">
        <f t="shared" si="15"/>
        <v>1</v>
      </c>
    </row>
    <row r="977" spans="1:9" x14ac:dyDescent="0.2">
      <c r="A977" s="2">
        <v>2078</v>
      </c>
      <c r="B977" s="2">
        <v>1</v>
      </c>
      <c r="C977" s="4">
        <v>45247</v>
      </c>
      <c r="D977" s="2">
        <v>35</v>
      </c>
      <c r="E977" s="2">
        <f>VLOOKUP(D977,CUSTOMERS!A:E,5,FALSE)</f>
        <v>8</v>
      </c>
      <c r="F977" s="2" t="str">
        <f ca="1">VLOOKUP(D977,CUSTOMERS!A:J,10,FALSE)</f>
        <v>40 - 50</v>
      </c>
      <c r="G977" s="2" t="str">
        <f>VLOOKUP(D977,CUSTOMERS!A:I,9,FALSE)</f>
        <v>North-East</v>
      </c>
      <c r="H977" s="2" t="str">
        <f>VLOOKUP(D977,CUSTOMERS!A:K,11,FALSE)</f>
        <v>USA</v>
      </c>
      <c r="I977" s="2">
        <f t="shared" si="15"/>
        <v>1</v>
      </c>
    </row>
    <row r="978" spans="1:9" x14ac:dyDescent="0.2">
      <c r="A978" s="2">
        <v>2079</v>
      </c>
      <c r="B978" s="2">
        <v>1</v>
      </c>
      <c r="C978" s="4">
        <v>45247</v>
      </c>
      <c r="D978" s="2">
        <v>219</v>
      </c>
      <c r="E978" s="2">
        <f>VLOOKUP(D978,CUSTOMERS!A:E,5,FALSE)</f>
        <v>1</v>
      </c>
      <c r="F978" s="2" t="str">
        <f ca="1">VLOOKUP(D978,CUSTOMERS!A:J,10,FALSE)</f>
        <v>30 - 40</v>
      </c>
      <c r="G978" s="2" t="str">
        <f>VLOOKUP(D978,CUSTOMERS!A:I,9,FALSE)</f>
        <v>South</v>
      </c>
      <c r="H978" s="2" t="str">
        <f>VLOOKUP(D978,CUSTOMERS!A:K,11,FALSE)</f>
        <v>USA</v>
      </c>
      <c r="I978" s="2">
        <f t="shared" si="15"/>
        <v>1</v>
      </c>
    </row>
    <row r="979" spans="1:9" x14ac:dyDescent="0.2">
      <c r="A979" s="2">
        <v>2080</v>
      </c>
      <c r="B979" s="2">
        <v>1</v>
      </c>
      <c r="C979" s="4">
        <v>45247</v>
      </c>
      <c r="D979" s="2">
        <v>596</v>
      </c>
      <c r="E979" s="2">
        <f>VLOOKUP(D979,CUSTOMERS!A:E,5,FALSE)</f>
        <v>7</v>
      </c>
      <c r="F979" s="2" t="str">
        <f ca="1">VLOOKUP(D979,CUSTOMERS!A:J,10,FALSE)</f>
        <v>60 - 70</v>
      </c>
      <c r="G979" s="2" t="str">
        <f>VLOOKUP(D979,CUSTOMERS!A:I,9,FALSE)</f>
        <v>South-West</v>
      </c>
      <c r="H979" s="2" t="str">
        <f>VLOOKUP(D979,CUSTOMERS!A:K,11,FALSE)</f>
        <v>USA</v>
      </c>
      <c r="I979" s="2">
        <f t="shared" si="15"/>
        <v>1</v>
      </c>
    </row>
    <row r="980" spans="1:9" x14ac:dyDescent="0.2">
      <c r="A980" s="2">
        <v>2081</v>
      </c>
      <c r="B980" s="2">
        <v>1</v>
      </c>
      <c r="C980" s="4">
        <v>45248</v>
      </c>
      <c r="D980" s="2">
        <v>309</v>
      </c>
      <c r="E980" s="2">
        <f>VLOOKUP(D980,CUSTOMERS!A:E,5,FALSE)</f>
        <v>2</v>
      </c>
      <c r="F980" s="2" t="str">
        <f ca="1">VLOOKUP(D980,CUSTOMERS!A:J,10,FALSE)</f>
        <v>60 - 70</v>
      </c>
      <c r="G980" s="2" t="str">
        <f>VLOOKUP(D980,CUSTOMERS!A:I,9,FALSE)</f>
        <v>North-East</v>
      </c>
      <c r="H980" s="2" t="str">
        <f>VLOOKUP(D980,CUSTOMERS!A:K,11,FALSE)</f>
        <v>USA</v>
      </c>
      <c r="I980" s="2">
        <f t="shared" si="15"/>
        <v>1</v>
      </c>
    </row>
    <row r="981" spans="1:9" x14ac:dyDescent="0.2">
      <c r="A981" s="2">
        <v>2082</v>
      </c>
      <c r="B981" s="2">
        <v>1</v>
      </c>
      <c r="C981" s="4">
        <v>45248</v>
      </c>
      <c r="D981" s="2">
        <v>405</v>
      </c>
      <c r="E981" s="2">
        <f>VLOOKUP(D981,CUSTOMERS!A:E,5,FALSE)</f>
        <v>8</v>
      </c>
      <c r="F981" s="2" t="str">
        <f ca="1">VLOOKUP(D981,CUSTOMERS!A:J,10,FALSE)</f>
        <v>60 - 70</v>
      </c>
      <c r="G981" s="2" t="str">
        <f>VLOOKUP(D981,CUSTOMERS!A:I,9,FALSE)</f>
        <v>South</v>
      </c>
      <c r="H981" s="2" t="str">
        <f>VLOOKUP(D981,CUSTOMERS!A:K,11,FALSE)</f>
        <v>USA</v>
      </c>
      <c r="I981" s="2">
        <f t="shared" si="15"/>
        <v>1</v>
      </c>
    </row>
    <row r="982" spans="1:9" x14ac:dyDescent="0.2">
      <c r="A982" s="2">
        <v>2083</v>
      </c>
      <c r="B982" s="2">
        <v>1</v>
      </c>
      <c r="C982" s="4">
        <v>45249</v>
      </c>
      <c r="D982" s="2">
        <v>252</v>
      </c>
      <c r="E982" s="2">
        <f>VLOOKUP(D982,CUSTOMERS!A:E,5,FALSE)</f>
        <v>2</v>
      </c>
      <c r="F982" s="2" t="str">
        <f ca="1">VLOOKUP(D982,CUSTOMERS!A:J,10,FALSE)</f>
        <v>60 - 70</v>
      </c>
      <c r="G982" s="2" t="str">
        <f>VLOOKUP(D982,CUSTOMERS!A:I,9,FALSE)</f>
        <v>South-West</v>
      </c>
      <c r="H982" s="2" t="str">
        <f>VLOOKUP(D982,CUSTOMERS!A:K,11,FALSE)</f>
        <v>USA</v>
      </c>
      <c r="I982" s="2">
        <f t="shared" si="15"/>
        <v>1</v>
      </c>
    </row>
    <row r="983" spans="1:9" x14ac:dyDescent="0.2">
      <c r="A983" s="2">
        <v>2084</v>
      </c>
      <c r="B983" s="2">
        <v>1</v>
      </c>
      <c r="C983" s="4">
        <v>45249</v>
      </c>
      <c r="D983" s="2">
        <v>415</v>
      </c>
      <c r="E983" s="2">
        <f>VLOOKUP(D983,CUSTOMERS!A:E,5,FALSE)</f>
        <v>9</v>
      </c>
      <c r="F983" s="2" t="str">
        <f ca="1">VLOOKUP(D983,CUSTOMERS!A:J,10,FALSE)</f>
        <v>40 - 50</v>
      </c>
      <c r="G983" s="2" t="str">
        <f>VLOOKUP(D983,CUSTOMERS!A:I,9,FALSE)</f>
        <v>South-East</v>
      </c>
      <c r="H983" s="2" t="str">
        <f>VLOOKUP(D983,CUSTOMERS!A:K,11,FALSE)</f>
        <v>USA</v>
      </c>
      <c r="I983" s="2">
        <f t="shared" si="15"/>
        <v>1</v>
      </c>
    </row>
    <row r="984" spans="1:9" x14ac:dyDescent="0.2">
      <c r="A984" s="2">
        <v>2085</v>
      </c>
      <c r="B984" s="2">
        <v>1</v>
      </c>
      <c r="C984" s="4">
        <v>45249</v>
      </c>
      <c r="D984" s="2">
        <v>468</v>
      </c>
      <c r="E984" s="2">
        <f>VLOOKUP(D984,CUSTOMERS!A:E,5,FALSE)</f>
        <v>5</v>
      </c>
      <c r="F984" s="2" t="str">
        <f ca="1">VLOOKUP(D984,CUSTOMERS!A:J,10,FALSE)</f>
        <v>40 - 50</v>
      </c>
      <c r="G984" s="2" t="str">
        <f>VLOOKUP(D984,CUSTOMERS!A:I,9,FALSE)</f>
        <v>South-West</v>
      </c>
      <c r="H984" s="2" t="str">
        <f>VLOOKUP(D984,CUSTOMERS!A:K,11,FALSE)</f>
        <v>USA</v>
      </c>
      <c r="I984" s="2">
        <f t="shared" si="15"/>
        <v>1</v>
      </c>
    </row>
    <row r="985" spans="1:9" x14ac:dyDescent="0.2">
      <c r="A985" s="2">
        <v>2086</v>
      </c>
      <c r="B985" s="2">
        <v>1</v>
      </c>
      <c r="C985" s="4">
        <v>45250</v>
      </c>
      <c r="D985" s="2">
        <v>370</v>
      </c>
      <c r="E985" s="2">
        <f>VLOOKUP(D985,CUSTOMERS!A:E,5,FALSE)</f>
        <v>3</v>
      </c>
      <c r="F985" s="2" t="str">
        <f ca="1">VLOOKUP(D985,CUSTOMERS!A:J,10,FALSE)</f>
        <v>60 - 70</v>
      </c>
      <c r="G985" s="2" t="str">
        <f>VLOOKUP(D985,CUSTOMERS!A:I,9,FALSE)</f>
        <v>North-West</v>
      </c>
      <c r="H985" s="2" t="str">
        <f>VLOOKUP(D985,CUSTOMERS!A:K,11,FALSE)</f>
        <v>USA</v>
      </c>
      <c r="I985" s="2">
        <f t="shared" si="15"/>
        <v>1</v>
      </c>
    </row>
    <row r="986" spans="1:9" x14ac:dyDescent="0.2">
      <c r="A986" s="2">
        <v>2087</v>
      </c>
      <c r="B986" s="2">
        <v>1</v>
      </c>
      <c r="C986" s="4">
        <v>45250</v>
      </c>
      <c r="D986" s="2">
        <v>506</v>
      </c>
      <c r="E986" s="2">
        <f>VLOOKUP(D986,CUSTOMERS!A:E,5,FALSE)</f>
        <v>10</v>
      </c>
      <c r="F986" s="2" t="str">
        <f ca="1">VLOOKUP(D986,CUSTOMERS!A:J,10,FALSE)</f>
        <v>40 - 50</v>
      </c>
      <c r="G986" s="2" t="str">
        <f>VLOOKUP(D986,CUSTOMERS!A:I,9,FALSE)</f>
        <v>South</v>
      </c>
      <c r="H986" s="2" t="str">
        <f>VLOOKUP(D986,CUSTOMERS!A:K,11,FALSE)</f>
        <v>USA</v>
      </c>
      <c r="I986" s="2">
        <f t="shared" si="15"/>
        <v>1</v>
      </c>
    </row>
    <row r="987" spans="1:9" x14ac:dyDescent="0.2">
      <c r="A987" s="2">
        <v>2088</v>
      </c>
      <c r="B987" s="2">
        <v>1</v>
      </c>
      <c r="C987" s="4">
        <v>45251</v>
      </c>
      <c r="D987" s="2">
        <v>40</v>
      </c>
      <c r="E987" s="2">
        <f>VLOOKUP(D987,CUSTOMERS!A:E,5,FALSE)</f>
        <v>4</v>
      </c>
      <c r="F987" s="2" t="str">
        <f ca="1">VLOOKUP(D987,CUSTOMERS!A:J,10,FALSE)</f>
        <v>30 - 40</v>
      </c>
      <c r="G987" s="2" t="str">
        <f>VLOOKUP(D987,CUSTOMERS!A:I,9,FALSE)</f>
        <v>Central</v>
      </c>
      <c r="H987" s="2" t="str">
        <f>VLOOKUP(D987,CUSTOMERS!A:K,11,FALSE)</f>
        <v>USA</v>
      </c>
      <c r="I987" s="2">
        <f t="shared" si="15"/>
        <v>1</v>
      </c>
    </row>
    <row r="988" spans="1:9" x14ac:dyDescent="0.2">
      <c r="A988" s="2">
        <v>2089</v>
      </c>
      <c r="B988" s="2">
        <v>1</v>
      </c>
      <c r="C988" s="4">
        <v>45251</v>
      </c>
      <c r="D988" s="2">
        <v>241</v>
      </c>
      <c r="E988" s="2">
        <f>VLOOKUP(D988,CUSTOMERS!A:E,5,FALSE)</f>
        <v>6</v>
      </c>
      <c r="F988" s="2" t="str">
        <f ca="1">VLOOKUP(D988,CUSTOMERS!A:J,10,FALSE)</f>
        <v>30 - 40</v>
      </c>
      <c r="G988" s="2" t="str">
        <f>VLOOKUP(D988,CUSTOMERS!A:I,9,FALSE)</f>
        <v>Central</v>
      </c>
      <c r="H988" s="2" t="str">
        <f>VLOOKUP(D988,CUSTOMERS!A:K,11,FALSE)</f>
        <v>USA</v>
      </c>
      <c r="I988" s="2">
        <f t="shared" si="15"/>
        <v>1</v>
      </c>
    </row>
    <row r="989" spans="1:9" x14ac:dyDescent="0.2">
      <c r="A989" s="2">
        <v>2090</v>
      </c>
      <c r="B989" s="2">
        <v>1</v>
      </c>
      <c r="C989" s="4">
        <v>45251</v>
      </c>
      <c r="D989" s="2">
        <v>321</v>
      </c>
      <c r="E989" s="2">
        <f>VLOOKUP(D989,CUSTOMERS!A:E,5,FALSE)</f>
        <v>5</v>
      </c>
      <c r="F989" s="2" t="str">
        <f ca="1">VLOOKUP(D989,CUSTOMERS!A:J,10,FALSE)</f>
        <v>30 - 40</v>
      </c>
      <c r="G989" s="2" t="str">
        <f>VLOOKUP(D989,CUSTOMERS!A:I,9,FALSE)</f>
        <v>South-East</v>
      </c>
      <c r="H989" s="2" t="str">
        <f>VLOOKUP(D989,CUSTOMERS!A:K,11,FALSE)</f>
        <v>USA</v>
      </c>
      <c r="I989" s="2">
        <f t="shared" si="15"/>
        <v>1</v>
      </c>
    </row>
    <row r="990" spans="1:9" x14ac:dyDescent="0.2">
      <c r="A990" s="2">
        <v>2091</v>
      </c>
      <c r="B990" s="2">
        <v>1</v>
      </c>
      <c r="C990" s="4">
        <v>45254</v>
      </c>
      <c r="D990" s="2">
        <v>297</v>
      </c>
      <c r="E990" s="2">
        <f>VLOOKUP(D990,CUSTOMERS!A:E,5,FALSE)</f>
        <v>8</v>
      </c>
      <c r="F990" s="2" t="str">
        <f ca="1">VLOOKUP(D990,CUSTOMERS!A:J,10,FALSE)</f>
        <v>50 - 60</v>
      </c>
      <c r="G990" s="2" t="str">
        <f>VLOOKUP(D990,CUSTOMERS!A:I,9,FALSE)</f>
        <v>France</v>
      </c>
      <c r="H990" s="2" t="str">
        <f>VLOOKUP(D990,CUSTOMERS!A:K,11,FALSE)</f>
        <v>Europe</v>
      </c>
      <c r="I990" s="2">
        <f t="shared" si="15"/>
        <v>1</v>
      </c>
    </row>
    <row r="991" spans="1:9" x14ac:dyDescent="0.2">
      <c r="A991" s="2">
        <v>2092</v>
      </c>
      <c r="B991" s="2">
        <v>1</v>
      </c>
      <c r="C991" s="4">
        <v>45254</v>
      </c>
      <c r="D991" s="2">
        <v>560</v>
      </c>
      <c r="E991" s="2">
        <f>VLOOKUP(D991,CUSTOMERS!A:E,5,FALSE)</f>
        <v>3</v>
      </c>
      <c r="F991" s="2" t="str">
        <f ca="1">VLOOKUP(D991,CUSTOMERS!A:J,10,FALSE)</f>
        <v>30 - 40</v>
      </c>
      <c r="G991" s="2" t="str">
        <f>VLOOKUP(D991,CUSTOMERS!A:I,9,FALSE)</f>
        <v>North-East</v>
      </c>
      <c r="H991" s="2" t="str">
        <f>VLOOKUP(D991,CUSTOMERS!A:K,11,FALSE)</f>
        <v>USA</v>
      </c>
      <c r="I991" s="2">
        <f t="shared" si="15"/>
        <v>1</v>
      </c>
    </row>
    <row r="992" spans="1:9" x14ac:dyDescent="0.2">
      <c r="A992" s="2">
        <v>2093</v>
      </c>
      <c r="B992" s="2">
        <v>1</v>
      </c>
      <c r="C992" s="4">
        <v>45255</v>
      </c>
      <c r="D992" s="2">
        <v>47</v>
      </c>
      <c r="E992" s="2">
        <f>VLOOKUP(D992,CUSTOMERS!A:E,5,FALSE)</f>
        <v>1</v>
      </c>
      <c r="F992" s="2" t="str">
        <f ca="1">VLOOKUP(D992,CUSTOMERS!A:J,10,FALSE)</f>
        <v>40 - 50</v>
      </c>
      <c r="G992" s="2" t="str">
        <f>VLOOKUP(D992,CUSTOMERS!A:I,9,FALSE)</f>
        <v>North-East</v>
      </c>
      <c r="H992" s="2" t="str">
        <f>VLOOKUP(D992,CUSTOMERS!A:K,11,FALSE)</f>
        <v>USA</v>
      </c>
      <c r="I992" s="2">
        <f t="shared" si="15"/>
        <v>1</v>
      </c>
    </row>
    <row r="993" spans="1:9" x14ac:dyDescent="0.2">
      <c r="A993" s="2">
        <v>2094</v>
      </c>
      <c r="B993" s="2">
        <v>1</v>
      </c>
      <c r="C993" s="4">
        <v>45255</v>
      </c>
      <c r="D993" s="2">
        <v>310</v>
      </c>
      <c r="E993" s="2">
        <f>VLOOKUP(D993,CUSTOMERS!A:E,5,FALSE)</f>
        <v>1</v>
      </c>
      <c r="F993" s="2" t="str">
        <f ca="1">VLOOKUP(D993,CUSTOMERS!A:J,10,FALSE)</f>
        <v>20 - 30</v>
      </c>
      <c r="G993" s="2" t="str">
        <f>VLOOKUP(D993,CUSTOMERS!A:I,9,FALSE)</f>
        <v>South</v>
      </c>
      <c r="H993" s="2" t="str">
        <f>VLOOKUP(D993,CUSTOMERS!A:K,11,FALSE)</f>
        <v>USA</v>
      </c>
      <c r="I993" s="2">
        <f t="shared" si="15"/>
        <v>1</v>
      </c>
    </row>
    <row r="994" spans="1:9" x14ac:dyDescent="0.2">
      <c r="A994" s="2">
        <v>2095</v>
      </c>
      <c r="B994" s="2">
        <v>1</v>
      </c>
      <c r="C994" s="4">
        <v>45255</v>
      </c>
      <c r="D994" s="2">
        <v>557</v>
      </c>
      <c r="E994" s="2">
        <f>VLOOKUP(D994,CUSTOMERS!A:E,5,FALSE)</f>
        <v>7</v>
      </c>
      <c r="F994" s="2" t="str">
        <f ca="1">VLOOKUP(D994,CUSTOMERS!A:J,10,FALSE)</f>
        <v>30 - 40</v>
      </c>
      <c r="G994" s="2" t="str">
        <f>VLOOKUP(D994,CUSTOMERS!A:I,9,FALSE)</f>
        <v>Central</v>
      </c>
      <c r="H994" s="2" t="str">
        <f>VLOOKUP(D994,CUSTOMERS!A:K,11,FALSE)</f>
        <v>USA</v>
      </c>
      <c r="I994" s="2">
        <f t="shared" si="15"/>
        <v>1</v>
      </c>
    </row>
    <row r="995" spans="1:9" x14ac:dyDescent="0.2">
      <c r="A995" s="2">
        <v>2096</v>
      </c>
      <c r="B995" s="2">
        <v>1</v>
      </c>
      <c r="C995" s="4">
        <v>45256</v>
      </c>
      <c r="D995" s="2">
        <v>105</v>
      </c>
      <c r="E995" s="2">
        <f>VLOOKUP(D995,CUSTOMERS!A:E,5,FALSE)</f>
        <v>9</v>
      </c>
      <c r="F995" s="2" t="str">
        <f ca="1">VLOOKUP(D995,CUSTOMERS!A:J,10,FALSE)</f>
        <v>40 - 50</v>
      </c>
      <c r="G995" s="2" t="str">
        <f>VLOOKUP(D995,CUSTOMERS!A:I,9,FALSE)</f>
        <v>North-East</v>
      </c>
      <c r="H995" s="2" t="str">
        <f>VLOOKUP(D995,CUSTOMERS!A:K,11,FALSE)</f>
        <v>USA</v>
      </c>
      <c r="I995" s="2">
        <f t="shared" si="15"/>
        <v>1</v>
      </c>
    </row>
    <row r="996" spans="1:9" x14ac:dyDescent="0.2">
      <c r="A996" s="2">
        <v>2097</v>
      </c>
      <c r="B996" s="2">
        <v>1</v>
      </c>
      <c r="C996" s="4">
        <v>45256</v>
      </c>
      <c r="D996" s="2">
        <v>472</v>
      </c>
      <c r="E996" s="2">
        <f>VLOOKUP(D996,CUSTOMERS!A:E,5,FALSE)</f>
        <v>5</v>
      </c>
      <c r="F996" s="2" t="str">
        <f ca="1">VLOOKUP(D996,CUSTOMERS!A:J,10,FALSE)</f>
        <v>40 - 50</v>
      </c>
      <c r="G996" s="2" t="str">
        <f>VLOOKUP(D996,CUSTOMERS!A:I,9,FALSE)</f>
        <v>North-West</v>
      </c>
      <c r="H996" s="2" t="str">
        <f>VLOOKUP(D996,CUSTOMERS!A:K,11,FALSE)</f>
        <v>USA</v>
      </c>
      <c r="I996" s="2">
        <f t="shared" si="15"/>
        <v>1</v>
      </c>
    </row>
    <row r="997" spans="1:9" x14ac:dyDescent="0.2">
      <c r="A997" s="2">
        <v>2098</v>
      </c>
      <c r="B997" s="2">
        <v>1</v>
      </c>
      <c r="C997" s="4">
        <v>45257</v>
      </c>
      <c r="D997" s="2">
        <v>174</v>
      </c>
      <c r="E997" s="2">
        <f>VLOOKUP(D997,CUSTOMERS!A:E,5,FALSE)</f>
        <v>5</v>
      </c>
      <c r="F997" s="2" t="str">
        <f ca="1">VLOOKUP(D997,CUSTOMERS!A:J,10,FALSE)</f>
        <v>60 - 70</v>
      </c>
      <c r="G997" s="2" t="str">
        <f>VLOOKUP(D997,CUSTOMERS!A:I,9,FALSE)</f>
        <v>South</v>
      </c>
      <c r="H997" s="2" t="str">
        <f>VLOOKUP(D997,CUSTOMERS!A:K,11,FALSE)</f>
        <v>USA</v>
      </c>
      <c r="I997" s="2">
        <f t="shared" si="15"/>
        <v>1</v>
      </c>
    </row>
    <row r="998" spans="1:9" x14ac:dyDescent="0.2">
      <c r="A998" s="2">
        <v>2099</v>
      </c>
      <c r="B998" s="2">
        <v>1</v>
      </c>
      <c r="C998" s="4">
        <v>45257</v>
      </c>
      <c r="D998" s="2">
        <v>463</v>
      </c>
      <c r="E998" s="2">
        <f>VLOOKUP(D998,CUSTOMERS!A:E,5,FALSE)</f>
        <v>5</v>
      </c>
      <c r="F998" s="2" t="str">
        <f ca="1">VLOOKUP(D998,CUSTOMERS!A:J,10,FALSE)</f>
        <v>50 - 60</v>
      </c>
      <c r="G998" s="2" t="str">
        <f>VLOOKUP(D998,CUSTOMERS!A:I,9,FALSE)</f>
        <v>South</v>
      </c>
      <c r="H998" s="2" t="str">
        <f>VLOOKUP(D998,CUSTOMERS!A:K,11,FALSE)</f>
        <v>USA</v>
      </c>
      <c r="I998" s="2">
        <f t="shared" si="15"/>
        <v>1</v>
      </c>
    </row>
    <row r="999" spans="1:9" x14ac:dyDescent="0.2">
      <c r="A999" s="2">
        <v>2100</v>
      </c>
      <c r="B999" s="2">
        <v>1</v>
      </c>
      <c r="C999" s="4">
        <v>45257</v>
      </c>
      <c r="D999" s="2">
        <v>624</v>
      </c>
      <c r="E999" s="2">
        <f>VLOOKUP(D999,CUSTOMERS!A:E,5,FALSE)</f>
        <v>4</v>
      </c>
      <c r="F999" s="2" t="str">
        <f ca="1">VLOOKUP(D999,CUSTOMERS!A:J,10,FALSE)</f>
        <v>60 - 70</v>
      </c>
      <c r="G999" s="2" t="str">
        <f>VLOOKUP(D999,CUSTOMERS!A:I,9,FALSE)</f>
        <v>North-West</v>
      </c>
      <c r="H999" s="2" t="str">
        <f>VLOOKUP(D999,CUSTOMERS!A:K,11,FALSE)</f>
        <v>USA</v>
      </c>
      <c r="I999" s="2">
        <f t="shared" si="15"/>
        <v>1</v>
      </c>
    </row>
    <row r="1000" spans="1:9" x14ac:dyDescent="0.2">
      <c r="A1000" s="2">
        <v>2101</v>
      </c>
      <c r="B1000" s="2">
        <v>1</v>
      </c>
      <c r="C1000" s="4">
        <v>45258</v>
      </c>
      <c r="D1000" s="2">
        <v>119</v>
      </c>
      <c r="E1000" s="2">
        <f>VLOOKUP(D1000,CUSTOMERS!A:E,5,FALSE)</f>
        <v>4</v>
      </c>
      <c r="F1000" s="2" t="str">
        <f ca="1">VLOOKUP(D1000,CUSTOMERS!A:J,10,FALSE)</f>
        <v>50 - 60</v>
      </c>
      <c r="G1000" s="2" t="str">
        <f>VLOOKUP(D1000,CUSTOMERS!A:I,9,FALSE)</f>
        <v>Germany</v>
      </c>
      <c r="H1000" s="2" t="str">
        <f>VLOOKUP(D1000,CUSTOMERS!A:K,11,FALSE)</f>
        <v>Europe</v>
      </c>
      <c r="I1000" s="2">
        <f t="shared" si="15"/>
        <v>1</v>
      </c>
    </row>
    <row r="1001" spans="1:9" x14ac:dyDescent="0.2">
      <c r="A1001" s="2">
        <v>2102</v>
      </c>
      <c r="B1001" s="2">
        <v>1</v>
      </c>
      <c r="C1001" s="4">
        <v>45258</v>
      </c>
      <c r="D1001" s="2">
        <v>678</v>
      </c>
      <c r="E1001" s="2">
        <f>VLOOKUP(D1001,CUSTOMERS!A:E,5,FALSE)</f>
        <v>5</v>
      </c>
      <c r="F1001" s="2" t="str">
        <f ca="1">VLOOKUP(D1001,CUSTOMERS!A:J,10,FALSE)</f>
        <v>30 - 40</v>
      </c>
      <c r="G1001" s="2" t="str">
        <f>VLOOKUP(D1001,CUSTOMERS!A:I,9,FALSE)</f>
        <v>North-West</v>
      </c>
      <c r="H1001" s="2" t="str">
        <f>VLOOKUP(D1001,CUSTOMERS!A:K,11,FALSE)</f>
        <v>USA</v>
      </c>
      <c r="I1001" s="2">
        <f t="shared" si="15"/>
        <v>1</v>
      </c>
    </row>
    <row r="1002" spans="1:9" x14ac:dyDescent="0.2">
      <c r="A1002" s="2">
        <v>2103</v>
      </c>
      <c r="B1002" s="2">
        <v>1</v>
      </c>
      <c r="C1002" s="4">
        <v>45259</v>
      </c>
      <c r="D1002" s="2">
        <v>165</v>
      </c>
      <c r="E1002" s="2">
        <f>VLOOKUP(D1002,CUSTOMERS!A:E,5,FALSE)</f>
        <v>9</v>
      </c>
      <c r="F1002" s="2" t="str">
        <f ca="1">VLOOKUP(D1002,CUSTOMERS!A:J,10,FALSE)</f>
        <v>30 - 40</v>
      </c>
      <c r="G1002" s="2" t="str">
        <f>VLOOKUP(D1002,CUSTOMERS!A:I,9,FALSE)</f>
        <v>South</v>
      </c>
      <c r="H1002" s="2" t="str">
        <f>VLOOKUP(D1002,CUSTOMERS!A:K,11,FALSE)</f>
        <v>USA</v>
      </c>
      <c r="I1002" s="2">
        <f t="shared" si="15"/>
        <v>0</v>
      </c>
    </row>
    <row r="1003" spans="1:9" x14ac:dyDescent="0.2">
      <c r="A1003" s="2">
        <v>2104</v>
      </c>
      <c r="B1003" s="2">
        <v>1</v>
      </c>
      <c r="C1003" s="4">
        <v>45261</v>
      </c>
      <c r="D1003" s="2">
        <v>48</v>
      </c>
      <c r="E1003" s="2">
        <f>VLOOKUP(D1003,CUSTOMERS!A:E,5,FALSE)</f>
        <v>5</v>
      </c>
      <c r="F1003" s="2" t="str">
        <f ca="1">VLOOKUP(D1003,CUSTOMERS!A:J,10,FALSE)</f>
        <v>30 - 40</v>
      </c>
      <c r="G1003" s="2" t="str">
        <f>VLOOKUP(D1003,CUSTOMERS!A:I,9,FALSE)</f>
        <v>North-East</v>
      </c>
      <c r="H1003" s="2" t="str">
        <f>VLOOKUP(D1003,CUSTOMERS!A:K,11,FALSE)</f>
        <v>USA</v>
      </c>
      <c r="I1003" s="2">
        <f t="shared" si="15"/>
        <v>1</v>
      </c>
    </row>
    <row r="1004" spans="1:9" x14ac:dyDescent="0.2">
      <c r="A1004" s="2">
        <v>2105</v>
      </c>
      <c r="B1004" s="2">
        <v>1</v>
      </c>
      <c r="C1004" s="4">
        <v>45261</v>
      </c>
      <c r="D1004" s="2">
        <v>67</v>
      </c>
      <c r="E1004" s="2">
        <f>VLOOKUP(D1004,CUSTOMERS!A:E,5,FALSE)</f>
        <v>6</v>
      </c>
      <c r="F1004" s="2" t="str">
        <f ca="1">VLOOKUP(D1004,CUSTOMERS!A:J,10,FALSE)</f>
        <v>60 - 70</v>
      </c>
      <c r="G1004" s="2" t="str">
        <f>VLOOKUP(D1004,CUSTOMERS!A:I,9,FALSE)</f>
        <v>Central</v>
      </c>
      <c r="H1004" s="2" t="str">
        <f>VLOOKUP(D1004,CUSTOMERS!A:K,11,FALSE)</f>
        <v>USA</v>
      </c>
      <c r="I1004" s="2">
        <f t="shared" si="15"/>
        <v>1</v>
      </c>
    </row>
    <row r="1005" spans="1:9" x14ac:dyDescent="0.2">
      <c r="A1005" s="2">
        <v>2106</v>
      </c>
      <c r="B1005" s="2">
        <v>1</v>
      </c>
      <c r="C1005" s="4">
        <v>45261</v>
      </c>
      <c r="D1005" s="2">
        <v>224</v>
      </c>
      <c r="E1005" s="2">
        <f>VLOOKUP(D1005,CUSTOMERS!A:E,5,FALSE)</f>
        <v>5</v>
      </c>
      <c r="F1005" s="2" t="str">
        <f ca="1">VLOOKUP(D1005,CUSTOMERS!A:J,10,FALSE)</f>
        <v>30 - 40</v>
      </c>
      <c r="G1005" s="2" t="str">
        <f>VLOOKUP(D1005,CUSTOMERS!A:I,9,FALSE)</f>
        <v>South</v>
      </c>
      <c r="H1005" s="2" t="str">
        <f>VLOOKUP(D1005,CUSTOMERS!A:K,11,FALSE)</f>
        <v>USA</v>
      </c>
      <c r="I1005" s="2">
        <f t="shared" si="15"/>
        <v>1</v>
      </c>
    </row>
    <row r="1006" spans="1:9" x14ac:dyDescent="0.2">
      <c r="A1006" s="2">
        <v>2107</v>
      </c>
      <c r="B1006" s="2">
        <v>1</v>
      </c>
      <c r="C1006" s="4">
        <v>45262</v>
      </c>
      <c r="D1006" s="2">
        <v>283</v>
      </c>
      <c r="E1006" s="2">
        <f>VLOOKUP(D1006,CUSTOMERS!A:E,5,FALSE)</f>
        <v>5</v>
      </c>
      <c r="F1006" s="2" t="str">
        <f ca="1">VLOOKUP(D1006,CUSTOMERS!A:J,10,FALSE)</f>
        <v>40 - 50</v>
      </c>
      <c r="G1006" s="2" t="str">
        <f>VLOOKUP(D1006,CUSTOMERS!A:I,9,FALSE)</f>
        <v>South-West</v>
      </c>
      <c r="H1006" s="2" t="str">
        <f>VLOOKUP(D1006,CUSTOMERS!A:K,11,FALSE)</f>
        <v>USA</v>
      </c>
      <c r="I1006" s="2">
        <f t="shared" si="15"/>
        <v>1</v>
      </c>
    </row>
    <row r="1007" spans="1:9" x14ac:dyDescent="0.2">
      <c r="A1007" s="2">
        <v>2108</v>
      </c>
      <c r="B1007" s="2">
        <v>1</v>
      </c>
      <c r="C1007" s="4">
        <v>45262</v>
      </c>
      <c r="D1007" s="2">
        <v>453</v>
      </c>
      <c r="E1007" s="2">
        <f>VLOOKUP(D1007,CUSTOMERS!A:E,5,FALSE)</f>
        <v>6</v>
      </c>
      <c r="F1007" s="2" t="str">
        <f ca="1">VLOOKUP(D1007,CUSTOMERS!A:J,10,FALSE)</f>
        <v>30 - 40</v>
      </c>
      <c r="G1007" s="2" t="str">
        <f>VLOOKUP(D1007,CUSTOMERS!A:I,9,FALSE)</f>
        <v>Mid-Atlantic</v>
      </c>
      <c r="H1007" s="2" t="str">
        <f>VLOOKUP(D1007,CUSTOMERS!A:K,11,FALSE)</f>
        <v>USA</v>
      </c>
      <c r="I1007" s="2">
        <f t="shared" si="15"/>
        <v>1</v>
      </c>
    </row>
    <row r="1008" spans="1:9" x14ac:dyDescent="0.2">
      <c r="A1008" s="2">
        <v>2109</v>
      </c>
      <c r="B1008" s="2">
        <v>1</v>
      </c>
      <c r="C1008" s="4">
        <v>45263</v>
      </c>
      <c r="D1008" s="2">
        <v>28</v>
      </c>
      <c r="E1008" s="2">
        <f>VLOOKUP(D1008,CUSTOMERS!A:E,5,FALSE)</f>
        <v>6</v>
      </c>
      <c r="F1008" s="2" t="str">
        <f ca="1">VLOOKUP(D1008,CUSTOMERS!A:J,10,FALSE)</f>
        <v>50 - 60</v>
      </c>
      <c r="G1008" s="2" t="str">
        <f>VLOOKUP(D1008,CUSTOMERS!A:I,9,FALSE)</f>
        <v>North-West</v>
      </c>
      <c r="H1008" s="2" t="str">
        <f>VLOOKUP(D1008,CUSTOMERS!A:K,11,FALSE)</f>
        <v>USA</v>
      </c>
      <c r="I1008" s="2">
        <f t="shared" si="15"/>
        <v>0</v>
      </c>
    </row>
    <row r="1009" spans="1:9" x14ac:dyDescent="0.2">
      <c r="A1009" s="2">
        <v>2110</v>
      </c>
      <c r="B1009" s="2">
        <v>1</v>
      </c>
      <c r="C1009" s="4">
        <v>45263</v>
      </c>
      <c r="D1009" s="2">
        <v>239</v>
      </c>
      <c r="E1009" s="2">
        <f>VLOOKUP(D1009,CUSTOMERS!A:E,5,FALSE)</f>
        <v>1</v>
      </c>
      <c r="F1009" s="2" t="str">
        <f ca="1">VLOOKUP(D1009,CUSTOMERS!A:J,10,FALSE)</f>
        <v>40 - 50</v>
      </c>
      <c r="G1009" s="2" t="str">
        <f>VLOOKUP(D1009,CUSTOMERS!A:I,9,FALSE)</f>
        <v>North-East</v>
      </c>
      <c r="H1009" s="2" t="str">
        <f>VLOOKUP(D1009,CUSTOMERS!A:K,11,FALSE)</f>
        <v>USA</v>
      </c>
      <c r="I1009" s="2">
        <f t="shared" si="15"/>
        <v>1</v>
      </c>
    </row>
    <row r="1010" spans="1:9" x14ac:dyDescent="0.2">
      <c r="A1010" s="2">
        <v>2111</v>
      </c>
      <c r="B1010" s="2">
        <v>1</v>
      </c>
      <c r="C1010" s="4">
        <v>45263</v>
      </c>
      <c r="D1010" s="2">
        <v>602</v>
      </c>
      <c r="E1010" s="2">
        <f>VLOOKUP(D1010,CUSTOMERS!A:E,5,FALSE)</f>
        <v>2</v>
      </c>
      <c r="F1010" s="2" t="str">
        <f ca="1">VLOOKUP(D1010,CUSTOMERS!A:J,10,FALSE)</f>
        <v>30 - 40</v>
      </c>
      <c r="G1010" s="2" t="str">
        <f>VLOOKUP(D1010,CUSTOMERS!A:I,9,FALSE)</f>
        <v>South-West</v>
      </c>
      <c r="H1010" s="2" t="str">
        <f>VLOOKUP(D1010,CUSTOMERS!A:K,11,FALSE)</f>
        <v>USA</v>
      </c>
      <c r="I1010" s="2">
        <f t="shared" si="15"/>
        <v>1</v>
      </c>
    </row>
    <row r="1011" spans="1:9" x14ac:dyDescent="0.2">
      <c r="A1011" s="2">
        <v>2112</v>
      </c>
      <c r="B1011" s="2">
        <v>1</v>
      </c>
      <c r="C1011" s="4">
        <v>45264</v>
      </c>
      <c r="D1011" s="2">
        <v>650</v>
      </c>
      <c r="E1011" s="2">
        <f>VLOOKUP(D1011,CUSTOMERS!A:E,5,FALSE)</f>
        <v>9</v>
      </c>
      <c r="F1011" s="2" t="str">
        <f ca="1">VLOOKUP(D1011,CUSTOMERS!A:J,10,FALSE)</f>
        <v>50 - 60</v>
      </c>
      <c r="G1011" s="2" t="str">
        <f>VLOOKUP(D1011,CUSTOMERS!A:I,9,FALSE)</f>
        <v>North-West</v>
      </c>
      <c r="H1011" s="2" t="str">
        <f>VLOOKUP(D1011,CUSTOMERS!A:K,11,FALSE)</f>
        <v>USA</v>
      </c>
      <c r="I1011" s="2">
        <f t="shared" si="15"/>
        <v>1</v>
      </c>
    </row>
    <row r="1012" spans="1:9" x14ac:dyDescent="0.2">
      <c r="A1012" s="2">
        <v>2113</v>
      </c>
      <c r="B1012" s="2">
        <v>1</v>
      </c>
      <c r="C1012" s="4">
        <v>45265</v>
      </c>
      <c r="D1012" s="2">
        <v>221</v>
      </c>
      <c r="E1012" s="2">
        <f>VLOOKUP(D1012,CUSTOMERS!A:E,5,FALSE)</f>
        <v>2</v>
      </c>
      <c r="F1012" s="2" t="str">
        <f ca="1">VLOOKUP(D1012,CUSTOMERS!A:J,10,FALSE)</f>
        <v>30 - 40</v>
      </c>
      <c r="G1012" s="2" t="str">
        <f>VLOOKUP(D1012,CUSTOMERS!A:I,9,FALSE)</f>
        <v>Mid-Atlantic</v>
      </c>
      <c r="H1012" s="2" t="str">
        <f>VLOOKUP(D1012,CUSTOMERS!A:K,11,FALSE)</f>
        <v>USA</v>
      </c>
      <c r="I1012" s="2">
        <f t="shared" si="15"/>
        <v>1</v>
      </c>
    </row>
    <row r="1013" spans="1:9" x14ac:dyDescent="0.2">
      <c r="A1013" s="2">
        <v>2114</v>
      </c>
      <c r="B1013" s="2">
        <v>1</v>
      </c>
      <c r="C1013" s="4">
        <v>45265</v>
      </c>
      <c r="D1013" s="2">
        <v>462</v>
      </c>
      <c r="E1013" s="2">
        <f>VLOOKUP(D1013,CUSTOMERS!A:E,5,FALSE)</f>
        <v>3</v>
      </c>
      <c r="F1013" s="2" t="str">
        <f ca="1">VLOOKUP(D1013,CUSTOMERS!A:J,10,FALSE)</f>
        <v>40 - 50</v>
      </c>
      <c r="G1013" s="2" t="str">
        <f>VLOOKUP(D1013,CUSTOMERS!A:I,9,FALSE)</f>
        <v>South-East</v>
      </c>
      <c r="H1013" s="2" t="str">
        <f>VLOOKUP(D1013,CUSTOMERS!A:K,11,FALSE)</f>
        <v>USA</v>
      </c>
      <c r="I1013" s="2">
        <f t="shared" si="15"/>
        <v>1</v>
      </c>
    </row>
    <row r="1014" spans="1:9" x14ac:dyDescent="0.2">
      <c r="A1014" s="2">
        <v>2115</v>
      </c>
      <c r="B1014" s="2">
        <v>1</v>
      </c>
      <c r="C1014" s="4">
        <v>45265</v>
      </c>
      <c r="D1014" s="2">
        <v>476</v>
      </c>
      <c r="E1014" s="2">
        <f>VLOOKUP(D1014,CUSTOMERS!A:E,5,FALSE)</f>
        <v>6</v>
      </c>
      <c r="F1014" s="2" t="str">
        <f ca="1">VLOOKUP(D1014,CUSTOMERS!A:J,10,FALSE)</f>
        <v>40 - 50</v>
      </c>
      <c r="G1014" s="2" t="str">
        <f>VLOOKUP(D1014,CUSTOMERS!A:I,9,FALSE)</f>
        <v>Mid-Atlantic</v>
      </c>
      <c r="H1014" s="2" t="str">
        <f>VLOOKUP(D1014,CUSTOMERS!A:K,11,FALSE)</f>
        <v>USA</v>
      </c>
      <c r="I1014" s="2">
        <f t="shared" si="15"/>
        <v>1</v>
      </c>
    </row>
    <row r="1015" spans="1:9" x14ac:dyDescent="0.2">
      <c r="A1015" s="2">
        <v>2116</v>
      </c>
      <c r="B1015" s="2">
        <v>1</v>
      </c>
      <c r="C1015" s="4">
        <v>45268</v>
      </c>
      <c r="D1015" s="2">
        <v>123</v>
      </c>
      <c r="E1015" s="2">
        <f>VLOOKUP(D1015,CUSTOMERS!A:E,5,FALSE)</f>
        <v>2</v>
      </c>
      <c r="F1015" s="2" t="str">
        <f ca="1">VLOOKUP(D1015,CUSTOMERS!A:J,10,FALSE)</f>
        <v>40 - 50</v>
      </c>
      <c r="G1015" s="2" t="str">
        <f>VLOOKUP(D1015,CUSTOMERS!A:I,9,FALSE)</f>
        <v>Canada</v>
      </c>
      <c r="H1015" s="2" t="str">
        <f>VLOOKUP(D1015,CUSTOMERS!A:K,11,FALSE)</f>
        <v>Canada</v>
      </c>
      <c r="I1015" s="2">
        <f t="shared" si="15"/>
        <v>1</v>
      </c>
    </row>
    <row r="1016" spans="1:9" x14ac:dyDescent="0.2">
      <c r="A1016" s="2">
        <v>2117</v>
      </c>
      <c r="B1016" s="2">
        <v>1</v>
      </c>
      <c r="C1016" s="4">
        <v>45268</v>
      </c>
      <c r="D1016" s="2">
        <v>355</v>
      </c>
      <c r="E1016" s="2">
        <f>VLOOKUP(D1016,CUSTOMERS!A:E,5,FALSE)</f>
        <v>10</v>
      </c>
      <c r="F1016" s="2" t="str">
        <f ca="1">VLOOKUP(D1016,CUSTOMERS!A:J,10,FALSE)</f>
        <v>30 - 40</v>
      </c>
      <c r="G1016" s="2" t="str">
        <f>VLOOKUP(D1016,CUSTOMERS!A:I,9,FALSE)</f>
        <v>North-East</v>
      </c>
      <c r="H1016" s="2" t="str">
        <f>VLOOKUP(D1016,CUSTOMERS!A:K,11,FALSE)</f>
        <v>USA</v>
      </c>
      <c r="I1016" s="2">
        <f t="shared" si="15"/>
        <v>1</v>
      </c>
    </row>
    <row r="1017" spans="1:9" x14ac:dyDescent="0.2">
      <c r="A1017" s="2">
        <v>2118</v>
      </c>
      <c r="B1017" s="2">
        <v>1</v>
      </c>
      <c r="C1017" s="4">
        <v>45269</v>
      </c>
      <c r="D1017" s="2">
        <v>212</v>
      </c>
      <c r="E1017" s="2">
        <f>VLOOKUP(D1017,CUSTOMERS!A:E,5,FALSE)</f>
        <v>5</v>
      </c>
      <c r="F1017" s="2" t="str">
        <f ca="1">VLOOKUP(D1017,CUSTOMERS!A:J,10,FALSE)</f>
        <v>40 - 50</v>
      </c>
      <c r="G1017" s="2" t="str">
        <f>VLOOKUP(D1017,CUSTOMERS!A:I,9,FALSE)</f>
        <v>South-East</v>
      </c>
      <c r="H1017" s="2" t="str">
        <f>VLOOKUP(D1017,CUSTOMERS!A:K,11,FALSE)</f>
        <v>USA</v>
      </c>
      <c r="I1017" s="2">
        <f t="shared" si="15"/>
        <v>1</v>
      </c>
    </row>
    <row r="1018" spans="1:9" x14ac:dyDescent="0.2">
      <c r="A1018" s="2">
        <v>2119</v>
      </c>
      <c r="B1018" s="2">
        <v>1</v>
      </c>
      <c r="C1018" s="4">
        <v>45269</v>
      </c>
      <c r="D1018" s="2">
        <v>459</v>
      </c>
      <c r="E1018" s="2">
        <f>VLOOKUP(D1018,CUSTOMERS!A:E,5,FALSE)</f>
        <v>5</v>
      </c>
      <c r="F1018" s="2" t="str">
        <f ca="1">VLOOKUP(D1018,CUSTOMERS!A:J,10,FALSE)</f>
        <v>30 - 40</v>
      </c>
      <c r="G1018" s="2" t="str">
        <f>VLOOKUP(D1018,CUSTOMERS!A:I,9,FALSE)</f>
        <v>North-East</v>
      </c>
      <c r="H1018" s="2" t="str">
        <f>VLOOKUP(D1018,CUSTOMERS!A:K,11,FALSE)</f>
        <v>USA</v>
      </c>
      <c r="I1018" s="2">
        <f t="shared" si="15"/>
        <v>1</v>
      </c>
    </row>
    <row r="1019" spans="1:9" x14ac:dyDescent="0.2">
      <c r="A1019" s="2">
        <v>2120</v>
      </c>
      <c r="B1019" s="2">
        <v>1</v>
      </c>
      <c r="C1019" s="4">
        <v>45269</v>
      </c>
      <c r="D1019" s="2">
        <v>524</v>
      </c>
      <c r="E1019" s="2">
        <f>VLOOKUP(D1019,CUSTOMERS!A:E,5,FALSE)</f>
        <v>4</v>
      </c>
      <c r="F1019" s="2" t="str">
        <f ca="1">VLOOKUP(D1019,CUSTOMERS!A:J,10,FALSE)</f>
        <v>30 - 40</v>
      </c>
      <c r="G1019" s="2" t="str">
        <f>VLOOKUP(D1019,CUSTOMERS!A:I,9,FALSE)</f>
        <v>North-East</v>
      </c>
      <c r="H1019" s="2" t="str">
        <f>VLOOKUP(D1019,CUSTOMERS!A:K,11,FALSE)</f>
        <v>USA</v>
      </c>
      <c r="I1019" s="2">
        <f t="shared" si="15"/>
        <v>1</v>
      </c>
    </row>
    <row r="1020" spans="1:9" x14ac:dyDescent="0.2">
      <c r="A1020" s="2">
        <v>2121</v>
      </c>
      <c r="B1020" s="2">
        <v>1</v>
      </c>
      <c r="C1020" s="4">
        <v>45270</v>
      </c>
      <c r="D1020" s="2">
        <v>25</v>
      </c>
      <c r="E1020" s="2">
        <f>VLOOKUP(D1020,CUSTOMERS!A:E,5,FALSE)</f>
        <v>3</v>
      </c>
      <c r="F1020" s="2" t="str">
        <f ca="1">VLOOKUP(D1020,CUSTOMERS!A:J,10,FALSE)</f>
        <v>30 - 40</v>
      </c>
      <c r="G1020" s="2" t="str">
        <f>VLOOKUP(D1020,CUSTOMERS!A:I,9,FALSE)</f>
        <v>North-West</v>
      </c>
      <c r="H1020" s="2" t="str">
        <f>VLOOKUP(D1020,CUSTOMERS!A:K,11,FALSE)</f>
        <v>USA</v>
      </c>
      <c r="I1020" s="2">
        <f t="shared" si="15"/>
        <v>1</v>
      </c>
    </row>
    <row r="1021" spans="1:9" x14ac:dyDescent="0.2">
      <c r="A1021" s="2">
        <v>2122</v>
      </c>
      <c r="B1021" s="2">
        <v>1</v>
      </c>
      <c r="C1021" s="4">
        <v>45270</v>
      </c>
      <c r="D1021" s="2">
        <v>529</v>
      </c>
      <c r="E1021" s="2">
        <f>VLOOKUP(D1021,CUSTOMERS!A:E,5,FALSE)</f>
        <v>4</v>
      </c>
      <c r="F1021" s="2" t="str">
        <f ca="1">VLOOKUP(D1021,CUSTOMERS!A:J,10,FALSE)</f>
        <v>30 - 40</v>
      </c>
      <c r="G1021" s="2" t="str">
        <f>VLOOKUP(D1021,CUSTOMERS!A:I,9,FALSE)</f>
        <v>South</v>
      </c>
      <c r="H1021" s="2" t="str">
        <f>VLOOKUP(D1021,CUSTOMERS!A:K,11,FALSE)</f>
        <v>USA</v>
      </c>
      <c r="I1021" s="2">
        <f t="shared" si="15"/>
        <v>1</v>
      </c>
    </row>
    <row r="1022" spans="1:9" x14ac:dyDescent="0.2">
      <c r="A1022" s="2">
        <v>2123</v>
      </c>
      <c r="B1022" s="2">
        <v>1</v>
      </c>
      <c r="C1022" s="4">
        <v>45271</v>
      </c>
      <c r="D1022" s="2">
        <v>304</v>
      </c>
      <c r="E1022" s="2">
        <f>VLOOKUP(D1022,CUSTOMERS!A:E,5,FALSE)</f>
        <v>4</v>
      </c>
      <c r="F1022" s="2" t="str">
        <f ca="1">VLOOKUP(D1022,CUSTOMERS!A:J,10,FALSE)</f>
        <v>40 - 50</v>
      </c>
      <c r="G1022" s="2" t="str">
        <f>VLOOKUP(D1022,CUSTOMERS!A:I,9,FALSE)</f>
        <v>South-East</v>
      </c>
      <c r="H1022" s="2" t="str">
        <f>VLOOKUP(D1022,CUSTOMERS!A:K,11,FALSE)</f>
        <v>USA</v>
      </c>
      <c r="I1022" s="2">
        <f t="shared" si="15"/>
        <v>1</v>
      </c>
    </row>
    <row r="1023" spans="1:9" x14ac:dyDescent="0.2">
      <c r="A1023" s="2">
        <v>2124</v>
      </c>
      <c r="B1023" s="2">
        <v>1</v>
      </c>
      <c r="C1023" s="4">
        <v>45271</v>
      </c>
      <c r="D1023" s="2">
        <v>475</v>
      </c>
      <c r="E1023" s="2">
        <f>VLOOKUP(D1023,CUSTOMERS!A:E,5,FALSE)</f>
        <v>2</v>
      </c>
      <c r="F1023" s="2" t="str">
        <f ca="1">VLOOKUP(D1023,CUSTOMERS!A:J,10,FALSE)</f>
        <v>30 - 40</v>
      </c>
      <c r="G1023" s="2" t="str">
        <f>VLOOKUP(D1023,CUSTOMERS!A:I,9,FALSE)</f>
        <v>South-East</v>
      </c>
      <c r="H1023" s="2" t="str">
        <f>VLOOKUP(D1023,CUSTOMERS!A:K,11,FALSE)</f>
        <v>USA</v>
      </c>
      <c r="I1023" s="2">
        <f t="shared" si="15"/>
        <v>1</v>
      </c>
    </row>
    <row r="1024" spans="1:9" x14ac:dyDescent="0.2">
      <c r="A1024" s="2">
        <v>2125</v>
      </c>
      <c r="B1024" s="2">
        <v>1</v>
      </c>
      <c r="C1024" s="4">
        <v>45271</v>
      </c>
      <c r="D1024" s="2">
        <v>641</v>
      </c>
      <c r="E1024" s="2">
        <f>VLOOKUP(D1024,CUSTOMERS!A:E,5,FALSE)</f>
        <v>3</v>
      </c>
      <c r="F1024" s="2" t="str">
        <f ca="1">VLOOKUP(D1024,CUSTOMERS!A:J,10,FALSE)</f>
        <v>70+</v>
      </c>
      <c r="G1024" s="2" t="str">
        <f>VLOOKUP(D1024,CUSTOMERS!A:I,9,FALSE)</f>
        <v>South</v>
      </c>
      <c r="H1024" s="2" t="str">
        <f>VLOOKUP(D1024,CUSTOMERS!A:K,11,FALSE)</f>
        <v>USA</v>
      </c>
      <c r="I1024" s="2">
        <f t="shared" si="15"/>
        <v>1</v>
      </c>
    </row>
    <row r="1025" spans="1:9" x14ac:dyDescent="0.2">
      <c r="A1025" s="2">
        <v>2126</v>
      </c>
      <c r="B1025" s="2">
        <v>1</v>
      </c>
      <c r="C1025" s="4">
        <v>45272</v>
      </c>
      <c r="D1025" s="2">
        <v>41</v>
      </c>
      <c r="E1025" s="2">
        <f>VLOOKUP(D1025,CUSTOMERS!A:E,5,FALSE)</f>
        <v>1</v>
      </c>
      <c r="F1025" s="2" t="str">
        <f ca="1">VLOOKUP(D1025,CUSTOMERS!A:J,10,FALSE)</f>
        <v>70+</v>
      </c>
      <c r="G1025" s="2" t="str">
        <f>VLOOKUP(D1025,CUSTOMERS!A:I,9,FALSE)</f>
        <v>South</v>
      </c>
      <c r="H1025" s="2" t="str">
        <f>VLOOKUP(D1025,CUSTOMERS!A:K,11,FALSE)</f>
        <v>USA</v>
      </c>
      <c r="I1025" s="2">
        <f t="shared" si="15"/>
        <v>1</v>
      </c>
    </row>
    <row r="1026" spans="1:9" x14ac:dyDescent="0.2">
      <c r="A1026" s="2">
        <v>2127</v>
      </c>
      <c r="B1026" s="2">
        <v>1</v>
      </c>
      <c r="C1026" s="4">
        <v>45272</v>
      </c>
      <c r="D1026" s="2">
        <v>159</v>
      </c>
      <c r="E1026" s="2">
        <f>VLOOKUP(D1026,CUSTOMERS!A:E,5,FALSE)</f>
        <v>5</v>
      </c>
      <c r="F1026" s="2" t="str">
        <f ca="1">VLOOKUP(D1026,CUSTOMERS!A:J,10,FALSE)</f>
        <v>30 - 40</v>
      </c>
      <c r="G1026" s="2" t="str">
        <f>VLOOKUP(D1026,CUSTOMERS!A:I,9,FALSE)</f>
        <v>South-West</v>
      </c>
      <c r="H1026" s="2" t="str">
        <f>VLOOKUP(D1026,CUSTOMERS!A:K,11,FALSE)</f>
        <v>USA</v>
      </c>
      <c r="I1026" s="2">
        <f t="shared" ref="I1026:I1063" si="16">IF(COUNTIF(D:D,D1026)&gt;1,1,0)</f>
        <v>1</v>
      </c>
    </row>
    <row r="1027" spans="1:9" x14ac:dyDescent="0.2">
      <c r="A1027" s="2">
        <v>2128</v>
      </c>
      <c r="B1027" s="2">
        <v>1</v>
      </c>
      <c r="C1027" s="4">
        <v>45275</v>
      </c>
      <c r="D1027" s="2">
        <v>278</v>
      </c>
      <c r="E1027" s="2">
        <f>VLOOKUP(D1027,CUSTOMERS!A:E,5,FALSE)</f>
        <v>3</v>
      </c>
      <c r="F1027" s="2" t="str">
        <f ca="1">VLOOKUP(D1027,CUSTOMERS!A:J,10,FALSE)</f>
        <v>30 - 40</v>
      </c>
      <c r="G1027" s="2" t="str">
        <f>VLOOKUP(D1027,CUSTOMERS!A:I,9,FALSE)</f>
        <v>North-East</v>
      </c>
      <c r="H1027" s="2" t="str">
        <f>VLOOKUP(D1027,CUSTOMERS!A:K,11,FALSE)</f>
        <v>USA</v>
      </c>
      <c r="I1027" s="2">
        <f t="shared" si="16"/>
        <v>1</v>
      </c>
    </row>
    <row r="1028" spans="1:9" x14ac:dyDescent="0.2">
      <c r="A1028" s="2">
        <v>2129</v>
      </c>
      <c r="B1028" s="2">
        <v>1</v>
      </c>
      <c r="C1028" s="4">
        <v>45275</v>
      </c>
      <c r="D1028" s="2">
        <v>374</v>
      </c>
      <c r="E1028" s="2">
        <f>VLOOKUP(D1028,CUSTOMERS!A:E,5,FALSE)</f>
        <v>2</v>
      </c>
      <c r="F1028" s="2" t="str">
        <f ca="1">VLOOKUP(D1028,CUSTOMERS!A:J,10,FALSE)</f>
        <v>50 - 60</v>
      </c>
      <c r="G1028" s="2" t="str">
        <f>VLOOKUP(D1028,CUSTOMERS!A:I,9,FALSE)</f>
        <v>North-West</v>
      </c>
      <c r="H1028" s="2" t="str">
        <f>VLOOKUP(D1028,CUSTOMERS!A:K,11,FALSE)</f>
        <v>USA</v>
      </c>
      <c r="I1028" s="2">
        <f t="shared" si="16"/>
        <v>1</v>
      </c>
    </row>
    <row r="1029" spans="1:9" x14ac:dyDescent="0.2">
      <c r="A1029" s="2">
        <v>2130</v>
      </c>
      <c r="B1029" s="2">
        <v>1</v>
      </c>
      <c r="C1029" s="4">
        <v>45275</v>
      </c>
      <c r="D1029" s="2">
        <v>394</v>
      </c>
      <c r="E1029" s="2">
        <f>VLOOKUP(D1029,CUSTOMERS!A:E,5,FALSE)</f>
        <v>2</v>
      </c>
      <c r="F1029" s="2" t="str">
        <f ca="1">VLOOKUP(D1029,CUSTOMERS!A:J,10,FALSE)</f>
        <v>40 - 50</v>
      </c>
      <c r="G1029" s="2" t="str">
        <f>VLOOKUP(D1029,CUSTOMERS!A:I,9,FALSE)</f>
        <v>South-East</v>
      </c>
      <c r="H1029" s="2" t="str">
        <f>VLOOKUP(D1029,CUSTOMERS!A:K,11,FALSE)</f>
        <v>USA</v>
      </c>
      <c r="I1029" s="2">
        <f t="shared" si="16"/>
        <v>1</v>
      </c>
    </row>
    <row r="1030" spans="1:9" x14ac:dyDescent="0.2">
      <c r="A1030" s="2">
        <v>2131</v>
      </c>
      <c r="B1030" s="2">
        <v>1</v>
      </c>
      <c r="C1030" s="4">
        <v>45276</v>
      </c>
      <c r="D1030" s="2">
        <v>9</v>
      </c>
      <c r="E1030" s="2">
        <f>VLOOKUP(D1030,CUSTOMERS!A:E,5,FALSE)</f>
        <v>6</v>
      </c>
      <c r="F1030" s="2" t="str">
        <f ca="1">VLOOKUP(D1030,CUSTOMERS!A:J,10,FALSE)</f>
        <v>30 - 40</v>
      </c>
      <c r="G1030" s="2" t="str">
        <f>VLOOKUP(D1030,CUSTOMERS!A:I,9,FALSE)</f>
        <v>North-West</v>
      </c>
      <c r="H1030" s="2" t="str">
        <f>VLOOKUP(D1030,CUSTOMERS!A:K,11,FALSE)</f>
        <v>USA</v>
      </c>
      <c r="I1030" s="2">
        <f t="shared" si="16"/>
        <v>1</v>
      </c>
    </row>
    <row r="1031" spans="1:9" x14ac:dyDescent="0.2">
      <c r="A1031" s="2">
        <v>2132</v>
      </c>
      <c r="B1031" s="2">
        <v>1</v>
      </c>
      <c r="C1031" s="4">
        <v>45276</v>
      </c>
      <c r="D1031" s="2">
        <v>393</v>
      </c>
      <c r="E1031" s="2">
        <f>VLOOKUP(D1031,CUSTOMERS!A:E,5,FALSE)</f>
        <v>5</v>
      </c>
      <c r="F1031" s="2" t="str">
        <f ca="1">VLOOKUP(D1031,CUSTOMERS!A:J,10,FALSE)</f>
        <v>40 - 50</v>
      </c>
      <c r="G1031" s="2" t="str">
        <f>VLOOKUP(D1031,CUSTOMERS!A:I,9,FALSE)</f>
        <v>South-West</v>
      </c>
      <c r="H1031" s="2" t="str">
        <f>VLOOKUP(D1031,CUSTOMERS!A:K,11,FALSE)</f>
        <v>USA</v>
      </c>
      <c r="I1031" s="2">
        <f t="shared" si="16"/>
        <v>1</v>
      </c>
    </row>
    <row r="1032" spans="1:9" x14ac:dyDescent="0.2">
      <c r="A1032" s="2">
        <v>2133</v>
      </c>
      <c r="B1032" s="2">
        <v>1</v>
      </c>
      <c r="C1032" s="4">
        <v>45277</v>
      </c>
      <c r="D1032" s="2">
        <v>195</v>
      </c>
      <c r="E1032" s="2">
        <f>VLOOKUP(D1032,CUSTOMERS!A:E,5,FALSE)</f>
        <v>4</v>
      </c>
      <c r="F1032" s="2" t="str">
        <f ca="1">VLOOKUP(D1032,CUSTOMERS!A:J,10,FALSE)</f>
        <v>30 - 40</v>
      </c>
      <c r="G1032" s="2" t="str">
        <f>VLOOKUP(D1032,CUSTOMERS!A:I,9,FALSE)</f>
        <v>North-West</v>
      </c>
      <c r="H1032" s="2" t="str">
        <f>VLOOKUP(D1032,CUSTOMERS!A:K,11,FALSE)</f>
        <v>USA</v>
      </c>
      <c r="I1032" s="2">
        <f t="shared" si="16"/>
        <v>1</v>
      </c>
    </row>
    <row r="1033" spans="1:9" x14ac:dyDescent="0.2">
      <c r="A1033" s="2">
        <v>2134</v>
      </c>
      <c r="B1033" s="2">
        <v>1</v>
      </c>
      <c r="C1033" s="4">
        <v>45277</v>
      </c>
      <c r="D1033" s="2">
        <v>301</v>
      </c>
      <c r="E1033" s="2">
        <f>VLOOKUP(D1033,CUSTOMERS!A:E,5,FALSE)</f>
        <v>9</v>
      </c>
      <c r="F1033" s="2" t="str">
        <f ca="1">VLOOKUP(D1033,CUSTOMERS!A:J,10,FALSE)</f>
        <v>60 - 70</v>
      </c>
      <c r="G1033" s="2" t="str">
        <f>VLOOKUP(D1033,CUSTOMERS!A:I,9,FALSE)</f>
        <v>England</v>
      </c>
      <c r="H1033" s="2" t="str">
        <f>VLOOKUP(D1033,CUSTOMERS!A:K,11,FALSE)</f>
        <v>Europe</v>
      </c>
      <c r="I1033" s="2">
        <f t="shared" si="16"/>
        <v>1</v>
      </c>
    </row>
    <row r="1034" spans="1:9" x14ac:dyDescent="0.2">
      <c r="A1034" s="2">
        <v>2135</v>
      </c>
      <c r="B1034" s="2">
        <v>1</v>
      </c>
      <c r="C1034" s="4">
        <v>45277</v>
      </c>
      <c r="D1034" s="2">
        <v>359</v>
      </c>
      <c r="E1034" s="2">
        <f>VLOOKUP(D1034,CUSTOMERS!A:E,5,FALSE)</f>
        <v>6</v>
      </c>
      <c r="F1034" s="2" t="str">
        <f ca="1">VLOOKUP(D1034,CUSTOMERS!A:J,10,FALSE)</f>
        <v>70+</v>
      </c>
      <c r="G1034" s="2" t="str">
        <f>VLOOKUP(D1034,CUSTOMERS!A:I,9,FALSE)</f>
        <v>North-West</v>
      </c>
      <c r="H1034" s="2" t="str">
        <f>VLOOKUP(D1034,CUSTOMERS!A:K,11,FALSE)</f>
        <v>USA</v>
      </c>
      <c r="I1034" s="2">
        <f t="shared" si="16"/>
        <v>0</v>
      </c>
    </row>
    <row r="1035" spans="1:9" x14ac:dyDescent="0.2">
      <c r="A1035" s="2">
        <v>2136</v>
      </c>
      <c r="B1035" s="2">
        <v>1</v>
      </c>
      <c r="C1035" s="4">
        <v>45278</v>
      </c>
      <c r="D1035" s="2">
        <v>140</v>
      </c>
      <c r="E1035" s="2">
        <f>VLOOKUP(D1035,CUSTOMERS!A:E,5,FALSE)</f>
        <v>9</v>
      </c>
      <c r="F1035" s="2" t="str">
        <f ca="1">VLOOKUP(D1035,CUSTOMERS!A:J,10,FALSE)</f>
        <v>50 - 60</v>
      </c>
      <c r="G1035" s="2" t="str">
        <f>VLOOKUP(D1035,CUSTOMERS!A:I,9,FALSE)</f>
        <v>South</v>
      </c>
      <c r="H1035" s="2" t="str">
        <f>VLOOKUP(D1035,CUSTOMERS!A:K,11,FALSE)</f>
        <v>USA</v>
      </c>
      <c r="I1035" s="2">
        <f t="shared" si="16"/>
        <v>1</v>
      </c>
    </row>
    <row r="1036" spans="1:9" x14ac:dyDescent="0.2">
      <c r="A1036" s="2">
        <v>2137</v>
      </c>
      <c r="B1036" s="2">
        <v>1</v>
      </c>
      <c r="C1036" s="4">
        <v>45278</v>
      </c>
      <c r="D1036" s="2">
        <v>363</v>
      </c>
      <c r="E1036" s="2">
        <f>VLOOKUP(D1036,CUSTOMERS!A:E,5,FALSE)</f>
        <v>7</v>
      </c>
      <c r="F1036" s="2" t="str">
        <f ca="1">VLOOKUP(D1036,CUSTOMERS!A:J,10,FALSE)</f>
        <v>40 - 50</v>
      </c>
      <c r="G1036" s="2" t="str">
        <f>VLOOKUP(D1036,CUSTOMERS!A:I,9,FALSE)</f>
        <v>South</v>
      </c>
      <c r="H1036" s="2" t="str">
        <f>VLOOKUP(D1036,CUSTOMERS!A:K,11,FALSE)</f>
        <v>USA</v>
      </c>
      <c r="I1036" s="2">
        <f t="shared" si="16"/>
        <v>0</v>
      </c>
    </row>
    <row r="1037" spans="1:9" x14ac:dyDescent="0.2">
      <c r="A1037" s="2">
        <v>2138</v>
      </c>
      <c r="B1037" s="2">
        <v>1</v>
      </c>
      <c r="C1037" s="4">
        <v>45279</v>
      </c>
      <c r="D1037" s="2">
        <v>284</v>
      </c>
      <c r="E1037" s="2">
        <f>VLOOKUP(D1037,CUSTOMERS!A:E,5,FALSE)</f>
        <v>6</v>
      </c>
      <c r="F1037" s="2" t="str">
        <f ca="1">VLOOKUP(D1037,CUSTOMERS!A:J,10,FALSE)</f>
        <v>40 - 50</v>
      </c>
      <c r="G1037" s="2" t="str">
        <f>VLOOKUP(D1037,CUSTOMERS!A:I,9,FALSE)</f>
        <v>Mid-Atlantic</v>
      </c>
      <c r="H1037" s="2" t="str">
        <f>VLOOKUP(D1037,CUSTOMERS!A:K,11,FALSE)</f>
        <v>USA</v>
      </c>
      <c r="I1037" s="2">
        <f t="shared" si="16"/>
        <v>1</v>
      </c>
    </row>
    <row r="1038" spans="1:9" x14ac:dyDescent="0.2">
      <c r="A1038" s="2">
        <v>2139</v>
      </c>
      <c r="B1038" s="2">
        <v>1</v>
      </c>
      <c r="C1038" s="4">
        <v>45279</v>
      </c>
      <c r="D1038" s="2">
        <v>350</v>
      </c>
      <c r="E1038" s="2">
        <f>VLOOKUP(D1038,CUSTOMERS!A:E,5,FALSE)</f>
        <v>7</v>
      </c>
      <c r="F1038" s="2" t="str">
        <f ca="1">VLOOKUP(D1038,CUSTOMERS!A:J,10,FALSE)</f>
        <v>20 - 30</v>
      </c>
      <c r="G1038" s="2" t="str">
        <f>VLOOKUP(D1038,CUSTOMERS!A:I,9,FALSE)</f>
        <v>South</v>
      </c>
      <c r="H1038" s="2" t="str">
        <f>VLOOKUP(D1038,CUSTOMERS!A:K,11,FALSE)</f>
        <v>USA</v>
      </c>
      <c r="I1038" s="2">
        <f t="shared" si="16"/>
        <v>1</v>
      </c>
    </row>
    <row r="1039" spans="1:9" x14ac:dyDescent="0.2">
      <c r="A1039" s="2">
        <v>2140</v>
      </c>
      <c r="B1039" s="2">
        <v>1</v>
      </c>
      <c r="C1039" s="4">
        <v>45279</v>
      </c>
      <c r="D1039" s="2">
        <v>574</v>
      </c>
      <c r="E1039" s="2">
        <f>VLOOKUP(D1039,CUSTOMERS!A:E,5,FALSE)</f>
        <v>6</v>
      </c>
      <c r="F1039" s="2" t="str">
        <f ca="1">VLOOKUP(D1039,CUSTOMERS!A:J,10,FALSE)</f>
        <v>20 - 30</v>
      </c>
      <c r="G1039" s="2" t="str">
        <f>VLOOKUP(D1039,CUSTOMERS!A:I,9,FALSE)</f>
        <v>North-West</v>
      </c>
      <c r="H1039" s="2" t="str">
        <f>VLOOKUP(D1039,CUSTOMERS!A:K,11,FALSE)</f>
        <v>USA</v>
      </c>
      <c r="I1039" s="2">
        <f t="shared" si="16"/>
        <v>1</v>
      </c>
    </row>
    <row r="1040" spans="1:9" x14ac:dyDescent="0.2">
      <c r="A1040" s="2">
        <v>2141</v>
      </c>
      <c r="B1040" s="2">
        <v>1</v>
      </c>
      <c r="C1040" s="4">
        <v>45282</v>
      </c>
      <c r="D1040" s="2">
        <v>369</v>
      </c>
      <c r="E1040" s="2">
        <f>VLOOKUP(D1040,CUSTOMERS!A:E,5,FALSE)</f>
        <v>6</v>
      </c>
      <c r="F1040" s="2" t="str">
        <f ca="1">VLOOKUP(D1040,CUSTOMERS!A:J,10,FALSE)</f>
        <v>40 - 50</v>
      </c>
      <c r="G1040" s="2" t="str">
        <f>VLOOKUP(D1040,CUSTOMERS!A:I,9,FALSE)</f>
        <v>South-East</v>
      </c>
      <c r="H1040" s="2" t="str">
        <f>VLOOKUP(D1040,CUSTOMERS!A:K,11,FALSE)</f>
        <v>USA</v>
      </c>
      <c r="I1040" s="2">
        <f t="shared" si="16"/>
        <v>1</v>
      </c>
    </row>
    <row r="1041" spans="1:9" x14ac:dyDescent="0.2">
      <c r="A1041" s="2">
        <v>2142</v>
      </c>
      <c r="B1041" s="2">
        <v>1</v>
      </c>
      <c r="C1041" s="4">
        <v>45282</v>
      </c>
      <c r="D1041" s="2">
        <v>388</v>
      </c>
      <c r="E1041" s="2">
        <f>VLOOKUP(D1041,CUSTOMERS!A:E,5,FALSE)</f>
        <v>4</v>
      </c>
      <c r="F1041" s="2" t="str">
        <f ca="1">VLOOKUP(D1041,CUSTOMERS!A:J,10,FALSE)</f>
        <v>40 - 50</v>
      </c>
      <c r="G1041" s="2" t="str">
        <f>VLOOKUP(D1041,CUSTOMERS!A:I,9,FALSE)</f>
        <v>Central</v>
      </c>
      <c r="H1041" s="2" t="str">
        <f>VLOOKUP(D1041,CUSTOMERS!A:K,11,FALSE)</f>
        <v>USA</v>
      </c>
      <c r="I1041" s="2">
        <f t="shared" si="16"/>
        <v>1</v>
      </c>
    </row>
    <row r="1042" spans="1:9" x14ac:dyDescent="0.2">
      <c r="A1042" s="2">
        <v>2143</v>
      </c>
      <c r="B1042" s="2">
        <v>1</v>
      </c>
      <c r="C1042" s="4">
        <v>45283</v>
      </c>
      <c r="D1042" s="2">
        <v>147</v>
      </c>
      <c r="E1042" s="2">
        <f>VLOOKUP(D1042,CUSTOMERS!A:E,5,FALSE)</f>
        <v>8</v>
      </c>
      <c r="F1042" s="2" t="str">
        <f ca="1">VLOOKUP(D1042,CUSTOMERS!A:J,10,FALSE)</f>
        <v>40 - 50</v>
      </c>
      <c r="G1042" s="2" t="str">
        <f>VLOOKUP(D1042,CUSTOMERS!A:I,9,FALSE)</f>
        <v>Mid-Atlantic</v>
      </c>
      <c r="H1042" s="2" t="str">
        <f>VLOOKUP(D1042,CUSTOMERS!A:K,11,FALSE)</f>
        <v>USA</v>
      </c>
      <c r="I1042" s="2">
        <f t="shared" si="16"/>
        <v>1</v>
      </c>
    </row>
    <row r="1043" spans="1:9" x14ac:dyDescent="0.2">
      <c r="A1043" s="2">
        <v>2144</v>
      </c>
      <c r="B1043" s="2">
        <v>1</v>
      </c>
      <c r="C1043" s="4">
        <v>45283</v>
      </c>
      <c r="D1043" s="2">
        <v>435</v>
      </c>
      <c r="E1043" s="2">
        <f>VLOOKUP(D1043,CUSTOMERS!A:E,5,FALSE)</f>
        <v>5</v>
      </c>
      <c r="F1043" s="2" t="str">
        <f ca="1">VLOOKUP(D1043,CUSTOMERS!A:J,10,FALSE)</f>
        <v>70+</v>
      </c>
      <c r="G1043" s="2" t="str">
        <f>VLOOKUP(D1043,CUSTOMERS!A:I,9,FALSE)</f>
        <v>France</v>
      </c>
      <c r="H1043" s="2" t="str">
        <f>VLOOKUP(D1043,CUSTOMERS!A:K,11,FALSE)</f>
        <v>Europe</v>
      </c>
      <c r="I1043" s="2">
        <f t="shared" si="16"/>
        <v>1</v>
      </c>
    </row>
    <row r="1044" spans="1:9" x14ac:dyDescent="0.2">
      <c r="A1044" s="2">
        <v>2145</v>
      </c>
      <c r="B1044" s="2">
        <v>1</v>
      </c>
      <c r="C1044" s="4">
        <v>45283</v>
      </c>
      <c r="D1044" s="2">
        <v>436</v>
      </c>
      <c r="E1044" s="2">
        <f>VLOOKUP(D1044,CUSTOMERS!A:E,5,FALSE)</f>
        <v>6</v>
      </c>
      <c r="F1044" s="2" t="str">
        <f ca="1">VLOOKUP(D1044,CUSTOMERS!A:J,10,FALSE)</f>
        <v>40 - 50</v>
      </c>
      <c r="G1044" s="2" t="str">
        <f>VLOOKUP(D1044,CUSTOMERS!A:I,9,FALSE)</f>
        <v>South-East</v>
      </c>
      <c r="H1044" s="2" t="str">
        <f>VLOOKUP(D1044,CUSTOMERS!A:K,11,FALSE)</f>
        <v>USA</v>
      </c>
      <c r="I1044" s="2">
        <f t="shared" si="16"/>
        <v>1</v>
      </c>
    </row>
    <row r="1045" spans="1:9" x14ac:dyDescent="0.2">
      <c r="A1045" s="2">
        <v>2146</v>
      </c>
      <c r="B1045" s="2">
        <v>1</v>
      </c>
      <c r="C1045" s="4">
        <v>45284</v>
      </c>
      <c r="D1045" s="2">
        <v>120</v>
      </c>
      <c r="E1045" s="2">
        <f>VLOOKUP(D1045,CUSTOMERS!A:E,5,FALSE)</f>
        <v>2</v>
      </c>
      <c r="F1045" s="2" t="str">
        <f ca="1">VLOOKUP(D1045,CUSTOMERS!A:J,10,FALSE)</f>
        <v>30 - 40</v>
      </c>
      <c r="G1045" s="2" t="str">
        <f>VLOOKUP(D1045,CUSTOMERS!A:I,9,FALSE)</f>
        <v>North-East</v>
      </c>
      <c r="H1045" s="2" t="str">
        <f>VLOOKUP(D1045,CUSTOMERS!A:K,11,FALSE)</f>
        <v>USA</v>
      </c>
      <c r="I1045" s="2">
        <f t="shared" si="16"/>
        <v>1</v>
      </c>
    </row>
    <row r="1046" spans="1:9" x14ac:dyDescent="0.2">
      <c r="A1046" s="2">
        <v>2147</v>
      </c>
      <c r="B1046" s="2">
        <v>1</v>
      </c>
      <c r="C1046" s="4">
        <v>45284</v>
      </c>
      <c r="D1046" s="2">
        <v>679</v>
      </c>
      <c r="E1046" s="2">
        <f>VLOOKUP(D1046,CUSTOMERS!A:E,5,FALSE)</f>
        <v>4</v>
      </c>
      <c r="F1046" s="2" t="str">
        <f ca="1">VLOOKUP(D1046,CUSTOMERS!A:J,10,FALSE)</f>
        <v>40 - 50</v>
      </c>
      <c r="G1046" s="2" t="str">
        <f>VLOOKUP(D1046,CUSTOMERS!A:I,9,FALSE)</f>
        <v>Central</v>
      </c>
      <c r="H1046" s="2" t="str">
        <f>VLOOKUP(D1046,CUSTOMERS!A:K,11,FALSE)</f>
        <v>USA</v>
      </c>
      <c r="I1046" s="2">
        <f t="shared" si="16"/>
        <v>1</v>
      </c>
    </row>
    <row r="1047" spans="1:9" x14ac:dyDescent="0.2">
      <c r="A1047" s="2">
        <v>2148</v>
      </c>
      <c r="B1047" s="2">
        <v>3</v>
      </c>
      <c r="C1047" s="4">
        <v>45285</v>
      </c>
      <c r="D1047" s="2">
        <v>120</v>
      </c>
      <c r="E1047" s="2">
        <f>VLOOKUP(D1047,CUSTOMERS!A:E,5,FALSE)</f>
        <v>2</v>
      </c>
      <c r="F1047" s="2" t="str">
        <f ca="1">VLOOKUP(D1047,CUSTOMERS!A:J,10,FALSE)</f>
        <v>30 - 40</v>
      </c>
      <c r="G1047" s="2" t="str">
        <f>VLOOKUP(D1047,CUSTOMERS!A:I,9,FALSE)</f>
        <v>North-East</v>
      </c>
      <c r="H1047" s="2" t="str">
        <f>VLOOKUP(D1047,CUSTOMERS!A:K,11,FALSE)</f>
        <v>USA</v>
      </c>
      <c r="I1047" s="2">
        <f t="shared" si="16"/>
        <v>1</v>
      </c>
    </row>
    <row r="1048" spans="1:9" x14ac:dyDescent="0.2">
      <c r="A1048" s="2">
        <v>2149</v>
      </c>
      <c r="B1048" s="2">
        <v>1</v>
      </c>
      <c r="C1048" s="4">
        <v>45285</v>
      </c>
      <c r="D1048" s="2">
        <v>133</v>
      </c>
      <c r="E1048" s="2">
        <f>VLOOKUP(D1048,CUSTOMERS!A:E,5,FALSE)</f>
        <v>4</v>
      </c>
      <c r="F1048" s="2" t="str">
        <f ca="1">VLOOKUP(D1048,CUSTOMERS!A:J,10,FALSE)</f>
        <v>40 - 50</v>
      </c>
      <c r="G1048" s="2" t="str">
        <f>VLOOKUP(D1048,CUSTOMERS!A:I,9,FALSE)</f>
        <v>South-East</v>
      </c>
      <c r="H1048" s="2" t="str">
        <f>VLOOKUP(D1048,CUSTOMERS!A:K,11,FALSE)</f>
        <v>USA</v>
      </c>
      <c r="I1048" s="2">
        <f t="shared" si="16"/>
        <v>1</v>
      </c>
    </row>
    <row r="1049" spans="1:9" x14ac:dyDescent="0.2">
      <c r="A1049" s="2">
        <v>2150</v>
      </c>
      <c r="B1049" s="2">
        <v>1</v>
      </c>
      <c r="C1049" s="4">
        <v>45285</v>
      </c>
      <c r="D1049" s="2">
        <v>629</v>
      </c>
      <c r="E1049" s="2">
        <f>VLOOKUP(D1049,CUSTOMERS!A:E,5,FALSE)</f>
        <v>6</v>
      </c>
      <c r="F1049" s="2" t="str">
        <f ca="1">VLOOKUP(D1049,CUSTOMERS!A:J,10,FALSE)</f>
        <v>30 - 40</v>
      </c>
      <c r="G1049" s="2" t="str">
        <f>VLOOKUP(D1049,CUSTOMERS!A:I,9,FALSE)</f>
        <v>Mid-Atlantic</v>
      </c>
      <c r="H1049" s="2" t="str">
        <f>VLOOKUP(D1049,CUSTOMERS!A:K,11,FALSE)</f>
        <v>USA</v>
      </c>
      <c r="I1049" s="2">
        <f t="shared" si="16"/>
        <v>1</v>
      </c>
    </row>
    <row r="1050" spans="1:9" x14ac:dyDescent="0.2">
      <c r="A1050" s="2">
        <v>2151</v>
      </c>
      <c r="B1050" s="2">
        <v>1</v>
      </c>
      <c r="C1050" s="4">
        <v>45286</v>
      </c>
      <c r="D1050" s="2">
        <v>488</v>
      </c>
      <c r="E1050" s="2">
        <f>VLOOKUP(D1050,CUSTOMERS!A:E,5,FALSE)</f>
        <v>7</v>
      </c>
      <c r="F1050" s="2" t="str">
        <f ca="1">VLOOKUP(D1050,CUSTOMERS!A:J,10,FALSE)</f>
        <v>50 - 60</v>
      </c>
      <c r="G1050" s="2" t="str">
        <f>VLOOKUP(D1050,CUSTOMERS!A:I,9,FALSE)</f>
        <v>Central</v>
      </c>
      <c r="H1050" s="2" t="str">
        <f>VLOOKUP(D1050,CUSTOMERS!A:K,11,FALSE)</f>
        <v>USA</v>
      </c>
      <c r="I1050" s="2">
        <f t="shared" si="16"/>
        <v>1</v>
      </c>
    </row>
    <row r="1051" spans="1:9" x14ac:dyDescent="0.2">
      <c r="A1051" s="2">
        <v>2152</v>
      </c>
      <c r="B1051" s="2">
        <v>1</v>
      </c>
      <c r="C1051" s="4">
        <v>45287</v>
      </c>
      <c r="D1051" s="2">
        <v>509</v>
      </c>
      <c r="E1051" s="2">
        <f>VLOOKUP(D1051,CUSTOMERS!A:E,5,FALSE)</f>
        <v>4</v>
      </c>
      <c r="F1051" s="2" t="str">
        <f ca="1">VLOOKUP(D1051,CUSTOMERS!A:J,10,FALSE)</f>
        <v>60 - 70</v>
      </c>
      <c r="G1051" s="2" t="str">
        <f>VLOOKUP(D1051,CUSTOMERS!A:I,9,FALSE)</f>
        <v>South-East</v>
      </c>
      <c r="H1051" s="2" t="str">
        <f>VLOOKUP(D1051,CUSTOMERS!A:K,11,FALSE)</f>
        <v>USA</v>
      </c>
      <c r="I1051" s="2">
        <f t="shared" si="16"/>
        <v>1</v>
      </c>
    </row>
    <row r="1052" spans="1:9" x14ac:dyDescent="0.2">
      <c r="A1052" s="2">
        <v>2153</v>
      </c>
      <c r="B1052" s="2">
        <v>1</v>
      </c>
      <c r="C1052" s="4">
        <v>45287</v>
      </c>
      <c r="D1052" s="2">
        <v>511</v>
      </c>
      <c r="E1052" s="2">
        <f>VLOOKUP(D1052,CUSTOMERS!A:E,5,FALSE)</f>
        <v>1</v>
      </c>
      <c r="F1052" s="2" t="str">
        <f ca="1">VLOOKUP(D1052,CUSTOMERS!A:J,10,FALSE)</f>
        <v>40 - 50</v>
      </c>
      <c r="G1052" s="2" t="str">
        <f>VLOOKUP(D1052,CUSTOMERS!A:I,9,FALSE)</f>
        <v>Central</v>
      </c>
      <c r="H1052" s="2" t="str">
        <f>VLOOKUP(D1052,CUSTOMERS!A:K,11,FALSE)</f>
        <v>USA</v>
      </c>
      <c r="I1052" s="2">
        <f t="shared" si="16"/>
        <v>1</v>
      </c>
    </row>
    <row r="1053" spans="1:9" x14ac:dyDescent="0.2">
      <c r="A1053" s="2">
        <v>2154</v>
      </c>
      <c r="B1053" s="2">
        <v>1</v>
      </c>
      <c r="C1053" s="4">
        <v>45290</v>
      </c>
      <c r="D1053" s="2">
        <v>258</v>
      </c>
      <c r="E1053" s="2">
        <f>VLOOKUP(D1053,CUSTOMERS!A:E,5,FALSE)</f>
        <v>5</v>
      </c>
      <c r="F1053" s="2" t="str">
        <f ca="1">VLOOKUP(D1053,CUSTOMERS!A:J,10,FALSE)</f>
        <v>70+</v>
      </c>
      <c r="G1053" s="2" t="str">
        <f>VLOOKUP(D1053,CUSTOMERS!A:I,9,FALSE)</f>
        <v>South-West</v>
      </c>
      <c r="H1053" s="2" t="str">
        <f>VLOOKUP(D1053,CUSTOMERS!A:K,11,FALSE)</f>
        <v>USA</v>
      </c>
      <c r="I1053" s="2">
        <f t="shared" si="16"/>
        <v>1</v>
      </c>
    </row>
    <row r="1054" spans="1:9" x14ac:dyDescent="0.2">
      <c r="A1054" s="2">
        <v>2155</v>
      </c>
      <c r="B1054" s="2">
        <v>1</v>
      </c>
      <c r="C1054" s="4">
        <v>45290</v>
      </c>
      <c r="D1054" s="2">
        <v>656</v>
      </c>
      <c r="E1054" s="2">
        <f>VLOOKUP(D1054,CUSTOMERS!A:E,5,FALSE)</f>
        <v>6</v>
      </c>
      <c r="F1054" s="2" t="str">
        <f ca="1">VLOOKUP(D1054,CUSTOMERS!A:J,10,FALSE)</f>
        <v>30 - 40</v>
      </c>
      <c r="G1054" s="2" t="str">
        <f>VLOOKUP(D1054,CUSTOMERS!A:I,9,FALSE)</f>
        <v>North-East</v>
      </c>
      <c r="H1054" s="2" t="str">
        <f>VLOOKUP(D1054,CUSTOMERS!A:K,11,FALSE)</f>
        <v>USA</v>
      </c>
      <c r="I1054" s="2">
        <f t="shared" si="16"/>
        <v>1</v>
      </c>
    </row>
    <row r="1055" spans="1:9" x14ac:dyDescent="0.2">
      <c r="A1055" s="2">
        <v>2156</v>
      </c>
      <c r="B1055" s="2">
        <v>1</v>
      </c>
      <c r="C1055" s="4">
        <v>45290</v>
      </c>
      <c r="D1055" s="2">
        <v>550</v>
      </c>
      <c r="E1055" s="2">
        <f>VLOOKUP(D1055,CUSTOMERS!A:E,5,FALSE)</f>
        <v>8</v>
      </c>
      <c r="F1055" s="2" t="str">
        <f ca="1">VLOOKUP(D1055,CUSTOMERS!A:J,10,FALSE)</f>
        <v>30 - 40</v>
      </c>
      <c r="G1055" s="2" t="str">
        <f>VLOOKUP(D1055,CUSTOMERS!A:I,9,FALSE)</f>
        <v>South</v>
      </c>
      <c r="H1055" s="2" t="str">
        <f>VLOOKUP(D1055,CUSTOMERS!A:K,11,FALSE)</f>
        <v>USA</v>
      </c>
      <c r="I1055" s="2">
        <f t="shared" si="16"/>
        <v>1</v>
      </c>
    </row>
    <row r="1056" spans="1:9" x14ac:dyDescent="0.2">
      <c r="A1056" s="2">
        <v>2157</v>
      </c>
      <c r="B1056" s="2">
        <v>1</v>
      </c>
      <c r="C1056" s="4">
        <v>45290</v>
      </c>
      <c r="D1056" s="2">
        <v>683</v>
      </c>
      <c r="E1056" s="2">
        <f>VLOOKUP(D1056,CUSTOMERS!A:E,5,FALSE)</f>
        <v>7</v>
      </c>
      <c r="F1056" s="2" t="str">
        <f ca="1">VLOOKUP(D1056,CUSTOMERS!A:J,10,FALSE)</f>
        <v>20 - 30</v>
      </c>
      <c r="G1056" s="2" t="str">
        <f>VLOOKUP(D1056,CUSTOMERS!A:I,9,FALSE)</f>
        <v>Canada</v>
      </c>
      <c r="H1056" s="2" t="str">
        <f>VLOOKUP(D1056,CUSTOMERS!A:K,11,FALSE)</f>
        <v>Canada</v>
      </c>
      <c r="I1056" s="2">
        <f t="shared" si="16"/>
        <v>0</v>
      </c>
    </row>
    <row r="1057" spans="1:9" x14ac:dyDescent="0.2">
      <c r="A1057" s="2">
        <v>2158</v>
      </c>
      <c r="B1057" s="2">
        <v>1</v>
      </c>
      <c r="C1057" s="4">
        <v>45290</v>
      </c>
      <c r="D1057" s="2">
        <v>456</v>
      </c>
      <c r="E1057" s="2">
        <f>VLOOKUP(D1057,CUSTOMERS!A:E,5,FALSE)</f>
        <v>7</v>
      </c>
      <c r="F1057" s="2" t="str">
        <f ca="1">VLOOKUP(D1057,CUSTOMERS!A:J,10,FALSE)</f>
        <v>50 - 60</v>
      </c>
      <c r="G1057" s="2" t="str">
        <f>VLOOKUP(D1057,CUSTOMERS!A:I,9,FALSE)</f>
        <v>England</v>
      </c>
      <c r="H1057" s="2" t="str">
        <f>VLOOKUP(D1057,CUSTOMERS!A:K,11,FALSE)</f>
        <v>Europe</v>
      </c>
      <c r="I1057" s="2">
        <f t="shared" si="16"/>
        <v>1</v>
      </c>
    </row>
    <row r="1058" spans="1:9" x14ac:dyDescent="0.2">
      <c r="A1058" s="2">
        <v>2159</v>
      </c>
      <c r="B1058" s="2">
        <v>1</v>
      </c>
      <c r="C1058" s="4">
        <v>45290</v>
      </c>
      <c r="D1058" s="2">
        <v>684</v>
      </c>
      <c r="E1058" s="2">
        <f>VLOOKUP(D1058,CUSTOMERS!A:E,5,FALSE)</f>
        <v>6</v>
      </c>
      <c r="F1058" s="2" t="str">
        <f ca="1">VLOOKUP(D1058,CUSTOMERS!A:J,10,FALSE)</f>
        <v>20 - 30</v>
      </c>
      <c r="G1058" s="2" t="str">
        <f>VLOOKUP(D1058,CUSTOMERS!A:I,9,FALSE)</f>
        <v>Central</v>
      </c>
      <c r="H1058" s="2" t="str">
        <f>VLOOKUP(D1058,CUSTOMERS!A:K,11,FALSE)</f>
        <v>USA</v>
      </c>
      <c r="I1058" s="2">
        <f t="shared" si="16"/>
        <v>1</v>
      </c>
    </row>
    <row r="1059" spans="1:9" x14ac:dyDescent="0.2">
      <c r="A1059" s="2">
        <v>2160</v>
      </c>
      <c r="B1059" s="2">
        <v>1</v>
      </c>
      <c r="C1059" s="4">
        <v>45290</v>
      </c>
      <c r="D1059" s="2">
        <v>119</v>
      </c>
      <c r="E1059" s="2">
        <f>VLOOKUP(D1059,CUSTOMERS!A:E,5,FALSE)</f>
        <v>4</v>
      </c>
      <c r="F1059" s="2" t="str">
        <f ca="1">VLOOKUP(D1059,CUSTOMERS!A:J,10,FALSE)</f>
        <v>50 - 60</v>
      </c>
      <c r="G1059" s="2" t="str">
        <f>VLOOKUP(D1059,CUSTOMERS!A:I,9,FALSE)</f>
        <v>Germany</v>
      </c>
      <c r="H1059" s="2" t="str">
        <f>VLOOKUP(D1059,CUSTOMERS!A:K,11,FALSE)</f>
        <v>Europe</v>
      </c>
      <c r="I1059" s="2">
        <f t="shared" si="16"/>
        <v>1</v>
      </c>
    </row>
    <row r="1060" spans="1:9" x14ac:dyDescent="0.2">
      <c r="A1060" s="2">
        <v>2161</v>
      </c>
      <c r="B1060" s="2">
        <v>1</v>
      </c>
      <c r="C1060" s="4">
        <v>45290</v>
      </c>
      <c r="D1060" s="2">
        <v>684</v>
      </c>
      <c r="E1060" s="2">
        <f>VLOOKUP(D1060,CUSTOMERS!A:E,5,FALSE)</f>
        <v>6</v>
      </c>
      <c r="F1060" s="2" t="str">
        <f ca="1">VLOOKUP(D1060,CUSTOMERS!A:J,10,FALSE)</f>
        <v>20 - 30</v>
      </c>
      <c r="G1060" s="2" t="str">
        <f>VLOOKUP(D1060,CUSTOMERS!A:I,9,FALSE)</f>
        <v>Central</v>
      </c>
      <c r="H1060" s="2" t="str">
        <f>VLOOKUP(D1060,CUSTOMERS!A:K,11,FALSE)</f>
        <v>USA</v>
      </c>
      <c r="I1060" s="2">
        <f t="shared" si="16"/>
        <v>1</v>
      </c>
    </row>
    <row r="1061" spans="1:9" x14ac:dyDescent="0.2">
      <c r="A1061" s="2">
        <v>2162</v>
      </c>
      <c r="B1061" s="2">
        <v>1</v>
      </c>
      <c r="C1061" s="4">
        <v>45290</v>
      </c>
      <c r="D1061" s="2">
        <v>311</v>
      </c>
      <c r="E1061" s="2">
        <f>VLOOKUP(D1061,CUSTOMERS!A:E,5,FALSE)</f>
        <v>4</v>
      </c>
      <c r="F1061" s="2" t="str">
        <f ca="1">VLOOKUP(D1061,CUSTOMERS!A:J,10,FALSE)</f>
        <v>60 - 70</v>
      </c>
      <c r="G1061" s="2" t="str">
        <f>VLOOKUP(D1061,CUSTOMERS!A:I,9,FALSE)</f>
        <v>North-East</v>
      </c>
      <c r="H1061" s="2" t="str">
        <f>VLOOKUP(D1061,CUSTOMERS!A:K,11,FALSE)</f>
        <v>USA</v>
      </c>
      <c r="I1061" s="2">
        <f t="shared" si="16"/>
        <v>1</v>
      </c>
    </row>
    <row r="1062" spans="1:9" x14ac:dyDescent="0.2">
      <c r="A1062" s="2">
        <v>2163</v>
      </c>
      <c r="B1062" s="2">
        <v>1</v>
      </c>
      <c r="C1062" s="4">
        <v>45290</v>
      </c>
      <c r="D1062" s="2">
        <v>453</v>
      </c>
      <c r="E1062" s="2">
        <f>VLOOKUP(D1062,CUSTOMERS!A:E,5,FALSE)</f>
        <v>6</v>
      </c>
      <c r="F1062" s="2" t="str">
        <f ca="1">VLOOKUP(D1062,CUSTOMERS!A:J,10,FALSE)</f>
        <v>30 - 40</v>
      </c>
      <c r="G1062" s="2" t="str">
        <f>VLOOKUP(D1062,CUSTOMERS!A:I,9,FALSE)</f>
        <v>Mid-Atlantic</v>
      </c>
      <c r="H1062" s="2" t="str">
        <f>VLOOKUP(D1062,CUSTOMERS!A:K,11,FALSE)</f>
        <v>USA</v>
      </c>
      <c r="I1062" s="2">
        <f t="shared" si="16"/>
        <v>1</v>
      </c>
    </row>
    <row r="1063" spans="1:9" x14ac:dyDescent="0.2">
      <c r="A1063" s="2">
        <v>2164</v>
      </c>
      <c r="B1063" s="2">
        <v>1</v>
      </c>
      <c r="C1063" s="4">
        <v>45290</v>
      </c>
      <c r="D1063" s="2">
        <v>685</v>
      </c>
      <c r="E1063" s="2">
        <f>VLOOKUP(D1063,CUSTOMERS!A:E,5,FALSE)</f>
        <v>8</v>
      </c>
      <c r="F1063" s="2" t="str">
        <f ca="1">VLOOKUP(D1063,CUSTOMERS!A:J,10,FALSE)</f>
        <v>20 - 30</v>
      </c>
      <c r="G1063" s="2" t="str">
        <f>VLOOKUP(D1063,CUSTOMERS!A:I,9,FALSE)</f>
        <v>North-East</v>
      </c>
      <c r="H1063" s="2" t="str">
        <f>VLOOKUP(D1063,CUSTOMERS!A:K,11,FALSE)</f>
        <v>USA</v>
      </c>
      <c r="I1063" s="2">
        <f t="shared" si="16"/>
        <v>0</v>
      </c>
    </row>
    <row r="1064" spans="1:9" x14ac:dyDescent="0.2">
      <c r="A1064"/>
      <c r="B1064"/>
      <c r="C1064"/>
      <c r="D1064"/>
      <c r="E1064"/>
      <c r="F1064"/>
      <c r="G1064"/>
      <c r="H1064"/>
    </row>
  </sheetData>
  <autoFilter ref="A1:H1063" xr:uid="{00000000-0001-0000-0000-000000000000}"/>
  <pageMargins left="0.75" right="0.75" top="1" bottom="1" header="0.5" footer="0.5"/>
  <pageSetup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B15E9-90C3-451F-A984-2DB56C4F6F79}">
  <dimension ref="A1:M681"/>
  <sheetViews>
    <sheetView workbookViewId="0">
      <selection activeCell="D16" sqref="D16"/>
    </sheetView>
  </sheetViews>
  <sheetFormatPr defaultRowHeight="12.75" x14ac:dyDescent="0.2"/>
  <cols>
    <col min="1" max="1" width="7.42578125" bestFit="1" customWidth="1"/>
    <col min="2" max="2" width="15.5703125" bestFit="1" customWidth="1"/>
    <col min="3" max="3" width="15.42578125" bestFit="1" customWidth="1"/>
    <col min="4" max="4" width="13.85546875" bestFit="1" customWidth="1"/>
    <col min="5" max="5" width="14.7109375" bestFit="1" customWidth="1"/>
    <col min="6" max="6" width="24.5703125" bestFit="1" customWidth="1"/>
    <col min="7" max="7" width="24.42578125" bestFit="1" customWidth="1"/>
    <col min="8" max="8" width="15.28515625" bestFit="1" customWidth="1"/>
    <col min="9" max="9" width="11.85546875" bestFit="1" customWidth="1"/>
    <col min="10" max="10" width="14.28515625" bestFit="1" customWidth="1"/>
    <col min="11" max="11" width="10.28515625" bestFit="1" customWidth="1"/>
    <col min="12" max="12" width="14.5703125" bestFit="1" customWidth="1"/>
    <col min="13" max="13" width="14.7109375" bestFit="1" customWidth="1"/>
  </cols>
  <sheetData>
    <row r="1" spans="1:13" s="1" customFormat="1" x14ac:dyDescent="0.2">
      <c r="A1" s="1" t="s">
        <v>1160</v>
      </c>
      <c r="B1" s="1" t="s">
        <v>170</v>
      </c>
      <c r="C1" s="1" t="s">
        <v>171</v>
      </c>
      <c r="D1" s="1" t="s">
        <v>172</v>
      </c>
      <c r="E1" s="1" t="s">
        <v>891</v>
      </c>
      <c r="F1" s="1" t="s">
        <v>2198</v>
      </c>
      <c r="G1" s="1" t="s">
        <v>173</v>
      </c>
      <c r="H1" s="1" t="s">
        <v>1161</v>
      </c>
      <c r="I1" s="1" t="s">
        <v>1162</v>
      </c>
      <c r="J1" s="1" t="s">
        <v>2190</v>
      </c>
      <c r="K1" s="1" t="s">
        <v>2191</v>
      </c>
      <c r="L1" s="1" t="s">
        <v>2219</v>
      </c>
      <c r="M1" s="1" t="s">
        <v>2236</v>
      </c>
    </row>
    <row r="2" spans="1:13" x14ac:dyDescent="0.2">
      <c r="A2">
        <v>1</v>
      </c>
      <c r="B2" t="s">
        <v>174</v>
      </c>
      <c r="C2" t="s">
        <v>175</v>
      </c>
      <c r="D2" s="3">
        <v>29776</v>
      </c>
      <c r="E2">
        <v>6</v>
      </c>
      <c r="F2" s="6" t="str" cm="1">
        <f t="array" ref="F2">_xlfn.IFS(E2=1,"$0 - $19999",
E2=2,"$20000 - $39999",
E2=3,"$40000 - $59999",
E2=4,"$60000 - $69999",
E2=5,"$70000 - $79999",
E2=6,"$80000 - $89999",
E2=7,"$90000 - $99999",
E2=8,"$100000 - $199999",
E2=9,"$200000 - $249999",
TRUE,"$250000 +")</f>
        <v>$80000 - $89999</v>
      </c>
      <c r="G2" t="s">
        <v>176</v>
      </c>
      <c r="H2" t="s">
        <v>1874</v>
      </c>
      <c r="I2" t="s">
        <v>2089</v>
      </c>
      <c r="J2" s="7" t="str" cm="1">
        <f t="array" aca="1" ref="J2" ca="1">_xlfn.IFS((TODAY()-D2)/365.25&lt;20,"&lt; 20",
(TODAY()-D2)/365.25&lt;30,"20 - 30",
(TODAY()-D2)/365.25&lt;40,"30 - 40",
(TODAY()-D2)/365.25&lt;50,"40 - 50",
(TODAY()-D2)/365.25&lt;60,"50 - 60",
(TODAY()-D2)/365.25&lt;70,"60 - 70",
TRUE,"70+")</f>
        <v>40 - 50</v>
      </c>
      <c r="K2" t="str">
        <f>IF(I2="England","Europe",IF(I2="Germany","Europe",IF(I2="France","Europe",IF(I2="Canada","Canada","USA"))))</f>
        <v>USA</v>
      </c>
      <c r="L2" s="14">
        <f>SUMIF(ORDERLINES!D:D,CUSTOMERS!A2,ORDERLINES!J:J)</f>
        <v>17</v>
      </c>
      <c r="M2" s="14">
        <f>SUMIF(ORDERLINES!D:D,CUSTOMERS!A2,ORDERLINES!L:L)</f>
        <v>7.5</v>
      </c>
    </row>
    <row r="3" spans="1:13" x14ac:dyDescent="0.2">
      <c r="A3">
        <v>2</v>
      </c>
      <c r="B3" t="s">
        <v>177</v>
      </c>
      <c r="C3" t="s">
        <v>178</v>
      </c>
      <c r="D3" s="3">
        <v>19983</v>
      </c>
      <c r="E3">
        <v>3</v>
      </c>
      <c r="F3" s="6" t="str" cm="1">
        <f t="array" ref="F3">_xlfn.IFS(E3=1,"$0 - $19999",
E3=2,"$20000 - $39999",
E3=3,"$40000 - $59999",
E3=4,"$60000 - $69999",
E3=5,"$70000 - $79999",
E3=6,"$80000 - $89999",
E3=7,"$90000 - $99999",
E3=8,"$100000 - $199999",
E3=9,"$200000 - $249999",
TRUE,"$250000 +")</f>
        <v>$40000 - $59999</v>
      </c>
      <c r="G3" t="s">
        <v>179</v>
      </c>
      <c r="H3" t="s">
        <v>2082</v>
      </c>
      <c r="I3" t="s">
        <v>2096</v>
      </c>
      <c r="J3" s="7" t="str" cm="1">
        <f t="array" aca="1" ref="J3" ca="1">_xlfn.IFS((TODAY()-D3)/365.25&lt;20,"&lt; 20",
(TODAY()-D3)/365.25&lt;30,"20 - 30",
(TODAY()-D3)/365.25&lt;40,"30 - 40",
(TODAY()-D3)/365.25&lt;50,"40 - 50",
(TODAY()-D3)/365.25&lt;60,"50 - 60",
(TODAY()-D3)/365.25&lt;70,"60 - 70",
TRUE,"70+")</f>
        <v>60 - 70</v>
      </c>
      <c r="K3" t="str">
        <f t="shared" ref="K3:K66" si="0">IF(I3="England","Europe",IF(I3="Germany","Europe",IF(I3="France","Europe",IF(I3="Canada","Canada","USA"))))</f>
        <v>Europe</v>
      </c>
      <c r="L3" s="14">
        <f>SUMIF(ORDERLINES!D:D,CUSTOMERS!A3,ORDERLINES!J:J)</f>
        <v>174</v>
      </c>
      <c r="M3" s="14">
        <f>SUMIF(ORDERLINES!D:D,CUSTOMERS!A3,ORDERLINES!L:L)</f>
        <v>75</v>
      </c>
    </row>
    <row r="4" spans="1:13" x14ac:dyDescent="0.2">
      <c r="A4">
        <v>3</v>
      </c>
      <c r="B4" t="s">
        <v>180</v>
      </c>
      <c r="C4" t="s">
        <v>181</v>
      </c>
      <c r="D4" s="3">
        <v>23108</v>
      </c>
      <c r="E4">
        <v>3</v>
      </c>
      <c r="F4" s="6" t="str" cm="1">
        <f t="array" ref="F4">_xlfn.IFS(E4=1,"$0 - $19999",
E4=2,"$20000 - $39999",
E4=3,"$40000 - $59999",
E4=4,"$60000 - $69999",
E4=5,"$70000 - $79999",
E4=6,"$80000 - $89999",
E4=7,"$90000 - $99999",
E4=8,"$100000 - $199999",
E4=9,"$200000 - $249999",
TRUE,"$250000 +")</f>
        <v>$40000 - $59999</v>
      </c>
      <c r="G4" t="s">
        <v>182</v>
      </c>
      <c r="H4" t="s">
        <v>1955</v>
      </c>
      <c r="I4" t="s">
        <v>2091</v>
      </c>
      <c r="J4" s="7" t="str" cm="1">
        <f t="array" aca="1" ref="J4" ca="1">_xlfn.IFS((TODAY()-D4)/365.25&lt;20,"&lt; 20",
(TODAY()-D4)/365.25&lt;30,"20 - 30",
(TODAY()-D4)/365.25&lt;40,"30 - 40",
(TODAY()-D4)/365.25&lt;50,"40 - 50",
(TODAY()-D4)/365.25&lt;60,"50 - 60",
(TODAY()-D4)/365.25&lt;70,"60 - 70",
TRUE,"70+")</f>
        <v>60 - 70</v>
      </c>
      <c r="K4" t="str">
        <f t="shared" si="0"/>
        <v>USA</v>
      </c>
      <c r="L4" s="14">
        <f>SUMIF(ORDERLINES!D:D,CUSTOMERS!A4,ORDERLINES!J:J)</f>
        <v>35</v>
      </c>
      <c r="M4" s="14">
        <f>SUMIF(ORDERLINES!D:D,CUSTOMERS!A4,ORDERLINES!L:L)</f>
        <v>15.5</v>
      </c>
    </row>
    <row r="5" spans="1:13" x14ac:dyDescent="0.2">
      <c r="A5">
        <v>4</v>
      </c>
      <c r="B5" t="s">
        <v>183</v>
      </c>
      <c r="C5" t="s">
        <v>184</v>
      </c>
      <c r="D5" s="3">
        <v>21157</v>
      </c>
      <c r="E5">
        <v>3</v>
      </c>
      <c r="F5" s="6" t="str" cm="1">
        <f t="array" ref="F5">_xlfn.IFS(E5=1,"$0 - $19999",
E5=2,"$20000 - $39999",
E5=3,"$40000 - $59999",
E5=4,"$60000 - $69999",
E5=5,"$70000 - $79999",
E5=6,"$80000 - $89999",
E5=7,"$90000 - $99999",
E5=8,"$100000 - $199999",
E5=9,"$200000 - $249999",
TRUE,"$250000 +")</f>
        <v>$40000 - $59999</v>
      </c>
      <c r="G5" t="s">
        <v>185</v>
      </c>
      <c r="H5" t="s">
        <v>1974</v>
      </c>
      <c r="I5" t="s">
        <v>2089</v>
      </c>
      <c r="J5" s="7" t="str" cm="1">
        <f t="array" aca="1" ref="J5" ca="1">_xlfn.IFS((TODAY()-D5)/365.25&lt;20,"&lt; 20",
(TODAY()-D5)/365.25&lt;30,"20 - 30",
(TODAY()-D5)/365.25&lt;40,"30 - 40",
(TODAY()-D5)/365.25&lt;50,"40 - 50",
(TODAY()-D5)/365.25&lt;60,"50 - 60",
(TODAY()-D5)/365.25&lt;70,"60 - 70",
TRUE,"70+")</f>
        <v>60 - 70</v>
      </c>
      <c r="K5" t="str">
        <f t="shared" si="0"/>
        <v>USA</v>
      </c>
      <c r="L5" s="14">
        <f>SUMIF(ORDERLINES!D:D,CUSTOMERS!A5,ORDERLINES!J:J)</f>
        <v>450</v>
      </c>
      <c r="M5" s="14">
        <f>SUMIF(ORDERLINES!D:D,CUSTOMERS!A5,ORDERLINES!L:L)</f>
        <v>220</v>
      </c>
    </row>
    <row r="6" spans="1:13" x14ac:dyDescent="0.2">
      <c r="A6">
        <v>5</v>
      </c>
      <c r="B6" t="s">
        <v>186</v>
      </c>
      <c r="C6" t="s">
        <v>187</v>
      </c>
      <c r="D6" s="3">
        <v>21608</v>
      </c>
      <c r="E6">
        <v>3</v>
      </c>
      <c r="F6" s="6" t="str" cm="1">
        <f t="array" ref="F6">_xlfn.IFS(E6=1,"$0 - $19999",
E6=2,"$20000 - $39999",
E6=3,"$40000 - $59999",
E6=4,"$60000 - $69999",
E6=5,"$70000 - $79999",
E6=6,"$80000 - $89999",
E6=7,"$90000 - $99999",
E6=8,"$100000 - $199999",
E6=9,"$200000 - $249999",
TRUE,"$250000 +")</f>
        <v>$40000 - $59999</v>
      </c>
      <c r="G6" t="s">
        <v>188</v>
      </c>
      <c r="H6" t="s">
        <v>2066</v>
      </c>
      <c r="I6" t="s">
        <v>2094</v>
      </c>
      <c r="J6" s="7" t="str" cm="1">
        <f t="array" aca="1" ref="J6" ca="1">_xlfn.IFS((TODAY()-D6)/365.25&lt;20,"&lt; 20",
(TODAY()-D6)/365.25&lt;30,"20 - 30",
(TODAY()-D6)/365.25&lt;40,"30 - 40",
(TODAY()-D6)/365.25&lt;50,"40 - 50",
(TODAY()-D6)/365.25&lt;60,"50 - 60",
(TODAY()-D6)/365.25&lt;70,"60 - 70",
TRUE,"70+")</f>
        <v>60 - 70</v>
      </c>
      <c r="K6" t="str">
        <f t="shared" si="0"/>
        <v>USA</v>
      </c>
      <c r="L6" s="14">
        <f>SUMIF(ORDERLINES!D:D,CUSTOMERS!A6,ORDERLINES!J:J)</f>
        <v>25</v>
      </c>
      <c r="M6" s="14">
        <f>SUMIF(ORDERLINES!D:D,CUSTOMERS!A6,ORDERLINES!L:L)</f>
        <v>10.5</v>
      </c>
    </row>
    <row r="7" spans="1:13" x14ac:dyDescent="0.2">
      <c r="A7">
        <v>6</v>
      </c>
      <c r="B7" t="s">
        <v>189</v>
      </c>
      <c r="C7" t="s">
        <v>190</v>
      </c>
      <c r="D7" s="3">
        <v>32507</v>
      </c>
      <c r="E7">
        <v>5</v>
      </c>
      <c r="F7" s="6" t="str" cm="1">
        <f t="array" ref="F7">_xlfn.IFS(E7=1,"$0 - $19999",
E7=2,"$20000 - $39999",
E7=3,"$40000 - $59999",
E7=4,"$60000 - $69999",
E7=5,"$70000 - $79999",
E7=6,"$80000 - $89999",
E7=7,"$90000 - $99999",
E7=8,"$100000 - $199999",
E7=9,"$200000 - $249999",
TRUE,"$250000 +")</f>
        <v>$70000 - $79999</v>
      </c>
      <c r="G7" t="s">
        <v>191</v>
      </c>
      <c r="H7" t="s">
        <v>1966</v>
      </c>
      <c r="I7" t="s">
        <v>2093</v>
      </c>
      <c r="J7" s="7" t="str" cm="1">
        <f t="array" aca="1" ref="J7" ca="1">_xlfn.IFS((TODAY()-D7)/365.25&lt;20,"&lt; 20",
(TODAY()-D7)/365.25&lt;30,"20 - 30",
(TODAY()-D7)/365.25&lt;40,"30 - 40",
(TODAY()-D7)/365.25&lt;50,"40 - 50",
(TODAY()-D7)/365.25&lt;60,"50 - 60",
(TODAY()-D7)/365.25&lt;70,"60 - 70",
TRUE,"70+")</f>
        <v>30 - 40</v>
      </c>
      <c r="K7" t="str">
        <f t="shared" si="0"/>
        <v>USA</v>
      </c>
      <c r="L7" s="14">
        <f>SUMIF(ORDERLINES!D:D,CUSTOMERS!A7,ORDERLINES!J:J)</f>
        <v>120</v>
      </c>
      <c r="M7" s="14">
        <f>SUMIF(ORDERLINES!D:D,CUSTOMERS!A7,ORDERLINES!L:L)</f>
        <v>52</v>
      </c>
    </row>
    <row r="8" spans="1:13" x14ac:dyDescent="0.2">
      <c r="A8">
        <v>7</v>
      </c>
      <c r="B8" t="s">
        <v>192</v>
      </c>
      <c r="C8" t="s">
        <v>193</v>
      </c>
      <c r="D8" s="3">
        <v>25935</v>
      </c>
      <c r="E8">
        <v>2</v>
      </c>
      <c r="F8" s="6" t="str" cm="1">
        <f t="array" ref="F8">_xlfn.IFS(E8=1,"$0 - $19999",
E8=2,"$20000 - $39999",
E8=3,"$40000 - $59999",
E8=4,"$60000 - $69999",
E8=5,"$70000 - $79999",
E8=6,"$80000 - $89999",
E8=7,"$90000 - $99999",
E8=8,"$100000 - $199999",
E8=9,"$200000 - $249999",
TRUE,"$250000 +")</f>
        <v>$20000 - $39999</v>
      </c>
      <c r="G8" t="s">
        <v>194</v>
      </c>
      <c r="H8" t="s">
        <v>1997</v>
      </c>
      <c r="I8" t="s">
        <v>2092</v>
      </c>
      <c r="J8" s="7" t="str" cm="1">
        <f t="array" aca="1" ref="J8" ca="1">_xlfn.IFS((TODAY()-D8)/365.25&lt;20,"&lt; 20",
(TODAY()-D8)/365.25&lt;30,"20 - 30",
(TODAY()-D8)/365.25&lt;40,"30 - 40",
(TODAY()-D8)/365.25&lt;50,"40 - 50",
(TODAY()-D8)/365.25&lt;60,"50 - 60",
(TODAY()-D8)/365.25&lt;70,"60 - 70",
TRUE,"70+")</f>
        <v>50 - 60</v>
      </c>
      <c r="K8" t="str">
        <f t="shared" si="0"/>
        <v>USA</v>
      </c>
      <c r="L8" s="14">
        <f>SUMIF(ORDERLINES!D:D,CUSTOMERS!A8,ORDERLINES!J:J)</f>
        <v>153</v>
      </c>
      <c r="M8" s="14">
        <f>SUMIF(ORDERLINES!D:D,CUSTOMERS!A8,ORDERLINES!L:L)</f>
        <v>68.5</v>
      </c>
    </row>
    <row r="9" spans="1:13" x14ac:dyDescent="0.2">
      <c r="A9">
        <v>8</v>
      </c>
      <c r="B9" t="s">
        <v>195</v>
      </c>
      <c r="C9" t="s">
        <v>196</v>
      </c>
      <c r="D9" s="3">
        <v>26271</v>
      </c>
      <c r="E9">
        <v>3</v>
      </c>
      <c r="F9" s="6" t="str" cm="1">
        <f t="array" ref="F9">_xlfn.IFS(E9=1,"$0 - $19999",
E9=2,"$20000 - $39999",
E9=3,"$40000 - $59999",
E9=4,"$60000 - $69999",
E9=5,"$70000 - $79999",
E9=6,"$80000 - $89999",
E9=7,"$90000 - $99999",
E9=8,"$100000 - $199999",
E9=9,"$200000 - $249999",
TRUE,"$250000 +")</f>
        <v>$40000 - $59999</v>
      </c>
      <c r="G9" t="s">
        <v>197</v>
      </c>
      <c r="H9" t="s">
        <v>2046</v>
      </c>
      <c r="I9" t="s">
        <v>2091</v>
      </c>
      <c r="J9" s="7" t="str" cm="1">
        <f t="array" aca="1" ref="J9" ca="1">_xlfn.IFS((TODAY()-D9)/365.25&lt;20,"&lt; 20",
(TODAY()-D9)/365.25&lt;30,"20 - 30",
(TODAY()-D9)/365.25&lt;40,"30 - 40",
(TODAY()-D9)/365.25&lt;50,"40 - 50",
(TODAY()-D9)/365.25&lt;60,"50 - 60",
(TODAY()-D9)/365.25&lt;70,"60 - 70",
TRUE,"70+")</f>
        <v>50 - 60</v>
      </c>
      <c r="K9" t="str">
        <f t="shared" si="0"/>
        <v>USA</v>
      </c>
      <c r="L9" s="14">
        <f>SUMIF(ORDERLINES!D:D,CUSTOMERS!A9,ORDERLINES!J:J)</f>
        <v>48</v>
      </c>
      <c r="M9" s="14">
        <f>SUMIF(ORDERLINES!D:D,CUSTOMERS!A9,ORDERLINES!L:L)</f>
        <v>20</v>
      </c>
    </row>
    <row r="10" spans="1:13" x14ac:dyDescent="0.2">
      <c r="A10">
        <v>9</v>
      </c>
      <c r="B10" t="s">
        <v>198</v>
      </c>
      <c r="C10" t="s">
        <v>199</v>
      </c>
      <c r="D10" s="3">
        <v>31422</v>
      </c>
      <c r="E10">
        <v>6</v>
      </c>
      <c r="F10" s="6" t="str" cm="1">
        <f t="array" ref="F10">_xlfn.IFS(E10=1,"$0 - $19999",
E10=2,"$20000 - $39999",
E10=3,"$40000 - $59999",
E10=4,"$60000 - $69999",
E10=5,"$70000 - $79999",
E10=6,"$80000 - $89999",
E10=7,"$90000 - $99999",
E10=8,"$100000 - $199999",
E10=9,"$200000 - $249999",
TRUE,"$250000 +")</f>
        <v>$80000 - $89999</v>
      </c>
      <c r="G10" t="s">
        <v>200</v>
      </c>
      <c r="H10" t="s">
        <v>1956</v>
      </c>
      <c r="I10" t="s">
        <v>2094</v>
      </c>
      <c r="J10" s="7" t="str" cm="1">
        <f t="array" aca="1" ref="J10" ca="1">_xlfn.IFS((TODAY()-D10)/365.25&lt;20,"&lt; 20",
(TODAY()-D10)/365.25&lt;30,"20 - 30",
(TODAY()-D10)/365.25&lt;40,"30 - 40",
(TODAY()-D10)/365.25&lt;50,"40 - 50",
(TODAY()-D10)/365.25&lt;60,"50 - 60",
(TODAY()-D10)/365.25&lt;70,"60 - 70",
TRUE,"70+")</f>
        <v>30 - 40</v>
      </c>
      <c r="K10" t="str">
        <f t="shared" si="0"/>
        <v>USA</v>
      </c>
      <c r="L10" s="14">
        <f>SUMIF(ORDERLINES!D:D,CUSTOMERS!A10,ORDERLINES!J:J)</f>
        <v>349</v>
      </c>
      <c r="M10" s="14">
        <f>SUMIF(ORDERLINES!D:D,CUSTOMERS!A10,ORDERLINES!L:L)</f>
        <v>148.5</v>
      </c>
    </row>
    <row r="11" spans="1:13" x14ac:dyDescent="0.2">
      <c r="A11">
        <v>10</v>
      </c>
      <c r="B11" t="s">
        <v>201</v>
      </c>
      <c r="C11" t="s">
        <v>202</v>
      </c>
      <c r="D11" s="3">
        <v>31831</v>
      </c>
      <c r="E11">
        <v>3</v>
      </c>
      <c r="F11" s="6" t="str" cm="1">
        <f t="array" ref="F11">_xlfn.IFS(E11=1,"$0 - $19999",
E11=2,"$20000 - $39999",
E11=3,"$40000 - $59999",
E11=4,"$60000 - $69999",
E11=5,"$70000 - $79999",
E11=6,"$80000 - $89999",
E11=7,"$90000 - $99999",
E11=8,"$100000 - $199999",
E11=9,"$200000 - $249999",
TRUE,"$250000 +")</f>
        <v>$40000 - $59999</v>
      </c>
      <c r="G11" t="s">
        <v>203</v>
      </c>
      <c r="H11" t="s">
        <v>2058</v>
      </c>
      <c r="I11" t="s">
        <v>2091</v>
      </c>
      <c r="J11" s="7" t="str" cm="1">
        <f t="array" aca="1" ref="J11" ca="1">_xlfn.IFS((TODAY()-D11)/365.25&lt;20,"&lt; 20",
(TODAY()-D11)/365.25&lt;30,"20 - 30",
(TODAY()-D11)/365.25&lt;40,"30 - 40",
(TODAY()-D11)/365.25&lt;50,"40 - 50",
(TODAY()-D11)/365.25&lt;60,"50 - 60",
(TODAY()-D11)/365.25&lt;70,"60 - 70",
TRUE,"70+")</f>
        <v>30 - 40</v>
      </c>
      <c r="K11" t="str">
        <f t="shared" si="0"/>
        <v>USA</v>
      </c>
      <c r="L11" s="14">
        <f>SUMIF(ORDERLINES!D:D,CUSTOMERS!A11,ORDERLINES!J:J)</f>
        <v>909</v>
      </c>
      <c r="M11" s="14">
        <f>SUMIF(ORDERLINES!D:D,CUSTOMERS!A11,ORDERLINES!L:L)</f>
        <v>436.5</v>
      </c>
    </row>
    <row r="12" spans="1:13" x14ac:dyDescent="0.2">
      <c r="A12">
        <v>11</v>
      </c>
      <c r="B12" t="s">
        <v>204</v>
      </c>
      <c r="C12" t="s">
        <v>205</v>
      </c>
      <c r="D12" s="3">
        <v>25884</v>
      </c>
      <c r="E12">
        <v>7</v>
      </c>
      <c r="F12" s="6" t="str" cm="1">
        <f t="array" ref="F12">_xlfn.IFS(E12=1,"$0 - $19999",
E12=2,"$20000 - $39999",
E12=3,"$40000 - $59999",
E12=4,"$60000 - $69999",
E12=5,"$70000 - $79999",
E12=6,"$80000 - $89999",
E12=7,"$90000 - $99999",
E12=8,"$100000 - $199999",
E12=9,"$200000 - $249999",
TRUE,"$250000 +")</f>
        <v>$90000 - $99999</v>
      </c>
      <c r="G12" t="s">
        <v>206</v>
      </c>
      <c r="H12" t="s">
        <v>1917</v>
      </c>
      <c r="I12" t="s">
        <v>2093</v>
      </c>
      <c r="J12" s="7" t="str" cm="1">
        <f t="array" aca="1" ref="J12" ca="1">_xlfn.IFS((TODAY()-D12)/365.25&lt;20,"&lt; 20",
(TODAY()-D12)/365.25&lt;30,"20 - 30",
(TODAY()-D12)/365.25&lt;40,"30 - 40",
(TODAY()-D12)/365.25&lt;50,"40 - 50",
(TODAY()-D12)/365.25&lt;60,"50 - 60",
(TODAY()-D12)/365.25&lt;70,"60 - 70",
TRUE,"70+")</f>
        <v>50 - 60</v>
      </c>
      <c r="K12" t="str">
        <f t="shared" si="0"/>
        <v>USA</v>
      </c>
      <c r="L12" s="14">
        <f>SUMIF(ORDERLINES!D:D,CUSTOMERS!A12,ORDERLINES!J:J)</f>
        <v>134</v>
      </c>
      <c r="M12" s="14">
        <f>SUMIF(ORDERLINES!D:D,CUSTOMERS!A12,ORDERLINES!L:L)</f>
        <v>62</v>
      </c>
    </row>
    <row r="13" spans="1:13" x14ac:dyDescent="0.2">
      <c r="A13">
        <v>12</v>
      </c>
      <c r="B13" t="s">
        <v>207</v>
      </c>
      <c r="C13" t="s">
        <v>208</v>
      </c>
      <c r="D13" s="3">
        <v>25489</v>
      </c>
      <c r="E13">
        <v>5</v>
      </c>
      <c r="F13" s="6" t="str" cm="1">
        <f t="array" ref="F13">_xlfn.IFS(E13=1,"$0 - $19999",
E13=2,"$20000 - $39999",
E13=3,"$40000 - $59999",
E13=4,"$60000 - $69999",
E13=5,"$70000 - $79999",
E13=6,"$80000 - $89999",
E13=7,"$90000 - $99999",
E13=8,"$100000 - $199999",
E13=9,"$200000 - $249999",
TRUE,"$250000 +")</f>
        <v>$70000 - $79999</v>
      </c>
      <c r="G13" t="s">
        <v>209</v>
      </c>
      <c r="H13" t="s">
        <v>2065</v>
      </c>
      <c r="I13" t="s">
        <v>2091</v>
      </c>
      <c r="J13" s="7" t="str" cm="1">
        <f t="array" aca="1" ref="J13" ca="1">_xlfn.IFS((TODAY()-D13)/365.25&lt;20,"&lt; 20",
(TODAY()-D13)/365.25&lt;30,"20 - 30",
(TODAY()-D13)/365.25&lt;40,"30 - 40",
(TODAY()-D13)/365.25&lt;50,"40 - 50",
(TODAY()-D13)/365.25&lt;60,"50 - 60",
(TODAY()-D13)/365.25&lt;70,"60 - 70",
TRUE,"70+")</f>
        <v>50 - 60</v>
      </c>
      <c r="K13" t="str">
        <f t="shared" si="0"/>
        <v>USA</v>
      </c>
      <c r="L13" s="14">
        <f>SUMIF(ORDERLINES!D:D,CUSTOMERS!A13,ORDERLINES!J:J)</f>
        <v>75</v>
      </c>
      <c r="M13" s="14">
        <f>SUMIF(ORDERLINES!D:D,CUSTOMERS!A13,ORDERLINES!L:L)</f>
        <v>33.5</v>
      </c>
    </row>
    <row r="14" spans="1:13" x14ac:dyDescent="0.2">
      <c r="A14">
        <v>13</v>
      </c>
      <c r="B14" t="s">
        <v>210</v>
      </c>
      <c r="C14" t="s">
        <v>211</v>
      </c>
      <c r="D14" s="3">
        <v>25089</v>
      </c>
      <c r="E14">
        <v>7</v>
      </c>
      <c r="F14" s="6" t="str" cm="1">
        <f t="array" ref="F14">_xlfn.IFS(E14=1,"$0 - $19999",
E14=2,"$20000 - $39999",
E14=3,"$40000 - $59999",
E14=4,"$60000 - $69999",
E14=5,"$70000 - $79999",
E14=6,"$80000 - $89999",
E14=7,"$90000 - $99999",
E14=8,"$100000 - $199999",
E14=9,"$200000 - $249999",
TRUE,"$250000 +")</f>
        <v>$90000 - $99999</v>
      </c>
      <c r="G14" t="s">
        <v>212</v>
      </c>
      <c r="H14" t="s">
        <v>2043</v>
      </c>
      <c r="I14" t="s">
        <v>2089</v>
      </c>
      <c r="J14" s="7" t="str" cm="1">
        <f t="array" aca="1" ref="J14" ca="1">_xlfn.IFS((TODAY()-D14)/365.25&lt;20,"&lt; 20",
(TODAY()-D14)/365.25&lt;30,"20 - 30",
(TODAY()-D14)/365.25&lt;40,"30 - 40",
(TODAY()-D14)/365.25&lt;50,"40 - 50",
(TODAY()-D14)/365.25&lt;60,"50 - 60",
(TODAY()-D14)/365.25&lt;70,"60 - 70",
TRUE,"70+")</f>
        <v>50 - 60</v>
      </c>
      <c r="K14" t="str">
        <f t="shared" si="0"/>
        <v>USA</v>
      </c>
      <c r="L14" s="14">
        <f>SUMIF(ORDERLINES!D:D,CUSTOMERS!A14,ORDERLINES!J:J)</f>
        <v>161</v>
      </c>
      <c r="M14" s="14">
        <f>SUMIF(ORDERLINES!D:D,CUSTOMERS!A14,ORDERLINES!L:L)</f>
        <v>69.5</v>
      </c>
    </row>
    <row r="15" spans="1:13" x14ac:dyDescent="0.2">
      <c r="A15">
        <v>14</v>
      </c>
      <c r="B15" t="s">
        <v>213</v>
      </c>
      <c r="C15" t="s">
        <v>214</v>
      </c>
      <c r="D15" s="3">
        <v>32207</v>
      </c>
      <c r="E15">
        <v>3</v>
      </c>
      <c r="F15" s="6" t="str" cm="1">
        <f t="array" ref="F15">_xlfn.IFS(E15=1,"$0 - $19999",
E15=2,"$20000 - $39999",
E15=3,"$40000 - $59999",
E15=4,"$60000 - $69999",
E15=5,"$70000 - $79999",
E15=6,"$80000 - $89999",
E15=7,"$90000 - $99999",
E15=8,"$100000 - $199999",
E15=9,"$200000 - $249999",
TRUE,"$250000 +")</f>
        <v>$40000 - $59999</v>
      </c>
      <c r="G15" t="s">
        <v>215</v>
      </c>
      <c r="H15" t="s">
        <v>2071</v>
      </c>
      <c r="I15" t="s">
        <v>2091</v>
      </c>
      <c r="J15" s="7" t="str" cm="1">
        <f t="array" aca="1" ref="J15" ca="1">_xlfn.IFS((TODAY()-D15)/365.25&lt;20,"&lt; 20",
(TODAY()-D15)/365.25&lt;30,"20 - 30",
(TODAY()-D15)/365.25&lt;40,"30 - 40",
(TODAY()-D15)/365.25&lt;50,"40 - 50",
(TODAY()-D15)/365.25&lt;60,"50 - 60",
(TODAY()-D15)/365.25&lt;70,"60 - 70",
TRUE,"70+")</f>
        <v>30 - 40</v>
      </c>
      <c r="K15" t="str">
        <f t="shared" si="0"/>
        <v>USA</v>
      </c>
      <c r="L15" s="14">
        <f>SUMIF(ORDERLINES!D:D,CUSTOMERS!A15,ORDERLINES!J:J)</f>
        <v>522</v>
      </c>
      <c r="M15" s="14">
        <f>SUMIF(ORDERLINES!D:D,CUSTOMERS!A15,ORDERLINES!L:L)</f>
        <v>257</v>
      </c>
    </row>
    <row r="16" spans="1:13" x14ac:dyDescent="0.2">
      <c r="A16">
        <v>15</v>
      </c>
      <c r="B16" t="s">
        <v>216</v>
      </c>
      <c r="C16" t="s">
        <v>217</v>
      </c>
      <c r="D16" s="3">
        <v>33325</v>
      </c>
      <c r="E16">
        <v>5</v>
      </c>
      <c r="F16" s="6" t="str" cm="1">
        <f t="array" ref="F16">_xlfn.IFS(E16=1,"$0 - $19999",
E16=2,"$20000 - $39999",
E16=3,"$40000 - $59999",
E16=4,"$60000 - $69999",
E16=5,"$70000 - $79999",
E16=6,"$80000 - $89999",
E16=7,"$90000 - $99999",
E16=8,"$100000 - $199999",
E16=9,"$200000 - $249999",
TRUE,"$250000 +")</f>
        <v>$70000 - $79999</v>
      </c>
      <c r="G16" t="s">
        <v>218</v>
      </c>
      <c r="H16" t="s">
        <v>2062</v>
      </c>
      <c r="I16" t="s">
        <v>2092</v>
      </c>
      <c r="J16" s="7" t="str" cm="1">
        <f t="array" aca="1" ref="J16" ca="1">_xlfn.IFS((TODAY()-D16)/365.25&lt;20,"&lt; 20",
(TODAY()-D16)/365.25&lt;30,"20 - 30",
(TODAY()-D16)/365.25&lt;40,"30 - 40",
(TODAY()-D16)/365.25&lt;50,"40 - 50",
(TODAY()-D16)/365.25&lt;60,"50 - 60",
(TODAY()-D16)/365.25&lt;70,"60 - 70",
TRUE,"70+")</f>
        <v>30 - 40</v>
      </c>
      <c r="K16" t="str">
        <f t="shared" si="0"/>
        <v>USA</v>
      </c>
      <c r="L16" s="14">
        <f>SUMIF(ORDERLINES!D:D,CUSTOMERS!A16,ORDERLINES!J:J)</f>
        <v>154</v>
      </c>
      <c r="M16" s="14">
        <f>SUMIF(ORDERLINES!D:D,CUSTOMERS!A16,ORDERLINES!L:L)</f>
        <v>75</v>
      </c>
    </row>
    <row r="17" spans="1:13" x14ac:dyDescent="0.2">
      <c r="A17">
        <v>16</v>
      </c>
      <c r="B17" t="s">
        <v>219</v>
      </c>
      <c r="C17" t="s">
        <v>220</v>
      </c>
      <c r="D17" s="3">
        <v>19204</v>
      </c>
      <c r="E17">
        <v>2</v>
      </c>
      <c r="F17" s="6" t="str" cm="1">
        <f t="array" ref="F17">_xlfn.IFS(E17=1,"$0 - $19999",
E17=2,"$20000 - $39999",
E17=3,"$40000 - $59999",
E17=4,"$60000 - $69999",
E17=5,"$70000 - $79999",
E17=6,"$80000 - $89999",
E17=7,"$90000 - $99999",
E17=8,"$100000 - $199999",
E17=9,"$200000 - $249999",
TRUE,"$250000 +")</f>
        <v>$20000 - $39999</v>
      </c>
      <c r="G17" t="s">
        <v>221</v>
      </c>
      <c r="H17" t="s">
        <v>2016</v>
      </c>
      <c r="I17" t="s">
        <v>2094</v>
      </c>
      <c r="J17" s="7" t="str" cm="1">
        <f t="array" aca="1" ref="J17" ca="1">_xlfn.IFS((TODAY()-D17)/365.25&lt;20,"&lt; 20",
(TODAY()-D17)/365.25&lt;30,"20 - 30",
(TODAY()-D17)/365.25&lt;40,"30 - 40",
(TODAY()-D17)/365.25&lt;50,"40 - 50",
(TODAY()-D17)/365.25&lt;60,"50 - 60",
(TODAY()-D17)/365.25&lt;70,"60 - 70",
TRUE,"70+")</f>
        <v>70+</v>
      </c>
      <c r="K17" t="str">
        <f t="shared" si="0"/>
        <v>USA</v>
      </c>
      <c r="L17" s="14">
        <f>SUMIF(ORDERLINES!D:D,CUSTOMERS!A17,ORDERLINES!J:J)</f>
        <v>180</v>
      </c>
      <c r="M17" s="14">
        <f>SUMIF(ORDERLINES!D:D,CUSTOMERS!A17,ORDERLINES!L:L)</f>
        <v>82</v>
      </c>
    </row>
    <row r="18" spans="1:13" x14ac:dyDescent="0.2">
      <c r="A18">
        <v>17</v>
      </c>
      <c r="B18" t="s">
        <v>174</v>
      </c>
      <c r="C18" t="s">
        <v>222</v>
      </c>
      <c r="D18" s="3">
        <v>24713</v>
      </c>
      <c r="E18">
        <v>5</v>
      </c>
      <c r="F18" s="6" t="str" cm="1">
        <f t="array" ref="F18">_xlfn.IFS(E18=1,"$0 - $19999",
E18=2,"$20000 - $39999",
E18=3,"$40000 - $59999",
E18=4,"$60000 - $69999",
E18=5,"$70000 - $79999",
E18=6,"$80000 - $89999",
E18=7,"$90000 - $99999",
E18=8,"$100000 - $199999",
E18=9,"$200000 - $249999",
TRUE,"$250000 +")</f>
        <v>$70000 - $79999</v>
      </c>
      <c r="G18" t="s">
        <v>223</v>
      </c>
      <c r="H18" t="s">
        <v>1998</v>
      </c>
      <c r="I18" t="s">
        <v>2092</v>
      </c>
      <c r="J18" s="7" t="str" cm="1">
        <f t="array" aca="1" ref="J18" ca="1">_xlfn.IFS((TODAY()-D18)/365.25&lt;20,"&lt; 20",
(TODAY()-D18)/365.25&lt;30,"20 - 30",
(TODAY()-D18)/365.25&lt;40,"30 - 40",
(TODAY()-D18)/365.25&lt;50,"40 - 50",
(TODAY()-D18)/365.25&lt;60,"50 - 60",
(TODAY()-D18)/365.25&lt;70,"60 - 70",
TRUE,"70+")</f>
        <v>50 - 60</v>
      </c>
      <c r="K18" t="str">
        <f t="shared" si="0"/>
        <v>USA</v>
      </c>
      <c r="L18" s="14">
        <f>SUMIF(ORDERLINES!D:D,CUSTOMERS!A18,ORDERLINES!J:J)</f>
        <v>201</v>
      </c>
      <c r="M18" s="14">
        <f>SUMIF(ORDERLINES!D:D,CUSTOMERS!A18,ORDERLINES!L:L)</f>
        <v>94.5</v>
      </c>
    </row>
    <row r="19" spans="1:13" x14ac:dyDescent="0.2">
      <c r="A19">
        <v>18</v>
      </c>
      <c r="B19" t="s">
        <v>224</v>
      </c>
      <c r="C19" t="s">
        <v>225</v>
      </c>
      <c r="D19" s="3">
        <v>38351</v>
      </c>
      <c r="E19">
        <v>2</v>
      </c>
      <c r="F19" s="6" t="str" cm="1">
        <f t="array" ref="F19">_xlfn.IFS(E19=1,"$0 - $19999",
E19=2,"$20000 - $39999",
E19=3,"$40000 - $59999",
E19=4,"$60000 - $69999",
E19=5,"$70000 - $79999",
E19=6,"$80000 - $89999",
E19=7,"$90000 - $99999",
E19=8,"$100000 - $199999",
E19=9,"$200000 - $249999",
TRUE,"$250000 +")</f>
        <v>$20000 - $39999</v>
      </c>
      <c r="G19" t="s">
        <v>226</v>
      </c>
      <c r="H19" t="s">
        <v>1948</v>
      </c>
      <c r="I19" t="s">
        <v>2090</v>
      </c>
      <c r="J19" s="7" t="str" cm="1">
        <f t="array" aca="1" ref="J19" ca="1">_xlfn.IFS((TODAY()-D19)/365.25&lt;20,"&lt; 20",
(TODAY()-D19)/365.25&lt;30,"20 - 30",
(TODAY()-D19)/365.25&lt;40,"30 - 40",
(TODAY()-D19)/365.25&lt;50,"40 - 50",
(TODAY()-D19)/365.25&lt;60,"50 - 60",
(TODAY()-D19)/365.25&lt;70,"60 - 70",
TRUE,"70+")</f>
        <v>&lt; 20</v>
      </c>
      <c r="K19" t="str">
        <f t="shared" si="0"/>
        <v>USA</v>
      </c>
      <c r="L19" s="14">
        <f>SUMIF(ORDERLINES!D:D,CUSTOMERS!A19,ORDERLINES!J:J)</f>
        <v>788</v>
      </c>
      <c r="M19" s="14">
        <f>SUMIF(ORDERLINES!D:D,CUSTOMERS!A19,ORDERLINES!L:L)</f>
        <v>381</v>
      </c>
    </row>
    <row r="20" spans="1:13" x14ac:dyDescent="0.2">
      <c r="A20">
        <v>19</v>
      </c>
      <c r="B20" t="s">
        <v>227</v>
      </c>
      <c r="C20" t="s">
        <v>228</v>
      </c>
      <c r="D20" s="3">
        <v>32626</v>
      </c>
      <c r="E20">
        <v>9</v>
      </c>
      <c r="F20" s="6" t="str" cm="1">
        <f t="array" ref="F20">_xlfn.IFS(E20=1,"$0 - $19999",
E20=2,"$20000 - $39999",
E20=3,"$40000 - $59999",
E20=4,"$60000 - $69999",
E20=5,"$70000 - $79999",
E20=6,"$80000 - $89999",
E20=7,"$90000 - $99999",
E20=8,"$100000 - $199999",
E20=9,"$200000 - $249999",
TRUE,"$250000 +")</f>
        <v>$200000 - $249999</v>
      </c>
      <c r="G20" t="s">
        <v>229</v>
      </c>
      <c r="H20" t="s">
        <v>1985</v>
      </c>
      <c r="I20" t="s">
        <v>2094</v>
      </c>
      <c r="J20" s="7" t="str" cm="1">
        <f t="array" aca="1" ref="J20" ca="1">_xlfn.IFS((TODAY()-D20)/365.25&lt;20,"&lt; 20",
(TODAY()-D20)/365.25&lt;30,"20 - 30",
(TODAY()-D20)/365.25&lt;40,"30 - 40",
(TODAY()-D20)/365.25&lt;50,"40 - 50",
(TODAY()-D20)/365.25&lt;60,"50 - 60",
(TODAY()-D20)/365.25&lt;70,"60 - 70",
TRUE,"70+")</f>
        <v>30 - 40</v>
      </c>
      <c r="K20" t="str">
        <f t="shared" si="0"/>
        <v>USA</v>
      </c>
      <c r="L20" s="14">
        <f>SUMIF(ORDERLINES!D:D,CUSTOMERS!A20,ORDERLINES!J:J)</f>
        <v>50</v>
      </c>
      <c r="M20" s="14">
        <f>SUMIF(ORDERLINES!D:D,CUSTOMERS!A20,ORDERLINES!L:L)</f>
        <v>21</v>
      </c>
    </row>
    <row r="21" spans="1:13" x14ac:dyDescent="0.2">
      <c r="A21">
        <v>20</v>
      </c>
      <c r="B21" t="s">
        <v>230</v>
      </c>
      <c r="C21" t="s">
        <v>231</v>
      </c>
      <c r="D21" s="3">
        <v>30353</v>
      </c>
      <c r="E21">
        <v>3</v>
      </c>
      <c r="F21" s="6" t="str" cm="1">
        <f t="array" ref="F21">_xlfn.IFS(E21=1,"$0 - $19999",
E21=2,"$20000 - $39999",
E21=3,"$40000 - $59999",
E21=4,"$60000 - $69999",
E21=5,"$70000 - $79999",
E21=6,"$80000 - $89999",
E21=7,"$90000 - $99999",
E21=8,"$100000 - $199999",
E21=9,"$200000 - $249999",
TRUE,"$250000 +")</f>
        <v>$40000 - $59999</v>
      </c>
      <c r="G21" t="s">
        <v>232</v>
      </c>
      <c r="H21" t="s">
        <v>2081</v>
      </c>
      <c r="I21" t="s">
        <v>2096</v>
      </c>
      <c r="J21" s="7" t="str" cm="1">
        <f t="array" aca="1" ref="J21" ca="1">_xlfn.IFS((TODAY()-D21)/365.25&lt;20,"&lt; 20",
(TODAY()-D21)/365.25&lt;30,"20 - 30",
(TODAY()-D21)/365.25&lt;40,"30 - 40",
(TODAY()-D21)/365.25&lt;50,"40 - 50",
(TODAY()-D21)/365.25&lt;60,"50 - 60",
(TODAY()-D21)/365.25&lt;70,"60 - 70",
TRUE,"70+")</f>
        <v>40 - 50</v>
      </c>
      <c r="K21" t="str">
        <f t="shared" si="0"/>
        <v>Europe</v>
      </c>
      <c r="L21" s="14">
        <f>SUMIF(ORDERLINES!D:D,CUSTOMERS!A21,ORDERLINES!J:J)</f>
        <v>327</v>
      </c>
      <c r="M21" s="14">
        <f>SUMIF(ORDERLINES!D:D,CUSTOMERS!A21,ORDERLINES!L:L)</f>
        <v>159.5</v>
      </c>
    </row>
    <row r="22" spans="1:13" x14ac:dyDescent="0.2">
      <c r="A22">
        <v>21</v>
      </c>
      <c r="B22" t="s">
        <v>233</v>
      </c>
      <c r="C22" t="s">
        <v>234</v>
      </c>
      <c r="D22" s="3">
        <v>26344</v>
      </c>
      <c r="E22">
        <v>8</v>
      </c>
      <c r="F22" s="6" t="str" cm="1">
        <f t="array" ref="F22">_xlfn.IFS(E22=1,"$0 - $19999",
E22=2,"$20000 - $39999",
E22=3,"$40000 - $59999",
E22=4,"$60000 - $69999",
E22=5,"$70000 - $79999",
E22=6,"$80000 - $89999",
E22=7,"$90000 - $99999",
E22=8,"$100000 - $199999",
E22=9,"$200000 - $249999",
TRUE,"$250000 +")</f>
        <v>$100000 - $199999</v>
      </c>
      <c r="G22" t="s">
        <v>235</v>
      </c>
      <c r="H22" t="s">
        <v>1919</v>
      </c>
      <c r="I22" t="s">
        <v>2089</v>
      </c>
      <c r="J22" s="7" t="str" cm="1">
        <f t="array" aca="1" ref="J22" ca="1">_xlfn.IFS((TODAY()-D22)/365.25&lt;20,"&lt; 20",
(TODAY()-D22)/365.25&lt;30,"20 - 30",
(TODAY()-D22)/365.25&lt;40,"30 - 40",
(TODAY()-D22)/365.25&lt;50,"40 - 50",
(TODAY()-D22)/365.25&lt;60,"50 - 60",
(TODAY()-D22)/365.25&lt;70,"60 - 70",
TRUE,"70+")</f>
        <v>50 - 60</v>
      </c>
      <c r="K22" t="str">
        <f t="shared" si="0"/>
        <v>USA</v>
      </c>
      <c r="L22" s="14">
        <f>SUMIF(ORDERLINES!D:D,CUSTOMERS!A22,ORDERLINES!J:J)</f>
        <v>650</v>
      </c>
      <c r="M22" s="14">
        <f>SUMIF(ORDERLINES!D:D,CUSTOMERS!A22,ORDERLINES!L:L)</f>
        <v>313</v>
      </c>
    </row>
    <row r="23" spans="1:13" x14ac:dyDescent="0.2">
      <c r="A23">
        <v>22</v>
      </c>
      <c r="B23" t="s">
        <v>236</v>
      </c>
      <c r="C23" t="s">
        <v>237</v>
      </c>
      <c r="D23" s="3">
        <v>30743</v>
      </c>
      <c r="E23">
        <v>7</v>
      </c>
      <c r="F23" s="6" t="str" cm="1">
        <f t="array" ref="F23">_xlfn.IFS(E23=1,"$0 - $19999",
E23=2,"$20000 - $39999",
E23=3,"$40000 - $59999",
E23=4,"$60000 - $69999",
E23=5,"$70000 - $79999",
E23=6,"$80000 - $89999",
E23=7,"$90000 - $99999",
E23=8,"$100000 - $199999",
E23=9,"$200000 - $249999",
TRUE,"$250000 +")</f>
        <v>$90000 - $99999</v>
      </c>
      <c r="G23" t="s">
        <v>238</v>
      </c>
      <c r="H23" t="s">
        <v>1894</v>
      </c>
      <c r="I23" t="s">
        <v>2093</v>
      </c>
      <c r="J23" s="7" t="str" cm="1">
        <f t="array" aca="1" ref="J23" ca="1">_xlfn.IFS((TODAY()-D23)/365.25&lt;20,"&lt; 20",
(TODAY()-D23)/365.25&lt;30,"20 - 30",
(TODAY()-D23)/365.25&lt;40,"30 - 40",
(TODAY()-D23)/365.25&lt;50,"40 - 50",
(TODAY()-D23)/365.25&lt;60,"50 - 60",
(TODAY()-D23)/365.25&lt;70,"60 - 70",
TRUE,"70+")</f>
        <v>40 - 50</v>
      </c>
      <c r="K23" t="str">
        <f t="shared" si="0"/>
        <v>USA</v>
      </c>
      <c r="L23" s="14">
        <f>SUMIF(ORDERLINES!D:D,CUSTOMERS!A23,ORDERLINES!J:J)</f>
        <v>130</v>
      </c>
      <c r="M23" s="14">
        <f>SUMIF(ORDERLINES!D:D,CUSTOMERS!A23,ORDERLINES!L:L)</f>
        <v>55</v>
      </c>
    </row>
    <row r="24" spans="1:13" x14ac:dyDescent="0.2">
      <c r="A24">
        <v>23</v>
      </c>
      <c r="B24" t="s">
        <v>239</v>
      </c>
      <c r="C24" t="s">
        <v>240</v>
      </c>
      <c r="D24" s="3">
        <v>31159</v>
      </c>
      <c r="E24">
        <v>9</v>
      </c>
      <c r="F24" s="6" t="str" cm="1">
        <f t="array" ref="F24">_xlfn.IFS(E24=1,"$0 - $19999",
E24=2,"$20000 - $39999",
E24=3,"$40000 - $59999",
E24=4,"$60000 - $69999",
E24=5,"$70000 - $79999",
E24=6,"$80000 - $89999",
E24=7,"$90000 - $99999",
E24=8,"$100000 - $199999",
E24=9,"$200000 - $249999",
TRUE,"$250000 +")</f>
        <v>$200000 - $249999</v>
      </c>
      <c r="G24" t="s">
        <v>241</v>
      </c>
      <c r="H24" t="s">
        <v>1961</v>
      </c>
      <c r="I24" t="s">
        <v>2090</v>
      </c>
      <c r="J24" s="7" t="str" cm="1">
        <f t="array" aca="1" ref="J24" ca="1">_xlfn.IFS((TODAY()-D24)/365.25&lt;20,"&lt; 20",
(TODAY()-D24)/365.25&lt;30,"20 - 30",
(TODAY()-D24)/365.25&lt;40,"30 - 40",
(TODAY()-D24)/365.25&lt;50,"40 - 50",
(TODAY()-D24)/365.25&lt;60,"50 - 60",
(TODAY()-D24)/365.25&lt;70,"60 - 70",
TRUE,"70+")</f>
        <v>30 - 40</v>
      </c>
      <c r="K24" t="str">
        <f t="shared" si="0"/>
        <v>USA</v>
      </c>
      <c r="L24" s="14">
        <f>SUMIF(ORDERLINES!D:D,CUSTOMERS!A24,ORDERLINES!J:J)</f>
        <v>67</v>
      </c>
      <c r="M24" s="14">
        <f>SUMIF(ORDERLINES!D:D,CUSTOMERS!A24,ORDERLINES!L:L)</f>
        <v>30.5</v>
      </c>
    </row>
    <row r="25" spans="1:13" x14ac:dyDescent="0.2">
      <c r="A25">
        <v>24</v>
      </c>
      <c r="B25" t="s">
        <v>242</v>
      </c>
      <c r="C25" t="s">
        <v>243</v>
      </c>
      <c r="D25" s="3">
        <v>33004</v>
      </c>
      <c r="E25">
        <v>5</v>
      </c>
      <c r="F25" s="6" t="str" cm="1">
        <f t="array" ref="F25">_xlfn.IFS(E25=1,"$0 - $19999",
E25=2,"$20000 - $39999",
E25=3,"$40000 - $59999",
E25=4,"$60000 - $69999",
E25=5,"$70000 - $79999",
E25=6,"$80000 - $89999",
E25=7,"$90000 - $99999",
E25=8,"$100000 - $199999",
E25=9,"$200000 - $249999",
TRUE,"$250000 +")</f>
        <v>$70000 - $79999</v>
      </c>
      <c r="G25" t="s">
        <v>244</v>
      </c>
      <c r="H25" t="s">
        <v>2081</v>
      </c>
      <c r="I25" t="s">
        <v>2096</v>
      </c>
      <c r="J25" s="7" t="str" cm="1">
        <f t="array" aca="1" ref="J25" ca="1">_xlfn.IFS((TODAY()-D25)/365.25&lt;20,"&lt; 20",
(TODAY()-D25)/365.25&lt;30,"20 - 30",
(TODAY()-D25)/365.25&lt;40,"30 - 40",
(TODAY()-D25)/365.25&lt;50,"40 - 50",
(TODAY()-D25)/365.25&lt;60,"50 - 60",
(TODAY()-D25)/365.25&lt;70,"60 - 70",
TRUE,"70+")</f>
        <v>30 - 40</v>
      </c>
      <c r="K25" t="str">
        <f t="shared" si="0"/>
        <v>Europe</v>
      </c>
      <c r="L25" s="14">
        <f>SUMIF(ORDERLINES!D:D,CUSTOMERS!A25,ORDERLINES!J:J)</f>
        <v>559</v>
      </c>
      <c r="M25" s="14">
        <f>SUMIF(ORDERLINES!D:D,CUSTOMERS!A25,ORDERLINES!L:L)</f>
        <v>264.5</v>
      </c>
    </row>
    <row r="26" spans="1:13" x14ac:dyDescent="0.2">
      <c r="A26">
        <v>25</v>
      </c>
      <c r="B26" t="s">
        <v>245</v>
      </c>
      <c r="C26" t="s">
        <v>246</v>
      </c>
      <c r="D26" s="3">
        <v>33406</v>
      </c>
      <c r="E26">
        <v>3</v>
      </c>
      <c r="F26" s="6" t="str" cm="1">
        <f t="array" ref="F26">_xlfn.IFS(E26=1,"$0 - $19999",
E26=2,"$20000 - $39999",
E26=3,"$40000 - $59999",
E26=4,"$60000 - $69999",
E26=5,"$70000 - $79999",
E26=6,"$80000 - $89999",
E26=7,"$90000 - $99999",
E26=8,"$100000 - $199999",
E26=9,"$200000 - $249999",
TRUE,"$250000 +")</f>
        <v>$40000 - $59999</v>
      </c>
      <c r="G26" t="s">
        <v>247</v>
      </c>
      <c r="H26" t="s">
        <v>1943</v>
      </c>
      <c r="I26" t="s">
        <v>2094</v>
      </c>
      <c r="J26" s="7" t="str" cm="1">
        <f t="array" aca="1" ref="J26" ca="1">_xlfn.IFS((TODAY()-D26)/365.25&lt;20,"&lt; 20",
(TODAY()-D26)/365.25&lt;30,"20 - 30",
(TODAY()-D26)/365.25&lt;40,"30 - 40",
(TODAY()-D26)/365.25&lt;50,"40 - 50",
(TODAY()-D26)/365.25&lt;60,"50 - 60",
(TODAY()-D26)/365.25&lt;70,"60 - 70",
TRUE,"70+")</f>
        <v>30 - 40</v>
      </c>
      <c r="K26" t="str">
        <f t="shared" si="0"/>
        <v>USA</v>
      </c>
      <c r="L26" s="14">
        <f>SUMIF(ORDERLINES!D:D,CUSTOMERS!A26,ORDERLINES!J:J)</f>
        <v>595</v>
      </c>
      <c r="M26" s="14">
        <f>SUMIF(ORDERLINES!D:D,CUSTOMERS!A26,ORDERLINES!L:L)</f>
        <v>264.5</v>
      </c>
    </row>
    <row r="27" spans="1:13" x14ac:dyDescent="0.2">
      <c r="A27">
        <v>26</v>
      </c>
      <c r="B27" t="s">
        <v>248</v>
      </c>
      <c r="C27" t="s">
        <v>249</v>
      </c>
      <c r="D27" s="3">
        <v>31546</v>
      </c>
      <c r="E27">
        <v>4</v>
      </c>
      <c r="F27" s="6" t="str" cm="1">
        <f t="array" ref="F27">_xlfn.IFS(E27=1,"$0 - $19999",
E27=2,"$20000 - $39999",
E27=3,"$40000 - $59999",
E27=4,"$60000 - $69999",
E27=5,"$70000 - $79999",
E27=6,"$80000 - $89999",
E27=7,"$90000 - $99999",
E27=8,"$100000 - $199999",
E27=9,"$200000 - $249999",
TRUE,"$250000 +")</f>
        <v>$60000 - $69999</v>
      </c>
      <c r="G27" t="s">
        <v>250</v>
      </c>
      <c r="H27" t="s">
        <v>2087</v>
      </c>
      <c r="I27" t="s">
        <v>2099</v>
      </c>
      <c r="J27" s="7" t="str" cm="1">
        <f t="array" aca="1" ref="J27" ca="1">_xlfn.IFS((TODAY()-D27)/365.25&lt;20,"&lt; 20",
(TODAY()-D27)/365.25&lt;30,"20 - 30",
(TODAY()-D27)/365.25&lt;40,"30 - 40",
(TODAY()-D27)/365.25&lt;50,"40 - 50",
(TODAY()-D27)/365.25&lt;60,"50 - 60",
(TODAY()-D27)/365.25&lt;70,"60 - 70",
TRUE,"70+")</f>
        <v>30 - 40</v>
      </c>
      <c r="K27" t="str">
        <f t="shared" si="0"/>
        <v>Canada</v>
      </c>
      <c r="L27" s="14">
        <f>SUMIF(ORDERLINES!D:D,CUSTOMERS!A27,ORDERLINES!J:J)</f>
        <v>260</v>
      </c>
      <c r="M27" s="14">
        <f>SUMIF(ORDERLINES!D:D,CUSTOMERS!A27,ORDERLINES!L:L)</f>
        <v>125</v>
      </c>
    </row>
    <row r="28" spans="1:13" x14ac:dyDescent="0.2">
      <c r="A28">
        <v>27</v>
      </c>
      <c r="B28" t="s">
        <v>251</v>
      </c>
      <c r="C28" t="s">
        <v>252</v>
      </c>
      <c r="D28" s="3">
        <v>31940</v>
      </c>
      <c r="E28">
        <v>2</v>
      </c>
      <c r="F28" s="6" t="str" cm="1">
        <f t="array" ref="F28">_xlfn.IFS(E28=1,"$0 - $19999",
E28=2,"$20000 - $39999",
E28=3,"$40000 - $59999",
E28=4,"$60000 - $69999",
E28=5,"$70000 - $79999",
E28=6,"$80000 - $89999",
E28=7,"$90000 - $99999",
E28=8,"$100000 - $199999",
E28=9,"$200000 - $249999",
TRUE,"$250000 +")</f>
        <v>$20000 - $39999</v>
      </c>
      <c r="G28" t="s">
        <v>253</v>
      </c>
      <c r="H28" t="s">
        <v>1902</v>
      </c>
      <c r="I28" t="s">
        <v>2095</v>
      </c>
      <c r="J28" s="7" t="str" cm="1">
        <f t="array" aca="1" ref="J28" ca="1">_xlfn.IFS((TODAY()-D28)/365.25&lt;20,"&lt; 20",
(TODAY()-D28)/365.25&lt;30,"20 - 30",
(TODAY()-D28)/365.25&lt;40,"30 - 40",
(TODAY()-D28)/365.25&lt;50,"40 - 50",
(TODAY()-D28)/365.25&lt;60,"50 - 60",
(TODAY()-D28)/365.25&lt;70,"60 - 70",
TRUE,"70+")</f>
        <v>30 - 40</v>
      </c>
      <c r="K28" t="str">
        <f t="shared" si="0"/>
        <v>USA</v>
      </c>
      <c r="L28" s="14">
        <f>SUMIF(ORDERLINES!D:D,CUSTOMERS!A28,ORDERLINES!J:J)</f>
        <v>138</v>
      </c>
      <c r="M28" s="14">
        <f>SUMIF(ORDERLINES!D:D,CUSTOMERS!A28,ORDERLINES!L:L)</f>
        <v>63</v>
      </c>
    </row>
    <row r="29" spans="1:13" x14ac:dyDescent="0.2">
      <c r="A29">
        <v>28</v>
      </c>
      <c r="B29" t="s">
        <v>254</v>
      </c>
      <c r="C29" t="s">
        <v>255</v>
      </c>
      <c r="D29" s="3">
        <v>25597</v>
      </c>
      <c r="E29">
        <v>6</v>
      </c>
      <c r="F29" s="6" t="str" cm="1">
        <f t="array" ref="F29">_xlfn.IFS(E29=1,"$0 - $19999",
E29=2,"$20000 - $39999",
E29=3,"$40000 - $59999",
E29=4,"$60000 - $69999",
E29=5,"$70000 - $79999",
E29=6,"$80000 - $89999",
E29=7,"$90000 - $99999",
E29=8,"$100000 - $199999",
E29=9,"$200000 - $249999",
TRUE,"$250000 +")</f>
        <v>$80000 - $89999</v>
      </c>
      <c r="G29" t="s">
        <v>256</v>
      </c>
      <c r="H29" t="s">
        <v>1942</v>
      </c>
      <c r="I29" t="s">
        <v>2094</v>
      </c>
      <c r="J29" s="7" t="str" cm="1">
        <f t="array" aca="1" ref="J29" ca="1">_xlfn.IFS((TODAY()-D29)/365.25&lt;20,"&lt; 20",
(TODAY()-D29)/365.25&lt;30,"20 - 30",
(TODAY()-D29)/365.25&lt;40,"30 - 40",
(TODAY()-D29)/365.25&lt;50,"40 - 50",
(TODAY()-D29)/365.25&lt;60,"50 - 60",
(TODAY()-D29)/365.25&lt;70,"60 - 70",
TRUE,"70+")</f>
        <v>50 - 60</v>
      </c>
      <c r="K29" t="str">
        <f t="shared" si="0"/>
        <v>USA</v>
      </c>
      <c r="L29" s="14">
        <f>SUMIF(ORDERLINES!D:D,CUSTOMERS!A29,ORDERLINES!J:J)</f>
        <v>105</v>
      </c>
      <c r="M29" s="14">
        <f>SUMIF(ORDERLINES!D:D,CUSTOMERS!A29,ORDERLINES!L:L)</f>
        <v>46.5</v>
      </c>
    </row>
    <row r="30" spans="1:13" x14ac:dyDescent="0.2">
      <c r="A30">
        <v>29</v>
      </c>
      <c r="B30" t="s">
        <v>257</v>
      </c>
      <c r="C30" t="s">
        <v>258</v>
      </c>
      <c r="D30" s="3">
        <v>26725</v>
      </c>
      <c r="E30">
        <v>7</v>
      </c>
      <c r="F30" s="6" t="str" cm="1">
        <f t="array" ref="F30">_xlfn.IFS(E30=1,"$0 - $19999",
E30=2,"$20000 - $39999",
E30=3,"$40000 - $59999",
E30=4,"$60000 - $69999",
E30=5,"$70000 - $79999",
E30=6,"$80000 - $89999",
E30=7,"$90000 - $99999",
E30=8,"$100000 - $199999",
E30=9,"$200000 - $249999",
TRUE,"$250000 +")</f>
        <v>$90000 - $99999</v>
      </c>
      <c r="G30" t="s">
        <v>259</v>
      </c>
      <c r="H30" t="s">
        <v>2047</v>
      </c>
      <c r="I30" t="s">
        <v>2092</v>
      </c>
      <c r="J30" s="7" t="str" cm="1">
        <f t="array" aca="1" ref="J30" ca="1">_xlfn.IFS((TODAY()-D30)/365.25&lt;20,"&lt; 20",
(TODAY()-D30)/365.25&lt;30,"20 - 30",
(TODAY()-D30)/365.25&lt;40,"30 - 40",
(TODAY()-D30)/365.25&lt;50,"40 - 50",
(TODAY()-D30)/365.25&lt;60,"50 - 60",
(TODAY()-D30)/365.25&lt;70,"60 - 70",
TRUE,"70+")</f>
        <v>50 - 60</v>
      </c>
      <c r="K30" t="str">
        <f t="shared" si="0"/>
        <v>USA</v>
      </c>
      <c r="L30" s="14">
        <f>SUMIF(ORDERLINES!D:D,CUSTOMERS!A30,ORDERLINES!J:J)</f>
        <v>1104</v>
      </c>
      <c r="M30" s="14">
        <f>SUMIF(ORDERLINES!D:D,CUSTOMERS!A30,ORDERLINES!L:L)</f>
        <v>504</v>
      </c>
    </row>
    <row r="31" spans="1:13" x14ac:dyDescent="0.2">
      <c r="A31">
        <v>30</v>
      </c>
      <c r="B31" t="s">
        <v>260</v>
      </c>
      <c r="C31" t="s">
        <v>261</v>
      </c>
      <c r="D31" s="3">
        <v>29378</v>
      </c>
      <c r="E31">
        <v>7</v>
      </c>
      <c r="F31" s="6" t="str" cm="1">
        <f t="array" ref="F31">_xlfn.IFS(E31=1,"$0 - $19999",
E31=2,"$20000 - $39999",
E31=3,"$40000 - $59999",
E31=4,"$60000 - $69999",
E31=5,"$70000 - $79999",
E31=6,"$80000 - $89999",
E31=7,"$90000 - $99999",
E31=8,"$100000 - $199999",
E31=9,"$200000 - $249999",
TRUE,"$250000 +")</f>
        <v>$90000 - $99999</v>
      </c>
      <c r="G31" t="s">
        <v>262</v>
      </c>
      <c r="H31" t="s">
        <v>1925</v>
      </c>
      <c r="I31" t="s">
        <v>2093</v>
      </c>
      <c r="J31" s="7" t="str" cm="1">
        <f t="array" aca="1" ref="J31" ca="1">_xlfn.IFS((TODAY()-D31)/365.25&lt;20,"&lt; 20",
(TODAY()-D31)/365.25&lt;30,"20 - 30",
(TODAY()-D31)/365.25&lt;40,"30 - 40",
(TODAY()-D31)/365.25&lt;50,"40 - 50",
(TODAY()-D31)/365.25&lt;60,"50 - 60",
(TODAY()-D31)/365.25&lt;70,"60 - 70",
TRUE,"70+")</f>
        <v>40 - 50</v>
      </c>
      <c r="K31" t="str">
        <f t="shared" si="0"/>
        <v>USA</v>
      </c>
      <c r="L31" s="14">
        <f>SUMIF(ORDERLINES!D:D,CUSTOMERS!A31,ORDERLINES!J:J)</f>
        <v>151</v>
      </c>
      <c r="M31" s="14">
        <f>SUMIF(ORDERLINES!D:D,CUSTOMERS!A31,ORDERLINES!L:L)</f>
        <v>64.5</v>
      </c>
    </row>
    <row r="32" spans="1:13" x14ac:dyDescent="0.2">
      <c r="A32">
        <v>31</v>
      </c>
      <c r="B32" t="s">
        <v>263</v>
      </c>
      <c r="C32" t="s">
        <v>264</v>
      </c>
      <c r="D32" s="3">
        <v>34130</v>
      </c>
      <c r="E32">
        <v>5</v>
      </c>
      <c r="F32" s="6" t="str" cm="1">
        <f t="array" ref="F32">_xlfn.IFS(E32=1,"$0 - $19999",
E32=2,"$20000 - $39999",
E32=3,"$40000 - $59999",
E32=4,"$60000 - $69999",
E32=5,"$70000 - $79999",
E32=6,"$80000 - $89999",
E32=7,"$90000 - $99999",
E32=8,"$100000 - $199999",
E32=9,"$200000 - $249999",
TRUE,"$250000 +")</f>
        <v>$70000 - $79999</v>
      </c>
      <c r="G32" t="s">
        <v>265</v>
      </c>
      <c r="H32" t="s">
        <v>1913</v>
      </c>
      <c r="I32" t="s">
        <v>2095</v>
      </c>
      <c r="J32" s="7" t="str" cm="1">
        <f t="array" aca="1" ref="J32" ca="1">_xlfn.IFS((TODAY()-D32)/365.25&lt;20,"&lt; 20",
(TODAY()-D32)/365.25&lt;30,"20 - 30",
(TODAY()-D32)/365.25&lt;40,"30 - 40",
(TODAY()-D32)/365.25&lt;50,"40 - 50",
(TODAY()-D32)/365.25&lt;60,"50 - 60",
(TODAY()-D32)/365.25&lt;70,"60 - 70",
TRUE,"70+")</f>
        <v>30 - 40</v>
      </c>
      <c r="K32" t="str">
        <f t="shared" si="0"/>
        <v>USA</v>
      </c>
      <c r="L32" s="14">
        <f>SUMIF(ORDERLINES!D:D,CUSTOMERS!A32,ORDERLINES!J:J)</f>
        <v>29</v>
      </c>
      <c r="M32" s="14">
        <f>SUMIF(ORDERLINES!D:D,CUSTOMERS!A32,ORDERLINES!L:L)</f>
        <v>12.5</v>
      </c>
    </row>
    <row r="33" spans="1:13" x14ac:dyDescent="0.2">
      <c r="A33">
        <v>32</v>
      </c>
      <c r="B33" t="s">
        <v>266</v>
      </c>
      <c r="C33" t="s">
        <v>267</v>
      </c>
      <c r="D33" s="3">
        <v>34517</v>
      </c>
      <c r="E33">
        <v>6</v>
      </c>
      <c r="F33" s="6" t="str" cm="1">
        <f t="array" ref="F33">_xlfn.IFS(E33=1,"$0 - $19999",
E33=2,"$20000 - $39999",
E33=3,"$40000 - $59999",
E33=4,"$60000 - $69999",
E33=5,"$70000 - $79999",
E33=6,"$80000 - $89999",
E33=7,"$90000 - $99999",
E33=8,"$100000 - $199999",
E33=9,"$200000 - $249999",
TRUE,"$250000 +")</f>
        <v>$80000 - $89999</v>
      </c>
      <c r="G33" t="s">
        <v>268</v>
      </c>
      <c r="H33" t="s">
        <v>1930</v>
      </c>
      <c r="I33" t="s">
        <v>2092</v>
      </c>
      <c r="J33" s="7" t="str" cm="1">
        <f t="array" aca="1" ref="J33" ca="1">_xlfn.IFS((TODAY()-D33)/365.25&lt;20,"&lt; 20",
(TODAY()-D33)/365.25&lt;30,"20 - 30",
(TODAY()-D33)/365.25&lt;40,"30 - 40",
(TODAY()-D33)/365.25&lt;50,"40 - 50",
(TODAY()-D33)/365.25&lt;60,"50 - 60",
(TODAY()-D33)/365.25&lt;70,"60 - 70",
TRUE,"70+")</f>
        <v>20 - 30</v>
      </c>
      <c r="K33" t="str">
        <f t="shared" si="0"/>
        <v>USA</v>
      </c>
      <c r="L33" s="14">
        <f>SUMIF(ORDERLINES!D:D,CUSTOMERS!A33,ORDERLINES!J:J)</f>
        <v>98</v>
      </c>
      <c r="M33" s="14">
        <f>SUMIF(ORDERLINES!D:D,CUSTOMERS!A33,ORDERLINES!L:L)</f>
        <v>44</v>
      </c>
    </row>
    <row r="34" spans="1:13" x14ac:dyDescent="0.2">
      <c r="A34">
        <v>33</v>
      </c>
      <c r="B34" t="s">
        <v>269</v>
      </c>
      <c r="C34" t="s">
        <v>270</v>
      </c>
      <c r="D34" s="3">
        <v>37896</v>
      </c>
      <c r="E34">
        <v>4</v>
      </c>
      <c r="F34" s="6" t="str" cm="1">
        <f t="array" ref="F34">_xlfn.IFS(E34=1,"$0 - $19999",
E34=2,"$20000 - $39999",
E34=3,"$40000 - $59999",
E34=4,"$60000 - $69999",
E34=5,"$70000 - $79999",
E34=6,"$80000 - $89999",
E34=7,"$90000 - $99999",
E34=8,"$100000 - $199999",
E34=9,"$200000 - $249999",
TRUE,"$250000 +")</f>
        <v>$60000 - $69999</v>
      </c>
      <c r="G34" t="s">
        <v>271</v>
      </c>
      <c r="H34" t="s">
        <v>1921</v>
      </c>
      <c r="I34" t="s">
        <v>2090</v>
      </c>
      <c r="J34" s="7" t="str" cm="1">
        <f t="array" aca="1" ref="J34" ca="1">_xlfn.IFS((TODAY()-D34)/365.25&lt;20,"&lt; 20",
(TODAY()-D34)/365.25&lt;30,"20 - 30",
(TODAY()-D34)/365.25&lt;40,"30 - 40",
(TODAY()-D34)/365.25&lt;50,"40 - 50",
(TODAY()-D34)/365.25&lt;60,"50 - 60",
(TODAY()-D34)/365.25&lt;70,"60 - 70",
TRUE,"70+")</f>
        <v>20 - 30</v>
      </c>
      <c r="K34" t="str">
        <f t="shared" si="0"/>
        <v>USA</v>
      </c>
      <c r="L34" s="14">
        <f>SUMIF(ORDERLINES!D:D,CUSTOMERS!A34,ORDERLINES!J:J)</f>
        <v>201</v>
      </c>
      <c r="M34" s="14">
        <f>SUMIF(ORDERLINES!D:D,CUSTOMERS!A34,ORDERLINES!L:L)</f>
        <v>89.5</v>
      </c>
    </row>
    <row r="35" spans="1:13" x14ac:dyDescent="0.2">
      <c r="A35">
        <v>34</v>
      </c>
      <c r="B35" t="s">
        <v>272</v>
      </c>
      <c r="C35" t="s">
        <v>273</v>
      </c>
      <c r="D35" s="3">
        <v>23018</v>
      </c>
      <c r="E35">
        <v>4</v>
      </c>
      <c r="F35" s="6" t="str" cm="1">
        <f t="array" ref="F35">_xlfn.IFS(E35=1,"$0 - $19999",
E35=2,"$20000 - $39999",
E35=3,"$40000 - $59999",
E35=4,"$60000 - $69999",
E35=5,"$70000 - $79999",
E35=6,"$80000 - $89999",
E35=7,"$90000 - $99999",
E35=8,"$100000 - $199999",
E35=9,"$200000 - $249999",
TRUE,"$250000 +")</f>
        <v>$60000 - $69999</v>
      </c>
      <c r="G35" t="s">
        <v>274</v>
      </c>
      <c r="H35" t="s">
        <v>2037</v>
      </c>
      <c r="I35" t="s">
        <v>2091</v>
      </c>
      <c r="J35" s="7" t="str" cm="1">
        <f t="array" aca="1" ref="J35" ca="1">_xlfn.IFS((TODAY()-D35)/365.25&lt;20,"&lt; 20",
(TODAY()-D35)/365.25&lt;30,"20 - 30",
(TODAY()-D35)/365.25&lt;40,"30 - 40",
(TODAY()-D35)/365.25&lt;50,"40 - 50",
(TODAY()-D35)/365.25&lt;60,"50 - 60",
(TODAY()-D35)/365.25&lt;70,"60 - 70",
TRUE,"70+")</f>
        <v>60 - 70</v>
      </c>
      <c r="K35" t="str">
        <f t="shared" si="0"/>
        <v>USA</v>
      </c>
      <c r="L35" s="14">
        <f>SUMIF(ORDERLINES!D:D,CUSTOMERS!A35,ORDERLINES!J:J)</f>
        <v>45</v>
      </c>
      <c r="M35" s="14">
        <f>SUMIF(ORDERLINES!D:D,CUSTOMERS!A35,ORDERLINES!L:L)</f>
        <v>20.5</v>
      </c>
    </row>
    <row r="36" spans="1:13" x14ac:dyDescent="0.2">
      <c r="A36">
        <v>35</v>
      </c>
      <c r="B36" t="s">
        <v>275</v>
      </c>
      <c r="C36" t="s">
        <v>276</v>
      </c>
      <c r="D36" s="3">
        <v>27143</v>
      </c>
      <c r="E36">
        <v>8</v>
      </c>
      <c r="F36" s="6" t="str" cm="1">
        <f t="array" ref="F36">_xlfn.IFS(E36=1,"$0 - $19999",
E36=2,"$20000 - $39999",
E36=3,"$40000 - $59999",
E36=4,"$60000 - $69999",
E36=5,"$70000 - $79999",
E36=6,"$80000 - $89999",
E36=7,"$90000 - $99999",
E36=8,"$100000 - $199999",
E36=9,"$200000 - $249999",
TRUE,"$250000 +")</f>
        <v>$100000 - $199999</v>
      </c>
      <c r="G36" t="s">
        <v>277</v>
      </c>
      <c r="H36" t="s">
        <v>2038</v>
      </c>
      <c r="I36" t="s">
        <v>2089</v>
      </c>
      <c r="J36" s="7" t="str" cm="1">
        <f t="array" aca="1" ref="J36" ca="1">_xlfn.IFS((TODAY()-D36)/365.25&lt;20,"&lt; 20",
(TODAY()-D36)/365.25&lt;30,"20 - 30",
(TODAY()-D36)/365.25&lt;40,"30 - 40",
(TODAY()-D36)/365.25&lt;50,"40 - 50",
(TODAY()-D36)/365.25&lt;60,"50 - 60",
(TODAY()-D36)/365.25&lt;70,"60 - 70",
TRUE,"70+")</f>
        <v>40 - 50</v>
      </c>
      <c r="K36" t="str">
        <f t="shared" si="0"/>
        <v>USA</v>
      </c>
      <c r="L36" s="14">
        <f>SUMIF(ORDERLINES!D:D,CUSTOMERS!A36,ORDERLINES!J:J)</f>
        <v>276</v>
      </c>
      <c r="M36" s="14">
        <f>SUMIF(ORDERLINES!D:D,CUSTOMERS!A36,ORDERLINES!L:L)</f>
        <v>130</v>
      </c>
    </row>
    <row r="37" spans="1:13" x14ac:dyDescent="0.2">
      <c r="A37">
        <v>36</v>
      </c>
      <c r="B37" t="s">
        <v>278</v>
      </c>
      <c r="C37" t="s">
        <v>279</v>
      </c>
      <c r="D37" s="3">
        <v>21408</v>
      </c>
      <c r="E37">
        <v>4</v>
      </c>
      <c r="F37" s="6" t="str" cm="1">
        <f t="array" ref="F37">_xlfn.IFS(E37=1,"$0 - $19999",
E37=2,"$20000 - $39999",
E37=3,"$40000 - $59999",
E37=4,"$60000 - $69999",
E37=5,"$70000 - $79999",
E37=6,"$80000 - $89999",
E37=7,"$90000 - $99999",
E37=8,"$100000 - $199999",
E37=9,"$200000 - $249999",
TRUE,"$250000 +")</f>
        <v>$60000 - $69999</v>
      </c>
      <c r="G37" t="s">
        <v>280</v>
      </c>
      <c r="H37" t="s">
        <v>2085</v>
      </c>
      <c r="I37" t="s">
        <v>2098</v>
      </c>
      <c r="J37" s="7" t="str" cm="1">
        <f t="array" aca="1" ref="J37" ca="1">_xlfn.IFS((TODAY()-D37)/365.25&lt;20,"&lt; 20",
(TODAY()-D37)/365.25&lt;30,"20 - 30",
(TODAY()-D37)/365.25&lt;40,"30 - 40",
(TODAY()-D37)/365.25&lt;50,"40 - 50",
(TODAY()-D37)/365.25&lt;60,"50 - 60",
(TODAY()-D37)/365.25&lt;70,"60 - 70",
TRUE,"70+")</f>
        <v>60 - 70</v>
      </c>
      <c r="K37" t="str">
        <f t="shared" si="0"/>
        <v>Europe</v>
      </c>
      <c r="L37" s="14">
        <f>SUMIF(ORDERLINES!D:D,CUSTOMERS!A37,ORDERLINES!J:J)</f>
        <v>34</v>
      </c>
      <c r="M37" s="14">
        <f>SUMIF(ORDERLINES!D:D,CUSTOMERS!A37,ORDERLINES!L:L)</f>
        <v>13</v>
      </c>
    </row>
    <row r="38" spans="1:13" x14ac:dyDescent="0.2">
      <c r="A38">
        <v>37</v>
      </c>
      <c r="B38" t="s">
        <v>281</v>
      </c>
      <c r="C38" t="s">
        <v>282</v>
      </c>
      <c r="D38" s="3">
        <v>27530</v>
      </c>
      <c r="E38">
        <v>10</v>
      </c>
      <c r="F38" s="6" t="str" cm="1">
        <f t="array" ref="F38">_xlfn.IFS(E38=1,"$0 - $19999",
E38=2,"$20000 - $39999",
E38=3,"$40000 - $59999",
E38=4,"$60000 - $69999",
E38=5,"$70000 - $79999",
E38=6,"$80000 - $89999",
E38=7,"$90000 - $99999",
E38=8,"$100000 - $199999",
E38=9,"$200000 - $249999",
TRUE,"$250000 +")</f>
        <v>$250000 +</v>
      </c>
      <c r="G38" t="s">
        <v>283</v>
      </c>
      <c r="H38" t="s">
        <v>1862</v>
      </c>
      <c r="I38" t="s">
        <v>2092</v>
      </c>
      <c r="J38" s="7" t="str" cm="1">
        <f t="array" aca="1" ref="J38" ca="1">_xlfn.IFS((TODAY()-D38)/365.25&lt;20,"&lt; 20",
(TODAY()-D38)/365.25&lt;30,"20 - 30",
(TODAY()-D38)/365.25&lt;40,"30 - 40",
(TODAY()-D38)/365.25&lt;50,"40 - 50",
(TODAY()-D38)/365.25&lt;60,"50 - 60",
(TODAY()-D38)/365.25&lt;70,"60 - 70",
TRUE,"70+")</f>
        <v>40 - 50</v>
      </c>
      <c r="K38" t="str">
        <f t="shared" si="0"/>
        <v>USA</v>
      </c>
      <c r="L38" s="14">
        <f>SUMIF(ORDERLINES!D:D,CUSTOMERS!A38,ORDERLINES!J:J)</f>
        <v>761</v>
      </c>
      <c r="M38" s="14">
        <f>SUMIF(ORDERLINES!D:D,CUSTOMERS!A38,ORDERLINES!L:L)</f>
        <v>373.5</v>
      </c>
    </row>
    <row r="39" spans="1:13" x14ac:dyDescent="0.2">
      <c r="A39">
        <v>38</v>
      </c>
      <c r="B39" t="s">
        <v>284</v>
      </c>
      <c r="C39" t="s">
        <v>285</v>
      </c>
      <c r="D39" s="3">
        <v>30224</v>
      </c>
      <c r="E39">
        <v>6</v>
      </c>
      <c r="F39" s="6" t="str" cm="1">
        <f t="array" ref="F39">_xlfn.IFS(E39=1,"$0 - $19999",
E39=2,"$20000 - $39999",
E39=3,"$40000 - $59999",
E39=4,"$60000 - $69999",
E39=5,"$70000 - $79999",
E39=6,"$80000 - $89999",
E39=7,"$90000 - $99999",
E39=8,"$100000 - $199999",
E39=9,"$200000 - $249999",
TRUE,"$250000 +")</f>
        <v>$80000 - $89999</v>
      </c>
      <c r="G39" t="s">
        <v>286</v>
      </c>
      <c r="H39" t="s">
        <v>1901</v>
      </c>
      <c r="I39" t="s">
        <v>2089</v>
      </c>
      <c r="J39" s="7" t="str" cm="1">
        <f t="array" aca="1" ref="J39" ca="1">_xlfn.IFS((TODAY()-D39)/365.25&lt;20,"&lt; 20",
(TODAY()-D39)/365.25&lt;30,"20 - 30",
(TODAY()-D39)/365.25&lt;40,"30 - 40",
(TODAY()-D39)/365.25&lt;50,"40 - 50",
(TODAY()-D39)/365.25&lt;60,"50 - 60",
(TODAY()-D39)/365.25&lt;70,"60 - 70",
TRUE,"70+")</f>
        <v>40 - 50</v>
      </c>
      <c r="K39" t="str">
        <f t="shared" si="0"/>
        <v>USA</v>
      </c>
      <c r="L39" s="14">
        <f>SUMIF(ORDERLINES!D:D,CUSTOMERS!A39,ORDERLINES!J:J)</f>
        <v>175</v>
      </c>
      <c r="M39" s="14">
        <f>SUMIF(ORDERLINES!D:D,CUSTOMERS!A39,ORDERLINES!L:L)</f>
        <v>84.5</v>
      </c>
    </row>
    <row r="40" spans="1:13" x14ac:dyDescent="0.2">
      <c r="A40">
        <v>39</v>
      </c>
      <c r="B40" t="s">
        <v>287</v>
      </c>
      <c r="C40" t="s">
        <v>288</v>
      </c>
      <c r="D40" s="3">
        <v>27921</v>
      </c>
      <c r="E40">
        <v>9</v>
      </c>
      <c r="F40" s="6" t="str" cm="1">
        <f t="array" ref="F40">_xlfn.IFS(E40=1,"$0 - $19999",
E40=2,"$20000 - $39999",
E40=3,"$40000 - $59999",
E40=4,"$60000 - $69999",
E40=5,"$70000 - $79999",
E40=6,"$80000 - $89999",
E40=7,"$90000 - $99999",
E40=8,"$100000 - $199999",
E40=9,"$200000 - $249999",
TRUE,"$250000 +")</f>
        <v>$200000 - $249999</v>
      </c>
      <c r="G40" t="s">
        <v>289</v>
      </c>
      <c r="H40" t="s">
        <v>1921</v>
      </c>
      <c r="I40" t="s">
        <v>2090</v>
      </c>
      <c r="J40" s="7" t="str" cm="1">
        <f t="array" aca="1" ref="J40" ca="1">_xlfn.IFS((TODAY()-D40)/365.25&lt;20,"&lt; 20",
(TODAY()-D40)/365.25&lt;30,"20 - 30",
(TODAY()-D40)/365.25&lt;40,"30 - 40",
(TODAY()-D40)/365.25&lt;50,"40 - 50",
(TODAY()-D40)/365.25&lt;60,"50 - 60",
(TODAY()-D40)/365.25&lt;70,"60 - 70",
TRUE,"70+")</f>
        <v>40 - 50</v>
      </c>
      <c r="K40" t="str">
        <f t="shared" si="0"/>
        <v>USA</v>
      </c>
      <c r="L40" s="14">
        <f>SUMIF(ORDERLINES!D:D,CUSTOMERS!A40,ORDERLINES!J:J)</f>
        <v>193</v>
      </c>
      <c r="M40" s="14">
        <f>SUMIF(ORDERLINES!D:D,CUSTOMERS!A40,ORDERLINES!L:L)</f>
        <v>84.5</v>
      </c>
    </row>
    <row r="41" spans="1:13" x14ac:dyDescent="0.2">
      <c r="A41">
        <v>40</v>
      </c>
      <c r="B41" t="s">
        <v>290</v>
      </c>
      <c r="C41" t="s">
        <v>291</v>
      </c>
      <c r="D41" s="3">
        <v>33791</v>
      </c>
      <c r="E41">
        <v>4</v>
      </c>
      <c r="F41" s="6" t="str" cm="1">
        <f t="array" ref="F41">_xlfn.IFS(E41=1,"$0 - $19999",
E41=2,"$20000 - $39999",
E41=3,"$40000 - $59999",
E41=4,"$60000 - $69999",
E41=5,"$70000 - $79999",
E41=6,"$80000 - $89999",
E41=7,"$90000 - $99999",
E41=8,"$100000 - $199999",
E41=9,"$200000 - $249999",
TRUE,"$250000 +")</f>
        <v>$60000 - $69999</v>
      </c>
      <c r="G41" t="s">
        <v>292</v>
      </c>
      <c r="H41" t="s">
        <v>1866</v>
      </c>
      <c r="I41" t="s">
        <v>2092</v>
      </c>
      <c r="J41" s="7" t="str" cm="1">
        <f t="array" aca="1" ref="J41" ca="1">_xlfn.IFS((TODAY()-D41)/365.25&lt;20,"&lt; 20",
(TODAY()-D41)/365.25&lt;30,"20 - 30",
(TODAY()-D41)/365.25&lt;40,"30 - 40",
(TODAY()-D41)/365.25&lt;50,"40 - 50",
(TODAY()-D41)/365.25&lt;60,"50 - 60",
(TODAY()-D41)/365.25&lt;70,"60 - 70",
TRUE,"70+")</f>
        <v>30 - 40</v>
      </c>
      <c r="K41" t="str">
        <f t="shared" si="0"/>
        <v>USA</v>
      </c>
      <c r="L41" s="14">
        <f>SUMIF(ORDERLINES!D:D,CUSTOMERS!A41,ORDERLINES!J:J)</f>
        <v>1465</v>
      </c>
      <c r="M41" s="14">
        <f>SUMIF(ORDERLINES!D:D,CUSTOMERS!A41,ORDERLINES!L:L)</f>
        <v>720.5</v>
      </c>
    </row>
    <row r="42" spans="1:13" x14ac:dyDescent="0.2">
      <c r="A42">
        <v>41</v>
      </c>
      <c r="B42" t="s">
        <v>227</v>
      </c>
      <c r="C42" t="s">
        <v>293</v>
      </c>
      <c r="D42" s="3">
        <v>19374</v>
      </c>
      <c r="E42">
        <v>1</v>
      </c>
      <c r="F42" s="6" t="str" cm="1">
        <f t="array" ref="F42">_xlfn.IFS(E42=1,"$0 - $19999",
E42=2,"$20000 - $39999",
E42=3,"$40000 - $59999",
E42=4,"$60000 - $69999",
E42=5,"$70000 - $79999",
E42=6,"$80000 - $89999",
E42=7,"$90000 - $99999",
E42=8,"$100000 - $199999",
E42=9,"$200000 - $249999",
TRUE,"$250000 +")</f>
        <v>$0 - $19999</v>
      </c>
      <c r="G42" t="s">
        <v>294</v>
      </c>
      <c r="H42" t="s">
        <v>1868</v>
      </c>
      <c r="I42" t="s">
        <v>2093</v>
      </c>
      <c r="J42" s="7" t="str" cm="1">
        <f t="array" aca="1" ref="J42" ca="1">_xlfn.IFS((TODAY()-D42)/365.25&lt;20,"&lt; 20",
(TODAY()-D42)/365.25&lt;30,"20 - 30",
(TODAY()-D42)/365.25&lt;40,"30 - 40",
(TODAY()-D42)/365.25&lt;50,"40 - 50",
(TODAY()-D42)/365.25&lt;60,"50 - 60",
(TODAY()-D42)/365.25&lt;70,"60 - 70",
TRUE,"70+")</f>
        <v>70+</v>
      </c>
      <c r="K42" t="str">
        <f t="shared" si="0"/>
        <v>USA</v>
      </c>
      <c r="L42" s="14">
        <f>SUMIF(ORDERLINES!D:D,CUSTOMERS!A42,ORDERLINES!J:J)</f>
        <v>740</v>
      </c>
      <c r="M42" s="14">
        <f>SUMIF(ORDERLINES!D:D,CUSTOMERS!A42,ORDERLINES!L:L)</f>
        <v>346</v>
      </c>
    </row>
    <row r="43" spans="1:13" x14ac:dyDescent="0.2">
      <c r="A43">
        <v>42</v>
      </c>
      <c r="B43" t="s">
        <v>295</v>
      </c>
      <c r="C43" t="s">
        <v>296</v>
      </c>
      <c r="D43" s="3">
        <v>32315</v>
      </c>
      <c r="E43">
        <v>6</v>
      </c>
      <c r="F43" s="6" t="str" cm="1">
        <f t="array" ref="F43">_xlfn.IFS(E43=1,"$0 - $19999",
E43=2,"$20000 - $39999",
E43=3,"$40000 - $59999",
E43=4,"$60000 - $69999",
E43=5,"$70000 - $79999",
E43=6,"$80000 - $89999",
E43=7,"$90000 - $99999",
E43=8,"$100000 - $199999",
E43=9,"$200000 - $249999",
TRUE,"$250000 +")</f>
        <v>$80000 - $89999</v>
      </c>
      <c r="G43" t="s">
        <v>297</v>
      </c>
      <c r="H43" t="s">
        <v>1970</v>
      </c>
      <c r="I43" t="s">
        <v>2094</v>
      </c>
      <c r="J43" s="7" t="str" cm="1">
        <f t="array" aca="1" ref="J43" ca="1">_xlfn.IFS((TODAY()-D43)/365.25&lt;20,"&lt; 20",
(TODAY()-D43)/365.25&lt;30,"20 - 30",
(TODAY()-D43)/365.25&lt;40,"30 - 40",
(TODAY()-D43)/365.25&lt;50,"40 - 50",
(TODAY()-D43)/365.25&lt;60,"50 - 60",
(TODAY()-D43)/365.25&lt;70,"60 - 70",
TRUE,"70+")</f>
        <v>30 - 40</v>
      </c>
      <c r="K43" t="str">
        <f t="shared" si="0"/>
        <v>USA</v>
      </c>
      <c r="L43" s="14">
        <f>SUMIF(ORDERLINES!D:D,CUSTOMERS!A43,ORDERLINES!J:J)</f>
        <v>82</v>
      </c>
      <c r="M43" s="14">
        <f>SUMIF(ORDERLINES!D:D,CUSTOMERS!A43,ORDERLINES!L:L)</f>
        <v>37</v>
      </c>
    </row>
    <row r="44" spans="1:13" x14ac:dyDescent="0.2">
      <c r="A44">
        <v>43</v>
      </c>
      <c r="B44" t="s">
        <v>298</v>
      </c>
      <c r="C44" t="s">
        <v>299</v>
      </c>
      <c r="D44" s="3">
        <v>28322</v>
      </c>
      <c r="E44">
        <v>6</v>
      </c>
      <c r="F44" s="6" t="str" cm="1">
        <f t="array" ref="F44">_xlfn.IFS(E44=1,"$0 - $19999",
E44=2,"$20000 - $39999",
E44=3,"$40000 - $59999",
E44=4,"$60000 - $69999",
E44=5,"$70000 - $79999",
E44=6,"$80000 - $89999",
E44=7,"$90000 - $99999",
E44=8,"$100000 - $199999",
E44=9,"$200000 - $249999",
TRUE,"$250000 +")</f>
        <v>$80000 - $89999</v>
      </c>
      <c r="G44" t="s">
        <v>300</v>
      </c>
      <c r="H44" t="s">
        <v>2029</v>
      </c>
      <c r="I44" t="s">
        <v>2092</v>
      </c>
      <c r="J44" s="7" t="str" cm="1">
        <f t="array" aca="1" ref="J44" ca="1">_xlfn.IFS((TODAY()-D44)/365.25&lt;20,"&lt; 20",
(TODAY()-D44)/365.25&lt;30,"20 - 30",
(TODAY()-D44)/365.25&lt;40,"30 - 40",
(TODAY()-D44)/365.25&lt;50,"40 - 50",
(TODAY()-D44)/365.25&lt;60,"50 - 60",
(TODAY()-D44)/365.25&lt;70,"60 - 70",
TRUE,"70+")</f>
        <v>40 - 50</v>
      </c>
      <c r="K44" t="str">
        <f t="shared" si="0"/>
        <v>USA</v>
      </c>
      <c r="L44" s="14">
        <f>SUMIF(ORDERLINES!D:D,CUSTOMERS!A44,ORDERLINES!J:J)</f>
        <v>263</v>
      </c>
      <c r="M44" s="14">
        <f>SUMIF(ORDERLINES!D:D,CUSTOMERS!A44,ORDERLINES!L:L)</f>
        <v>120.5</v>
      </c>
    </row>
    <row r="45" spans="1:13" x14ac:dyDescent="0.2">
      <c r="A45">
        <v>44</v>
      </c>
      <c r="B45" t="s">
        <v>301</v>
      </c>
      <c r="C45" t="s">
        <v>302</v>
      </c>
      <c r="D45" s="3">
        <v>22189</v>
      </c>
      <c r="E45">
        <v>2</v>
      </c>
      <c r="F45" s="6" t="str" cm="1">
        <f t="array" ref="F45">_xlfn.IFS(E45=1,"$0 - $19999",
E45=2,"$20000 - $39999",
E45=3,"$40000 - $59999",
E45=4,"$60000 - $69999",
E45=5,"$70000 - $79999",
E45=6,"$80000 - $89999",
E45=7,"$90000 - $99999",
E45=8,"$100000 - $199999",
E45=9,"$200000 - $249999",
TRUE,"$250000 +")</f>
        <v>$20000 - $39999</v>
      </c>
      <c r="G45" t="s">
        <v>303</v>
      </c>
      <c r="H45" t="s">
        <v>1911</v>
      </c>
      <c r="I45" t="s">
        <v>2094</v>
      </c>
      <c r="J45" s="7" t="str" cm="1">
        <f t="array" aca="1" ref="J45" ca="1">_xlfn.IFS((TODAY()-D45)/365.25&lt;20,"&lt; 20",
(TODAY()-D45)/365.25&lt;30,"20 - 30",
(TODAY()-D45)/365.25&lt;40,"30 - 40",
(TODAY()-D45)/365.25&lt;50,"40 - 50",
(TODAY()-D45)/365.25&lt;60,"50 - 60",
(TODAY()-D45)/365.25&lt;70,"60 - 70",
TRUE,"70+")</f>
        <v>60 - 70</v>
      </c>
      <c r="K45" t="str">
        <f t="shared" si="0"/>
        <v>USA</v>
      </c>
      <c r="L45" s="14">
        <f>SUMIF(ORDERLINES!D:D,CUSTOMERS!A45,ORDERLINES!J:J)</f>
        <v>132</v>
      </c>
      <c r="M45" s="14">
        <f>SUMIF(ORDERLINES!D:D,CUSTOMERS!A45,ORDERLINES!L:L)</f>
        <v>64</v>
      </c>
    </row>
    <row r="46" spans="1:13" x14ac:dyDescent="0.2">
      <c r="A46">
        <v>45</v>
      </c>
      <c r="B46" t="s">
        <v>189</v>
      </c>
      <c r="C46" t="s">
        <v>304</v>
      </c>
      <c r="D46" s="3">
        <v>21410</v>
      </c>
      <c r="E46">
        <v>6</v>
      </c>
      <c r="F46" s="6" t="str" cm="1">
        <f t="array" ref="F46">_xlfn.IFS(E46=1,"$0 - $19999",
E46=2,"$20000 - $39999",
E46=3,"$40000 - $59999",
E46=4,"$60000 - $69999",
E46=5,"$70000 - $79999",
E46=6,"$80000 - $89999",
E46=7,"$90000 - $99999",
E46=8,"$100000 - $199999",
E46=9,"$200000 - $249999",
TRUE,"$250000 +")</f>
        <v>$80000 - $89999</v>
      </c>
      <c r="G46" t="s">
        <v>305</v>
      </c>
      <c r="H46" t="s">
        <v>2067</v>
      </c>
      <c r="I46" t="s">
        <v>2091</v>
      </c>
      <c r="J46" s="7" t="str" cm="1">
        <f t="array" aca="1" ref="J46" ca="1">_xlfn.IFS((TODAY()-D46)/365.25&lt;20,"&lt; 20",
(TODAY()-D46)/365.25&lt;30,"20 - 30",
(TODAY()-D46)/365.25&lt;40,"30 - 40",
(TODAY()-D46)/365.25&lt;50,"40 - 50",
(TODAY()-D46)/365.25&lt;60,"50 - 60",
(TODAY()-D46)/365.25&lt;70,"60 - 70",
TRUE,"70+")</f>
        <v>60 - 70</v>
      </c>
      <c r="K46" t="str">
        <f t="shared" si="0"/>
        <v>USA</v>
      </c>
      <c r="L46" s="14">
        <f>SUMIF(ORDERLINES!D:D,CUSTOMERS!A46,ORDERLINES!J:J)</f>
        <v>209</v>
      </c>
      <c r="M46" s="14">
        <f>SUMIF(ORDERLINES!D:D,CUSTOMERS!A46,ORDERLINES!L:L)</f>
        <v>101.5</v>
      </c>
    </row>
    <row r="47" spans="1:13" x14ac:dyDescent="0.2">
      <c r="A47">
        <v>46</v>
      </c>
      <c r="B47" t="s">
        <v>306</v>
      </c>
      <c r="C47" t="s">
        <v>307</v>
      </c>
      <c r="D47" s="3">
        <v>28724</v>
      </c>
      <c r="E47">
        <v>3</v>
      </c>
      <c r="F47" s="6" t="str" cm="1">
        <f t="array" ref="F47">_xlfn.IFS(E47=1,"$0 - $19999",
E47=2,"$20000 - $39999",
E47=3,"$40000 - $59999",
E47=4,"$60000 - $69999",
E47=5,"$70000 - $79999",
E47=6,"$80000 - $89999",
E47=7,"$90000 - $99999",
E47=8,"$100000 - $199999",
E47=9,"$200000 - $249999",
TRUE,"$250000 +")</f>
        <v>$40000 - $59999</v>
      </c>
      <c r="G47" t="s">
        <v>308</v>
      </c>
      <c r="H47" t="s">
        <v>2075</v>
      </c>
      <c r="I47" t="s">
        <v>2094</v>
      </c>
      <c r="J47" s="7" t="str" cm="1">
        <f t="array" aca="1" ref="J47" ca="1">_xlfn.IFS((TODAY()-D47)/365.25&lt;20,"&lt; 20",
(TODAY()-D47)/365.25&lt;30,"20 - 30",
(TODAY()-D47)/365.25&lt;40,"30 - 40",
(TODAY()-D47)/365.25&lt;50,"40 - 50",
(TODAY()-D47)/365.25&lt;60,"50 - 60",
(TODAY()-D47)/365.25&lt;70,"60 - 70",
TRUE,"70+")</f>
        <v>40 - 50</v>
      </c>
      <c r="K47" t="str">
        <f t="shared" si="0"/>
        <v>USA</v>
      </c>
      <c r="L47" s="14">
        <f>SUMIF(ORDERLINES!D:D,CUSTOMERS!A47,ORDERLINES!J:J)</f>
        <v>522</v>
      </c>
      <c r="M47" s="14">
        <f>SUMIF(ORDERLINES!D:D,CUSTOMERS!A47,ORDERLINES!L:L)</f>
        <v>248</v>
      </c>
    </row>
    <row r="48" spans="1:13" x14ac:dyDescent="0.2">
      <c r="A48">
        <v>47</v>
      </c>
      <c r="B48" t="s">
        <v>309</v>
      </c>
      <c r="C48" t="s">
        <v>310</v>
      </c>
      <c r="D48" s="3">
        <v>29111</v>
      </c>
      <c r="E48">
        <v>1</v>
      </c>
      <c r="F48" s="6" t="str" cm="1">
        <f t="array" ref="F48">_xlfn.IFS(E48=1,"$0 - $19999",
E48=2,"$20000 - $39999",
E48=3,"$40000 - $59999",
E48=4,"$60000 - $69999",
E48=5,"$70000 - $79999",
E48=6,"$80000 - $89999",
E48=7,"$90000 - $99999",
E48=8,"$100000 - $199999",
E48=9,"$200000 - $249999",
TRUE,"$250000 +")</f>
        <v>$0 - $19999</v>
      </c>
      <c r="G48" t="s">
        <v>311</v>
      </c>
      <c r="H48" t="s">
        <v>1974</v>
      </c>
      <c r="I48" t="s">
        <v>2089</v>
      </c>
      <c r="J48" s="7" t="str" cm="1">
        <f t="array" aca="1" ref="J48" ca="1">_xlfn.IFS((TODAY()-D48)/365.25&lt;20,"&lt; 20",
(TODAY()-D48)/365.25&lt;30,"20 - 30",
(TODAY()-D48)/365.25&lt;40,"30 - 40",
(TODAY()-D48)/365.25&lt;50,"40 - 50",
(TODAY()-D48)/365.25&lt;60,"50 - 60",
(TODAY()-D48)/365.25&lt;70,"60 - 70",
TRUE,"70+")</f>
        <v>40 - 50</v>
      </c>
      <c r="K48" t="str">
        <f t="shared" si="0"/>
        <v>USA</v>
      </c>
      <c r="L48" s="14">
        <f>SUMIF(ORDERLINES!D:D,CUSTOMERS!A48,ORDERLINES!J:J)</f>
        <v>209</v>
      </c>
      <c r="M48" s="14">
        <f>SUMIF(ORDERLINES!D:D,CUSTOMERS!A48,ORDERLINES!L:L)</f>
        <v>96.5</v>
      </c>
    </row>
    <row r="49" spans="1:13" x14ac:dyDescent="0.2">
      <c r="A49">
        <v>48</v>
      </c>
      <c r="B49" t="s">
        <v>312</v>
      </c>
      <c r="C49" t="s">
        <v>313</v>
      </c>
      <c r="D49" s="3">
        <v>34210</v>
      </c>
      <c r="E49">
        <v>5</v>
      </c>
      <c r="F49" s="6" t="str" cm="1">
        <f t="array" ref="F49">_xlfn.IFS(E49=1,"$0 - $19999",
E49=2,"$20000 - $39999",
E49=3,"$40000 - $59999",
E49=4,"$60000 - $69999",
E49=5,"$70000 - $79999",
E49=6,"$80000 - $89999",
E49=7,"$90000 - $99999",
E49=8,"$100000 - $199999",
E49=9,"$200000 - $249999",
TRUE,"$250000 +")</f>
        <v>$70000 - $79999</v>
      </c>
      <c r="G49" t="s">
        <v>314</v>
      </c>
      <c r="H49" t="s">
        <v>2023</v>
      </c>
      <c r="I49" t="s">
        <v>2089</v>
      </c>
      <c r="J49" s="7" t="str" cm="1">
        <f t="array" aca="1" ref="J49" ca="1">_xlfn.IFS((TODAY()-D49)/365.25&lt;20,"&lt; 20",
(TODAY()-D49)/365.25&lt;30,"20 - 30",
(TODAY()-D49)/365.25&lt;40,"30 - 40",
(TODAY()-D49)/365.25&lt;50,"40 - 50",
(TODAY()-D49)/365.25&lt;60,"50 - 60",
(TODAY()-D49)/365.25&lt;70,"60 - 70",
TRUE,"70+")</f>
        <v>30 - 40</v>
      </c>
      <c r="K49" t="str">
        <f t="shared" si="0"/>
        <v>USA</v>
      </c>
      <c r="L49" s="14">
        <f>SUMIF(ORDERLINES!D:D,CUSTOMERS!A49,ORDERLINES!J:J)</f>
        <v>1114</v>
      </c>
      <c r="M49" s="14">
        <f>SUMIF(ORDERLINES!D:D,CUSTOMERS!A49,ORDERLINES!L:L)</f>
        <v>532</v>
      </c>
    </row>
    <row r="50" spans="1:13" x14ac:dyDescent="0.2">
      <c r="A50">
        <v>49</v>
      </c>
      <c r="B50" t="s">
        <v>315</v>
      </c>
      <c r="C50" t="s">
        <v>316</v>
      </c>
      <c r="D50" s="3">
        <v>34578</v>
      </c>
      <c r="E50">
        <v>5</v>
      </c>
      <c r="F50" s="6" t="str" cm="1">
        <f t="array" ref="F50">_xlfn.IFS(E50=1,"$0 - $19999",
E50=2,"$20000 - $39999",
E50=3,"$40000 - $59999",
E50=4,"$60000 - $69999",
E50=5,"$70000 - $79999",
E50=6,"$80000 - $89999",
E50=7,"$90000 - $99999",
E50=8,"$100000 - $199999",
E50=9,"$200000 - $249999",
TRUE,"$250000 +")</f>
        <v>$70000 - $79999</v>
      </c>
      <c r="G50" t="s">
        <v>317</v>
      </c>
      <c r="H50" t="s">
        <v>2078</v>
      </c>
      <c r="I50" s="2" t="s">
        <v>2091</v>
      </c>
      <c r="J50" s="7" t="str" cm="1">
        <f t="array" aca="1" ref="J50" ca="1">_xlfn.IFS((TODAY()-D50)/365.25&lt;20,"&lt; 20",
(TODAY()-D50)/365.25&lt;30,"20 - 30",
(TODAY()-D50)/365.25&lt;40,"30 - 40",
(TODAY()-D50)/365.25&lt;50,"40 - 50",
(TODAY()-D50)/365.25&lt;60,"50 - 60",
(TODAY()-D50)/365.25&lt;70,"60 - 70",
TRUE,"70+")</f>
        <v>20 - 30</v>
      </c>
      <c r="K50" t="str">
        <f t="shared" si="0"/>
        <v>USA</v>
      </c>
      <c r="L50" s="14">
        <f>SUMIF(ORDERLINES!D:D,CUSTOMERS!A50,ORDERLINES!J:J)</f>
        <v>226</v>
      </c>
      <c r="M50" s="14">
        <f>SUMIF(ORDERLINES!D:D,CUSTOMERS!A50,ORDERLINES!L:L)</f>
        <v>87</v>
      </c>
    </row>
    <row r="51" spans="1:13" x14ac:dyDescent="0.2">
      <c r="A51">
        <v>50</v>
      </c>
      <c r="B51" t="s">
        <v>318</v>
      </c>
      <c r="C51" t="s">
        <v>319</v>
      </c>
      <c r="D51" s="3">
        <v>34993</v>
      </c>
      <c r="E51">
        <v>7</v>
      </c>
      <c r="F51" s="6" t="str" cm="1">
        <f t="array" ref="F51">_xlfn.IFS(E51=1,"$0 - $19999",
E51=2,"$20000 - $39999",
E51=3,"$40000 - $59999",
E51=4,"$60000 - $69999",
E51=5,"$70000 - $79999",
E51=6,"$80000 - $89999",
E51=7,"$90000 - $99999",
E51=8,"$100000 - $199999",
E51=9,"$200000 - $249999",
TRUE,"$250000 +")</f>
        <v>$90000 - $99999</v>
      </c>
      <c r="G51" t="s">
        <v>320</v>
      </c>
      <c r="H51" t="s">
        <v>2005</v>
      </c>
      <c r="I51" t="s">
        <v>2095</v>
      </c>
      <c r="J51" s="7" t="str" cm="1">
        <f t="array" aca="1" ref="J51" ca="1">_xlfn.IFS((TODAY()-D51)/365.25&lt;20,"&lt; 20",
(TODAY()-D51)/365.25&lt;30,"20 - 30",
(TODAY()-D51)/365.25&lt;40,"30 - 40",
(TODAY()-D51)/365.25&lt;50,"40 - 50",
(TODAY()-D51)/365.25&lt;60,"50 - 60",
(TODAY()-D51)/365.25&lt;70,"60 - 70",
TRUE,"70+")</f>
        <v>20 - 30</v>
      </c>
      <c r="K51" t="str">
        <f t="shared" si="0"/>
        <v>USA</v>
      </c>
      <c r="L51" s="14">
        <f>SUMIF(ORDERLINES!D:D,CUSTOMERS!A51,ORDERLINES!J:J)</f>
        <v>465</v>
      </c>
      <c r="M51" s="14">
        <f>SUMIF(ORDERLINES!D:D,CUSTOMERS!A51,ORDERLINES!L:L)</f>
        <v>224.5</v>
      </c>
    </row>
    <row r="52" spans="1:13" x14ac:dyDescent="0.2">
      <c r="A52">
        <v>51</v>
      </c>
      <c r="B52" t="s">
        <v>321</v>
      </c>
      <c r="C52" t="s">
        <v>322</v>
      </c>
      <c r="D52" s="3">
        <v>29494</v>
      </c>
      <c r="E52">
        <v>4</v>
      </c>
      <c r="F52" s="6" t="str" cm="1">
        <f t="array" ref="F52">_xlfn.IFS(E52=1,"$0 - $19999",
E52=2,"$20000 - $39999",
E52=3,"$40000 - $59999",
E52=4,"$60000 - $69999",
E52=5,"$70000 - $79999",
E52=6,"$80000 - $89999",
E52=7,"$90000 - $99999",
E52=8,"$100000 - $199999",
E52=9,"$200000 - $249999",
TRUE,"$250000 +")</f>
        <v>$60000 - $69999</v>
      </c>
      <c r="G52" t="s">
        <v>323</v>
      </c>
      <c r="H52" t="s">
        <v>2031</v>
      </c>
      <c r="I52" t="s">
        <v>2091</v>
      </c>
      <c r="J52" s="7" t="str" cm="1">
        <f t="array" aca="1" ref="J52" ca="1">_xlfn.IFS((TODAY()-D52)/365.25&lt;20,"&lt; 20",
(TODAY()-D52)/365.25&lt;30,"20 - 30",
(TODAY()-D52)/365.25&lt;40,"30 - 40",
(TODAY()-D52)/365.25&lt;50,"40 - 50",
(TODAY()-D52)/365.25&lt;60,"50 - 60",
(TODAY()-D52)/365.25&lt;70,"60 - 70",
TRUE,"70+")</f>
        <v>40 - 50</v>
      </c>
      <c r="K52" t="str">
        <f t="shared" si="0"/>
        <v>USA</v>
      </c>
      <c r="L52" s="14">
        <f>SUMIF(ORDERLINES!D:D,CUSTOMERS!A52,ORDERLINES!J:J)</f>
        <v>186</v>
      </c>
      <c r="M52" s="14">
        <f>SUMIF(ORDERLINES!D:D,CUSTOMERS!A52,ORDERLINES!L:L)</f>
        <v>87</v>
      </c>
    </row>
    <row r="53" spans="1:13" x14ac:dyDescent="0.2">
      <c r="A53">
        <v>52</v>
      </c>
      <c r="B53" t="s">
        <v>324</v>
      </c>
      <c r="C53" t="s">
        <v>325</v>
      </c>
      <c r="D53" s="3">
        <v>28098</v>
      </c>
      <c r="E53">
        <v>2</v>
      </c>
      <c r="F53" s="6" t="str" cm="1">
        <f t="array" ref="F53">_xlfn.IFS(E53=1,"$0 - $19999",
E53=2,"$20000 - $39999",
E53=3,"$40000 - $59999",
E53=4,"$60000 - $69999",
E53=5,"$70000 - $79999",
E53=6,"$80000 - $89999",
E53=7,"$90000 - $99999",
E53=8,"$100000 - $199999",
E53=9,"$200000 - $249999",
TRUE,"$250000 +")</f>
        <v>$20000 - $39999</v>
      </c>
      <c r="G53" t="s">
        <v>326</v>
      </c>
      <c r="H53" t="s">
        <v>1929</v>
      </c>
      <c r="I53" t="s">
        <v>2094</v>
      </c>
      <c r="J53" s="7" t="str" cm="1">
        <f t="array" aca="1" ref="J53" ca="1">_xlfn.IFS((TODAY()-D53)/365.25&lt;20,"&lt; 20",
(TODAY()-D53)/365.25&lt;30,"20 - 30",
(TODAY()-D53)/365.25&lt;40,"30 - 40",
(TODAY()-D53)/365.25&lt;50,"40 - 50",
(TODAY()-D53)/365.25&lt;60,"50 - 60",
(TODAY()-D53)/365.25&lt;70,"60 - 70",
TRUE,"70+")</f>
        <v>40 - 50</v>
      </c>
      <c r="K53" t="str">
        <f t="shared" si="0"/>
        <v>USA</v>
      </c>
      <c r="L53" s="14">
        <f>SUMIF(ORDERLINES!D:D,CUSTOMERS!A53,ORDERLINES!J:J)</f>
        <v>1104</v>
      </c>
      <c r="M53" s="14">
        <f>SUMIF(ORDERLINES!D:D,CUSTOMERS!A53,ORDERLINES!L:L)</f>
        <v>531</v>
      </c>
    </row>
    <row r="54" spans="1:13" x14ac:dyDescent="0.2">
      <c r="A54">
        <v>53</v>
      </c>
      <c r="B54" t="s">
        <v>327</v>
      </c>
      <c r="C54" t="s">
        <v>328</v>
      </c>
      <c r="D54" s="3">
        <v>29066</v>
      </c>
      <c r="E54">
        <v>3</v>
      </c>
      <c r="F54" s="6" t="str" cm="1">
        <f t="array" ref="F54">_xlfn.IFS(E54=1,"$0 - $19999",
E54=2,"$20000 - $39999",
E54=3,"$40000 - $59999",
E54=4,"$60000 - $69999",
E54=5,"$70000 - $79999",
E54=6,"$80000 - $89999",
E54=7,"$90000 - $99999",
E54=8,"$100000 - $199999",
E54=9,"$200000 - $249999",
TRUE,"$250000 +")</f>
        <v>$40000 - $59999</v>
      </c>
      <c r="G54" t="s">
        <v>329</v>
      </c>
      <c r="H54" t="s">
        <v>2022</v>
      </c>
      <c r="I54" t="s">
        <v>2092</v>
      </c>
      <c r="J54" s="7" t="str" cm="1">
        <f t="array" aca="1" ref="J54" ca="1">_xlfn.IFS((TODAY()-D54)/365.25&lt;20,"&lt; 20",
(TODAY()-D54)/365.25&lt;30,"20 - 30",
(TODAY()-D54)/365.25&lt;40,"30 - 40",
(TODAY()-D54)/365.25&lt;50,"40 - 50",
(TODAY()-D54)/365.25&lt;60,"50 - 60",
(TODAY()-D54)/365.25&lt;70,"60 - 70",
TRUE,"70+")</f>
        <v>40 - 50</v>
      </c>
      <c r="K54" t="str">
        <f t="shared" si="0"/>
        <v>USA</v>
      </c>
      <c r="L54" s="14">
        <f>SUMIF(ORDERLINES!D:D,CUSTOMERS!A54,ORDERLINES!J:J)</f>
        <v>200</v>
      </c>
      <c r="M54" s="14">
        <f>SUMIF(ORDERLINES!D:D,CUSTOMERS!A54,ORDERLINES!L:L)</f>
        <v>93</v>
      </c>
    </row>
    <row r="55" spans="1:13" x14ac:dyDescent="0.2">
      <c r="A55">
        <v>54</v>
      </c>
      <c r="B55" t="s">
        <v>204</v>
      </c>
      <c r="C55" t="s">
        <v>330</v>
      </c>
      <c r="D55" s="3">
        <v>35380</v>
      </c>
      <c r="E55">
        <v>6</v>
      </c>
      <c r="F55" s="6" t="str" cm="1">
        <f t="array" ref="F55">_xlfn.IFS(E55=1,"$0 - $19999",
E55=2,"$20000 - $39999",
E55=3,"$40000 - $59999",
E55=4,"$60000 - $69999",
E55=5,"$70000 - $79999",
E55=6,"$80000 - $89999",
E55=7,"$90000 - $99999",
E55=8,"$100000 - $199999",
E55=9,"$200000 - $249999",
TRUE,"$250000 +")</f>
        <v>$80000 - $89999</v>
      </c>
      <c r="G55" t="s">
        <v>331</v>
      </c>
      <c r="H55" t="s">
        <v>261</v>
      </c>
      <c r="I55" t="s">
        <v>2094</v>
      </c>
      <c r="J55" s="7" t="str" cm="1">
        <f t="array" aca="1" ref="J55" ca="1">_xlfn.IFS((TODAY()-D55)/365.25&lt;20,"&lt; 20",
(TODAY()-D55)/365.25&lt;30,"20 - 30",
(TODAY()-D55)/365.25&lt;40,"30 - 40",
(TODAY()-D55)/365.25&lt;50,"40 - 50",
(TODAY()-D55)/365.25&lt;60,"50 - 60",
(TODAY()-D55)/365.25&lt;70,"60 - 70",
TRUE,"70+")</f>
        <v>20 - 30</v>
      </c>
      <c r="K55" t="str">
        <f t="shared" si="0"/>
        <v>USA</v>
      </c>
      <c r="L55" s="14">
        <f>SUMIF(ORDERLINES!D:D,CUSTOMERS!A55,ORDERLINES!J:J)</f>
        <v>1058</v>
      </c>
      <c r="M55" s="14">
        <f>SUMIF(ORDERLINES!D:D,CUSTOMERS!A55,ORDERLINES!L:L)</f>
        <v>506</v>
      </c>
    </row>
    <row r="56" spans="1:13" x14ac:dyDescent="0.2">
      <c r="A56">
        <v>55</v>
      </c>
      <c r="B56" t="s">
        <v>332</v>
      </c>
      <c r="C56" t="s">
        <v>333</v>
      </c>
      <c r="D56" s="3">
        <v>28723</v>
      </c>
      <c r="E56">
        <v>4</v>
      </c>
      <c r="F56" s="6" t="str" cm="1">
        <f t="array" ref="F56">_xlfn.IFS(E56=1,"$0 - $19999",
E56=2,"$20000 - $39999",
E56=3,"$40000 - $59999",
E56=4,"$60000 - $69999",
E56=5,"$70000 - $79999",
E56=6,"$80000 - $89999",
E56=7,"$90000 - $99999",
E56=8,"$100000 - $199999",
E56=9,"$200000 - $249999",
TRUE,"$250000 +")</f>
        <v>$60000 - $69999</v>
      </c>
      <c r="G56" t="s">
        <v>334</v>
      </c>
      <c r="H56" t="s">
        <v>1893</v>
      </c>
      <c r="I56" t="s">
        <v>2090</v>
      </c>
      <c r="J56" s="7" t="str" cm="1">
        <f t="array" aca="1" ref="J56" ca="1">_xlfn.IFS((TODAY()-D56)/365.25&lt;20,"&lt; 20",
(TODAY()-D56)/365.25&lt;30,"20 - 30",
(TODAY()-D56)/365.25&lt;40,"30 - 40",
(TODAY()-D56)/365.25&lt;50,"40 - 50",
(TODAY()-D56)/365.25&lt;60,"50 - 60",
(TODAY()-D56)/365.25&lt;70,"60 - 70",
TRUE,"70+")</f>
        <v>40 - 50</v>
      </c>
      <c r="K56" t="str">
        <f t="shared" si="0"/>
        <v>USA</v>
      </c>
      <c r="L56" s="14">
        <f>SUMIF(ORDERLINES!D:D,CUSTOMERS!A56,ORDERLINES!J:J)</f>
        <v>45</v>
      </c>
      <c r="M56" s="14">
        <f>SUMIF(ORDERLINES!D:D,CUSTOMERS!A56,ORDERLINES!L:L)</f>
        <v>19.5</v>
      </c>
    </row>
    <row r="57" spans="1:13" x14ac:dyDescent="0.2">
      <c r="A57">
        <v>56</v>
      </c>
      <c r="B57" t="s">
        <v>335</v>
      </c>
      <c r="C57" t="s">
        <v>336</v>
      </c>
      <c r="D57" s="3">
        <v>29029</v>
      </c>
      <c r="E57">
        <v>4</v>
      </c>
      <c r="F57" s="6" t="str" cm="1">
        <f t="array" ref="F57">_xlfn.IFS(E57=1,"$0 - $19999",
E57=2,"$20000 - $39999",
E57=3,"$40000 - $59999",
E57=4,"$60000 - $69999",
E57=5,"$70000 - $79999",
E57=6,"$80000 - $89999",
E57=7,"$90000 - $99999",
E57=8,"$100000 - $199999",
E57=9,"$200000 - $249999",
TRUE,"$250000 +")</f>
        <v>$60000 - $69999</v>
      </c>
      <c r="G57" t="s">
        <v>337</v>
      </c>
      <c r="H57" t="s">
        <v>1947</v>
      </c>
      <c r="I57" t="s">
        <v>2094</v>
      </c>
      <c r="J57" s="7" t="str" cm="1">
        <f t="array" aca="1" ref="J57" ca="1">_xlfn.IFS((TODAY()-D57)/365.25&lt;20,"&lt; 20",
(TODAY()-D57)/365.25&lt;30,"20 - 30",
(TODAY()-D57)/365.25&lt;40,"30 - 40",
(TODAY()-D57)/365.25&lt;50,"40 - 50",
(TODAY()-D57)/365.25&lt;60,"50 - 60",
(TODAY()-D57)/365.25&lt;70,"60 - 70",
TRUE,"70+")</f>
        <v>40 - 50</v>
      </c>
      <c r="K57" t="str">
        <f t="shared" si="0"/>
        <v>USA</v>
      </c>
      <c r="L57" s="14">
        <f>SUMIF(ORDERLINES!D:D,CUSTOMERS!A57,ORDERLINES!J:J)</f>
        <v>601</v>
      </c>
      <c r="M57" s="14">
        <f>SUMIF(ORDERLINES!D:D,CUSTOMERS!A57,ORDERLINES!L:L)</f>
        <v>288.5</v>
      </c>
    </row>
    <row r="58" spans="1:13" x14ac:dyDescent="0.2">
      <c r="A58">
        <v>57</v>
      </c>
      <c r="B58" t="s">
        <v>338</v>
      </c>
      <c r="C58" t="s">
        <v>339</v>
      </c>
      <c r="D58" s="3">
        <v>29502</v>
      </c>
      <c r="E58">
        <v>4</v>
      </c>
      <c r="F58" s="6" t="str" cm="1">
        <f t="array" ref="F58">_xlfn.IFS(E58=1,"$0 - $19999",
E58=2,"$20000 - $39999",
E58=3,"$40000 - $59999",
E58=4,"$60000 - $69999",
E58=5,"$70000 - $79999",
E58=6,"$80000 - $89999",
E58=7,"$90000 - $99999",
E58=8,"$100000 - $199999",
E58=9,"$200000 - $249999",
TRUE,"$250000 +")</f>
        <v>$60000 - $69999</v>
      </c>
      <c r="G58" t="s">
        <v>340</v>
      </c>
      <c r="H58" t="s">
        <v>2026</v>
      </c>
      <c r="I58" t="s">
        <v>2091</v>
      </c>
      <c r="J58" s="7" t="str" cm="1">
        <f t="array" aca="1" ref="J58" ca="1">_xlfn.IFS((TODAY()-D58)/365.25&lt;20,"&lt; 20",
(TODAY()-D58)/365.25&lt;30,"20 - 30",
(TODAY()-D58)/365.25&lt;40,"30 - 40",
(TODAY()-D58)/365.25&lt;50,"40 - 50",
(TODAY()-D58)/365.25&lt;60,"50 - 60",
(TODAY()-D58)/365.25&lt;70,"60 - 70",
TRUE,"70+")</f>
        <v>40 - 50</v>
      </c>
      <c r="K58" t="str">
        <f t="shared" si="0"/>
        <v>USA</v>
      </c>
      <c r="L58" s="14">
        <f>SUMIF(ORDERLINES!D:D,CUSTOMERS!A58,ORDERLINES!J:J)</f>
        <v>194</v>
      </c>
      <c r="M58" s="14">
        <f>SUMIF(ORDERLINES!D:D,CUSTOMERS!A58,ORDERLINES!L:L)</f>
        <v>89</v>
      </c>
    </row>
    <row r="59" spans="1:13" x14ac:dyDescent="0.2">
      <c r="A59">
        <v>58</v>
      </c>
      <c r="B59" t="s">
        <v>341</v>
      </c>
      <c r="C59" t="s">
        <v>342</v>
      </c>
      <c r="D59" s="3">
        <v>25963</v>
      </c>
      <c r="E59">
        <v>3</v>
      </c>
      <c r="F59" s="6" t="str" cm="1">
        <f t="array" ref="F59">_xlfn.IFS(E59=1,"$0 - $19999",
E59=2,"$20000 - $39999",
E59=3,"$40000 - $59999",
E59=4,"$60000 - $69999",
E59=5,"$70000 - $79999",
E59=6,"$80000 - $89999",
E59=7,"$90000 - $99999",
E59=8,"$100000 - $199999",
E59=9,"$200000 - $249999",
TRUE,"$250000 +")</f>
        <v>$40000 - $59999</v>
      </c>
      <c r="G59" t="s">
        <v>343</v>
      </c>
      <c r="H59" t="s">
        <v>1958</v>
      </c>
      <c r="I59" t="s">
        <v>2092</v>
      </c>
      <c r="J59" s="7" t="str" cm="1">
        <f t="array" aca="1" ref="J59" ca="1">_xlfn.IFS((TODAY()-D59)/365.25&lt;20,"&lt; 20",
(TODAY()-D59)/365.25&lt;30,"20 - 30",
(TODAY()-D59)/365.25&lt;40,"30 - 40",
(TODAY()-D59)/365.25&lt;50,"40 - 50",
(TODAY()-D59)/365.25&lt;60,"50 - 60",
(TODAY()-D59)/365.25&lt;70,"60 - 70",
TRUE,"70+")</f>
        <v>50 - 60</v>
      </c>
      <c r="K59" t="str">
        <f t="shared" si="0"/>
        <v>USA</v>
      </c>
      <c r="L59" s="14">
        <f>SUMIF(ORDERLINES!D:D,CUSTOMERS!A59,ORDERLINES!J:J)</f>
        <v>221</v>
      </c>
      <c r="M59" s="14">
        <f>SUMIF(ORDERLINES!D:D,CUSTOMERS!A59,ORDERLINES!L:L)</f>
        <v>105.5</v>
      </c>
    </row>
    <row r="60" spans="1:13" x14ac:dyDescent="0.2">
      <c r="A60">
        <v>59</v>
      </c>
      <c r="B60" t="s">
        <v>344</v>
      </c>
      <c r="C60" t="s">
        <v>345</v>
      </c>
      <c r="D60" s="3">
        <v>30310</v>
      </c>
      <c r="E60">
        <v>1</v>
      </c>
      <c r="F60" s="6" t="str" cm="1">
        <f t="array" ref="F60">_xlfn.IFS(E60=1,"$0 - $19999",
E60=2,"$20000 - $39999",
E60=3,"$40000 - $59999",
E60=4,"$60000 - $69999",
E60=5,"$70000 - $79999",
E60=6,"$80000 - $89999",
E60=7,"$90000 - $99999",
E60=8,"$100000 - $199999",
E60=9,"$200000 - $249999",
TRUE,"$250000 +")</f>
        <v>$0 - $19999</v>
      </c>
      <c r="G60" t="s">
        <v>346</v>
      </c>
      <c r="H60" t="s">
        <v>2021</v>
      </c>
      <c r="I60" t="s">
        <v>2095</v>
      </c>
      <c r="J60" s="7" t="str" cm="1">
        <f t="array" aca="1" ref="J60" ca="1">_xlfn.IFS((TODAY()-D60)/365.25&lt;20,"&lt; 20",
(TODAY()-D60)/365.25&lt;30,"20 - 30",
(TODAY()-D60)/365.25&lt;40,"30 - 40",
(TODAY()-D60)/365.25&lt;50,"40 - 50",
(TODAY()-D60)/365.25&lt;60,"50 - 60",
(TODAY()-D60)/365.25&lt;70,"60 - 70",
TRUE,"70+")</f>
        <v>40 - 50</v>
      </c>
      <c r="K60" t="str">
        <f t="shared" si="0"/>
        <v>USA</v>
      </c>
      <c r="L60" s="14">
        <f>SUMIF(ORDERLINES!D:D,CUSTOMERS!A60,ORDERLINES!J:J)</f>
        <v>177</v>
      </c>
      <c r="M60" s="14">
        <f>SUMIF(ORDERLINES!D:D,CUSTOMERS!A60,ORDERLINES!L:L)</f>
        <v>82.5</v>
      </c>
    </row>
    <row r="61" spans="1:13" x14ac:dyDescent="0.2">
      <c r="A61">
        <v>60</v>
      </c>
      <c r="B61" t="s">
        <v>347</v>
      </c>
      <c r="C61" t="s">
        <v>348</v>
      </c>
      <c r="D61" s="3">
        <v>30057</v>
      </c>
      <c r="E61">
        <v>9</v>
      </c>
      <c r="F61" s="6" t="str" cm="1">
        <f t="array" ref="F61">_xlfn.IFS(E61=1,"$0 - $19999",
E61=2,"$20000 - $39999",
E61=3,"$40000 - $59999",
E61=4,"$60000 - $69999",
E61=5,"$70000 - $79999",
E61=6,"$80000 - $89999",
E61=7,"$90000 - $99999",
E61=8,"$100000 - $199999",
E61=9,"$200000 - $249999",
TRUE,"$250000 +")</f>
        <v>$200000 - $249999</v>
      </c>
      <c r="G61" t="s">
        <v>349</v>
      </c>
      <c r="H61" t="s">
        <v>2062</v>
      </c>
      <c r="I61" t="s">
        <v>2092</v>
      </c>
      <c r="J61" s="7" t="str" cm="1">
        <f t="array" aca="1" ref="J61" ca="1">_xlfn.IFS((TODAY()-D61)/365.25&lt;20,"&lt; 20",
(TODAY()-D61)/365.25&lt;30,"20 - 30",
(TODAY()-D61)/365.25&lt;40,"30 - 40",
(TODAY()-D61)/365.25&lt;50,"40 - 50",
(TODAY()-D61)/365.25&lt;60,"50 - 60",
(TODAY()-D61)/365.25&lt;70,"60 - 70",
TRUE,"70+")</f>
        <v>40 - 50</v>
      </c>
      <c r="K61" t="str">
        <f t="shared" si="0"/>
        <v>USA</v>
      </c>
      <c r="L61" s="14">
        <f>SUMIF(ORDERLINES!D:D,CUSTOMERS!A61,ORDERLINES!J:J)</f>
        <v>40</v>
      </c>
      <c r="M61" s="14">
        <f>SUMIF(ORDERLINES!D:D,CUSTOMERS!A61,ORDERLINES!L:L)</f>
        <v>13</v>
      </c>
    </row>
    <row r="62" spans="1:13" x14ac:dyDescent="0.2">
      <c r="A62">
        <v>61</v>
      </c>
      <c r="B62" t="s">
        <v>350</v>
      </c>
      <c r="C62" t="s">
        <v>351</v>
      </c>
      <c r="D62" s="3">
        <v>29895</v>
      </c>
      <c r="E62">
        <v>7</v>
      </c>
      <c r="F62" s="6" t="str" cm="1">
        <f t="array" ref="F62">_xlfn.IFS(E62=1,"$0 - $19999",
E62=2,"$20000 - $39999",
E62=3,"$40000 - $59999",
E62=4,"$60000 - $69999",
E62=5,"$70000 - $79999",
E62=6,"$80000 - $89999",
E62=7,"$90000 - $99999",
E62=8,"$100000 - $199999",
E62=9,"$200000 - $249999",
TRUE,"$250000 +")</f>
        <v>$90000 - $99999</v>
      </c>
      <c r="G62" t="s">
        <v>352</v>
      </c>
      <c r="H62" t="s">
        <v>1962</v>
      </c>
      <c r="I62" t="s">
        <v>2095</v>
      </c>
      <c r="J62" s="7" t="str" cm="1">
        <f t="array" aca="1" ref="J62" ca="1">_xlfn.IFS((TODAY()-D62)/365.25&lt;20,"&lt; 20",
(TODAY()-D62)/365.25&lt;30,"20 - 30",
(TODAY()-D62)/365.25&lt;40,"30 - 40",
(TODAY()-D62)/365.25&lt;50,"40 - 50",
(TODAY()-D62)/365.25&lt;60,"50 - 60",
(TODAY()-D62)/365.25&lt;70,"60 - 70",
TRUE,"70+")</f>
        <v>40 - 50</v>
      </c>
      <c r="K62" t="str">
        <f t="shared" si="0"/>
        <v>USA</v>
      </c>
      <c r="L62" s="14">
        <f>SUMIF(ORDERLINES!D:D,CUSTOMERS!A62,ORDERLINES!J:J)</f>
        <v>153</v>
      </c>
      <c r="M62" s="14">
        <f>SUMIF(ORDERLINES!D:D,CUSTOMERS!A62,ORDERLINES!L:L)</f>
        <v>66.5</v>
      </c>
    </row>
    <row r="63" spans="1:13" x14ac:dyDescent="0.2">
      <c r="A63">
        <v>62</v>
      </c>
      <c r="B63" t="s">
        <v>353</v>
      </c>
      <c r="C63" t="s">
        <v>354</v>
      </c>
      <c r="D63" s="3">
        <v>31520</v>
      </c>
      <c r="E63">
        <v>3</v>
      </c>
      <c r="F63" s="6" t="str" cm="1">
        <f t="array" ref="F63">_xlfn.IFS(E63=1,"$0 - $19999",
E63=2,"$20000 - $39999",
E63=3,"$40000 - $59999",
E63=4,"$60000 - $69999",
E63=5,"$70000 - $79999",
E63=6,"$80000 - $89999",
E63=7,"$90000 - $99999",
E63=8,"$100000 - $199999",
E63=9,"$200000 - $249999",
TRUE,"$250000 +")</f>
        <v>$40000 - $59999</v>
      </c>
      <c r="G63" t="s">
        <v>355</v>
      </c>
      <c r="H63" t="s">
        <v>1921</v>
      </c>
      <c r="I63" t="s">
        <v>2090</v>
      </c>
      <c r="J63" s="7" t="str" cm="1">
        <f t="array" aca="1" ref="J63" ca="1">_xlfn.IFS((TODAY()-D63)/365.25&lt;20,"&lt; 20",
(TODAY()-D63)/365.25&lt;30,"20 - 30",
(TODAY()-D63)/365.25&lt;40,"30 - 40",
(TODAY()-D63)/365.25&lt;50,"40 - 50",
(TODAY()-D63)/365.25&lt;60,"50 - 60",
(TODAY()-D63)/365.25&lt;70,"60 - 70",
TRUE,"70+")</f>
        <v>30 - 40</v>
      </c>
      <c r="K63" t="str">
        <f t="shared" si="0"/>
        <v>USA</v>
      </c>
      <c r="L63" s="14">
        <f>SUMIF(ORDERLINES!D:D,CUSTOMERS!A63,ORDERLINES!J:J)</f>
        <v>25</v>
      </c>
      <c r="M63" s="14">
        <f>SUMIF(ORDERLINES!D:D,CUSTOMERS!A63,ORDERLINES!L:L)</f>
        <v>11.5</v>
      </c>
    </row>
    <row r="64" spans="1:13" x14ac:dyDescent="0.2">
      <c r="A64">
        <v>63</v>
      </c>
      <c r="B64" t="s">
        <v>356</v>
      </c>
      <c r="C64" t="s">
        <v>357</v>
      </c>
      <c r="D64" s="3">
        <v>21215</v>
      </c>
      <c r="E64">
        <v>5</v>
      </c>
      <c r="F64" s="6" t="str" cm="1">
        <f t="array" ref="F64">_xlfn.IFS(E64=1,"$0 - $19999",
E64=2,"$20000 - $39999",
E64=3,"$40000 - $59999",
E64=4,"$60000 - $69999",
E64=5,"$70000 - $79999",
E64=6,"$80000 - $89999",
E64=7,"$90000 - $99999",
E64=8,"$100000 - $199999",
E64=9,"$200000 - $249999",
TRUE,"$250000 +")</f>
        <v>$70000 - $79999</v>
      </c>
      <c r="G64" t="s">
        <v>358</v>
      </c>
      <c r="H64" t="s">
        <v>1925</v>
      </c>
      <c r="I64" t="s">
        <v>2093</v>
      </c>
      <c r="J64" s="7" t="str" cm="1">
        <f t="array" aca="1" ref="J64" ca="1">_xlfn.IFS((TODAY()-D64)/365.25&lt;20,"&lt; 20",
(TODAY()-D64)/365.25&lt;30,"20 - 30",
(TODAY()-D64)/365.25&lt;40,"30 - 40",
(TODAY()-D64)/365.25&lt;50,"40 - 50",
(TODAY()-D64)/365.25&lt;60,"50 - 60",
(TODAY()-D64)/365.25&lt;70,"60 - 70",
TRUE,"70+")</f>
        <v>60 - 70</v>
      </c>
      <c r="K64" t="str">
        <f t="shared" si="0"/>
        <v>USA</v>
      </c>
      <c r="L64" s="14">
        <f>SUMIF(ORDERLINES!D:D,CUSTOMERS!A64,ORDERLINES!J:J)</f>
        <v>292</v>
      </c>
      <c r="M64" s="14">
        <f>SUMIF(ORDERLINES!D:D,CUSTOMERS!A64,ORDERLINES!L:L)</f>
        <v>137</v>
      </c>
    </row>
    <row r="65" spans="1:13" x14ac:dyDescent="0.2">
      <c r="A65">
        <v>64</v>
      </c>
      <c r="B65" t="s">
        <v>359</v>
      </c>
      <c r="C65" t="s">
        <v>360</v>
      </c>
      <c r="D65" s="3">
        <v>26636</v>
      </c>
      <c r="E65">
        <v>7</v>
      </c>
      <c r="F65" s="6" t="str" cm="1">
        <f t="array" ref="F65">_xlfn.IFS(E65=1,"$0 - $19999",
E65=2,"$20000 - $39999",
E65=3,"$40000 - $59999",
E65=4,"$60000 - $69999",
E65=5,"$70000 - $79999",
E65=6,"$80000 - $89999",
E65=7,"$90000 - $99999",
E65=8,"$100000 - $199999",
E65=9,"$200000 - $249999",
TRUE,"$250000 +")</f>
        <v>$90000 - $99999</v>
      </c>
      <c r="G65" t="s">
        <v>361</v>
      </c>
      <c r="H65" t="s">
        <v>2067</v>
      </c>
      <c r="I65" t="s">
        <v>2091</v>
      </c>
      <c r="J65" s="7" t="str" cm="1">
        <f t="array" aca="1" ref="J65" ca="1">_xlfn.IFS((TODAY()-D65)/365.25&lt;20,"&lt; 20",
(TODAY()-D65)/365.25&lt;30,"20 - 30",
(TODAY()-D65)/365.25&lt;40,"30 - 40",
(TODAY()-D65)/365.25&lt;50,"40 - 50",
(TODAY()-D65)/365.25&lt;60,"50 - 60",
(TODAY()-D65)/365.25&lt;70,"60 - 70",
TRUE,"70+")</f>
        <v>50 - 60</v>
      </c>
      <c r="K65" t="str">
        <f t="shared" si="0"/>
        <v>USA</v>
      </c>
      <c r="L65" s="14">
        <f>SUMIF(ORDERLINES!D:D,CUSTOMERS!A65,ORDERLINES!J:J)</f>
        <v>70</v>
      </c>
      <c r="M65" s="14">
        <f>SUMIF(ORDERLINES!D:D,CUSTOMERS!A65,ORDERLINES!L:L)</f>
        <v>32</v>
      </c>
    </row>
    <row r="66" spans="1:13" x14ac:dyDescent="0.2">
      <c r="A66">
        <v>66</v>
      </c>
      <c r="B66" t="s">
        <v>362</v>
      </c>
      <c r="C66" t="s">
        <v>363</v>
      </c>
      <c r="D66" s="3">
        <v>30289</v>
      </c>
      <c r="E66">
        <v>3</v>
      </c>
      <c r="F66" s="6" t="str" cm="1">
        <f t="array" ref="F66">_xlfn.IFS(E66=1,"$0 - $19999",
E66=2,"$20000 - $39999",
E66=3,"$40000 - $59999",
E66=4,"$60000 - $69999",
E66=5,"$70000 - $79999",
E66=6,"$80000 - $89999",
E66=7,"$90000 - $99999",
E66=8,"$100000 - $199999",
E66=9,"$200000 - $249999",
TRUE,"$250000 +")</f>
        <v>$40000 - $59999</v>
      </c>
      <c r="G66" t="s">
        <v>364</v>
      </c>
      <c r="H66" t="s">
        <v>1854</v>
      </c>
      <c r="I66" t="s">
        <v>2091</v>
      </c>
      <c r="J66" s="7" t="str" cm="1">
        <f t="array" aca="1" ref="J66" ca="1">_xlfn.IFS((TODAY()-D66)/365.25&lt;20,"&lt; 20",
(TODAY()-D66)/365.25&lt;30,"20 - 30",
(TODAY()-D66)/365.25&lt;40,"30 - 40",
(TODAY()-D66)/365.25&lt;50,"40 - 50",
(TODAY()-D66)/365.25&lt;60,"50 - 60",
(TODAY()-D66)/365.25&lt;70,"60 - 70",
TRUE,"70+")</f>
        <v>40 - 50</v>
      </c>
      <c r="K66" t="str">
        <f t="shared" si="0"/>
        <v>USA</v>
      </c>
      <c r="L66" s="14">
        <f>SUMIF(ORDERLINES!D:D,CUSTOMERS!A66,ORDERLINES!J:J)</f>
        <v>270</v>
      </c>
      <c r="M66" s="14">
        <f>SUMIF(ORDERLINES!D:D,CUSTOMERS!A66,ORDERLINES!L:L)</f>
        <v>130</v>
      </c>
    </row>
    <row r="67" spans="1:13" x14ac:dyDescent="0.2">
      <c r="A67">
        <v>67</v>
      </c>
      <c r="B67" t="s">
        <v>365</v>
      </c>
      <c r="C67" t="s">
        <v>366</v>
      </c>
      <c r="D67" s="3">
        <v>23098</v>
      </c>
      <c r="E67">
        <v>6</v>
      </c>
      <c r="F67" s="6" t="str" cm="1">
        <f t="array" ref="F67">_xlfn.IFS(E67=1,"$0 - $19999",
E67=2,"$20000 - $39999",
E67=3,"$40000 - $59999",
E67=4,"$60000 - $69999",
E67=5,"$70000 - $79999",
E67=6,"$80000 - $89999",
E67=7,"$90000 - $99999",
E67=8,"$100000 - $199999",
E67=9,"$200000 - $249999",
TRUE,"$250000 +")</f>
        <v>$80000 - $89999</v>
      </c>
      <c r="G67" t="s">
        <v>367</v>
      </c>
      <c r="H67" t="s">
        <v>1916</v>
      </c>
      <c r="I67" t="s">
        <v>2092</v>
      </c>
      <c r="J67" s="7" t="str" cm="1">
        <f t="array" aca="1" ref="J67" ca="1">_xlfn.IFS((TODAY()-D67)/365.25&lt;20,"&lt; 20",
(TODAY()-D67)/365.25&lt;30,"20 - 30",
(TODAY()-D67)/365.25&lt;40,"30 - 40",
(TODAY()-D67)/365.25&lt;50,"40 - 50",
(TODAY()-D67)/365.25&lt;60,"50 - 60",
(TODAY()-D67)/365.25&lt;70,"60 - 70",
TRUE,"70+")</f>
        <v>60 - 70</v>
      </c>
      <c r="K67" t="str">
        <f t="shared" ref="K67:K130" si="1">IF(I67="England","Europe",IF(I67="Germany","Europe",IF(I67="France","Europe",IF(I67="Canada","Canada","USA"))))</f>
        <v>USA</v>
      </c>
      <c r="L67" s="14">
        <f>SUMIF(ORDERLINES!D:D,CUSTOMERS!A67,ORDERLINES!J:J)</f>
        <v>350</v>
      </c>
      <c r="M67" s="14">
        <f>SUMIF(ORDERLINES!D:D,CUSTOMERS!A67,ORDERLINES!L:L)</f>
        <v>159</v>
      </c>
    </row>
    <row r="68" spans="1:13" x14ac:dyDescent="0.2">
      <c r="A68">
        <v>68</v>
      </c>
      <c r="B68" t="s">
        <v>368</v>
      </c>
      <c r="C68" t="s">
        <v>369</v>
      </c>
      <c r="D68" s="3">
        <v>31750</v>
      </c>
      <c r="E68">
        <v>6</v>
      </c>
      <c r="F68" s="6" t="str" cm="1">
        <f t="array" ref="F68">_xlfn.IFS(E68=1,"$0 - $19999",
E68=2,"$20000 - $39999",
E68=3,"$40000 - $59999",
E68=4,"$60000 - $69999",
E68=5,"$70000 - $79999",
E68=6,"$80000 - $89999",
E68=7,"$90000 - $99999",
E68=8,"$100000 - $199999",
E68=9,"$200000 - $249999",
TRUE,"$250000 +")</f>
        <v>$80000 - $89999</v>
      </c>
      <c r="G68" t="s">
        <v>370</v>
      </c>
      <c r="H68" t="s">
        <v>1861</v>
      </c>
      <c r="I68" t="s">
        <v>2090</v>
      </c>
      <c r="J68" s="7" t="str" cm="1">
        <f t="array" aca="1" ref="J68" ca="1">_xlfn.IFS((TODAY()-D68)/365.25&lt;20,"&lt; 20",
(TODAY()-D68)/365.25&lt;30,"20 - 30",
(TODAY()-D68)/365.25&lt;40,"30 - 40",
(TODAY()-D68)/365.25&lt;50,"40 - 50",
(TODAY()-D68)/365.25&lt;60,"50 - 60",
(TODAY()-D68)/365.25&lt;70,"60 - 70",
TRUE,"70+")</f>
        <v>30 - 40</v>
      </c>
      <c r="K68" t="str">
        <f t="shared" si="1"/>
        <v>USA</v>
      </c>
      <c r="L68" s="14">
        <f>SUMIF(ORDERLINES!D:D,CUSTOMERS!A68,ORDERLINES!J:J)</f>
        <v>80</v>
      </c>
      <c r="M68" s="14">
        <f>SUMIF(ORDERLINES!D:D,CUSTOMERS!A68,ORDERLINES!L:L)</f>
        <v>38</v>
      </c>
    </row>
    <row r="69" spans="1:13" x14ac:dyDescent="0.2">
      <c r="A69">
        <v>69</v>
      </c>
      <c r="B69" t="s">
        <v>371</v>
      </c>
      <c r="C69" t="s">
        <v>372</v>
      </c>
      <c r="D69" s="3">
        <v>23481</v>
      </c>
      <c r="E69">
        <v>4</v>
      </c>
      <c r="F69" s="6" t="str" cm="1">
        <f t="array" ref="F69">_xlfn.IFS(E69=1,"$0 - $19999",
E69=2,"$20000 - $39999",
E69=3,"$40000 - $59999",
E69=4,"$60000 - $69999",
E69=5,"$70000 - $79999",
E69=6,"$80000 - $89999",
E69=7,"$90000 - $99999",
E69=8,"$100000 - $199999",
E69=9,"$200000 - $249999",
TRUE,"$250000 +")</f>
        <v>$60000 - $69999</v>
      </c>
      <c r="G69" t="s">
        <v>373</v>
      </c>
      <c r="H69" t="s">
        <v>2086</v>
      </c>
      <c r="I69" t="s">
        <v>2098</v>
      </c>
      <c r="J69" s="7" t="str" cm="1">
        <f t="array" aca="1" ref="J69" ca="1">_xlfn.IFS((TODAY()-D69)/365.25&lt;20,"&lt; 20",
(TODAY()-D69)/365.25&lt;30,"20 - 30",
(TODAY()-D69)/365.25&lt;40,"30 - 40",
(TODAY()-D69)/365.25&lt;50,"40 - 50",
(TODAY()-D69)/365.25&lt;60,"50 - 60",
(TODAY()-D69)/365.25&lt;70,"60 - 70",
TRUE,"70+")</f>
        <v>50 - 60</v>
      </c>
      <c r="K69" t="str">
        <f t="shared" si="1"/>
        <v>Europe</v>
      </c>
      <c r="L69" s="14">
        <f>SUMIF(ORDERLINES!D:D,CUSTOMERS!A69,ORDERLINES!J:J)</f>
        <v>29</v>
      </c>
      <c r="M69" s="14">
        <f>SUMIF(ORDERLINES!D:D,CUSTOMERS!A69,ORDERLINES!L:L)</f>
        <v>13.5</v>
      </c>
    </row>
    <row r="70" spans="1:13" x14ac:dyDescent="0.2">
      <c r="A70">
        <v>70</v>
      </c>
      <c r="B70" t="s">
        <v>374</v>
      </c>
      <c r="C70" t="s">
        <v>375</v>
      </c>
      <c r="D70" s="3">
        <v>23872</v>
      </c>
      <c r="E70">
        <v>6</v>
      </c>
      <c r="F70" s="6" t="str" cm="1">
        <f t="array" ref="F70">_xlfn.IFS(E70=1,"$0 - $19999",
E70=2,"$20000 - $39999",
E70=3,"$40000 - $59999",
E70=4,"$60000 - $69999",
E70=5,"$70000 - $79999",
E70=6,"$80000 - $89999",
E70=7,"$90000 - $99999",
E70=8,"$100000 - $199999",
E70=9,"$200000 - $249999",
TRUE,"$250000 +")</f>
        <v>$80000 - $89999</v>
      </c>
      <c r="G70" t="s">
        <v>376</v>
      </c>
      <c r="H70" t="s">
        <v>2042</v>
      </c>
      <c r="I70" t="s">
        <v>2095</v>
      </c>
      <c r="J70" s="7" t="str" cm="1">
        <f t="array" aca="1" ref="J70" ca="1">_xlfn.IFS((TODAY()-D70)/365.25&lt;20,"&lt; 20",
(TODAY()-D70)/365.25&lt;30,"20 - 30",
(TODAY()-D70)/365.25&lt;40,"30 - 40",
(TODAY()-D70)/365.25&lt;50,"40 - 50",
(TODAY()-D70)/365.25&lt;60,"50 - 60",
(TODAY()-D70)/365.25&lt;70,"60 - 70",
TRUE,"70+")</f>
        <v>50 - 60</v>
      </c>
      <c r="K70" t="str">
        <f t="shared" si="1"/>
        <v>USA</v>
      </c>
      <c r="L70" s="14">
        <f>SUMIF(ORDERLINES!D:D,CUSTOMERS!A70,ORDERLINES!J:J)</f>
        <v>428</v>
      </c>
      <c r="M70" s="14">
        <f>SUMIF(ORDERLINES!D:D,CUSTOMERS!A70,ORDERLINES!L:L)</f>
        <v>208</v>
      </c>
    </row>
    <row r="71" spans="1:13" x14ac:dyDescent="0.2">
      <c r="A71">
        <v>71</v>
      </c>
      <c r="B71" t="s">
        <v>377</v>
      </c>
      <c r="C71" t="s">
        <v>378</v>
      </c>
      <c r="D71" s="3">
        <v>30344</v>
      </c>
      <c r="E71">
        <v>5</v>
      </c>
      <c r="F71" s="6" t="str" cm="1">
        <f t="array" ref="F71">_xlfn.IFS(E71=1,"$0 - $19999",
E71=2,"$20000 - $39999",
E71=3,"$40000 - $59999",
E71=4,"$60000 - $69999",
E71=5,"$70000 - $79999",
E71=6,"$80000 - $89999",
E71=7,"$90000 - $99999",
E71=8,"$100000 - $199999",
E71=9,"$200000 - $249999",
TRUE,"$250000 +")</f>
        <v>$70000 - $79999</v>
      </c>
      <c r="G71" t="s">
        <v>379</v>
      </c>
      <c r="H71" t="s">
        <v>1903</v>
      </c>
      <c r="I71" t="s">
        <v>2089</v>
      </c>
      <c r="J71" s="7" t="str" cm="1">
        <f t="array" aca="1" ref="J71" ca="1">_xlfn.IFS((TODAY()-D71)/365.25&lt;20,"&lt; 20",
(TODAY()-D71)/365.25&lt;30,"20 - 30",
(TODAY()-D71)/365.25&lt;40,"30 - 40",
(TODAY()-D71)/365.25&lt;50,"40 - 50",
(TODAY()-D71)/365.25&lt;60,"50 - 60",
(TODAY()-D71)/365.25&lt;70,"60 - 70",
TRUE,"70+")</f>
        <v>40 - 50</v>
      </c>
      <c r="K71" t="str">
        <f t="shared" si="1"/>
        <v>USA</v>
      </c>
      <c r="L71" s="14">
        <f>SUMIF(ORDERLINES!D:D,CUSTOMERS!A71,ORDERLINES!J:J)</f>
        <v>98</v>
      </c>
      <c r="M71" s="14">
        <f>SUMIF(ORDERLINES!D:D,CUSTOMERS!A71,ORDERLINES!L:L)</f>
        <v>47</v>
      </c>
    </row>
    <row r="72" spans="1:13" x14ac:dyDescent="0.2">
      <c r="A72">
        <v>72</v>
      </c>
      <c r="B72" t="s">
        <v>380</v>
      </c>
      <c r="C72" t="s">
        <v>381</v>
      </c>
      <c r="D72" s="3">
        <v>24268</v>
      </c>
      <c r="E72">
        <v>4</v>
      </c>
      <c r="F72" s="6" t="str" cm="1">
        <f t="array" ref="F72">_xlfn.IFS(E72=1,"$0 - $19999",
E72=2,"$20000 - $39999",
E72=3,"$40000 - $59999",
E72=4,"$60000 - $69999",
E72=5,"$70000 - $79999",
E72=6,"$80000 - $89999",
E72=7,"$90000 - $99999",
E72=8,"$100000 - $199999",
E72=9,"$200000 - $249999",
TRUE,"$250000 +")</f>
        <v>$60000 - $69999</v>
      </c>
      <c r="G72" t="s">
        <v>382</v>
      </c>
      <c r="H72" t="s">
        <v>1884</v>
      </c>
      <c r="I72" t="s">
        <v>2089</v>
      </c>
      <c r="J72" s="7" t="str" cm="1">
        <f t="array" aca="1" ref="J72" ca="1">_xlfn.IFS((TODAY()-D72)/365.25&lt;20,"&lt; 20",
(TODAY()-D72)/365.25&lt;30,"20 - 30",
(TODAY()-D72)/365.25&lt;40,"30 - 40",
(TODAY()-D72)/365.25&lt;50,"40 - 50",
(TODAY()-D72)/365.25&lt;60,"50 - 60",
(TODAY()-D72)/365.25&lt;70,"60 - 70",
TRUE,"70+")</f>
        <v>50 - 60</v>
      </c>
      <c r="K72" t="str">
        <f t="shared" si="1"/>
        <v>USA</v>
      </c>
      <c r="L72" s="14">
        <f>SUMIF(ORDERLINES!D:D,CUSTOMERS!A72,ORDERLINES!J:J)</f>
        <v>1163</v>
      </c>
      <c r="M72" s="14">
        <f>SUMIF(ORDERLINES!D:D,CUSTOMERS!A72,ORDERLINES!L:L)</f>
        <v>558.5</v>
      </c>
    </row>
    <row r="73" spans="1:13" x14ac:dyDescent="0.2">
      <c r="A73">
        <v>73</v>
      </c>
      <c r="B73" t="s">
        <v>383</v>
      </c>
      <c r="C73" t="s">
        <v>384</v>
      </c>
      <c r="D73" s="3">
        <v>30724</v>
      </c>
      <c r="E73">
        <v>10</v>
      </c>
      <c r="F73" s="6" t="str" cm="1">
        <f t="array" ref="F73">_xlfn.IFS(E73=1,"$0 - $19999",
E73=2,"$20000 - $39999",
E73=3,"$40000 - $59999",
E73=4,"$60000 - $69999",
E73=5,"$70000 - $79999",
E73=6,"$80000 - $89999",
E73=7,"$90000 - $99999",
E73=8,"$100000 - $199999",
E73=9,"$200000 - $249999",
TRUE,"$250000 +")</f>
        <v>$250000 +</v>
      </c>
      <c r="G73" t="s">
        <v>385</v>
      </c>
      <c r="H73" t="s">
        <v>2083</v>
      </c>
      <c r="I73" t="s">
        <v>2097</v>
      </c>
      <c r="J73" s="7" t="str" cm="1">
        <f t="array" aca="1" ref="J73" ca="1">_xlfn.IFS((TODAY()-D73)/365.25&lt;20,"&lt; 20",
(TODAY()-D73)/365.25&lt;30,"20 - 30",
(TODAY()-D73)/365.25&lt;40,"30 - 40",
(TODAY()-D73)/365.25&lt;50,"40 - 50",
(TODAY()-D73)/365.25&lt;60,"50 - 60",
(TODAY()-D73)/365.25&lt;70,"60 - 70",
TRUE,"70+")</f>
        <v>40 - 50</v>
      </c>
      <c r="K73" t="str">
        <f t="shared" si="1"/>
        <v>Europe</v>
      </c>
      <c r="L73" s="14">
        <f>SUMIF(ORDERLINES!D:D,CUSTOMERS!A73,ORDERLINES!J:J)</f>
        <v>525</v>
      </c>
      <c r="M73" s="14">
        <f>SUMIF(ORDERLINES!D:D,CUSTOMERS!A73,ORDERLINES!L:L)</f>
        <v>251.5</v>
      </c>
    </row>
    <row r="74" spans="1:13" x14ac:dyDescent="0.2">
      <c r="A74">
        <v>74</v>
      </c>
      <c r="B74" t="s">
        <v>386</v>
      </c>
      <c r="C74" t="s">
        <v>387</v>
      </c>
      <c r="D74" s="3">
        <v>25067</v>
      </c>
      <c r="E74">
        <v>3</v>
      </c>
      <c r="F74" s="6" t="str" cm="1">
        <f t="array" ref="F74">_xlfn.IFS(E74=1,"$0 - $19999",
E74=2,"$20000 - $39999",
E74=3,"$40000 - $59999",
E74=4,"$60000 - $69999",
E74=5,"$70000 - $79999",
E74=6,"$80000 - $89999",
E74=7,"$90000 - $99999",
E74=8,"$100000 - $199999",
E74=9,"$200000 - $249999",
TRUE,"$250000 +")</f>
        <v>$40000 - $59999</v>
      </c>
      <c r="G74" t="s">
        <v>388</v>
      </c>
      <c r="H74" t="s">
        <v>1937</v>
      </c>
      <c r="I74" t="s">
        <v>2089</v>
      </c>
      <c r="J74" s="7" t="str" cm="1">
        <f t="array" aca="1" ref="J74" ca="1">_xlfn.IFS((TODAY()-D74)/365.25&lt;20,"&lt; 20",
(TODAY()-D74)/365.25&lt;30,"20 - 30",
(TODAY()-D74)/365.25&lt;40,"30 - 40",
(TODAY()-D74)/365.25&lt;50,"40 - 50",
(TODAY()-D74)/365.25&lt;60,"50 - 60",
(TODAY()-D74)/365.25&lt;70,"60 - 70",
TRUE,"70+")</f>
        <v>50 - 60</v>
      </c>
      <c r="K74" t="str">
        <f t="shared" si="1"/>
        <v>USA</v>
      </c>
      <c r="L74" s="14">
        <f>SUMIF(ORDERLINES!D:D,CUSTOMERS!A74,ORDERLINES!J:J)</f>
        <v>827</v>
      </c>
      <c r="M74" s="14">
        <f>SUMIF(ORDERLINES!D:D,CUSTOMERS!A74,ORDERLINES!L:L)</f>
        <v>390.5</v>
      </c>
    </row>
    <row r="75" spans="1:13" x14ac:dyDescent="0.2">
      <c r="A75">
        <v>75</v>
      </c>
      <c r="B75" t="s">
        <v>389</v>
      </c>
      <c r="C75" t="s">
        <v>390</v>
      </c>
      <c r="D75" s="3">
        <v>31792</v>
      </c>
      <c r="E75">
        <v>5</v>
      </c>
      <c r="F75" s="6" t="str" cm="1">
        <f t="array" ref="F75">_xlfn.IFS(E75=1,"$0 - $19999",
E75=2,"$20000 - $39999",
E75=3,"$40000 - $59999",
E75=4,"$60000 - $69999",
E75=5,"$70000 - $79999",
E75=6,"$80000 - $89999",
E75=7,"$90000 - $99999",
E75=8,"$100000 - $199999",
E75=9,"$200000 - $249999",
TRUE,"$250000 +")</f>
        <v>$70000 - $79999</v>
      </c>
      <c r="G75" t="s">
        <v>391</v>
      </c>
      <c r="H75" t="s">
        <v>1929</v>
      </c>
      <c r="I75" t="s">
        <v>2094</v>
      </c>
      <c r="J75" s="7" t="str" cm="1">
        <f t="array" aca="1" ref="J75" ca="1">_xlfn.IFS((TODAY()-D75)/365.25&lt;20,"&lt; 20",
(TODAY()-D75)/365.25&lt;30,"20 - 30",
(TODAY()-D75)/365.25&lt;40,"30 - 40",
(TODAY()-D75)/365.25&lt;50,"40 - 50",
(TODAY()-D75)/365.25&lt;60,"50 - 60",
(TODAY()-D75)/365.25&lt;70,"60 - 70",
TRUE,"70+")</f>
        <v>30 - 40</v>
      </c>
      <c r="K75" t="str">
        <f t="shared" si="1"/>
        <v>USA</v>
      </c>
      <c r="L75" s="14">
        <f>SUMIF(ORDERLINES!D:D,CUSTOMERS!A75,ORDERLINES!J:J)</f>
        <v>81</v>
      </c>
      <c r="M75" s="14">
        <f>SUMIF(ORDERLINES!D:D,CUSTOMERS!A75,ORDERLINES!L:L)</f>
        <v>35.5</v>
      </c>
    </row>
    <row r="76" spans="1:13" x14ac:dyDescent="0.2">
      <c r="A76">
        <v>76</v>
      </c>
      <c r="B76" t="s">
        <v>392</v>
      </c>
      <c r="C76" t="s">
        <v>393</v>
      </c>
      <c r="D76" s="3">
        <v>29259</v>
      </c>
      <c r="E76">
        <v>9</v>
      </c>
      <c r="F76" s="6" t="str" cm="1">
        <f t="array" ref="F76">_xlfn.IFS(E76=1,"$0 - $19999",
E76=2,"$20000 - $39999",
E76=3,"$40000 - $59999",
E76=4,"$60000 - $69999",
E76=5,"$70000 - $79999",
E76=6,"$80000 - $89999",
E76=7,"$90000 - $99999",
E76=8,"$100000 - $199999",
E76=9,"$200000 - $249999",
TRUE,"$250000 +")</f>
        <v>$200000 - $249999</v>
      </c>
      <c r="G76" t="s">
        <v>394</v>
      </c>
      <c r="H76" t="s">
        <v>2004</v>
      </c>
      <c r="I76" t="s">
        <v>2090</v>
      </c>
      <c r="J76" s="7" t="str" cm="1">
        <f t="array" aca="1" ref="J76" ca="1">_xlfn.IFS((TODAY()-D76)/365.25&lt;20,"&lt; 20",
(TODAY()-D76)/365.25&lt;30,"20 - 30",
(TODAY()-D76)/365.25&lt;40,"30 - 40",
(TODAY()-D76)/365.25&lt;50,"40 - 50",
(TODAY()-D76)/365.25&lt;60,"50 - 60",
(TODAY()-D76)/365.25&lt;70,"60 - 70",
TRUE,"70+")</f>
        <v>40 - 50</v>
      </c>
      <c r="K76" t="str">
        <f t="shared" si="1"/>
        <v>USA</v>
      </c>
      <c r="L76" s="14">
        <f>SUMIF(ORDERLINES!D:D,CUSTOMERS!A76,ORDERLINES!J:J)</f>
        <v>179</v>
      </c>
      <c r="M76" s="14">
        <f>SUMIF(ORDERLINES!D:D,CUSTOMERS!A76,ORDERLINES!L:L)</f>
        <v>85.5</v>
      </c>
    </row>
    <row r="77" spans="1:13" x14ac:dyDescent="0.2">
      <c r="A77">
        <v>77</v>
      </c>
      <c r="B77" t="s">
        <v>395</v>
      </c>
      <c r="C77" t="s">
        <v>396</v>
      </c>
      <c r="D77" s="3">
        <v>20891</v>
      </c>
      <c r="E77">
        <v>6</v>
      </c>
      <c r="F77" s="6" t="str" cm="1">
        <f t="array" ref="F77">_xlfn.IFS(E77=1,"$0 - $19999",
E77=2,"$20000 - $39999",
E77=3,"$40000 - $59999",
E77=4,"$60000 - $69999",
E77=5,"$70000 - $79999",
E77=6,"$80000 - $89999",
E77=7,"$90000 - $99999",
E77=8,"$100000 - $199999",
E77=9,"$200000 - $249999",
TRUE,"$250000 +")</f>
        <v>$80000 - $89999</v>
      </c>
      <c r="G77" t="s">
        <v>397</v>
      </c>
      <c r="H77" t="s">
        <v>1864</v>
      </c>
      <c r="I77" t="s">
        <v>2092</v>
      </c>
      <c r="J77" s="7" t="str" cm="1">
        <f t="array" aca="1" ref="J77" ca="1">_xlfn.IFS((TODAY()-D77)/365.25&lt;20,"&lt; 20",
(TODAY()-D77)/365.25&lt;30,"20 - 30",
(TODAY()-D77)/365.25&lt;40,"30 - 40",
(TODAY()-D77)/365.25&lt;50,"40 - 50",
(TODAY()-D77)/365.25&lt;60,"50 - 60",
(TODAY()-D77)/365.25&lt;70,"60 - 70",
TRUE,"70+")</f>
        <v>60 - 70</v>
      </c>
      <c r="K77" t="str">
        <f t="shared" si="1"/>
        <v>USA</v>
      </c>
      <c r="L77" s="14">
        <f>SUMIF(ORDERLINES!D:D,CUSTOMERS!A77,ORDERLINES!J:J)</f>
        <v>205</v>
      </c>
      <c r="M77" s="14">
        <f>SUMIF(ORDERLINES!D:D,CUSTOMERS!A77,ORDERLINES!L:L)</f>
        <v>93.5</v>
      </c>
    </row>
    <row r="78" spans="1:13" x14ac:dyDescent="0.2">
      <c r="A78">
        <v>78</v>
      </c>
      <c r="B78" t="s">
        <v>398</v>
      </c>
      <c r="C78" t="s">
        <v>399</v>
      </c>
      <c r="D78" s="3">
        <v>23271</v>
      </c>
      <c r="E78">
        <v>2</v>
      </c>
      <c r="F78" s="6" t="str" cm="1">
        <f t="array" ref="F78">_xlfn.IFS(E78=1,"$0 - $19999",
E78=2,"$20000 - $39999",
E78=3,"$40000 - $59999",
E78=4,"$60000 - $69999",
E78=5,"$70000 - $79999",
E78=6,"$80000 - $89999",
E78=7,"$90000 - $99999",
E78=8,"$100000 - $199999",
E78=9,"$200000 - $249999",
TRUE,"$250000 +")</f>
        <v>$20000 - $39999</v>
      </c>
      <c r="G78" t="s">
        <v>400</v>
      </c>
      <c r="H78" t="s">
        <v>2085</v>
      </c>
      <c r="I78" t="s">
        <v>2098</v>
      </c>
      <c r="J78" s="7" t="str" cm="1">
        <f t="array" aca="1" ref="J78" ca="1">_xlfn.IFS((TODAY()-D78)/365.25&lt;20,"&lt; 20",
(TODAY()-D78)/365.25&lt;30,"20 - 30",
(TODAY()-D78)/365.25&lt;40,"30 - 40",
(TODAY()-D78)/365.25&lt;50,"40 - 50",
(TODAY()-D78)/365.25&lt;60,"50 - 60",
(TODAY()-D78)/365.25&lt;70,"60 - 70",
TRUE,"70+")</f>
        <v>60 - 70</v>
      </c>
      <c r="K78" t="str">
        <f t="shared" si="1"/>
        <v>Europe</v>
      </c>
      <c r="L78" s="14">
        <f>SUMIF(ORDERLINES!D:D,CUSTOMERS!A78,ORDERLINES!J:J)</f>
        <v>55</v>
      </c>
      <c r="M78" s="14">
        <f>SUMIF(ORDERLINES!D:D,CUSTOMERS!A78,ORDERLINES!L:L)</f>
        <v>23.5</v>
      </c>
    </row>
    <row r="79" spans="1:13" x14ac:dyDescent="0.2">
      <c r="A79">
        <v>79</v>
      </c>
      <c r="B79" t="s">
        <v>401</v>
      </c>
      <c r="C79" t="s">
        <v>402</v>
      </c>
      <c r="D79" s="3">
        <v>26466</v>
      </c>
      <c r="E79">
        <v>1</v>
      </c>
      <c r="F79" s="6" t="str" cm="1">
        <f t="array" ref="F79">_xlfn.IFS(E79=1,"$0 - $19999",
E79=2,"$20000 - $39999",
E79=3,"$40000 - $59999",
E79=4,"$60000 - $69999",
E79=5,"$70000 - $79999",
E79=6,"$80000 - $89999",
E79=7,"$90000 - $99999",
E79=8,"$100000 - $199999",
E79=9,"$200000 - $249999",
TRUE,"$250000 +")</f>
        <v>$0 - $19999</v>
      </c>
      <c r="G79" t="s">
        <v>403</v>
      </c>
      <c r="H79" t="s">
        <v>1896</v>
      </c>
      <c r="I79" t="s">
        <v>2091</v>
      </c>
      <c r="J79" s="7" t="str" cm="1">
        <f t="array" aca="1" ref="J79" ca="1">_xlfn.IFS((TODAY()-D79)/365.25&lt;20,"&lt; 20",
(TODAY()-D79)/365.25&lt;30,"20 - 30",
(TODAY()-D79)/365.25&lt;40,"30 - 40",
(TODAY()-D79)/365.25&lt;50,"40 - 50",
(TODAY()-D79)/365.25&lt;60,"50 - 60",
(TODAY()-D79)/365.25&lt;70,"60 - 70",
TRUE,"70+")</f>
        <v>50 - 60</v>
      </c>
      <c r="K79" t="str">
        <f t="shared" si="1"/>
        <v>USA</v>
      </c>
      <c r="L79" s="14">
        <f>SUMIF(ORDERLINES!D:D,CUSTOMERS!A79,ORDERLINES!J:J)</f>
        <v>1087</v>
      </c>
      <c r="M79" s="14">
        <f>SUMIF(ORDERLINES!D:D,CUSTOMERS!A79,ORDERLINES!L:L)</f>
        <v>535.5</v>
      </c>
    </row>
    <row r="80" spans="1:13" x14ac:dyDescent="0.2">
      <c r="A80">
        <v>80</v>
      </c>
      <c r="B80" t="s">
        <v>404</v>
      </c>
      <c r="C80" t="s">
        <v>405</v>
      </c>
      <c r="D80" s="3">
        <v>27647</v>
      </c>
      <c r="E80">
        <v>4</v>
      </c>
      <c r="F80" s="6" t="str" cm="1">
        <f t="array" ref="F80">_xlfn.IFS(E80=1,"$0 - $19999",
E80=2,"$20000 - $39999",
E80=3,"$40000 - $59999",
E80=4,"$60000 - $69999",
E80=5,"$70000 - $79999",
E80=6,"$80000 - $89999",
E80=7,"$90000 - $99999",
E80=8,"$100000 - $199999",
E80=9,"$200000 - $249999",
TRUE,"$250000 +")</f>
        <v>$60000 - $69999</v>
      </c>
      <c r="G80" t="s">
        <v>406</v>
      </c>
      <c r="H80" t="s">
        <v>1881</v>
      </c>
      <c r="I80" t="s">
        <v>2093</v>
      </c>
      <c r="J80" s="7" t="str" cm="1">
        <f t="array" aca="1" ref="J80" ca="1">_xlfn.IFS((TODAY()-D80)/365.25&lt;20,"&lt; 20",
(TODAY()-D80)/365.25&lt;30,"20 - 30",
(TODAY()-D80)/365.25&lt;40,"30 - 40",
(TODAY()-D80)/365.25&lt;50,"40 - 50",
(TODAY()-D80)/365.25&lt;60,"50 - 60",
(TODAY()-D80)/365.25&lt;70,"60 - 70",
TRUE,"70+")</f>
        <v>40 - 50</v>
      </c>
      <c r="K80" t="str">
        <f t="shared" si="1"/>
        <v>USA</v>
      </c>
      <c r="L80" s="14">
        <f>SUMIF(ORDERLINES!D:D,CUSTOMERS!A80,ORDERLINES!J:J)</f>
        <v>293</v>
      </c>
      <c r="M80" s="14">
        <f>SUMIF(ORDERLINES!D:D,CUSTOMERS!A80,ORDERLINES!L:L)</f>
        <v>134.5</v>
      </c>
    </row>
    <row r="81" spans="1:13" x14ac:dyDescent="0.2">
      <c r="A81">
        <v>81</v>
      </c>
      <c r="B81" t="s">
        <v>407</v>
      </c>
      <c r="C81" t="s">
        <v>408</v>
      </c>
      <c r="D81" s="3">
        <v>32185</v>
      </c>
      <c r="E81">
        <v>6</v>
      </c>
      <c r="F81" s="6" t="str" cm="1">
        <f t="array" ref="F81">_xlfn.IFS(E81=1,"$0 - $19999",
E81=2,"$20000 - $39999",
E81=3,"$40000 - $59999",
E81=4,"$60000 - $69999",
E81=5,"$70000 - $79999",
E81=6,"$80000 - $89999",
E81=7,"$90000 - $99999",
E81=8,"$100000 - $199999",
E81=9,"$200000 - $249999",
TRUE,"$250000 +")</f>
        <v>$80000 - $89999</v>
      </c>
      <c r="G81" t="s">
        <v>409</v>
      </c>
      <c r="H81" t="s">
        <v>1969</v>
      </c>
      <c r="I81" t="s">
        <v>2090</v>
      </c>
      <c r="J81" s="7" t="str" cm="1">
        <f t="array" aca="1" ref="J81" ca="1">_xlfn.IFS((TODAY()-D81)/365.25&lt;20,"&lt; 20",
(TODAY()-D81)/365.25&lt;30,"20 - 30",
(TODAY()-D81)/365.25&lt;40,"30 - 40",
(TODAY()-D81)/365.25&lt;50,"40 - 50",
(TODAY()-D81)/365.25&lt;60,"50 - 60",
(TODAY()-D81)/365.25&lt;70,"60 - 70",
TRUE,"70+")</f>
        <v>30 - 40</v>
      </c>
      <c r="K81" t="str">
        <f t="shared" si="1"/>
        <v>USA</v>
      </c>
      <c r="L81" s="14">
        <f>SUMIF(ORDERLINES!D:D,CUSTOMERS!A81,ORDERLINES!J:J)</f>
        <v>105</v>
      </c>
      <c r="M81" s="14">
        <f>SUMIF(ORDERLINES!D:D,CUSTOMERS!A81,ORDERLINES!L:L)</f>
        <v>49.5</v>
      </c>
    </row>
    <row r="82" spans="1:13" x14ac:dyDescent="0.2">
      <c r="A82">
        <v>82</v>
      </c>
      <c r="B82" t="s">
        <v>332</v>
      </c>
      <c r="C82" t="s">
        <v>410</v>
      </c>
      <c r="D82" s="3">
        <v>31130</v>
      </c>
      <c r="E82">
        <v>3</v>
      </c>
      <c r="F82" s="6" t="str" cm="1">
        <f t="array" ref="F82">_xlfn.IFS(E82=1,"$0 - $19999",
E82=2,"$20000 - $39999",
E82=3,"$40000 - $59999",
E82=4,"$60000 - $69999",
E82=5,"$70000 - $79999",
E82=6,"$80000 - $89999",
E82=7,"$90000 - $99999",
E82=8,"$100000 - $199999",
E82=9,"$200000 - $249999",
TRUE,"$250000 +")</f>
        <v>$40000 - $59999</v>
      </c>
      <c r="G82" t="s">
        <v>411</v>
      </c>
      <c r="H82" t="s">
        <v>2010</v>
      </c>
      <c r="I82" t="s">
        <v>2093</v>
      </c>
      <c r="J82" s="7" t="str" cm="1">
        <f t="array" aca="1" ref="J82" ca="1">_xlfn.IFS((TODAY()-D82)/365.25&lt;20,"&lt; 20",
(TODAY()-D82)/365.25&lt;30,"20 - 30",
(TODAY()-D82)/365.25&lt;40,"30 - 40",
(TODAY()-D82)/365.25&lt;50,"40 - 50",
(TODAY()-D82)/365.25&lt;60,"50 - 60",
(TODAY()-D82)/365.25&lt;70,"60 - 70",
TRUE,"70+")</f>
        <v>30 - 40</v>
      </c>
      <c r="K82" t="str">
        <f t="shared" si="1"/>
        <v>USA</v>
      </c>
      <c r="L82" s="14">
        <f>SUMIF(ORDERLINES!D:D,CUSTOMERS!A82,ORDERLINES!J:J)</f>
        <v>52</v>
      </c>
      <c r="M82" s="14">
        <f>SUMIF(ORDERLINES!D:D,CUSTOMERS!A82,ORDERLINES!L:L)</f>
        <v>22</v>
      </c>
    </row>
    <row r="83" spans="1:13" x14ac:dyDescent="0.2">
      <c r="A83">
        <v>83</v>
      </c>
      <c r="B83" t="s">
        <v>332</v>
      </c>
      <c r="C83" t="s">
        <v>412</v>
      </c>
      <c r="D83" s="3">
        <v>29649</v>
      </c>
      <c r="E83">
        <v>3</v>
      </c>
      <c r="F83" s="6" t="str" cm="1">
        <f t="array" ref="F83">_xlfn.IFS(E83=1,"$0 - $19999",
E83=2,"$20000 - $39999",
E83=3,"$40000 - $59999",
E83=4,"$60000 - $69999",
E83=5,"$70000 - $79999",
E83=6,"$80000 - $89999",
E83=7,"$90000 - $99999",
E83=8,"$100000 - $199999",
E83=9,"$200000 - $249999",
TRUE,"$250000 +")</f>
        <v>$40000 - $59999</v>
      </c>
      <c r="G83" t="s">
        <v>413</v>
      </c>
      <c r="H83" t="s">
        <v>2066</v>
      </c>
      <c r="I83" t="s">
        <v>2094</v>
      </c>
      <c r="J83" s="7" t="str" cm="1">
        <f t="array" aca="1" ref="J83" ca="1">_xlfn.IFS((TODAY()-D83)/365.25&lt;20,"&lt; 20",
(TODAY()-D83)/365.25&lt;30,"20 - 30",
(TODAY()-D83)/365.25&lt;40,"30 - 40",
(TODAY()-D83)/365.25&lt;50,"40 - 50",
(TODAY()-D83)/365.25&lt;60,"50 - 60",
(TODAY()-D83)/365.25&lt;70,"60 - 70",
TRUE,"70+")</f>
        <v>40 - 50</v>
      </c>
      <c r="K83" t="str">
        <f t="shared" si="1"/>
        <v>USA</v>
      </c>
      <c r="L83" s="14">
        <f>SUMIF(ORDERLINES!D:D,CUSTOMERS!A83,ORDERLINES!J:J)</f>
        <v>505</v>
      </c>
      <c r="M83" s="14">
        <f>SUMIF(ORDERLINES!D:D,CUSTOMERS!A83,ORDERLINES!L:L)</f>
        <v>240.5</v>
      </c>
    </row>
    <row r="84" spans="1:13" x14ac:dyDescent="0.2">
      <c r="A84">
        <v>84</v>
      </c>
      <c r="B84" t="s">
        <v>195</v>
      </c>
      <c r="C84" t="s">
        <v>414</v>
      </c>
      <c r="D84" s="3">
        <v>31522</v>
      </c>
      <c r="E84">
        <v>4</v>
      </c>
      <c r="F84" s="6" t="str" cm="1">
        <f t="array" ref="F84">_xlfn.IFS(E84=1,"$0 - $19999",
E84=2,"$20000 - $39999",
E84=3,"$40000 - $59999",
E84=4,"$60000 - $69999",
E84=5,"$70000 - $79999",
E84=6,"$80000 - $89999",
E84=7,"$90000 - $99999",
E84=8,"$100000 - $199999",
E84=9,"$200000 - $249999",
TRUE,"$250000 +")</f>
        <v>$60000 - $69999</v>
      </c>
      <c r="G84" t="s">
        <v>415</v>
      </c>
      <c r="H84" t="s">
        <v>1989</v>
      </c>
      <c r="I84" t="s">
        <v>2095</v>
      </c>
      <c r="J84" s="7" t="str" cm="1">
        <f t="array" aca="1" ref="J84" ca="1">_xlfn.IFS((TODAY()-D84)/365.25&lt;20,"&lt; 20",
(TODAY()-D84)/365.25&lt;30,"20 - 30",
(TODAY()-D84)/365.25&lt;40,"30 - 40",
(TODAY()-D84)/365.25&lt;50,"40 - 50",
(TODAY()-D84)/365.25&lt;60,"50 - 60",
(TODAY()-D84)/365.25&lt;70,"60 - 70",
TRUE,"70+")</f>
        <v>30 - 40</v>
      </c>
      <c r="K84" t="str">
        <f t="shared" si="1"/>
        <v>USA</v>
      </c>
      <c r="L84" s="14">
        <f>SUMIF(ORDERLINES!D:D,CUSTOMERS!A84,ORDERLINES!J:J)</f>
        <v>1149</v>
      </c>
      <c r="M84" s="14">
        <f>SUMIF(ORDERLINES!D:D,CUSTOMERS!A84,ORDERLINES!L:L)</f>
        <v>560.5</v>
      </c>
    </row>
    <row r="85" spans="1:13" x14ac:dyDescent="0.2">
      <c r="A85">
        <v>85</v>
      </c>
      <c r="B85" t="s">
        <v>416</v>
      </c>
      <c r="C85" t="s">
        <v>417</v>
      </c>
      <c r="D85" s="3">
        <v>26671</v>
      </c>
      <c r="E85">
        <v>2</v>
      </c>
      <c r="F85" s="6" t="str" cm="1">
        <f t="array" ref="F85">_xlfn.IFS(E85=1,"$0 - $19999",
E85=2,"$20000 - $39999",
E85=3,"$40000 - $59999",
E85=4,"$60000 - $69999",
E85=5,"$70000 - $79999",
E85=6,"$80000 - $89999",
E85=7,"$90000 - $99999",
E85=8,"$100000 - $199999",
E85=9,"$200000 - $249999",
TRUE,"$250000 +")</f>
        <v>$20000 - $39999</v>
      </c>
      <c r="G85" t="s">
        <v>418</v>
      </c>
      <c r="H85" t="s">
        <v>2086</v>
      </c>
      <c r="I85" t="s">
        <v>2098</v>
      </c>
      <c r="J85" s="7" t="str" cm="1">
        <f t="array" aca="1" ref="J85" ca="1">_xlfn.IFS((TODAY()-D85)/365.25&lt;20,"&lt; 20",
(TODAY()-D85)/365.25&lt;30,"20 - 30",
(TODAY()-D85)/365.25&lt;40,"30 - 40",
(TODAY()-D85)/365.25&lt;50,"40 - 50",
(TODAY()-D85)/365.25&lt;60,"50 - 60",
(TODAY()-D85)/365.25&lt;70,"60 - 70",
TRUE,"70+")</f>
        <v>50 - 60</v>
      </c>
      <c r="K85" t="str">
        <f t="shared" si="1"/>
        <v>Europe</v>
      </c>
      <c r="L85" s="14">
        <f>SUMIF(ORDERLINES!D:D,CUSTOMERS!A85,ORDERLINES!J:J)</f>
        <v>536</v>
      </c>
      <c r="M85" s="14">
        <f>SUMIF(ORDERLINES!D:D,CUSTOMERS!A85,ORDERLINES!L:L)</f>
        <v>240</v>
      </c>
    </row>
    <row r="86" spans="1:13" x14ac:dyDescent="0.2">
      <c r="A86">
        <v>86</v>
      </c>
      <c r="B86" t="s">
        <v>419</v>
      </c>
      <c r="C86" t="s">
        <v>420</v>
      </c>
      <c r="D86" s="3">
        <v>32200</v>
      </c>
      <c r="E86">
        <v>4</v>
      </c>
      <c r="F86" s="6" t="str" cm="1">
        <f t="array" ref="F86">_xlfn.IFS(E86=1,"$0 - $19999",
E86=2,"$20000 - $39999",
E86=3,"$40000 - $59999",
E86=4,"$60000 - $69999",
E86=5,"$70000 - $79999",
E86=6,"$80000 - $89999",
E86=7,"$90000 - $99999",
E86=8,"$100000 - $199999",
E86=9,"$200000 - $249999",
TRUE,"$250000 +")</f>
        <v>$60000 - $69999</v>
      </c>
      <c r="G86" t="s">
        <v>421</v>
      </c>
      <c r="H86" t="s">
        <v>2008</v>
      </c>
      <c r="I86" t="s">
        <v>2094</v>
      </c>
      <c r="J86" s="7" t="str" cm="1">
        <f t="array" aca="1" ref="J86" ca="1">_xlfn.IFS((TODAY()-D86)/365.25&lt;20,"&lt; 20",
(TODAY()-D86)/365.25&lt;30,"20 - 30",
(TODAY()-D86)/365.25&lt;40,"30 - 40",
(TODAY()-D86)/365.25&lt;50,"40 - 50",
(TODAY()-D86)/365.25&lt;60,"50 - 60",
(TODAY()-D86)/365.25&lt;70,"60 - 70",
TRUE,"70+")</f>
        <v>30 - 40</v>
      </c>
      <c r="K86" t="str">
        <f t="shared" si="1"/>
        <v>USA</v>
      </c>
      <c r="L86" s="14">
        <f>SUMIF(ORDERLINES!D:D,CUSTOMERS!A86,ORDERLINES!J:J)</f>
        <v>48</v>
      </c>
      <c r="M86" s="14">
        <f>SUMIF(ORDERLINES!D:D,CUSTOMERS!A86,ORDERLINES!L:L)</f>
        <v>21</v>
      </c>
    </row>
    <row r="87" spans="1:13" x14ac:dyDescent="0.2">
      <c r="A87">
        <v>87</v>
      </c>
      <c r="B87" t="s">
        <v>422</v>
      </c>
      <c r="C87" t="s">
        <v>423</v>
      </c>
      <c r="D87" s="3">
        <v>32657</v>
      </c>
      <c r="E87">
        <v>4</v>
      </c>
      <c r="F87" s="6" t="str" cm="1">
        <f t="array" ref="F87">_xlfn.IFS(E87=1,"$0 - $19999",
E87=2,"$20000 - $39999",
E87=3,"$40000 - $59999",
E87=4,"$60000 - $69999",
E87=5,"$70000 - $79999",
E87=6,"$80000 - $89999",
E87=7,"$90000 - $99999",
E87=8,"$100000 - $199999",
E87=9,"$200000 - $249999",
TRUE,"$250000 +")</f>
        <v>$60000 - $69999</v>
      </c>
      <c r="G87" t="s">
        <v>424</v>
      </c>
      <c r="H87" t="s">
        <v>1919</v>
      </c>
      <c r="I87" t="s">
        <v>2089</v>
      </c>
      <c r="J87" s="7" t="str" cm="1">
        <f t="array" aca="1" ref="J87" ca="1">_xlfn.IFS((TODAY()-D87)/365.25&lt;20,"&lt; 20",
(TODAY()-D87)/365.25&lt;30,"20 - 30",
(TODAY()-D87)/365.25&lt;40,"30 - 40",
(TODAY()-D87)/365.25&lt;50,"40 - 50",
(TODAY()-D87)/365.25&lt;60,"50 - 60",
(TODAY()-D87)/365.25&lt;70,"60 - 70",
TRUE,"70+")</f>
        <v>30 - 40</v>
      </c>
      <c r="K87" t="str">
        <f t="shared" si="1"/>
        <v>USA</v>
      </c>
      <c r="L87" s="14">
        <f>SUMIF(ORDERLINES!D:D,CUSTOMERS!A87,ORDERLINES!J:J)</f>
        <v>235</v>
      </c>
      <c r="M87" s="14">
        <f>SUMIF(ORDERLINES!D:D,CUSTOMERS!A87,ORDERLINES!L:L)</f>
        <v>107.5</v>
      </c>
    </row>
    <row r="88" spans="1:13" x14ac:dyDescent="0.2">
      <c r="A88">
        <v>88</v>
      </c>
      <c r="B88" t="s">
        <v>425</v>
      </c>
      <c r="C88" t="s">
        <v>423</v>
      </c>
      <c r="D88" s="3">
        <v>26058</v>
      </c>
      <c r="E88">
        <v>5</v>
      </c>
      <c r="F88" s="6" t="str" cm="1">
        <f t="array" ref="F88">_xlfn.IFS(E88=1,"$0 - $19999",
E88=2,"$20000 - $39999",
E88=3,"$40000 - $59999",
E88=4,"$60000 - $69999",
E88=5,"$70000 - $79999",
E88=6,"$80000 - $89999",
E88=7,"$90000 - $99999",
E88=8,"$100000 - $199999",
E88=9,"$200000 - $249999",
TRUE,"$250000 +")</f>
        <v>$70000 - $79999</v>
      </c>
      <c r="G88" t="s">
        <v>426</v>
      </c>
      <c r="H88" t="s">
        <v>1984</v>
      </c>
      <c r="I88" t="s">
        <v>2092</v>
      </c>
      <c r="J88" s="7" t="str" cm="1">
        <f t="array" aca="1" ref="J88" ca="1">_xlfn.IFS((TODAY()-D88)/365.25&lt;20,"&lt; 20",
(TODAY()-D88)/365.25&lt;30,"20 - 30",
(TODAY()-D88)/365.25&lt;40,"30 - 40",
(TODAY()-D88)/365.25&lt;50,"40 - 50",
(TODAY()-D88)/365.25&lt;60,"50 - 60",
(TODAY()-D88)/365.25&lt;70,"60 - 70",
TRUE,"70+")</f>
        <v>50 - 60</v>
      </c>
      <c r="K88" t="str">
        <f t="shared" si="1"/>
        <v>USA</v>
      </c>
      <c r="L88" s="14">
        <f>SUMIF(ORDERLINES!D:D,CUSTOMERS!A88,ORDERLINES!J:J)</f>
        <v>65</v>
      </c>
      <c r="M88" s="14">
        <f>SUMIF(ORDERLINES!D:D,CUSTOMERS!A88,ORDERLINES!L:L)</f>
        <v>30.5</v>
      </c>
    </row>
    <row r="89" spans="1:13" x14ac:dyDescent="0.2">
      <c r="A89">
        <v>89</v>
      </c>
      <c r="B89" t="s">
        <v>427</v>
      </c>
      <c r="C89" t="s">
        <v>428</v>
      </c>
      <c r="D89" s="3">
        <v>29841</v>
      </c>
      <c r="E89">
        <v>5</v>
      </c>
      <c r="F89" s="6" t="str" cm="1">
        <f t="array" ref="F89">_xlfn.IFS(E89=1,"$0 - $19999",
E89=2,"$20000 - $39999",
E89=3,"$40000 - $59999",
E89=4,"$60000 - $69999",
E89=5,"$70000 - $79999",
E89=6,"$80000 - $89999",
E89=7,"$90000 - $99999",
E89=8,"$100000 - $199999",
E89=9,"$200000 - $249999",
TRUE,"$250000 +")</f>
        <v>$70000 - $79999</v>
      </c>
      <c r="G89" t="s">
        <v>429</v>
      </c>
      <c r="H89" t="s">
        <v>2059</v>
      </c>
      <c r="I89" t="s">
        <v>2090</v>
      </c>
      <c r="J89" s="7" t="str" cm="1">
        <f t="array" aca="1" ref="J89" ca="1">_xlfn.IFS((TODAY()-D89)/365.25&lt;20,"&lt; 20",
(TODAY()-D89)/365.25&lt;30,"20 - 30",
(TODAY()-D89)/365.25&lt;40,"30 - 40",
(TODAY()-D89)/365.25&lt;50,"40 - 50",
(TODAY()-D89)/365.25&lt;60,"50 - 60",
(TODAY()-D89)/365.25&lt;70,"60 - 70",
TRUE,"70+")</f>
        <v>40 - 50</v>
      </c>
      <c r="K89" t="str">
        <f t="shared" si="1"/>
        <v>USA</v>
      </c>
      <c r="L89" s="14">
        <f>SUMIF(ORDERLINES!D:D,CUSTOMERS!A89,ORDERLINES!J:J)</f>
        <v>66</v>
      </c>
      <c r="M89" s="14">
        <f>SUMIF(ORDERLINES!D:D,CUSTOMERS!A89,ORDERLINES!L:L)</f>
        <v>27</v>
      </c>
    </row>
    <row r="90" spans="1:13" x14ac:dyDescent="0.2">
      <c r="A90">
        <v>90</v>
      </c>
      <c r="B90" t="s">
        <v>430</v>
      </c>
      <c r="C90" t="s">
        <v>428</v>
      </c>
      <c r="D90" s="3">
        <v>29901</v>
      </c>
      <c r="E90">
        <v>3</v>
      </c>
      <c r="F90" s="6" t="str" cm="1">
        <f t="array" ref="F90">_xlfn.IFS(E90=1,"$0 - $19999",
E90=2,"$20000 - $39999",
E90=3,"$40000 - $59999",
E90=4,"$60000 - $69999",
E90=5,"$70000 - $79999",
E90=6,"$80000 - $89999",
E90=7,"$90000 - $99999",
E90=8,"$100000 - $199999",
E90=9,"$200000 - $249999",
TRUE,"$250000 +")</f>
        <v>$40000 - $59999</v>
      </c>
      <c r="G90" t="s">
        <v>431</v>
      </c>
      <c r="H90" t="s">
        <v>1905</v>
      </c>
      <c r="I90" t="s">
        <v>2091</v>
      </c>
      <c r="J90" s="7" t="str" cm="1">
        <f t="array" aca="1" ref="J90" ca="1">_xlfn.IFS((TODAY()-D90)/365.25&lt;20,"&lt; 20",
(TODAY()-D90)/365.25&lt;30,"20 - 30",
(TODAY()-D90)/365.25&lt;40,"30 - 40",
(TODAY()-D90)/365.25&lt;50,"40 - 50",
(TODAY()-D90)/365.25&lt;60,"50 - 60",
(TODAY()-D90)/365.25&lt;70,"60 - 70",
TRUE,"70+")</f>
        <v>40 - 50</v>
      </c>
      <c r="K90" t="str">
        <f t="shared" si="1"/>
        <v>USA</v>
      </c>
      <c r="L90" s="14">
        <f>SUMIF(ORDERLINES!D:D,CUSTOMERS!A90,ORDERLINES!J:J)</f>
        <v>271</v>
      </c>
      <c r="M90" s="14">
        <f>SUMIF(ORDERLINES!D:D,CUSTOMERS!A90,ORDERLINES!L:L)</f>
        <v>115.5</v>
      </c>
    </row>
    <row r="91" spans="1:13" x14ac:dyDescent="0.2">
      <c r="A91">
        <v>91</v>
      </c>
      <c r="B91" t="s">
        <v>432</v>
      </c>
      <c r="C91" t="s">
        <v>428</v>
      </c>
      <c r="D91" s="3">
        <v>26466</v>
      </c>
      <c r="E91">
        <v>6</v>
      </c>
      <c r="F91" s="6" t="str" cm="1">
        <f t="array" ref="F91">_xlfn.IFS(E91=1,"$0 - $19999",
E91=2,"$20000 - $39999",
E91=3,"$40000 - $59999",
E91=4,"$60000 - $69999",
E91=5,"$70000 - $79999",
E91=6,"$80000 - $89999",
E91=7,"$90000 - $99999",
E91=8,"$100000 - $199999",
E91=9,"$200000 - $249999",
TRUE,"$250000 +")</f>
        <v>$80000 - $89999</v>
      </c>
      <c r="G91" t="s">
        <v>433</v>
      </c>
      <c r="H91" t="s">
        <v>1872</v>
      </c>
      <c r="I91" t="s">
        <v>2090</v>
      </c>
      <c r="J91" s="7" t="str" cm="1">
        <f t="array" aca="1" ref="J91" ca="1">_xlfn.IFS((TODAY()-D91)/365.25&lt;20,"&lt; 20",
(TODAY()-D91)/365.25&lt;30,"20 - 30",
(TODAY()-D91)/365.25&lt;40,"30 - 40",
(TODAY()-D91)/365.25&lt;50,"40 - 50",
(TODAY()-D91)/365.25&lt;60,"50 - 60",
(TODAY()-D91)/365.25&lt;70,"60 - 70",
TRUE,"70+")</f>
        <v>50 - 60</v>
      </c>
      <c r="K91" t="str">
        <f t="shared" si="1"/>
        <v>USA</v>
      </c>
      <c r="L91" s="14">
        <f>SUMIF(ORDERLINES!D:D,CUSTOMERS!A91,ORDERLINES!J:J)</f>
        <v>113</v>
      </c>
      <c r="M91" s="14">
        <f>SUMIF(ORDERLINES!D:D,CUSTOMERS!A91,ORDERLINES!L:L)</f>
        <v>49.5</v>
      </c>
    </row>
    <row r="92" spans="1:13" x14ac:dyDescent="0.2">
      <c r="A92">
        <v>92</v>
      </c>
      <c r="B92" t="s">
        <v>434</v>
      </c>
      <c r="C92" t="s">
        <v>435</v>
      </c>
      <c r="D92" s="3">
        <v>23326</v>
      </c>
      <c r="E92">
        <v>3</v>
      </c>
      <c r="F92" s="6" t="str" cm="1">
        <f t="array" ref="F92">_xlfn.IFS(E92=1,"$0 - $19999",
E92=2,"$20000 - $39999",
E92=3,"$40000 - $59999",
E92=4,"$60000 - $69999",
E92=5,"$70000 - $79999",
E92=6,"$80000 - $89999",
E92=7,"$90000 - $99999",
E92=8,"$100000 - $199999",
E92=9,"$200000 - $249999",
TRUE,"$250000 +")</f>
        <v>$40000 - $59999</v>
      </c>
      <c r="G92" t="s">
        <v>436</v>
      </c>
      <c r="H92" t="s">
        <v>1852</v>
      </c>
      <c r="I92" t="s">
        <v>2095</v>
      </c>
      <c r="J92" s="7" t="str" cm="1">
        <f t="array" aca="1" ref="J92" ca="1">_xlfn.IFS((TODAY()-D92)/365.25&lt;20,"&lt; 20",
(TODAY()-D92)/365.25&lt;30,"20 - 30",
(TODAY()-D92)/365.25&lt;40,"30 - 40",
(TODAY()-D92)/365.25&lt;50,"40 - 50",
(TODAY()-D92)/365.25&lt;60,"50 - 60",
(TODAY()-D92)/365.25&lt;70,"60 - 70",
TRUE,"70+")</f>
        <v>60 - 70</v>
      </c>
      <c r="K92" t="str">
        <f t="shared" si="1"/>
        <v>USA</v>
      </c>
      <c r="L92" s="14">
        <f>SUMIF(ORDERLINES!D:D,CUSTOMERS!A92,ORDERLINES!J:J)</f>
        <v>70</v>
      </c>
      <c r="M92" s="14">
        <f>SUMIF(ORDERLINES!D:D,CUSTOMERS!A92,ORDERLINES!L:L)</f>
        <v>34</v>
      </c>
    </row>
    <row r="93" spans="1:13" x14ac:dyDescent="0.2">
      <c r="A93">
        <v>93</v>
      </c>
      <c r="B93" t="s">
        <v>437</v>
      </c>
      <c r="C93" t="s">
        <v>438</v>
      </c>
      <c r="D93" s="3">
        <v>33426</v>
      </c>
      <c r="E93">
        <v>8</v>
      </c>
      <c r="F93" s="6" t="str" cm="1">
        <f t="array" ref="F93">_xlfn.IFS(E93=1,"$0 - $19999",
E93=2,"$20000 - $39999",
E93=3,"$40000 - $59999",
E93=4,"$60000 - $69999",
E93=5,"$70000 - $79999",
E93=6,"$80000 - $89999",
E93=7,"$90000 - $99999",
E93=8,"$100000 - $199999",
E93=9,"$200000 - $249999",
TRUE,"$250000 +")</f>
        <v>$100000 - $199999</v>
      </c>
      <c r="G93" t="s">
        <v>439</v>
      </c>
      <c r="H93" t="s">
        <v>1856</v>
      </c>
      <c r="I93" t="s">
        <v>2091</v>
      </c>
      <c r="J93" s="7" t="str" cm="1">
        <f t="array" aca="1" ref="J93" ca="1">_xlfn.IFS((TODAY()-D93)/365.25&lt;20,"&lt; 20",
(TODAY()-D93)/365.25&lt;30,"20 - 30",
(TODAY()-D93)/365.25&lt;40,"30 - 40",
(TODAY()-D93)/365.25&lt;50,"40 - 50",
(TODAY()-D93)/365.25&lt;60,"50 - 60",
(TODAY()-D93)/365.25&lt;70,"60 - 70",
TRUE,"70+")</f>
        <v>30 - 40</v>
      </c>
      <c r="K93" t="str">
        <f t="shared" si="1"/>
        <v>USA</v>
      </c>
      <c r="L93" s="14">
        <f>SUMIF(ORDERLINES!D:D,CUSTOMERS!A93,ORDERLINES!J:J)</f>
        <v>91</v>
      </c>
      <c r="M93" s="14">
        <f>SUMIF(ORDERLINES!D:D,CUSTOMERS!A93,ORDERLINES!L:L)</f>
        <v>42.5</v>
      </c>
    </row>
    <row r="94" spans="1:13" x14ac:dyDescent="0.2">
      <c r="A94">
        <v>94</v>
      </c>
      <c r="B94" t="s">
        <v>440</v>
      </c>
      <c r="C94" t="s">
        <v>438</v>
      </c>
      <c r="D94" s="3">
        <v>32574</v>
      </c>
      <c r="E94">
        <v>2</v>
      </c>
      <c r="F94" s="6" t="str" cm="1">
        <f t="array" ref="F94">_xlfn.IFS(E94=1,"$0 - $19999",
E94=2,"$20000 - $39999",
E94=3,"$40000 - $59999",
E94=4,"$60000 - $69999",
E94=5,"$70000 - $79999",
E94=6,"$80000 - $89999",
E94=7,"$90000 - $99999",
E94=8,"$100000 - $199999",
E94=9,"$200000 - $249999",
TRUE,"$250000 +")</f>
        <v>$20000 - $39999</v>
      </c>
      <c r="G94" t="s">
        <v>441</v>
      </c>
      <c r="H94" t="s">
        <v>1941</v>
      </c>
      <c r="I94" t="s">
        <v>2095</v>
      </c>
      <c r="J94" s="7" t="str" cm="1">
        <f t="array" aca="1" ref="J94" ca="1">_xlfn.IFS((TODAY()-D94)/365.25&lt;20,"&lt; 20",
(TODAY()-D94)/365.25&lt;30,"20 - 30",
(TODAY()-D94)/365.25&lt;40,"30 - 40",
(TODAY()-D94)/365.25&lt;50,"40 - 50",
(TODAY()-D94)/365.25&lt;60,"50 - 60",
(TODAY()-D94)/365.25&lt;70,"60 - 70",
TRUE,"70+")</f>
        <v>30 - 40</v>
      </c>
      <c r="K94" t="str">
        <f t="shared" si="1"/>
        <v>USA</v>
      </c>
      <c r="L94" s="14">
        <f>SUMIF(ORDERLINES!D:D,CUSTOMERS!A94,ORDERLINES!J:J)</f>
        <v>90</v>
      </c>
      <c r="M94" s="14">
        <f>SUMIF(ORDERLINES!D:D,CUSTOMERS!A94,ORDERLINES!L:L)</f>
        <v>40</v>
      </c>
    </row>
    <row r="95" spans="1:13" x14ac:dyDescent="0.2">
      <c r="A95">
        <v>95</v>
      </c>
      <c r="B95" t="s">
        <v>442</v>
      </c>
      <c r="C95" t="s">
        <v>443</v>
      </c>
      <c r="D95" s="3">
        <v>25792</v>
      </c>
      <c r="E95">
        <v>4</v>
      </c>
      <c r="F95" s="6" t="str" cm="1">
        <f t="array" ref="F95">_xlfn.IFS(E95=1,"$0 - $19999",
E95=2,"$20000 - $39999",
E95=3,"$40000 - $59999",
E95=4,"$60000 - $69999",
E95=5,"$70000 - $79999",
E95=6,"$80000 - $89999",
E95=7,"$90000 - $99999",
E95=8,"$100000 - $199999",
E95=9,"$200000 - $249999",
TRUE,"$250000 +")</f>
        <v>$60000 - $69999</v>
      </c>
      <c r="G95" t="s">
        <v>444</v>
      </c>
      <c r="H95" t="s">
        <v>1971</v>
      </c>
      <c r="I95" t="s">
        <v>2089</v>
      </c>
      <c r="J95" s="7" t="str" cm="1">
        <f t="array" aca="1" ref="J95" ca="1">_xlfn.IFS((TODAY()-D95)/365.25&lt;20,"&lt; 20",
(TODAY()-D95)/365.25&lt;30,"20 - 30",
(TODAY()-D95)/365.25&lt;40,"30 - 40",
(TODAY()-D95)/365.25&lt;50,"40 - 50",
(TODAY()-D95)/365.25&lt;60,"50 - 60",
(TODAY()-D95)/365.25&lt;70,"60 - 70",
TRUE,"70+")</f>
        <v>50 - 60</v>
      </c>
      <c r="K95" t="str">
        <f t="shared" si="1"/>
        <v>USA</v>
      </c>
      <c r="L95" s="14">
        <f>SUMIF(ORDERLINES!D:D,CUSTOMERS!A95,ORDERLINES!J:J)</f>
        <v>155</v>
      </c>
      <c r="M95" s="14">
        <f>SUMIF(ORDERLINES!D:D,CUSTOMERS!A95,ORDERLINES!L:L)</f>
        <v>68.5</v>
      </c>
    </row>
    <row r="96" spans="1:13" x14ac:dyDescent="0.2">
      <c r="A96">
        <v>96</v>
      </c>
      <c r="B96" t="s">
        <v>445</v>
      </c>
      <c r="C96" t="s">
        <v>446</v>
      </c>
      <c r="D96" s="3">
        <v>22992</v>
      </c>
      <c r="E96">
        <v>3</v>
      </c>
      <c r="F96" s="6" t="str" cm="1">
        <f t="array" ref="F96">_xlfn.IFS(E96=1,"$0 - $19999",
E96=2,"$20000 - $39999",
E96=3,"$40000 - $59999",
E96=4,"$60000 - $69999",
E96=5,"$70000 - $79999",
E96=6,"$80000 - $89999",
E96=7,"$90000 - $99999",
E96=8,"$100000 - $199999",
E96=9,"$200000 - $249999",
TRUE,"$250000 +")</f>
        <v>$40000 - $59999</v>
      </c>
      <c r="G96" t="s">
        <v>447</v>
      </c>
      <c r="H96" t="s">
        <v>2085</v>
      </c>
      <c r="I96" t="s">
        <v>2098</v>
      </c>
      <c r="J96" s="7" t="str" cm="1">
        <f t="array" aca="1" ref="J96" ca="1">_xlfn.IFS((TODAY()-D96)/365.25&lt;20,"&lt; 20",
(TODAY()-D96)/365.25&lt;30,"20 - 30",
(TODAY()-D96)/365.25&lt;40,"30 - 40",
(TODAY()-D96)/365.25&lt;50,"40 - 50",
(TODAY()-D96)/365.25&lt;60,"50 - 60",
(TODAY()-D96)/365.25&lt;70,"60 - 70",
TRUE,"70+")</f>
        <v>60 - 70</v>
      </c>
      <c r="K96" t="str">
        <f t="shared" si="1"/>
        <v>Europe</v>
      </c>
      <c r="L96" s="14">
        <f>SUMIF(ORDERLINES!D:D,CUSTOMERS!A96,ORDERLINES!J:J)</f>
        <v>32</v>
      </c>
      <c r="M96" s="14">
        <f>SUMIF(ORDERLINES!D:D,CUSTOMERS!A96,ORDERLINES!L:L)</f>
        <v>15</v>
      </c>
    </row>
    <row r="97" spans="1:13" x14ac:dyDescent="0.2">
      <c r="A97">
        <v>97</v>
      </c>
      <c r="B97" t="s">
        <v>448</v>
      </c>
      <c r="C97" t="s">
        <v>449</v>
      </c>
      <c r="D97" s="3">
        <v>32972</v>
      </c>
      <c r="E97">
        <v>6</v>
      </c>
      <c r="F97" s="6" t="str" cm="1">
        <f t="array" ref="F97">_xlfn.IFS(E97=1,"$0 - $19999",
E97=2,"$20000 - $39999",
E97=3,"$40000 - $59999",
E97=4,"$60000 - $69999",
E97=5,"$70000 - $79999",
E97=6,"$80000 - $89999",
E97=7,"$90000 - $99999",
E97=8,"$100000 - $199999",
E97=9,"$200000 - $249999",
TRUE,"$250000 +")</f>
        <v>$80000 - $89999</v>
      </c>
      <c r="G97" t="s">
        <v>450</v>
      </c>
      <c r="H97" t="s">
        <v>1990</v>
      </c>
      <c r="I97" t="s">
        <v>2093</v>
      </c>
      <c r="J97" s="7" t="str" cm="1">
        <f t="array" aca="1" ref="J97" ca="1">_xlfn.IFS((TODAY()-D97)/365.25&lt;20,"&lt; 20",
(TODAY()-D97)/365.25&lt;30,"20 - 30",
(TODAY()-D97)/365.25&lt;40,"30 - 40",
(TODAY()-D97)/365.25&lt;50,"40 - 50",
(TODAY()-D97)/365.25&lt;60,"50 - 60",
(TODAY()-D97)/365.25&lt;70,"60 - 70",
TRUE,"70+")</f>
        <v>30 - 40</v>
      </c>
      <c r="K97" t="str">
        <f t="shared" si="1"/>
        <v>USA</v>
      </c>
      <c r="L97" s="14">
        <f>SUMIF(ORDERLINES!D:D,CUSTOMERS!A97,ORDERLINES!J:J)</f>
        <v>140</v>
      </c>
      <c r="M97" s="14">
        <f>SUMIF(ORDERLINES!D:D,CUSTOMERS!A97,ORDERLINES!L:L)</f>
        <v>66</v>
      </c>
    </row>
    <row r="98" spans="1:13" x14ac:dyDescent="0.2">
      <c r="A98">
        <v>98</v>
      </c>
      <c r="B98" t="s">
        <v>451</v>
      </c>
      <c r="C98" t="s">
        <v>452</v>
      </c>
      <c r="D98" s="3">
        <v>35704</v>
      </c>
      <c r="E98">
        <v>9</v>
      </c>
      <c r="F98" s="6" t="str" cm="1">
        <f t="array" ref="F98">_xlfn.IFS(E98=1,"$0 - $19999",
E98=2,"$20000 - $39999",
E98=3,"$40000 - $59999",
E98=4,"$60000 - $69999",
E98=5,"$70000 - $79999",
E98=6,"$80000 - $89999",
E98=7,"$90000 - $99999",
E98=8,"$100000 - $199999",
E98=9,"$200000 - $249999",
TRUE,"$250000 +")</f>
        <v>$200000 - $249999</v>
      </c>
      <c r="G98" t="s">
        <v>453</v>
      </c>
      <c r="H98" t="s">
        <v>1966</v>
      </c>
      <c r="I98" t="s">
        <v>2093</v>
      </c>
      <c r="J98" s="7" t="str" cm="1">
        <f t="array" aca="1" ref="J98" ca="1">_xlfn.IFS((TODAY()-D98)/365.25&lt;20,"&lt; 20",
(TODAY()-D98)/365.25&lt;30,"20 - 30",
(TODAY()-D98)/365.25&lt;40,"30 - 40",
(TODAY()-D98)/365.25&lt;50,"40 - 50",
(TODAY()-D98)/365.25&lt;60,"50 - 60",
(TODAY()-D98)/365.25&lt;70,"60 - 70",
TRUE,"70+")</f>
        <v>20 - 30</v>
      </c>
      <c r="K98" t="str">
        <f t="shared" si="1"/>
        <v>USA</v>
      </c>
      <c r="L98" s="14">
        <f>SUMIF(ORDERLINES!D:D,CUSTOMERS!A98,ORDERLINES!J:J)</f>
        <v>186</v>
      </c>
      <c r="M98" s="14">
        <f>SUMIF(ORDERLINES!D:D,CUSTOMERS!A98,ORDERLINES!L:L)</f>
        <v>89</v>
      </c>
    </row>
    <row r="99" spans="1:13" x14ac:dyDescent="0.2">
      <c r="A99">
        <v>99</v>
      </c>
      <c r="B99" t="s">
        <v>451</v>
      </c>
      <c r="C99" t="s">
        <v>454</v>
      </c>
      <c r="D99" s="3">
        <v>26135</v>
      </c>
      <c r="E99">
        <v>10</v>
      </c>
      <c r="F99" s="6" t="str" cm="1">
        <f t="array" ref="F99">_xlfn.IFS(E99=1,"$0 - $19999",
E99=2,"$20000 - $39999",
E99=3,"$40000 - $59999",
E99=4,"$60000 - $69999",
E99=5,"$70000 - $79999",
E99=6,"$80000 - $89999",
E99=7,"$90000 - $99999",
E99=8,"$100000 - $199999",
E99=9,"$200000 - $249999",
TRUE,"$250000 +")</f>
        <v>$250000 +</v>
      </c>
      <c r="G99" t="s">
        <v>455</v>
      </c>
      <c r="H99" t="s">
        <v>1863</v>
      </c>
      <c r="I99" t="s">
        <v>2093</v>
      </c>
      <c r="J99" s="7" t="str" cm="1">
        <f t="array" aca="1" ref="J99" ca="1">_xlfn.IFS((TODAY()-D99)/365.25&lt;20,"&lt; 20",
(TODAY()-D99)/365.25&lt;30,"20 - 30",
(TODAY()-D99)/365.25&lt;40,"30 - 40",
(TODAY()-D99)/365.25&lt;50,"40 - 50",
(TODAY()-D99)/365.25&lt;60,"50 - 60",
(TODAY()-D99)/365.25&lt;70,"60 - 70",
TRUE,"70+")</f>
        <v>50 - 60</v>
      </c>
      <c r="K99" t="str">
        <f t="shared" si="1"/>
        <v>USA</v>
      </c>
      <c r="L99" s="14">
        <f>SUMIF(ORDERLINES!D:D,CUSTOMERS!A99,ORDERLINES!J:J)</f>
        <v>630</v>
      </c>
      <c r="M99" s="14">
        <f>SUMIF(ORDERLINES!D:D,CUSTOMERS!A99,ORDERLINES!L:L)</f>
        <v>314</v>
      </c>
    </row>
    <row r="100" spans="1:13" x14ac:dyDescent="0.2">
      <c r="A100">
        <v>100</v>
      </c>
      <c r="B100" t="s">
        <v>456</v>
      </c>
      <c r="C100" t="s">
        <v>457</v>
      </c>
      <c r="D100" s="3">
        <v>18937</v>
      </c>
      <c r="E100">
        <v>2</v>
      </c>
      <c r="F100" s="6" t="str" cm="1">
        <f t="array" ref="F100">_xlfn.IFS(E100=1,"$0 - $19999",
E100=2,"$20000 - $39999",
E100=3,"$40000 - $59999",
E100=4,"$60000 - $69999",
E100=5,"$70000 - $79999",
E100=6,"$80000 - $89999",
E100=7,"$90000 - $99999",
E100=8,"$100000 - $199999",
E100=9,"$200000 - $249999",
TRUE,"$250000 +")</f>
        <v>$20000 - $39999</v>
      </c>
      <c r="G100" t="s">
        <v>458</v>
      </c>
      <c r="H100" t="s">
        <v>1954</v>
      </c>
      <c r="I100" t="s">
        <v>2091</v>
      </c>
      <c r="J100" s="7" t="str" cm="1">
        <f t="array" aca="1" ref="J100" ca="1">_xlfn.IFS((TODAY()-D100)/365.25&lt;20,"&lt; 20",
(TODAY()-D100)/365.25&lt;30,"20 - 30",
(TODAY()-D100)/365.25&lt;40,"30 - 40",
(TODAY()-D100)/365.25&lt;50,"40 - 50",
(TODAY()-D100)/365.25&lt;60,"50 - 60",
(TODAY()-D100)/365.25&lt;70,"60 - 70",
TRUE,"70+")</f>
        <v>70+</v>
      </c>
      <c r="K100" t="str">
        <f t="shared" si="1"/>
        <v>USA</v>
      </c>
      <c r="L100" s="14">
        <f>SUMIF(ORDERLINES!D:D,CUSTOMERS!A100,ORDERLINES!J:J)</f>
        <v>113</v>
      </c>
      <c r="M100" s="14">
        <f>SUMIF(ORDERLINES!D:D,CUSTOMERS!A100,ORDERLINES!L:L)</f>
        <v>50.5</v>
      </c>
    </row>
    <row r="101" spans="1:13" x14ac:dyDescent="0.2">
      <c r="A101">
        <v>101</v>
      </c>
      <c r="B101" t="s">
        <v>459</v>
      </c>
      <c r="C101" t="s">
        <v>460</v>
      </c>
      <c r="D101" s="3">
        <v>31312</v>
      </c>
      <c r="E101">
        <v>2</v>
      </c>
      <c r="F101" s="6" t="str" cm="1">
        <f t="array" ref="F101">_xlfn.IFS(E101=1,"$0 - $19999",
E101=2,"$20000 - $39999",
E101=3,"$40000 - $59999",
E101=4,"$60000 - $69999",
E101=5,"$70000 - $79999",
E101=6,"$80000 - $89999",
E101=7,"$90000 - $99999",
E101=8,"$100000 - $199999",
E101=9,"$200000 - $249999",
TRUE,"$250000 +")</f>
        <v>$20000 - $39999</v>
      </c>
      <c r="G101" t="s">
        <v>461</v>
      </c>
      <c r="H101" t="s">
        <v>1948</v>
      </c>
      <c r="I101" t="s">
        <v>2090</v>
      </c>
      <c r="J101" s="7" t="str" cm="1">
        <f t="array" aca="1" ref="J101" ca="1">_xlfn.IFS((TODAY()-D101)/365.25&lt;20,"&lt; 20",
(TODAY()-D101)/365.25&lt;30,"20 - 30",
(TODAY()-D101)/365.25&lt;40,"30 - 40",
(TODAY()-D101)/365.25&lt;50,"40 - 50",
(TODAY()-D101)/365.25&lt;60,"50 - 60",
(TODAY()-D101)/365.25&lt;70,"60 - 70",
TRUE,"70+")</f>
        <v>30 - 40</v>
      </c>
      <c r="K101" t="str">
        <f t="shared" si="1"/>
        <v>USA</v>
      </c>
      <c r="L101" s="14">
        <f>SUMIF(ORDERLINES!D:D,CUSTOMERS!A101,ORDERLINES!J:J)</f>
        <v>139</v>
      </c>
      <c r="M101" s="14">
        <f>SUMIF(ORDERLINES!D:D,CUSTOMERS!A101,ORDERLINES!L:L)</f>
        <v>66.5</v>
      </c>
    </row>
    <row r="102" spans="1:13" x14ac:dyDescent="0.2">
      <c r="A102">
        <v>102</v>
      </c>
      <c r="B102" t="s">
        <v>224</v>
      </c>
      <c r="C102" t="s">
        <v>462</v>
      </c>
      <c r="D102" s="3">
        <v>24149</v>
      </c>
      <c r="E102">
        <v>2</v>
      </c>
      <c r="F102" s="6" t="str" cm="1">
        <f t="array" ref="F102">_xlfn.IFS(E102=1,"$0 - $19999",
E102=2,"$20000 - $39999",
E102=3,"$40000 - $59999",
E102=4,"$60000 - $69999",
E102=5,"$70000 - $79999",
E102=6,"$80000 - $89999",
E102=7,"$90000 - $99999",
E102=8,"$100000 - $199999",
E102=9,"$200000 - $249999",
TRUE,"$250000 +")</f>
        <v>$20000 - $39999</v>
      </c>
      <c r="G102" t="s">
        <v>463</v>
      </c>
      <c r="H102" t="s">
        <v>1853</v>
      </c>
      <c r="I102" t="s">
        <v>2089</v>
      </c>
      <c r="J102" s="7" t="str" cm="1">
        <f t="array" aca="1" ref="J102" ca="1">_xlfn.IFS((TODAY()-D102)/365.25&lt;20,"&lt; 20",
(TODAY()-D102)/365.25&lt;30,"20 - 30",
(TODAY()-D102)/365.25&lt;40,"30 - 40",
(TODAY()-D102)/365.25&lt;50,"40 - 50",
(TODAY()-D102)/365.25&lt;60,"50 - 60",
(TODAY()-D102)/365.25&lt;70,"60 - 70",
TRUE,"70+")</f>
        <v>50 - 60</v>
      </c>
      <c r="K102" t="str">
        <f t="shared" si="1"/>
        <v>USA</v>
      </c>
      <c r="L102" s="14">
        <f>SUMIF(ORDERLINES!D:D,CUSTOMERS!A102,ORDERLINES!J:J)</f>
        <v>705</v>
      </c>
      <c r="M102" s="14">
        <f>SUMIF(ORDERLINES!D:D,CUSTOMERS!A102,ORDERLINES!L:L)</f>
        <v>342.5</v>
      </c>
    </row>
    <row r="103" spans="1:13" x14ac:dyDescent="0.2">
      <c r="A103">
        <v>104</v>
      </c>
      <c r="B103" t="s">
        <v>464</v>
      </c>
      <c r="C103" t="s">
        <v>465</v>
      </c>
      <c r="D103" s="3">
        <v>28928</v>
      </c>
      <c r="E103">
        <v>5</v>
      </c>
      <c r="F103" s="6" t="str" cm="1">
        <f t="array" ref="F103">_xlfn.IFS(E103=1,"$0 - $19999",
E103=2,"$20000 - $39999",
E103=3,"$40000 - $59999",
E103=4,"$60000 - $69999",
E103=5,"$70000 - $79999",
E103=6,"$80000 - $89999",
E103=7,"$90000 - $99999",
E103=8,"$100000 - $199999",
E103=9,"$200000 - $249999",
TRUE,"$250000 +")</f>
        <v>$70000 - $79999</v>
      </c>
      <c r="G103" t="s">
        <v>466</v>
      </c>
      <c r="H103" t="s">
        <v>2088</v>
      </c>
      <c r="I103" t="s">
        <v>2099</v>
      </c>
      <c r="J103" s="7" t="str" cm="1">
        <f t="array" aca="1" ref="J103" ca="1">_xlfn.IFS((TODAY()-D103)/365.25&lt;20,"&lt; 20",
(TODAY()-D103)/365.25&lt;30,"20 - 30",
(TODAY()-D103)/365.25&lt;40,"30 - 40",
(TODAY()-D103)/365.25&lt;50,"40 - 50",
(TODAY()-D103)/365.25&lt;60,"50 - 60",
(TODAY()-D103)/365.25&lt;70,"60 - 70",
TRUE,"70+")</f>
        <v>40 - 50</v>
      </c>
      <c r="K103" t="str">
        <f t="shared" si="1"/>
        <v>Canada</v>
      </c>
      <c r="L103" s="14">
        <f>SUMIF(ORDERLINES!D:D,CUSTOMERS!A103,ORDERLINES!J:J)</f>
        <v>284</v>
      </c>
      <c r="M103" s="14">
        <f>SUMIF(ORDERLINES!D:D,CUSTOMERS!A103,ORDERLINES!L:L)</f>
        <v>132</v>
      </c>
    </row>
    <row r="104" spans="1:13" x14ac:dyDescent="0.2">
      <c r="A104">
        <v>105</v>
      </c>
      <c r="B104" t="s">
        <v>467</v>
      </c>
      <c r="C104" t="s">
        <v>468</v>
      </c>
      <c r="D104" s="3">
        <v>27710</v>
      </c>
      <c r="E104">
        <v>9</v>
      </c>
      <c r="F104" s="6" t="str" cm="1">
        <f t="array" ref="F104">_xlfn.IFS(E104=1,"$0 - $19999",
E104=2,"$20000 - $39999",
E104=3,"$40000 - $59999",
E104=4,"$60000 - $69999",
E104=5,"$70000 - $79999",
E104=6,"$80000 - $89999",
E104=7,"$90000 - $99999",
E104=8,"$100000 - $199999",
E104=9,"$200000 - $249999",
TRUE,"$250000 +")</f>
        <v>$200000 - $249999</v>
      </c>
      <c r="G104" t="s">
        <v>469</v>
      </c>
      <c r="H104" t="s">
        <v>1878</v>
      </c>
      <c r="I104" t="s">
        <v>2089</v>
      </c>
      <c r="J104" s="7" t="str" cm="1">
        <f t="array" aca="1" ref="J104" ca="1">_xlfn.IFS((TODAY()-D104)/365.25&lt;20,"&lt; 20",
(TODAY()-D104)/365.25&lt;30,"20 - 30",
(TODAY()-D104)/365.25&lt;40,"30 - 40",
(TODAY()-D104)/365.25&lt;50,"40 - 50",
(TODAY()-D104)/365.25&lt;60,"50 - 60",
(TODAY()-D104)/365.25&lt;70,"60 - 70",
TRUE,"70+")</f>
        <v>40 - 50</v>
      </c>
      <c r="K104" t="str">
        <f t="shared" si="1"/>
        <v>USA</v>
      </c>
      <c r="L104" s="14">
        <f>SUMIF(ORDERLINES!D:D,CUSTOMERS!A104,ORDERLINES!J:J)</f>
        <v>374</v>
      </c>
      <c r="M104" s="14">
        <f>SUMIF(ORDERLINES!D:D,CUSTOMERS!A104,ORDERLINES!L:L)</f>
        <v>170</v>
      </c>
    </row>
    <row r="105" spans="1:13" x14ac:dyDescent="0.2">
      <c r="A105">
        <v>106</v>
      </c>
      <c r="B105" t="s">
        <v>470</v>
      </c>
      <c r="C105" t="s">
        <v>471</v>
      </c>
      <c r="D105" s="3">
        <v>27317</v>
      </c>
      <c r="E105">
        <v>8</v>
      </c>
      <c r="F105" s="6" t="str" cm="1">
        <f t="array" ref="F105">_xlfn.IFS(E105=1,"$0 - $19999",
E105=2,"$20000 - $39999",
E105=3,"$40000 - $59999",
E105=4,"$60000 - $69999",
E105=5,"$70000 - $79999",
E105=6,"$80000 - $89999",
E105=7,"$90000 - $99999",
E105=8,"$100000 - $199999",
E105=9,"$200000 - $249999",
TRUE,"$250000 +")</f>
        <v>$100000 - $199999</v>
      </c>
      <c r="G105" t="s">
        <v>472</v>
      </c>
      <c r="H105" t="s">
        <v>1996</v>
      </c>
      <c r="I105" t="s">
        <v>2094</v>
      </c>
      <c r="J105" s="7" t="str" cm="1">
        <f t="array" aca="1" ref="J105" ca="1">_xlfn.IFS((TODAY()-D105)/365.25&lt;20,"&lt; 20",
(TODAY()-D105)/365.25&lt;30,"20 - 30",
(TODAY()-D105)/365.25&lt;40,"30 - 40",
(TODAY()-D105)/365.25&lt;50,"40 - 50",
(TODAY()-D105)/365.25&lt;60,"50 - 60",
(TODAY()-D105)/365.25&lt;70,"60 - 70",
TRUE,"70+")</f>
        <v>40 - 50</v>
      </c>
      <c r="K105" t="str">
        <f t="shared" si="1"/>
        <v>USA</v>
      </c>
      <c r="L105" s="14">
        <f>SUMIF(ORDERLINES!D:D,CUSTOMERS!A105,ORDERLINES!J:J)</f>
        <v>568</v>
      </c>
      <c r="M105" s="14">
        <f>SUMIF(ORDERLINES!D:D,CUSTOMERS!A105,ORDERLINES!L:L)</f>
        <v>274</v>
      </c>
    </row>
    <row r="106" spans="1:13" x14ac:dyDescent="0.2">
      <c r="A106">
        <v>107</v>
      </c>
      <c r="B106" t="s">
        <v>473</v>
      </c>
      <c r="C106" t="s">
        <v>471</v>
      </c>
      <c r="D106" s="3">
        <v>26925</v>
      </c>
      <c r="E106">
        <v>3</v>
      </c>
      <c r="F106" s="6" t="str" cm="1">
        <f t="array" ref="F106">_xlfn.IFS(E106=1,"$0 - $19999",
E106=2,"$20000 - $39999",
E106=3,"$40000 - $59999",
E106=4,"$60000 - $69999",
E106=5,"$70000 - $79999",
E106=6,"$80000 - $89999",
E106=7,"$90000 - $99999",
E106=8,"$100000 - $199999",
E106=9,"$200000 - $249999",
TRUE,"$250000 +")</f>
        <v>$40000 - $59999</v>
      </c>
      <c r="G106" t="s">
        <v>474</v>
      </c>
      <c r="H106" t="s">
        <v>2061</v>
      </c>
      <c r="I106" t="s">
        <v>2089</v>
      </c>
      <c r="J106" s="7" t="str" cm="1">
        <f t="array" aca="1" ref="J106" ca="1">_xlfn.IFS((TODAY()-D106)/365.25&lt;20,"&lt; 20",
(TODAY()-D106)/365.25&lt;30,"20 - 30",
(TODAY()-D106)/365.25&lt;40,"30 - 40",
(TODAY()-D106)/365.25&lt;50,"40 - 50",
(TODAY()-D106)/365.25&lt;60,"50 - 60",
(TODAY()-D106)/365.25&lt;70,"60 - 70",
TRUE,"70+")</f>
        <v>50 - 60</v>
      </c>
      <c r="K106" t="str">
        <f t="shared" si="1"/>
        <v>USA</v>
      </c>
      <c r="L106" s="14">
        <f>SUMIF(ORDERLINES!D:D,CUSTOMERS!A106,ORDERLINES!J:J)</f>
        <v>59</v>
      </c>
      <c r="M106" s="14">
        <f>SUMIF(ORDERLINES!D:D,CUSTOMERS!A106,ORDERLINES!L:L)</f>
        <v>26.5</v>
      </c>
    </row>
    <row r="107" spans="1:13" x14ac:dyDescent="0.2">
      <c r="A107">
        <v>108</v>
      </c>
      <c r="B107" t="s">
        <v>475</v>
      </c>
      <c r="C107" t="s">
        <v>476</v>
      </c>
      <c r="D107" s="3">
        <v>33377</v>
      </c>
      <c r="E107">
        <v>4</v>
      </c>
      <c r="F107" s="6" t="str" cm="1">
        <f t="array" ref="F107">_xlfn.IFS(E107=1,"$0 - $19999",
E107=2,"$20000 - $39999",
E107=3,"$40000 - $59999",
E107=4,"$60000 - $69999",
E107=5,"$70000 - $79999",
E107=6,"$80000 - $89999",
E107=7,"$90000 - $99999",
E107=8,"$100000 - $199999",
E107=9,"$200000 - $249999",
TRUE,"$250000 +")</f>
        <v>$60000 - $69999</v>
      </c>
      <c r="G107" t="s">
        <v>477</v>
      </c>
      <c r="H107" t="s">
        <v>2002</v>
      </c>
      <c r="I107" t="s">
        <v>2094</v>
      </c>
      <c r="J107" s="7" t="str" cm="1">
        <f t="array" aca="1" ref="J107" ca="1">_xlfn.IFS((TODAY()-D107)/365.25&lt;20,"&lt; 20",
(TODAY()-D107)/365.25&lt;30,"20 - 30",
(TODAY()-D107)/365.25&lt;40,"30 - 40",
(TODAY()-D107)/365.25&lt;50,"40 - 50",
(TODAY()-D107)/365.25&lt;60,"50 - 60",
(TODAY()-D107)/365.25&lt;70,"60 - 70",
TRUE,"70+")</f>
        <v>30 - 40</v>
      </c>
      <c r="K107" t="str">
        <f t="shared" si="1"/>
        <v>USA</v>
      </c>
      <c r="L107" s="14">
        <f>SUMIF(ORDERLINES!D:D,CUSTOMERS!A107,ORDERLINES!J:J)</f>
        <v>109</v>
      </c>
      <c r="M107" s="14">
        <f>SUMIF(ORDERLINES!D:D,CUSTOMERS!A107,ORDERLINES!L:L)</f>
        <v>46.5</v>
      </c>
    </row>
    <row r="108" spans="1:13" x14ac:dyDescent="0.2">
      <c r="A108">
        <v>109</v>
      </c>
      <c r="B108" t="s">
        <v>478</v>
      </c>
      <c r="C108" t="s">
        <v>476</v>
      </c>
      <c r="D108" s="3">
        <v>31908</v>
      </c>
      <c r="E108">
        <v>5</v>
      </c>
      <c r="F108" s="6" t="str" cm="1">
        <f t="array" ref="F108">_xlfn.IFS(E108=1,"$0 - $19999",
E108=2,"$20000 - $39999",
E108=3,"$40000 - $59999",
E108=4,"$60000 - $69999",
E108=5,"$70000 - $79999",
E108=6,"$80000 - $89999",
E108=7,"$90000 - $99999",
E108=8,"$100000 - $199999",
E108=9,"$200000 - $249999",
TRUE,"$250000 +")</f>
        <v>$70000 - $79999</v>
      </c>
      <c r="G108" t="s">
        <v>479</v>
      </c>
      <c r="H108" t="s">
        <v>2064</v>
      </c>
      <c r="I108" t="s">
        <v>2094</v>
      </c>
      <c r="J108" s="7" t="str" cm="1">
        <f t="array" aca="1" ref="J108" ca="1">_xlfn.IFS((TODAY()-D108)/365.25&lt;20,"&lt; 20",
(TODAY()-D108)/365.25&lt;30,"20 - 30",
(TODAY()-D108)/365.25&lt;40,"30 - 40",
(TODAY()-D108)/365.25&lt;50,"40 - 50",
(TODAY()-D108)/365.25&lt;60,"50 - 60",
(TODAY()-D108)/365.25&lt;70,"60 - 70",
TRUE,"70+")</f>
        <v>30 - 40</v>
      </c>
      <c r="K108" t="str">
        <f t="shared" si="1"/>
        <v>USA</v>
      </c>
      <c r="L108" s="14">
        <f>SUMIF(ORDERLINES!D:D,CUSTOMERS!A108,ORDERLINES!J:J)</f>
        <v>100</v>
      </c>
      <c r="M108" s="14">
        <f>SUMIF(ORDERLINES!D:D,CUSTOMERS!A108,ORDERLINES!L:L)</f>
        <v>43</v>
      </c>
    </row>
    <row r="109" spans="1:13" x14ac:dyDescent="0.2">
      <c r="A109">
        <v>110</v>
      </c>
      <c r="B109" t="s">
        <v>480</v>
      </c>
      <c r="C109" t="s">
        <v>481</v>
      </c>
      <c r="D109" s="3">
        <v>26857</v>
      </c>
      <c r="E109">
        <v>1</v>
      </c>
      <c r="F109" s="6" t="str" cm="1">
        <f t="array" ref="F109">_xlfn.IFS(E109=1,"$0 - $19999",
E109=2,"$20000 - $39999",
E109=3,"$40000 - $59999",
E109=4,"$60000 - $69999",
E109=5,"$70000 - $79999",
E109=6,"$80000 - $89999",
E109=7,"$90000 - $99999",
E109=8,"$100000 - $199999",
E109=9,"$200000 - $249999",
TRUE,"$250000 +")</f>
        <v>$0 - $19999</v>
      </c>
      <c r="G109" t="s">
        <v>482</v>
      </c>
      <c r="H109" t="s">
        <v>1922</v>
      </c>
      <c r="I109" t="s">
        <v>2093</v>
      </c>
      <c r="J109" s="7" t="str" cm="1">
        <f t="array" aca="1" ref="J109" ca="1">_xlfn.IFS((TODAY()-D109)/365.25&lt;20,"&lt; 20",
(TODAY()-D109)/365.25&lt;30,"20 - 30",
(TODAY()-D109)/365.25&lt;40,"30 - 40",
(TODAY()-D109)/365.25&lt;50,"40 - 50",
(TODAY()-D109)/365.25&lt;60,"50 - 60",
(TODAY()-D109)/365.25&lt;70,"60 - 70",
TRUE,"70+")</f>
        <v>50 - 60</v>
      </c>
      <c r="K109" t="str">
        <f t="shared" si="1"/>
        <v>USA</v>
      </c>
      <c r="L109" s="14">
        <f>SUMIF(ORDERLINES!D:D,CUSTOMERS!A109,ORDERLINES!J:J)</f>
        <v>215</v>
      </c>
      <c r="M109" s="14">
        <f>SUMIF(ORDERLINES!D:D,CUSTOMERS!A109,ORDERLINES!L:L)</f>
        <v>101.5</v>
      </c>
    </row>
    <row r="110" spans="1:13" x14ac:dyDescent="0.2">
      <c r="A110">
        <v>111</v>
      </c>
      <c r="B110" t="s">
        <v>483</v>
      </c>
      <c r="C110" t="s">
        <v>183</v>
      </c>
      <c r="D110" s="3">
        <v>30720</v>
      </c>
      <c r="E110">
        <v>4</v>
      </c>
      <c r="F110" s="6" t="str" cm="1">
        <f t="array" ref="F110">_xlfn.IFS(E110=1,"$0 - $19999",
E110=2,"$20000 - $39999",
E110=3,"$40000 - $59999",
E110=4,"$60000 - $69999",
E110=5,"$70000 - $79999",
E110=6,"$80000 - $89999",
E110=7,"$90000 - $99999",
E110=8,"$100000 - $199999",
E110=9,"$200000 - $249999",
TRUE,"$250000 +")</f>
        <v>$60000 - $69999</v>
      </c>
      <c r="G110" t="s">
        <v>484</v>
      </c>
      <c r="H110" t="s">
        <v>1970</v>
      </c>
      <c r="I110" t="s">
        <v>2094</v>
      </c>
      <c r="J110" s="7" t="str" cm="1">
        <f t="array" aca="1" ref="J110" ca="1">_xlfn.IFS((TODAY()-D110)/365.25&lt;20,"&lt; 20",
(TODAY()-D110)/365.25&lt;30,"20 - 30",
(TODAY()-D110)/365.25&lt;40,"30 - 40",
(TODAY()-D110)/365.25&lt;50,"40 - 50",
(TODAY()-D110)/365.25&lt;60,"50 - 60",
(TODAY()-D110)/365.25&lt;70,"60 - 70",
TRUE,"70+")</f>
        <v>40 - 50</v>
      </c>
      <c r="K110" t="str">
        <f t="shared" si="1"/>
        <v>USA</v>
      </c>
      <c r="L110" s="14">
        <f>SUMIF(ORDERLINES!D:D,CUSTOMERS!A110,ORDERLINES!J:J)</f>
        <v>268</v>
      </c>
      <c r="M110" s="14">
        <f>SUMIF(ORDERLINES!D:D,CUSTOMERS!A110,ORDERLINES!L:L)</f>
        <v>121</v>
      </c>
    </row>
    <row r="111" spans="1:13" x14ac:dyDescent="0.2">
      <c r="A111">
        <v>112</v>
      </c>
      <c r="B111" t="s">
        <v>485</v>
      </c>
      <c r="C111" t="s">
        <v>183</v>
      </c>
      <c r="D111" s="3">
        <v>27269</v>
      </c>
      <c r="E111">
        <v>4</v>
      </c>
      <c r="F111" s="6" t="str" cm="1">
        <f t="array" ref="F111">_xlfn.IFS(E111=1,"$0 - $19999",
E111=2,"$20000 - $39999",
E111=3,"$40000 - $59999",
E111=4,"$60000 - $69999",
E111=5,"$70000 - $79999",
E111=6,"$80000 - $89999",
E111=7,"$90000 - $99999",
E111=8,"$100000 - $199999",
E111=9,"$200000 - $249999",
TRUE,"$250000 +")</f>
        <v>$60000 - $69999</v>
      </c>
      <c r="G111" t="s">
        <v>486</v>
      </c>
      <c r="H111" t="s">
        <v>1867</v>
      </c>
      <c r="I111" t="s">
        <v>2095</v>
      </c>
      <c r="J111" s="7" t="str" cm="1">
        <f t="array" aca="1" ref="J111" ca="1">_xlfn.IFS((TODAY()-D111)/365.25&lt;20,"&lt; 20",
(TODAY()-D111)/365.25&lt;30,"20 - 30",
(TODAY()-D111)/365.25&lt;40,"30 - 40",
(TODAY()-D111)/365.25&lt;50,"40 - 50",
(TODAY()-D111)/365.25&lt;60,"50 - 60",
(TODAY()-D111)/365.25&lt;70,"60 - 70",
TRUE,"70+")</f>
        <v>40 - 50</v>
      </c>
      <c r="K111" t="str">
        <f t="shared" si="1"/>
        <v>USA</v>
      </c>
      <c r="L111" s="14">
        <f>SUMIF(ORDERLINES!D:D,CUSTOMERS!A111,ORDERLINES!J:J)</f>
        <v>229</v>
      </c>
      <c r="M111" s="14">
        <f>SUMIF(ORDERLINES!D:D,CUSTOMERS!A111,ORDERLINES!L:L)</f>
        <v>104.5</v>
      </c>
    </row>
    <row r="112" spans="1:13" x14ac:dyDescent="0.2">
      <c r="A112">
        <v>113</v>
      </c>
      <c r="B112" t="s">
        <v>487</v>
      </c>
      <c r="C112" t="s">
        <v>488</v>
      </c>
      <c r="D112" s="3">
        <v>30333</v>
      </c>
      <c r="E112">
        <v>6</v>
      </c>
      <c r="F112" s="6" t="str" cm="1">
        <f t="array" ref="F112">_xlfn.IFS(E112=1,"$0 - $19999",
E112=2,"$20000 - $39999",
E112=3,"$40000 - $59999",
E112=4,"$60000 - $69999",
E112=5,"$70000 - $79999",
E112=6,"$80000 - $89999",
E112=7,"$90000 - $99999",
E112=8,"$100000 - $199999",
E112=9,"$200000 - $249999",
TRUE,"$250000 +")</f>
        <v>$80000 - $89999</v>
      </c>
      <c r="G112" t="s">
        <v>489</v>
      </c>
      <c r="H112" t="s">
        <v>2032</v>
      </c>
      <c r="I112" t="s">
        <v>2089</v>
      </c>
      <c r="J112" s="7" t="str" cm="1">
        <f t="array" aca="1" ref="J112" ca="1">_xlfn.IFS((TODAY()-D112)/365.25&lt;20,"&lt; 20",
(TODAY()-D112)/365.25&lt;30,"20 - 30",
(TODAY()-D112)/365.25&lt;40,"30 - 40",
(TODAY()-D112)/365.25&lt;50,"40 - 50",
(TODAY()-D112)/365.25&lt;60,"50 - 60",
(TODAY()-D112)/365.25&lt;70,"60 - 70",
TRUE,"70+")</f>
        <v>40 - 50</v>
      </c>
      <c r="K112" t="str">
        <f t="shared" si="1"/>
        <v>USA</v>
      </c>
      <c r="L112" s="14">
        <f>SUMIF(ORDERLINES!D:D,CUSTOMERS!A112,ORDERLINES!J:J)</f>
        <v>840</v>
      </c>
      <c r="M112" s="14">
        <f>SUMIF(ORDERLINES!D:D,CUSTOMERS!A112,ORDERLINES!L:L)</f>
        <v>400</v>
      </c>
    </row>
    <row r="113" spans="1:13" x14ac:dyDescent="0.2">
      <c r="A113">
        <v>114</v>
      </c>
      <c r="B113" t="s">
        <v>490</v>
      </c>
      <c r="C113" t="s">
        <v>488</v>
      </c>
      <c r="D113" s="3">
        <v>27936</v>
      </c>
      <c r="E113">
        <v>6</v>
      </c>
      <c r="F113" s="6" t="str" cm="1">
        <f t="array" ref="F113">_xlfn.IFS(E113=1,"$0 - $19999",
E113=2,"$20000 - $39999",
E113=3,"$40000 - $59999",
E113=4,"$60000 - $69999",
E113=5,"$70000 - $79999",
E113=6,"$80000 - $89999",
E113=7,"$90000 - $99999",
E113=8,"$100000 - $199999",
E113=9,"$200000 - $249999",
TRUE,"$250000 +")</f>
        <v>$80000 - $89999</v>
      </c>
      <c r="G113" t="s">
        <v>491</v>
      </c>
      <c r="H113" t="s">
        <v>1888</v>
      </c>
      <c r="I113" t="s">
        <v>2094</v>
      </c>
      <c r="J113" s="7" t="str" cm="1">
        <f t="array" aca="1" ref="J113" ca="1">_xlfn.IFS((TODAY()-D113)/365.25&lt;20,"&lt; 20",
(TODAY()-D113)/365.25&lt;30,"20 - 30",
(TODAY()-D113)/365.25&lt;40,"30 - 40",
(TODAY()-D113)/365.25&lt;50,"40 - 50",
(TODAY()-D113)/365.25&lt;60,"50 - 60",
(TODAY()-D113)/365.25&lt;70,"60 - 70",
TRUE,"70+")</f>
        <v>40 - 50</v>
      </c>
      <c r="K113" t="str">
        <f t="shared" si="1"/>
        <v>USA</v>
      </c>
      <c r="L113" s="14">
        <f>SUMIF(ORDERLINES!D:D,CUSTOMERS!A113,ORDERLINES!J:J)</f>
        <v>30</v>
      </c>
      <c r="M113" s="14">
        <f>SUMIF(ORDERLINES!D:D,CUSTOMERS!A113,ORDERLINES!L:L)</f>
        <v>14</v>
      </c>
    </row>
    <row r="114" spans="1:13" x14ac:dyDescent="0.2">
      <c r="A114">
        <v>115</v>
      </c>
      <c r="B114" t="s">
        <v>492</v>
      </c>
      <c r="C114" t="s">
        <v>493</v>
      </c>
      <c r="D114" s="3">
        <v>33765</v>
      </c>
      <c r="E114">
        <v>3</v>
      </c>
      <c r="F114" s="6" t="str" cm="1">
        <f t="array" ref="F114">_xlfn.IFS(E114=1,"$0 - $19999",
E114=2,"$20000 - $39999",
E114=3,"$40000 - $59999",
E114=4,"$60000 - $69999",
E114=5,"$70000 - $79999",
E114=6,"$80000 - $89999",
E114=7,"$90000 - $99999",
E114=8,"$100000 - $199999",
E114=9,"$200000 - $249999",
TRUE,"$250000 +")</f>
        <v>$40000 - $59999</v>
      </c>
      <c r="G114" t="s">
        <v>494</v>
      </c>
      <c r="H114" t="s">
        <v>2046</v>
      </c>
      <c r="I114" t="s">
        <v>2091</v>
      </c>
      <c r="J114" s="7" t="str" cm="1">
        <f t="array" aca="1" ref="J114" ca="1">_xlfn.IFS((TODAY()-D114)/365.25&lt;20,"&lt; 20",
(TODAY()-D114)/365.25&lt;30,"20 - 30",
(TODAY()-D114)/365.25&lt;40,"30 - 40",
(TODAY()-D114)/365.25&lt;50,"40 - 50",
(TODAY()-D114)/365.25&lt;60,"50 - 60",
(TODAY()-D114)/365.25&lt;70,"60 - 70",
TRUE,"70+")</f>
        <v>30 - 40</v>
      </c>
      <c r="K114" t="str">
        <f t="shared" si="1"/>
        <v>USA</v>
      </c>
      <c r="L114" s="14">
        <f>SUMIF(ORDERLINES!D:D,CUSTOMERS!A114,ORDERLINES!J:J)</f>
        <v>225</v>
      </c>
      <c r="M114" s="14">
        <f>SUMIF(ORDERLINES!D:D,CUSTOMERS!A114,ORDERLINES!L:L)</f>
        <v>104.5</v>
      </c>
    </row>
    <row r="115" spans="1:13" x14ac:dyDescent="0.2">
      <c r="A115">
        <v>116</v>
      </c>
      <c r="B115" t="s">
        <v>495</v>
      </c>
      <c r="C115" t="s">
        <v>496</v>
      </c>
      <c r="D115" s="3">
        <v>27525</v>
      </c>
      <c r="E115">
        <v>5</v>
      </c>
      <c r="F115" s="6" t="str" cm="1">
        <f t="array" ref="F115">_xlfn.IFS(E115=1,"$0 - $19999",
E115=2,"$20000 - $39999",
E115=3,"$40000 - $59999",
E115=4,"$60000 - $69999",
E115=5,"$70000 - $79999",
E115=6,"$80000 - $89999",
E115=7,"$90000 - $99999",
E115=8,"$100000 - $199999",
E115=9,"$200000 - $249999",
TRUE,"$250000 +")</f>
        <v>$70000 - $79999</v>
      </c>
      <c r="G115" t="s">
        <v>497</v>
      </c>
      <c r="H115" t="s">
        <v>1971</v>
      </c>
      <c r="I115" t="s">
        <v>2089</v>
      </c>
      <c r="J115" s="7" t="str" cm="1">
        <f t="array" aca="1" ref="J115" ca="1">_xlfn.IFS((TODAY()-D115)/365.25&lt;20,"&lt; 20",
(TODAY()-D115)/365.25&lt;30,"20 - 30",
(TODAY()-D115)/365.25&lt;40,"30 - 40",
(TODAY()-D115)/365.25&lt;50,"40 - 50",
(TODAY()-D115)/365.25&lt;60,"50 - 60",
(TODAY()-D115)/365.25&lt;70,"60 - 70",
TRUE,"70+")</f>
        <v>40 - 50</v>
      </c>
      <c r="K115" t="str">
        <f t="shared" si="1"/>
        <v>USA</v>
      </c>
      <c r="L115" s="14">
        <f>SUMIF(ORDERLINES!D:D,CUSTOMERS!A115,ORDERLINES!J:J)</f>
        <v>75</v>
      </c>
      <c r="M115" s="14">
        <f>SUMIF(ORDERLINES!D:D,CUSTOMERS!A115,ORDERLINES!L:L)</f>
        <v>34.5</v>
      </c>
    </row>
    <row r="116" spans="1:13" x14ac:dyDescent="0.2">
      <c r="A116">
        <v>117</v>
      </c>
      <c r="B116" t="s">
        <v>386</v>
      </c>
      <c r="C116" t="s">
        <v>498</v>
      </c>
      <c r="D116" s="3">
        <v>27645</v>
      </c>
      <c r="E116">
        <v>3</v>
      </c>
      <c r="F116" s="6" t="str" cm="1">
        <f t="array" ref="F116">_xlfn.IFS(E116=1,"$0 - $19999",
E116=2,"$20000 - $39999",
E116=3,"$40000 - $59999",
E116=4,"$60000 - $69999",
E116=5,"$70000 - $79999",
E116=6,"$80000 - $89999",
E116=7,"$90000 - $99999",
E116=8,"$100000 - $199999",
E116=9,"$200000 - $249999",
TRUE,"$250000 +")</f>
        <v>$40000 - $59999</v>
      </c>
      <c r="G116" t="s">
        <v>499</v>
      </c>
      <c r="H116" t="s">
        <v>1952</v>
      </c>
      <c r="I116" t="s">
        <v>2090</v>
      </c>
      <c r="J116" s="7" t="str" cm="1">
        <f t="array" aca="1" ref="J116" ca="1">_xlfn.IFS((TODAY()-D116)/365.25&lt;20,"&lt; 20",
(TODAY()-D116)/365.25&lt;30,"20 - 30",
(TODAY()-D116)/365.25&lt;40,"30 - 40",
(TODAY()-D116)/365.25&lt;50,"40 - 50",
(TODAY()-D116)/365.25&lt;60,"50 - 60",
(TODAY()-D116)/365.25&lt;70,"60 - 70",
TRUE,"70+")</f>
        <v>40 - 50</v>
      </c>
      <c r="K116" t="str">
        <f t="shared" si="1"/>
        <v>USA</v>
      </c>
      <c r="L116" s="14">
        <f>SUMIF(ORDERLINES!D:D,CUSTOMERS!A116,ORDERLINES!J:J)</f>
        <v>715</v>
      </c>
      <c r="M116" s="14">
        <f>SUMIF(ORDERLINES!D:D,CUSTOMERS!A116,ORDERLINES!L:L)</f>
        <v>352.5</v>
      </c>
    </row>
    <row r="117" spans="1:13" x14ac:dyDescent="0.2">
      <c r="A117">
        <v>118</v>
      </c>
      <c r="B117" t="s">
        <v>395</v>
      </c>
      <c r="C117" t="s">
        <v>500</v>
      </c>
      <c r="D117" s="3">
        <v>27136</v>
      </c>
      <c r="E117">
        <v>5</v>
      </c>
      <c r="F117" s="6" t="str" cm="1">
        <f t="array" ref="F117">_xlfn.IFS(E117=1,"$0 - $19999",
E117=2,"$20000 - $39999",
E117=3,"$40000 - $59999",
E117=4,"$60000 - $69999",
E117=5,"$70000 - $79999",
E117=6,"$80000 - $89999",
E117=7,"$90000 - $99999",
E117=8,"$100000 - $199999",
E117=9,"$200000 - $249999",
TRUE,"$250000 +")</f>
        <v>$70000 - $79999</v>
      </c>
      <c r="G117" t="s">
        <v>501</v>
      </c>
      <c r="H117" t="s">
        <v>1908</v>
      </c>
      <c r="I117" t="s">
        <v>2090</v>
      </c>
      <c r="J117" s="7" t="str" cm="1">
        <f t="array" aca="1" ref="J117" ca="1">_xlfn.IFS((TODAY()-D117)/365.25&lt;20,"&lt; 20",
(TODAY()-D117)/365.25&lt;30,"20 - 30",
(TODAY()-D117)/365.25&lt;40,"30 - 40",
(TODAY()-D117)/365.25&lt;50,"40 - 50",
(TODAY()-D117)/365.25&lt;60,"50 - 60",
(TODAY()-D117)/365.25&lt;70,"60 - 70",
TRUE,"70+")</f>
        <v>40 - 50</v>
      </c>
      <c r="K117" t="str">
        <f t="shared" si="1"/>
        <v>USA</v>
      </c>
      <c r="L117" s="14">
        <f>SUMIF(ORDERLINES!D:D,CUSTOMERS!A117,ORDERLINES!J:J)</f>
        <v>420</v>
      </c>
      <c r="M117" s="14">
        <f>SUMIF(ORDERLINES!D:D,CUSTOMERS!A117,ORDERLINES!L:L)</f>
        <v>162</v>
      </c>
    </row>
    <row r="118" spans="1:13" x14ac:dyDescent="0.2">
      <c r="A118">
        <v>119</v>
      </c>
      <c r="B118" t="s">
        <v>502</v>
      </c>
      <c r="C118" t="s">
        <v>500</v>
      </c>
      <c r="D118" s="3">
        <v>26737</v>
      </c>
      <c r="E118">
        <v>4</v>
      </c>
      <c r="F118" s="6" t="str" cm="1">
        <f t="array" ref="F118">_xlfn.IFS(E118=1,"$0 - $19999",
E118=2,"$20000 - $39999",
E118=3,"$40000 - $59999",
E118=4,"$60000 - $69999",
E118=5,"$70000 - $79999",
E118=6,"$80000 - $89999",
E118=7,"$90000 - $99999",
E118=8,"$100000 - $199999",
E118=9,"$200000 - $249999",
TRUE,"$250000 +")</f>
        <v>$60000 - $69999</v>
      </c>
      <c r="G118" t="s">
        <v>503</v>
      </c>
      <c r="H118" t="s">
        <v>2086</v>
      </c>
      <c r="I118" t="s">
        <v>2098</v>
      </c>
      <c r="J118" s="7" t="str" cm="1">
        <f t="array" aca="1" ref="J118" ca="1">_xlfn.IFS((TODAY()-D118)/365.25&lt;20,"&lt; 20",
(TODAY()-D118)/365.25&lt;30,"20 - 30",
(TODAY()-D118)/365.25&lt;40,"30 - 40",
(TODAY()-D118)/365.25&lt;50,"40 - 50",
(TODAY()-D118)/365.25&lt;60,"50 - 60",
(TODAY()-D118)/365.25&lt;70,"60 - 70",
TRUE,"70+")</f>
        <v>50 - 60</v>
      </c>
      <c r="K118" t="str">
        <f t="shared" si="1"/>
        <v>Europe</v>
      </c>
      <c r="L118" s="14">
        <f>SUMIF(ORDERLINES!D:D,CUSTOMERS!A118,ORDERLINES!J:J)</f>
        <v>304</v>
      </c>
      <c r="M118" s="14">
        <f>SUMIF(ORDERLINES!D:D,CUSTOMERS!A118,ORDERLINES!L:L)</f>
        <v>135</v>
      </c>
    </row>
    <row r="119" spans="1:13" x14ac:dyDescent="0.2">
      <c r="A119">
        <v>120</v>
      </c>
      <c r="B119" t="s">
        <v>504</v>
      </c>
      <c r="C119" t="s">
        <v>505</v>
      </c>
      <c r="D119" s="3">
        <v>34162</v>
      </c>
      <c r="E119">
        <v>2</v>
      </c>
      <c r="F119" s="6" t="str" cm="1">
        <f t="array" ref="F119">_xlfn.IFS(E119=1,"$0 - $19999",
E119=2,"$20000 - $39999",
E119=3,"$40000 - $59999",
E119=4,"$60000 - $69999",
E119=5,"$70000 - $79999",
E119=6,"$80000 - $89999",
E119=7,"$90000 - $99999",
E119=8,"$100000 - $199999",
E119=9,"$200000 - $249999",
TRUE,"$250000 +")</f>
        <v>$20000 - $39999</v>
      </c>
      <c r="G119" t="s">
        <v>506</v>
      </c>
      <c r="H119" t="s">
        <v>1903</v>
      </c>
      <c r="I119" t="s">
        <v>2089</v>
      </c>
      <c r="J119" s="7" t="str" cm="1">
        <f t="array" aca="1" ref="J119" ca="1">_xlfn.IFS((TODAY()-D119)/365.25&lt;20,"&lt; 20",
(TODAY()-D119)/365.25&lt;30,"20 - 30",
(TODAY()-D119)/365.25&lt;40,"30 - 40",
(TODAY()-D119)/365.25&lt;50,"40 - 50",
(TODAY()-D119)/365.25&lt;60,"50 - 60",
(TODAY()-D119)/365.25&lt;70,"60 - 70",
TRUE,"70+")</f>
        <v>30 - 40</v>
      </c>
      <c r="K119" t="str">
        <f t="shared" si="1"/>
        <v>USA</v>
      </c>
      <c r="L119" s="14">
        <f>SUMIF(ORDERLINES!D:D,CUSTOMERS!A119,ORDERLINES!J:J)</f>
        <v>654</v>
      </c>
      <c r="M119" s="14">
        <f>SUMIF(ORDERLINES!D:D,CUSTOMERS!A119,ORDERLINES!L:L)</f>
        <v>276</v>
      </c>
    </row>
    <row r="120" spans="1:13" x14ac:dyDescent="0.2">
      <c r="A120">
        <v>121</v>
      </c>
      <c r="B120" t="s">
        <v>507</v>
      </c>
      <c r="C120" t="s">
        <v>508</v>
      </c>
      <c r="D120" s="3">
        <v>24942</v>
      </c>
      <c r="E120">
        <v>5</v>
      </c>
      <c r="F120" s="6" t="str" cm="1">
        <f t="array" ref="F120">_xlfn.IFS(E120=1,"$0 - $19999",
E120=2,"$20000 - $39999",
E120=3,"$40000 - $59999",
E120=4,"$60000 - $69999",
E120=5,"$70000 - $79999",
E120=6,"$80000 - $89999",
E120=7,"$90000 - $99999",
E120=8,"$100000 - $199999",
E120=9,"$200000 - $249999",
TRUE,"$250000 +")</f>
        <v>$70000 - $79999</v>
      </c>
      <c r="G120" t="s">
        <v>509</v>
      </c>
      <c r="H120" t="s">
        <v>1920</v>
      </c>
      <c r="I120" t="s">
        <v>2089</v>
      </c>
      <c r="J120" s="7" t="str" cm="1">
        <f t="array" aca="1" ref="J120" ca="1">_xlfn.IFS((TODAY()-D120)/365.25&lt;20,"&lt; 20",
(TODAY()-D120)/365.25&lt;30,"20 - 30",
(TODAY()-D120)/365.25&lt;40,"30 - 40",
(TODAY()-D120)/365.25&lt;50,"40 - 50",
(TODAY()-D120)/365.25&lt;60,"50 - 60",
(TODAY()-D120)/365.25&lt;70,"60 - 70",
TRUE,"70+")</f>
        <v>50 - 60</v>
      </c>
      <c r="K120" t="str">
        <f t="shared" si="1"/>
        <v>USA</v>
      </c>
      <c r="L120" s="14">
        <f>SUMIF(ORDERLINES!D:D,CUSTOMERS!A120,ORDERLINES!J:J)</f>
        <v>130</v>
      </c>
      <c r="M120" s="14">
        <f>SUMIF(ORDERLINES!D:D,CUSTOMERS!A120,ORDERLINES!L:L)</f>
        <v>61</v>
      </c>
    </row>
    <row r="121" spans="1:13" x14ac:dyDescent="0.2">
      <c r="A121">
        <v>122</v>
      </c>
      <c r="B121" t="s">
        <v>510</v>
      </c>
      <c r="C121" t="s">
        <v>511</v>
      </c>
      <c r="D121" s="3">
        <v>34571</v>
      </c>
      <c r="E121">
        <v>4</v>
      </c>
      <c r="F121" s="6" t="str" cm="1">
        <f t="array" ref="F121">_xlfn.IFS(E121=1,"$0 - $19999",
E121=2,"$20000 - $39999",
E121=3,"$40000 - $59999",
E121=4,"$60000 - $69999",
E121=5,"$70000 - $79999",
E121=6,"$80000 - $89999",
E121=7,"$90000 - $99999",
E121=8,"$100000 - $199999",
E121=9,"$200000 - $249999",
TRUE,"$250000 +")</f>
        <v>$60000 - $69999</v>
      </c>
      <c r="G121" t="s">
        <v>512</v>
      </c>
      <c r="H121" t="s">
        <v>261</v>
      </c>
      <c r="I121" t="s">
        <v>2094</v>
      </c>
      <c r="J121" s="7" t="str" cm="1">
        <f t="array" aca="1" ref="J121" ca="1">_xlfn.IFS((TODAY()-D121)/365.25&lt;20,"&lt; 20",
(TODAY()-D121)/365.25&lt;30,"20 - 30",
(TODAY()-D121)/365.25&lt;40,"30 - 40",
(TODAY()-D121)/365.25&lt;50,"40 - 50",
(TODAY()-D121)/365.25&lt;60,"50 - 60",
(TODAY()-D121)/365.25&lt;70,"60 - 70",
TRUE,"70+")</f>
        <v>20 - 30</v>
      </c>
      <c r="K121" t="str">
        <f t="shared" si="1"/>
        <v>USA</v>
      </c>
      <c r="L121" s="14">
        <f>SUMIF(ORDERLINES!D:D,CUSTOMERS!A121,ORDERLINES!J:J)</f>
        <v>103</v>
      </c>
      <c r="M121" s="14">
        <f>SUMIF(ORDERLINES!D:D,CUSTOMERS!A121,ORDERLINES!L:L)</f>
        <v>40.5</v>
      </c>
    </row>
    <row r="122" spans="1:13" x14ac:dyDescent="0.2">
      <c r="A122">
        <v>123</v>
      </c>
      <c r="B122" t="s">
        <v>513</v>
      </c>
      <c r="C122" t="s">
        <v>514</v>
      </c>
      <c r="D122" s="3">
        <v>29108</v>
      </c>
      <c r="E122">
        <v>2</v>
      </c>
      <c r="F122" s="6" t="str" cm="1">
        <f t="array" ref="F122">_xlfn.IFS(E122=1,"$0 - $19999",
E122=2,"$20000 - $39999",
E122=3,"$40000 - $59999",
E122=4,"$60000 - $69999",
E122=5,"$70000 - $79999",
E122=6,"$80000 - $89999",
E122=7,"$90000 - $99999",
E122=8,"$100000 - $199999",
E122=9,"$200000 - $249999",
TRUE,"$250000 +")</f>
        <v>$20000 - $39999</v>
      </c>
      <c r="G122" t="s">
        <v>515</v>
      </c>
      <c r="H122" t="s">
        <v>2087</v>
      </c>
      <c r="I122" t="s">
        <v>2099</v>
      </c>
      <c r="J122" s="7" t="str" cm="1">
        <f t="array" aca="1" ref="J122" ca="1">_xlfn.IFS((TODAY()-D122)/365.25&lt;20,"&lt; 20",
(TODAY()-D122)/365.25&lt;30,"20 - 30",
(TODAY()-D122)/365.25&lt;40,"30 - 40",
(TODAY()-D122)/365.25&lt;50,"40 - 50",
(TODAY()-D122)/365.25&lt;60,"50 - 60",
(TODAY()-D122)/365.25&lt;70,"60 - 70",
TRUE,"70+")</f>
        <v>40 - 50</v>
      </c>
      <c r="K122" t="str">
        <f t="shared" si="1"/>
        <v>Canada</v>
      </c>
      <c r="L122" s="14">
        <f>SUMIF(ORDERLINES!D:D,CUSTOMERS!A122,ORDERLINES!J:J)</f>
        <v>887</v>
      </c>
      <c r="M122" s="14">
        <f>SUMIF(ORDERLINES!D:D,CUSTOMERS!A122,ORDERLINES!L:L)</f>
        <v>425.5</v>
      </c>
    </row>
    <row r="123" spans="1:13" x14ac:dyDescent="0.2">
      <c r="A123">
        <v>124</v>
      </c>
      <c r="B123" t="s">
        <v>353</v>
      </c>
      <c r="C123" t="s">
        <v>514</v>
      </c>
      <c r="D123" s="3">
        <v>28051</v>
      </c>
      <c r="E123">
        <v>3</v>
      </c>
      <c r="F123" s="6" t="str" cm="1">
        <f t="array" ref="F123">_xlfn.IFS(E123=1,"$0 - $19999",
E123=2,"$20000 - $39999",
E123=3,"$40000 - $59999",
E123=4,"$60000 - $69999",
E123=5,"$70000 - $79999",
E123=6,"$80000 - $89999",
E123=7,"$90000 - $99999",
E123=8,"$100000 - $199999",
E123=9,"$200000 - $249999",
TRUE,"$250000 +")</f>
        <v>$40000 - $59999</v>
      </c>
      <c r="G123" t="s">
        <v>516</v>
      </c>
      <c r="H123" t="s">
        <v>1935</v>
      </c>
      <c r="I123" t="s">
        <v>2095</v>
      </c>
      <c r="J123" s="7" t="str" cm="1">
        <f t="array" aca="1" ref="J123" ca="1">_xlfn.IFS((TODAY()-D123)/365.25&lt;20,"&lt; 20",
(TODAY()-D123)/365.25&lt;30,"20 - 30",
(TODAY()-D123)/365.25&lt;40,"30 - 40",
(TODAY()-D123)/365.25&lt;50,"40 - 50",
(TODAY()-D123)/365.25&lt;60,"50 - 60",
(TODAY()-D123)/365.25&lt;70,"60 - 70",
TRUE,"70+")</f>
        <v>40 - 50</v>
      </c>
      <c r="K123" t="str">
        <f t="shared" si="1"/>
        <v>USA</v>
      </c>
      <c r="L123" s="14">
        <f>SUMIF(ORDERLINES!D:D,CUSTOMERS!A123,ORDERLINES!J:J)</f>
        <v>155</v>
      </c>
      <c r="M123" s="14">
        <f>SUMIF(ORDERLINES!D:D,CUSTOMERS!A123,ORDERLINES!L:L)</f>
        <v>71.5</v>
      </c>
    </row>
    <row r="124" spans="1:13" x14ac:dyDescent="0.2">
      <c r="A124">
        <v>125</v>
      </c>
      <c r="B124" t="s">
        <v>517</v>
      </c>
      <c r="C124" t="s">
        <v>518</v>
      </c>
      <c r="D124" s="3">
        <v>34955</v>
      </c>
      <c r="E124">
        <v>8</v>
      </c>
      <c r="F124" s="6" t="str" cm="1">
        <f t="array" ref="F124">_xlfn.IFS(E124=1,"$0 - $19999",
E124=2,"$20000 - $39999",
E124=3,"$40000 - $59999",
E124=4,"$60000 - $69999",
E124=5,"$70000 - $79999",
E124=6,"$80000 - $89999",
E124=7,"$90000 - $99999",
E124=8,"$100000 - $199999",
E124=9,"$200000 - $249999",
TRUE,"$250000 +")</f>
        <v>$100000 - $199999</v>
      </c>
      <c r="G124" t="s">
        <v>519</v>
      </c>
      <c r="H124" t="s">
        <v>1899</v>
      </c>
      <c r="I124" t="s">
        <v>2092</v>
      </c>
      <c r="J124" s="7" t="str" cm="1">
        <f t="array" aca="1" ref="J124" ca="1">_xlfn.IFS((TODAY()-D124)/365.25&lt;20,"&lt; 20",
(TODAY()-D124)/365.25&lt;30,"20 - 30",
(TODAY()-D124)/365.25&lt;40,"30 - 40",
(TODAY()-D124)/365.25&lt;50,"40 - 50",
(TODAY()-D124)/365.25&lt;60,"50 - 60",
(TODAY()-D124)/365.25&lt;70,"60 - 70",
TRUE,"70+")</f>
        <v>20 - 30</v>
      </c>
      <c r="K124" t="str">
        <f t="shared" si="1"/>
        <v>USA</v>
      </c>
      <c r="L124" s="14">
        <f>SUMIF(ORDERLINES!D:D,CUSTOMERS!A124,ORDERLINES!J:J)</f>
        <v>307</v>
      </c>
      <c r="M124" s="14">
        <f>SUMIF(ORDERLINES!D:D,CUSTOMERS!A124,ORDERLINES!L:L)</f>
        <v>141.5</v>
      </c>
    </row>
    <row r="125" spans="1:13" x14ac:dyDescent="0.2">
      <c r="A125">
        <v>126</v>
      </c>
      <c r="B125" t="s">
        <v>520</v>
      </c>
      <c r="C125" t="s">
        <v>521</v>
      </c>
      <c r="D125" s="3">
        <v>25344</v>
      </c>
      <c r="E125">
        <v>3</v>
      </c>
      <c r="F125" s="6" t="str" cm="1">
        <f t="array" ref="F125">_xlfn.IFS(E125=1,"$0 - $19999",
E125=2,"$20000 - $39999",
E125=3,"$40000 - $59999",
E125=4,"$60000 - $69999",
E125=5,"$70000 - $79999",
E125=6,"$80000 - $89999",
E125=7,"$90000 - $99999",
E125=8,"$100000 - $199999",
E125=9,"$200000 - $249999",
TRUE,"$250000 +")</f>
        <v>$40000 - $59999</v>
      </c>
      <c r="G125" t="s">
        <v>522</v>
      </c>
      <c r="H125" t="s">
        <v>2083</v>
      </c>
      <c r="I125" t="s">
        <v>2097</v>
      </c>
      <c r="J125" s="7" t="str" cm="1">
        <f t="array" aca="1" ref="J125" ca="1">_xlfn.IFS((TODAY()-D125)/365.25&lt;20,"&lt; 20",
(TODAY()-D125)/365.25&lt;30,"20 - 30",
(TODAY()-D125)/365.25&lt;40,"30 - 40",
(TODAY()-D125)/365.25&lt;50,"40 - 50",
(TODAY()-D125)/365.25&lt;60,"50 - 60",
(TODAY()-D125)/365.25&lt;70,"60 - 70",
TRUE,"70+")</f>
        <v>50 - 60</v>
      </c>
      <c r="K125" t="str">
        <f t="shared" si="1"/>
        <v>Europe</v>
      </c>
      <c r="L125" s="14">
        <f>SUMIF(ORDERLINES!D:D,CUSTOMERS!A125,ORDERLINES!J:J)</f>
        <v>71</v>
      </c>
      <c r="M125" s="14">
        <f>SUMIF(ORDERLINES!D:D,CUSTOMERS!A125,ORDERLINES!L:L)</f>
        <v>31.5</v>
      </c>
    </row>
    <row r="126" spans="1:13" x14ac:dyDescent="0.2">
      <c r="A126">
        <v>127</v>
      </c>
      <c r="B126" t="s">
        <v>416</v>
      </c>
      <c r="C126" t="s">
        <v>523</v>
      </c>
      <c r="D126" s="3">
        <v>30266</v>
      </c>
      <c r="E126">
        <v>3</v>
      </c>
      <c r="F126" s="6" t="str" cm="1">
        <f t="array" ref="F126">_xlfn.IFS(E126=1,"$0 - $19999",
E126=2,"$20000 - $39999",
E126=3,"$40000 - $59999",
E126=4,"$60000 - $69999",
E126=5,"$70000 - $79999",
E126=6,"$80000 - $89999",
E126=7,"$90000 - $99999",
E126=8,"$100000 - $199999",
E126=9,"$200000 - $249999",
TRUE,"$250000 +")</f>
        <v>$40000 - $59999</v>
      </c>
      <c r="G126" t="s">
        <v>524</v>
      </c>
      <c r="H126" t="s">
        <v>2012</v>
      </c>
      <c r="I126" t="s">
        <v>2090</v>
      </c>
      <c r="J126" s="7" t="str" cm="1">
        <f t="array" aca="1" ref="J126" ca="1">_xlfn.IFS((TODAY()-D126)/365.25&lt;20,"&lt; 20",
(TODAY()-D126)/365.25&lt;30,"20 - 30",
(TODAY()-D126)/365.25&lt;40,"30 - 40",
(TODAY()-D126)/365.25&lt;50,"40 - 50",
(TODAY()-D126)/365.25&lt;60,"50 - 60",
(TODAY()-D126)/365.25&lt;70,"60 - 70",
TRUE,"70+")</f>
        <v>40 - 50</v>
      </c>
      <c r="K126" t="str">
        <f t="shared" si="1"/>
        <v>USA</v>
      </c>
      <c r="L126" s="14">
        <f>SUMIF(ORDERLINES!D:D,CUSTOMERS!A126,ORDERLINES!J:J)</f>
        <v>41</v>
      </c>
      <c r="M126" s="14">
        <f>SUMIF(ORDERLINES!D:D,CUSTOMERS!A126,ORDERLINES!L:L)</f>
        <v>19.5</v>
      </c>
    </row>
    <row r="127" spans="1:13" x14ac:dyDescent="0.2">
      <c r="A127">
        <v>128</v>
      </c>
      <c r="B127" t="s">
        <v>525</v>
      </c>
      <c r="C127" t="s">
        <v>526</v>
      </c>
      <c r="D127" s="3">
        <v>35341</v>
      </c>
      <c r="E127">
        <v>6</v>
      </c>
      <c r="F127" s="6" t="str" cm="1">
        <f t="array" ref="F127">_xlfn.IFS(E127=1,"$0 - $19999",
E127=2,"$20000 - $39999",
E127=3,"$40000 - $59999",
E127=4,"$60000 - $69999",
E127=5,"$70000 - $79999",
E127=6,"$80000 - $89999",
E127=7,"$90000 - $99999",
E127=8,"$100000 - $199999",
E127=9,"$200000 - $249999",
TRUE,"$250000 +")</f>
        <v>$80000 - $89999</v>
      </c>
      <c r="G127" t="s">
        <v>527</v>
      </c>
      <c r="H127" t="s">
        <v>1872</v>
      </c>
      <c r="I127" t="s">
        <v>2090</v>
      </c>
      <c r="J127" s="7" t="str" cm="1">
        <f t="array" aca="1" ref="J127" ca="1">_xlfn.IFS((TODAY()-D127)/365.25&lt;20,"&lt; 20",
(TODAY()-D127)/365.25&lt;30,"20 - 30",
(TODAY()-D127)/365.25&lt;40,"30 - 40",
(TODAY()-D127)/365.25&lt;50,"40 - 50",
(TODAY()-D127)/365.25&lt;60,"50 - 60",
(TODAY()-D127)/365.25&lt;70,"60 - 70",
TRUE,"70+")</f>
        <v>20 - 30</v>
      </c>
      <c r="K127" t="str">
        <f t="shared" si="1"/>
        <v>USA</v>
      </c>
      <c r="L127" s="14">
        <f>SUMIF(ORDERLINES!D:D,CUSTOMERS!A127,ORDERLINES!J:J)</f>
        <v>13</v>
      </c>
      <c r="M127" s="14">
        <f>SUMIF(ORDERLINES!D:D,CUSTOMERS!A127,ORDERLINES!L:L)</f>
        <v>5.5</v>
      </c>
    </row>
    <row r="128" spans="1:13" x14ac:dyDescent="0.2">
      <c r="A128">
        <v>129</v>
      </c>
      <c r="B128" t="s">
        <v>528</v>
      </c>
      <c r="C128" t="s">
        <v>529</v>
      </c>
      <c r="D128" s="3">
        <v>26696</v>
      </c>
      <c r="E128">
        <v>2</v>
      </c>
      <c r="F128" s="6" t="str" cm="1">
        <f t="array" ref="F128">_xlfn.IFS(E128=1,"$0 - $19999",
E128=2,"$20000 - $39999",
E128=3,"$40000 - $59999",
E128=4,"$60000 - $69999",
E128=5,"$70000 - $79999",
E128=6,"$80000 - $89999",
E128=7,"$90000 - $99999",
E128=8,"$100000 - $199999",
E128=9,"$200000 - $249999",
TRUE,"$250000 +")</f>
        <v>$20000 - $39999</v>
      </c>
      <c r="G128" t="s">
        <v>530</v>
      </c>
      <c r="H128" t="s">
        <v>1919</v>
      </c>
      <c r="I128" t="s">
        <v>2089</v>
      </c>
      <c r="J128" s="7" t="str" cm="1">
        <f t="array" aca="1" ref="J128" ca="1">_xlfn.IFS((TODAY()-D128)/365.25&lt;20,"&lt; 20",
(TODAY()-D128)/365.25&lt;30,"20 - 30",
(TODAY()-D128)/365.25&lt;40,"30 - 40",
(TODAY()-D128)/365.25&lt;50,"40 - 50",
(TODAY()-D128)/365.25&lt;60,"50 - 60",
(TODAY()-D128)/365.25&lt;70,"60 - 70",
TRUE,"70+")</f>
        <v>50 - 60</v>
      </c>
      <c r="K128" t="str">
        <f t="shared" si="1"/>
        <v>USA</v>
      </c>
      <c r="L128" s="14">
        <f>SUMIF(ORDERLINES!D:D,CUSTOMERS!A128,ORDERLINES!J:J)</f>
        <v>137</v>
      </c>
      <c r="M128" s="14">
        <f>SUMIF(ORDERLINES!D:D,CUSTOMERS!A128,ORDERLINES!L:L)</f>
        <v>63.5</v>
      </c>
    </row>
    <row r="129" spans="1:13" x14ac:dyDescent="0.2">
      <c r="A129">
        <v>130</v>
      </c>
      <c r="B129" t="s">
        <v>531</v>
      </c>
      <c r="C129" t="s">
        <v>532</v>
      </c>
      <c r="D129" s="3">
        <v>29492</v>
      </c>
      <c r="E129">
        <v>1</v>
      </c>
      <c r="F129" s="6" t="str" cm="1">
        <f t="array" ref="F129">_xlfn.IFS(E129=1,"$0 - $19999",
E129=2,"$20000 - $39999",
E129=3,"$40000 - $59999",
E129=4,"$60000 - $69999",
E129=5,"$70000 - $79999",
E129=6,"$80000 - $89999",
E129=7,"$90000 - $99999",
E129=8,"$100000 - $199999",
E129=9,"$200000 - $249999",
TRUE,"$250000 +")</f>
        <v>$0 - $19999</v>
      </c>
      <c r="G129" t="s">
        <v>533</v>
      </c>
      <c r="H129" t="s">
        <v>1887</v>
      </c>
      <c r="I129" t="s">
        <v>2093</v>
      </c>
      <c r="J129" s="7" t="str" cm="1">
        <f t="array" aca="1" ref="J129" ca="1">_xlfn.IFS((TODAY()-D129)/365.25&lt;20,"&lt; 20",
(TODAY()-D129)/365.25&lt;30,"20 - 30",
(TODAY()-D129)/365.25&lt;40,"30 - 40",
(TODAY()-D129)/365.25&lt;50,"40 - 50",
(TODAY()-D129)/365.25&lt;60,"50 - 60",
(TODAY()-D129)/365.25&lt;70,"60 - 70",
TRUE,"70+")</f>
        <v>40 - 50</v>
      </c>
      <c r="K129" t="str">
        <f t="shared" si="1"/>
        <v>USA</v>
      </c>
      <c r="L129" s="14">
        <f>SUMIF(ORDERLINES!D:D,CUSTOMERS!A129,ORDERLINES!J:J)</f>
        <v>50</v>
      </c>
      <c r="M129" s="14">
        <f>SUMIF(ORDERLINES!D:D,CUSTOMERS!A129,ORDERLINES!L:L)</f>
        <v>23</v>
      </c>
    </row>
    <row r="130" spans="1:13" x14ac:dyDescent="0.2">
      <c r="A130">
        <v>131</v>
      </c>
      <c r="B130" t="s">
        <v>534</v>
      </c>
      <c r="C130" t="s">
        <v>535</v>
      </c>
      <c r="D130" s="3">
        <v>32263</v>
      </c>
      <c r="E130">
        <v>6</v>
      </c>
      <c r="F130" s="6" t="str" cm="1">
        <f t="array" ref="F130">_xlfn.IFS(E130=1,"$0 - $19999",
E130=2,"$20000 - $39999",
E130=3,"$40000 - $59999",
E130=4,"$60000 - $69999",
E130=5,"$70000 - $79999",
E130=6,"$80000 - $89999",
E130=7,"$90000 - $99999",
E130=8,"$100000 - $199999",
E130=9,"$200000 - $249999",
TRUE,"$250000 +")</f>
        <v>$80000 - $89999</v>
      </c>
      <c r="G130" t="s">
        <v>536</v>
      </c>
      <c r="H130" t="s">
        <v>1966</v>
      </c>
      <c r="I130" t="s">
        <v>2093</v>
      </c>
      <c r="J130" s="7" t="str" cm="1">
        <f t="array" aca="1" ref="J130" ca="1">_xlfn.IFS((TODAY()-D130)/365.25&lt;20,"&lt; 20",
(TODAY()-D130)/365.25&lt;30,"20 - 30",
(TODAY()-D130)/365.25&lt;40,"30 - 40",
(TODAY()-D130)/365.25&lt;50,"40 - 50",
(TODAY()-D130)/365.25&lt;60,"50 - 60",
(TODAY()-D130)/365.25&lt;70,"60 - 70",
TRUE,"70+")</f>
        <v>30 - 40</v>
      </c>
      <c r="K130" t="str">
        <f t="shared" si="1"/>
        <v>USA</v>
      </c>
      <c r="L130" s="14">
        <f>SUMIF(ORDERLINES!D:D,CUSTOMERS!A130,ORDERLINES!J:J)</f>
        <v>133</v>
      </c>
      <c r="M130" s="14">
        <f>SUMIF(ORDERLINES!D:D,CUSTOMERS!A130,ORDERLINES!L:L)</f>
        <v>61.5</v>
      </c>
    </row>
    <row r="131" spans="1:13" x14ac:dyDescent="0.2">
      <c r="A131">
        <v>132</v>
      </c>
      <c r="B131" t="s">
        <v>537</v>
      </c>
      <c r="C131" t="s">
        <v>538</v>
      </c>
      <c r="D131" s="3">
        <v>28294</v>
      </c>
      <c r="E131">
        <v>3</v>
      </c>
      <c r="F131" s="6" t="str" cm="1">
        <f t="array" ref="F131">_xlfn.IFS(E131=1,"$0 - $19999",
E131=2,"$20000 - $39999",
E131=3,"$40000 - $59999",
E131=4,"$60000 - $69999",
E131=5,"$70000 - $79999",
E131=6,"$80000 - $89999",
E131=7,"$90000 - $99999",
E131=8,"$100000 - $199999",
E131=9,"$200000 - $249999",
TRUE,"$250000 +")</f>
        <v>$40000 - $59999</v>
      </c>
      <c r="G131" t="s">
        <v>539</v>
      </c>
      <c r="H131" t="s">
        <v>1959</v>
      </c>
      <c r="I131" t="s">
        <v>2090</v>
      </c>
      <c r="J131" s="7" t="str" cm="1">
        <f t="array" aca="1" ref="J131" ca="1">_xlfn.IFS((TODAY()-D131)/365.25&lt;20,"&lt; 20",
(TODAY()-D131)/365.25&lt;30,"20 - 30",
(TODAY()-D131)/365.25&lt;40,"30 - 40",
(TODAY()-D131)/365.25&lt;50,"40 - 50",
(TODAY()-D131)/365.25&lt;60,"50 - 60",
(TODAY()-D131)/365.25&lt;70,"60 - 70",
TRUE,"70+")</f>
        <v>40 - 50</v>
      </c>
      <c r="K131" t="str">
        <f t="shared" ref="K131:K194" si="2">IF(I131="England","Europe",IF(I131="Germany","Europe",IF(I131="France","Europe",IF(I131="Canada","Canada","USA"))))</f>
        <v>USA</v>
      </c>
      <c r="L131" s="14">
        <f>SUMIF(ORDERLINES!D:D,CUSTOMERS!A131,ORDERLINES!J:J)</f>
        <v>1060</v>
      </c>
      <c r="M131" s="14">
        <f>SUMIF(ORDERLINES!D:D,CUSTOMERS!A131,ORDERLINES!L:L)</f>
        <v>523</v>
      </c>
    </row>
    <row r="132" spans="1:13" x14ac:dyDescent="0.2">
      <c r="A132">
        <v>133</v>
      </c>
      <c r="B132" t="s">
        <v>540</v>
      </c>
      <c r="C132" t="s">
        <v>541</v>
      </c>
      <c r="D132" s="3">
        <v>27500</v>
      </c>
      <c r="E132">
        <v>4</v>
      </c>
      <c r="F132" s="6" t="str" cm="1">
        <f t="array" ref="F132">_xlfn.IFS(E132=1,"$0 - $19999",
E132=2,"$20000 - $39999",
E132=3,"$40000 - $59999",
E132=4,"$60000 - $69999",
E132=5,"$70000 - $79999",
E132=6,"$80000 - $89999",
E132=7,"$90000 - $99999",
E132=8,"$100000 - $199999",
E132=9,"$200000 - $249999",
TRUE,"$250000 +")</f>
        <v>$60000 - $69999</v>
      </c>
      <c r="G132" t="s">
        <v>542</v>
      </c>
      <c r="H132" t="s">
        <v>239</v>
      </c>
      <c r="I132" t="s">
        <v>2091</v>
      </c>
      <c r="J132" s="7" t="str" cm="1">
        <f t="array" aca="1" ref="J132" ca="1">_xlfn.IFS((TODAY()-D132)/365.25&lt;20,"&lt; 20",
(TODAY()-D132)/365.25&lt;30,"20 - 30",
(TODAY()-D132)/365.25&lt;40,"30 - 40",
(TODAY()-D132)/365.25&lt;50,"40 - 50",
(TODAY()-D132)/365.25&lt;60,"50 - 60",
(TODAY()-D132)/365.25&lt;70,"60 - 70",
TRUE,"70+")</f>
        <v>40 - 50</v>
      </c>
      <c r="K132" t="str">
        <f t="shared" si="2"/>
        <v>USA</v>
      </c>
      <c r="L132" s="14">
        <f>SUMIF(ORDERLINES!D:D,CUSTOMERS!A132,ORDERLINES!J:J)</f>
        <v>914</v>
      </c>
      <c r="M132" s="14">
        <f>SUMIF(ORDERLINES!D:D,CUSTOMERS!A132,ORDERLINES!L:L)</f>
        <v>444</v>
      </c>
    </row>
    <row r="133" spans="1:13" x14ac:dyDescent="0.2">
      <c r="A133">
        <v>134</v>
      </c>
      <c r="B133" t="s">
        <v>543</v>
      </c>
      <c r="C133" t="s">
        <v>544</v>
      </c>
      <c r="D133" s="3">
        <v>25737</v>
      </c>
      <c r="E133">
        <v>6</v>
      </c>
      <c r="F133" s="6" t="str" cm="1">
        <f t="array" ref="F133">_xlfn.IFS(E133=1,"$0 - $19999",
E133=2,"$20000 - $39999",
E133=3,"$40000 - $59999",
E133=4,"$60000 - $69999",
E133=5,"$70000 - $79999",
E133=6,"$80000 - $89999",
E133=7,"$90000 - $99999",
E133=8,"$100000 - $199999",
E133=9,"$200000 - $249999",
TRUE,"$250000 +")</f>
        <v>$80000 - $89999</v>
      </c>
      <c r="G133" t="s">
        <v>545</v>
      </c>
      <c r="H133" t="s">
        <v>2081</v>
      </c>
      <c r="I133" t="s">
        <v>2096</v>
      </c>
      <c r="J133" s="7" t="str" cm="1">
        <f t="array" aca="1" ref="J133" ca="1">_xlfn.IFS((TODAY()-D133)/365.25&lt;20,"&lt; 20",
(TODAY()-D133)/365.25&lt;30,"20 - 30",
(TODAY()-D133)/365.25&lt;40,"30 - 40",
(TODAY()-D133)/365.25&lt;50,"40 - 50",
(TODAY()-D133)/365.25&lt;60,"50 - 60",
(TODAY()-D133)/365.25&lt;70,"60 - 70",
TRUE,"70+")</f>
        <v>50 - 60</v>
      </c>
      <c r="K133" t="str">
        <f t="shared" si="2"/>
        <v>Europe</v>
      </c>
      <c r="L133" s="14">
        <f>SUMIF(ORDERLINES!D:D,CUSTOMERS!A133,ORDERLINES!J:J)</f>
        <v>14</v>
      </c>
      <c r="M133" s="14">
        <f>SUMIF(ORDERLINES!D:D,CUSTOMERS!A133,ORDERLINES!L:L)</f>
        <v>6</v>
      </c>
    </row>
    <row r="134" spans="1:13" x14ac:dyDescent="0.2">
      <c r="A134">
        <v>135</v>
      </c>
      <c r="B134" t="s">
        <v>546</v>
      </c>
      <c r="C134" t="s">
        <v>547</v>
      </c>
      <c r="D134" s="3">
        <v>29868</v>
      </c>
      <c r="E134">
        <v>5</v>
      </c>
      <c r="F134" s="6" t="str" cm="1">
        <f t="array" ref="F134">_xlfn.IFS(E134=1,"$0 - $19999",
E134=2,"$20000 - $39999",
E134=3,"$40000 - $59999",
E134=4,"$60000 - $69999",
E134=5,"$70000 - $79999",
E134=6,"$80000 - $89999",
E134=7,"$90000 - $99999",
E134=8,"$100000 - $199999",
E134=9,"$200000 - $249999",
TRUE,"$250000 +")</f>
        <v>$70000 - $79999</v>
      </c>
      <c r="G134" t="s">
        <v>548</v>
      </c>
      <c r="H134" t="s">
        <v>1931</v>
      </c>
      <c r="I134" t="s">
        <v>2093</v>
      </c>
      <c r="J134" s="7" t="str" cm="1">
        <f t="array" aca="1" ref="J134" ca="1">_xlfn.IFS((TODAY()-D134)/365.25&lt;20,"&lt; 20",
(TODAY()-D134)/365.25&lt;30,"20 - 30",
(TODAY()-D134)/365.25&lt;40,"30 - 40",
(TODAY()-D134)/365.25&lt;50,"40 - 50",
(TODAY()-D134)/365.25&lt;60,"50 - 60",
(TODAY()-D134)/365.25&lt;70,"60 - 70",
TRUE,"70+")</f>
        <v>40 - 50</v>
      </c>
      <c r="K134" t="str">
        <f t="shared" si="2"/>
        <v>USA</v>
      </c>
      <c r="L134" s="14">
        <f>SUMIF(ORDERLINES!D:D,CUSTOMERS!A134,ORDERLINES!J:J)</f>
        <v>35</v>
      </c>
      <c r="M134" s="14">
        <f>SUMIF(ORDERLINES!D:D,CUSTOMERS!A134,ORDERLINES!L:L)</f>
        <v>14.5</v>
      </c>
    </row>
    <row r="135" spans="1:13" x14ac:dyDescent="0.2">
      <c r="A135">
        <v>136</v>
      </c>
      <c r="B135" t="s">
        <v>549</v>
      </c>
      <c r="C135" t="s">
        <v>550</v>
      </c>
      <c r="D135" s="3">
        <v>28101</v>
      </c>
      <c r="E135">
        <v>1</v>
      </c>
      <c r="F135" s="6" t="str" cm="1">
        <f t="array" ref="F135">_xlfn.IFS(E135=1,"$0 - $19999",
E135=2,"$20000 - $39999",
E135=3,"$40000 - $59999",
E135=4,"$60000 - $69999",
E135=5,"$70000 - $79999",
E135=6,"$80000 - $89999",
E135=7,"$90000 - $99999",
E135=8,"$100000 - $199999",
E135=9,"$200000 - $249999",
TRUE,"$250000 +")</f>
        <v>$0 - $19999</v>
      </c>
      <c r="G135" t="s">
        <v>551</v>
      </c>
      <c r="H135" t="s">
        <v>2006</v>
      </c>
      <c r="I135" t="s">
        <v>2095</v>
      </c>
      <c r="J135" s="7" t="str" cm="1">
        <f t="array" aca="1" ref="J135" ca="1">_xlfn.IFS((TODAY()-D135)/365.25&lt;20,"&lt; 20",
(TODAY()-D135)/365.25&lt;30,"20 - 30",
(TODAY()-D135)/365.25&lt;40,"30 - 40",
(TODAY()-D135)/365.25&lt;50,"40 - 50",
(TODAY()-D135)/365.25&lt;60,"50 - 60",
(TODAY()-D135)/365.25&lt;70,"60 - 70",
TRUE,"70+")</f>
        <v>40 - 50</v>
      </c>
      <c r="K135" t="str">
        <f t="shared" si="2"/>
        <v>USA</v>
      </c>
      <c r="L135" s="14">
        <f>SUMIF(ORDERLINES!D:D,CUSTOMERS!A135,ORDERLINES!J:J)</f>
        <v>231</v>
      </c>
      <c r="M135" s="14">
        <f>SUMIF(ORDERLINES!D:D,CUSTOMERS!A135,ORDERLINES!L:L)</f>
        <v>105.5</v>
      </c>
    </row>
    <row r="136" spans="1:13" x14ac:dyDescent="0.2">
      <c r="A136">
        <v>137</v>
      </c>
      <c r="B136" t="s">
        <v>552</v>
      </c>
      <c r="C136" t="s">
        <v>553</v>
      </c>
      <c r="D136" s="3">
        <v>30122</v>
      </c>
      <c r="E136">
        <v>9</v>
      </c>
      <c r="F136" s="6" t="str" cm="1">
        <f t="array" ref="F136">_xlfn.IFS(E136=1,"$0 - $19999",
E136=2,"$20000 - $39999",
E136=3,"$40000 - $59999",
E136=4,"$60000 - $69999",
E136=5,"$70000 - $79999",
E136=6,"$80000 - $89999",
E136=7,"$90000 - $99999",
E136=8,"$100000 - $199999",
E136=9,"$200000 - $249999",
TRUE,"$250000 +")</f>
        <v>$200000 - $249999</v>
      </c>
      <c r="G136" t="s">
        <v>554</v>
      </c>
      <c r="H136" t="s">
        <v>2057</v>
      </c>
      <c r="I136" t="s">
        <v>2089</v>
      </c>
      <c r="J136" s="7" t="str" cm="1">
        <f t="array" aca="1" ref="J136" ca="1">_xlfn.IFS((TODAY()-D136)/365.25&lt;20,"&lt; 20",
(TODAY()-D136)/365.25&lt;30,"20 - 30",
(TODAY()-D136)/365.25&lt;40,"30 - 40",
(TODAY()-D136)/365.25&lt;50,"40 - 50",
(TODAY()-D136)/365.25&lt;60,"50 - 60",
(TODAY()-D136)/365.25&lt;70,"60 - 70",
TRUE,"70+")</f>
        <v>40 - 50</v>
      </c>
      <c r="K136" t="str">
        <f t="shared" si="2"/>
        <v>USA</v>
      </c>
      <c r="L136" s="14">
        <f>SUMIF(ORDERLINES!D:D,CUSTOMERS!A136,ORDERLINES!J:J)</f>
        <v>254</v>
      </c>
      <c r="M136" s="14">
        <f>SUMIF(ORDERLINES!D:D,CUSTOMERS!A136,ORDERLINES!L:L)</f>
        <v>113</v>
      </c>
    </row>
    <row r="137" spans="1:13" x14ac:dyDescent="0.2">
      <c r="A137">
        <v>138</v>
      </c>
      <c r="B137" t="s">
        <v>555</v>
      </c>
      <c r="C137" t="s">
        <v>556</v>
      </c>
      <c r="D137" s="3">
        <v>30911</v>
      </c>
      <c r="E137">
        <v>8</v>
      </c>
      <c r="F137" s="6" t="str" cm="1">
        <f t="array" ref="F137">_xlfn.IFS(E137=1,"$0 - $19999",
E137=2,"$20000 - $39999",
E137=3,"$40000 - $59999",
E137=4,"$60000 - $69999",
E137=5,"$70000 - $79999",
E137=6,"$80000 - $89999",
E137=7,"$90000 - $99999",
E137=8,"$100000 - $199999",
E137=9,"$200000 - $249999",
TRUE,"$250000 +")</f>
        <v>$100000 - $199999</v>
      </c>
      <c r="G137" t="s">
        <v>557</v>
      </c>
      <c r="H137" t="s">
        <v>1857</v>
      </c>
      <c r="I137" t="s">
        <v>2090</v>
      </c>
      <c r="J137" s="7" t="str" cm="1">
        <f t="array" aca="1" ref="J137" ca="1">_xlfn.IFS((TODAY()-D137)/365.25&lt;20,"&lt; 20",
(TODAY()-D137)/365.25&lt;30,"20 - 30",
(TODAY()-D137)/365.25&lt;40,"30 - 40",
(TODAY()-D137)/365.25&lt;50,"40 - 50",
(TODAY()-D137)/365.25&lt;60,"50 - 60",
(TODAY()-D137)/365.25&lt;70,"60 - 70",
TRUE,"70+")</f>
        <v>30 - 40</v>
      </c>
      <c r="K137" t="str">
        <f t="shared" si="2"/>
        <v>USA</v>
      </c>
      <c r="L137" s="14">
        <f>SUMIF(ORDERLINES!D:D,CUSTOMERS!A137,ORDERLINES!J:J)</f>
        <v>185</v>
      </c>
      <c r="M137" s="14">
        <f>SUMIF(ORDERLINES!D:D,CUSTOMERS!A137,ORDERLINES!L:L)</f>
        <v>84.5</v>
      </c>
    </row>
    <row r="138" spans="1:13" x14ac:dyDescent="0.2">
      <c r="A138">
        <v>139</v>
      </c>
      <c r="B138" t="s">
        <v>558</v>
      </c>
      <c r="C138" t="s">
        <v>559</v>
      </c>
      <c r="D138" s="3">
        <v>22992</v>
      </c>
      <c r="E138">
        <v>3</v>
      </c>
      <c r="F138" s="6" t="str" cm="1">
        <f t="array" ref="F138">_xlfn.IFS(E138=1,"$0 - $19999",
E138=2,"$20000 - $39999",
E138=3,"$40000 - $59999",
E138=4,"$60000 - $69999",
E138=5,"$70000 - $79999",
E138=6,"$80000 - $89999",
E138=7,"$90000 - $99999",
E138=8,"$100000 - $199999",
E138=9,"$200000 - $249999",
TRUE,"$250000 +")</f>
        <v>$40000 - $59999</v>
      </c>
      <c r="G138" t="s">
        <v>560</v>
      </c>
      <c r="H138" t="s">
        <v>1912</v>
      </c>
      <c r="I138" t="s">
        <v>2090</v>
      </c>
      <c r="J138" s="7" t="str" cm="1">
        <f t="array" aca="1" ref="J138" ca="1">_xlfn.IFS((TODAY()-D138)/365.25&lt;20,"&lt; 20",
(TODAY()-D138)/365.25&lt;30,"20 - 30",
(TODAY()-D138)/365.25&lt;40,"30 - 40",
(TODAY()-D138)/365.25&lt;50,"40 - 50",
(TODAY()-D138)/365.25&lt;60,"50 - 60",
(TODAY()-D138)/365.25&lt;70,"60 - 70",
TRUE,"70+")</f>
        <v>60 - 70</v>
      </c>
      <c r="K138" t="str">
        <f t="shared" si="2"/>
        <v>USA</v>
      </c>
      <c r="L138" s="14">
        <f>SUMIF(ORDERLINES!D:D,CUSTOMERS!A138,ORDERLINES!J:J)</f>
        <v>349</v>
      </c>
      <c r="M138" s="14">
        <f>SUMIF(ORDERLINES!D:D,CUSTOMERS!A138,ORDERLINES!L:L)</f>
        <v>167.5</v>
      </c>
    </row>
    <row r="139" spans="1:13" x14ac:dyDescent="0.2">
      <c r="A139">
        <v>140</v>
      </c>
      <c r="B139" t="s">
        <v>561</v>
      </c>
      <c r="C139" t="s">
        <v>562</v>
      </c>
      <c r="D139" s="3">
        <v>23903</v>
      </c>
      <c r="E139">
        <v>9</v>
      </c>
      <c r="F139" s="6" t="str" cm="1">
        <f t="array" ref="F139">_xlfn.IFS(E139=1,"$0 - $19999",
E139=2,"$20000 - $39999",
E139=3,"$40000 - $59999",
E139=4,"$60000 - $69999",
E139=5,"$70000 - $79999",
E139=6,"$80000 - $89999",
E139=7,"$90000 - $99999",
E139=8,"$100000 - $199999",
E139=9,"$200000 - $249999",
TRUE,"$250000 +")</f>
        <v>$200000 - $249999</v>
      </c>
      <c r="G139" t="s">
        <v>563</v>
      </c>
      <c r="H139" t="s">
        <v>1922</v>
      </c>
      <c r="I139" t="s">
        <v>2093</v>
      </c>
      <c r="J139" s="7" t="str" cm="1">
        <f t="array" aca="1" ref="J139" ca="1">_xlfn.IFS((TODAY()-D139)/365.25&lt;20,"&lt; 20",
(TODAY()-D139)/365.25&lt;30,"20 - 30",
(TODAY()-D139)/365.25&lt;40,"30 - 40",
(TODAY()-D139)/365.25&lt;50,"40 - 50",
(TODAY()-D139)/365.25&lt;60,"50 - 60",
(TODAY()-D139)/365.25&lt;70,"60 - 70",
TRUE,"70+")</f>
        <v>50 - 60</v>
      </c>
      <c r="K139" t="str">
        <f t="shared" si="2"/>
        <v>USA</v>
      </c>
      <c r="L139" s="14">
        <f>SUMIF(ORDERLINES!D:D,CUSTOMERS!A139,ORDERLINES!J:J)</f>
        <v>1261</v>
      </c>
      <c r="M139" s="14">
        <f>SUMIF(ORDERLINES!D:D,CUSTOMERS!A139,ORDERLINES!L:L)</f>
        <v>584.5</v>
      </c>
    </row>
    <row r="140" spans="1:13" x14ac:dyDescent="0.2">
      <c r="A140">
        <v>141</v>
      </c>
      <c r="B140" t="s">
        <v>564</v>
      </c>
      <c r="C140" t="s">
        <v>565</v>
      </c>
      <c r="D140" s="3">
        <v>28439</v>
      </c>
      <c r="E140">
        <v>4</v>
      </c>
      <c r="F140" s="6" t="str" cm="1">
        <f t="array" ref="F140">_xlfn.IFS(E140=1,"$0 - $19999",
E140=2,"$20000 - $39999",
E140=3,"$40000 - $59999",
E140=4,"$60000 - $69999",
E140=5,"$70000 - $79999",
E140=6,"$80000 - $89999",
E140=7,"$90000 - $99999",
E140=8,"$100000 - $199999",
E140=9,"$200000 - $249999",
TRUE,"$250000 +")</f>
        <v>$60000 - $69999</v>
      </c>
      <c r="G140" t="s">
        <v>566</v>
      </c>
      <c r="H140" t="s">
        <v>2045</v>
      </c>
      <c r="I140" t="s">
        <v>2094</v>
      </c>
      <c r="J140" s="7" t="str" cm="1">
        <f t="array" aca="1" ref="J140" ca="1">_xlfn.IFS((TODAY()-D140)/365.25&lt;20,"&lt; 20",
(TODAY()-D140)/365.25&lt;30,"20 - 30",
(TODAY()-D140)/365.25&lt;40,"30 - 40",
(TODAY()-D140)/365.25&lt;50,"40 - 50",
(TODAY()-D140)/365.25&lt;60,"50 - 60",
(TODAY()-D140)/365.25&lt;70,"60 - 70",
TRUE,"70+")</f>
        <v>40 - 50</v>
      </c>
      <c r="K140" t="str">
        <f t="shared" si="2"/>
        <v>USA</v>
      </c>
      <c r="L140" s="14">
        <f>SUMIF(ORDERLINES!D:D,CUSTOMERS!A140,ORDERLINES!J:J)</f>
        <v>998</v>
      </c>
      <c r="M140" s="14">
        <f>SUMIF(ORDERLINES!D:D,CUSTOMERS!A140,ORDERLINES!L:L)</f>
        <v>496</v>
      </c>
    </row>
    <row r="141" spans="1:13" x14ac:dyDescent="0.2">
      <c r="A141">
        <v>142</v>
      </c>
      <c r="B141" t="s">
        <v>567</v>
      </c>
      <c r="C141" t="s">
        <v>568</v>
      </c>
      <c r="D141" s="3">
        <v>28836</v>
      </c>
      <c r="E141">
        <v>6</v>
      </c>
      <c r="F141" s="6" t="str" cm="1">
        <f t="array" ref="F141">_xlfn.IFS(E141=1,"$0 - $19999",
E141=2,"$20000 - $39999",
E141=3,"$40000 - $59999",
E141=4,"$60000 - $69999",
E141=5,"$70000 - $79999",
E141=6,"$80000 - $89999",
E141=7,"$90000 - $99999",
E141=8,"$100000 - $199999",
E141=9,"$200000 - $249999",
TRUE,"$250000 +")</f>
        <v>$80000 - $89999</v>
      </c>
      <c r="G141" t="s">
        <v>569</v>
      </c>
      <c r="H141" t="s">
        <v>1886</v>
      </c>
      <c r="I141" t="s">
        <v>2094</v>
      </c>
      <c r="J141" s="7" t="str" cm="1">
        <f t="array" aca="1" ref="J141" ca="1">_xlfn.IFS((TODAY()-D141)/365.25&lt;20,"&lt; 20",
(TODAY()-D141)/365.25&lt;30,"20 - 30",
(TODAY()-D141)/365.25&lt;40,"30 - 40",
(TODAY()-D141)/365.25&lt;50,"40 - 50",
(TODAY()-D141)/365.25&lt;60,"50 - 60",
(TODAY()-D141)/365.25&lt;70,"60 - 70",
TRUE,"70+")</f>
        <v>40 - 50</v>
      </c>
      <c r="K141" t="str">
        <f t="shared" si="2"/>
        <v>USA</v>
      </c>
      <c r="L141" s="14">
        <f>SUMIF(ORDERLINES!D:D,CUSTOMERS!A141,ORDERLINES!J:J)</f>
        <v>173</v>
      </c>
      <c r="M141" s="14">
        <f>SUMIF(ORDERLINES!D:D,CUSTOMERS!A141,ORDERLINES!L:L)</f>
        <v>74.5</v>
      </c>
    </row>
    <row r="142" spans="1:13" x14ac:dyDescent="0.2">
      <c r="A142">
        <v>143</v>
      </c>
      <c r="B142" t="s">
        <v>570</v>
      </c>
      <c r="C142" t="s">
        <v>571</v>
      </c>
      <c r="D142" s="3">
        <v>29091</v>
      </c>
      <c r="E142">
        <v>3</v>
      </c>
      <c r="F142" s="6" t="str" cm="1">
        <f t="array" ref="F142">_xlfn.IFS(E142=1,"$0 - $19999",
E142=2,"$20000 - $39999",
E142=3,"$40000 - $59999",
E142=4,"$60000 - $69999",
E142=5,"$70000 - $79999",
E142=6,"$80000 - $89999",
E142=7,"$90000 - $99999",
E142=8,"$100000 - $199999",
E142=9,"$200000 - $249999",
TRUE,"$250000 +")</f>
        <v>$40000 - $59999</v>
      </c>
      <c r="G142" t="s">
        <v>572</v>
      </c>
      <c r="H142" t="s">
        <v>1993</v>
      </c>
      <c r="I142" t="s">
        <v>2091</v>
      </c>
      <c r="J142" s="7" t="str" cm="1">
        <f t="array" aca="1" ref="J142" ca="1">_xlfn.IFS((TODAY()-D142)/365.25&lt;20,"&lt; 20",
(TODAY()-D142)/365.25&lt;30,"20 - 30",
(TODAY()-D142)/365.25&lt;40,"30 - 40",
(TODAY()-D142)/365.25&lt;50,"40 - 50",
(TODAY()-D142)/365.25&lt;60,"50 - 60",
(TODAY()-D142)/365.25&lt;70,"60 - 70",
TRUE,"70+")</f>
        <v>40 - 50</v>
      </c>
      <c r="K142" t="str">
        <f t="shared" si="2"/>
        <v>USA</v>
      </c>
      <c r="L142" s="14">
        <f>SUMIF(ORDERLINES!D:D,CUSTOMERS!A142,ORDERLINES!J:J)</f>
        <v>142</v>
      </c>
      <c r="M142" s="14">
        <f>SUMIF(ORDERLINES!D:D,CUSTOMERS!A142,ORDERLINES!L:L)</f>
        <v>67</v>
      </c>
    </row>
    <row r="143" spans="1:13" x14ac:dyDescent="0.2">
      <c r="A143">
        <v>144</v>
      </c>
      <c r="B143" t="s">
        <v>573</v>
      </c>
      <c r="C143" t="s">
        <v>574</v>
      </c>
      <c r="D143" s="3">
        <v>19523</v>
      </c>
      <c r="E143">
        <v>5</v>
      </c>
      <c r="F143" s="6" t="str" cm="1">
        <f t="array" ref="F143">_xlfn.IFS(E143=1,"$0 - $19999",
E143=2,"$20000 - $39999",
E143=3,"$40000 - $59999",
E143=4,"$60000 - $69999",
E143=5,"$70000 - $79999",
E143=6,"$80000 - $89999",
E143=7,"$90000 - $99999",
E143=8,"$100000 - $199999",
E143=9,"$200000 - $249999",
TRUE,"$250000 +")</f>
        <v>$70000 - $79999</v>
      </c>
      <c r="G143" t="s">
        <v>575</v>
      </c>
      <c r="H143" t="s">
        <v>1892</v>
      </c>
      <c r="I143" t="s">
        <v>2095</v>
      </c>
      <c r="J143" s="7" t="str" cm="1">
        <f t="array" aca="1" ref="J143" ca="1">_xlfn.IFS((TODAY()-D143)/365.25&lt;20,"&lt; 20",
(TODAY()-D143)/365.25&lt;30,"20 - 30",
(TODAY()-D143)/365.25&lt;40,"30 - 40",
(TODAY()-D143)/365.25&lt;50,"40 - 50",
(TODAY()-D143)/365.25&lt;60,"50 - 60",
(TODAY()-D143)/365.25&lt;70,"60 - 70",
TRUE,"70+")</f>
        <v>70+</v>
      </c>
      <c r="K143" t="str">
        <f t="shared" si="2"/>
        <v>USA</v>
      </c>
      <c r="L143" s="14">
        <f>SUMIF(ORDERLINES!D:D,CUSTOMERS!A143,ORDERLINES!J:J)</f>
        <v>115</v>
      </c>
      <c r="M143" s="14">
        <f>SUMIF(ORDERLINES!D:D,CUSTOMERS!A143,ORDERLINES!L:L)</f>
        <v>53.5</v>
      </c>
    </row>
    <row r="144" spans="1:13" x14ac:dyDescent="0.2">
      <c r="A144">
        <v>145</v>
      </c>
      <c r="B144" t="s">
        <v>576</v>
      </c>
      <c r="C144" t="s">
        <v>577</v>
      </c>
      <c r="D144" s="3">
        <v>28870</v>
      </c>
      <c r="E144">
        <v>3</v>
      </c>
      <c r="F144" s="6" t="str" cm="1">
        <f t="array" ref="F144">_xlfn.IFS(E144=1,"$0 - $19999",
E144=2,"$20000 - $39999",
E144=3,"$40000 - $59999",
E144=4,"$60000 - $69999",
E144=5,"$70000 - $79999",
E144=6,"$80000 - $89999",
E144=7,"$90000 - $99999",
E144=8,"$100000 - $199999",
E144=9,"$200000 - $249999",
TRUE,"$250000 +")</f>
        <v>$40000 - $59999</v>
      </c>
      <c r="G144" t="s">
        <v>578</v>
      </c>
      <c r="H144" t="s">
        <v>2057</v>
      </c>
      <c r="I144" t="s">
        <v>2089</v>
      </c>
      <c r="J144" s="7" t="str" cm="1">
        <f t="array" aca="1" ref="J144" ca="1">_xlfn.IFS((TODAY()-D144)/365.25&lt;20,"&lt; 20",
(TODAY()-D144)/365.25&lt;30,"20 - 30",
(TODAY()-D144)/365.25&lt;40,"30 - 40",
(TODAY()-D144)/365.25&lt;50,"40 - 50",
(TODAY()-D144)/365.25&lt;60,"50 - 60",
(TODAY()-D144)/365.25&lt;70,"60 - 70",
TRUE,"70+")</f>
        <v>40 - 50</v>
      </c>
      <c r="K144" t="str">
        <f t="shared" si="2"/>
        <v>USA</v>
      </c>
      <c r="L144" s="14">
        <f>SUMIF(ORDERLINES!D:D,CUSTOMERS!A144,ORDERLINES!J:J)</f>
        <v>521</v>
      </c>
      <c r="M144" s="14">
        <f>SUMIF(ORDERLINES!D:D,CUSTOMERS!A144,ORDERLINES!L:L)</f>
        <v>246.5</v>
      </c>
    </row>
    <row r="145" spans="1:13" x14ac:dyDescent="0.2">
      <c r="A145">
        <v>146</v>
      </c>
      <c r="B145" t="s">
        <v>422</v>
      </c>
      <c r="C145" t="s">
        <v>579</v>
      </c>
      <c r="D145" s="3">
        <v>29263</v>
      </c>
      <c r="E145">
        <v>4</v>
      </c>
      <c r="F145" s="6" t="str" cm="1">
        <f t="array" ref="F145">_xlfn.IFS(E145=1,"$0 - $19999",
E145=2,"$20000 - $39999",
E145=3,"$40000 - $59999",
E145=4,"$60000 - $69999",
E145=5,"$70000 - $79999",
E145=6,"$80000 - $89999",
E145=7,"$90000 - $99999",
E145=8,"$100000 - $199999",
E145=9,"$200000 - $249999",
TRUE,"$250000 +")</f>
        <v>$60000 - $69999</v>
      </c>
      <c r="G145" t="s">
        <v>580</v>
      </c>
      <c r="H145" t="s">
        <v>1982</v>
      </c>
      <c r="I145" t="s">
        <v>2095</v>
      </c>
      <c r="J145" s="7" t="str" cm="1">
        <f t="array" aca="1" ref="J145" ca="1">_xlfn.IFS((TODAY()-D145)/365.25&lt;20,"&lt; 20",
(TODAY()-D145)/365.25&lt;30,"20 - 30",
(TODAY()-D145)/365.25&lt;40,"30 - 40",
(TODAY()-D145)/365.25&lt;50,"40 - 50",
(TODAY()-D145)/365.25&lt;60,"50 - 60",
(TODAY()-D145)/365.25&lt;70,"60 - 70",
TRUE,"70+")</f>
        <v>40 - 50</v>
      </c>
      <c r="K145" t="str">
        <f t="shared" si="2"/>
        <v>USA</v>
      </c>
      <c r="L145" s="14">
        <f>SUMIF(ORDERLINES!D:D,CUSTOMERS!A145,ORDERLINES!J:J)</f>
        <v>27</v>
      </c>
      <c r="M145" s="14">
        <f>SUMIF(ORDERLINES!D:D,CUSTOMERS!A145,ORDERLINES!L:L)</f>
        <v>10.5</v>
      </c>
    </row>
    <row r="146" spans="1:13" x14ac:dyDescent="0.2">
      <c r="A146">
        <v>147</v>
      </c>
      <c r="B146" t="s">
        <v>581</v>
      </c>
      <c r="C146" t="s">
        <v>582</v>
      </c>
      <c r="D146" s="3">
        <v>29666</v>
      </c>
      <c r="E146">
        <v>8</v>
      </c>
      <c r="F146" s="6" t="str" cm="1">
        <f t="array" ref="F146">_xlfn.IFS(E146=1,"$0 - $19999",
E146=2,"$20000 - $39999",
E146=3,"$40000 - $59999",
E146=4,"$60000 - $69999",
E146=5,"$70000 - $79999",
E146=6,"$80000 - $89999",
E146=7,"$90000 - $99999",
E146=8,"$100000 - $199999",
E146=9,"$200000 - $249999",
TRUE,"$250000 +")</f>
        <v>$100000 - $199999</v>
      </c>
      <c r="G146" t="s">
        <v>583</v>
      </c>
      <c r="H146" t="s">
        <v>1926</v>
      </c>
      <c r="I146" t="s">
        <v>2090</v>
      </c>
      <c r="J146" s="7" t="str" cm="1">
        <f t="array" aca="1" ref="J146" ca="1">_xlfn.IFS((TODAY()-D146)/365.25&lt;20,"&lt; 20",
(TODAY()-D146)/365.25&lt;30,"20 - 30",
(TODAY()-D146)/365.25&lt;40,"30 - 40",
(TODAY()-D146)/365.25&lt;50,"40 - 50",
(TODAY()-D146)/365.25&lt;60,"50 - 60",
(TODAY()-D146)/365.25&lt;70,"60 - 70",
TRUE,"70+")</f>
        <v>40 - 50</v>
      </c>
      <c r="K146" t="str">
        <f t="shared" si="2"/>
        <v>USA</v>
      </c>
      <c r="L146" s="14">
        <f>SUMIF(ORDERLINES!D:D,CUSTOMERS!A146,ORDERLINES!J:J)</f>
        <v>904</v>
      </c>
      <c r="M146" s="14">
        <f>SUMIF(ORDERLINES!D:D,CUSTOMERS!A146,ORDERLINES!L:L)</f>
        <v>423</v>
      </c>
    </row>
    <row r="147" spans="1:13" x14ac:dyDescent="0.2">
      <c r="A147">
        <v>148</v>
      </c>
      <c r="B147" t="s">
        <v>558</v>
      </c>
      <c r="C147" t="s">
        <v>584</v>
      </c>
      <c r="D147" s="3">
        <v>18744</v>
      </c>
      <c r="E147">
        <v>2</v>
      </c>
      <c r="F147" s="6" t="str" cm="1">
        <f t="array" ref="F147">_xlfn.IFS(E147=1,"$0 - $19999",
E147=2,"$20000 - $39999",
E147=3,"$40000 - $59999",
E147=4,"$60000 - $69999",
E147=5,"$70000 - $79999",
E147=6,"$80000 - $89999",
E147=7,"$90000 - $99999",
E147=8,"$100000 - $199999",
E147=9,"$200000 - $249999",
TRUE,"$250000 +")</f>
        <v>$20000 - $39999</v>
      </c>
      <c r="G147" t="s">
        <v>585</v>
      </c>
      <c r="H147" t="s">
        <v>1996</v>
      </c>
      <c r="I147" t="s">
        <v>2094</v>
      </c>
      <c r="J147" s="7" t="str" cm="1">
        <f t="array" aca="1" ref="J147" ca="1">_xlfn.IFS((TODAY()-D147)/365.25&lt;20,"&lt; 20",
(TODAY()-D147)/365.25&lt;30,"20 - 30",
(TODAY()-D147)/365.25&lt;40,"30 - 40",
(TODAY()-D147)/365.25&lt;50,"40 - 50",
(TODAY()-D147)/365.25&lt;60,"50 - 60",
(TODAY()-D147)/365.25&lt;70,"60 - 70",
TRUE,"70+")</f>
        <v>70+</v>
      </c>
      <c r="K147" t="str">
        <f t="shared" si="2"/>
        <v>USA</v>
      </c>
      <c r="L147" s="14">
        <f>SUMIF(ORDERLINES!D:D,CUSTOMERS!A147,ORDERLINES!J:J)</f>
        <v>232</v>
      </c>
      <c r="M147" s="14">
        <f>SUMIF(ORDERLINES!D:D,CUSTOMERS!A147,ORDERLINES!L:L)</f>
        <v>101</v>
      </c>
    </row>
    <row r="148" spans="1:13" x14ac:dyDescent="0.2">
      <c r="A148">
        <v>149</v>
      </c>
      <c r="B148" t="s">
        <v>586</v>
      </c>
      <c r="C148" t="s">
        <v>587</v>
      </c>
      <c r="D148" s="3">
        <v>31732</v>
      </c>
      <c r="E148">
        <v>4</v>
      </c>
      <c r="F148" s="6" t="str" cm="1">
        <f t="array" ref="F148">_xlfn.IFS(E148=1,"$0 - $19999",
E148=2,"$20000 - $39999",
E148=3,"$40000 - $59999",
E148=4,"$60000 - $69999",
E148=5,"$70000 - $79999",
E148=6,"$80000 - $89999",
E148=7,"$90000 - $99999",
E148=8,"$100000 - $199999",
E148=9,"$200000 - $249999",
TRUE,"$250000 +")</f>
        <v>$60000 - $69999</v>
      </c>
      <c r="G148" t="s">
        <v>588</v>
      </c>
      <c r="H148" t="s">
        <v>1853</v>
      </c>
      <c r="I148" t="s">
        <v>2092</v>
      </c>
      <c r="J148" s="7" t="str" cm="1">
        <f t="array" aca="1" ref="J148" ca="1">_xlfn.IFS((TODAY()-D148)/365.25&lt;20,"&lt; 20",
(TODAY()-D148)/365.25&lt;30,"20 - 30",
(TODAY()-D148)/365.25&lt;40,"30 - 40",
(TODAY()-D148)/365.25&lt;50,"40 - 50",
(TODAY()-D148)/365.25&lt;60,"50 - 60",
(TODAY()-D148)/365.25&lt;70,"60 - 70",
TRUE,"70+")</f>
        <v>30 - 40</v>
      </c>
      <c r="K148" t="str">
        <f t="shared" si="2"/>
        <v>USA</v>
      </c>
      <c r="L148" s="14">
        <f>SUMIF(ORDERLINES!D:D,CUSTOMERS!A148,ORDERLINES!J:J)</f>
        <v>65</v>
      </c>
      <c r="M148" s="14">
        <f>SUMIF(ORDERLINES!D:D,CUSTOMERS!A148,ORDERLINES!L:L)</f>
        <v>26.5</v>
      </c>
    </row>
    <row r="149" spans="1:13" x14ac:dyDescent="0.2">
      <c r="A149">
        <v>150</v>
      </c>
      <c r="B149" t="s">
        <v>589</v>
      </c>
      <c r="C149" t="s">
        <v>590</v>
      </c>
      <c r="D149" s="3">
        <v>30095</v>
      </c>
      <c r="E149">
        <v>5</v>
      </c>
      <c r="F149" s="6" t="str" cm="1">
        <f t="array" ref="F149">_xlfn.IFS(E149=1,"$0 - $19999",
E149=2,"$20000 - $39999",
E149=3,"$40000 - $59999",
E149=4,"$60000 - $69999",
E149=5,"$70000 - $79999",
E149=6,"$80000 - $89999",
E149=7,"$90000 - $99999",
E149=8,"$100000 - $199999",
E149=9,"$200000 - $249999",
TRUE,"$250000 +")</f>
        <v>$70000 - $79999</v>
      </c>
      <c r="G149" t="s">
        <v>591</v>
      </c>
      <c r="H149" t="s">
        <v>2011</v>
      </c>
      <c r="I149" t="s">
        <v>2090</v>
      </c>
      <c r="J149" s="7" t="str" cm="1">
        <f t="array" aca="1" ref="J149" ca="1">_xlfn.IFS((TODAY()-D149)/365.25&lt;20,"&lt; 20",
(TODAY()-D149)/365.25&lt;30,"20 - 30",
(TODAY()-D149)/365.25&lt;40,"30 - 40",
(TODAY()-D149)/365.25&lt;50,"40 - 50",
(TODAY()-D149)/365.25&lt;60,"50 - 60",
(TODAY()-D149)/365.25&lt;70,"60 - 70",
TRUE,"70+")</f>
        <v>40 - 50</v>
      </c>
      <c r="K149" t="str">
        <f t="shared" si="2"/>
        <v>USA</v>
      </c>
      <c r="L149" s="14">
        <f>SUMIF(ORDERLINES!D:D,CUSTOMERS!A149,ORDERLINES!J:J)</f>
        <v>410</v>
      </c>
      <c r="M149" s="14">
        <f>SUMIF(ORDERLINES!D:D,CUSTOMERS!A149,ORDERLINES!L:L)</f>
        <v>190</v>
      </c>
    </row>
    <row r="150" spans="1:13" x14ac:dyDescent="0.2">
      <c r="A150">
        <v>151</v>
      </c>
      <c r="B150" t="s">
        <v>592</v>
      </c>
      <c r="C150" t="s">
        <v>593</v>
      </c>
      <c r="D150" s="3">
        <v>21987</v>
      </c>
      <c r="E150">
        <v>4</v>
      </c>
      <c r="F150" s="6" t="str" cm="1">
        <f t="array" ref="F150">_xlfn.IFS(E150=1,"$0 - $19999",
E150=2,"$20000 - $39999",
E150=3,"$40000 - $59999",
E150=4,"$60000 - $69999",
E150=5,"$70000 - $79999",
E150=6,"$80000 - $89999",
E150=7,"$90000 - $99999",
E150=8,"$100000 - $199999",
E150=9,"$200000 - $249999",
TRUE,"$250000 +")</f>
        <v>$60000 - $69999</v>
      </c>
      <c r="G150" t="s">
        <v>594</v>
      </c>
      <c r="H150" t="s">
        <v>1880</v>
      </c>
      <c r="I150" t="s">
        <v>2091</v>
      </c>
      <c r="J150" s="7" t="str" cm="1">
        <f t="array" aca="1" ref="J150" ca="1">_xlfn.IFS((TODAY()-D150)/365.25&lt;20,"&lt; 20",
(TODAY()-D150)/365.25&lt;30,"20 - 30",
(TODAY()-D150)/365.25&lt;40,"30 - 40",
(TODAY()-D150)/365.25&lt;50,"40 - 50",
(TODAY()-D150)/365.25&lt;60,"50 - 60",
(TODAY()-D150)/365.25&lt;70,"60 - 70",
TRUE,"70+")</f>
        <v>60 - 70</v>
      </c>
      <c r="K150" t="str">
        <f t="shared" si="2"/>
        <v>USA</v>
      </c>
      <c r="L150" s="14">
        <f>SUMIF(ORDERLINES!D:D,CUSTOMERS!A150,ORDERLINES!J:J)</f>
        <v>195</v>
      </c>
      <c r="M150" s="14">
        <f>SUMIF(ORDERLINES!D:D,CUSTOMERS!A150,ORDERLINES!L:L)</f>
        <v>88.5</v>
      </c>
    </row>
    <row r="151" spans="1:13" x14ac:dyDescent="0.2">
      <c r="A151">
        <v>152</v>
      </c>
      <c r="B151" t="s">
        <v>434</v>
      </c>
      <c r="C151" t="s">
        <v>593</v>
      </c>
      <c r="D151" s="3">
        <v>30055</v>
      </c>
      <c r="E151">
        <v>3</v>
      </c>
      <c r="F151" s="6" t="str" cm="1">
        <f t="array" ref="F151">_xlfn.IFS(E151=1,"$0 - $19999",
E151=2,"$20000 - $39999",
E151=3,"$40000 - $59999",
E151=4,"$60000 - $69999",
E151=5,"$70000 - $79999",
E151=6,"$80000 - $89999",
E151=7,"$90000 - $99999",
E151=8,"$100000 - $199999",
E151=9,"$200000 - $249999",
TRUE,"$250000 +")</f>
        <v>$40000 - $59999</v>
      </c>
      <c r="G151" t="s">
        <v>595</v>
      </c>
      <c r="H151" t="s">
        <v>2088</v>
      </c>
      <c r="I151" t="s">
        <v>2099</v>
      </c>
      <c r="J151" s="7" t="str" cm="1">
        <f t="array" aca="1" ref="J151" ca="1">_xlfn.IFS((TODAY()-D151)/365.25&lt;20,"&lt; 20",
(TODAY()-D151)/365.25&lt;30,"20 - 30",
(TODAY()-D151)/365.25&lt;40,"30 - 40",
(TODAY()-D151)/365.25&lt;50,"40 - 50",
(TODAY()-D151)/365.25&lt;60,"50 - 60",
(TODAY()-D151)/365.25&lt;70,"60 - 70",
TRUE,"70+")</f>
        <v>40 - 50</v>
      </c>
      <c r="K151" t="str">
        <f t="shared" si="2"/>
        <v>Canada</v>
      </c>
      <c r="L151" s="14">
        <f>SUMIF(ORDERLINES!D:D,CUSTOMERS!A151,ORDERLINES!J:J)</f>
        <v>604</v>
      </c>
      <c r="M151" s="14">
        <f>SUMIF(ORDERLINES!D:D,CUSTOMERS!A151,ORDERLINES!L:L)</f>
        <v>296</v>
      </c>
    </row>
    <row r="152" spans="1:13" x14ac:dyDescent="0.2">
      <c r="A152">
        <v>153</v>
      </c>
      <c r="B152" t="s">
        <v>596</v>
      </c>
      <c r="C152" t="s">
        <v>597</v>
      </c>
      <c r="D152" s="3">
        <v>18782</v>
      </c>
      <c r="E152">
        <v>5</v>
      </c>
      <c r="F152" s="6" t="str" cm="1">
        <f t="array" ref="F152">_xlfn.IFS(E152=1,"$0 - $19999",
E152=2,"$20000 - $39999",
E152=3,"$40000 - $59999",
E152=4,"$60000 - $69999",
E152=5,"$70000 - $79999",
E152=6,"$80000 - $89999",
E152=7,"$90000 - $99999",
E152=8,"$100000 - $199999",
E152=9,"$200000 - $249999",
TRUE,"$250000 +")</f>
        <v>$70000 - $79999</v>
      </c>
      <c r="G152" t="s">
        <v>598</v>
      </c>
      <c r="H152" t="s">
        <v>1976</v>
      </c>
      <c r="I152" t="s">
        <v>2090</v>
      </c>
      <c r="J152" s="7" t="str" cm="1">
        <f t="array" aca="1" ref="J152" ca="1">_xlfn.IFS((TODAY()-D152)/365.25&lt;20,"&lt; 20",
(TODAY()-D152)/365.25&lt;30,"20 - 30",
(TODAY()-D152)/365.25&lt;40,"30 - 40",
(TODAY()-D152)/365.25&lt;50,"40 - 50",
(TODAY()-D152)/365.25&lt;60,"50 - 60",
(TODAY()-D152)/365.25&lt;70,"60 - 70",
TRUE,"70+")</f>
        <v>70+</v>
      </c>
      <c r="K152" t="str">
        <f t="shared" si="2"/>
        <v>USA</v>
      </c>
      <c r="L152" s="14">
        <f>SUMIF(ORDERLINES!D:D,CUSTOMERS!A152,ORDERLINES!J:J)</f>
        <v>280</v>
      </c>
      <c r="M152" s="14">
        <f>SUMIF(ORDERLINES!D:D,CUSTOMERS!A152,ORDERLINES!L:L)</f>
        <v>136</v>
      </c>
    </row>
    <row r="153" spans="1:13" x14ac:dyDescent="0.2">
      <c r="A153">
        <v>154</v>
      </c>
      <c r="B153" t="s">
        <v>298</v>
      </c>
      <c r="C153" t="s">
        <v>599</v>
      </c>
      <c r="D153" s="3">
        <v>32117</v>
      </c>
      <c r="E153">
        <v>6</v>
      </c>
      <c r="F153" s="6" t="str" cm="1">
        <f t="array" ref="F153">_xlfn.IFS(E153=1,"$0 - $19999",
E153=2,"$20000 - $39999",
E153=3,"$40000 - $59999",
E153=4,"$60000 - $69999",
E153=5,"$70000 - $79999",
E153=6,"$80000 - $89999",
E153=7,"$90000 - $99999",
E153=8,"$100000 - $199999",
E153=9,"$200000 - $249999",
TRUE,"$250000 +")</f>
        <v>$80000 - $89999</v>
      </c>
      <c r="G153" t="s">
        <v>600</v>
      </c>
      <c r="H153" t="s">
        <v>2075</v>
      </c>
      <c r="I153" t="s">
        <v>2094</v>
      </c>
      <c r="J153" s="7" t="str" cm="1">
        <f t="array" aca="1" ref="J153" ca="1">_xlfn.IFS((TODAY()-D153)/365.25&lt;20,"&lt; 20",
(TODAY()-D153)/365.25&lt;30,"20 - 30",
(TODAY()-D153)/365.25&lt;40,"30 - 40",
(TODAY()-D153)/365.25&lt;50,"40 - 50",
(TODAY()-D153)/365.25&lt;60,"50 - 60",
(TODAY()-D153)/365.25&lt;70,"60 - 70",
TRUE,"70+")</f>
        <v>30 - 40</v>
      </c>
      <c r="K153" t="str">
        <f t="shared" si="2"/>
        <v>USA</v>
      </c>
      <c r="L153" s="14">
        <f>SUMIF(ORDERLINES!D:D,CUSTOMERS!A153,ORDERLINES!J:J)</f>
        <v>27</v>
      </c>
      <c r="M153" s="14">
        <f>SUMIF(ORDERLINES!D:D,CUSTOMERS!A153,ORDERLINES!L:L)</f>
        <v>10.5</v>
      </c>
    </row>
    <row r="154" spans="1:13" x14ac:dyDescent="0.2">
      <c r="A154">
        <v>155</v>
      </c>
      <c r="B154" t="s">
        <v>601</v>
      </c>
      <c r="C154" t="s">
        <v>602</v>
      </c>
      <c r="D154" s="3">
        <v>20700</v>
      </c>
      <c r="E154">
        <v>1</v>
      </c>
      <c r="F154" s="6" t="str" cm="1">
        <f t="array" ref="F154">_xlfn.IFS(E154=1,"$0 - $19999",
E154=2,"$20000 - $39999",
E154=3,"$40000 - $59999",
E154=4,"$60000 - $69999",
E154=5,"$70000 - $79999",
E154=6,"$80000 - $89999",
E154=7,"$90000 - $99999",
E154=8,"$100000 - $199999",
E154=9,"$200000 - $249999",
TRUE,"$250000 +")</f>
        <v>$0 - $19999</v>
      </c>
      <c r="G154" t="s">
        <v>603</v>
      </c>
      <c r="H154" t="s">
        <v>1905</v>
      </c>
      <c r="I154" t="s">
        <v>2091</v>
      </c>
      <c r="J154" s="7" t="str" cm="1">
        <f t="array" aca="1" ref="J154" ca="1">_xlfn.IFS((TODAY()-D154)/365.25&lt;20,"&lt; 20",
(TODAY()-D154)/365.25&lt;30,"20 - 30",
(TODAY()-D154)/365.25&lt;40,"30 - 40",
(TODAY()-D154)/365.25&lt;50,"40 - 50",
(TODAY()-D154)/365.25&lt;60,"50 - 60",
(TODAY()-D154)/365.25&lt;70,"60 - 70",
TRUE,"70+")</f>
        <v>60 - 70</v>
      </c>
      <c r="K154" t="str">
        <f t="shared" si="2"/>
        <v>USA</v>
      </c>
      <c r="L154" s="14">
        <f>SUMIF(ORDERLINES!D:D,CUSTOMERS!A154,ORDERLINES!J:J)</f>
        <v>110</v>
      </c>
      <c r="M154" s="14">
        <f>SUMIF(ORDERLINES!D:D,CUSTOMERS!A154,ORDERLINES!L:L)</f>
        <v>49</v>
      </c>
    </row>
    <row r="155" spans="1:13" x14ac:dyDescent="0.2">
      <c r="A155">
        <v>156</v>
      </c>
      <c r="B155" t="s">
        <v>604</v>
      </c>
      <c r="C155" t="s">
        <v>605</v>
      </c>
      <c r="D155" s="3">
        <v>29679</v>
      </c>
      <c r="E155">
        <v>8</v>
      </c>
      <c r="F155" s="6" t="str" cm="1">
        <f t="array" ref="F155">_xlfn.IFS(E155=1,"$0 - $19999",
E155=2,"$20000 - $39999",
E155=3,"$40000 - $59999",
E155=4,"$60000 - $69999",
E155=5,"$70000 - $79999",
E155=6,"$80000 - $89999",
E155=7,"$90000 - $99999",
E155=8,"$100000 - $199999",
E155=9,"$200000 - $249999",
TRUE,"$250000 +")</f>
        <v>$100000 - $199999</v>
      </c>
      <c r="G155" t="s">
        <v>606</v>
      </c>
      <c r="H155" t="s">
        <v>1935</v>
      </c>
      <c r="I155" t="s">
        <v>2095</v>
      </c>
      <c r="J155" s="7" t="str" cm="1">
        <f t="array" aca="1" ref="J155" ca="1">_xlfn.IFS((TODAY()-D155)/365.25&lt;20,"&lt; 20",
(TODAY()-D155)/365.25&lt;30,"20 - 30",
(TODAY()-D155)/365.25&lt;40,"30 - 40",
(TODAY()-D155)/365.25&lt;50,"40 - 50",
(TODAY()-D155)/365.25&lt;60,"50 - 60",
(TODAY()-D155)/365.25&lt;70,"60 - 70",
TRUE,"70+")</f>
        <v>40 - 50</v>
      </c>
      <c r="K155" t="str">
        <f t="shared" si="2"/>
        <v>USA</v>
      </c>
      <c r="L155" s="14">
        <f>SUMIF(ORDERLINES!D:D,CUSTOMERS!A155,ORDERLINES!J:J)</f>
        <v>106</v>
      </c>
      <c r="M155" s="14">
        <f>SUMIF(ORDERLINES!D:D,CUSTOMERS!A155,ORDERLINES!L:L)</f>
        <v>48</v>
      </c>
    </row>
    <row r="156" spans="1:13" x14ac:dyDescent="0.2">
      <c r="A156">
        <v>157</v>
      </c>
      <c r="B156" t="s">
        <v>607</v>
      </c>
      <c r="C156" t="s">
        <v>608</v>
      </c>
      <c r="D156" s="3">
        <v>31697</v>
      </c>
      <c r="E156">
        <v>3</v>
      </c>
      <c r="F156" s="6" t="str" cm="1">
        <f t="array" ref="F156">_xlfn.IFS(E156=1,"$0 - $19999",
E156=2,"$20000 - $39999",
E156=3,"$40000 - $59999",
E156=4,"$60000 - $69999",
E156=5,"$70000 - $79999",
E156=6,"$80000 - $89999",
E156=7,"$90000 - $99999",
E156=8,"$100000 - $199999",
E156=9,"$200000 - $249999",
TRUE,"$250000 +")</f>
        <v>$40000 - $59999</v>
      </c>
      <c r="G156" t="s">
        <v>609</v>
      </c>
      <c r="H156" t="s">
        <v>1968</v>
      </c>
      <c r="I156" t="s">
        <v>2089</v>
      </c>
      <c r="J156" s="7" t="str" cm="1">
        <f t="array" aca="1" ref="J156" ca="1">_xlfn.IFS((TODAY()-D156)/365.25&lt;20,"&lt; 20",
(TODAY()-D156)/365.25&lt;30,"20 - 30",
(TODAY()-D156)/365.25&lt;40,"30 - 40",
(TODAY()-D156)/365.25&lt;50,"40 - 50",
(TODAY()-D156)/365.25&lt;60,"50 - 60",
(TODAY()-D156)/365.25&lt;70,"60 - 70",
TRUE,"70+")</f>
        <v>30 - 40</v>
      </c>
      <c r="K156" t="str">
        <f t="shared" si="2"/>
        <v>USA</v>
      </c>
      <c r="L156" s="14">
        <f>SUMIF(ORDERLINES!D:D,CUSTOMERS!A156,ORDERLINES!J:J)</f>
        <v>304</v>
      </c>
      <c r="M156" s="14">
        <f>SUMIF(ORDERLINES!D:D,CUSTOMERS!A156,ORDERLINES!L:L)</f>
        <v>150</v>
      </c>
    </row>
    <row r="157" spans="1:13" x14ac:dyDescent="0.2">
      <c r="A157">
        <v>158</v>
      </c>
      <c r="B157" t="s">
        <v>610</v>
      </c>
      <c r="C157" t="s">
        <v>475</v>
      </c>
      <c r="D157" s="3">
        <v>31295</v>
      </c>
      <c r="E157">
        <v>3</v>
      </c>
      <c r="F157" s="6" t="str" cm="1">
        <f t="array" ref="F157">_xlfn.IFS(E157=1,"$0 - $19999",
E157=2,"$20000 - $39999",
E157=3,"$40000 - $59999",
E157=4,"$60000 - $69999",
E157=5,"$70000 - $79999",
E157=6,"$80000 - $89999",
E157=7,"$90000 - $99999",
E157=8,"$100000 - $199999",
E157=9,"$200000 - $249999",
TRUE,"$250000 +")</f>
        <v>$40000 - $59999</v>
      </c>
      <c r="G157" t="s">
        <v>611</v>
      </c>
      <c r="H157" t="s">
        <v>1883</v>
      </c>
      <c r="I157" t="s">
        <v>2092</v>
      </c>
      <c r="J157" s="7" t="str" cm="1">
        <f t="array" aca="1" ref="J157" ca="1">_xlfn.IFS((TODAY()-D157)/365.25&lt;20,"&lt; 20",
(TODAY()-D157)/365.25&lt;30,"20 - 30",
(TODAY()-D157)/365.25&lt;40,"30 - 40",
(TODAY()-D157)/365.25&lt;50,"40 - 50",
(TODAY()-D157)/365.25&lt;60,"50 - 60",
(TODAY()-D157)/365.25&lt;70,"60 - 70",
TRUE,"70+")</f>
        <v>30 - 40</v>
      </c>
      <c r="K157" t="str">
        <f t="shared" si="2"/>
        <v>USA</v>
      </c>
      <c r="L157" s="14">
        <f>SUMIF(ORDERLINES!D:D,CUSTOMERS!A157,ORDERLINES!J:J)</f>
        <v>236</v>
      </c>
      <c r="M157" s="14">
        <f>SUMIF(ORDERLINES!D:D,CUSTOMERS!A157,ORDERLINES!L:L)</f>
        <v>108</v>
      </c>
    </row>
    <row r="158" spans="1:13" x14ac:dyDescent="0.2">
      <c r="A158">
        <v>159</v>
      </c>
      <c r="B158" t="s">
        <v>612</v>
      </c>
      <c r="C158" t="s">
        <v>613</v>
      </c>
      <c r="D158" s="3">
        <v>30895</v>
      </c>
      <c r="E158">
        <v>5</v>
      </c>
      <c r="F158" s="6" t="str" cm="1">
        <f t="array" ref="F158">_xlfn.IFS(E158=1,"$0 - $19999",
E158=2,"$20000 - $39999",
E158=3,"$40000 - $59999",
E158=4,"$60000 - $69999",
E158=5,"$70000 - $79999",
E158=6,"$80000 - $89999",
E158=7,"$90000 - $99999",
E158=8,"$100000 - $199999",
E158=9,"$200000 - $249999",
TRUE,"$250000 +")</f>
        <v>$70000 - $79999</v>
      </c>
      <c r="G158" t="s">
        <v>614</v>
      </c>
      <c r="H158" t="s">
        <v>1902</v>
      </c>
      <c r="I158" t="s">
        <v>2095</v>
      </c>
      <c r="J158" s="7" t="str" cm="1">
        <f t="array" aca="1" ref="J158" ca="1">_xlfn.IFS((TODAY()-D158)/365.25&lt;20,"&lt; 20",
(TODAY()-D158)/365.25&lt;30,"20 - 30",
(TODAY()-D158)/365.25&lt;40,"30 - 40",
(TODAY()-D158)/365.25&lt;50,"40 - 50",
(TODAY()-D158)/365.25&lt;60,"50 - 60",
(TODAY()-D158)/365.25&lt;70,"60 - 70",
TRUE,"70+")</f>
        <v>30 - 40</v>
      </c>
      <c r="K158" t="str">
        <f t="shared" si="2"/>
        <v>USA</v>
      </c>
      <c r="L158" s="14">
        <f>SUMIF(ORDERLINES!D:D,CUSTOMERS!A158,ORDERLINES!J:J)</f>
        <v>524</v>
      </c>
      <c r="M158" s="14">
        <f>SUMIF(ORDERLINES!D:D,CUSTOMERS!A158,ORDERLINES!L:L)</f>
        <v>239</v>
      </c>
    </row>
    <row r="159" spans="1:13" x14ac:dyDescent="0.2">
      <c r="A159">
        <v>160</v>
      </c>
      <c r="B159" t="s">
        <v>445</v>
      </c>
      <c r="C159" t="s">
        <v>613</v>
      </c>
      <c r="D159" s="3">
        <v>30462</v>
      </c>
      <c r="E159">
        <v>3</v>
      </c>
      <c r="F159" s="6" t="str" cm="1">
        <f t="array" ref="F159">_xlfn.IFS(E159=1,"$0 - $19999",
E159=2,"$20000 - $39999",
E159=3,"$40000 - $59999",
E159=4,"$60000 - $69999",
E159=5,"$70000 - $79999",
E159=6,"$80000 - $89999",
E159=7,"$90000 - $99999",
E159=8,"$100000 - $199999",
E159=9,"$200000 - $249999",
TRUE,"$250000 +")</f>
        <v>$40000 - $59999</v>
      </c>
      <c r="G159" t="s">
        <v>615</v>
      </c>
      <c r="H159" t="s">
        <v>2084</v>
      </c>
      <c r="I159" t="s">
        <v>2097</v>
      </c>
      <c r="J159" s="7" t="str" cm="1">
        <f t="array" aca="1" ref="J159" ca="1">_xlfn.IFS((TODAY()-D159)/365.25&lt;20,"&lt; 20",
(TODAY()-D159)/365.25&lt;30,"20 - 30",
(TODAY()-D159)/365.25&lt;40,"30 - 40",
(TODAY()-D159)/365.25&lt;50,"40 - 50",
(TODAY()-D159)/365.25&lt;60,"50 - 60",
(TODAY()-D159)/365.25&lt;70,"60 - 70",
TRUE,"70+")</f>
        <v>40 - 50</v>
      </c>
      <c r="K159" t="str">
        <f t="shared" si="2"/>
        <v>Europe</v>
      </c>
      <c r="L159" s="14">
        <f>SUMIF(ORDERLINES!D:D,CUSTOMERS!A159,ORDERLINES!J:J)</f>
        <v>22</v>
      </c>
      <c r="M159" s="14">
        <f>SUMIF(ORDERLINES!D:D,CUSTOMERS!A159,ORDERLINES!L:L)</f>
        <v>9</v>
      </c>
    </row>
    <row r="160" spans="1:13" x14ac:dyDescent="0.2">
      <c r="A160">
        <v>161</v>
      </c>
      <c r="B160" t="s">
        <v>432</v>
      </c>
      <c r="C160" t="s">
        <v>616</v>
      </c>
      <c r="D160" s="3">
        <v>32144</v>
      </c>
      <c r="E160">
        <v>8</v>
      </c>
      <c r="F160" s="6" t="str" cm="1">
        <f t="array" ref="F160">_xlfn.IFS(E160=1,"$0 - $19999",
E160=2,"$20000 - $39999",
E160=3,"$40000 - $59999",
E160=4,"$60000 - $69999",
E160=5,"$70000 - $79999",
E160=6,"$80000 - $89999",
E160=7,"$90000 - $99999",
E160=8,"$100000 - $199999",
E160=9,"$200000 - $249999",
TRUE,"$250000 +")</f>
        <v>$100000 - $199999</v>
      </c>
      <c r="G160" t="s">
        <v>617</v>
      </c>
      <c r="H160" t="s">
        <v>2081</v>
      </c>
      <c r="I160" t="s">
        <v>2096</v>
      </c>
      <c r="J160" s="7" t="str" cm="1">
        <f t="array" aca="1" ref="J160" ca="1">_xlfn.IFS((TODAY()-D160)/365.25&lt;20,"&lt; 20",
(TODAY()-D160)/365.25&lt;30,"20 - 30",
(TODAY()-D160)/365.25&lt;40,"30 - 40",
(TODAY()-D160)/365.25&lt;50,"40 - 50",
(TODAY()-D160)/365.25&lt;60,"50 - 60",
(TODAY()-D160)/365.25&lt;70,"60 - 70",
TRUE,"70+")</f>
        <v>30 - 40</v>
      </c>
      <c r="K160" t="str">
        <f t="shared" si="2"/>
        <v>Europe</v>
      </c>
      <c r="L160" s="14">
        <f>SUMIF(ORDERLINES!D:D,CUSTOMERS!A160,ORDERLINES!J:J)</f>
        <v>205</v>
      </c>
      <c r="M160" s="14">
        <f>SUMIF(ORDERLINES!D:D,CUSTOMERS!A160,ORDERLINES!L:L)</f>
        <v>96.5</v>
      </c>
    </row>
    <row r="161" spans="1:13" x14ac:dyDescent="0.2">
      <c r="A161">
        <v>162</v>
      </c>
      <c r="B161" t="s">
        <v>618</v>
      </c>
      <c r="C161" t="s">
        <v>619</v>
      </c>
      <c r="D161" s="3">
        <v>28916</v>
      </c>
      <c r="E161">
        <v>8</v>
      </c>
      <c r="F161" s="6" t="str" cm="1">
        <f t="array" ref="F161">_xlfn.IFS(E161=1,"$0 - $19999",
E161=2,"$20000 - $39999",
E161=3,"$40000 - $59999",
E161=4,"$60000 - $69999",
E161=5,"$70000 - $79999",
E161=6,"$80000 - $89999",
E161=7,"$90000 - $99999",
E161=8,"$100000 - $199999",
E161=9,"$200000 - $249999",
TRUE,"$250000 +")</f>
        <v>$100000 - $199999</v>
      </c>
      <c r="G161" t="s">
        <v>620</v>
      </c>
      <c r="H161" t="s">
        <v>2088</v>
      </c>
      <c r="I161" t="s">
        <v>2099</v>
      </c>
      <c r="J161" s="7" t="str" cm="1">
        <f t="array" aca="1" ref="J161" ca="1">_xlfn.IFS((TODAY()-D161)/365.25&lt;20,"&lt; 20",
(TODAY()-D161)/365.25&lt;30,"20 - 30",
(TODAY()-D161)/365.25&lt;40,"30 - 40",
(TODAY()-D161)/365.25&lt;50,"40 - 50",
(TODAY()-D161)/365.25&lt;60,"50 - 60",
(TODAY()-D161)/365.25&lt;70,"60 - 70",
TRUE,"70+")</f>
        <v>40 - 50</v>
      </c>
      <c r="K161" t="str">
        <f t="shared" si="2"/>
        <v>Canada</v>
      </c>
      <c r="L161" s="14">
        <f>SUMIF(ORDERLINES!D:D,CUSTOMERS!A161,ORDERLINES!J:J)</f>
        <v>77</v>
      </c>
      <c r="M161" s="14">
        <f>SUMIF(ORDERLINES!D:D,CUSTOMERS!A161,ORDERLINES!L:L)</f>
        <v>35.5</v>
      </c>
    </row>
    <row r="162" spans="1:13" x14ac:dyDescent="0.2">
      <c r="A162">
        <v>163</v>
      </c>
      <c r="B162" t="s">
        <v>621</v>
      </c>
      <c r="C162" t="s">
        <v>622</v>
      </c>
      <c r="D162" s="3">
        <v>28105</v>
      </c>
      <c r="E162">
        <v>7</v>
      </c>
      <c r="F162" s="6" t="str" cm="1">
        <f t="array" ref="F162">_xlfn.IFS(E162=1,"$0 - $19999",
E162=2,"$20000 - $39999",
E162=3,"$40000 - $59999",
E162=4,"$60000 - $69999",
E162=5,"$70000 - $79999",
E162=6,"$80000 - $89999",
E162=7,"$90000 - $99999",
E162=8,"$100000 - $199999",
E162=9,"$200000 - $249999",
TRUE,"$250000 +")</f>
        <v>$90000 - $99999</v>
      </c>
      <c r="G162" t="s">
        <v>623</v>
      </c>
      <c r="H162" t="s">
        <v>2036</v>
      </c>
      <c r="I162" t="s">
        <v>2094</v>
      </c>
      <c r="J162" s="7" t="str" cm="1">
        <f t="array" aca="1" ref="J162" ca="1">_xlfn.IFS((TODAY()-D162)/365.25&lt;20,"&lt; 20",
(TODAY()-D162)/365.25&lt;30,"20 - 30",
(TODAY()-D162)/365.25&lt;40,"30 - 40",
(TODAY()-D162)/365.25&lt;50,"40 - 50",
(TODAY()-D162)/365.25&lt;60,"50 - 60",
(TODAY()-D162)/365.25&lt;70,"60 - 70",
TRUE,"70+")</f>
        <v>40 - 50</v>
      </c>
      <c r="K162" t="str">
        <f t="shared" si="2"/>
        <v>USA</v>
      </c>
      <c r="L162" s="14">
        <f>SUMIF(ORDERLINES!D:D,CUSTOMERS!A162,ORDERLINES!J:J)</f>
        <v>579</v>
      </c>
      <c r="M162" s="14">
        <f>SUMIF(ORDERLINES!D:D,CUSTOMERS!A162,ORDERLINES!L:L)</f>
        <v>269.5</v>
      </c>
    </row>
    <row r="163" spans="1:13" x14ac:dyDescent="0.2">
      <c r="A163">
        <v>164</v>
      </c>
      <c r="B163" t="s">
        <v>248</v>
      </c>
      <c r="C163" t="s">
        <v>624</v>
      </c>
      <c r="D163" s="3">
        <v>27722</v>
      </c>
      <c r="E163">
        <v>4</v>
      </c>
      <c r="F163" s="6" t="str" cm="1">
        <f t="array" ref="F163">_xlfn.IFS(E163=1,"$0 - $19999",
E163=2,"$20000 - $39999",
E163=3,"$40000 - $59999",
E163=4,"$60000 - $69999",
E163=5,"$70000 - $79999",
E163=6,"$80000 - $89999",
E163=7,"$90000 - $99999",
E163=8,"$100000 - $199999",
E163=9,"$200000 - $249999",
TRUE,"$250000 +")</f>
        <v>$60000 - $69999</v>
      </c>
      <c r="G163" t="s">
        <v>625</v>
      </c>
      <c r="H163" t="s">
        <v>2026</v>
      </c>
      <c r="I163" t="s">
        <v>2091</v>
      </c>
      <c r="J163" s="7" t="str" cm="1">
        <f t="array" aca="1" ref="J163" ca="1">_xlfn.IFS((TODAY()-D163)/365.25&lt;20,"&lt; 20",
(TODAY()-D163)/365.25&lt;30,"20 - 30",
(TODAY()-D163)/365.25&lt;40,"30 - 40",
(TODAY()-D163)/365.25&lt;50,"40 - 50",
(TODAY()-D163)/365.25&lt;60,"50 - 60",
(TODAY()-D163)/365.25&lt;70,"60 - 70",
TRUE,"70+")</f>
        <v>40 - 50</v>
      </c>
      <c r="K163" t="str">
        <f t="shared" si="2"/>
        <v>USA</v>
      </c>
      <c r="L163" s="14">
        <f>SUMIF(ORDERLINES!D:D,CUSTOMERS!A163,ORDERLINES!J:J)</f>
        <v>204</v>
      </c>
      <c r="M163" s="14">
        <f>SUMIF(ORDERLINES!D:D,CUSTOMERS!A163,ORDERLINES!L:L)</f>
        <v>97</v>
      </c>
    </row>
    <row r="164" spans="1:13" x14ac:dyDescent="0.2">
      <c r="A164">
        <v>165</v>
      </c>
      <c r="B164" t="s">
        <v>626</v>
      </c>
      <c r="C164" t="s">
        <v>627</v>
      </c>
      <c r="D164" s="3">
        <v>32623</v>
      </c>
      <c r="E164">
        <v>9</v>
      </c>
      <c r="F164" s="6" t="str" cm="1">
        <f t="array" ref="F164">_xlfn.IFS(E164=1,"$0 - $19999",
E164=2,"$20000 - $39999",
E164=3,"$40000 - $59999",
E164=4,"$60000 - $69999",
E164=5,"$70000 - $79999",
E164=6,"$80000 - $89999",
E164=7,"$90000 - $99999",
E164=8,"$100000 - $199999",
E164=9,"$200000 - $249999",
TRUE,"$250000 +")</f>
        <v>$200000 - $249999</v>
      </c>
      <c r="G164" t="s">
        <v>628</v>
      </c>
      <c r="H164" t="s">
        <v>1876</v>
      </c>
      <c r="I164" t="s">
        <v>2093</v>
      </c>
      <c r="J164" s="7" t="str" cm="1">
        <f t="array" aca="1" ref="J164" ca="1">_xlfn.IFS((TODAY()-D164)/365.25&lt;20,"&lt; 20",
(TODAY()-D164)/365.25&lt;30,"20 - 30",
(TODAY()-D164)/365.25&lt;40,"30 - 40",
(TODAY()-D164)/365.25&lt;50,"40 - 50",
(TODAY()-D164)/365.25&lt;60,"50 - 60",
(TODAY()-D164)/365.25&lt;70,"60 - 70",
TRUE,"70+")</f>
        <v>30 - 40</v>
      </c>
      <c r="K164" t="str">
        <f t="shared" si="2"/>
        <v>USA</v>
      </c>
      <c r="L164" s="14">
        <f>SUMIF(ORDERLINES!D:D,CUSTOMERS!A164,ORDERLINES!J:J)</f>
        <v>47</v>
      </c>
      <c r="M164" s="14">
        <f>SUMIF(ORDERLINES!D:D,CUSTOMERS!A164,ORDERLINES!L:L)</f>
        <v>19.5</v>
      </c>
    </row>
    <row r="165" spans="1:13" x14ac:dyDescent="0.2">
      <c r="A165">
        <v>166</v>
      </c>
      <c r="B165" t="s">
        <v>248</v>
      </c>
      <c r="C165" t="s">
        <v>629</v>
      </c>
      <c r="D165" s="3">
        <v>28542</v>
      </c>
      <c r="E165">
        <v>5</v>
      </c>
      <c r="F165" s="6" t="str" cm="1">
        <f t="array" ref="F165">_xlfn.IFS(E165=1,"$0 - $19999",
E165=2,"$20000 - $39999",
E165=3,"$40000 - $59999",
E165=4,"$60000 - $69999",
E165=5,"$70000 - $79999",
E165=6,"$80000 - $89999",
E165=7,"$90000 - $99999",
E165=8,"$100000 - $199999",
E165=9,"$200000 - $249999",
TRUE,"$250000 +")</f>
        <v>$70000 - $79999</v>
      </c>
      <c r="G165" t="s">
        <v>630</v>
      </c>
      <c r="H165" t="s">
        <v>2060</v>
      </c>
      <c r="I165" t="s">
        <v>2095</v>
      </c>
      <c r="J165" s="7" t="str" cm="1">
        <f t="array" aca="1" ref="J165" ca="1">_xlfn.IFS((TODAY()-D165)/365.25&lt;20,"&lt; 20",
(TODAY()-D165)/365.25&lt;30,"20 - 30",
(TODAY()-D165)/365.25&lt;40,"30 - 40",
(TODAY()-D165)/365.25&lt;50,"40 - 50",
(TODAY()-D165)/365.25&lt;60,"50 - 60",
(TODAY()-D165)/365.25&lt;70,"60 - 70",
TRUE,"70+")</f>
        <v>40 - 50</v>
      </c>
      <c r="K165" t="str">
        <f t="shared" si="2"/>
        <v>USA</v>
      </c>
      <c r="L165" s="14">
        <f>SUMIF(ORDERLINES!D:D,CUSTOMERS!A165,ORDERLINES!J:J)</f>
        <v>112</v>
      </c>
      <c r="M165" s="14">
        <f>SUMIF(ORDERLINES!D:D,CUSTOMERS!A165,ORDERLINES!L:L)</f>
        <v>52</v>
      </c>
    </row>
    <row r="166" spans="1:13" x14ac:dyDescent="0.2">
      <c r="A166">
        <v>167</v>
      </c>
      <c r="B166" t="s">
        <v>631</v>
      </c>
      <c r="C166" t="s">
        <v>632</v>
      </c>
      <c r="D166" s="3">
        <v>30845</v>
      </c>
      <c r="E166">
        <v>5</v>
      </c>
      <c r="F166" s="6" t="str" cm="1">
        <f t="array" ref="F166">_xlfn.IFS(E166=1,"$0 - $19999",
E166=2,"$20000 - $39999",
E166=3,"$40000 - $59999",
E166=4,"$60000 - $69999",
E166=5,"$70000 - $79999",
E166=6,"$80000 - $89999",
E166=7,"$90000 - $99999",
E166=8,"$100000 - $199999",
E166=9,"$200000 - $249999",
TRUE,"$250000 +")</f>
        <v>$70000 - $79999</v>
      </c>
      <c r="G166" t="s">
        <v>633</v>
      </c>
      <c r="H166" t="s">
        <v>2077</v>
      </c>
      <c r="I166" t="s">
        <v>2091</v>
      </c>
      <c r="J166" s="7" t="str" cm="1">
        <f t="array" aca="1" ref="J166" ca="1">_xlfn.IFS((TODAY()-D166)/365.25&lt;20,"&lt; 20",
(TODAY()-D166)/365.25&lt;30,"20 - 30",
(TODAY()-D166)/365.25&lt;40,"30 - 40",
(TODAY()-D166)/365.25&lt;50,"40 - 50",
(TODAY()-D166)/365.25&lt;60,"50 - 60",
(TODAY()-D166)/365.25&lt;70,"60 - 70",
TRUE,"70+")</f>
        <v>30 - 40</v>
      </c>
      <c r="K166" t="str">
        <f t="shared" si="2"/>
        <v>USA</v>
      </c>
      <c r="L166" s="14">
        <f>SUMIF(ORDERLINES!D:D,CUSTOMERS!A166,ORDERLINES!J:J)</f>
        <v>104</v>
      </c>
      <c r="M166" s="14">
        <f>SUMIF(ORDERLINES!D:D,CUSTOMERS!A166,ORDERLINES!L:L)</f>
        <v>44</v>
      </c>
    </row>
    <row r="167" spans="1:13" x14ac:dyDescent="0.2">
      <c r="A167">
        <v>168</v>
      </c>
      <c r="B167" t="s">
        <v>634</v>
      </c>
      <c r="C167" t="s">
        <v>635</v>
      </c>
      <c r="D167" s="3">
        <v>31244</v>
      </c>
      <c r="E167">
        <v>1</v>
      </c>
      <c r="F167" s="6" t="str" cm="1">
        <f t="array" ref="F167">_xlfn.IFS(E167=1,"$0 - $19999",
E167=2,"$20000 - $39999",
E167=3,"$40000 - $59999",
E167=4,"$60000 - $69999",
E167=5,"$70000 - $79999",
E167=6,"$80000 - $89999",
E167=7,"$90000 - $99999",
E167=8,"$100000 - $199999",
E167=9,"$200000 - $249999",
TRUE,"$250000 +")</f>
        <v>$0 - $19999</v>
      </c>
      <c r="G167" t="s">
        <v>636</v>
      </c>
      <c r="H167" t="s">
        <v>1935</v>
      </c>
      <c r="I167" t="s">
        <v>2095</v>
      </c>
      <c r="J167" s="7" t="str" cm="1">
        <f t="array" aca="1" ref="J167" ca="1">_xlfn.IFS((TODAY()-D167)/365.25&lt;20,"&lt; 20",
(TODAY()-D167)/365.25&lt;30,"20 - 30",
(TODAY()-D167)/365.25&lt;40,"30 - 40",
(TODAY()-D167)/365.25&lt;50,"40 - 50",
(TODAY()-D167)/365.25&lt;60,"50 - 60",
(TODAY()-D167)/365.25&lt;70,"60 - 70",
TRUE,"70+")</f>
        <v>30 - 40</v>
      </c>
      <c r="K167" t="str">
        <f t="shared" si="2"/>
        <v>USA</v>
      </c>
      <c r="L167" s="14">
        <f>SUMIF(ORDERLINES!D:D,CUSTOMERS!A167,ORDERLINES!J:J)</f>
        <v>125</v>
      </c>
      <c r="M167" s="14">
        <f>SUMIF(ORDERLINES!D:D,CUSTOMERS!A167,ORDERLINES!L:L)</f>
        <v>54.5</v>
      </c>
    </row>
    <row r="168" spans="1:13" x14ac:dyDescent="0.2">
      <c r="A168">
        <v>169</v>
      </c>
      <c r="B168" t="s">
        <v>637</v>
      </c>
      <c r="C168" t="s">
        <v>638</v>
      </c>
      <c r="D168" s="3">
        <v>29313</v>
      </c>
      <c r="E168">
        <v>3</v>
      </c>
      <c r="F168" s="6" t="str" cm="1">
        <f t="array" ref="F168">_xlfn.IFS(E168=1,"$0 - $19999",
E168=2,"$20000 - $39999",
E168=3,"$40000 - $59999",
E168=4,"$60000 - $69999",
E168=5,"$70000 - $79999",
E168=6,"$80000 - $89999",
E168=7,"$90000 - $99999",
E168=8,"$100000 - $199999",
E168=9,"$200000 - $249999",
TRUE,"$250000 +")</f>
        <v>$40000 - $59999</v>
      </c>
      <c r="G168" t="s">
        <v>639</v>
      </c>
      <c r="H168" t="s">
        <v>1909</v>
      </c>
      <c r="I168" t="s">
        <v>2089</v>
      </c>
      <c r="J168" s="7" t="str" cm="1">
        <f t="array" aca="1" ref="J168" ca="1">_xlfn.IFS((TODAY()-D168)/365.25&lt;20,"&lt; 20",
(TODAY()-D168)/365.25&lt;30,"20 - 30",
(TODAY()-D168)/365.25&lt;40,"30 - 40",
(TODAY()-D168)/365.25&lt;50,"40 - 50",
(TODAY()-D168)/365.25&lt;60,"50 - 60",
(TODAY()-D168)/365.25&lt;70,"60 - 70",
TRUE,"70+")</f>
        <v>40 - 50</v>
      </c>
      <c r="K168" t="str">
        <f t="shared" si="2"/>
        <v>USA</v>
      </c>
      <c r="L168" s="14">
        <f>SUMIF(ORDERLINES!D:D,CUSTOMERS!A168,ORDERLINES!J:J)</f>
        <v>121</v>
      </c>
      <c r="M168" s="14">
        <f>SUMIF(ORDERLINES!D:D,CUSTOMERS!A168,ORDERLINES!L:L)</f>
        <v>55.5</v>
      </c>
    </row>
    <row r="169" spans="1:13" x14ac:dyDescent="0.2">
      <c r="A169">
        <v>170</v>
      </c>
      <c r="B169" t="s">
        <v>640</v>
      </c>
      <c r="C169" t="s">
        <v>641</v>
      </c>
      <c r="D169" s="3">
        <v>28208</v>
      </c>
      <c r="E169">
        <v>4</v>
      </c>
      <c r="F169" s="6" t="str" cm="1">
        <f t="array" ref="F169">_xlfn.IFS(E169=1,"$0 - $19999",
E169=2,"$20000 - $39999",
E169=3,"$40000 - $59999",
E169=4,"$60000 - $69999",
E169=5,"$70000 - $79999",
E169=6,"$80000 - $89999",
E169=7,"$90000 - $99999",
E169=8,"$100000 - $199999",
E169=9,"$200000 - $249999",
TRUE,"$250000 +")</f>
        <v>$60000 - $69999</v>
      </c>
      <c r="G169" t="s">
        <v>642</v>
      </c>
      <c r="H169" t="s">
        <v>1875</v>
      </c>
      <c r="I169" t="s">
        <v>2090</v>
      </c>
      <c r="J169" s="7" t="str" cm="1">
        <f t="array" aca="1" ref="J169" ca="1">_xlfn.IFS((TODAY()-D169)/365.25&lt;20,"&lt; 20",
(TODAY()-D169)/365.25&lt;30,"20 - 30",
(TODAY()-D169)/365.25&lt;40,"30 - 40",
(TODAY()-D169)/365.25&lt;50,"40 - 50",
(TODAY()-D169)/365.25&lt;60,"50 - 60",
(TODAY()-D169)/365.25&lt;70,"60 - 70",
TRUE,"70+")</f>
        <v>40 - 50</v>
      </c>
      <c r="K169" t="str">
        <f t="shared" si="2"/>
        <v>USA</v>
      </c>
      <c r="L169" s="14">
        <f>SUMIF(ORDERLINES!D:D,CUSTOMERS!A169,ORDERLINES!J:J)</f>
        <v>18</v>
      </c>
      <c r="M169" s="14">
        <f>SUMIF(ORDERLINES!D:D,CUSTOMERS!A169,ORDERLINES!L:L)</f>
        <v>7</v>
      </c>
    </row>
    <row r="170" spans="1:13" x14ac:dyDescent="0.2">
      <c r="A170">
        <v>171</v>
      </c>
      <c r="B170" t="s">
        <v>643</v>
      </c>
      <c r="C170" t="s">
        <v>641</v>
      </c>
      <c r="D170" s="3">
        <v>27811</v>
      </c>
      <c r="E170">
        <v>2</v>
      </c>
      <c r="F170" s="6" t="str" cm="1">
        <f t="array" ref="F170">_xlfn.IFS(E170=1,"$0 - $19999",
E170=2,"$20000 - $39999",
E170=3,"$40000 - $59999",
E170=4,"$60000 - $69999",
E170=5,"$70000 - $79999",
E170=6,"$80000 - $89999",
E170=7,"$90000 - $99999",
E170=8,"$100000 - $199999",
E170=9,"$200000 - $249999",
TRUE,"$250000 +")</f>
        <v>$20000 - $39999</v>
      </c>
      <c r="G170" t="s">
        <v>644</v>
      </c>
      <c r="H170" t="s">
        <v>1932</v>
      </c>
      <c r="I170" t="s">
        <v>2094</v>
      </c>
      <c r="J170" s="7" t="str" cm="1">
        <f t="array" aca="1" ref="J170" ca="1">_xlfn.IFS((TODAY()-D170)/365.25&lt;20,"&lt; 20",
(TODAY()-D170)/365.25&lt;30,"20 - 30",
(TODAY()-D170)/365.25&lt;40,"30 - 40",
(TODAY()-D170)/365.25&lt;50,"40 - 50",
(TODAY()-D170)/365.25&lt;60,"50 - 60",
(TODAY()-D170)/365.25&lt;70,"60 - 70",
TRUE,"70+")</f>
        <v>40 - 50</v>
      </c>
      <c r="K170" t="str">
        <f t="shared" si="2"/>
        <v>USA</v>
      </c>
      <c r="L170" s="14">
        <f>SUMIF(ORDERLINES!D:D,CUSTOMERS!A170,ORDERLINES!J:J)</f>
        <v>146</v>
      </c>
      <c r="M170" s="14">
        <f>SUMIF(ORDERLINES!D:D,CUSTOMERS!A170,ORDERLINES!L:L)</f>
        <v>64</v>
      </c>
    </row>
    <row r="171" spans="1:13" x14ac:dyDescent="0.2">
      <c r="A171">
        <v>172</v>
      </c>
      <c r="B171" t="s">
        <v>564</v>
      </c>
      <c r="C171" t="s">
        <v>641</v>
      </c>
      <c r="D171" s="3">
        <v>27369</v>
      </c>
      <c r="E171">
        <v>3</v>
      </c>
      <c r="F171" s="6" t="str" cm="1">
        <f t="array" ref="F171">_xlfn.IFS(E171=1,"$0 - $19999",
E171=2,"$20000 - $39999",
E171=3,"$40000 - $59999",
E171=4,"$60000 - $69999",
E171=5,"$70000 - $79999",
E171=6,"$80000 - $89999",
E171=7,"$90000 - $99999",
E171=8,"$100000 - $199999",
E171=9,"$200000 - $249999",
TRUE,"$250000 +")</f>
        <v>$40000 - $59999</v>
      </c>
      <c r="G171" t="s">
        <v>645</v>
      </c>
      <c r="H171" t="s">
        <v>2010</v>
      </c>
      <c r="I171" t="s">
        <v>2093</v>
      </c>
      <c r="J171" s="7" t="str" cm="1">
        <f t="array" aca="1" ref="J171" ca="1">_xlfn.IFS((TODAY()-D171)/365.25&lt;20,"&lt; 20",
(TODAY()-D171)/365.25&lt;30,"20 - 30",
(TODAY()-D171)/365.25&lt;40,"30 - 40",
(TODAY()-D171)/365.25&lt;50,"40 - 50",
(TODAY()-D171)/365.25&lt;60,"50 - 60",
(TODAY()-D171)/365.25&lt;70,"60 - 70",
TRUE,"70+")</f>
        <v>40 - 50</v>
      </c>
      <c r="K171" t="str">
        <f t="shared" si="2"/>
        <v>USA</v>
      </c>
      <c r="L171" s="14">
        <f>SUMIF(ORDERLINES!D:D,CUSTOMERS!A171,ORDERLINES!J:J)</f>
        <v>120</v>
      </c>
      <c r="M171" s="14">
        <f>SUMIF(ORDERLINES!D:D,CUSTOMERS!A171,ORDERLINES!L:L)</f>
        <v>57</v>
      </c>
    </row>
    <row r="172" spans="1:13" x14ac:dyDescent="0.2">
      <c r="A172">
        <v>173</v>
      </c>
      <c r="B172" t="s">
        <v>186</v>
      </c>
      <c r="C172" t="s">
        <v>646</v>
      </c>
      <c r="D172" s="3">
        <v>26984</v>
      </c>
      <c r="E172">
        <v>3</v>
      </c>
      <c r="F172" s="6" t="str" cm="1">
        <f t="array" ref="F172">_xlfn.IFS(E172=1,"$0 - $19999",
E172=2,"$20000 - $39999",
E172=3,"$40000 - $59999",
E172=4,"$60000 - $69999",
E172=5,"$70000 - $79999",
E172=6,"$80000 - $89999",
E172=7,"$90000 - $99999",
E172=8,"$100000 - $199999",
E172=9,"$200000 - $249999",
TRUE,"$250000 +")</f>
        <v>$40000 - $59999</v>
      </c>
      <c r="G172" t="s">
        <v>647</v>
      </c>
      <c r="H172" t="s">
        <v>1925</v>
      </c>
      <c r="I172" t="s">
        <v>2093</v>
      </c>
      <c r="J172" s="7" t="str" cm="1">
        <f t="array" aca="1" ref="J172" ca="1">_xlfn.IFS((TODAY()-D172)/365.25&lt;20,"&lt; 20",
(TODAY()-D172)/365.25&lt;30,"20 - 30",
(TODAY()-D172)/365.25&lt;40,"30 - 40",
(TODAY()-D172)/365.25&lt;50,"40 - 50",
(TODAY()-D172)/365.25&lt;60,"50 - 60",
(TODAY()-D172)/365.25&lt;70,"60 - 70",
TRUE,"70+")</f>
        <v>50 - 60</v>
      </c>
      <c r="K172" t="str">
        <f t="shared" si="2"/>
        <v>USA</v>
      </c>
      <c r="L172" s="14">
        <f>SUMIF(ORDERLINES!D:D,CUSTOMERS!A172,ORDERLINES!J:J)</f>
        <v>749</v>
      </c>
      <c r="M172" s="14">
        <f>SUMIF(ORDERLINES!D:D,CUSTOMERS!A172,ORDERLINES!L:L)</f>
        <v>366.5</v>
      </c>
    </row>
    <row r="173" spans="1:13" x14ac:dyDescent="0.2">
      <c r="A173">
        <v>174</v>
      </c>
      <c r="B173" t="s">
        <v>284</v>
      </c>
      <c r="C173" t="s">
        <v>648</v>
      </c>
      <c r="D173" s="3">
        <v>22595</v>
      </c>
      <c r="E173">
        <v>5</v>
      </c>
      <c r="F173" s="6" t="str" cm="1">
        <f t="array" ref="F173">_xlfn.IFS(E173=1,"$0 - $19999",
E173=2,"$20000 - $39999",
E173=3,"$40000 - $59999",
E173=4,"$60000 - $69999",
E173=5,"$70000 - $79999",
E173=6,"$80000 - $89999",
E173=7,"$90000 - $99999",
E173=8,"$100000 - $199999",
E173=9,"$200000 - $249999",
TRUE,"$250000 +")</f>
        <v>$70000 - $79999</v>
      </c>
      <c r="G173" t="s">
        <v>649</v>
      </c>
      <c r="H173" t="s">
        <v>1860</v>
      </c>
      <c r="I173" t="s">
        <v>2093</v>
      </c>
      <c r="J173" s="7" t="str" cm="1">
        <f t="array" aca="1" ref="J173" ca="1">_xlfn.IFS((TODAY()-D173)/365.25&lt;20,"&lt; 20",
(TODAY()-D173)/365.25&lt;30,"20 - 30",
(TODAY()-D173)/365.25&lt;40,"30 - 40",
(TODAY()-D173)/365.25&lt;50,"40 - 50",
(TODAY()-D173)/365.25&lt;60,"50 - 60",
(TODAY()-D173)/365.25&lt;70,"60 - 70",
TRUE,"70+")</f>
        <v>60 - 70</v>
      </c>
      <c r="K173" t="str">
        <f t="shared" si="2"/>
        <v>USA</v>
      </c>
      <c r="L173" s="14">
        <f>SUMIF(ORDERLINES!D:D,CUSTOMERS!A173,ORDERLINES!J:J)</f>
        <v>985</v>
      </c>
      <c r="M173" s="14">
        <f>SUMIF(ORDERLINES!D:D,CUSTOMERS!A173,ORDERLINES!L:L)</f>
        <v>476.5</v>
      </c>
    </row>
    <row r="174" spans="1:13" x14ac:dyDescent="0.2">
      <c r="A174">
        <v>175</v>
      </c>
      <c r="B174" t="s">
        <v>389</v>
      </c>
      <c r="C174" t="s">
        <v>650</v>
      </c>
      <c r="D174" s="3">
        <v>24618</v>
      </c>
      <c r="E174">
        <v>4</v>
      </c>
      <c r="F174" s="6" t="str" cm="1">
        <f t="array" ref="F174">_xlfn.IFS(E174=1,"$0 - $19999",
E174=2,"$20000 - $39999",
E174=3,"$40000 - $59999",
E174=4,"$60000 - $69999",
E174=5,"$70000 - $79999",
E174=6,"$80000 - $89999",
E174=7,"$90000 - $99999",
E174=8,"$100000 - $199999",
E174=9,"$200000 - $249999",
TRUE,"$250000 +")</f>
        <v>$60000 - $69999</v>
      </c>
      <c r="G174" t="s">
        <v>651</v>
      </c>
      <c r="H174" t="s">
        <v>1887</v>
      </c>
      <c r="I174" t="s">
        <v>2093</v>
      </c>
      <c r="J174" s="7" t="str" cm="1">
        <f t="array" aca="1" ref="J174" ca="1">_xlfn.IFS((TODAY()-D174)/365.25&lt;20,"&lt; 20",
(TODAY()-D174)/365.25&lt;30,"20 - 30",
(TODAY()-D174)/365.25&lt;40,"30 - 40",
(TODAY()-D174)/365.25&lt;50,"40 - 50",
(TODAY()-D174)/365.25&lt;60,"50 - 60",
(TODAY()-D174)/365.25&lt;70,"60 - 70",
TRUE,"70+")</f>
        <v>50 - 60</v>
      </c>
      <c r="K174" t="str">
        <f t="shared" si="2"/>
        <v>USA</v>
      </c>
      <c r="L174" s="14">
        <f>SUMIF(ORDERLINES!D:D,CUSTOMERS!A174,ORDERLINES!J:J)</f>
        <v>739</v>
      </c>
      <c r="M174" s="14">
        <f>SUMIF(ORDERLINES!D:D,CUSTOMERS!A174,ORDERLINES!L:L)</f>
        <v>362.5</v>
      </c>
    </row>
    <row r="175" spans="1:13" x14ac:dyDescent="0.2">
      <c r="A175">
        <v>176</v>
      </c>
      <c r="B175" t="s">
        <v>652</v>
      </c>
      <c r="C175" t="s">
        <v>653</v>
      </c>
      <c r="D175" s="3">
        <v>34929</v>
      </c>
      <c r="E175">
        <v>2</v>
      </c>
      <c r="F175" s="6" t="str" cm="1">
        <f t="array" ref="F175">_xlfn.IFS(E175=1,"$0 - $19999",
E175=2,"$20000 - $39999",
E175=3,"$40000 - $59999",
E175=4,"$60000 - $69999",
E175=5,"$70000 - $79999",
E175=6,"$80000 - $89999",
E175=7,"$90000 - $99999",
E175=8,"$100000 - $199999",
E175=9,"$200000 - $249999",
TRUE,"$250000 +")</f>
        <v>$20000 - $39999</v>
      </c>
      <c r="G175" t="s">
        <v>654</v>
      </c>
      <c r="H175" t="s">
        <v>1906</v>
      </c>
      <c r="I175" t="s">
        <v>2093</v>
      </c>
      <c r="J175" s="7" t="str" cm="1">
        <f t="array" aca="1" ref="J175" ca="1">_xlfn.IFS((TODAY()-D175)/365.25&lt;20,"&lt; 20",
(TODAY()-D175)/365.25&lt;30,"20 - 30",
(TODAY()-D175)/365.25&lt;40,"30 - 40",
(TODAY()-D175)/365.25&lt;50,"40 - 50",
(TODAY()-D175)/365.25&lt;60,"50 - 60",
(TODAY()-D175)/365.25&lt;70,"60 - 70",
TRUE,"70+")</f>
        <v>20 - 30</v>
      </c>
      <c r="K175" t="str">
        <f t="shared" si="2"/>
        <v>USA</v>
      </c>
      <c r="L175" s="14">
        <f>SUMIF(ORDERLINES!D:D,CUSTOMERS!A175,ORDERLINES!J:J)</f>
        <v>144</v>
      </c>
      <c r="M175" s="14">
        <f>SUMIF(ORDERLINES!D:D,CUSTOMERS!A175,ORDERLINES!L:L)</f>
        <v>69</v>
      </c>
    </row>
    <row r="176" spans="1:13" x14ac:dyDescent="0.2">
      <c r="A176">
        <v>177</v>
      </c>
      <c r="B176" t="s">
        <v>655</v>
      </c>
      <c r="C176" t="s">
        <v>653</v>
      </c>
      <c r="D176" s="3">
        <v>32551</v>
      </c>
      <c r="E176">
        <v>4</v>
      </c>
      <c r="F176" s="6" t="str" cm="1">
        <f t="array" ref="F176">_xlfn.IFS(E176=1,"$0 - $19999",
E176=2,"$20000 - $39999",
E176=3,"$40000 - $59999",
E176=4,"$60000 - $69999",
E176=5,"$70000 - $79999",
E176=6,"$80000 - $89999",
E176=7,"$90000 - $99999",
E176=8,"$100000 - $199999",
E176=9,"$200000 - $249999",
TRUE,"$250000 +")</f>
        <v>$60000 - $69999</v>
      </c>
      <c r="G176" t="s">
        <v>656</v>
      </c>
      <c r="H176" t="s">
        <v>1869</v>
      </c>
      <c r="I176" t="s">
        <v>2090</v>
      </c>
      <c r="J176" s="7" t="str" cm="1">
        <f t="array" aca="1" ref="J176" ca="1">_xlfn.IFS((TODAY()-D176)/365.25&lt;20,"&lt; 20",
(TODAY()-D176)/365.25&lt;30,"20 - 30",
(TODAY()-D176)/365.25&lt;40,"30 - 40",
(TODAY()-D176)/365.25&lt;50,"40 - 50",
(TODAY()-D176)/365.25&lt;60,"50 - 60",
(TODAY()-D176)/365.25&lt;70,"60 - 70",
TRUE,"70+")</f>
        <v>30 - 40</v>
      </c>
      <c r="K176" t="str">
        <f t="shared" si="2"/>
        <v>USA</v>
      </c>
      <c r="L176" s="14">
        <f>SUMIF(ORDERLINES!D:D,CUSTOMERS!A176,ORDERLINES!J:J)</f>
        <v>93</v>
      </c>
      <c r="M176" s="14">
        <f>SUMIF(ORDERLINES!D:D,CUSTOMERS!A176,ORDERLINES!L:L)</f>
        <v>39.5</v>
      </c>
    </row>
    <row r="177" spans="1:13" x14ac:dyDescent="0.2">
      <c r="A177">
        <v>178</v>
      </c>
      <c r="B177" t="s">
        <v>657</v>
      </c>
      <c r="C177" t="s">
        <v>658</v>
      </c>
      <c r="D177" s="3">
        <v>20364</v>
      </c>
      <c r="E177">
        <v>5</v>
      </c>
      <c r="F177" s="6" t="str" cm="1">
        <f t="array" ref="F177">_xlfn.IFS(E177=1,"$0 - $19999",
E177=2,"$20000 - $39999",
E177=3,"$40000 - $59999",
E177=4,"$60000 - $69999",
E177=5,"$70000 - $79999",
E177=6,"$80000 - $89999",
E177=7,"$90000 - $99999",
E177=8,"$100000 - $199999",
E177=9,"$200000 - $249999",
TRUE,"$250000 +")</f>
        <v>$70000 - $79999</v>
      </c>
      <c r="G177" t="s">
        <v>659</v>
      </c>
      <c r="H177" t="s">
        <v>1946</v>
      </c>
      <c r="I177" t="s">
        <v>2093</v>
      </c>
      <c r="J177" s="7" t="str" cm="1">
        <f t="array" aca="1" ref="J177" ca="1">_xlfn.IFS((TODAY()-D177)/365.25&lt;20,"&lt; 20",
(TODAY()-D177)/365.25&lt;30,"20 - 30",
(TODAY()-D177)/365.25&lt;40,"30 - 40",
(TODAY()-D177)/365.25&lt;50,"40 - 50",
(TODAY()-D177)/365.25&lt;60,"50 - 60",
(TODAY()-D177)/365.25&lt;70,"60 - 70",
TRUE,"70+")</f>
        <v>60 - 70</v>
      </c>
      <c r="K177" t="str">
        <f t="shared" si="2"/>
        <v>USA</v>
      </c>
      <c r="L177" s="14">
        <f>SUMIF(ORDERLINES!D:D,CUSTOMERS!A177,ORDERLINES!J:J)</f>
        <v>230</v>
      </c>
      <c r="M177" s="14">
        <f>SUMIF(ORDERLINES!D:D,CUSTOMERS!A177,ORDERLINES!L:L)</f>
        <v>112</v>
      </c>
    </row>
    <row r="178" spans="1:13" x14ac:dyDescent="0.2">
      <c r="A178">
        <v>179</v>
      </c>
      <c r="B178" t="s">
        <v>660</v>
      </c>
      <c r="C178" t="s">
        <v>661</v>
      </c>
      <c r="D178" s="3">
        <v>32478</v>
      </c>
      <c r="E178">
        <v>6</v>
      </c>
      <c r="F178" s="6" t="str" cm="1">
        <f t="array" ref="F178">_xlfn.IFS(E178=1,"$0 - $19999",
E178=2,"$20000 - $39999",
E178=3,"$40000 - $59999",
E178=4,"$60000 - $69999",
E178=5,"$70000 - $79999",
E178=6,"$80000 - $89999",
E178=7,"$90000 - $99999",
E178=8,"$100000 - $199999",
E178=9,"$200000 - $249999",
TRUE,"$250000 +")</f>
        <v>$80000 - $89999</v>
      </c>
      <c r="G178" t="s">
        <v>662</v>
      </c>
      <c r="H178" t="s">
        <v>1882</v>
      </c>
      <c r="I178" t="s">
        <v>2092</v>
      </c>
      <c r="J178" s="7" t="str" cm="1">
        <f t="array" aca="1" ref="J178" ca="1">_xlfn.IFS((TODAY()-D178)/365.25&lt;20,"&lt; 20",
(TODAY()-D178)/365.25&lt;30,"20 - 30",
(TODAY()-D178)/365.25&lt;40,"30 - 40",
(TODAY()-D178)/365.25&lt;50,"40 - 50",
(TODAY()-D178)/365.25&lt;60,"50 - 60",
(TODAY()-D178)/365.25&lt;70,"60 - 70",
TRUE,"70+")</f>
        <v>30 - 40</v>
      </c>
      <c r="K178" t="str">
        <f t="shared" si="2"/>
        <v>USA</v>
      </c>
      <c r="L178" s="14">
        <f>SUMIF(ORDERLINES!D:D,CUSTOMERS!A178,ORDERLINES!J:J)</f>
        <v>20</v>
      </c>
      <c r="M178" s="14">
        <f>SUMIF(ORDERLINES!D:D,CUSTOMERS!A178,ORDERLINES!L:L)</f>
        <v>8</v>
      </c>
    </row>
    <row r="179" spans="1:13" x14ac:dyDescent="0.2">
      <c r="A179">
        <v>180</v>
      </c>
      <c r="B179" t="s">
        <v>663</v>
      </c>
      <c r="C179" t="s">
        <v>661</v>
      </c>
      <c r="D179" s="3">
        <v>32949</v>
      </c>
      <c r="E179">
        <v>2</v>
      </c>
      <c r="F179" s="6" t="str" cm="1">
        <f t="array" ref="F179">_xlfn.IFS(E179=1,"$0 - $19999",
E179=2,"$20000 - $39999",
E179=3,"$40000 - $59999",
E179=4,"$60000 - $69999",
E179=5,"$70000 - $79999",
E179=6,"$80000 - $89999",
E179=7,"$90000 - $99999",
E179=8,"$100000 - $199999",
E179=9,"$200000 - $249999",
TRUE,"$250000 +")</f>
        <v>$20000 - $39999</v>
      </c>
      <c r="G179" t="s">
        <v>664</v>
      </c>
      <c r="H179" t="s">
        <v>1896</v>
      </c>
      <c r="I179" t="s">
        <v>2089</v>
      </c>
      <c r="J179" s="7" t="str" cm="1">
        <f t="array" aca="1" ref="J179" ca="1">_xlfn.IFS((TODAY()-D179)/365.25&lt;20,"&lt; 20",
(TODAY()-D179)/365.25&lt;30,"20 - 30",
(TODAY()-D179)/365.25&lt;40,"30 - 40",
(TODAY()-D179)/365.25&lt;50,"40 - 50",
(TODAY()-D179)/365.25&lt;60,"50 - 60",
(TODAY()-D179)/365.25&lt;70,"60 - 70",
TRUE,"70+")</f>
        <v>30 - 40</v>
      </c>
      <c r="K179" t="str">
        <f t="shared" si="2"/>
        <v>USA</v>
      </c>
      <c r="L179" s="14">
        <f>SUMIF(ORDERLINES!D:D,CUSTOMERS!A179,ORDERLINES!J:J)</f>
        <v>317</v>
      </c>
      <c r="M179" s="14">
        <f>SUMIF(ORDERLINES!D:D,CUSTOMERS!A179,ORDERLINES!L:L)</f>
        <v>137.5</v>
      </c>
    </row>
    <row r="180" spans="1:13" x14ac:dyDescent="0.2">
      <c r="A180">
        <v>181</v>
      </c>
      <c r="B180" t="s">
        <v>442</v>
      </c>
      <c r="C180" t="s">
        <v>665</v>
      </c>
      <c r="D180" s="3">
        <v>32995</v>
      </c>
      <c r="E180">
        <v>4</v>
      </c>
      <c r="F180" s="6" t="str" cm="1">
        <f t="array" ref="F180">_xlfn.IFS(E180=1,"$0 - $19999",
E180=2,"$20000 - $39999",
E180=3,"$40000 - $59999",
E180=4,"$60000 - $69999",
E180=5,"$70000 - $79999",
E180=6,"$80000 - $89999",
E180=7,"$90000 - $99999",
E180=8,"$100000 - $199999",
E180=9,"$200000 - $249999",
TRUE,"$250000 +")</f>
        <v>$60000 - $69999</v>
      </c>
      <c r="G180" t="s">
        <v>666</v>
      </c>
      <c r="H180" t="s">
        <v>1931</v>
      </c>
      <c r="I180" t="s">
        <v>2093</v>
      </c>
      <c r="J180" s="7" t="str" cm="1">
        <f t="array" aca="1" ref="J180" ca="1">_xlfn.IFS((TODAY()-D180)/365.25&lt;20,"&lt; 20",
(TODAY()-D180)/365.25&lt;30,"20 - 30",
(TODAY()-D180)/365.25&lt;40,"30 - 40",
(TODAY()-D180)/365.25&lt;50,"40 - 50",
(TODAY()-D180)/365.25&lt;60,"50 - 60",
(TODAY()-D180)/365.25&lt;70,"60 - 70",
TRUE,"70+")</f>
        <v>30 - 40</v>
      </c>
      <c r="K180" t="str">
        <f t="shared" si="2"/>
        <v>USA</v>
      </c>
      <c r="L180" s="14">
        <f>SUMIF(ORDERLINES!D:D,CUSTOMERS!A180,ORDERLINES!J:J)</f>
        <v>96</v>
      </c>
      <c r="M180" s="14">
        <f>SUMIF(ORDERLINES!D:D,CUSTOMERS!A180,ORDERLINES!L:L)</f>
        <v>45</v>
      </c>
    </row>
    <row r="181" spans="1:13" x14ac:dyDescent="0.2">
      <c r="A181">
        <v>182</v>
      </c>
      <c r="B181" t="s">
        <v>667</v>
      </c>
      <c r="C181" t="s">
        <v>665</v>
      </c>
      <c r="D181" s="3">
        <v>33342</v>
      </c>
      <c r="E181">
        <v>4</v>
      </c>
      <c r="F181" s="6" t="str" cm="1">
        <f t="array" ref="F181">_xlfn.IFS(E181=1,"$0 - $19999",
E181=2,"$20000 - $39999",
E181=3,"$40000 - $59999",
E181=4,"$60000 - $69999",
E181=5,"$70000 - $79999",
E181=6,"$80000 - $89999",
E181=7,"$90000 - $99999",
E181=8,"$100000 - $199999",
E181=9,"$200000 - $249999",
TRUE,"$250000 +")</f>
        <v>$60000 - $69999</v>
      </c>
      <c r="G181" t="s">
        <v>668</v>
      </c>
      <c r="H181" t="s">
        <v>1911</v>
      </c>
      <c r="I181" t="s">
        <v>2094</v>
      </c>
      <c r="J181" s="7" t="str" cm="1">
        <f t="array" aca="1" ref="J181" ca="1">_xlfn.IFS((TODAY()-D181)/365.25&lt;20,"&lt; 20",
(TODAY()-D181)/365.25&lt;30,"20 - 30",
(TODAY()-D181)/365.25&lt;40,"30 - 40",
(TODAY()-D181)/365.25&lt;50,"40 - 50",
(TODAY()-D181)/365.25&lt;60,"50 - 60",
(TODAY()-D181)/365.25&lt;70,"60 - 70",
TRUE,"70+")</f>
        <v>30 - 40</v>
      </c>
      <c r="K181" t="str">
        <f t="shared" si="2"/>
        <v>USA</v>
      </c>
      <c r="L181" s="14">
        <f>SUMIF(ORDERLINES!D:D,CUSTOMERS!A181,ORDERLINES!J:J)</f>
        <v>69</v>
      </c>
      <c r="M181" s="14">
        <f>SUMIF(ORDERLINES!D:D,CUSTOMERS!A181,ORDERLINES!L:L)</f>
        <v>30.5</v>
      </c>
    </row>
    <row r="182" spans="1:13" x14ac:dyDescent="0.2">
      <c r="A182">
        <v>183</v>
      </c>
      <c r="B182" t="s">
        <v>669</v>
      </c>
      <c r="C182" t="s">
        <v>670</v>
      </c>
      <c r="D182" s="3">
        <v>31630</v>
      </c>
      <c r="E182">
        <v>6</v>
      </c>
      <c r="F182" s="6" t="str" cm="1">
        <f t="array" ref="F182">_xlfn.IFS(E182=1,"$0 - $19999",
E182=2,"$20000 - $39999",
E182=3,"$40000 - $59999",
E182=4,"$60000 - $69999",
E182=5,"$70000 - $79999",
E182=6,"$80000 - $89999",
E182=7,"$90000 - $99999",
E182=8,"$100000 - $199999",
E182=9,"$200000 - $249999",
TRUE,"$250000 +")</f>
        <v>$80000 - $89999</v>
      </c>
      <c r="G182" t="s">
        <v>671</v>
      </c>
      <c r="H182" t="s">
        <v>2025</v>
      </c>
      <c r="I182" t="s">
        <v>2090</v>
      </c>
      <c r="J182" s="7" t="str" cm="1">
        <f t="array" aca="1" ref="J182" ca="1">_xlfn.IFS((TODAY()-D182)/365.25&lt;20,"&lt; 20",
(TODAY()-D182)/365.25&lt;30,"20 - 30",
(TODAY()-D182)/365.25&lt;40,"30 - 40",
(TODAY()-D182)/365.25&lt;50,"40 - 50",
(TODAY()-D182)/365.25&lt;60,"50 - 60",
(TODAY()-D182)/365.25&lt;70,"60 - 70",
TRUE,"70+")</f>
        <v>30 - 40</v>
      </c>
      <c r="K182" t="str">
        <f t="shared" si="2"/>
        <v>USA</v>
      </c>
      <c r="L182" s="14">
        <f>SUMIF(ORDERLINES!D:D,CUSTOMERS!A182,ORDERLINES!J:J)</f>
        <v>197</v>
      </c>
      <c r="M182" s="14">
        <f>SUMIF(ORDERLINES!D:D,CUSTOMERS!A182,ORDERLINES!L:L)</f>
        <v>76.5</v>
      </c>
    </row>
    <row r="183" spans="1:13" x14ac:dyDescent="0.2">
      <c r="A183">
        <v>184</v>
      </c>
      <c r="B183" t="s">
        <v>672</v>
      </c>
      <c r="C183" t="s">
        <v>673</v>
      </c>
      <c r="D183" s="3">
        <v>29397</v>
      </c>
      <c r="E183">
        <v>5</v>
      </c>
      <c r="F183" s="6" t="str" cm="1">
        <f t="array" ref="F183">_xlfn.IFS(E183=1,"$0 - $19999",
E183=2,"$20000 - $39999",
E183=3,"$40000 - $59999",
E183=4,"$60000 - $69999",
E183=5,"$70000 - $79999",
E183=6,"$80000 - $89999",
E183=7,"$90000 - $99999",
E183=8,"$100000 - $199999",
E183=9,"$200000 - $249999",
TRUE,"$250000 +")</f>
        <v>$70000 - $79999</v>
      </c>
      <c r="G183" t="s">
        <v>674</v>
      </c>
      <c r="H183" t="s">
        <v>1877</v>
      </c>
      <c r="I183" t="s">
        <v>2094</v>
      </c>
      <c r="J183" s="7" t="str" cm="1">
        <f t="array" aca="1" ref="J183" ca="1">_xlfn.IFS((TODAY()-D183)/365.25&lt;20,"&lt; 20",
(TODAY()-D183)/365.25&lt;30,"20 - 30",
(TODAY()-D183)/365.25&lt;40,"30 - 40",
(TODAY()-D183)/365.25&lt;50,"40 - 50",
(TODAY()-D183)/365.25&lt;60,"50 - 60",
(TODAY()-D183)/365.25&lt;70,"60 - 70",
TRUE,"70+")</f>
        <v>40 - 50</v>
      </c>
      <c r="K183" t="str">
        <f t="shared" si="2"/>
        <v>USA</v>
      </c>
      <c r="L183" s="14">
        <f>SUMIF(ORDERLINES!D:D,CUSTOMERS!A183,ORDERLINES!J:J)</f>
        <v>893</v>
      </c>
      <c r="M183" s="14">
        <f>SUMIF(ORDERLINES!D:D,CUSTOMERS!A183,ORDERLINES!L:L)</f>
        <v>428.5</v>
      </c>
    </row>
    <row r="184" spans="1:13" x14ac:dyDescent="0.2">
      <c r="A184">
        <v>185</v>
      </c>
      <c r="B184" t="s">
        <v>675</v>
      </c>
      <c r="C184" t="s">
        <v>676</v>
      </c>
      <c r="D184" s="3">
        <v>32214</v>
      </c>
      <c r="E184">
        <v>4</v>
      </c>
      <c r="F184" s="6" t="str" cm="1">
        <f t="array" ref="F184">_xlfn.IFS(E184=1,"$0 - $19999",
E184=2,"$20000 - $39999",
E184=3,"$40000 - $59999",
E184=4,"$60000 - $69999",
E184=5,"$70000 - $79999",
E184=6,"$80000 - $89999",
E184=7,"$90000 - $99999",
E184=8,"$100000 - $199999",
E184=9,"$200000 - $249999",
TRUE,"$250000 +")</f>
        <v>$60000 - $69999</v>
      </c>
      <c r="G184" t="s">
        <v>677</v>
      </c>
      <c r="H184" t="s">
        <v>1984</v>
      </c>
      <c r="I184" t="s">
        <v>2092</v>
      </c>
      <c r="J184" s="7" t="str" cm="1">
        <f t="array" aca="1" ref="J184" ca="1">_xlfn.IFS((TODAY()-D184)/365.25&lt;20,"&lt; 20",
(TODAY()-D184)/365.25&lt;30,"20 - 30",
(TODAY()-D184)/365.25&lt;40,"30 - 40",
(TODAY()-D184)/365.25&lt;50,"40 - 50",
(TODAY()-D184)/365.25&lt;60,"50 - 60",
(TODAY()-D184)/365.25&lt;70,"60 - 70",
TRUE,"70+")</f>
        <v>30 - 40</v>
      </c>
      <c r="K184" t="str">
        <f t="shared" si="2"/>
        <v>USA</v>
      </c>
      <c r="L184" s="14">
        <f>SUMIF(ORDERLINES!D:D,CUSTOMERS!A184,ORDERLINES!J:J)</f>
        <v>148</v>
      </c>
      <c r="M184" s="14">
        <f>SUMIF(ORDERLINES!D:D,CUSTOMERS!A184,ORDERLINES!L:L)</f>
        <v>71</v>
      </c>
    </row>
    <row r="185" spans="1:13" x14ac:dyDescent="0.2">
      <c r="A185">
        <v>186</v>
      </c>
      <c r="B185" t="s">
        <v>318</v>
      </c>
      <c r="C185" t="s">
        <v>678</v>
      </c>
      <c r="D185" s="3">
        <v>33749</v>
      </c>
      <c r="E185">
        <v>6</v>
      </c>
      <c r="F185" s="6" t="str" cm="1">
        <f t="array" ref="F185">_xlfn.IFS(E185=1,"$0 - $19999",
E185=2,"$20000 - $39999",
E185=3,"$40000 - $59999",
E185=4,"$60000 - $69999",
E185=5,"$70000 - $79999",
E185=6,"$80000 - $89999",
E185=7,"$90000 - $99999",
E185=8,"$100000 - $199999",
E185=9,"$200000 - $249999",
TRUE,"$250000 +")</f>
        <v>$80000 - $89999</v>
      </c>
      <c r="G185" t="s">
        <v>679</v>
      </c>
      <c r="H185" t="s">
        <v>2085</v>
      </c>
      <c r="I185" t="s">
        <v>2098</v>
      </c>
      <c r="J185" s="7" t="str" cm="1">
        <f t="array" aca="1" ref="J185" ca="1">_xlfn.IFS((TODAY()-D185)/365.25&lt;20,"&lt; 20",
(TODAY()-D185)/365.25&lt;30,"20 - 30",
(TODAY()-D185)/365.25&lt;40,"30 - 40",
(TODAY()-D185)/365.25&lt;50,"40 - 50",
(TODAY()-D185)/365.25&lt;60,"50 - 60",
(TODAY()-D185)/365.25&lt;70,"60 - 70",
TRUE,"70+")</f>
        <v>30 - 40</v>
      </c>
      <c r="K185" t="str">
        <f t="shared" si="2"/>
        <v>Europe</v>
      </c>
      <c r="L185" s="14">
        <f>SUMIF(ORDERLINES!D:D,CUSTOMERS!A185,ORDERLINES!J:J)</f>
        <v>256</v>
      </c>
      <c r="M185" s="14">
        <f>SUMIF(ORDERLINES!D:D,CUSTOMERS!A185,ORDERLINES!L:L)</f>
        <v>123</v>
      </c>
    </row>
    <row r="186" spans="1:13" x14ac:dyDescent="0.2">
      <c r="A186">
        <v>187</v>
      </c>
      <c r="B186" t="s">
        <v>567</v>
      </c>
      <c r="C186" t="s">
        <v>680</v>
      </c>
      <c r="D186" s="3">
        <v>34132</v>
      </c>
      <c r="E186">
        <v>6</v>
      </c>
      <c r="F186" s="6" t="str" cm="1">
        <f t="array" ref="F186">_xlfn.IFS(E186=1,"$0 - $19999",
E186=2,"$20000 - $39999",
E186=3,"$40000 - $59999",
E186=4,"$60000 - $69999",
E186=5,"$70000 - $79999",
E186=6,"$80000 - $89999",
E186=7,"$90000 - $99999",
E186=8,"$100000 - $199999",
E186=9,"$200000 - $249999",
TRUE,"$250000 +")</f>
        <v>$80000 - $89999</v>
      </c>
      <c r="G186" t="s">
        <v>681</v>
      </c>
      <c r="H186" t="s">
        <v>2087</v>
      </c>
      <c r="I186" t="s">
        <v>2099</v>
      </c>
      <c r="J186" s="7" t="str" cm="1">
        <f t="array" aca="1" ref="J186" ca="1">_xlfn.IFS((TODAY()-D186)/365.25&lt;20,"&lt; 20",
(TODAY()-D186)/365.25&lt;30,"20 - 30",
(TODAY()-D186)/365.25&lt;40,"30 - 40",
(TODAY()-D186)/365.25&lt;50,"40 - 50",
(TODAY()-D186)/365.25&lt;60,"50 - 60",
(TODAY()-D186)/365.25&lt;70,"60 - 70",
TRUE,"70+")</f>
        <v>30 - 40</v>
      </c>
      <c r="K186" t="str">
        <f t="shared" si="2"/>
        <v>Canada</v>
      </c>
      <c r="L186" s="14">
        <f>SUMIF(ORDERLINES!D:D,CUSTOMERS!A186,ORDERLINES!J:J)</f>
        <v>259</v>
      </c>
      <c r="M186" s="14">
        <f>SUMIF(ORDERLINES!D:D,CUSTOMERS!A186,ORDERLINES!L:L)</f>
        <v>113.5</v>
      </c>
    </row>
    <row r="187" spans="1:13" x14ac:dyDescent="0.2">
      <c r="A187">
        <v>188</v>
      </c>
      <c r="B187" t="s">
        <v>682</v>
      </c>
      <c r="C187" t="s">
        <v>683</v>
      </c>
      <c r="D187" s="3">
        <v>26197</v>
      </c>
      <c r="E187">
        <v>9</v>
      </c>
      <c r="F187" s="6" t="str" cm="1">
        <f t="array" ref="F187">_xlfn.IFS(E187=1,"$0 - $19999",
E187=2,"$20000 - $39999",
E187=3,"$40000 - $59999",
E187=4,"$60000 - $69999",
E187=5,"$70000 - $79999",
E187=6,"$80000 - $89999",
E187=7,"$90000 - $99999",
E187=8,"$100000 - $199999",
E187=9,"$200000 - $249999",
TRUE,"$250000 +")</f>
        <v>$200000 - $249999</v>
      </c>
      <c r="G187" t="s">
        <v>684</v>
      </c>
      <c r="H187" t="s">
        <v>1972</v>
      </c>
      <c r="I187" t="s">
        <v>2093</v>
      </c>
      <c r="J187" s="7" t="str" cm="1">
        <f t="array" aca="1" ref="J187" ca="1">_xlfn.IFS((TODAY()-D187)/365.25&lt;20,"&lt; 20",
(TODAY()-D187)/365.25&lt;30,"20 - 30",
(TODAY()-D187)/365.25&lt;40,"30 - 40",
(TODAY()-D187)/365.25&lt;50,"40 - 50",
(TODAY()-D187)/365.25&lt;60,"50 - 60",
(TODAY()-D187)/365.25&lt;70,"60 - 70",
TRUE,"70+")</f>
        <v>50 - 60</v>
      </c>
      <c r="K187" t="str">
        <f t="shared" si="2"/>
        <v>USA</v>
      </c>
      <c r="L187" s="14">
        <f>SUMIF(ORDERLINES!D:D,CUSTOMERS!A187,ORDERLINES!J:J)</f>
        <v>55</v>
      </c>
      <c r="M187" s="14">
        <f>SUMIF(ORDERLINES!D:D,CUSTOMERS!A187,ORDERLINES!L:L)</f>
        <v>23.5</v>
      </c>
    </row>
    <row r="188" spans="1:13" x14ac:dyDescent="0.2">
      <c r="A188">
        <v>189</v>
      </c>
      <c r="B188" t="s">
        <v>685</v>
      </c>
      <c r="C188" t="s">
        <v>686</v>
      </c>
      <c r="D188" s="3">
        <v>34537</v>
      </c>
      <c r="E188">
        <v>3</v>
      </c>
      <c r="F188" s="6" t="str" cm="1">
        <f t="array" ref="F188">_xlfn.IFS(E188=1,"$0 - $19999",
E188=2,"$20000 - $39999",
E188=3,"$40000 - $59999",
E188=4,"$60000 - $69999",
E188=5,"$70000 - $79999",
E188=6,"$80000 - $89999",
E188=7,"$90000 - $99999",
E188=8,"$100000 - $199999",
E188=9,"$200000 - $249999",
TRUE,"$250000 +")</f>
        <v>$40000 - $59999</v>
      </c>
      <c r="G188" t="s">
        <v>687</v>
      </c>
      <c r="H188" t="s">
        <v>2086</v>
      </c>
      <c r="I188" t="s">
        <v>2098</v>
      </c>
      <c r="J188" s="7" t="str" cm="1">
        <f t="array" aca="1" ref="J188" ca="1">_xlfn.IFS((TODAY()-D188)/365.25&lt;20,"&lt; 20",
(TODAY()-D188)/365.25&lt;30,"20 - 30",
(TODAY()-D188)/365.25&lt;40,"30 - 40",
(TODAY()-D188)/365.25&lt;50,"40 - 50",
(TODAY()-D188)/365.25&lt;60,"50 - 60",
(TODAY()-D188)/365.25&lt;70,"60 - 70",
TRUE,"70+")</f>
        <v>20 - 30</v>
      </c>
      <c r="K188" t="str">
        <f t="shared" si="2"/>
        <v>Europe</v>
      </c>
      <c r="L188" s="14">
        <f>SUMIF(ORDERLINES!D:D,CUSTOMERS!A188,ORDERLINES!J:J)</f>
        <v>775</v>
      </c>
      <c r="M188" s="14">
        <f>SUMIF(ORDERLINES!D:D,CUSTOMERS!A188,ORDERLINES!L:L)</f>
        <v>378.5</v>
      </c>
    </row>
    <row r="189" spans="1:13" x14ac:dyDescent="0.2">
      <c r="A189">
        <v>190</v>
      </c>
      <c r="B189" t="s">
        <v>688</v>
      </c>
      <c r="C189" t="s">
        <v>689</v>
      </c>
      <c r="D189" s="3">
        <v>32915</v>
      </c>
      <c r="E189">
        <v>5</v>
      </c>
      <c r="F189" s="6" t="str" cm="1">
        <f t="array" ref="F189">_xlfn.IFS(E189=1,"$0 - $19999",
E189=2,"$20000 - $39999",
E189=3,"$40000 - $59999",
E189=4,"$60000 - $69999",
E189=5,"$70000 - $79999",
E189=6,"$80000 - $89999",
E189=7,"$90000 - $99999",
E189=8,"$100000 - $199999",
E189=9,"$200000 - $249999",
TRUE,"$250000 +")</f>
        <v>$70000 - $79999</v>
      </c>
      <c r="G189" t="s">
        <v>690</v>
      </c>
      <c r="H189" t="s">
        <v>1938</v>
      </c>
      <c r="I189" t="s">
        <v>2095</v>
      </c>
      <c r="J189" s="7" t="str" cm="1">
        <f t="array" aca="1" ref="J189" ca="1">_xlfn.IFS((TODAY()-D189)/365.25&lt;20,"&lt; 20",
(TODAY()-D189)/365.25&lt;30,"20 - 30",
(TODAY()-D189)/365.25&lt;40,"30 - 40",
(TODAY()-D189)/365.25&lt;50,"40 - 50",
(TODAY()-D189)/365.25&lt;60,"50 - 60",
(TODAY()-D189)/365.25&lt;70,"60 - 70",
TRUE,"70+")</f>
        <v>30 - 40</v>
      </c>
      <c r="K189" t="str">
        <f t="shared" si="2"/>
        <v>USA</v>
      </c>
      <c r="L189" s="14">
        <f>SUMIF(ORDERLINES!D:D,CUSTOMERS!A189,ORDERLINES!J:J)</f>
        <v>110</v>
      </c>
      <c r="M189" s="14">
        <f>SUMIF(ORDERLINES!D:D,CUSTOMERS!A189,ORDERLINES!L:L)</f>
        <v>47</v>
      </c>
    </row>
    <row r="190" spans="1:13" x14ac:dyDescent="0.2">
      <c r="A190">
        <v>191</v>
      </c>
      <c r="B190" t="s">
        <v>691</v>
      </c>
      <c r="C190" t="s">
        <v>692</v>
      </c>
      <c r="D190" s="3">
        <v>31374</v>
      </c>
      <c r="E190">
        <v>4</v>
      </c>
      <c r="F190" s="6" t="str" cm="1">
        <f t="array" ref="F190">_xlfn.IFS(E190=1,"$0 - $19999",
E190=2,"$20000 - $39999",
E190=3,"$40000 - $59999",
E190=4,"$60000 - $69999",
E190=5,"$70000 - $79999",
E190=6,"$80000 - $89999",
E190=7,"$90000 - $99999",
E190=8,"$100000 - $199999",
E190=9,"$200000 - $249999",
TRUE,"$250000 +")</f>
        <v>$60000 - $69999</v>
      </c>
      <c r="G190" t="s">
        <v>693</v>
      </c>
      <c r="H190" t="s">
        <v>1942</v>
      </c>
      <c r="I190" t="s">
        <v>2094</v>
      </c>
      <c r="J190" s="7" t="str" cm="1">
        <f t="array" aca="1" ref="J190" ca="1">_xlfn.IFS((TODAY()-D190)/365.25&lt;20,"&lt; 20",
(TODAY()-D190)/365.25&lt;30,"20 - 30",
(TODAY()-D190)/365.25&lt;40,"30 - 40",
(TODAY()-D190)/365.25&lt;50,"40 - 50",
(TODAY()-D190)/365.25&lt;60,"50 - 60",
(TODAY()-D190)/365.25&lt;70,"60 - 70",
TRUE,"70+")</f>
        <v>30 - 40</v>
      </c>
      <c r="K190" t="str">
        <f t="shared" si="2"/>
        <v>USA</v>
      </c>
      <c r="L190" s="14">
        <f>SUMIF(ORDERLINES!D:D,CUSTOMERS!A190,ORDERLINES!J:J)</f>
        <v>183</v>
      </c>
      <c r="M190" s="14">
        <f>SUMIF(ORDERLINES!D:D,CUSTOMERS!A190,ORDERLINES!L:L)</f>
        <v>86.5</v>
      </c>
    </row>
    <row r="191" spans="1:13" x14ac:dyDescent="0.2">
      <c r="A191">
        <v>192</v>
      </c>
      <c r="B191" t="s">
        <v>284</v>
      </c>
      <c r="C191" t="s">
        <v>692</v>
      </c>
      <c r="D191" s="3">
        <v>26583</v>
      </c>
      <c r="E191">
        <v>5</v>
      </c>
      <c r="F191" s="6" t="str" cm="1">
        <f t="array" ref="F191">_xlfn.IFS(E191=1,"$0 - $19999",
E191=2,"$20000 - $39999",
E191=3,"$40000 - $59999",
E191=4,"$60000 - $69999",
E191=5,"$70000 - $79999",
E191=6,"$80000 - $89999",
E191=7,"$90000 - $99999",
E191=8,"$100000 - $199999",
E191=9,"$200000 - $249999",
TRUE,"$250000 +")</f>
        <v>$70000 - $79999</v>
      </c>
      <c r="G191" t="s">
        <v>694</v>
      </c>
      <c r="H191" t="s">
        <v>1981</v>
      </c>
      <c r="I191" t="s">
        <v>2093</v>
      </c>
      <c r="J191" s="7" t="str" cm="1">
        <f t="array" aca="1" ref="J191" ca="1">_xlfn.IFS((TODAY()-D191)/365.25&lt;20,"&lt; 20",
(TODAY()-D191)/365.25&lt;30,"20 - 30",
(TODAY()-D191)/365.25&lt;40,"30 - 40",
(TODAY()-D191)/365.25&lt;50,"40 - 50",
(TODAY()-D191)/365.25&lt;60,"50 - 60",
(TODAY()-D191)/365.25&lt;70,"60 - 70",
TRUE,"70+")</f>
        <v>50 - 60</v>
      </c>
      <c r="K191" t="str">
        <f t="shared" si="2"/>
        <v>USA</v>
      </c>
      <c r="L191" s="14">
        <f>SUMIF(ORDERLINES!D:D,CUSTOMERS!A191,ORDERLINES!J:J)</f>
        <v>308</v>
      </c>
      <c r="M191" s="14">
        <f>SUMIF(ORDERLINES!D:D,CUSTOMERS!A191,ORDERLINES!L:L)</f>
        <v>146</v>
      </c>
    </row>
    <row r="192" spans="1:13" x14ac:dyDescent="0.2">
      <c r="A192">
        <v>193</v>
      </c>
      <c r="B192" t="s">
        <v>695</v>
      </c>
      <c r="C192" t="s">
        <v>696</v>
      </c>
      <c r="D192" s="3">
        <v>30176</v>
      </c>
      <c r="E192">
        <v>3</v>
      </c>
      <c r="F192" s="6" t="str" cm="1">
        <f t="array" ref="F192">_xlfn.IFS(E192=1,"$0 - $19999",
E192=2,"$20000 - $39999",
E192=3,"$40000 - $59999",
E192=4,"$60000 - $69999",
E192=5,"$70000 - $79999",
E192=6,"$80000 - $89999",
E192=7,"$90000 - $99999",
E192=8,"$100000 - $199999",
E192=9,"$200000 - $249999",
TRUE,"$250000 +")</f>
        <v>$40000 - $59999</v>
      </c>
      <c r="G192" t="s">
        <v>697</v>
      </c>
      <c r="H192" t="s">
        <v>1899</v>
      </c>
      <c r="I192" t="s">
        <v>2092</v>
      </c>
      <c r="J192" s="7" t="str" cm="1">
        <f t="array" aca="1" ref="J192" ca="1">_xlfn.IFS((TODAY()-D192)/365.25&lt;20,"&lt; 20",
(TODAY()-D192)/365.25&lt;30,"20 - 30",
(TODAY()-D192)/365.25&lt;40,"30 - 40",
(TODAY()-D192)/365.25&lt;50,"40 - 50",
(TODAY()-D192)/365.25&lt;60,"50 - 60",
(TODAY()-D192)/365.25&lt;70,"60 - 70",
TRUE,"70+")</f>
        <v>40 - 50</v>
      </c>
      <c r="K192" t="str">
        <f t="shared" si="2"/>
        <v>USA</v>
      </c>
      <c r="L192" s="14">
        <f>SUMIF(ORDERLINES!D:D,CUSTOMERS!A192,ORDERLINES!J:J)</f>
        <v>430</v>
      </c>
      <c r="M192" s="14">
        <f>SUMIF(ORDERLINES!D:D,CUSTOMERS!A192,ORDERLINES!L:L)</f>
        <v>213</v>
      </c>
    </row>
    <row r="193" spans="1:13" x14ac:dyDescent="0.2">
      <c r="A193">
        <v>194</v>
      </c>
      <c r="B193" t="s">
        <v>643</v>
      </c>
      <c r="C193" t="s">
        <v>696</v>
      </c>
      <c r="D193" s="3">
        <v>26978</v>
      </c>
      <c r="E193">
        <v>8</v>
      </c>
      <c r="F193" s="6" t="str" cm="1">
        <f t="array" ref="F193">_xlfn.IFS(E193=1,"$0 - $19999",
E193=2,"$20000 - $39999",
E193=3,"$40000 - $59999",
E193=4,"$60000 - $69999",
E193=5,"$70000 - $79999",
E193=6,"$80000 - $89999",
E193=7,"$90000 - $99999",
E193=8,"$100000 - $199999",
E193=9,"$200000 - $249999",
TRUE,"$250000 +")</f>
        <v>$100000 - $199999</v>
      </c>
      <c r="G193" t="s">
        <v>698</v>
      </c>
      <c r="H193" t="s">
        <v>2016</v>
      </c>
      <c r="I193" t="s">
        <v>2094</v>
      </c>
      <c r="J193" s="7" t="str" cm="1">
        <f t="array" aca="1" ref="J193" ca="1">_xlfn.IFS((TODAY()-D193)/365.25&lt;20,"&lt; 20",
(TODAY()-D193)/365.25&lt;30,"20 - 30",
(TODAY()-D193)/365.25&lt;40,"30 - 40",
(TODAY()-D193)/365.25&lt;50,"40 - 50",
(TODAY()-D193)/365.25&lt;60,"50 - 60",
(TODAY()-D193)/365.25&lt;70,"60 - 70",
TRUE,"70+")</f>
        <v>50 - 60</v>
      </c>
      <c r="K193" t="str">
        <f t="shared" si="2"/>
        <v>USA</v>
      </c>
      <c r="L193" s="14">
        <f>SUMIF(ORDERLINES!D:D,CUSTOMERS!A193,ORDERLINES!J:J)</f>
        <v>81</v>
      </c>
      <c r="M193" s="14">
        <f>SUMIF(ORDERLINES!D:D,CUSTOMERS!A193,ORDERLINES!L:L)</f>
        <v>37.5</v>
      </c>
    </row>
    <row r="194" spans="1:13" x14ac:dyDescent="0.2">
      <c r="A194">
        <v>195</v>
      </c>
      <c r="B194" t="s">
        <v>699</v>
      </c>
      <c r="C194" t="s">
        <v>700</v>
      </c>
      <c r="D194" s="3">
        <v>32341</v>
      </c>
      <c r="E194">
        <v>4</v>
      </c>
      <c r="F194" s="6" t="str" cm="1">
        <f t="array" ref="F194">_xlfn.IFS(E194=1,"$0 - $19999",
E194=2,"$20000 - $39999",
E194=3,"$40000 - $59999",
E194=4,"$60000 - $69999",
E194=5,"$70000 - $79999",
E194=6,"$80000 - $89999",
E194=7,"$90000 - $99999",
E194=8,"$100000 - $199999",
E194=9,"$200000 - $249999",
TRUE,"$250000 +")</f>
        <v>$60000 - $69999</v>
      </c>
      <c r="G194" t="s">
        <v>701</v>
      </c>
      <c r="H194" t="s">
        <v>1898</v>
      </c>
      <c r="I194" t="s">
        <v>2094</v>
      </c>
      <c r="J194" s="7" t="str" cm="1">
        <f t="array" aca="1" ref="J194" ca="1">_xlfn.IFS((TODAY()-D194)/365.25&lt;20,"&lt; 20",
(TODAY()-D194)/365.25&lt;30,"20 - 30",
(TODAY()-D194)/365.25&lt;40,"30 - 40",
(TODAY()-D194)/365.25&lt;50,"40 - 50",
(TODAY()-D194)/365.25&lt;60,"50 - 60",
(TODAY()-D194)/365.25&lt;70,"60 - 70",
TRUE,"70+")</f>
        <v>30 - 40</v>
      </c>
      <c r="K194" t="str">
        <f t="shared" si="2"/>
        <v>USA</v>
      </c>
      <c r="L194" s="14">
        <f>SUMIF(ORDERLINES!D:D,CUSTOMERS!A194,ORDERLINES!J:J)</f>
        <v>404</v>
      </c>
      <c r="M194" s="14">
        <f>SUMIF(ORDERLINES!D:D,CUSTOMERS!A194,ORDERLINES!L:L)</f>
        <v>188</v>
      </c>
    </row>
    <row r="195" spans="1:13" x14ac:dyDescent="0.2">
      <c r="A195">
        <v>196</v>
      </c>
      <c r="B195" t="s">
        <v>702</v>
      </c>
      <c r="C195" t="s">
        <v>703</v>
      </c>
      <c r="D195" s="3">
        <v>32739</v>
      </c>
      <c r="E195">
        <v>4</v>
      </c>
      <c r="F195" s="6" t="str" cm="1">
        <f t="array" ref="F195">_xlfn.IFS(E195=1,"$0 - $19999",
E195=2,"$20000 - $39999",
E195=3,"$40000 - $59999",
E195=4,"$60000 - $69999",
E195=5,"$70000 - $79999",
E195=6,"$80000 - $89999",
E195=7,"$90000 - $99999",
E195=8,"$100000 - $199999",
E195=9,"$200000 - $249999",
TRUE,"$250000 +")</f>
        <v>$60000 - $69999</v>
      </c>
      <c r="G195" t="s">
        <v>704</v>
      </c>
      <c r="H195" t="s">
        <v>1985</v>
      </c>
      <c r="I195" t="s">
        <v>2094</v>
      </c>
      <c r="J195" s="7" t="str" cm="1">
        <f t="array" aca="1" ref="J195" ca="1">_xlfn.IFS((TODAY()-D195)/365.25&lt;20,"&lt; 20",
(TODAY()-D195)/365.25&lt;30,"20 - 30",
(TODAY()-D195)/365.25&lt;40,"30 - 40",
(TODAY()-D195)/365.25&lt;50,"40 - 50",
(TODAY()-D195)/365.25&lt;60,"50 - 60",
(TODAY()-D195)/365.25&lt;70,"60 - 70",
TRUE,"70+")</f>
        <v>30 - 40</v>
      </c>
      <c r="K195" t="str">
        <f t="shared" ref="K195:K258" si="3">IF(I195="England","Europe",IF(I195="Germany","Europe",IF(I195="France","Europe",IF(I195="Canada","Canada","USA"))))</f>
        <v>USA</v>
      </c>
      <c r="L195" s="14">
        <f>SUMIF(ORDERLINES!D:D,CUSTOMERS!A195,ORDERLINES!J:J)</f>
        <v>68</v>
      </c>
      <c r="M195" s="14">
        <f>SUMIF(ORDERLINES!D:D,CUSTOMERS!A195,ORDERLINES!L:L)</f>
        <v>31</v>
      </c>
    </row>
    <row r="196" spans="1:13" x14ac:dyDescent="0.2">
      <c r="A196">
        <v>197</v>
      </c>
      <c r="B196" t="s">
        <v>705</v>
      </c>
      <c r="C196" t="s">
        <v>706</v>
      </c>
      <c r="D196" s="3">
        <v>32042</v>
      </c>
      <c r="E196">
        <v>6</v>
      </c>
      <c r="F196" s="6" t="str" cm="1">
        <f t="array" ref="F196">_xlfn.IFS(E196=1,"$0 - $19999",
E196=2,"$20000 - $39999",
E196=3,"$40000 - $59999",
E196=4,"$60000 - $69999",
E196=5,"$70000 - $79999",
E196=6,"$80000 - $89999",
E196=7,"$90000 - $99999",
E196=8,"$100000 - $199999",
E196=9,"$200000 - $249999",
TRUE,"$250000 +")</f>
        <v>$80000 - $89999</v>
      </c>
      <c r="G196" t="s">
        <v>707</v>
      </c>
      <c r="H196" t="s">
        <v>1881</v>
      </c>
      <c r="I196" t="s">
        <v>2093</v>
      </c>
      <c r="J196" s="7" t="str" cm="1">
        <f t="array" aca="1" ref="J196" ca="1">_xlfn.IFS((TODAY()-D196)/365.25&lt;20,"&lt; 20",
(TODAY()-D196)/365.25&lt;30,"20 - 30",
(TODAY()-D196)/365.25&lt;40,"30 - 40",
(TODAY()-D196)/365.25&lt;50,"40 - 50",
(TODAY()-D196)/365.25&lt;60,"50 - 60",
(TODAY()-D196)/365.25&lt;70,"60 - 70",
TRUE,"70+")</f>
        <v>30 - 40</v>
      </c>
      <c r="K196" t="str">
        <f t="shared" si="3"/>
        <v>USA</v>
      </c>
      <c r="L196" s="14">
        <f>SUMIF(ORDERLINES!D:D,CUSTOMERS!A196,ORDERLINES!J:J)</f>
        <v>520</v>
      </c>
      <c r="M196" s="14">
        <f>SUMIF(ORDERLINES!D:D,CUSTOMERS!A196,ORDERLINES!L:L)</f>
        <v>254</v>
      </c>
    </row>
    <row r="197" spans="1:13" x14ac:dyDescent="0.2">
      <c r="A197">
        <v>198</v>
      </c>
      <c r="B197" t="s">
        <v>708</v>
      </c>
      <c r="C197" t="s">
        <v>709</v>
      </c>
      <c r="D197" s="3">
        <v>33538</v>
      </c>
      <c r="E197">
        <v>5</v>
      </c>
      <c r="F197" s="6" t="str" cm="1">
        <f t="array" ref="F197">_xlfn.IFS(E197=1,"$0 - $19999",
E197=2,"$20000 - $39999",
E197=3,"$40000 - $59999",
E197=4,"$60000 - $69999",
E197=5,"$70000 - $79999",
E197=6,"$80000 - $89999",
E197=7,"$90000 - $99999",
E197=8,"$100000 - $199999",
E197=9,"$200000 - $249999",
TRUE,"$250000 +")</f>
        <v>$70000 - $79999</v>
      </c>
      <c r="G197" t="s">
        <v>710</v>
      </c>
      <c r="H197" t="s">
        <v>1955</v>
      </c>
      <c r="I197" t="s">
        <v>2091</v>
      </c>
      <c r="J197" s="7" t="str" cm="1">
        <f t="array" aca="1" ref="J197" ca="1">_xlfn.IFS((TODAY()-D197)/365.25&lt;20,"&lt; 20",
(TODAY()-D197)/365.25&lt;30,"20 - 30",
(TODAY()-D197)/365.25&lt;40,"30 - 40",
(TODAY()-D197)/365.25&lt;50,"40 - 50",
(TODAY()-D197)/365.25&lt;60,"50 - 60",
(TODAY()-D197)/365.25&lt;70,"60 - 70",
TRUE,"70+")</f>
        <v>30 - 40</v>
      </c>
      <c r="K197" t="str">
        <f t="shared" si="3"/>
        <v>USA</v>
      </c>
      <c r="L197" s="14">
        <f>SUMIF(ORDERLINES!D:D,CUSTOMERS!A197,ORDERLINES!J:J)</f>
        <v>1209</v>
      </c>
      <c r="M197" s="14">
        <f>SUMIF(ORDERLINES!D:D,CUSTOMERS!A197,ORDERLINES!L:L)</f>
        <v>589.5</v>
      </c>
    </row>
    <row r="198" spans="1:13" x14ac:dyDescent="0.2">
      <c r="A198">
        <v>199</v>
      </c>
      <c r="B198" t="s">
        <v>711</v>
      </c>
      <c r="C198" t="s">
        <v>712</v>
      </c>
      <c r="D198" s="3">
        <v>24316</v>
      </c>
      <c r="E198">
        <v>9</v>
      </c>
      <c r="F198" s="6" t="str" cm="1">
        <f t="array" ref="F198">_xlfn.IFS(E198=1,"$0 - $19999",
E198=2,"$20000 - $39999",
E198=3,"$40000 - $59999",
E198=4,"$60000 - $69999",
E198=5,"$70000 - $79999",
E198=6,"$80000 - $89999",
E198=7,"$90000 - $99999",
E198=8,"$100000 - $199999",
E198=9,"$200000 - $249999",
TRUE,"$250000 +")</f>
        <v>$200000 - $249999</v>
      </c>
      <c r="G198" t="s">
        <v>713</v>
      </c>
      <c r="H198" t="s">
        <v>2085</v>
      </c>
      <c r="I198" t="s">
        <v>2098</v>
      </c>
      <c r="J198" s="7" t="str" cm="1">
        <f t="array" aca="1" ref="J198" ca="1">_xlfn.IFS((TODAY()-D198)/365.25&lt;20,"&lt; 20",
(TODAY()-D198)/365.25&lt;30,"20 - 30",
(TODAY()-D198)/365.25&lt;40,"30 - 40",
(TODAY()-D198)/365.25&lt;50,"40 - 50",
(TODAY()-D198)/365.25&lt;60,"50 - 60",
(TODAY()-D198)/365.25&lt;70,"60 - 70",
TRUE,"70+")</f>
        <v>50 - 60</v>
      </c>
      <c r="K198" t="str">
        <f t="shared" si="3"/>
        <v>Europe</v>
      </c>
      <c r="L198" s="14">
        <f>SUMIF(ORDERLINES!D:D,CUSTOMERS!A198,ORDERLINES!J:J)</f>
        <v>272</v>
      </c>
      <c r="M198" s="14">
        <f>SUMIF(ORDERLINES!D:D,CUSTOMERS!A198,ORDERLINES!L:L)</f>
        <v>123</v>
      </c>
    </row>
    <row r="199" spans="1:13" x14ac:dyDescent="0.2">
      <c r="A199">
        <v>200</v>
      </c>
      <c r="B199" t="s">
        <v>714</v>
      </c>
      <c r="C199" t="s">
        <v>715</v>
      </c>
      <c r="D199" s="3">
        <v>34921</v>
      </c>
      <c r="E199">
        <v>4</v>
      </c>
      <c r="F199" s="6" t="str" cm="1">
        <f t="array" ref="F199">_xlfn.IFS(E199=1,"$0 - $19999",
E199=2,"$20000 - $39999",
E199=3,"$40000 - $59999",
E199=4,"$60000 - $69999",
E199=5,"$70000 - $79999",
E199=6,"$80000 - $89999",
E199=7,"$90000 - $99999",
E199=8,"$100000 - $199999",
E199=9,"$200000 - $249999",
TRUE,"$250000 +")</f>
        <v>$60000 - $69999</v>
      </c>
      <c r="G199" t="s">
        <v>716</v>
      </c>
      <c r="H199" t="s">
        <v>1911</v>
      </c>
      <c r="I199" t="s">
        <v>2094</v>
      </c>
      <c r="J199" s="7" t="str" cm="1">
        <f t="array" aca="1" ref="J199" ca="1">_xlfn.IFS((TODAY()-D199)/365.25&lt;20,"&lt; 20",
(TODAY()-D199)/365.25&lt;30,"20 - 30",
(TODAY()-D199)/365.25&lt;40,"30 - 40",
(TODAY()-D199)/365.25&lt;50,"40 - 50",
(TODAY()-D199)/365.25&lt;60,"50 - 60",
(TODAY()-D199)/365.25&lt;70,"60 - 70",
TRUE,"70+")</f>
        <v>20 - 30</v>
      </c>
      <c r="K199" t="str">
        <f t="shared" si="3"/>
        <v>USA</v>
      </c>
      <c r="L199" s="14">
        <f>SUMIF(ORDERLINES!D:D,CUSTOMERS!A199,ORDERLINES!J:J)</f>
        <v>103</v>
      </c>
      <c r="M199" s="14">
        <f>SUMIF(ORDERLINES!D:D,CUSTOMERS!A199,ORDERLINES!L:L)</f>
        <v>44.5</v>
      </c>
    </row>
    <row r="200" spans="1:13" x14ac:dyDescent="0.2">
      <c r="A200">
        <v>201</v>
      </c>
      <c r="B200" t="s">
        <v>427</v>
      </c>
      <c r="C200" t="s">
        <v>717</v>
      </c>
      <c r="D200" s="3">
        <v>35311</v>
      </c>
      <c r="E200">
        <v>6</v>
      </c>
      <c r="F200" s="6" t="str" cm="1">
        <f t="array" ref="F200">_xlfn.IFS(E200=1,"$0 - $19999",
E200=2,"$20000 - $39999",
E200=3,"$40000 - $59999",
E200=4,"$60000 - $69999",
E200=5,"$70000 - $79999",
E200=6,"$80000 - $89999",
E200=7,"$90000 - $99999",
E200=8,"$100000 - $199999",
E200=9,"$200000 - $249999",
TRUE,"$250000 +")</f>
        <v>$80000 - $89999</v>
      </c>
      <c r="G200" t="s">
        <v>718</v>
      </c>
      <c r="H200" t="s">
        <v>2086</v>
      </c>
      <c r="I200" t="s">
        <v>2098</v>
      </c>
      <c r="J200" s="7" t="str" cm="1">
        <f t="array" aca="1" ref="J200" ca="1">_xlfn.IFS((TODAY()-D200)/365.25&lt;20,"&lt; 20",
(TODAY()-D200)/365.25&lt;30,"20 - 30",
(TODAY()-D200)/365.25&lt;40,"30 - 40",
(TODAY()-D200)/365.25&lt;50,"40 - 50",
(TODAY()-D200)/365.25&lt;60,"50 - 60",
(TODAY()-D200)/365.25&lt;70,"60 - 70",
TRUE,"70+")</f>
        <v>20 - 30</v>
      </c>
      <c r="K200" t="str">
        <f t="shared" si="3"/>
        <v>Europe</v>
      </c>
      <c r="L200" s="14">
        <f>SUMIF(ORDERLINES!D:D,CUSTOMERS!A200,ORDERLINES!J:J)</f>
        <v>275</v>
      </c>
      <c r="M200" s="14">
        <f>SUMIF(ORDERLINES!D:D,CUSTOMERS!A200,ORDERLINES!L:L)</f>
        <v>126.5</v>
      </c>
    </row>
    <row r="201" spans="1:13" x14ac:dyDescent="0.2">
      <c r="A201">
        <v>202</v>
      </c>
      <c r="B201" t="s">
        <v>719</v>
      </c>
      <c r="C201" t="s">
        <v>720</v>
      </c>
      <c r="D201" s="3">
        <v>21110</v>
      </c>
      <c r="E201">
        <v>5</v>
      </c>
      <c r="F201" s="6" t="str" cm="1">
        <f t="array" ref="F201">_xlfn.IFS(E201=1,"$0 - $19999",
E201=2,"$20000 - $39999",
E201=3,"$40000 - $59999",
E201=4,"$60000 - $69999",
E201=5,"$70000 - $79999",
E201=6,"$80000 - $89999",
E201=7,"$90000 - $99999",
E201=8,"$100000 - $199999",
E201=9,"$200000 - $249999",
TRUE,"$250000 +")</f>
        <v>$70000 - $79999</v>
      </c>
      <c r="G201" t="s">
        <v>721</v>
      </c>
      <c r="H201" t="s">
        <v>1985</v>
      </c>
      <c r="I201" t="s">
        <v>2094</v>
      </c>
      <c r="J201" s="7" t="str" cm="1">
        <f t="array" aca="1" ref="J201" ca="1">_xlfn.IFS((TODAY()-D201)/365.25&lt;20,"&lt; 20",
(TODAY()-D201)/365.25&lt;30,"20 - 30",
(TODAY()-D201)/365.25&lt;40,"30 - 40",
(TODAY()-D201)/365.25&lt;50,"40 - 50",
(TODAY()-D201)/365.25&lt;60,"50 - 60",
(TODAY()-D201)/365.25&lt;70,"60 - 70",
TRUE,"70+")</f>
        <v>60 - 70</v>
      </c>
      <c r="K201" t="str">
        <f t="shared" si="3"/>
        <v>USA</v>
      </c>
      <c r="L201" s="14">
        <f>SUMIF(ORDERLINES!D:D,CUSTOMERS!A201,ORDERLINES!J:J)</f>
        <v>151</v>
      </c>
      <c r="M201" s="14">
        <f>SUMIF(ORDERLINES!D:D,CUSTOMERS!A201,ORDERLINES!L:L)</f>
        <v>70.5</v>
      </c>
    </row>
    <row r="202" spans="1:13" x14ac:dyDescent="0.2">
      <c r="A202">
        <v>203</v>
      </c>
      <c r="B202" t="s">
        <v>621</v>
      </c>
      <c r="C202" t="s">
        <v>722</v>
      </c>
      <c r="D202" s="3">
        <v>23519</v>
      </c>
      <c r="E202">
        <v>6</v>
      </c>
      <c r="F202" s="6" t="str" cm="1">
        <f t="array" ref="F202">_xlfn.IFS(E202=1,"$0 - $19999",
E202=2,"$20000 - $39999",
E202=3,"$40000 - $59999",
E202=4,"$60000 - $69999",
E202=5,"$70000 - $79999",
E202=6,"$80000 - $89999",
E202=7,"$90000 - $99999",
E202=8,"$100000 - $199999",
E202=9,"$200000 - $249999",
TRUE,"$250000 +")</f>
        <v>$80000 - $89999</v>
      </c>
      <c r="G202" t="s">
        <v>723</v>
      </c>
      <c r="H202" t="s">
        <v>1951</v>
      </c>
      <c r="I202" t="s">
        <v>2091</v>
      </c>
      <c r="J202" s="7" t="str" cm="1">
        <f t="array" aca="1" ref="J202" ca="1">_xlfn.IFS((TODAY()-D202)/365.25&lt;20,"&lt; 20",
(TODAY()-D202)/365.25&lt;30,"20 - 30",
(TODAY()-D202)/365.25&lt;40,"30 - 40",
(TODAY()-D202)/365.25&lt;50,"40 - 50",
(TODAY()-D202)/365.25&lt;60,"50 - 60",
(TODAY()-D202)/365.25&lt;70,"60 - 70",
TRUE,"70+")</f>
        <v>50 - 60</v>
      </c>
      <c r="K202" t="str">
        <f t="shared" si="3"/>
        <v>USA</v>
      </c>
      <c r="L202" s="14">
        <f>SUMIF(ORDERLINES!D:D,CUSTOMERS!A202,ORDERLINES!J:J)</f>
        <v>347</v>
      </c>
      <c r="M202" s="14">
        <f>SUMIF(ORDERLINES!D:D,CUSTOMERS!A202,ORDERLINES!L:L)</f>
        <v>163.5</v>
      </c>
    </row>
    <row r="203" spans="1:13" x14ac:dyDescent="0.2">
      <c r="A203">
        <v>204</v>
      </c>
      <c r="B203" t="s">
        <v>227</v>
      </c>
      <c r="C203" t="s">
        <v>724</v>
      </c>
      <c r="D203" s="3">
        <v>29536</v>
      </c>
      <c r="E203">
        <v>10</v>
      </c>
      <c r="F203" s="6" t="str" cm="1">
        <f t="array" ref="F203">_xlfn.IFS(E203=1,"$0 - $19999",
E203=2,"$20000 - $39999",
E203=3,"$40000 - $59999",
E203=4,"$60000 - $69999",
E203=5,"$70000 - $79999",
E203=6,"$80000 - $89999",
E203=7,"$90000 - $99999",
E203=8,"$100000 - $199999",
E203=9,"$200000 - $249999",
TRUE,"$250000 +")</f>
        <v>$250000 +</v>
      </c>
      <c r="G203" t="s">
        <v>725</v>
      </c>
      <c r="H203" t="s">
        <v>2067</v>
      </c>
      <c r="I203" t="s">
        <v>2091</v>
      </c>
      <c r="J203" s="7" t="str" cm="1">
        <f t="array" aca="1" ref="J203" ca="1">_xlfn.IFS((TODAY()-D203)/365.25&lt;20,"&lt; 20",
(TODAY()-D203)/365.25&lt;30,"20 - 30",
(TODAY()-D203)/365.25&lt;40,"30 - 40",
(TODAY()-D203)/365.25&lt;50,"40 - 50",
(TODAY()-D203)/365.25&lt;60,"50 - 60",
(TODAY()-D203)/365.25&lt;70,"60 - 70",
TRUE,"70+")</f>
        <v>40 - 50</v>
      </c>
      <c r="K203" t="str">
        <f t="shared" si="3"/>
        <v>USA</v>
      </c>
      <c r="L203" s="14">
        <f>SUMIF(ORDERLINES!D:D,CUSTOMERS!A203,ORDERLINES!J:J)</f>
        <v>34</v>
      </c>
      <c r="M203" s="14">
        <f>SUMIF(ORDERLINES!D:D,CUSTOMERS!A203,ORDERLINES!L:L)</f>
        <v>13</v>
      </c>
    </row>
    <row r="204" spans="1:13" x14ac:dyDescent="0.2">
      <c r="A204">
        <v>205</v>
      </c>
      <c r="B204" t="s">
        <v>726</v>
      </c>
      <c r="C204" t="s">
        <v>727</v>
      </c>
      <c r="D204" s="3">
        <v>26304</v>
      </c>
      <c r="E204">
        <v>1</v>
      </c>
      <c r="F204" s="6" t="str" cm="1">
        <f t="array" ref="F204">_xlfn.IFS(E204=1,"$0 - $19999",
E204=2,"$20000 - $39999",
E204=3,"$40000 - $59999",
E204=4,"$60000 - $69999",
E204=5,"$70000 - $79999",
E204=6,"$80000 - $89999",
E204=7,"$90000 - $99999",
E204=8,"$100000 - $199999",
E204=9,"$200000 - $249999",
TRUE,"$250000 +")</f>
        <v>$0 - $19999</v>
      </c>
      <c r="G204" t="s">
        <v>728</v>
      </c>
      <c r="H204" t="s">
        <v>2088</v>
      </c>
      <c r="I204" t="s">
        <v>2099</v>
      </c>
      <c r="J204" s="7" t="str" cm="1">
        <f t="array" aca="1" ref="J204" ca="1">_xlfn.IFS((TODAY()-D204)/365.25&lt;20,"&lt; 20",
(TODAY()-D204)/365.25&lt;30,"20 - 30",
(TODAY()-D204)/365.25&lt;40,"30 - 40",
(TODAY()-D204)/365.25&lt;50,"40 - 50",
(TODAY()-D204)/365.25&lt;60,"50 - 60",
(TODAY()-D204)/365.25&lt;70,"60 - 70",
TRUE,"70+")</f>
        <v>50 - 60</v>
      </c>
      <c r="K204" t="str">
        <f t="shared" si="3"/>
        <v>Canada</v>
      </c>
      <c r="L204" s="14">
        <f>SUMIF(ORDERLINES!D:D,CUSTOMERS!A204,ORDERLINES!J:J)</f>
        <v>39</v>
      </c>
      <c r="M204" s="14">
        <f>SUMIF(ORDERLINES!D:D,CUSTOMERS!A204,ORDERLINES!L:L)</f>
        <v>17.5</v>
      </c>
    </row>
    <row r="205" spans="1:13" x14ac:dyDescent="0.2">
      <c r="A205">
        <v>206</v>
      </c>
      <c r="B205" t="s">
        <v>729</v>
      </c>
      <c r="C205" t="s">
        <v>727</v>
      </c>
      <c r="D205" s="3">
        <v>27389</v>
      </c>
      <c r="E205">
        <v>6</v>
      </c>
      <c r="F205" s="6" t="str" cm="1">
        <f t="array" ref="F205">_xlfn.IFS(E205=1,"$0 - $19999",
E205=2,"$20000 - $39999",
E205=3,"$40000 - $59999",
E205=4,"$60000 - $69999",
E205=5,"$70000 - $79999",
E205=6,"$80000 - $89999",
E205=7,"$90000 - $99999",
E205=8,"$100000 - $199999",
E205=9,"$200000 - $249999",
TRUE,"$250000 +")</f>
        <v>$80000 - $89999</v>
      </c>
      <c r="G205" t="s">
        <v>730</v>
      </c>
      <c r="H205" t="s">
        <v>2033</v>
      </c>
      <c r="I205" t="s">
        <v>2089</v>
      </c>
      <c r="J205" s="7" t="str" cm="1">
        <f t="array" aca="1" ref="J205" ca="1">_xlfn.IFS((TODAY()-D205)/365.25&lt;20,"&lt; 20",
(TODAY()-D205)/365.25&lt;30,"20 - 30",
(TODAY()-D205)/365.25&lt;40,"30 - 40",
(TODAY()-D205)/365.25&lt;50,"40 - 50",
(TODAY()-D205)/365.25&lt;60,"50 - 60",
(TODAY()-D205)/365.25&lt;70,"60 - 70",
TRUE,"70+")</f>
        <v>40 - 50</v>
      </c>
      <c r="K205" t="str">
        <f t="shared" si="3"/>
        <v>USA</v>
      </c>
      <c r="L205" s="14">
        <f>SUMIF(ORDERLINES!D:D,CUSTOMERS!A205,ORDERLINES!J:J)</f>
        <v>144</v>
      </c>
      <c r="M205" s="14">
        <f>SUMIF(ORDERLINES!D:D,CUSTOMERS!A205,ORDERLINES!L:L)</f>
        <v>60</v>
      </c>
    </row>
    <row r="206" spans="1:13" x14ac:dyDescent="0.2">
      <c r="A206">
        <v>207</v>
      </c>
      <c r="B206" t="s">
        <v>731</v>
      </c>
      <c r="C206" t="s">
        <v>732</v>
      </c>
      <c r="D206" s="3">
        <v>22718</v>
      </c>
      <c r="E206">
        <v>7</v>
      </c>
      <c r="F206" s="6" t="str" cm="1">
        <f t="array" ref="F206">_xlfn.IFS(E206=1,"$0 - $19999",
E206=2,"$20000 - $39999",
E206=3,"$40000 - $59999",
E206=4,"$60000 - $69999",
E206=5,"$70000 - $79999",
E206=6,"$80000 - $89999",
E206=7,"$90000 - $99999",
E206=8,"$100000 - $199999",
E206=9,"$200000 - $249999",
TRUE,"$250000 +")</f>
        <v>$90000 - $99999</v>
      </c>
      <c r="G206" t="s">
        <v>733</v>
      </c>
      <c r="H206" t="s">
        <v>1896</v>
      </c>
      <c r="I206" t="s">
        <v>2089</v>
      </c>
      <c r="J206" s="7" t="str" cm="1">
        <f t="array" aca="1" ref="J206" ca="1">_xlfn.IFS((TODAY()-D206)/365.25&lt;20,"&lt; 20",
(TODAY()-D206)/365.25&lt;30,"20 - 30",
(TODAY()-D206)/365.25&lt;40,"30 - 40",
(TODAY()-D206)/365.25&lt;50,"40 - 50",
(TODAY()-D206)/365.25&lt;60,"50 - 60",
(TODAY()-D206)/365.25&lt;70,"60 - 70",
TRUE,"70+")</f>
        <v>60 - 70</v>
      </c>
      <c r="K206" t="str">
        <f t="shared" si="3"/>
        <v>USA</v>
      </c>
      <c r="L206" s="14">
        <f>SUMIF(ORDERLINES!D:D,CUSTOMERS!A206,ORDERLINES!J:J)</f>
        <v>313</v>
      </c>
      <c r="M206" s="14">
        <f>SUMIF(ORDERLINES!D:D,CUSTOMERS!A206,ORDERLINES!L:L)</f>
        <v>139.5</v>
      </c>
    </row>
    <row r="207" spans="1:13" x14ac:dyDescent="0.2">
      <c r="A207">
        <v>208</v>
      </c>
      <c r="B207" t="s">
        <v>438</v>
      </c>
      <c r="C207" t="s">
        <v>734</v>
      </c>
      <c r="D207" s="3">
        <v>22321</v>
      </c>
      <c r="E207">
        <v>4</v>
      </c>
      <c r="F207" s="6" t="str" cm="1">
        <f t="array" ref="F207">_xlfn.IFS(E207=1,"$0 - $19999",
E207=2,"$20000 - $39999",
E207=3,"$40000 - $59999",
E207=4,"$60000 - $69999",
E207=5,"$70000 - $79999",
E207=6,"$80000 - $89999",
E207=7,"$90000 - $99999",
E207=8,"$100000 - $199999",
E207=9,"$200000 - $249999",
TRUE,"$250000 +")</f>
        <v>$60000 - $69999</v>
      </c>
      <c r="G207" t="s">
        <v>735</v>
      </c>
      <c r="H207" t="s">
        <v>2087</v>
      </c>
      <c r="I207" t="s">
        <v>2099</v>
      </c>
      <c r="J207" s="7" t="str" cm="1">
        <f t="array" aca="1" ref="J207" ca="1">_xlfn.IFS((TODAY()-D207)/365.25&lt;20,"&lt; 20",
(TODAY()-D207)/365.25&lt;30,"20 - 30",
(TODAY()-D207)/365.25&lt;40,"30 - 40",
(TODAY()-D207)/365.25&lt;50,"40 - 50",
(TODAY()-D207)/365.25&lt;60,"50 - 60",
(TODAY()-D207)/365.25&lt;70,"60 - 70",
TRUE,"70+")</f>
        <v>60 - 70</v>
      </c>
      <c r="K207" t="str">
        <f t="shared" si="3"/>
        <v>Canada</v>
      </c>
      <c r="L207" s="14">
        <f>SUMIF(ORDERLINES!D:D,CUSTOMERS!A207,ORDERLINES!J:J)</f>
        <v>95</v>
      </c>
      <c r="M207" s="14">
        <f>SUMIF(ORDERLINES!D:D,CUSTOMERS!A207,ORDERLINES!L:L)</f>
        <v>43.5</v>
      </c>
    </row>
    <row r="208" spans="1:13" x14ac:dyDescent="0.2">
      <c r="A208">
        <v>209</v>
      </c>
      <c r="B208" t="s">
        <v>736</v>
      </c>
      <c r="C208" t="s">
        <v>737</v>
      </c>
      <c r="D208" s="3">
        <v>27424</v>
      </c>
      <c r="E208">
        <v>3</v>
      </c>
      <c r="F208" s="6" t="str" cm="1">
        <f t="array" ref="F208">_xlfn.IFS(E208=1,"$0 - $19999",
E208=2,"$20000 - $39999",
E208=3,"$40000 - $59999",
E208=4,"$60000 - $69999",
E208=5,"$70000 - $79999",
E208=6,"$80000 - $89999",
E208=7,"$90000 - $99999",
E208=8,"$100000 - $199999",
E208=9,"$200000 - $249999",
TRUE,"$250000 +")</f>
        <v>$40000 - $59999</v>
      </c>
      <c r="G208" t="s">
        <v>738</v>
      </c>
      <c r="H208" t="s">
        <v>2088</v>
      </c>
      <c r="I208" t="s">
        <v>2099</v>
      </c>
      <c r="J208" s="7" t="str" cm="1">
        <f t="array" aca="1" ref="J208" ca="1">_xlfn.IFS((TODAY()-D208)/365.25&lt;20,"&lt; 20",
(TODAY()-D208)/365.25&lt;30,"20 - 30",
(TODAY()-D208)/365.25&lt;40,"30 - 40",
(TODAY()-D208)/365.25&lt;50,"40 - 50",
(TODAY()-D208)/365.25&lt;60,"50 - 60",
(TODAY()-D208)/365.25&lt;70,"60 - 70",
TRUE,"70+")</f>
        <v>40 - 50</v>
      </c>
      <c r="K208" t="str">
        <f t="shared" si="3"/>
        <v>Canada</v>
      </c>
      <c r="L208" s="14">
        <f>SUMIF(ORDERLINES!D:D,CUSTOMERS!A208,ORDERLINES!J:J)</f>
        <v>330</v>
      </c>
      <c r="M208" s="14">
        <f>SUMIF(ORDERLINES!D:D,CUSTOMERS!A208,ORDERLINES!L:L)</f>
        <v>153</v>
      </c>
    </row>
    <row r="209" spans="1:13" x14ac:dyDescent="0.2">
      <c r="A209">
        <v>210</v>
      </c>
      <c r="B209" t="s">
        <v>543</v>
      </c>
      <c r="C209" t="s">
        <v>739</v>
      </c>
      <c r="D209" s="3">
        <v>21923</v>
      </c>
      <c r="E209">
        <v>6</v>
      </c>
      <c r="F209" s="6" t="str" cm="1">
        <f t="array" ref="F209">_xlfn.IFS(E209=1,"$0 - $19999",
E209=2,"$20000 - $39999",
E209=3,"$40000 - $59999",
E209=4,"$60000 - $69999",
E209=5,"$70000 - $79999",
E209=6,"$80000 - $89999",
E209=7,"$90000 - $99999",
E209=8,"$100000 - $199999",
E209=9,"$200000 - $249999",
TRUE,"$250000 +")</f>
        <v>$80000 - $89999</v>
      </c>
      <c r="G209" t="s">
        <v>740</v>
      </c>
      <c r="H209" t="s">
        <v>2010</v>
      </c>
      <c r="I209" t="s">
        <v>2093</v>
      </c>
      <c r="J209" s="7" t="str" cm="1">
        <f t="array" aca="1" ref="J209" ca="1">_xlfn.IFS((TODAY()-D209)/365.25&lt;20,"&lt; 20",
(TODAY()-D209)/365.25&lt;30,"20 - 30",
(TODAY()-D209)/365.25&lt;40,"30 - 40",
(TODAY()-D209)/365.25&lt;50,"40 - 50",
(TODAY()-D209)/365.25&lt;60,"50 - 60",
(TODAY()-D209)/365.25&lt;70,"60 - 70",
TRUE,"70+")</f>
        <v>60 - 70</v>
      </c>
      <c r="K209" t="str">
        <f t="shared" si="3"/>
        <v>USA</v>
      </c>
      <c r="L209" s="14">
        <f>SUMIF(ORDERLINES!D:D,CUSTOMERS!A209,ORDERLINES!J:J)</f>
        <v>572</v>
      </c>
      <c r="M209" s="14">
        <f>SUMIF(ORDERLINES!D:D,CUSTOMERS!A209,ORDERLINES!L:L)</f>
        <v>280</v>
      </c>
    </row>
    <row r="210" spans="1:13" x14ac:dyDescent="0.2">
      <c r="A210">
        <v>211</v>
      </c>
      <c r="B210" t="s">
        <v>192</v>
      </c>
      <c r="C210" t="s">
        <v>741</v>
      </c>
      <c r="D210" s="3">
        <v>30569</v>
      </c>
      <c r="E210">
        <v>2</v>
      </c>
      <c r="F210" s="6" t="str" cm="1">
        <f t="array" ref="F210">_xlfn.IFS(E210=1,"$0 - $19999",
E210=2,"$20000 - $39999",
E210=3,"$40000 - $59999",
E210=4,"$60000 - $69999",
E210=5,"$70000 - $79999",
E210=6,"$80000 - $89999",
E210=7,"$90000 - $99999",
E210=8,"$100000 - $199999",
E210=9,"$200000 - $249999",
TRUE,"$250000 +")</f>
        <v>$20000 - $39999</v>
      </c>
      <c r="G210" t="s">
        <v>742</v>
      </c>
      <c r="H210" t="s">
        <v>1944</v>
      </c>
      <c r="I210" t="s">
        <v>2091</v>
      </c>
      <c r="J210" s="7" t="str" cm="1">
        <f t="array" aca="1" ref="J210" ca="1">_xlfn.IFS((TODAY()-D210)/365.25&lt;20,"&lt; 20",
(TODAY()-D210)/365.25&lt;30,"20 - 30",
(TODAY()-D210)/365.25&lt;40,"30 - 40",
(TODAY()-D210)/365.25&lt;50,"40 - 50",
(TODAY()-D210)/365.25&lt;60,"50 - 60",
(TODAY()-D210)/365.25&lt;70,"60 - 70",
TRUE,"70+")</f>
        <v>40 - 50</v>
      </c>
      <c r="K210" t="str">
        <f t="shared" si="3"/>
        <v>USA</v>
      </c>
      <c r="L210" s="14">
        <f>SUMIF(ORDERLINES!D:D,CUSTOMERS!A210,ORDERLINES!J:J)</f>
        <v>197</v>
      </c>
      <c r="M210" s="14">
        <f>SUMIF(ORDERLINES!D:D,CUSTOMERS!A210,ORDERLINES!L:L)</f>
        <v>86.5</v>
      </c>
    </row>
    <row r="211" spans="1:13" x14ac:dyDescent="0.2">
      <c r="A211">
        <v>212</v>
      </c>
      <c r="B211" t="s">
        <v>743</v>
      </c>
      <c r="C211" t="s">
        <v>741</v>
      </c>
      <c r="D211" s="3">
        <v>27817</v>
      </c>
      <c r="E211">
        <v>5</v>
      </c>
      <c r="F211" s="6" t="str" cm="1">
        <f t="array" ref="F211">_xlfn.IFS(E211=1,"$0 - $19999",
E211=2,"$20000 - $39999",
E211=3,"$40000 - $59999",
E211=4,"$60000 - $69999",
E211=5,"$70000 - $79999",
E211=6,"$80000 - $89999",
E211=7,"$90000 - $99999",
E211=8,"$100000 - $199999",
E211=9,"$200000 - $249999",
TRUE,"$250000 +")</f>
        <v>$70000 - $79999</v>
      </c>
      <c r="G211" t="s">
        <v>744</v>
      </c>
      <c r="H211" t="s">
        <v>2024</v>
      </c>
      <c r="I211" t="s">
        <v>2091</v>
      </c>
      <c r="J211" s="7" t="str" cm="1">
        <f t="array" aca="1" ref="J211" ca="1">_xlfn.IFS((TODAY()-D211)/365.25&lt;20,"&lt; 20",
(TODAY()-D211)/365.25&lt;30,"20 - 30",
(TODAY()-D211)/365.25&lt;40,"30 - 40",
(TODAY()-D211)/365.25&lt;50,"40 - 50",
(TODAY()-D211)/365.25&lt;60,"50 - 60",
(TODAY()-D211)/365.25&lt;70,"60 - 70",
TRUE,"70+")</f>
        <v>40 - 50</v>
      </c>
      <c r="K211" t="str">
        <f t="shared" si="3"/>
        <v>USA</v>
      </c>
      <c r="L211" s="14">
        <f>SUMIF(ORDERLINES!D:D,CUSTOMERS!A211,ORDERLINES!J:J)</f>
        <v>937</v>
      </c>
      <c r="M211" s="14">
        <f>SUMIF(ORDERLINES!D:D,CUSTOMERS!A211,ORDERLINES!L:L)</f>
        <v>430.5</v>
      </c>
    </row>
    <row r="212" spans="1:13" x14ac:dyDescent="0.2">
      <c r="A212">
        <v>213</v>
      </c>
      <c r="B212" t="s">
        <v>745</v>
      </c>
      <c r="C212" t="s">
        <v>746</v>
      </c>
      <c r="D212" s="3">
        <v>28192</v>
      </c>
      <c r="E212">
        <v>6</v>
      </c>
      <c r="F212" s="6" t="str" cm="1">
        <f t="array" ref="F212">_xlfn.IFS(E212=1,"$0 - $19999",
E212=2,"$20000 - $39999",
E212=3,"$40000 - $59999",
E212=4,"$60000 - $69999",
E212=5,"$70000 - $79999",
E212=6,"$80000 - $89999",
E212=7,"$90000 - $99999",
E212=8,"$100000 - $199999",
E212=9,"$200000 - $249999",
TRUE,"$250000 +")</f>
        <v>$80000 - $89999</v>
      </c>
      <c r="G212" t="s">
        <v>747</v>
      </c>
      <c r="H212" t="s">
        <v>2028</v>
      </c>
      <c r="I212" t="s">
        <v>2094</v>
      </c>
      <c r="J212" s="7" t="str" cm="1">
        <f t="array" aca="1" ref="J212" ca="1">_xlfn.IFS((TODAY()-D212)/365.25&lt;20,"&lt; 20",
(TODAY()-D212)/365.25&lt;30,"20 - 30",
(TODAY()-D212)/365.25&lt;40,"30 - 40",
(TODAY()-D212)/365.25&lt;50,"40 - 50",
(TODAY()-D212)/365.25&lt;60,"50 - 60",
(TODAY()-D212)/365.25&lt;70,"60 - 70",
TRUE,"70+")</f>
        <v>40 - 50</v>
      </c>
      <c r="K212" t="str">
        <f t="shared" si="3"/>
        <v>USA</v>
      </c>
      <c r="L212" s="14">
        <f>SUMIF(ORDERLINES!D:D,CUSTOMERS!A212,ORDERLINES!J:J)</f>
        <v>132</v>
      </c>
      <c r="M212" s="14">
        <f>SUMIF(ORDERLINES!D:D,CUSTOMERS!A212,ORDERLINES!L:L)</f>
        <v>56</v>
      </c>
    </row>
    <row r="213" spans="1:13" x14ac:dyDescent="0.2">
      <c r="A213">
        <v>214</v>
      </c>
      <c r="B213" t="s">
        <v>332</v>
      </c>
      <c r="C213" t="s">
        <v>748</v>
      </c>
      <c r="D213" s="3">
        <v>31690</v>
      </c>
      <c r="E213">
        <v>4</v>
      </c>
      <c r="F213" s="6" t="str" cm="1">
        <f t="array" ref="F213">_xlfn.IFS(E213=1,"$0 - $19999",
E213=2,"$20000 - $39999",
E213=3,"$40000 - $59999",
E213=4,"$60000 - $69999",
E213=5,"$70000 - $79999",
E213=6,"$80000 - $89999",
E213=7,"$90000 - $99999",
E213=8,"$100000 - $199999",
E213=9,"$200000 - $249999",
TRUE,"$250000 +")</f>
        <v>$60000 - $69999</v>
      </c>
      <c r="G213" t="s">
        <v>749</v>
      </c>
      <c r="H213" t="s">
        <v>2013</v>
      </c>
      <c r="I213" t="s">
        <v>2094</v>
      </c>
      <c r="J213" s="7" t="str" cm="1">
        <f t="array" aca="1" ref="J213" ca="1">_xlfn.IFS((TODAY()-D213)/365.25&lt;20,"&lt; 20",
(TODAY()-D213)/365.25&lt;30,"20 - 30",
(TODAY()-D213)/365.25&lt;40,"30 - 40",
(TODAY()-D213)/365.25&lt;50,"40 - 50",
(TODAY()-D213)/365.25&lt;60,"50 - 60",
(TODAY()-D213)/365.25&lt;70,"60 - 70",
TRUE,"70+")</f>
        <v>30 - 40</v>
      </c>
      <c r="K213" t="str">
        <f t="shared" si="3"/>
        <v>USA</v>
      </c>
      <c r="L213" s="14">
        <f>SUMIF(ORDERLINES!D:D,CUSTOMERS!A213,ORDERLINES!J:J)</f>
        <v>25</v>
      </c>
      <c r="M213" s="14">
        <f>SUMIF(ORDERLINES!D:D,CUSTOMERS!A213,ORDERLINES!L:L)</f>
        <v>10.5</v>
      </c>
    </row>
    <row r="214" spans="1:13" x14ac:dyDescent="0.2">
      <c r="A214">
        <v>215</v>
      </c>
      <c r="B214" t="s">
        <v>750</v>
      </c>
      <c r="C214" t="s">
        <v>751</v>
      </c>
      <c r="D214" s="3">
        <v>32980</v>
      </c>
      <c r="E214">
        <v>3</v>
      </c>
      <c r="F214" s="6" t="str" cm="1">
        <f t="array" ref="F214">_xlfn.IFS(E214=1,"$0 - $19999",
E214=2,"$20000 - $39999",
E214=3,"$40000 - $59999",
E214=4,"$60000 - $69999",
E214=5,"$70000 - $79999",
E214=6,"$80000 - $89999",
E214=7,"$90000 - $99999",
E214=8,"$100000 - $199999",
E214=9,"$200000 - $249999",
TRUE,"$250000 +")</f>
        <v>$40000 - $59999</v>
      </c>
      <c r="G214" t="s">
        <v>752</v>
      </c>
      <c r="H214" t="s">
        <v>1956</v>
      </c>
      <c r="I214" t="s">
        <v>2094</v>
      </c>
      <c r="J214" s="7" t="str" cm="1">
        <f t="array" aca="1" ref="J214" ca="1">_xlfn.IFS((TODAY()-D214)/365.25&lt;20,"&lt; 20",
(TODAY()-D214)/365.25&lt;30,"20 - 30",
(TODAY()-D214)/365.25&lt;40,"30 - 40",
(TODAY()-D214)/365.25&lt;50,"40 - 50",
(TODAY()-D214)/365.25&lt;60,"50 - 60",
(TODAY()-D214)/365.25&lt;70,"60 - 70",
TRUE,"70+")</f>
        <v>30 - 40</v>
      </c>
      <c r="K214" t="str">
        <f t="shared" si="3"/>
        <v>USA</v>
      </c>
      <c r="L214" s="14">
        <f>SUMIF(ORDERLINES!D:D,CUSTOMERS!A214,ORDERLINES!J:J)</f>
        <v>39</v>
      </c>
      <c r="M214" s="14">
        <f>SUMIF(ORDERLINES!D:D,CUSTOMERS!A214,ORDERLINES!L:L)</f>
        <v>17.5</v>
      </c>
    </row>
    <row r="215" spans="1:13" x14ac:dyDescent="0.2">
      <c r="A215">
        <v>216</v>
      </c>
      <c r="B215" t="s">
        <v>753</v>
      </c>
      <c r="C215" t="s">
        <v>754</v>
      </c>
      <c r="D215" s="3">
        <v>21893</v>
      </c>
      <c r="E215">
        <v>2</v>
      </c>
      <c r="F215" s="6" t="str" cm="1">
        <f t="array" ref="F215">_xlfn.IFS(E215=1,"$0 - $19999",
E215=2,"$20000 - $39999",
E215=3,"$40000 - $59999",
E215=4,"$60000 - $69999",
E215=5,"$70000 - $79999",
E215=6,"$80000 - $89999",
E215=7,"$90000 - $99999",
E215=8,"$100000 - $199999",
E215=9,"$200000 - $249999",
TRUE,"$250000 +")</f>
        <v>$20000 - $39999</v>
      </c>
      <c r="G215" t="s">
        <v>755</v>
      </c>
      <c r="H215" t="s">
        <v>1899</v>
      </c>
      <c r="I215" t="s">
        <v>2092</v>
      </c>
      <c r="J215" s="7" t="str" cm="1">
        <f t="array" aca="1" ref="J215" ca="1">_xlfn.IFS((TODAY()-D215)/365.25&lt;20,"&lt; 20",
(TODAY()-D215)/365.25&lt;30,"20 - 30",
(TODAY()-D215)/365.25&lt;40,"30 - 40",
(TODAY()-D215)/365.25&lt;50,"40 - 50",
(TODAY()-D215)/365.25&lt;60,"50 - 60",
(TODAY()-D215)/365.25&lt;70,"60 - 70",
TRUE,"70+")</f>
        <v>60 - 70</v>
      </c>
      <c r="K215" t="str">
        <f t="shared" si="3"/>
        <v>USA</v>
      </c>
      <c r="L215" s="14">
        <f>SUMIF(ORDERLINES!D:D,CUSTOMERS!A215,ORDERLINES!J:J)</f>
        <v>403</v>
      </c>
      <c r="M215" s="14">
        <f>SUMIF(ORDERLINES!D:D,CUSTOMERS!A215,ORDERLINES!L:L)</f>
        <v>193.5</v>
      </c>
    </row>
    <row r="216" spans="1:13" x14ac:dyDescent="0.2">
      <c r="A216">
        <v>217</v>
      </c>
      <c r="B216" t="s">
        <v>756</v>
      </c>
      <c r="C216" t="s">
        <v>757</v>
      </c>
      <c r="D216" s="3">
        <v>32195</v>
      </c>
      <c r="E216">
        <v>2</v>
      </c>
      <c r="F216" s="6" t="str" cm="1">
        <f t="array" ref="F216">_xlfn.IFS(E216=1,"$0 - $19999",
E216=2,"$20000 - $39999",
E216=3,"$40000 - $59999",
E216=4,"$60000 - $69999",
E216=5,"$70000 - $79999",
E216=6,"$80000 - $89999",
E216=7,"$90000 - $99999",
E216=8,"$100000 - $199999",
E216=9,"$200000 - $249999",
TRUE,"$250000 +")</f>
        <v>$20000 - $39999</v>
      </c>
      <c r="G216" t="s">
        <v>758</v>
      </c>
      <c r="H216" t="s">
        <v>1963</v>
      </c>
      <c r="I216" t="s">
        <v>2090</v>
      </c>
      <c r="J216" s="7" t="str" cm="1">
        <f t="array" aca="1" ref="J216" ca="1">_xlfn.IFS((TODAY()-D216)/365.25&lt;20,"&lt; 20",
(TODAY()-D216)/365.25&lt;30,"20 - 30",
(TODAY()-D216)/365.25&lt;40,"30 - 40",
(TODAY()-D216)/365.25&lt;50,"40 - 50",
(TODAY()-D216)/365.25&lt;60,"50 - 60",
(TODAY()-D216)/365.25&lt;70,"60 - 70",
TRUE,"70+")</f>
        <v>30 - 40</v>
      </c>
      <c r="K216" t="str">
        <f t="shared" si="3"/>
        <v>USA</v>
      </c>
      <c r="L216" s="14">
        <f>SUMIF(ORDERLINES!D:D,CUSTOMERS!A216,ORDERLINES!J:J)</f>
        <v>70</v>
      </c>
      <c r="M216" s="14">
        <f>SUMIF(ORDERLINES!D:D,CUSTOMERS!A216,ORDERLINES!L:L)</f>
        <v>32</v>
      </c>
    </row>
    <row r="217" spans="1:13" x14ac:dyDescent="0.2">
      <c r="A217">
        <v>218</v>
      </c>
      <c r="B217" t="s">
        <v>759</v>
      </c>
      <c r="C217" t="s">
        <v>760</v>
      </c>
      <c r="D217" s="3">
        <v>31788</v>
      </c>
      <c r="E217">
        <v>5</v>
      </c>
      <c r="F217" s="6" t="str" cm="1">
        <f t="array" ref="F217">_xlfn.IFS(E217=1,"$0 - $19999",
E217=2,"$20000 - $39999",
E217=3,"$40000 - $59999",
E217=4,"$60000 - $69999",
E217=5,"$70000 - $79999",
E217=6,"$80000 - $89999",
E217=7,"$90000 - $99999",
E217=8,"$100000 - $199999",
E217=9,"$200000 - $249999",
TRUE,"$250000 +")</f>
        <v>$70000 - $79999</v>
      </c>
      <c r="G217" t="s">
        <v>761</v>
      </c>
      <c r="H217" t="s">
        <v>239</v>
      </c>
      <c r="I217" t="s">
        <v>2091</v>
      </c>
      <c r="J217" s="7" t="str" cm="1">
        <f t="array" aca="1" ref="J217" ca="1">_xlfn.IFS((TODAY()-D217)/365.25&lt;20,"&lt; 20",
(TODAY()-D217)/365.25&lt;30,"20 - 30",
(TODAY()-D217)/365.25&lt;40,"30 - 40",
(TODAY()-D217)/365.25&lt;50,"40 - 50",
(TODAY()-D217)/365.25&lt;60,"50 - 60",
(TODAY()-D217)/365.25&lt;70,"60 - 70",
TRUE,"70+")</f>
        <v>30 - 40</v>
      </c>
      <c r="K217" t="str">
        <f t="shared" si="3"/>
        <v>USA</v>
      </c>
      <c r="L217" s="14">
        <f>SUMIF(ORDERLINES!D:D,CUSTOMERS!A217,ORDERLINES!J:J)</f>
        <v>668</v>
      </c>
      <c r="M217" s="14">
        <f>SUMIF(ORDERLINES!D:D,CUSTOMERS!A217,ORDERLINES!L:L)</f>
        <v>323</v>
      </c>
    </row>
    <row r="218" spans="1:13" x14ac:dyDescent="0.2">
      <c r="A218">
        <v>219</v>
      </c>
      <c r="B218" t="s">
        <v>762</v>
      </c>
      <c r="C218" t="s">
        <v>763</v>
      </c>
      <c r="D218" s="3">
        <v>31755</v>
      </c>
      <c r="E218">
        <v>1</v>
      </c>
      <c r="F218" s="6" t="str" cm="1">
        <f t="array" ref="F218">_xlfn.IFS(E218=1,"$0 - $19999",
E218=2,"$20000 - $39999",
E218=3,"$40000 - $59999",
E218=4,"$60000 - $69999",
E218=5,"$70000 - $79999",
E218=6,"$80000 - $89999",
E218=7,"$90000 - $99999",
E218=8,"$100000 - $199999",
E218=9,"$200000 - $249999",
TRUE,"$250000 +")</f>
        <v>$0 - $19999</v>
      </c>
      <c r="G218" t="s">
        <v>764</v>
      </c>
      <c r="H218" t="s">
        <v>1957</v>
      </c>
      <c r="I218" t="s">
        <v>2093</v>
      </c>
      <c r="J218" s="7" t="str" cm="1">
        <f t="array" aca="1" ref="J218" ca="1">_xlfn.IFS((TODAY()-D218)/365.25&lt;20,"&lt; 20",
(TODAY()-D218)/365.25&lt;30,"20 - 30",
(TODAY()-D218)/365.25&lt;40,"30 - 40",
(TODAY()-D218)/365.25&lt;50,"40 - 50",
(TODAY()-D218)/365.25&lt;60,"50 - 60",
(TODAY()-D218)/365.25&lt;70,"60 - 70",
TRUE,"70+")</f>
        <v>30 - 40</v>
      </c>
      <c r="K218" t="str">
        <f t="shared" si="3"/>
        <v>USA</v>
      </c>
      <c r="L218" s="14">
        <f>SUMIF(ORDERLINES!D:D,CUSTOMERS!A218,ORDERLINES!J:J)</f>
        <v>1062</v>
      </c>
      <c r="M218" s="14">
        <f>SUMIF(ORDERLINES!D:D,CUSTOMERS!A218,ORDERLINES!L:L)</f>
        <v>501</v>
      </c>
    </row>
    <row r="219" spans="1:13" x14ac:dyDescent="0.2">
      <c r="A219">
        <v>220</v>
      </c>
      <c r="B219" t="s">
        <v>765</v>
      </c>
      <c r="C219" t="s">
        <v>766</v>
      </c>
      <c r="D219" s="3">
        <v>31378</v>
      </c>
      <c r="E219">
        <v>8</v>
      </c>
      <c r="F219" s="6" t="str" cm="1">
        <f t="array" ref="F219">_xlfn.IFS(E219=1,"$0 - $19999",
E219=2,"$20000 - $39999",
E219=3,"$40000 - $59999",
E219=4,"$60000 - $69999",
E219=5,"$70000 - $79999",
E219=6,"$80000 - $89999",
E219=7,"$90000 - $99999",
E219=8,"$100000 - $199999",
E219=9,"$200000 - $249999",
TRUE,"$250000 +")</f>
        <v>$100000 - $199999</v>
      </c>
      <c r="G219" t="s">
        <v>767</v>
      </c>
      <c r="H219" t="s">
        <v>2035</v>
      </c>
      <c r="I219" t="s">
        <v>2092</v>
      </c>
      <c r="J219" s="7" t="str" cm="1">
        <f t="array" aca="1" ref="J219" ca="1">_xlfn.IFS((TODAY()-D219)/365.25&lt;20,"&lt; 20",
(TODAY()-D219)/365.25&lt;30,"20 - 30",
(TODAY()-D219)/365.25&lt;40,"30 - 40",
(TODAY()-D219)/365.25&lt;50,"40 - 50",
(TODAY()-D219)/365.25&lt;60,"50 - 60",
(TODAY()-D219)/365.25&lt;70,"60 - 70",
TRUE,"70+")</f>
        <v>30 - 40</v>
      </c>
      <c r="K219" t="str">
        <f t="shared" si="3"/>
        <v>USA</v>
      </c>
      <c r="L219" s="14">
        <f>SUMIF(ORDERLINES!D:D,CUSTOMERS!A219,ORDERLINES!J:J)</f>
        <v>223</v>
      </c>
      <c r="M219" s="14">
        <f>SUMIF(ORDERLINES!D:D,CUSTOMERS!A219,ORDERLINES!L:L)</f>
        <v>101.5</v>
      </c>
    </row>
    <row r="220" spans="1:13" x14ac:dyDescent="0.2">
      <c r="A220">
        <v>221</v>
      </c>
      <c r="B220" t="s">
        <v>768</v>
      </c>
      <c r="C220" t="s">
        <v>769</v>
      </c>
      <c r="D220" s="3">
        <v>32084</v>
      </c>
      <c r="E220">
        <v>2</v>
      </c>
      <c r="F220" s="6" t="str" cm="1">
        <f t="array" ref="F220">_xlfn.IFS(E220=1,"$0 - $19999",
E220=2,"$20000 - $39999",
E220=3,"$40000 - $59999",
E220=4,"$60000 - $69999",
E220=5,"$70000 - $79999",
E220=6,"$80000 - $89999",
E220=7,"$90000 - $99999",
E220=8,"$100000 - $199999",
E220=9,"$200000 - $249999",
TRUE,"$250000 +")</f>
        <v>$20000 - $39999</v>
      </c>
      <c r="G220" t="s">
        <v>770</v>
      </c>
      <c r="H220" t="s">
        <v>1963</v>
      </c>
      <c r="I220" t="s">
        <v>2090</v>
      </c>
      <c r="J220" s="7" t="str" cm="1">
        <f t="array" aca="1" ref="J220" ca="1">_xlfn.IFS((TODAY()-D220)/365.25&lt;20,"&lt; 20",
(TODAY()-D220)/365.25&lt;30,"20 - 30",
(TODAY()-D220)/365.25&lt;40,"30 - 40",
(TODAY()-D220)/365.25&lt;50,"40 - 50",
(TODAY()-D220)/365.25&lt;60,"50 - 60",
(TODAY()-D220)/365.25&lt;70,"60 - 70",
TRUE,"70+")</f>
        <v>30 - 40</v>
      </c>
      <c r="K220" t="str">
        <f t="shared" si="3"/>
        <v>USA</v>
      </c>
      <c r="L220" s="14">
        <f>SUMIF(ORDERLINES!D:D,CUSTOMERS!A220,ORDERLINES!J:J)</f>
        <v>356</v>
      </c>
      <c r="M220" s="14">
        <f>SUMIF(ORDERLINES!D:D,CUSTOMERS!A220,ORDERLINES!L:L)</f>
        <v>169</v>
      </c>
    </row>
    <row r="221" spans="1:13" x14ac:dyDescent="0.2">
      <c r="A221">
        <v>222</v>
      </c>
      <c r="B221" t="s">
        <v>771</v>
      </c>
      <c r="C221" t="s">
        <v>772</v>
      </c>
      <c r="D221" s="3">
        <v>28580</v>
      </c>
      <c r="E221">
        <v>2</v>
      </c>
      <c r="F221" s="6" t="str" cm="1">
        <f t="array" ref="F221">_xlfn.IFS(E221=1,"$0 - $19999",
E221=2,"$20000 - $39999",
E221=3,"$40000 - $59999",
E221=4,"$60000 - $69999",
E221=5,"$70000 - $79999",
E221=6,"$80000 - $89999",
E221=7,"$90000 - $99999",
E221=8,"$100000 - $199999",
E221=9,"$200000 - $249999",
TRUE,"$250000 +")</f>
        <v>$20000 - $39999</v>
      </c>
      <c r="G221" t="s">
        <v>773</v>
      </c>
      <c r="H221" t="s">
        <v>1882</v>
      </c>
      <c r="I221" t="s">
        <v>2092</v>
      </c>
      <c r="J221" s="7" t="str" cm="1">
        <f t="array" aca="1" ref="J221" ca="1">_xlfn.IFS((TODAY()-D221)/365.25&lt;20,"&lt; 20",
(TODAY()-D221)/365.25&lt;30,"20 - 30",
(TODAY()-D221)/365.25&lt;40,"30 - 40",
(TODAY()-D221)/365.25&lt;50,"40 - 50",
(TODAY()-D221)/365.25&lt;60,"50 - 60",
(TODAY()-D221)/365.25&lt;70,"60 - 70",
TRUE,"70+")</f>
        <v>40 - 50</v>
      </c>
      <c r="K221" t="str">
        <f t="shared" si="3"/>
        <v>USA</v>
      </c>
      <c r="L221" s="14">
        <f>SUMIF(ORDERLINES!D:D,CUSTOMERS!A221,ORDERLINES!J:J)</f>
        <v>351</v>
      </c>
      <c r="M221" s="14">
        <f>SUMIF(ORDERLINES!D:D,CUSTOMERS!A221,ORDERLINES!L:L)</f>
        <v>163.5</v>
      </c>
    </row>
    <row r="222" spans="1:13" x14ac:dyDescent="0.2">
      <c r="A222">
        <v>223</v>
      </c>
      <c r="B222" t="s">
        <v>774</v>
      </c>
      <c r="C222" t="s">
        <v>775</v>
      </c>
      <c r="D222" s="3">
        <v>28982</v>
      </c>
      <c r="E222">
        <v>10</v>
      </c>
      <c r="F222" s="6" t="str" cm="1">
        <f t="array" ref="F222">_xlfn.IFS(E222=1,"$0 - $19999",
E222=2,"$20000 - $39999",
E222=3,"$40000 - $59999",
E222=4,"$60000 - $69999",
E222=5,"$70000 - $79999",
E222=6,"$80000 - $89999",
E222=7,"$90000 - $99999",
E222=8,"$100000 - $199999",
E222=9,"$200000 - $249999",
TRUE,"$250000 +")</f>
        <v>$250000 +</v>
      </c>
      <c r="G222" t="s">
        <v>776</v>
      </c>
      <c r="H222" t="s">
        <v>2033</v>
      </c>
      <c r="I222" t="s">
        <v>2089</v>
      </c>
      <c r="J222" s="7" t="str" cm="1">
        <f t="array" aca="1" ref="J222" ca="1">_xlfn.IFS((TODAY()-D222)/365.25&lt;20,"&lt; 20",
(TODAY()-D222)/365.25&lt;30,"20 - 30",
(TODAY()-D222)/365.25&lt;40,"30 - 40",
(TODAY()-D222)/365.25&lt;50,"40 - 50",
(TODAY()-D222)/365.25&lt;60,"50 - 60",
(TODAY()-D222)/365.25&lt;70,"60 - 70",
TRUE,"70+")</f>
        <v>40 - 50</v>
      </c>
      <c r="K222" t="str">
        <f t="shared" si="3"/>
        <v>USA</v>
      </c>
      <c r="L222" s="14">
        <f>SUMIF(ORDERLINES!D:D,CUSTOMERS!A222,ORDERLINES!J:J)</f>
        <v>52</v>
      </c>
      <c r="M222" s="14">
        <f>SUMIF(ORDERLINES!D:D,CUSTOMERS!A222,ORDERLINES!L:L)</f>
        <v>15</v>
      </c>
    </row>
    <row r="223" spans="1:13" x14ac:dyDescent="0.2">
      <c r="A223">
        <v>224</v>
      </c>
      <c r="B223" t="s">
        <v>335</v>
      </c>
      <c r="C223" t="s">
        <v>777</v>
      </c>
      <c r="D223" s="3">
        <v>32500</v>
      </c>
      <c r="E223">
        <v>5</v>
      </c>
      <c r="F223" s="6" t="str" cm="1">
        <f t="array" ref="F223">_xlfn.IFS(E223=1,"$0 - $19999",
E223=2,"$20000 - $39999",
E223=3,"$40000 - $59999",
E223=4,"$60000 - $69999",
E223=5,"$70000 - $79999",
E223=6,"$80000 - $89999",
E223=7,"$90000 - $99999",
E223=8,"$100000 - $199999",
E223=9,"$200000 - $249999",
TRUE,"$250000 +")</f>
        <v>$70000 - $79999</v>
      </c>
      <c r="G223" t="s">
        <v>778</v>
      </c>
      <c r="H223" t="s">
        <v>1906</v>
      </c>
      <c r="I223" t="s">
        <v>2093</v>
      </c>
      <c r="J223" s="7" t="str" cm="1">
        <f t="array" aca="1" ref="J223" ca="1">_xlfn.IFS((TODAY()-D223)/365.25&lt;20,"&lt; 20",
(TODAY()-D223)/365.25&lt;30,"20 - 30",
(TODAY()-D223)/365.25&lt;40,"30 - 40",
(TODAY()-D223)/365.25&lt;50,"40 - 50",
(TODAY()-D223)/365.25&lt;60,"50 - 60",
(TODAY()-D223)/365.25&lt;70,"60 - 70",
TRUE,"70+")</f>
        <v>30 - 40</v>
      </c>
      <c r="K223" t="str">
        <f t="shared" si="3"/>
        <v>USA</v>
      </c>
      <c r="L223" s="14">
        <f>SUMIF(ORDERLINES!D:D,CUSTOMERS!A223,ORDERLINES!J:J)</f>
        <v>274</v>
      </c>
      <c r="M223" s="14">
        <f>SUMIF(ORDERLINES!D:D,CUSTOMERS!A223,ORDERLINES!L:L)</f>
        <v>124</v>
      </c>
    </row>
    <row r="224" spans="1:13" x14ac:dyDescent="0.2">
      <c r="A224">
        <v>225</v>
      </c>
      <c r="B224" t="s">
        <v>478</v>
      </c>
      <c r="C224" t="s">
        <v>779</v>
      </c>
      <c r="D224" s="3">
        <v>32522</v>
      </c>
      <c r="E224">
        <v>6</v>
      </c>
      <c r="F224" s="6" t="str" cm="1">
        <f t="array" ref="F224">_xlfn.IFS(E224=1,"$0 - $19999",
E224=2,"$20000 - $39999",
E224=3,"$40000 - $59999",
E224=4,"$60000 - $69999",
E224=5,"$70000 - $79999",
E224=6,"$80000 - $89999",
E224=7,"$90000 - $99999",
E224=8,"$100000 - $199999",
E224=9,"$200000 - $249999",
TRUE,"$250000 +")</f>
        <v>$80000 - $89999</v>
      </c>
      <c r="G224" t="s">
        <v>780</v>
      </c>
      <c r="H224" t="s">
        <v>1862</v>
      </c>
      <c r="I224" t="s">
        <v>2092</v>
      </c>
      <c r="J224" s="7" t="str" cm="1">
        <f t="array" aca="1" ref="J224" ca="1">_xlfn.IFS((TODAY()-D224)/365.25&lt;20,"&lt; 20",
(TODAY()-D224)/365.25&lt;30,"20 - 30",
(TODAY()-D224)/365.25&lt;40,"30 - 40",
(TODAY()-D224)/365.25&lt;50,"40 - 50",
(TODAY()-D224)/365.25&lt;60,"50 - 60",
(TODAY()-D224)/365.25&lt;70,"60 - 70",
TRUE,"70+")</f>
        <v>30 - 40</v>
      </c>
      <c r="K224" t="str">
        <f t="shared" si="3"/>
        <v>USA</v>
      </c>
      <c r="L224" s="14">
        <f>SUMIF(ORDERLINES!D:D,CUSTOMERS!A224,ORDERLINES!J:J)</f>
        <v>95</v>
      </c>
      <c r="M224" s="14">
        <f>SUMIF(ORDERLINES!D:D,CUSTOMERS!A224,ORDERLINES!L:L)</f>
        <v>45.5</v>
      </c>
    </row>
    <row r="225" spans="1:13" x14ac:dyDescent="0.2">
      <c r="A225">
        <v>226</v>
      </c>
      <c r="B225" t="s">
        <v>781</v>
      </c>
      <c r="C225" t="s">
        <v>782</v>
      </c>
      <c r="D225" s="3">
        <v>32103</v>
      </c>
      <c r="E225">
        <v>7</v>
      </c>
      <c r="F225" s="6" t="str" cm="1">
        <f t="array" ref="F225">_xlfn.IFS(E225=1,"$0 - $19999",
E225=2,"$20000 - $39999",
E225=3,"$40000 - $59999",
E225=4,"$60000 - $69999",
E225=5,"$70000 - $79999",
E225=6,"$80000 - $89999",
E225=7,"$90000 - $99999",
E225=8,"$100000 - $199999",
E225=9,"$200000 - $249999",
TRUE,"$250000 +")</f>
        <v>$90000 - $99999</v>
      </c>
      <c r="G225" t="s">
        <v>783</v>
      </c>
      <c r="H225" t="s">
        <v>1937</v>
      </c>
      <c r="I225" t="s">
        <v>2089</v>
      </c>
      <c r="J225" s="7" t="str" cm="1">
        <f t="array" aca="1" ref="J225" ca="1">_xlfn.IFS((TODAY()-D225)/365.25&lt;20,"&lt; 20",
(TODAY()-D225)/365.25&lt;30,"20 - 30",
(TODAY()-D225)/365.25&lt;40,"30 - 40",
(TODAY()-D225)/365.25&lt;50,"40 - 50",
(TODAY()-D225)/365.25&lt;60,"50 - 60",
(TODAY()-D225)/365.25&lt;70,"60 - 70",
TRUE,"70+")</f>
        <v>30 - 40</v>
      </c>
      <c r="K225" t="str">
        <f t="shared" si="3"/>
        <v>USA</v>
      </c>
      <c r="L225" s="14">
        <f>SUMIF(ORDERLINES!D:D,CUSTOMERS!A225,ORDERLINES!J:J)</f>
        <v>580</v>
      </c>
      <c r="M225" s="14">
        <f>SUMIF(ORDERLINES!D:D,CUSTOMERS!A225,ORDERLINES!L:L)</f>
        <v>270</v>
      </c>
    </row>
    <row r="226" spans="1:13" x14ac:dyDescent="0.2">
      <c r="A226">
        <v>227</v>
      </c>
      <c r="B226" t="s">
        <v>784</v>
      </c>
      <c r="C226" t="s">
        <v>785</v>
      </c>
      <c r="D226" s="3">
        <v>32579</v>
      </c>
      <c r="E226">
        <v>9</v>
      </c>
      <c r="F226" s="6" t="str" cm="1">
        <f t="array" ref="F226">_xlfn.IFS(E226=1,"$0 - $19999",
E226=2,"$20000 - $39999",
E226=3,"$40000 - $59999",
E226=4,"$60000 - $69999",
E226=5,"$70000 - $79999",
E226=6,"$80000 - $89999",
E226=7,"$90000 - $99999",
E226=8,"$100000 - $199999",
E226=9,"$200000 - $249999",
TRUE,"$250000 +")</f>
        <v>$200000 - $249999</v>
      </c>
      <c r="G226" t="s">
        <v>786</v>
      </c>
      <c r="H226" t="s">
        <v>1927</v>
      </c>
      <c r="I226" t="s">
        <v>2091</v>
      </c>
      <c r="J226" s="7" t="str" cm="1">
        <f t="array" aca="1" ref="J226" ca="1">_xlfn.IFS((TODAY()-D226)/365.25&lt;20,"&lt; 20",
(TODAY()-D226)/365.25&lt;30,"20 - 30",
(TODAY()-D226)/365.25&lt;40,"30 - 40",
(TODAY()-D226)/365.25&lt;50,"40 - 50",
(TODAY()-D226)/365.25&lt;60,"50 - 60",
(TODAY()-D226)/365.25&lt;70,"60 - 70",
TRUE,"70+")</f>
        <v>30 - 40</v>
      </c>
      <c r="K226" t="str">
        <f t="shared" si="3"/>
        <v>USA</v>
      </c>
      <c r="L226" s="14">
        <f>SUMIF(ORDERLINES!D:D,CUSTOMERS!A226,ORDERLINES!J:J)</f>
        <v>660</v>
      </c>
      <c r="M226" s="14">
        <f>SUMIF(ORDERLINES!D:D,CUSTOMERS!A226,ORDERLINES!L:L)</f>
        <v>324</v>
      </c>
    </row>
    <row r="227" spans="1:13" x14ac:dyDescent="0.2">
      <c r="A227">
        <v>228</v>
      </c>
      <c r="B227" t="s">
        <v>787</v>
      </c>
      <c r="C227" t="s">
        <v>785</v>
      </c>
      <c r="D227" s="3">
        <v>29386</v>
      </c>
      <c r="E227">
        <v>2</v>
      </c>
      <c r="F227" s="6" t="str" cm="1">
        <f t="array" ref="F227">_xlfn.IFS(E227=1,"$0 - $19999",
E227=2,"$20000 - $39999",
E227=3,"$40000 - $59999",
E227=4,"$60000 - $69999",
E227=5,"$70000 - $79999",
E227=6,"$80000 - $89999",
E227=7,"$90000 - $99999",
E227=8,"$100000 - $199999",
E227=9,"$200000 - $249999",
TRUE,"$250000 +")</f>
        <v>$20000 - $39999</v>
      </c>
      <c r="G227" t="s">
        <v>788</v>
      </c>
      <c r="H227" t="s">
        <v>1960</v>
      </c>
      <c r="I227" t="s">
        <v>2091</v>
      </c>
      <c r="J227" s="7" t="str" cm="1">
        <f t="array" aca="1" ref="J227" ca="1">_xlfn.IFS((TODAY()-D227)/365.25&lt;20,"&lt; 20",
(TODAY()-D227)/365.25&lt;30,"20 - 30",
(TODAY()-D227)/365.25&lt;40,"30 - 40",
(TODAY()-D227)/365.25&lt;50,"40 - 50",
(TODAY()-D227)/365.25&lt;60,"50 - 60",
(TODAY()-D227)/365.25&lt;70,"60 - 70",
TRUE,"70+")</f>
        <v>40 - 50</v>
      </c>
      <c r="K227" t="str">
        <f t="shared" si="3"/>
        <v>USA</v>
      </c>
      <c r="L227" s="14">
        <f>SUMIF(ORDERLINES!D:D,CUSTOMERS!A227,ORDERLINES!J:J)</f>
        <v>651</v>
      </c>
      <c r="M227" s="14">
        <f>SUMIF(ORDERLINES!D:D,CUSTOMERS!A227,ORDERLINES!L:L)</f>
        <v>306.5</v>
      </c>
    </row>
    <row r="228" spans="1:13" x14ac:dyDescent="0.2">
      <c r="A228">
        <v>229</v>
      </c>
      <c r="B228" t="s">
        <v>789</v>
      </c>
      <c r="C228" t="s">
        <v>790</v>
      </c>
      <c r="D228" s="3">
        <v>32917</v>
      </c>
      <c r="E228">
        <v>5</v>
      </c>
      <c r="F228" s="6" t="str" cm="1">
        <f t="array" ref="F228">_xlfn.IFS(E228=1,"$0 - $19999",
E228=2,"$20000 - $39999",
E228=3,"$40000 - $59999",
E228=4,"$60000 - $69999",
E228=5,"$70000 - $79999",
E228=6,"$80000 - $89999",
E228=7,"$90000 - $99999",
E228=8,"$100000 - $199999",
E228=9,"$200000 - $249999",
TRUE,"$250000 +")</f>
        <v>$70000 - $79999</v>
      </c>
      <c r="G228" t="s">
        <v>791</v>
      </c>
      <c r="H228" t="s">
        <v>1912</v>
      </c>
      <c r="I228" t="s">
        <v>2090</v>
      </c>
      <c r="J228" s="7" t="str" cm="1">
        <f t="array" aca="1" ref="J228" ca="1">_xlfn.IFS((TODAY()-D228)/365.25&lt;20,"&lt; 20",
(TODAY()-D228)/365.25&lt;30,"20 - 30",
(TODAY()-D228)/365.25&lt;40,"30 - 40",
(TODAY()-D228)/365.25&lt;50,"40 - 50",
(TODAY()-D228)/365.25&lt;60,"50 - 60",
(TODAY()-D228)/365.25&lt;70,"60 - 70",
TRUE,"70+")</f>
        <v>30 - 40</v>
      </c>
      <c r="K228" t="str">
        <f t="shared" si="3"/>
        <v>USA</v>
      </c>
      <c r="L228" s="14">
        <f>SUMIF(ORDERLINES!D:D,CUSTOMERS!A228,ORDERLINES!J:J)</f>
        <v>163</v>
      </c>
      <c r="M228" s="14">
        <f>SUMIF(ORDERLINES!D:D,CUSTOMERS!A228,ORDERLINES!L:L)</f>
        <v>72.5</v>
      </c>
    </row>
    <row r="229" spans="1:13" x14ac:dyDescent="0.2">
      <c r="A229">
        <v>230</v>
      </c>
      <c r="B229" t="s">
        <v>792</v>
      </c>
      <c r="C229" t="s">
        <v>793</v>
      </c>
      <c r="D229" s="3">
        <v>30181</v>
      </c>
      <c r="E229">
        <v>5</v>
      </c>
      <c r="F229" s="6" t="str" cm="1">
        <f t="array" ref="F229">_xlfn.IFS(E229=1,"$0 - $19999",
E229=2,"$20000 - $39999",
E229=3,"$40000 - $59999",
E229=4,"$60000 - $69999",
E229=5,"$70000 - $79999",
E229=6,"$80000 - $89999",
E229=7,"$90000 - $99999",
E229=8,"$100000 - $199999",
E229=9,"$200000 - $249999",
TRUE,"$250000 +")</f>
        <v>$70000 - $79999</v>
      </c>
      <c r="G229" t="s">
        <v>794</v>
      </c>
      <c r="H229" t="s">
        <v>1930</v>
      </c>
      <c r="I229" t="s">
        <v>2092</v>
      </c>
      <c r="J229" s="7" t="str" cm="1">
        <f t="array" aca="1" ref="J229" ca="1">_xlfn.IFS((TODAY()-D229)/365.25&lt;20,"&lt; 20",
(TODAY()-D229)/365.25&lt;30,"20 - 30",
(TODAY()-D229)/365.25&lt;40,"30 - 40",
(TODAY()-D229)/365.25&lt;50,"40 - 50",
(TODAY()-D229)/365.25&lt;60,"50 - 60",
(TODAY()-D229)/365.25&lt;70,"60 - 70",
TRUE,"70+")</f>
        <v>40 - 50</v>
      </c>
      <c r="K229" t="str">
        <f t="shared" si="3"/>
        <v>USA</v>
      </c>
      <c r="L229" s="14">
        <f>SUMIF(ORDERLINES!D:D,CUSTOMERS!A229,ORDERLINES!J:J)</f>
        <v>138</v>
      </c>
      <c r="M229" s="14">
        <f>SUMIF(ORDERLINES!D:D,CUSTOMERS!A229,ORDERLINES!L:L)</f>
        <v>62</v>
      </c>
    </row>
    <row r="230" spans="1:13" x14ac:dyDescent="0.2">
      <c r="A230">
        <v>231</v>
      </c>
      <c r="B230" t="s">
        <v>368</v>
      </c>
      <c r="C230" t="s">
        <v>795</v>
      </c>
      <c r="D230" s="3">
        <v>29772</v>
      </c>
      <c r="E230">
        <v>6</v>
      </c>
      <c r="F230" s="6" t="str" cm="1">
        <f t="array" ref="F230">_xlfn.IFS(E230=1,"$0 - $19999",
E230=2,"$20000 - $39999",
E230=3,"$40000 - $59999",
E230=4,"$60000 - $69999",
E230=5,"$70000 - $79999",
E230=6,"$80000 - $89999",
E230=7,"$90000 - $99999",
E230=8,"$100000 - $199999",
E230=9,"$200000 - $249999",
TRUE,"$250000 +")</f>
        <v>$80000 - $89999</v>
      </c>
      <c r="G230" t="s">
        <v>796</v>
      </c>
      <c r="H230" t="s">
        <v>1992</v>
      </c>
      <c r="I230" t="s">
        <v>2090</v>
      </c>
      <c r="J230" s="7" t="str" cm="1">
        <f t="array" aca="1" ref="J230" ca="1">_xlfn.IFS((TODAY()-D230)/365.25&lt;20,"&lt; 20",
(TODAY()-D230)/365.25&lt;30,"20 - 30",
(TODAY()-D230)/365.25&lt;40,"30 - 40",
(TODAY()-D230)/365.25&lt;50,"40 - 50",
(TODAY()-D230)/365.25&lt;60,"50 - 60",
(TODAY()-D230)/365.25&lt;70,"60 - 70",
TRUE,"70+")</f>
        <v>40 - 50</v>
      </c>
      <c r="K230" t="str">
        <f t="shared" si="3"/>
        <v>USA</v>
      </c>
      <c r="L230" s="14">
        <f>SUMIF(ORDERLINES!D:D,CUSTOMERS!A230,ORDERLINES!J:J)</f>
        <v>412</v>
      </c>
      <c r="M230" s="14">
        <f>SUMIF(ORDERLINES!D:D,CUSTOMERS!A230,ORDERLINES!L:L)</f>
        <v>200</v>
      </c>
    </row>
    <row r="231" spans="1:13" x14ac:dyDescent="0.2">
      <c r="A231">
        <v>232</v>
      </c>
      <c r="B231" t="s">
        <v>797</v>
      </c>
      <c r="C231" t="s">
        <v>798</v>
      </c>
      <c r="D231" s="3">
        <v>33377</v>
      </c>
      <c r="E231">
        <v>3</v>
      </c>
      <c r="F231" s="6" t="str" cm="1">
        <f t="array" ref="F231">_xlfn.IFS(E231=1,"$0 - $19999",
E231=2,"$20000 - $39999",
E231=3,"$40000 - $59999",
E231=4,"$60000 - $69999",
E231=5,"$70000 - $79999",
E231=6,"$80000 - $89999",
E231=7,"$90000 - $99999",
E231=8,"$100000 - $199999",
E231=9,"$200000 - $249999",
TRUE,"$250000 +")</f>
        <v>$40000 - $59999</v>
      </c>
      <c r="G231" t="s">
        <v>799</v>
      </c>
      <c r="H231" t="s">
        <v>1961</v>
      </c>
      <c r="I231" t="s">
        <v>2090</v>
      </c>
      <c r="J231" s="7" t="str" cm="1">
        <f t="array" aca="1" ref="J231" ca="1">_xlfn.IFS((TODAY()-D231)/365.25&lt;20,"&lt; 20",
(TODAY()-D231)/365.25&lt;30,"20 - 30",
(TODAY()-D231)/365.25&lt;40,"30 - 40",
(TODAY()-D231)/365.25&lt;50,"40 - 50",
(TODAY()-D231)/365.25&lt;60,"50 - 60",
(TODAY()-D231)/365.25&lt;70,"60 - 70",
TRUE,"70+")</f>
        <v>30 - 40</v>
      </c>
      <c r="K231" t="str">
        <f t="shared" si="3"/>
        <v>USA</v>
      </c>
      <c r="L231" s="14">
        <f>SUMIF(ORDERLINES!D:D,CUSTOMERS!A231,ORDERLINES!J:J)</f>
        <v>862</v>
      </c>
      <c r="M231" s="14">
        <f>SUMIF(ORDERLINES!D:D,CUSTOMERS!A231,ORDERLINES!L:L)</f>
        <v>419</v>
      </c>
    </row>
    <row r="232" spans="1:13" x14ac:dyDescent="0.2">
      <c r="A232">
        <v>233</v>
      </c>
      <c r="B232" t="s">
        <v>800</v>
      </c>
      <c r="C232" t="s">
        <v>801</v>
      </c>
      <c r="D232" s="3">
        <v>33324</v>
      </c>
      <c r="E232">
        <v>5</v>
      </c>
      <c r="F232" s="6" t="str" cm="1">
        <f t="array" ref="F232">_xlfn.IFS(E232=1,"$0 - $19999",
E232=2,"$20000 - $39999",
E232=3,"$40000 - $59999",
E232=4,"$60000 - $69999",
E232=5,"$70000 - $79999",
E232=6,"$80000 - $89999",
E232=7,"$90000 - $99999",
E232=8,"$100000 - $199999",
E232=9,"$200000 - $249999",
TRUE,"$250000 +")</f>
        <v>$70000 - $79999</v>
      </c>
      <c r="G232" t="s">
        <v>802</v>
      </c>
      <c r="H232" t="s">
        <v>2059</v>
      </c>
      <c r="I232" t="s">
        <v>2090</v>
      </c>
      <c r="J232" s="7" t="str" cm="1">
        <f t="array" aca="1" ref="J232" ca="1">_xlfn.IFS((TODAY()-D232)/365.25&lt;20,"&lt; 20",
(TODAY()-D232)/365.25&lt;30,"20 - 30",
(TODAY()-D232)/365.25&lt;40,"30 - 40",
(TODAY()-D232)/365.25&lt;50,"40 - 50",
(TODAY()-D232)/365.25&lt;60,"50 - 60",
(TODAY()-D232)/365.25&lt;70,"60 - 70",
TRUE,"70+")</f>
        <v>30 - 40</v>
      </c>
      <c r="K232" t="str">
        <f t="shared" si="3"/>
        <v>USA</v>
      </c>
      <c r="L232" s="14">
        <f>SUMIF(ORDERLINES!D:D,CUSTOMERS!A232,ORDERLINES!J:J)</f>
        <v>630</v>
      </c>
      <c r="M232" s="14">
        <f>SUMIF(ORDERLINES!D:D,CUSTOMERS!A232,ORDERLINES!L:L)</f>
        <v>314</v>
      </c>
    </row>
    <row r="233" spans="1:13" x14ac:dyDescent="0.2">
      <c r="A233">
        <v>234</v>
      </c>
      <c r="B233" t="s">
        <v>281</v>
      </c>
      <c r="C233" t="s">
        <v>801</v>
      </c>
      <c r="D233" s="3">
        <v>30578</v>
      </c>
      <c r="E233">
        <v>8</v>
      </c>
      <c r="F233" s="6" t="str" cm="1">
        <f t="array" ref="F233">_xlfn.IFS(E233=1,"$0 - $19999",
E233=2,"$20000 - $39999",
E233=3,"$40000 - $59999",
E233=4,"$60000 - $69999",
E233=5,"$70000 - $79999",
E233=6,"$80000 - $89999",
E233=7,"$90000 - $99999",
E233=8,"$100000 - $199999",
E233=9,"$200000 - $249999",
TRUE,"$250000 +")</f>
        <v>$100000 - $199999</v>
      </c>
      <c r="G233" t="s">
        <v>803</v>
      </c>
      <c r="H233" t="s">
        <v>2087</v>
      </c>
      <c r="I233" t="s">
        <v>2099</v>
      </c>
      <c r="J233" s="7" t="str" cm="1">
        <f t="array" aca="1" ref="J233" ca="1">_xlfn.IFS((TODAY()-D233)/365.25&lt;20,"&lt; 20",
(TODAY()-D233)/365.25&lt;30,"20 - 30",
(TODAY()-D233)/365.25&lt;40,"30 - 40",
(TODAY()-D233)/365.25&lt;50,"40 - 50",
(TODAY()-D233)/365.25&lt;60,"50 - 60",
(TODAY()-D233)/365.25&lt;70,"60 - 70",
TRUE,"70+")</f>
        <v>40 - 50</v>
      </c>
      <c r="K233" t="str">
        <f t="shared" si="3"/>
        <v>Canada</v>
      </c>
      <c r="L233" s="14">
        <f>SUMIF(ORDERLINES!D:D,CUSTOMERS!A233,ORDERLINES!J:J)</f>
        <v>71</v>
      </c>
      <c r="M233" s="14">
        <f>SUMIF(ORDERLINES!D:D,CUSTOMERS!A233,ORDERLINES!L:L)</f>
        <v>27.5</v>
      </c>
    </row>
    <row r="234" spans="1:13" x14ac:dyDescent="0.2">
      <c r="A234">
        <v>235</v>
      </c>
      <c r="B234" t="s">
        <v>804</v>
      </c>
      <c r="C234" t="s">
        <v>805</v>
      </c>
      <c r="D234" s="3">
        <v>19175</v>
      </c>
      <c r="E234">
        <v>6</v>
      </c>
      <c r="F234" s="6" t="str" cm="1">
        <f t="array" ref="F234">_xlfn.IFS(E234=1,"$0 - $19999",
E234=2,"$20000 - $39999",
E234=3,"$40000 - $59999",
E234=4,"$60000 - $69999",
E234=5,"$70000 - $79999",
E234=6,"$80000 - $89999",
E234=7,"$90000 - $99999",
E234=8,"$100000 - $199999",
E234=9,"$200000 - $249999",
TRUE,"$250000 +")</f>
        <v>$80000 - $89999</v>
      </c>
      <c r="G234" t="s">
        <v>806</v>
      </c>
      <c r="H234" t="s">
        <v>2051</v>
      </c>
      <c r="I234" t="s">
        <v>2091</v>
      </c>
      <c r="J234" s="7" t="str" cm="1">
        <f t="array" aca="1" ref="J234" ca="1">_xlfn.IFS((TODAY()-D234)/365.25&lt;20,"&lt; 20",
(TODAY()-D234)/365.25&lt;30,"20 - 30",
(TODAY()-D234)/365.25&lt;40,"30 - 40",
(TODAY()-D234)/365.25&lt;50,"40 - 50",
(TODAY()-D234)/365.25&lt;60,"50 - 60",
(TODAY()-D234)/365.25&lt;70,"60 - 70",
TRUE,"70+")</f>
        <v>70+</v>
      </c>
      <c r="K234" t="str">
        <f t="shared" si="3"/>
        <v>USA</v>
      </c>
      <c r="L234" s="14">
        <f>SUMIF(ORDERLINES!D:D,CUSTOMERS!A234,ORDERLINES!J:J)</f>
        <v>105</v>
      </c>
      <c r="M234" s="14">
        <f>SUMIF(ORDERLINES!D:D,CUSTOMERS!A234,ORDERLINES!L:L)</f>
        <v>42.5</v>
      </c>
    </row>
    <row r="235" spans="1:13" x14ac:dyDescent="0.2">
      <c r="A235">
        <v>236</v>
      </c>
      <c r="B235" t="s">
        <v>492</v>
      </c>
      <c r="C235" t="s">
        <v>807</v>
      </c>
      <c r="D235" s="3">
        <v>33065</v>
      </c>
      <c r="E235">
        <v>2</v>
      </c>
      <c r="F235" s="6" t="str" cm="1">
        <f t="array" ref="F235">_xlfn.IFS(E235=1,"$0 - $19999",
E235=2,"$20000 - $39999",
E235=3,"$40000 - $59999",
E235=4,"$60000 - $69999",
E235=5,"$70000 - $79999",
E235=6,"$80000 - $89999",
E235=7,"$90000 - $99999",
E235=8,"$100000 - $199999",
E235=9,"$200000 - $249999",
TRUE,"$250000 +")</f>
        <v>$20000 - $39999</v>
      </c>
      <c r="G235" t="s">
        <v>808</v>
      </c>
      <c r="H235" t="s">
        <v>1917</v>
      </c>
      <c r="I235" t="s">
        <v>2093</v>
      </c>
      <c r="J235" s="7" t="str" cm="1">
        <f t="array" aca="1" ref="J235" ca="1">_xlfn.IFS((TODAY()-D235)/365.25&lt;20,"&lt; 20",
(TODAY()-D235)/365.25&lt;30,"20 - 30",
(TODAY()-D235)/365.25&lt;40,"30 - 40",
(TODAY()-D235)/365.25&lt;50,"40 - 50",
(TODAY()-D235)/365.25&lt;60,"50 - 60",
(TODAY()-D235)/365.25&lt;70,"60 - 70",
TRUE,"70+")</f>
        <v>30 - 40</v>
      </c>
      <c r="K235" t="str">
        <f t="shared" si="3"/>
        <v>USA</v>
      </c>
      <c r="L235" s="14">
        <f>SUMIF(ORDERLINES!D:D,CUSTOMERS!A235,ORDERLINES!J:J)</f>
        <v>285</v>
      </c>
      <c r="M235" s="14">
        <f>SUMIF(ORDERLINES!D:D,CUSTOMERS!A235,ORDERLINES!L:L)</f>
        <v>129.5</v>
      </c>
    </row>
    <row r="236" spans="1:13" x14ac:dyDescent="0.2">
      <c r="A236">
        <v>237</v>
      </c>
      <c r="B236" t="s">
        <v>809</v>
      </c>
      <c r="C236" t="s">
        <v>810</v>
      </c>
      <c r="D236" s="3">
        <v>31712</v>
      </c>
      <c r="E236">
        <v>6</v>
      </c>
      <c r="F236" s="6" t="str" cm="1">
        <f t="array" ref="F236">_xlfn.IFS(E236=1,"$0 - $19999",
E236=2,"$20000 - $39999",
E236=3,"$40000 - $59999",
E236=4,"$60000 - $69999",
E236=5,"$70000 - $79999",
E236=6,"$80000 - $89999",
E236=7,"$90000 - $99999",
E236=8,"$100000 - $199999",
E236=9,"$200000 - $249999",
TRUE,"$250000 +")</f>
        <v>$80000 - $89999</v>
      </c>
      <c r="G236" t="s">
        <v>811</v>
      </c>
      <c r="H236" t="s">
        <v>1982</v>
      </c>
      <c r="I236" t="s">
        <v>2095</v>
      </c>
      <c r="J236" s="7" t="str" cm="1">
        <f t="array" aca="1" ref="J236" ca="1">_xlfn.IFS((TODAY()-D236)/365.25&lt;20,"&lt; 20",
(TODAY()-D236)/365.25&lt;30,"20 - 30",
(TODAY()-D236)/365.25&lt;40,"30 - 40",
(TODAY()-D236)/365.25&lt;50,"40 - 50",
(TODAY()-D236)/365.25&lt;60,"50 - 60",
(TODAY()-D236)/365.25&lt;70,"60 - 70",
TRUE,"70+")</f>
        <v>30 - 40</v>
      </c>
      <c r="K236" t="str">
        <f t="shared" si="3"/>
        <v>USA</v>
      </c>
      <c r="L236" s="14">
        <f>SUMIF(ORDERLINES!D:D,CUSTOMERS!A236,ORDERLINES!J:J)</f>
        <v>25</v>
      </c>
      <c r="M236" s="14">
        <f>SUMIF(ORDERLINES!D:D,CUSTOMERS!A236,ORDERLINES!L:L)</f>
        <v>11.5</v>
      </c>
    </row>
    <row r="237" spans="1:13" x14ac:dyDescent="0.2">
      <c r="A237">
        <v>238</v>
      </c>
      <c r="B237" t="s">
        <v>570</v>
      </c>
      <c r="C237" t="s">
        <v>810</v>
      </c>
      <c r="D237" s="3">
        <v>33705</v>
      </c>
      <c r="E237">
        <v>3</v>
      </c>
      <c r="F237" s="6" t="str" cm="1">
        <f t="array" ref="F237">_xlfn.IFS(E237=1,"$0 - $19999",
E237=2,"$20000 - $39999",
E237=3,"$40000 - $59999",
E237=4,"$60000 - $69999",
E237=5,"$70000 - $79999",
E237=6,"$80000 - $89999",
E237=7,"$90000 - $99999",
E237=8,"$100000 - $199999",
E237=9,"$200000 - $249999",
TRUE,"$250000 +")</f>
        <v>$40000 - $59999</v>
      </c>
      <c r="G237" t="s">
        <v>812</v>
      </c>
      <c r="H237" t="s">
        <v>1908</v>
      </c>
      <c r="I237" t="s">
        <v>2090</v>
      </c>
      <c r="J237" s="7" t="str" cm="1">
        <f t="array" aca="1" ref="J237" ca="1">_xlfn.IFS((TODAY()-D237)/365.25&lt;20,"&lt; 20",
(TODAY()-D237)/365.25&lt;30,"20 - 30",
(TODAY()-D237)/365.25&lt;40,"30 - 40",
(TODAY()-D237)/365.25&lt;50,"40 - 50",
(TODAY()-D237)/365.25&lt;60,"50 - 60",
(TODAY()-D237)/365.25&lt;70,"60 - 70",
TRUE,"70+")</f>
        <v>30 - 40</v>
      </c>
      <c r="K237" t="str">
        <f t="shared" si="3"/>
        <v>USA</v>
      </c>
      <c r="L237" s="14">
        <f>SUMIF(ORDERLINES!D:D,CUSTOMERS!A237,ORDERLINES!J:J)</f>
        <v>431</v>
      </c>
      <c r="M237" s="14">
        <f>SUMIF(ORDERLINES!D:D,CUSTOMERS!A237,ORDERLINES!L:L)</f>
        <v>198.5</v>
      </c>
    </row>
    <row r="238" spans="1:13" x14ac:dyDescent="0.2">
      <c r="A238">
        <v>239</v>
      </c>
      <c r="B238" t="s">
        <v>813</v>
      </c>
      <c r="C238" t="s">
        <v>814</v>
      </c>
      <c r="D238" s="3">
        <v>30509</v>
      </c>
      <c r="E238">
        <v>1</v>
      </c>
      <c r="F238" s="6" t="str" cm="1">
        <f t="array" ref="F238">_xlfn.IFS(E238=1,"$0 - $19999",
E238=2,"$20000 - $39999",
E238=3,"$40000 - $59999",
E238=4,"$60000 - $69999",
E238=5,"$70000 - $79999",
E238=6,"$80000 - $89999",
E238=7,"$90000 - $99999",
E238=8,"$100000 - $199999",
E238=9,"$200000 - $249999",
TRUE,"$250000 +")</f>
        <v>$0 - $19999</v>
      </c>
      <c r="G238" t="s">
        <v>815</v>
      </c>
      <c r="H238" t="s">
        <v>2061</v>
      </c>
      <c r="I238" t="s">
        <v>2089</v>
      </c>
      <c r="J238" s="7" t="str" cm="1">
        <f t="array" aca="1" ref="J238" ca="1">_xlfn.IFS((TODAY()-D238)/365.25&lt;20,"&lt; 20",
(TODAY()-D238)/365.25&lt;30,"20 - 30",
(TODAY()-D238)/365.25&lt;40,"30 - 40",
(TODAY()-D238)/365.25&lt;50,"40 - 50",
(TODAY()-D238)/365.25&lt;60,"50 - 60",
(TODAY()-D238)/365.25&lt;70,"60 - 70",
TRUE,"70+")</f>
        <v>40 - 50</v>
      </c>
      <c r="K238" t="str">
        <f t="shared" si="3"/>
        <v>USA</v>
      </c>
      <c r="L238" s="14">
        <f>SUMIF(ORDERLINES!D:D,CUSTOMERS!A238,ORDERLINES!J:J)</f>
        <v>148</v>
      </c>
      <c r="M238" s="14">
        <f>SUMIF(ORDERLINES!D:D,CUSTOMERS!A238,ORDERLINES!L:L)</f>
        <v>65</v>
      </c>
    </row>
    <row r="239" spans="1:13" x14ac:dyDescent="0.2">
      <c r="A239">
        <v>240</v>
      </c>
      <c r="B239" t="s">
        <v>816</v>
      </c>
      <c r="C239" t="s">
        <v>817</v>
      </c>
      <c r="D239" s="3">
        <v>34099</v>
      </c>
      <c r="E239">
        <v>6</v>
      </c>
      <c r="F239" s="6" t="str" cm="1">
        <f t="array" ref="F239">_xlfn.IFS(E239=1,"$0 - $19999",
E239=2,"$20000 - $39999",
E239=3,"$40000 - $59999",
E239=4,"$60000 - $69999",
E239=5,"$70000 - $79999",
E239=6,"$80000 - $89999",
E239=7,"$90000 - $99999",
E239=8,"$100000 - $199999",
E239=9,"$200000 - $249999",
TRUE,"$250000 +")</f>
        <v>$80000 - $89999</v>
      </c>
      <c r="G239" t="s">
        <v>818</v>
      </c>
      <c r="H239" t="s">
        <v>2019</v>
      </c>
      <c r="I239" t="s">
        <v>2090</v>
      </c>
      <c r="J239" s="7" t="str" cm="1">
        <f t="array" aca="1" ref="J239" ca="1">_xlfn.IFS((TODAY()-D239)/365.25&lt;20,"&lt; 20",
(TODAY()-D239)/365.25&lt;30,"20 - 30",
(TODAY()-D239)/365.25&lt;40,"30 - 40",
(TODAY()-D239)/365.25&lt;50,"40 - 50",
(TODAY()-D239)/365.25&lt;60,"50 - 60",
(TODAY()-D239)/365.25&lt;70,"60 - 70",
TRUE,"70+")</f>
        <v>30 - 40</v>
      </c>
      <c r="K239" t="str">
        <f t="shared" si="3"/>
        <v>USA</v>
      </c>
      <c r="L239" s="14">
        <f>SUMIF(ORDERLINES!D:D,CUSTOMERS!A239,ORDERLINES!J:J)</f>
        <v>676</v>
      </c>
      <c r="M239" s="14">
        <f>SUMIF(ORDERLINES!D:D,CUSTOMERS!A239,ORDERLINES!L:L)</f>
        <v>322</v>
      </c>
    </row>
    <row r="240" spans="1:13" x14ac:dyDescent="0.2">
      <c r="A240">
        <v>241</v>
      </c>
      <c r="B240" t="s">
        <v>819</v>
      </c>
      <c r="C240" t="s">
        <v>820</v>
      </c>
      <c r="D240" s="3">
        <v>30955</v>
      </c>
      <c r="E240">
        <v>6</v>
      </c>
      <c r="F240" s="6" t="str" cm="1">
        <f t="array" ref="F240">_xlfn.IFS(E240=1,"$0 - $19999",
E240=2,"$20000 - $39999",
E240=3,"$40000 - $59999",
E240=4,"$60000 - $69999",
E240=5,"$70000 - $79999",
E240=6,"$80000 - $89999",
E240=7,"$90000 - $99999",
E240=8,"$100000 - $199999",
E240=9,"$200000 - $249999",
TRUE,"$250000 +")</f>
        <v>$80000 - $89999</v>
      </c>
      <c r="G240" t="s">
        <v>821</v>
      </c>
      <c r="H240" t="s">
        <v>1853</v>
      </c>
      <c r="I240" t="s">
        <v>2092</v>
      </c>
      <c r="J240" s="7" t="str" cm="1">
        <f t="array" aca="1" ref="J240" ca="1">_xlfn.IFS((TODAY()-D240)/365.25&lt;20,"&lt; 20",
(TODAY()-D240)/365.25&lt;30,"20 - 30",
(TODAY()-D240)/365.25&lt;40,"30 - 40",
(TODAY()-D240)/365.25&lt;50,"40 - 50",
(TODAY()-D240)/365.25&lt;60,"50 - 60",
(TODAY()-D240)/365.25&lt;70,"60 - 70",
TRUE,"70+")</f>
        <v>30 - 40</v>
      </c>
      <c r="K240" t="str">
        <f t="shared" si="3"/>
        <v>USA</v>
      </c>
      <c r="L240" s="14">
        <f>SUMIF(ORDERLINES!D:D,CUSTOMERS!A240,ORDERLINES!J:J)</f>
        <v>197</v>
      </c>
      <c r="M240" s="14">
        <f>SUMIF(ORDERLINES!D:D,CUSTOMERS!A240,ORDERLINES!L:L)</f>
        <v>92.5</v>
      </c>
    </row>
    <row r="241" spans="1:13" x14ac:dyDescent="0.2">
      <c r="A241">
        <v>242</v>
      </c>
      <c r="B241" t="s">
        <v>822</v>
      </c>
      <c r="C241" t="s">
        <v>823</v>
      </c>
      <c r="D241" s="3">
        <v>29716</v>
      </c>
      <c r="E241">
        <v>6</v>
      </c>
      <c r="F241" s="6" t="str" cm="1">
        <f t="array" ref="F241">_xlfn.IFS(E241=1,"$0 - $19999",
E241=2,"$20000 - $39999",
E241=3,"$40000 - $59999",
E241=4,"$60000 - $69999",
E241=5,"$70000 - $79999",
E241=6,"$80000 - $89999",
E241=7,"$90000 - $99999",
E241=8,"$100000 - $199999",
E241=9,"$200000 - $249999",
TRUE,"$250000 +")</f>
        <v>$80000 - $89999</v>
      </c>
      <c r="G241" t="s">
        <v>824</v>
      </c>
      <c r="H241" t="s">
        <v>1960</v>
      </c>
      <c r="I241" t="s">
        <v>2091</v>
      </c>
      <c r="J241" s="7" t="str" cm="1">
        <f t="array" aca="1" ref="J241" ca="1">_xlfn.IFS((TODAY()-D241)/365.25&lt;20,"&lt; 20",
(TODAY()-D241)/365.25&lt;30,"20 - 30",
(TODAY()-D241)/365.25&lt;40,"30 - 40",
(TODAY()-D241)/365.25&lt;50,"40 - 50",
(TODAY()-D241)/365.25&lt;60,"50 - 60",
(TODAY()-D241)/365.25&lt;70,"60 - 70",
TRUE,"70+")</f>
        <v>40 - 50</v>
      </c>
      <c r="K241" t="str">
        <f t="shared" si="3"/>
        <v>USA</v>
      </c>
      <c r="L241" s="14">
        <f>SUMIF(ORDERLINES!D:D,CUSTOMERS!A241,ORDERLINES!J:J)</f>
        <v>124</v>
      </c>
      <c r="M241" s="14">
        <f>SUMIF(ORDERLINES!D:D,CUSTOMERS!A241,ORDERLINES!L:L)</f>
        <v>58</v>
      </c>
    </row>
    <row r="242" spans="1:13" x14ac:dyDescent="0.2">
      <c r="A242">
        <v>243</v>
      </c>
      <c r="B242" t="s">
        <v>825</v>
      </c>
      <c r="C242" t="s">
        <v>826</v>
      </c>
      <c r="D242" s="3">
        <v>27793</v>
      </c>
      <c r="E242">
        <v>10</v>
      </c>
      <c r="F242" s="6" t="str" cm="1">
        <f t="array" ref="F242">_xlfn.IFS(E242=1,"$0 - $19999",
E242=2,"$20000 - $39999",
E242=3,"$40000 - $59999",
E242=4,"$60000 - $69999",
E242=5,"$70000 - $79999",
E242=6,"$80000 - $89999",
E242=7,"$90000 - $99999",
E242=8,"$100000 - $199999",
E242=9,"$200000 - $249999",
TRUE,"$250000 +")</f>
        <v>$250000 +</v>
      </c>
      <c r="G242" t="s">
        <v>827</v>
      </c>
      <c r="H242" t="s">
        <v>1979</v>
      </c>
      <c r="I242" t="s">
        <v>2091</v>
      </c>
      <c r="J242" s="7" t="str" cm="1">
        <f t="array" aca="1" ref="J242" ca="1">_xlfn.IFS((TODAY()-D242)/365.25&lt;20,"&lt; 20",
(TODAY()-D242)/365.25&lt;30,"20 - 30",
(TODAY()-D242)/365.25&lt;40,"30 - 40",
(TODAY()-D242)/365.25&lt;50,"40 - 50",
(TODAY()-D242)/365.25&lt;60,"50 - 60",
(TODAY()-D242)/365.25&lt;70,"60 - 70",
TRUE,"70+")</f>
        <v>40 - 50</v>
      </c>
      <c r="K242" t="str">
        <f t="shared" si="3"/>
        <v>USA</v>
      </c>
      <c r="L242" s="14">
        <f>SUMIF(ORDERLINES!D:D,CUSTOMERS!A242,ORDERLINES!J:J)</f>
        <v>325</v>
      </c>
      <c r="M242" s="14">
        <f>SUMIF(ORDERLINES!D:D,CUSTOMERS!A242,ORDERLINES!L:L)</f>
        <v>152.5</v>
      </c>
    </row>
    <row r="243" spans="1:13" x14ac:dyDescent="0.2">
      <c r="A243">
        <v>244</v>
      </c>
      <c r="B243" t="s">
        <v>828</v>
      </c>
      <c r="C243" t="s">
        <v>829</v>
      </c>
      <c r="D243" s="3">
        <v>24372</v>
      </c>
      <c r="E243">
        <v>2</v>
      </c>
      <c r="F243" s="6" t="str" cm="1">
        <f t="array" ref="F243">_xlfn.IFS(E243=1,"$0 - $19999",
E243=2,"$20000 - $39999",
E243=3,"$40000 - $59999",
E243=4,"$60000 - $69999",
E243=5,"$70000 - $79999",
E243=6,"$80000 - $89999",
E243=7,"$90000 - $99999",
E243=8,"$100000 - $199999",
E243=9,"$200000 - $249999",
TRUE,"$250000 +")</f>
        <v>$20000 - $39999</v>
      </c>
      <c r="G243" t="s">
        <v>830</v>
      </c>
      <c r="H243" t="s">
        <v>2065</v>
      </c>
      <c r="I243" t="s">
        <v>2091</v>
      </c>
      <c r="J243" s="7" t="str" cm="1">
        <f t="array" aca="1" ref="J243" ca="1">_xlfn.IFS((TODAY()-D243)/365.25&lt;20,"&lt; 20",
(TODAY()-D243)/365.25&lt;30,"20 - 30",
(TODAY()-D243)/365.25&lt;40,"30 - 40",
(TODAY()-D243)/365.25&lt;50,"40 - 50",
(TODAY()-D243)/365.25&lt;60,"50 - 60",
(TODAY()-D243)/365.25&lt;70,"60 - 70",
TRUE,"70+")</f>
        <v>50 - 60</v>
      </c>
      <c r="K243" t="str">
        <f t="shared" si="3"/>
        <v>USA</v>
      </c>
      <c r="L243" s="14">
        <f>SUMIF(ORDERLINES!D:D,CUSTOMERS!A243,ORDERLINES!J:J)</f>
        <v>34</v>
      </c>
      <c r="M243" s="14">
        <f>SUMIF(ORDERLINES!D:D,CUSTOMERS!A243,ORDERLINES!L:L)</f>
        <v>13</v>
      </c>
    </row>
    <row r="244" spans="1:13" x14ac:dyDescent="0.2">
      <c r="A244">
        <v>245</v>
      </c>
      <c r="B244" t="s">
        <v>831</v>
      </c>
      <c r="C244" t="s">
        <v>832</v>
      </c>
      <c r="D244" s="3">
        <v>23574</v>
      </c>
      <c r="E244">
        <v>2</v>
      </c>
      <c r="F244" s="6" t="str" cm="1">
        <f t="array" ref="F244">_xlfn.IFS(E244=1,"$0 - $19999",
E244=2,"$20000 - $39999",
E244=3,"$40000 - $59999",
E244=4,"$60000 - $69999",
E244=5,"$70000 - $79999",
E244=6,"$80000 - $89999",
E244=7,"$90000 - $99999",
E244=8,"$100000 - $199999",
E244=9,"$200000 - $249999",
TRUE,"$250000 +")</f>
        <v>$20000 - $39999</v>
      </c>
      <c r="G244" t="s">
        <v>833</v>
      </c>
      <c r="H244" t="s">
        <v>2003</v>
      </c>
      <c r="I244" t="s">
        <v>2089</v>
      </c>
      <c r="J244" s="7" t="str" cm="1">
        <f t="array" aca="1" ref="J244" ca="1">_xlfn.IFS((TODAY()-D244)/365.25&lt;20,"&lt; 20",
(TODAY()-D244)/365.25&lt;30,"20 - 30",
(TODAY()-D244)/365.25&lt;40,"30 - 40",
(TODAY()-D244)/365.25&lt;50,"40 - 50",
(TODAY()-D244)/365.25&lt;60,"50 - 60",
(TODAY()-D244)/365.25&lt;70,"60 - 70",
TRUE,"70+")</f>
        <v>50 - 60</v>
      </c>
      <c r="K244" t="str">
        <f t="shared" si="3"/>
        <v>USA</v>
      </c>
      <c r="L244" s="14">
        <f>SUMIF(ORDERLINES!D:D,CUSTOMERS!A244,ORDERLINES!J:J)</f>
        <v>160</v>
      </c>
      <c r="M244" s="14">
        <f>SUMIF(ORDERLINES!D:D,CUSTOMERS!A244,ORDERLINES!L:L)</f>
        <v>73</v>
      </c>
    </row>
    <row r="245" spans="1:13" x14ac:dyDescent="0.2">
      <c r="A245">
        <v>246</v>
      </c>
      <c r="B245" t="s">
        <v>201</v>
      </c>
      <c r="C245" t="s">
        <v>834</v>
      </c>
      <c r="D245" s="3">
        <v>28126</v>
      </c>
      <c r="E245">
        <v>3</v>
      </c>
      <c r="F245" s="6" t="str" cm="1">
        <f t="array" ref="F245">_xlfn.IFS(E245=1,"$0 - $19999",
E245=2,"$20000 - $39999",
E245=3,"$40000 - $59999",
E245=4,"$60000 - $69999",
E245=5,"$70000 - $79999",
E245=6,"$80000 - $89999",
E245=7,"$90000 - $99999",
E245=8,"$100000 - $199999",
E245=9,"$200000 - $249999",
TRUE,"$250000 +")</f>
        <v>$40000 - $59999</v>
      </c>
      <c r="G245" t="s">
        <v>835</v>
      </c>
      <c r="H245" t="s">
        <v>1858</v>
      </c>
      <c r="I245" t="s">
        <v>2093</v>
      </c>
      <c r="J245" s="7" t="str" cm="1">
        <f t="array" aca="1" ref="J245" ca="1">_xlfn.IFS((TODAY()-D245)/365.25&lt;20,"&lt; 20",
(TODAY()-D245)/365.25&lt;30,"20 - 30",
(TODAY()-D245)/365.25&lt;40,"30 - 40",
(TODAY()-D245)/365.25&lt;50,"40 - 50",
(TODAY()-D245)/365.25&lt;60,"50 - 60",
(TODAY()-D245)/365.25&lt;70,"60 - 70",
TRUE,"70+")</f>
        <v>40 - 50</v>
      </c>
      <c r="K245" t="str">
        <f t="shared" si="3"/>
        <v>USA</v>
      </c>
      <c r="L245" s="14">
        <f>SUMIF(ORDERLINES!D:D,CUSTOMERS!A245,ORDERLINES!J:J)</f>
        <v>413</v>
      </c>
      <c r="M245" s="14">
        <f>SUMIF(ORDERLINES!D:D,CUSTOMERS!A245,ORDERLINES!L:L)</f>
        <v>198.5</v>
      </c>
    </row>
    <row r="246" spans="1:13" x14ac:dyDescent="0.2">
      <c r="A246">
        <v>247</v>
      </c>
      <c r="B246" t="s">
        <v>836</v>
      </c>
      <c r="C246" t="s">
        <v>837</v>
      </c>
      <c r="D246" s="3">
        <v>19572</v>
      </c>
      <c r="E246">
        <v>6</v>
      </c>
      <c r="F246" s="6" t="str" cm="1">
        <f t="array" ref="F246">_xlfn.IFS(E246=1,"$0 - $19999",
E246=2,"$20000 - $39999",
E246=3,"$40000 - $59999",
E246=4,"$60000 - $69999",
E246=5,"$70000 - $79999",
E246=6,"$80000 - $89999",
E246=7,"$90000 - $99999",
E246=8,"$100000 - $199999",
E246=9,"$200000 - $249999",
TRUE,"$250000 +")</f>
        <v>$80000 - $89999</v>
      </c>
      <c r="G246" t="s">
        <v>838</v>
      </c>
      <c r="H246" t="s">
        <v>1991</v>
      </c>
      <c r="I246" t="s">
        <v>2092</v>
      </c>
      <c r="J246" s="7" t="str" cm="1">
        <f t="array" aca="1" ref="J246" ca="1">_xlfn.IFS((TODAY()-D246)/365.25&lt;20,"&lt; 20",
(TODAY()-D246)/365.25&lt;30,"20 - 30",
(TODAY()-D246)/365.25&lt;40,"30 - 40",
(TODAY()-D246)/365.25&lt;50,"40 - 50",
(TODAY()-D246)/365.25&lt;60,"50 - 60",
(TODAY()-D246)/365.25&lt;70,"60 - 70",
TRUE,"70+")</f>
        <v>70+</v>
      </c>
      <c r="K246" t="str">
        <f t="shared" si="3"/>
        <v>USA</v>
      </c>
      <c r="L246" s="14">
        <f>SUMIF(ORDERLINES!D:D,CUSTOMERS!A246,ORDERLINES!J:J)</f>
        <v>185</v>
      </c>
      <c r="M246" s="14">
        <f>SUMIF(ORDERLINES!D:D,CUSTOMERS!A246,ORDERLINES!L:L)</f>
        <v>83.5</v>
      </c>
    </row>
    <row r="247" spans="1:13" x14ac:dyDescent="0.2">
      <c r="A247">
        <v>248</v>
      </c>
      <c r="B247" t="s">
        <v>618</v>
      </c>
      <c r="C247" t="s">
        <v>839</v>
      </c>
      <c r="D247" s="3">
        <v>19980</v>
      </c>
      <c r="E247">
        <v>7</v>
      </c>
      <c r="F247" s="6" t="str" cm="1">
        <f t="array" ref="F247">_xlfn.IFS(E247=1,"$0 - $19999",
E247=2,"$20000 - $39999",
E247=3,"$40000 - $59999",
E247=4,"$60000 - $69999",
E247=5,"$70000 - $79999",
E247=6,"$80000 - $89999",
E247=7,"$90000 - $99999",
E247=8,"$100000 - $199999",
E247=9,"$200000 - $249999",
TRUE,"$250000 +")</f>
        <v>$90000 - $99999</v>
      </c>
      <c r="G247" t="s">
        <v>840</v>
      </c>
      <c r="H247" t="s">
        <v>1931</v>
      </c>
      <c r="I247" t="s">
        <v>2093</v>
      </c>
      <c r="J247" s="7" t="str" cm="1">
        <f t="array" aca="1" ref="J247" ca="1">_xlfn.IFS((TODAY()-D247)/365.25&lt;20,"&lt; 20",
(TODAY()-D247)/365.25&lt;30,"20 - 30",
(TODAY()-D247)/365.25&lt;40,"30 - 40",
(TODAY()-D247)/365.25&lt;50,"40 - 50",
(TODAY()-D247)/365.25&lt;60,"50 - 60",
(TODAY()-D247)/365.25&lt;70,"60 - 70",
TRUE,"70+")</f>
        <v>60 - 70</v>
      </c>
      <c r="K247" t="str">
        <f t="shared" si="3"/>
        <v>USA</v>
      </c>
      <c r="L247" s="14">
        <f>SUMIF(ORDERLINES!D:D,CUSTOMERS!A247,ORDERLINES!J:J)</f>
        <v>130</v>
      </c>
      <c r="M247" s="14">
        <f>SUMIF(ORDERLINES!D:D,CUSTOMERS!A247,ORDERLINES!L:L)</f>
        <v>58</v>
      </c>
    </row>
    <row r="248" spans="1:13" x14ac:dyDescent="0.2">
      <c r="A248">
        <v>249</v>
      </c>
      <c r="B248" t="s">
        <v>555</v>
      </c>
      <c r="C248" t="s">
        <v>841</v>
      </c>
      <c r="D248" s="3">
        <v>31351</v>
      </c>
      <c r="E248">
        <v>6</v>
      </c>
      <c r="F248" s="6" t="str" cm="1">
        <f t="array" ref="F248">_xlfn.IFS(E248=1,"$0 - $19999",
E248=2,"$20000 - $39999",
E248=3,"$40000 - $59999",
E248=4,"$60000 - $69999",
E248=5,"$70000 - $79999",
E248=6,"$80000 - $89999",
E248=7,"$90000 - $99999",
E248=8,"$100000 - $199999",
E248=9,"$200000 - $249999",
TRUE,"$250000 +")</f>
        <v>$80000 - $89999</v>
      </c>
      <c r="G248" t="s">
        <v>842</v>
      </c>
      <c r="H248" t="s">
        <v>1915</v>
      </c>
      <c r="I248" t="s">
        <v>2090</v>
      </c>
      <c r="J248" s="7" t="str" cm="1">
        <f t="array" aca="1" ref="J248" ca="1">_xlfn.IFS((TODAY()-D248)/365.25&lt;20,"&lt; 20",
(TODAY()-D248)/365.25&lt;30,"20 - 30",
(TODAY()-D248)/365.25&lt;40,"30 - 40",
(TODAY()-D248)/365.25&lt;50,"40 - 50",
(TODAY()-D248)/365.25&lt;60,"50 - 60",
(TODAY()-D248)/365.25&lt;70,"60 - 70",
TRUE,"70+")</f>
        <v>30 - 40</v>
      </c>
      <c r="K248" t="str">
        <f t="shared" si="3"/>
        <v>USA</v>
      </c>
      <c r="L248" s="14">
        <f>SUMIF(ORDERLINES!D:D,CUSTOMERS!A248,ORDERLINES!J:J)</f>
        <v>25</v>
      </c>
      <c r="M248" s="14">
        <f>SUMIF(ORDERLINES!D:D,CUSTOMERS!A248,ORDERLINES!L:L)</f>
        <v>9.5</v>
      </c>
    </row>
    <row r="249" spans="1:13" x14ac:dyDescent="0.2">
      <c r="A249">
        <v>250</v>
      </c>
      <c r="B249" t="s">
        <v>714</v>
      </c>
      <c r="C249" t="s">
        <v>843</v>
      </c>
      <c r="D249" s="3">
        <v>31761</v>
      </c>
      <c r="E249">
        <v>4</v>
      </c>
      <c r="F249" s="6" t="str" cm="1">
        <f t="array" ref="F249">_xlfn.IFS(E249=1,"$0 - $19999",
E249=2,"$20000 - $39999",
E249=3,"$40000 - $59999",
E249=4,"$60000 - $69999",
E249=5,"$70000 - $79999",
E249=6,"$80000 - $89999",
E249=7,"$90000 - $99999",
E249=8,"$100000 - $199999",
E249=9,"$200000 - $249999",
TRUE,"$250000 +")</f>
        <v>$60000 - $69999</v>
      </c>
      <c r="G249" t="s">
        <v>844</v>
      </c>
      <c r="H249" t="s">
        <v>1851</v>
      </c>
      <c r="I249" t="s">
        <v>2093</v>
      </c>
      <c r="J249" s="7" t="str" cm="1">
        <f t="array" aca="1" ref="J249" ca="1">_xlfn.IFS((TODAY()-D249)/365.25&lt;20,"&lt; 20",
(TODAY()-D249)/365.25&lt;30,"20 - 30",
(TODAY()-D249)/365.25&lt;40,"30 - 40",
(TODAY()-D249)/365.25&lt;50,"40 - 50",
(TODAY()-D249)/365.25&lt;60,"50 - 60",
(TODAY()-D249)/365.25&lt;70,"60 - 70",
TRUE,"70+")</f>
        <v>30 - 40</v>
      </c>
      <c r="K249" t="str">
        <f t="shared" si="3"/>
        <v>USA</v>
      </c>
      <c r="L249" s="14">
        <f>SUMIF(ORDERLINES!D:D,CUSTOMERS!A249,ORDERLINES!J:J)</f>
        <v>195</v>
      </c>
      <c r="M249" s="14">
        <f>SUMIF(ORDERLINES!D:D,CUSTOMERS!A249,ORDERLINES!L:L)</f>
        <v>91.5</v>
      </c>
    </row>
    <row r="250" spans="1:13" x14ac:dyDescent="0.2">
      <c r="A250">
        <v>251</v>
      </c>
      <c r="B250" t="s">
        <v>845</v>
      </c>
      <c r="C250" t="s">
        <v>843</v>
      </c>
      <c r="D250" s="3">
        <v>20370</v>
      </c>
      <c r="E250">
        <v>4</v>
      </c>
      <c r="F250" s="6" t="str" cm="1">
        <f t="array" ref="F250">_xlfn.IFS(E250=1,"$0 - $19999",
E250=2,"$20000 - $39999",
E250=3,"$40000 - $59999",
E250=4,"$60000 - $69999",
E250=5,"$70000 - $79999",
E250=6,"$80000 - $89999",
E250=7,"$90000 - $99999",
E250=8,"$100000 - $199999",
E250=9,"$200000 - $249999",
TRUE,"$250000 +")</f>
        <v>$60000 - $69999</v>
      </c>
      <c r="G250" t="s">
        <v>846</v>
      </c>
      <c r="H250" t="s">
        <v>2046</v>
      </c>
      <c r="I250" t="s">
        <v>2091</v>
      </c>
      <c r="J250" s="7" t="str" cm="1">
        <f t="array" aca="1" ref="J250" ca="1">_xlfn.IFS((TODAY()-D250)/365.25&lt;20,"&lt; 20",
(TODAY()-D250)/365.25&lt;30,"20 - 30",
(TODAY()-D250)/365.25&lt;40,"30 - 40",
(TODAY()-D250)/365.25&lt;50,"40 - 50",
(TODAY()-D250)/365.25&lt;60,"50 - 60",
(TODAY()-D250)/365.25&lt;70,"60 - 70",
TRUE,"70+")</f>
        <v>60 - 70</v>
      </c>
      <c r="K250" t="str">
        <f t="shared" si="3"/>
        <v>USA</v>
      </c>
      <c r="L250" s="14">
        <f>SUMIF(ORDERLINES!D:D,CUSTOMERS!A250,ORDERLINES!J:J)</f>
        <v>170</v>
      </c>
      <c r="M250" s="14">
        <f>SUMIF(ORDERLINES!D:D,CUSTOMERS!A250,ORDERLINES!L:L)</f>
        <v>82</v>
      </c>
    </row>
    <row r="251" spans="1:13" x14ac:dyDescent="0.2">
      <c r="A251">
        <v>252</v>
      </c>
      <c r="B251" t="s">
        <v>847</v>
      </c>
      <c r="C251" t="s">
        <v>848</v>
      </c>
      <c r="D251" s="3">
        <v>20770</v>
      </c>
      <c r="E251">
        <v>2</v>
      </c>
      <c r="F251" s="6" t="str" cm="1">
        <f t="array" ref="F251">_xlfn.IFS(E251=1,"$0 - $19999",
E251=2,"$20000 - $39999",
E251=3,"$40000 - $59999",
E251=4,"$60000 - $69999",
E251=5,"$70000 - $79999",
E251=6,"$80000 - $89999",
E251=7,"$90000 - $99999",
E251=8,"$100000 - $199999",
E251=9,"$200000 - $249999",
TRUE,"$250000 +")</f>
        <v>$20000 - $39999</v>
      </c>
      <c r="G251" t="s">
        <v>849</v>
      </c>
      <c r="H251" t="s">
        <v>1941</v>
      </c>
      <c r="I251" t="s">
        <v>2095</v>
      </c>
      <c r="J251" s="7" t="str" cm="1">
        <f t="array" aca="1" ref="J251" ca="1">_xlfn.IFS((TODAY()-D251)/365.25&lt;20,"&lt; 20",
(TODAY()-D251)/365.25&lt;30,"20 - 30",
(TODAY()-D251)/365.25&lt;40,"30 - 40",
(TODAY()-D251)/365.25&lt;50,"40 - 50",
(TODAY()-D251)/365.25&lt;60,"50 - 60",
(TODAY()-D251)/365.25&lt;70,"60 - 70",
TRUE,"70+")</f>
        <v>60 - 70</v>
      </c>
      <c r="K251" t="str">
        <f t="shared" si="3"/>
        <v>USA</v>
      </c>
      <c r="L251" s="14">
        <f>SUMIF(ORDERLINES!D:D,CUSTOMERS!A251,ORDERLINES!J:J)</f>
        <v>604</v>
      </c>
      <c r="M251" s="14">
        <f>SUMIF(ORDERLINES!D:D,CUSTOMERS!A251,ORDERLINES!L:L)</f>
        <v>272</v>
      </c>
    </row>
    <row r="252" spans="1:13" x14ac:dyDescent="0.2">
      <c r="A252">
        <v>253</v>
      </c>
      <c r="B252" t="s">
        <v>850</v>
      </c>
      <c r="C252" t="s">
        <v>851</v>
      </c>
      <c r="D252" s="3">
        <v>21170</v>
      </c>
      <c r="E252">
        <v>6</v>
      </c>
      <c r="F252" s="6" t="str" cm="1">
        <f t="array" ref="F252">_xlfn.IFS(E252=1,"$0 - $19999",
E252=2,"$20000 - $39999",
E252=3,"$40000 - $59999",
E252=4,"$60000 - $69999",
E252=5,"$70000 - $79999",
E252=6,"$80000 - $89999",
E252=7,"$90000 - $99999",
E252=8,"$100000 - $199999",
E252=9,"$200000 - $249999",
TRUE,"$250000 +")</f>
        <v>$80000 - $89999</v>
      </c>
      <c r="G252" t="s">
        <v>852</v>
      </c>
      <c r="H252" t="s">
        <v>2022</v>
      </c>
      <c r="I252" t="s">
        <v>2092</v>
      </c>
      <c r="J252" s="7" t="str" cm="1">
        <f t="array" aca="1" ref="J252" ca="1">_xlfn.IFS((TODAY()-D252)/365.25&lt;20,"&lt; 20",
(TODAY()-D252)/365.25&lt;30,"20 - 30",
(TODAY()-D252)/365.25&lt;40,"30 - 40",
(TODAY()-D252)/365.25&lt;50,"40 - 50",
(TODAY()-D252)/365.25&lt;60,"50 - 60",
(TODAY()-D252)/365.25&lt;70,"60 - 70",
TRUE,"70+")</f>
        <v>60 - 70</v>
      </c>
      <c r="K252" t="str">
        <f t="shared" si="3"/>
        <v>USA</v>
      </c>
      <c r="L252" s="14">
        <f>SUMIF(ORDERLINES!D:D,CUSTOMERS!A252,ORDERLINES!J:J)</f>
        <v>863</v>
      </c>
      <c r="M252" s="14">
        <f>SUMIF(ORDERLINES!D:D,CUSTOMERS!A252,ORDERLINES!L:L)</f>
        <v>414.5</v>
      </c>
    </row>
    <row r="253" spans="1:13" x14ac:dyDescent="0.2">
      <c r="A253">
        <v>254</v>
      </c>
      <c r="B253" t="s">
        <v>853</v>
      </c>
      <c r="C253" t="s">
        <v>854</v>
      </c>
      <c r="D253" s="3">
        <v>34510</v>
      </c>
      <c r="E253">
        <v>2</v>
      </c>
      <c r="F253" s="6" t="str" cm="1">
        <f t="array" ref="F253">_xlfn.IFS(E253=1,"$0 - $19999",
E253=2,"$20000 - $39999",
E253=3,"$40000 - $59999",
E253=4,"$60000 - $69999",
E253=5,"$70000 - $79999",
E253=6,"$80000 - $89999",
E253=7,"$90000 - $99999",
E253=8,"$100000 - $199999",
E253=9,"$200000 - $249999",
TRUE,"$250000 +")</f>
        <v>$20000 - $39999</v>
      </c>
      <c r="G253" t="s">
        <v>855</v>
      </c>
      <c r="H253" t="s">
        <v>1924</v>
      </c>
      <c r="I253" t="s">
        <v>2092</v>
      </c>
      <c r="J253" s="7" t="str" cm="1">
        <f t="array" aca="1" ref="J253" ca="1">_xlfn.IFS((TODAY()-D253)/365.25&lt;20,"&lt; 20",
(TODAY()-D253)/365.25&lt;30,"20 - 30",
(TODAY()-D253)/365.25&lt;40,"30 - 40",
(TODAY()-D253)/365.25&lt;50,"40 - 50",
(TODAY()-D253)/365.25&lt;60,"50 - 60",
(TODAY()-D253)/365.25&lt;70,"60 - 70",
TRUE,"70+")</f>
        <v>20 - 30</v>
      </c>
      <c r="K253" t="str">
        <f t="shared" si="3"/>
        <v>USA</v>
      </c>
      <c r="L253" s="14">
        <f>SUMIF(ORDERLINES!D:D,CUSTOMERS!A253,ORDERLINES!J:J)</f>
        <v>205</v>
      </c>
      <c r="M253" s="14">
        <f>SUMIF(ORDERLINES!D:D,CUSTOMERS!A253,ORDERLINES!L:L)</f>
        <v>98.5</v>
      </c>
    </row>
    <row r="254" spans="1:13" x14ac:dyDescent="0.2">
      <c r="A254">
        <v>255</v>
      </c>
      <c r="B254" t="s">
        <v>856</v>
      </c>
      <c r="C254" t="s">
        <v>857</v>
      </c>
      <c r="D254" s="3">
        <v>23749</v>
      </c>
      <c r="E254">
        <v>6</v>
      </c>
      <c r="F254" s="6" t="str" cm="1">
        <f t="array" ref="F254">_xlfn.IFS(E254=1,"$0 - $19999",
E254=2,"$20000 - $39999",
E254=3,"$40000 - $59999",
E254=4,"$60000 - $69999",
E254=5,"$70000 - $79999",
E254=6,"$80000 - $89999",
E254=7,"$90000 - $99999",
E254=8,"$100000 - $199999",
E254=9,"$200000 - $249999",
TRUE,"$250000 +")</f>
        <v>$80000 - $89999</v>
      </c>
      <c r="G254" t="s">
        <v>858</v>
      </c>
      <c r="H254" t="s">
        <v>1904</v>
      </c>
      <c r="I254" t="s">
        <v>2092</v>
      </c>
      <c r="J254" s="7" t="str" cm="1">
        <f t="array" aca="1" ref="J254" ca="1">_xlfn.IFS((TODAY()-D254)/365.25&lt;20,"&lt; 20",
(TODAY()-D254)/365.25&lt;30,"20 - 30",
(TODAY()-D254)/365.25&lt;40,"30 - 40",
(TODAY()-D254)/365.25&lt;50,"40 - 50",
(TODAY()-D254)/365.25&lt;60,"50 - 60",
(TODAY()-D254)/365.25&lt;70,"60 - 70",
TRUE,"70+")</f>
        <v>50 - 60</v>
      </c>
      <c r="K254" t="str">
        <f t="shared" si="3"/>
        <v>USA</v>
      </c>
      <c r="L254" s="14">
        <f>SUMIF(ORDERLINES!D:D,CUSTOMERS!A254,ORDERLINES!J:J)</f>
        <v>1228</v>
      </c>
      <c r="M254" s="14">
        <f>SUMIF(ORDERLINES!D:D,CUSTOMERS!A254,ORDERLINES!L:L)</f>
        <v>606</v>
      </c>
    </row>
    <row r="255" spans="1:13" x14ac:dyDescent="0.2">
      <c r="A255">
        <v>256</v>
      </c>
      <c r="B255" t="s">
        <v>859</v>
      </c>
      <c r="C255" t="s">
        <v>860</v>
      </c>
      <c r="D255" s="3">
        <v>19036</v>
      </c>
      <c r="E255">
        <v>6</v>
      </c>
      <c r="F255" s="6" t="str" cm="1">
        <f t="array" ref="F255">_xlfn.IFS(E255=1,"$0 - $19999",
E255=2,"$20000 - $39999",
E255=3,"$40000 - $59999",
E255=4,"$60000 - $69999",
E255=5,"$70000 - $79999",
E255=6,"$80000 - $89999",
E255=7,"$90000 - $99999",
E255=8,"$100000 - $199999",
E255=9,"$200000 - $249999",
TRUE,"$250000 +")</f>
        <v>$80000 - $89999</v>
      </c>
      <c r="G255" t="s">
        <v>861</v>
      </c>
      <c r="H255" t="s">
        <v>1936</v>
      </c>
      <c r="I255" t="s">
        <v>2090</v>
      </c>
      <c r="J255" s="7" t="str" cm="1">
        <f t="array" aca="1" ref="J255" ca="1">_xlfn.IFS((TODAY()-D255)/365.25&lt;20,"&lt; 20",
(TODAY()-D255)/365.25&lt;30,"20 - 30",
(TODAY()-D255)/365.25&lt;40,"30 - 40",
(TODAY()-D255)/365.25&lt;50,"40 - 50",
(TODAY()-D255)/365.25&lt;60,"50 - 60",
(TODAY()-D255)/365.25&lt;70,"60 - 70",
TRUE,"70+")</f>
        <v>70+</v>
      </c>
      <c r="K255" t="str">
        <f t="shared" si="3"/>
        <v>USA</v>
      </c>
      <c r="L255" s="14">
        <f>SUMIF(ORDERLINES!D:D,CUSTOMERS!A255,ORDERLINES!J:J)</f>
        <v>114</v>
      </c>
      <c r="M255" s="14">
        <f>SUMIF(ORDERLINES!D:D,CUSTOMERS!A255,ORDERLINES!L:L)</f>
        <v>51</v>
      </c>
    </row>
    <row r="256" spans="1:13" x14ac:dyDescent="0.2">
      <c r="A256">
        <v>257</v>
      </c>
      <c r="B256" t="s">
        <v>862</v>
      </c>
      <c r="C256" t="s">
        <v>863</v>
      </c>
      <c r="D256" s="3">
        <v>30970</v>
      </c>
      <c r="E256">
        <v>9</v>
      </c>
      <c r="F256" s="6" t="str" cm="1">
        <f t="array" ref="F256">_xlfn.IFS(E256=1,"$0 - $19999",
E256=2,"$20000 - $39999",
E256=3,"$40000 - $59999",
E256=4,"$60000 - $69999",
E256=5,"$70000 - $79999",
E256=6,"$80000 - $89999",
E256=7,"$90000 - $99999",
E256=8,"$100000 - $199999",
E256=9,"$200000 - $249999",
TRUE,"$250000 +")</f>
        <v>$200000 - $249999</v>
      </c>
      <c r="G256" t="s">
        <v>864</v>
      </c>
      <c r="H256" t="s">
        <v>1956</v>
      </c>
      <c r="I256" t="s">
        <v>2094</v>
      </c>
      <c r="J256" s="7" t="str" cm="1">
        <f t="array" aca="1" ref="J256" ca="1">_xlfn.IFS((TODAY()-D256)/365.25&lt;20,"&lt; 20",
(TODAY()-D256)/365.25&lt;30,"20 - 30",
(TODAY()-D256)/365.25&lt;40,"30 - 40",
(TODAY()-D256)/365.25&lt;50,"40 - 50",
(TODAY()-D256)/365.25&lt;60,"50 - 60",
(TODAY()-D256)/365.25&lt;70,"60 - 70",
TRUE,"70+")</f>
        <v>30 - 40</v>
      </c>
      <c r="K256" t="str">
        <f t="shared" si="3"/>
        <v>USA</v>
      </c>
      <c r="L256" s="14">
        <f>SUMIF(ORDERLINES!D:D,CUSTOMERS!A256,ORDERLINES!J:J)</f>
        <v>25</v>
      </c>
      <c r="M256" s="14">
        <f>SUMIF(ORDERLINES!D:D,CUSTOMERS!A256,ORDERLINES!L:L)</f>
        <v>10.5</v>
      </c>
    </row>
    <row r="257" spans="1:13" x14ac:dyDescent="0.2">
      <c r="A257">
        <v>258</v>
      </c>
      <c r="B257" t="s">
        <v>865</v>
      </c>
      <c r="C257" t="s">
        <v>866</v>
      </c>
      <c r="D257" s="3">
        <v>19766</v>
      </c>
      <c r="E257">
        <v>5</v>
      </c>
      <c r="F257" s="6" t="str" cm="1">
        <f t="array" ref="F257">_xlfn.IFS(E257=1,"$0 - $19999",
E257=2,"$20000 - $39999",
E257=3,"$40000 - $59999",
E257=4,"$60000 - $69999",
E257=5,"$70000 - $79999",
E257=6,"$80000 - $89999",
E257=7,"$90000 - $99999",
E257=8,"$100000 - $199999",
E257=9,"$200000 - $249999",
TRUE,"$250000 +")</f>
        <v>$70000 - $79999</v>
      </c>
      <c r="G257" t="s">
        <v>867</v>
      </c>
      <c r="H257" t="s">
        <v>1935</v>
      </c>
      <c r="I257" t="s">
        <v>2095</v>
      </c>
      <c r="J257" s="7" t="str" cm="1">
        <f t="array" aca="1" ref="J257" ca="1">_xlfn.IFS((TODAY()-D257)/365.25&lt;20,"&lt; 20",
(TODAY()-D257)/365.25&lt;30,"20 - 30",
(TODAY()-D257)/365.25&lt;40,"30 - 40",
(TODAY()-D257)/365.25&lt;50,"40 - 50",
(TODAY()-D257)/365.25&lt;60,"50 - 60",
(TODAY()-D257)/365.25&lt;70,"60 - 70",
TRUE,"70+")</f>
        <v>70+</v>
      </c>
      <c r="K257" t="str">
        <f t="shared" si="3"/>
        <v>USA</v>
      </c>
      <c r="L257" s="14">
        <f>SUMIF(ORDERLINES!D:D,CUSTOMERS!A257,ORDERLINES!J:J)</f>
        <v>310</v>
      </c>
      <c r="M257" s="14">
        <f>SUMIF(ORDERLINES!D:D,CUSTOMERS!A257,ORDERLINES!L:L)</f>
        <v>145</v>
      </c>
    </row>
    <row r="258" spans="1:13" x14ac:dyDescent="0.2">
      <c r="A258">
        <v>259</v>
      </c>
      <c r="B258" t="s">
        <v>868</v>
      </c>
      <c r="C258" t="s">
        <v>866</v>
      </c>
      <c r="D258" s="3">
        <v>19373</v>
      </c>
      <c r="E258">
        <v>3</v>
      </c>
      <c r="F258" s="6" t="str" cm="1">
        <f t="array" ref="F258">_xlfn.IFS(E258=1,"$0 - $19999",
E258=2,"$20000 - $39999",
E258=3,"$40000 - $59999",
E258=4,"$60000 - $69999",
E258=5,"$70000 - $79999",
E258=6,"$80000 - $89999",
E258=7,"$90000 - $99999",
E258=8,"$100000 - $199999",
E258=9,"$200000 - $249999",
TRUE,"$250000 +")</f>
        <v>$40000 - $59999</v>
      </c>
      <c r="G258" t="s">
        <v>869</v>
      </c>
      <c r="H258" t="s">
        <v>2000</v>
      </c>
      <c r="I258" t="s">
        <v>2093</v>
      </c>
      <c r="J258" s="7" t="str" cm="1">
        <f t="array" aca="1" ref="J258" ca="1">_xlfn.IFS((TODAY()-D258)/365.25&lt;20,"&lt; 20",
(TODAY()-D258)/365.25&lt;30,"20 - 30",
(TODAY()-D258)/365.25&lt;40,"30 - 40",
(TODAY()-D258)/365.25&lt;50,"40 - 50",
(TODAY()-D258)/365.25&lt;60,"50 - 60",
(TODAY()-D258)/365.25&lt;70,"60 - 70",
TRUE,"70+")</f>
        <v>70+</v>
      </c>
      <c r="K258" t="str">
        <f t="shared" si="3"/>
        <v>USA</v>
      </c>
      <c r="L258" s="14">
        <f>SUMIF(ORDERLINES!D:D,CUSTOMERS!A258,ORDERLINES!J:J)</f>
        <v>214</v>
      </c>
      <c r="M258" s="14">
        <f>SUMIF(ORDERLINES!D:D,CUSTOMERS!A258,ORDERLINES!L:L)</f>
        <v>96</v>
      </c>
    </row>
    <row r="259" spans="1:13" x14ac:dyDescent="0.2">
      <c r="A259">
        <v>260</v>
      </c>
      <c r="B259" t="s">
        <v>870</v>
      </c>
      <c r="C259" t="s">
        <v>871</v>
      </c>
      <c r="D259" s="3">
        <v>26120</v>
      </c>
      <c r="E259">
        <v>3</v>
      </c>
      <c r="F259" s="6" t="str" cm="1">
        <f t="array" ref="F259">_xlfn.IFS(E259=1,"$0 - $19999",
E259=2,"$20000 - $39999",
E259=3,"$40000 - $59999",
E259=4,"$60000 - $69999",
E259=5,"$70000 - $79999",
E259=6,"$80000 - $89999",
E259=7,"$90000 - $99999",
E259=8,"$100000 - $199999",
E259=9,"$200000 - $249999",
TRUE,"$250000 +")</f>
        <v>$40000 - $59999</v>
      </c>
      <c r="G259" t="s">
        <v>872</v>
      </c>
      <c r="H259" t="s">
        <v>2088</v>
      </c>
      <c r="I259" t="s">
        <v>2099</v>
      </c>
      <c r="J259" s="7" t="str" cm="1">
        <f t="array" aca="1" ref="J259" ca="1">_xlfn.IFS((TODAY()-D259)/365.25&lt;20,"&lt; 20",
(TODAY()-D259)/365.25&lt;30,"20 - 30",
(TODAY()-D259)/365.25&lt;40,"30 - 40",
(TODAY()-D259)/365.25&lt;50,"40 - 50",
(TODAY()-D259)/365.25&lt;60,"50 - 60",
(TODAY()-D259)/365.25&lt;70,"60 - 70",
TRUE,"70+")</f>
        <v>50 - 60</v>
      </c>
      <c r="K259" t="str">
        <f t="shared" ref="K259:K322" si="4">IF(I259="England","Europe",IF(I259="Germany","Europe",IF(I259="France","Europe",IF(I259="Canada","Canada","USA"))))</f>
        <v>Canada</v>
      </c>
      <c r="L259" s="14">
        <f>SUMIF(ORDERLINES!D:D,CUSTOMERS!A259,ORDERLINES!J:J)</f>
        <v>2088</v>
      </c>
      <c r="M259" s="14">
        <f>SUMIF(ORDERLINES!D:D,CUSTOMERS!A259,ORDERLINES!L:L)</f>
        <v>1034</v>
      </c>
    </row>
    <row r="260" spans="1:13" x14ac:dyDescent="0.2">
      <c r="A260">
        <v>261</v>
      </c>
      <c r="B260" t="s">
        <v>873</v>
      </c>
      <c r="C260" t="s">
        <v>874</v>
      </c>
      <c r="D260" s="3">
        <v>19340</v>
      </c>
      <c r="E260">
        <v>4</v>
      </c>
      <c r="F260" s="6" t="str" cm="1">
        <f t="array" ref="F260">_xlfn.IFS(E260=1,"$0 - $19999",
E260=2,"$20000 - $39999",
E260=3,"$40000 - $59999",
E260=4,"$60000 - $69999",
E260=5,"$70000 - $79999",
E260=6,"$80000 - $89999",
E260=7,"$90000 - $99999",
E260=8,"$100000 - $199999",
E260=9,"$200000 - $249999",
TRUE,"$250000 +")</f>
        <v>$60000 - $69999</v>
      </c>
      <c r="G260" t="s">
        <v>875</v>
      </c>
      <c r="H260" t="s">
        <v>1934</v>
      </c>
      <c r="I260" t="s">
        <v>2094</v>
      </c>
      <c r="J260" s="7" t="str" cm="1">
        <f t="array" aca="1" ref="J260" ca="1">_xlfn.IFS((TODAY()-D260)/365.25&lt;20,"&lt; 20",
(TODAY()-D260)/365.25&lt;30,"20 - 30",
(TODAY()-D260)/365.25&lt;40,"30 - 40",
(TODAY()-D260)/365.25&lt;50,"40 - 50",
(TODAY()-D260)/365.25&lt;60,"50 - 60",
(TODAY()-D260)/365.25&lt;70,"60 - 70",
TRUE,"70+")</f>
        <v>70+</v>
      </c>
      <c r="K260" t="str">
        <f t="shared" si="4"/>
        <v>USA</v>
      </c>
      <c r="L260" s="14">
        <f>SUMIF(ORDERLINES!D:D,CUSTOMERS!A260,ORDERLINES!J:J)</f>
        <v>96</v>
      </c>
      <c r="M260" s="14">
        <f>SUMIF(ORDERLINES!D:D,CUSTOMERS!A260,ORDERLINES!L:L)</f>
        <v>45</v>
      </c>
    </row>
    <row r="261" spans="1:13" x14ac:dyDescent="0.2">
      <c r="A261">
        <v>262</v>
      </c>
      <c r="B261" t="s">
        <v>876</v>
      </c>
      <c r="C261" t="s">
        <v>877</v>
      </c>
      <c r="D261" s="3">
        <v>26523</v>
      </c>
      <c r="E261">
        <v>5</v>
      </c>
      <c r="F261" s="6" t="str" cm="1">
        <f t="array" ref="F261">_xlfn.IFS(E261=1,"$0 - $19999",
E261=2,"$20000 - $39999",
E261=3,"$40000 - $59999",
E261=4,"$60000 - $69999",
E261=5,"$70000 - $79999",
E261=6,"$80000 - $89999",
E261=7,"$90000 - $99999",
E261=8,"$100000 - $199999",
E261=9,"$200000 - $249999",
TRUE,"$250000 +")</f>
        <v>$70000 - $79999</v>
      </c>
      <c r="G261" t="s">
        <v>878</v>
      </c>
      <c r="H261" t="s">
        <v>1888</v>
      </c>
      <c r="I261" t="s">
        <v>2094</v>
      </c>
      <c r="J261" s="7" t="str" cm="1">
        <f t="array" aca="1" ref="J261" ca="1">_xlfn.IFS((TODAY()-D261)/365.25&lt;20,"&lt; 20",
(TODAY()-D261)/365.25&lt;30,"20 - 30",
(TODAY()-D261)/365.25&lt;40,"30 - 40",
(TODAY()-D261)/365.25&lt;50,"40 - 50",
(TODAY()-D261)/365.25&lt;60,"50 - 60",
(TODAY()-D261)/365.25&lt;70,"60 - 70",
TRUE,"70+")</f>
        <v>50 - 60</v>
      </c>
      <c r="K261" t="str">
        <f t="shared" si="4"/>
        <v>USA</v>
      </c>
      <c r="L261" s="14">
        <f>SUMIF(ORDERLINES!D:D,CUSTOMERS!A261,ORDERLINES!J:J)</f>
        <v>44</v>
      </c>
      <c r="M261" s="14">
        <f>SUMIF(ORDERLINES!D:D,CUSTOMERS!A261,ORDERLINES!L:L)</f>
        <v>17</v>
      </c>
    </row>
    <row r="262" spans="1:13" x14ac:dyDescent="0.2">
      <c r="A262">
        <v>263</v>
      </c>
      <c r="B262" t="s">
        <v>386</v>
      </c>
      <c r="C262" t="s">
        <v>792</v>
      </c>
      <c r="D262" s="3">
        <v>26931</v>
      </c>
      <c r="E262">
        <v>2</v>
      </c>
      <c r="F262" s="6" t="str" cm="1">
        <f t="array" ref="F262">_xlfn.IFS(E262=1,"$0 - $19999",
E262=2,"$20000 - $39999",
E262=3,"$40000 - $59999",
E262=4,"$60000 - $69999",
E262=5,"$70000 - $79999",
E262=6,"$80000 - $89999",
E262=7,"$90000 - $99999",
E262=8,"$100000 - $199999",
E262=9,"$200000 - $249999",
TRUE,"$250000 +")</f>
        <v>$20000 - $39999</v>
      </c>
      <c r="G262" t="s">
        <v>879</v>
      </c>
      <c r="H262" t="s">
        <v>2080</v>
      </c>
      <c r="I262" t="s">
        <v>2091</v>
      </c>
      <c r="J262" s="7" t="str" cm="1">
        <f t="array" aca="1" ref="J262" ca="1">_xlfn.IFS((TODAY()-D262)/365.25&lt;20,"&lt; 20",
(TODAY()-D262)/365.25&lt;30,"20 - 30",
(TODAY()-D262)/365.25&lt;40,"30 - 40",
(TODAY()-D262)/365.25&lt;50,"40 - 50",
(TODAY()-D262)/365.25&lt;60,"50 - 60",
(TODAY()-D262)/365.25&lt;70,"60 - 70",
TRUE,"70+")</f>
        <v>50 - 60</v>
      </c>
      <c r="K262" t="str">
        <f t="shared" si="4"/>
        <v>USA</v>
      </c>
      <c r="L262" s="14">
        <f>SUMIF(ORDERLINES!D:D,CUSTOMERS!A262,ORDERLINES!J:J)</f>
        <v>262</v>
      </c>
      <c r="M262" s="14">
        <f>SUMIF(ORDERLINES!D:D,CUSTOMERS!A262,ORDERLINES!L:L)</f>
        <v>127</v>
      </c>
    </row>
    <row r="263" spans="1:13" x14ac:dyDescent="0.2">
      <c r="A263">
        <v>264</v>
      </c>
      <c r="B263" t="s">
        <v>880</v>
      </c>
      <c r="C263" t="s">
        <v>881</v>
      </c>
      <c r="D263" s="3">
        <v>34897</v>
      </c>
      <c r="E263">
        <v>5</v>
      </c>
      <c r="F263" s="6" t="str" cm="1">
        <f t="array" ref="F263">_xlfn.IFS(E263=1,"$0 - $19999",
E263=2,"$20000 - $39999",
E263=3,"$40000 - $59999",
E263=4,"$60000 - $69999",
E263=5,"$70000 - $79999",
E263=6,"$80000 - $89999",
E263=7,"$90000 - $99999",
E263=8,"$100000 - $199999",
E263=9,"$200000 - $249999",
TRUE,"$250000 +")</f>
        <v>$70000 - $79999</v>
      </c>
      <c r="G263" t="s">
        <v>882</v>
      </c>
      <c r="H263" t="s">
        <v>1874</v>
      </c>
      <c r="I263" t="s">
        <v>2089</v>
      </c>
      <c r="J263" s="7" t="str" cm="1">
        <f t="array" aca="1" ref="J263" ca="1">_xlfn.IFS((TODAY()-D263)/365.25&lt;20,"&lt; 20",
(TODAY()-D263)/365.25&lt;30,"20 - 30",
(TODAY()-D263)/365.25&lt;40,"30 - 40",
(TODAY()-D263)/365.25&lt;50,"40 - 50",
(TODAY()-D263)/365.25&lt;60,"50 - 60",
(TODAY()-D263)/365.25&lt;70,"60 - 70",
TRUE,"70+")</f>
        <v>20 - 30</v>
      </c>
      <c r="K263" t="str">
        <f t="shared" si="4"/>
        <v>USA</v>
      </c>
      <c r="L263" s="14">
        <f>SUMIF(ORDERLINES!D:D,CUSTOMERS!A263,ORDERLINES!J:J)</f>
        <v>226</v>
      </c>
      <c r="M263" s="14">
        <f>SUMIF(ORDERLINES!D:D,CUSTOMERS!A263,ORDERLINES!L:L)</f>
        <v>99</v>
      </c>
    </row>
    <row r="264" spans="1:13" x14ac:dyDescent="0.2">
      <c r="A264">
        <v>265</v>
      </c>
      <c r="B264" t="s">
        <v>883</v>
      </c>
      <c r="C264" t="s">
        <v>884</v>
      </c>
      <c r="D264" s="3">
        <v>18961</v>
      </c>
      <c r="E264">
        <v>3</v>
      </c>
      <c r="F264" s="6" t="str" cm="1">
        <f t="array" ref="F264">_xlfn.IFS(E264=1,"$0 - $19999",
E264=2,"$20000 - $39999",
E264=3,"$40000 - $59999",
E264=4,"$60000 - $69999",
E264=5,"$70000 - $79999",
E264=6,"$80000 - $89999",
E264=7,"$90000 - $99999",
E264=8,"$100000 - $199999",
E264=9,"$200000 - $249999",
TRUE,"$250000 +")</f>
        <v>$40000 - $59999</v>
      </c>
      <c r="G264" t="s">
        <v>885</v>
      </c>
      <c r="H264" t="s">
        <v>1879</v>
      </c>
      <c r="I264" t="s">
        <v>2091</v>
      </c>
      <c r="J264" s="7" t="str" cm="1">
        <f t="array" aca="1" ref="J264" ca="1">_xlfn.IFS((TODAY()-D264)/365.25&lt;20,"&lt; 20",
(TODAY()-D264)/365.25&lt;30,"20 - 30",
(TODAY()-D264)/365.25&lt;40,"30 - 40",
(TODAY()-D264)/365.25&lt;50,"40 - 50",
(TODAY()-D264)/365.25&lt;60,"50 - 60",
(TODAY()-D264)/365.25&lt;70,"60 - 70",
TRUE,"70+")</f>
        <v>70+</v>
      </c>
      <c r="K264" t="str">
        <f t="shared" si="4"/>
        <v>USA</v>
      </c>
      <c r="L264" s="14">
        <f>SUMIF(ORDERLINES!D:D,CUSTOMERS!A264,ORDERLINES!J:J)</f>
        <v>50</v>
      </c>
      <c r="M264" s="14">
        <f>SUMIF(ORDERLINES!D:D,CUSTOMERS!A264,ORDERLINES!L:L)</f>
        <v>21</v>
      </c>
    </row>
    <row r="265" spans="1:13" x14ac:dyDescent="0.2">
      <c r="A265">
        <v>266</v>
      </c>
      <c r="B265" t="s">
        <v>278</v>
      </c>
      <c r="C265" t="s">
        <v>884</v>
      </c>
      <c r="D265" s="3">
        <v>22556</v>
      </c>
      <c r="E265">
        <v>3</v>
      </c>
      <c r="F265" s="6" t="str" cm="1">
        <f t="array" ref="F265">_xlfn.IFS(E265=1,"$0 - $19999",
E265=2,"$20000 - $39999",
E265=3,"$40000 - $59999",
E265=4,"$60000 - $69999",
E265=5,"$70000 - $79999",
E265=6,"$80000 - $89999",
E265=7,"$90000 - $99999",
E265=8,"$100000 - $199999",
E265=9,"$200000 - $249999",
TRUE,"$250000 +")</f>
        <v>$40000 - $59999</v>
      </c>
      <c r="G265" t="s">
        <v>886</v>
      </c>
      <c r="H265" t="s">
        <v>1953</v>
      </c>
      <c r="I265" t="s">
        <v>2089</v>
      </c>
      <c r="J265" s="7" t="str" cm="1">
        <f t="array" aca="1" ref="J265" ca="1">_xlfn.IFS((TODAY()-D265)/365.25&lt;20,"&lt; 20",
(TODAY()-D265)/365.25&lt;30,"20 - 30",
(TODAY()-D265)/365.25&lt;40,"30 - 40",
(TODAY()-D265)/365.25&lt;50,"40 - 50",
(TODAY()-D265)/365.25&lt;60,"50 - 60",
(TODAY()-D265)/365.25&lt;70,"60 - 70",
TRUE,"70+")</f>
        <v>60 - 70</v>
      </c>
      <c r="K265" t="str">
        <f t="shared" si="4"/>
        <v>USA</v>
      </c>
      <c r="L265" s="14">
        <f>SUMIF(ORDERLINES!D:D,CUSTOMERS!A265,ORDERLINES!J:J)</f>
        <v>144</v>
      </c>
      <c r="M265" s="14">
        <f>SUMIF(ORDERLINES!D:D,CUSTOMERS!A265,ORDERLINES!L:L)</f>
        <v>62</v>
      </c>
    </row>
    <row r="266" spans="1:13" x14ac:dyDescent="0.2">
      <c r="A266">
        <v>267</v>
      </c>
      <c r="B266" t="s">
        <v>865</v>
      </c>
      <c r="C266" t="s">
        <v>887</v>
      </c>
      <c r="D266" s="3">
        <v>18644</v>
      </c>
      <c r="E266">
        <v>5</v>
      </c>
      <c r="F266" s="6" t="str" cm="1">
        <f t="array" ref="F266">_xlfn.IFS(E266=1,"$0 - $19999",
E266=2,"$20000 - $39999",
E266=3,"$40000 - $59999",
E266=4,"$60000 - $69999",
E266=5,"$70000 - $79999",
E266=6,"$80000 - $89999",
E266=7,"$90000 - $99999",
E266=8,"$100000 - $199999",
E266=9,"$200000 - $249999",
TRUE,"$250000 +")</f>
        <v>$70000 - $79999</v>
      </c>
      <c r="G266" t="s">
        <v>888</v>
      </c>
      <c r="H266" t="s">
        <v>2055</v>
      </c>
      <c r="I266" t="s">
        <v>2095</v>
      </c>
      <c r="J266" s="7" t="str" cm="1">
        <f t="array" aca="1" ref="J266" ca="1">_xlfn.IFS((TODAY()-D266)/365.25&lt;20,"&lt; 20",
(TODAY()-D266)/365.25&lt;30,"20 - 30",
(TODAY()-D266)/365.25&lt;40,"30 - 40",
(TODAY()-D266)/365.25&lt;50,"40 - 50",
(TODAY()-D266)/365.25&lt;60,"50 - 60",
(TODAY()-D266)/365.25&lt;70,"60 - 70",
TRUE,"70+")</f>
        <v>70+</v>
      </c>
      <c r="K266" t="str">
        <f t="shared" si="4"/>
        <v>USA</v>
      </c>
      <c r="L266" s="14">
        <f>SUMIF(ORDERLINES!D:D,CUSTOMERS!A266,ORDERLINES!J:J)</f>
        <v>19</v>
      </c>
      <c r="M266" s="14">
        <f>SUMIF(ORDERLINES!D:D,CUSTOMERS!A266,ORDERLINES!L:L)</f>
        <v>6.5</v>
      </c>
    </row>
    <row r="267" spans="1:13" x14ac:dyDescent="0.2">
      <c r="A267">
        <v>268</v>
      </c>
      <c r="B267" t="s">
        <v>889</v>
      </c>
      <c r="C267" t="s">
        <v>887</v>
      </c>
      <c r="D267" s="3">
        <v>21411</v>
      </c>
      <c r="E267">
        <v>9</v>
      </c>
      <c r="F267" s="6" t="str" cm="1">
        <f t="array" ref="F267">_xlfn.IFS(E267=1,"$0 - $19999",
E267=2,"$20000 - $39999",
E267=3,"$40000 - $59999",
E267=4,"$60000 - $69999",
E267=5,"$70000 - $79999",
E267=6,"$80000 - $89999",
E267=7,"$90000 - $99999",
E267=8,"$100000 - $199999",
E267=9,"$200000 - $249999",
TRUE,"$250000 +")</f>
        <v>$200000 - $249999</v>
      </c>
      <c r="G267" t="s">
        <v>890</v>
      </c>
      <c r="H267" t="s">
        <v>2085</v>
      </c>
      <c r="I267" t="s">
        <v>2098</v>
      </c>
      <c r="J267" s="7" t="str" cm="1">
        <f t="array" aca="1" ref="J267" ca="1">_xlfn.IFS((TODAY()-D267)/365.25&lt;20,"&lt; 20",
(TODAY()-D267)/365.25&lt;30,"20 - 30",
(TODAY()-D267)/365.25&lt;40,"30 - 40",
(TODAY()-D267)/365.25&lt;50,"40 - 50",
(TODAY()-D267)/365.25&lt;60,"50 - 60",
(TODAY()-D267)/365.25&lt;70,"60 - 70",
TRUE,"70+")</f>
        <v>60 - 70</v>
      </c>
      <c r="K267" t="str">
        <f t="shared" si="4"/>
        <v>Europe</v>
      </c>
      <c r="L267" s="14">
        <f>SUMIF(ORDERLINES!D:D,CUSTOMERS!A267,ORDERLINES!J:J)</f>
        <v>353</v>
      </c>
      <c r="M267" s="14">
        <f>SUMIF(ORDERLINES!D:D,CUSTOMERS!A267,ORDERLINES!L:L)</f>
        <v>168.5</v>
      </c>
    </row>
    <row r="268" spans="1:13" x14ac:dyDescent="0.2">
      <c r="A268">
        <v>269</v>
      </c>
      <c r="B268" t="s">
        <v>464</v>
      </c>
      <c r="C268" t="s">
        <v>887</v>
      </c>
      <c r="D268" s="3">
        <v>20562</v>
      </c>
      <c r="E268">
        <v>5</v>
      </c>
      <c r="F268" s="6" t="str" cm="1">
        <f t="array" ref="F268">_xlfn.IFS(E268=1,"$0 - $19999",
E268=2,"$20000 - $39999",
E268=3,"$40000 - $59999",
E268=4,"$60000 - $69999",
E268=5,"$70000 - $79999",
E268=6,"$80000 - $89999",
E268=7,"$90000 - $99999",
E268=8,"$100000 - $199999",
E268=9,"$200000 - $249999",
TRUE,"$250000 +")</f>
        <v>$70000 - $79999</v>
      </c>
      <c r="G268" t="s">
        <v>895</v>
      </c>
      <c r="H268" t="s">
        <v>2053</v>
      </c>
      <c r="I268" t="s">
        <v>2089</v>
      </c>
      <c r="J268" s="7" t="str" cm="1">
        <f t="array" aca="1" ref="J268" ca="1">_xlfn.IFS((TODAY()-D268)/365.25&lt;20,"&lt; 20",
(TODAY()-D268)/365.25&lt;30,"20 - 30",
(TODAY()-D268)/365.25&lt;40,"30 - 40",
(TODAY()-D268)/365.25&lt;50,"40 - 50",
(TODAY()-D268)/365.25&lt;60,"50 - 60",
(TODAY()-D268)/365.25&lt;70,"60 - 70",
TRUE,"70+")</f>
        <v>60 - 70</v>
      </c>
      <c r="K268" t="str">
        <f t="shared" si="4"/>
        <v>USA</v>
      </c>
      <c r="L268" s="14">
        <f>SUMIF(ORDERLINES!D:D,CUSTOMERS!A268,ORDERLINES!J:J)</f>
        <v>30</v>
      </c>
      <c r="M268" s="14">
        <f>SUMIF(ORDERLINES!D:D,CUSTOMERS!A268,ORDERLINES!L:L)</f>
        <v>12</v>
      </c>
    </row>
    <row r="269" spans="1:13" x14ac:dyDescent="0.2">
      <c r="A269">
        <v>270</v>
      </c>
      <c r="B269" t="s">
        <v>719</v>
      </c>
      <c r="C269" t="s">
        <v>896</v>
      </c>
      <c r="D269" s="3">
        <v>27313</v>
      </c>
      <c r="E269">
        <v>5</v>
      </c>
      <c r="F269" s="6" t="str" cm="1">
        <f t="array" ref="F269">_xlfn.IFS(E269=1,"$0 - $19999",
E269=2,"$20000 - $39999",
E269=3,"$40000 - $59999",
E269=4,"$60000 - $69999",
E269=5,"$70000 - $79999",
E269=6,"$80000 - $89999",
E269=7,"$90000 - $99999",
E269=8,"$100000 - $199999",
E269=9,"$200000 - $249999",
TRUE,"$250000 +")</f>
        <v>$70000 - $79999</v>
      </c>
      <c r="G269" t="s">
        <v>897</v>
      </c>
      <c r="H269" t="s">
        <v>2023</v>
      </c>
      <c r="I269" t="s">
        <v>2089</v>
      </c>
      <c r="J269" s="7" t="str" cm="1">
        <f t="array" aca="1" ref="J269" ca="1">_xlfn.IFS((TODAY()-D269)/365.25&lt;20,"&lt; 20",
(TODAY()-D269)/365.25&lt;30,"20 - 30",
(TODAY()-D269)/365.25&lt;40,"30 - 40",
(TODAY()-D269)/365.25&lt;50,"40 - 50",
(TODAY()-D269)/365.25&lt;60,"50 - 60",
(TODAY()-D269)/365.25&lt;70,"60 - 70",
TRUE,"70+")</f>
        <v>40 - 50</v>
      </c>
      <c r="K269" t="str">
        <f t="shared" si="4"/>
        <v>USA</v>
      </c>
      <c r="L269" s="14">
        <f>SUMIF(ORDERLINES!D:D,CUSTOMERS!A269,ORDERLINES!J:J)</f>
        <v>234</v>
      </c>
      <c r="M269" s="14">
        <f>SUMIF(ORDERLINES!D:D,CUSTOMERS!A269,ORDERLINES!L:L)</f>
        <v>105</v>
      </c>
    </row>
    <row r="270" spans="1:13" x14ac:dyDescent="0.2">
      <c r="A270">
        <v>271</v>
      </c>
      <c r="B270" t="s">
        <v>898</v>
      </c>
      <c r="C270" t="s">
        <v>899</v>
      </c>
      <c r="D270" s="3">
        <v>20631</v>
      </c>
      <c r="E270">
        <v>3</v>
      </c>
      <c r="F270" s="6" t="str" cm="1">
        <f t="array" ref="F270">_xlfn.IFS(E270=1,"$0 - $19999",
E270=2,"$20000 - $39999",
E270=3,"$40000 - $59999",
E270=4,"$60000 - $69999",
E270=5,"$70000 - $79999",
E270=6,"$80000 - $89999",
E270=7,"$90000 - $99999",
E270=8,"$100000 - $199999",
E270=9,"$200000 - $249999",
TRUE,"$250000 +")</f>
        <v>$40000 - $59999</v>
      </c>
      <c r="G270" t="s">
        <v>900</v>
      </c>
      <c r="H270" t="s">
        <v>2029</v>
      </c>
      <c r="I270" t="s">
        <v>2092</v>
      </c>
      <c r="J270" s="7" t="str" cm="1">
        <f t="array" aca="1" ref="J270" ca="1">_xlfn.IFS((TODAY()-D270)/365.25&lt;20,"&lt; 20",
(TODAY()-D270)/365.25&lt;30,"20 - 30",
(TODAY()-D270)/365.25&lt;40,"30 - 40",
(TODAY()-D270)/365.25&lt;50,"40 - 50",
(TODAY()-D270)/365.25&lt;60,"50 - 60",
(TODAY()-D270)/365.25&lt;70,"60 - 70",
TRUE,"70+")</f>
        <v>60 - 70</v>
      </c>
      <c r="K270" t="str">
        <f t="shared" si="4"/>
        <v>USA</v>
      </c>
      <c r="L270" s="14">
        <f>SUMIF(ORDERLINES!D:D,CUSTOMERS!A270,ORDERLINES!J:J)</f>
        <v>918</v>
      </c>
      <c r="M270" s="14">
        <f>SUMIF(ORDERLINES!D:D,CUSTOMERS!A270,ORDERLINES!L:L)</f>
        <v>442</v>
      </c>
    </row>
    <row r="271" spans="1:13" x14ac:dyDescent="0.2">
      <c r="A271">
        <v>272</v>
      </c>
      <c r="B271" t="s">
        <v>601</v>
      </c>
      <c r="C271" t="s">
        <v>901</v>
      </c>
      <c r="D271" s="3">
        <v>20222</v>
      </c>
      <c r="E271">
        <v>2</v>
      </c>
      <c r="F271" s="6" t="str" cm="1">
        <f t="array" ref="F271">_xlfn.IFS(E271=1,"$0 - $19999",
E271=2,"$20000 - $39999",
E271=3,"$40000 - $59999",
E271=4,"$60000 - $69999",
E271=5,"$70000 - $79999",
E271=6,"$80000 - $89999",
E271=7,"$90000 - $99999",
E271=8,"$100000 - $199999",
E271=9,"$200000 - $249999",
TRUE,"$250000 +")</f>
        <v>$20000 - $39999</v>
      </c>
      <c r="G271" t="s">
        <v>902</v>
      </c>
      <c r="H271" t="s">
        <v>1981</v>
      </c>
      <c r="I271" t="s">
        <v>2093</v>
      </c>
      <c r="J271" s="7" t="str" cm="1">
        <f t="array" aca="1" ref="J271" ca="1">_xlfn.IFS((TODAY()-D271)/365.25&lt;20,"&lt; 20",
(TODAY()-D271)/365.25&lt;30,"20 - 30",
(TODAY()-D271)/365.25&lt;40,"30 - 40",
(TODAY()-D271)/365.25&lt;50,"40 - 50",
(TODAY()-D271)/365.25&lt;60,"50 - 60",
(TODAY()-D271)/365.25&lt;70,"60 - 70",
TRUE,"70+")</f>
        <v>60 - 70</v>
      </c>
      <c r="K271" t="str">
        <f t="shared" si="4"/>
        <v>USA</v>
      </c>
      <c r="L271" s="14">
        <f>SUMIF(ORDERLINES!D:D,CUSTOMERS!A271,ORDERLINES!J:J)</f>
        <v>798</v>
      </c>
      <c r="M271" s="14">
        <f>SUMIF(ORDERLINES!D:D,CUSTOMERS!A271,ORDERLINES!L:L)</f>
        <v>385</v>
      </c>
    </row>
    <row r="272" spans="1:13" x14ac:dyDescent="0.2">
      <c r="A272">
        <v>273</v>
      </c>
      <c r="B272" t="s">
        <v>903</v>
      </c>
      <c r="C272" t="s">
        <v>904</v>
      </c>
      <c r="D272" s="3">
        <v>27715</v>
      </c>
      <c r="E272">
        <v>9</v>
      </c>
      <c r="F272" s="6" t="str" cm="1">
        <f t="array" ref="F272">_xlfn.IFS(E272=1,"$0 - $19999",
E272=2,"$20000 - $39999",
E272=3,"$40000 - $59999",
E272=4,"$60000 - $69999",
E272=5,"$70000 - $79999",
E272=6,"$80000 - $89999",
E272=7,"$90000 - $99999",
E272=8,"$100000 - $199999",
E272=9,"$200000 - $249999",
TRUE,"$250000 +")</f>
        <v>$200000 - $249999</v>
      </c>
      <c r="G272" t="s">
        <v>905</v>
      </c>
      <c r="H272" t="s">
        <v>1897</v>
      </c>
      <c r="I272" t="s">
        <v>2094</v>
      </c>
      <c r="J272" s="7" t="str" cm="1">
        <f t="array" aca="1" ref="J272" ca="1">_xlfn.IFS((TODAY()-D272)/365.25&lt;20,"&lt; 20",
(TODAY()-D272)/365.25&lt;30,"20 - 30",
(TODAY()-D272)/365.25&lt;40,"30 - 40",
(TODAY()-D272)/365.25&lt;50,"40 - 50",
(TODAY()-D272)/365.25&lt;60,"50 - 60",
(TODAY()-D272)/365.25&lt;70,"60 - 70",
TRUE,"70+")</f>
        <v>40 - 50</v>
      </c>
      <c r="K272" t="str">
        <f t="shared" si="4"/>
        <v>USA</v>
      </c>
      <c r="L272" s="14">
        <f>SUMIF(ORDERLINES!D:D,CUSTOMERS!A272,ORDERLINES!J:J)</f>
        <v>1155</v>
      </c>
      <c r="M272" s="14">
        <f>SUMIF(ORDERLINES!D:D,CUSTOMERS!A272,ORDERLINES!L:L)</f>
        <v>561.5</v>
      </c>
    </row>
    <row r="273" spans="1:13" x14ac:dyDescent="0.2">
      <c r="A273">
        <v>274</v>
      </c>
      <c r="B273" t="s">
        <v>906</v>
      </c>
      <c r="C273" t="s">
        <v>907</v>
      </c>
      <c r="D273" s="3">
        <v>19843</v>
      </c>
      <c r="E273">
        <v>8</v>
      </c>
      <c r="F273" s="6" t="str" cm="1">
        <f t="array" ref="F273">_xlfn.IFS(E273=1,"$0 - $19999",
E273=2,"$20000 - $39999",
E273=3,"$40000 - $59999",
E273=4,"$60000 - $69999",
E273=5,"$70000 - $79999",
E273=6,"$80000 - $89999",
E273=7,"$90000 - $99999",
E273=8,"$100000 - $199999",
E273=9,"$200000 - $249999",
TRUE,"$250000 +")</f>
        <v>$100000 - $199999</v>
      </c>
      <c r="G273" t="s">
        <v>908</v>
      </c>
      <c r="H273" t="s">
        <v>1902</v>
      </c>
      <c r="I273" t="s">
        <v>2095</v>
      </c>
      <c r="J273" s="7" t="str" cm="1">
        <f t="array" aca="1" ref="J273" ca="1">_xlfn.IFS((TODAY()-D273)/365.25&lt;20,"&lt; 20",
(TODAY()-D273)/365.25&lt;30,"20 - 30",
(TODAY()-D273)/365.25&lt;40,"30 - 40",
(TODAY()-D273)/365.25&lt;50,"40 - 50",
(TODAY()-D273)/365.25&lt;60,"50 - 60",
(TODAY()-D273)/365.25&lt;70,"60 - 70",
TRUE,"70+")</f>
        <v>60 - 70</v>
      </c>
      <c r="K273" t="str">
        <f t="shared" si="4"/>
        <v>USA</v>
      </c>
      <c r="L273" s="14">
        <f>SUMIF(ORDERLINES!D:D,CUSTOMERS!A273,ORDERLINES!J:J)</f>
        <v>263</v>
      </c>
      <c r="M273" s="14">
        <f>SUMIF(ORDERLINES!D:D,CUSTOMERS!A273,ORDERLINES!L:L)</f>
        <v>114.5</v>
      </c>
    </row>
    <row r="274" spans="1:13" x14ac:dyDescent="0.2">
      <c r="A274">
        <v>276</v>
      </c>
      <c r="B274" t="s">
        <v>750</v>
      </c>
      <c r="C274" t="s">
        <v>909</v>
      </c>
      <c r="D274" s="3">
        <v>35298</v>
      </c>
      <c r="E274">
        <v>3</v>
      </c>
      <c r="F274" s="6" t="str" cm="1">
        <f t="array" ref="F274">_xlfn.IFS(E274=1,"$0 - $19999",
E274=2,"$20000 - $39999",
E274=3,"$40000 - $59999",
E274=4,"$60000 - $69999",
E274=5,"$70000 - $79999",
E274=6,"$80000 - $89999",
E274=7,"$90000 - $99999",
E274=8,"$100000 - $199999",
E274=9,"$200000 - $249999",
TRUE,"$250000 +")</f>
        <v>$40000 - $59999</v>
      </c>
      <c r="G274" t="s">
        <v>910</v>
      </c>
      <c r="H274" t="s">
        <v>1948</v>
      </c>
      <c r="I274" t="s">
        <v>2090</v>
      </c>
      <c r="J274" s="7" t="str" cm="1">
        <f t="array" aca="1" ref="J274" ca="1">_xlfn.IFS((TODAY()-D274)/365.25&lt;20,"&lt; 20",
(TODAY()-D274)/365.25&lt;30,"20 - 30",
(TODAY()-D274)/365.25&lt;40,"30 - 40",
(TODAY()-D274)/365.25&lt;50,"40 - 50",
(TODAY()-D274)/365.25&lt;60,"50 - 60",
(TODAY()-D274)/365.25&lt;70,"60 - 70",
TRUE,"70+")</f>
        <v>20 - 30</v>
      </c>
      <c r="K274" t="str">
        <f t="shared" si="4"/>
        <v>USA</v>
      </c>
      <c r="L274" s="14">
        <f>SUMIF(ORDERLINES!D:D,CUSTOMERS!A274,ORDERLINES!J:J)</f>
        <v>1290</v>
      </c>
      <c r="M274" s="14">
        <f>SUMIF(ORDERLINES!D:D,CUSTOMERS!A274,ORDERLINES!L:L)</f>
        <v>640</v>
      </c>
    </row>
    <row r="275" spans="1:13" x14ac:dyDescent="0.2">
      <c r="A275">
        <v>277</v>
      </c>
      <c r="B275" t="s">
        <v>911</v>
      </c>
      <c r="C275" t="s">
        <v>909</v>
      </c>
      <c r="D275" s="3">
        <v>38976</v>
      </c>
      <c r="E275">
        <v>7</v>
      </c>
      <c r="F275" s="6" t="str" cm="1">
        <f t="array" ref="F275">_xlfn.IFS(E275=1,"$0 - $19999",
E275=2,"$20000 - $39999",
E275=3,"$40000 - $59999",
E275=4,"$60000 - $69999",
E275=5,"$70000 - $79999",
E275=6,"$80000 - $89999",
E275=7,"$90000 - $99999",
E275=8,"$100000 - $199999",
E275=9,"$200000 - $249999",
TRUE,"$250000 +")</f>
        <v>$90000 - $99999</v>
      </c>
      <c r="G275" t="s">
        <v>912</v>
      </c>
      <c r="H275" t="s">
        <v>1915</v>
      </c>
      <c r="I275" t="s">
        <v>2090</v>
      </c>
      <c r="J275" s="7" t="str" cm="1">
        <f t="array" aca="1" ref="J275" ca="1">_xlfn.IFS((TODAY()-D275)/365.25&lt;20,"&lt; 20",
(TODAY()-D275)/365.25&lt;30,"20 - 30",
(TODAY()-D275)/365.25&lt;40,"30 - 40",
(TODAY()-D275)/365.25&lt;50,"40 - 50",
(TODAY()-D275)/365.25&lt;60,"50 - 60",
(TODAY()-D275)/365.25&lt;70,"60 - 70",
TRUE,"70+")</f>
        <v>&lt; 20</v>
      </c>
      <c r="K275" t="str">
        <f t="shared" si="4"/>
        <v>USA</v>
      </c>
      <c r="L275" s="14">
        <f>SUMIF(ORDERLINES!D:D,CUSTOMERS!A275,ORDERLINES!J:J)</f>
        <v>229</v>
      </c>
      <c r="M275" s="14">
        <f>SUMIF(ORDERLINES!D:D,CUSTOMERS!A275,ORDERLINES!L:L)</f>
        <v>112.5</v>
      </c>
    </row>
    <row r="276" spans="1:13" x14ac:dyDescent="0.2">
      <c r="A276">
        <v>278</v>
      </c>
      <c r="B276" t="s">
        <v>592</v>
      </c>
      <c r="C276" t="s">
        <v>913</v>
      </c>
      <c r="D276" s="3">
        <v>32061</v>
      </c>
      <c r="E276">
        <v>3</v>
      </c>
      <c r="F276" s="6" t="str" cm="1">
        <f t="array" ref="F276">_xlfn.IFS(E276=1,"$0 - $19999",
E276=2,"$20000 - $39999",
E276=3,"$40000 - $59999",
E276=4,"$60000 - $69999",
E276=5,"$70000 - $79999",
E276=6,"$80000 - $89999",
E276=7,"$90000 - $99999",
E276=8,"$100000 - $199999",
E276=9,"$200000 - $249999",
TRUE,"$250000 +")</f>
        <v>$40000 - $59999</v>
      </c>
      <c r="G276" t="s">
        <v>914</v>
      </c>
      <c r="H276" t="s">
        <v>2057</v>
      </c>
      <c r="I276" t="s">
        <v>2089</v>
      </c>
      <c r="J276" s="7" t="str" cm="1">
        <f t="array" aca="1" ref="J276" ca="1">_xlfn.IFS((TODAY()-D276)/365.25&lt;20,"&lt; 20",
(TODAY()-D276)/365.25&lt;30,"20 - 30",
(TODAY()-D276)/365.25&lt;40,"30 - 40",
(TODAY()-D276)/365.25&lt;50,"40 - 50",
(TODAY()-D276)/365.25&lt;60,"50 - 60",
(TODAY()-D276)/365.25&lt;70,"60 - 70",
TRUE,"70+")</f>
        <v>30 - 40</v>
      </c>
      <c r="K276" t="str">
        <f t="shared" si="4"/>
        <v>USA</v>
      </c>
      <c r="L276" s="14">
        <f>SUMIF(ORDERLINES!D:D,CUSTOMERS!A276,ORDERLINES!J:J)</f>
        <v>2570</v>
      </c>
      <c r="M276" s="14">
        <f>SUMIF(ORDERLINES!D:D,CUSTOMERS!A276,ORDERLINES!L:L)</f>
        <v>1265</v>
      </c>
    </row>
    <row r="277" spans="1:13" x14ac:dyDescent="0.2">
      <c r="A277">
        <v>279</v>
      </c>
      <c r="B277" t="s">
        <v>915</v>
      </c>
      <c r="C277" t="s">
        <v>916</v>
      </c>
      <c r="D277" s="3">
        <v>32459</v>
      </c>
      <c r="E277">
        <v>8</v>
      </c>
      <c r="F277" s="6" t="str" cm="1">
        <f t="array" ref="F277">_xlfn.IFS(E277=1,"$0 - $19999",
E277=2,"$20000 - $39999",
E277=3,"$40000 - $59999",
E277=4,"$60000 - $69999",
E277=5,"$70000 - $79999",
E277=6,"$80000 - $89999",
E277=7,"$90000 - $99999",
E277=8,"$100000 - $199999",
E277=9,"$200000 - $249999",
TRUE,"$250000 +")</f>
        <v>$100000 - $199999</v>
      </c>
      <c r="G277" t="s">
        <v>917</v>
      </c>
      <c r="H277" t="s">
        <v>1857</v>
      </c>
      <c r="I277" t="s">
        <v>2090</v>
      </c>
      <c r="J277" s="7" t="str" cm="1">
        <f t="array" aca="1" ref="J277" ca="1">_xlfn.IFS((TODAY()-D277)/365.25&lt;20,"&lt; 20",
(TODAY()-D277)/365.25&lt;30,"20 - 30",
(TODAY()-D277)/365.25&lt;40,"30 - 40",
(TODAY()-D277)/365.25&lt;50,"40 - 50",
(TODAY()-D277)/365.25&lt;60,"50 - 60",
(TODAY()-D277)/365.25&lt;70,"60 - 70",
TRUE,"70+")</f>
        <v>30 - 40</v>
      </c>
      <c r="K277" t="str">
        <f t="shared" si="4"/>
        <v>USA</v>
      </c>
      <c r="L277" s="14">
        <f>SUMIF(ORDERLINES!D:D,CUSTOMERS!A277,ORDERLINES!J:J)</f>
        <v>849</v>
      </c>
      <c r="M277" s="14">
        <f>SUMIF(ORDERLINES!D:D,CUSTOMERS!A277,ORDERLINES!L:L)</f>
        <v>419.5</v>
      </c>
    </row>
    <row r="278" spans="1:13" x14ac:dyDescent="0.2">
      <c r="A278">
        <v>280</v>
      </c>
      <c r="B278" t="s">
        <v>918</v>
      </c>
      <c r="C278" t="s">
        <v>919</v>
      </c>
      <c r="D278" s="3">
        <v>19442</v>
      </c>
      <c r="E278">
        <v>4</v>
      </c>
      <c r="F278" s="6" t="str" cm="1">
        <f t="array" ref="F278">_xlfn.IFS(E278=1,"$0 - $19999",
E278=2,"$20000 - $39999",
E278=3,"$40000 - $59999",
E278=4,"$60000 - $69999",
E278=5,"$70000 - $79999",
E278=6,"$80000 - $89999",
E278=7,"$90000 - $99999",
E278=8,"$100000 - $199999",
E278=9,"$200000 - $249999",
TRUE,"$250000 +")</f>
        <v>$60000 - $69999</v>
      </c>
      <c r="G278" t="s">
        <v>920</v>
      </c>
      <c r="H278" t="s">
        <v>1998</v>
      </c>
      <c r="I278" t="s">
        <v>2092</v>
      </c>
      <c r="J278" s="7" t="str" cm="1">
        <f t="array" aca="1" ref="J278" ca="1">_xlfn.IFS((TODAY()-D278)/365.25&lt;20,"&lt; 20",
(TODAY()-D278)/365.25&lt;30,"20 - 30",
(TODAY()-D278)/365.25&lt;40,"30 - 40",
(TODAY()-D278)/365.25&lt;50,"40 - 50",
(TODAY()-D278)/365.25&lt;60,"50 - 60",
(TODAY()-D278)/365.25&lt;70,"60 - 70",
TRUE,"70+")</f>
        <v>70+</v>
      </c>
      <c r="K278" t="str">
        <f t="shared" si="4"/>
        <v>USA</v>
      </c>
      <c r="L278" s="14">
        <f>SUMIF(ORDERLINES!D:D,CUSTOMERS!A278,ORDERLINES!J:J)</f>
        <v>303</v>
      </c>
      <c r="M278" s="14">
        <f>SUMIF(ORDERLINES!D:D,CUSTOMERS!A278,ORDERLINES!L:L)</f>
        <v>145.5</v>
      </c>
    </row>
    <row r="279" spans="1:13" x14ac:dyDescent="0.2">
      <c r="A279">
        <v>281</v>
      </c>
      <c r="B279" t="s">
        <v>183</v>
      </c>
      <c r="C279" t="s">
        <v>921</v>
      </c>
      <c r="D279" s="3">
        <v>28110</v>
      </c>
      <c r="E279">
        <v>3</v>
      </c>
      <c r="F279" s="6" t="str" cm="1">
        <f t="array" ref="F279">_xlfn.IFS(E279=1,"$0 - $19999",
E279=2,"$20000 - $39999",
E279=3,"$40000 - $59999",
E279=4,"$60000 - $69999",
E279=5,"$70000 - $79999",
E279=6,"$80000 - $89999",
E279=7,"$90000 - $99999",
E279=8,"$100000 - $199999",
E279=9,"$200000 - $249999",
TRUE,"$250000 +")</f>
        <v>$40000 - $59999</v>
      </c>
      <c r="G279" t="s">
        <v>922</v>
      </c>
      <c r="H279" t="s">
        <v>1961</v>
      </c>
      <c r="I279" t="s">
        <v>2090</v>
      </c>
      <c r="J279" s="7" t="str" cm="1">
        <f t="array" aca="1" ref="J279" ca="1">_xlfn.IFS((TODAY()-D279)/365.25&lt;20,"&lt; 20",
(TODAY()-D279)/365.25&lt;30,"20 - 30",
(TODAY()-D279)/365.25&lt;40,"30 - 40",
(TODAY()-D279)/365.25&lt;50,"40 - 50",
(TODAY()-D279)/365.25&lt;60,"50 - 60",
(TODAY()-D279)/365.25&lt;70,"60 - 70",
TRUE,"70+")</f>
        <v>40 - 50</v>
      </c>
      <c r="K279" t="str">
        <f t="shared" si="4"/>
        <v>USA</v>
      </c>
      <c r="L279" s="14">
        <f>SUMIF(ORDERLINES!D:D,CUSTOMERS!A279,ORDERLINES!J:J)</f>
        <v>727</v>
      </c>
      <c r="M279" s="14">
        <f>SUMIF(ORDERLINES!D:D,CUSTOMERS!A279,ORDERLINES!L:L)</f>
        <v>358.5</v>
      </c>
    </row>
    <row r="280" spans="1:13" x14ac:dyDescent="0.2">
      <c r="A280">
        <v>282</v>
      </c>
      <c r="B280" t="s">
        <v>923</v>
      </c>
      <c r="C280" t="s">
        <v>924</v>
      </c>
      <c r="D280" s="3">
        <v>23318</v>
      </c>
      <c r="E280">
        <v>8</v>
      </c>
      <c r="F280" s="6" t="str" cm="1">
        <f t="array" ref="F280">_xlfn.IFS(E280=1,"$0 - $19999",
E280=2,"$20000 - $39999",
E280=3,"$40000 - $59999",
E280=4,"$60000 - $69999",
E280=5,"$70000 - $79999",
E280=6,"$80000 - $89999",
E280=7,"$90000 - $99999",
E280=8,"$100000 - $199999",
E280=9,"$200000 - $249999",
TRUE,"$250000 +")</f>
        <v>$100000 - $199999</v>
      </c>
      <c r="G280" t="s">
        <v>925</v>
      </c>
      <c r="H280" t="s">
        <v>261</v>
      </c>
      <c r="I280" t="s">
        <v>2094</v>
      </c>
      <c r="J280" s="7" t="str" cm="1">
        <f t="array" aca="1" ref="J280" ca="1">_xlfn.IFS((TODAY()-D280)/365.25&lt;20,"&lt; 20",
(TODAY()-D280)/365.25&lt;30,"20 - 30",
(TODAY()-D280)/365.25&lt;40,"30 - 40",
(TODAY()-D280)/365.25&lt;50,"40 - 50",
(TODAY()-D280)/365.25&lt;60,"50 - 60",
(TODAY()-D280)/365.25&lt;70,"60 - 70",
TRUE,"70+")</f>
        <v>60 - 70</v>
      </c>
      <c r="K280" t="str">
        <f t="shared" si="4"/>
        <v>USA</v>
      </c>
      <c r="L280" s="14">
        <f>SUMIF(ORDERLINES!D:D,CUSTOMERS!A280,ORDERLINES!J:J)</f>
        <v>367</v>
      </c>
      <c r="M280" s="14">
        <f>SUMIF(ORDERLINES!D:D,CUSTOMERS!A280,ORDERLINES!L:L)</f>
        <v>173.5</v>
      </c>
    </row>
    <row r="281" spans="1:13" x14ac:dyDescent="0.2">
      <c r="A281">
        <v>283</v>
      </c>
      <c r="B281" t="s">
        <v>926</v>
      </c>
      <c r="C281" t="s">
        <v>927</v>
      </c>
      <c r="D281" s="3">
        <v>28138</v>
      </c>
      <c r="E281">
        <v>5</v>
      </c>
      <c r="F281" s="6" t="str" cm="1">
        <f t="array" ref="F281">_xlfn.IFS(E281=1,"$0 - $19999",
E281=2,"$20000 - $39999",
E281=3,"$40000 - $59999",
E281=4,"$60000 - $69999",
E281=5,"$70000 - $79999",
E281=6,"$80000 - $89999",
E281=7,"$90000 - $99999",
E281=8,"$100000 - $199999",
E281=9,"$200000 - $249999",
TRUE,"$250000 +")</f>
        <v>$70000 - $79999</v>
      </c>
      <c r="G281" t="s">
        <v>928</v>
      </c>
      <c r="H281" t="s">
        <v>1902</v>
      </c>
      <c r="I281" t="s">
        <v>2095</v>
      </c>
      <c r="J281" s="7" t="str" cm="1">
        <f t="array" aca="1" ref="J281" ca="1">_xlfn.IFS((TODAY()-D281)/365.25&lt;20,"&lt; 20",
(TODAY()-D281)/365.25&lt;30,"20 - 30",
(TODAY()-D281)/365.25&lt;40,"30 - 40",
(TODAY()-D281)/365.25&lt;50,"40 - 50",
(TODAY()-D281)/365.25&lt;60,"50 - 60",
(TODAY()-D281)/365.25&lt;70,"60 - 70",
TRUE,"70+")</f>
        <v>40 - 50</v>
      </c>
      <c r="K281" t="str">
        <f t="shared" si="4"/>
        <v>USA</v>
      </c>
      <c r="L281" s="14">
        <f>SUMIF(ORDERLINES!D:D,CUSTOMERS!A281,ORDERLINES!J:J)</f>
        <v>1768</v>
      </c>
      <c r="M281" s="14">
        <f>SUMIF(ORDERLINES!D:D,CUSTOMERS!A281,ORDERLINES!L:L)</f>
        <v>867</v>
      </c>
    </row>
    <row r="282" spans="1:13" x14ac:dyDescent="0.2">
      <c r="A282">
        <v>284</v>
      </c>
      <c r="B282" t="s">
        <v>929</v>
      </c>
      <c r="C282" t="s">
        <v>930</v>
      </c>
      <c r="D282" s="3">
        <v>28532</v>
      </c>
      <c r="E282">
        <v>6</v>
      </c>
      <c r="F282" s="6" t="str" cm="1">
        <f t="array" ref="F282">_xlfn.IFS(E282=1,"$0 - $19999",
E282=2,"$20000 - $39999",
E282=3,"$40000 - $59999",
E282=4,"$60000 - $69999",
E282=5,"$70000 - $79999",
E282=6,"$80000 - $89999",
E282=7,"$90000 - $99999",
E282=8,"$100000 - $199999",
E282=9,"$200000 - $249999",
TRUE,"$250000 +")</f>
        <v>$80000 - $89999</v>
      </c>
      <c r="G282" t="s">
        <v>931</v>
      </c>
      <c r="H282" t="s">
        <v>2041</v>
      </c>
      <c r="I282" t="s">
        <v>2090</v>
      </c>
      <c r="J282" s="7" t="str" cm="1">
        <f t="array" aca="1" ref="J282" ca="1">_xlfn.IFS((TODAY()-D282)/365.25&lt;20,"&lt; 20",
(TODAY()-D282)/365.25&lt;30,"20 - 30",
(TODAY()-D282)/365.25&lt;40,"30 - 40",
(TODAY()-D282)/365.25&lt;50,"40 - 50",
(TODAY()-D282)/365.25&lt;60,"50 - 60",
(TODAY()-D282)/365.25&lt;70,"60 - 70",
TRUE,"70+")</f>
        <v>40 - 50</v>
      </c>
      <c r="K282" t="str">
        <f t="shared" si="4"/>
        <v>USA</v>
      </c>
      <c r="L282" s="14">
        <f>SUMIF(ORDERLINES!D:D,CUSTOMERS!A282,ORDERLINES!J:J)</f>
        <v>428</v>
      </c>
      <c r="M282" s="14">
        <f>SUMIF(ORDERLINES!D:D,CUSTOMERS!A282,ORDERLINES!L:L)</f>
        <v>192</v>
      </c>
    </row>
    <row r="283" spans="1:13" x14ac:dyDescent="0.2">
      <c r="A283">
        <v>285</v>
      </c>
      <c r="B283" t="s">
        <v>932</v>
      </c>
      <c r="C283" t="s">
        <v>933</v>
      </c>
      <c r="D283" s="3">
        <v>32858</v>
      </c>
      <c r="E283">
        <v>3</v>
      </c>
      <c r="F283" s="6" t="str" cm="1">
        <f t="array" ref="F283">_xlfn.IFS(E283=1,"$0 - $19999",
E283=2,"$20000 - $39999",
E283=3,"$40000 - $59999",
E283=4,"$60000 - $69999",
E283=5,"$70000 - $79999",
E283=6,"$80000 - $89999",
E283=7,"$90000 - $99999",
E283=8,"$100000 - $199999",
E283=9,"$200000 - $249999",
TRUE,"$250000 +")</f>
        <v>$40000 - $59999</v>
      </c>
      <c r="G283" t="s">
        <v>934</v>
      </c>
      <c r="H283" t="s">
        <v>2086</v>
      </c>
      <c r="I283" t="s">
        <v>2098</v>
      </c>
      <c r="J283" s="7" t="str" cm="1">
        <f t="array" aca="1" ref="J283" ca="1">_xlfn.IFS((TODAY()-D283)/365.25&lt;20,"&lt; 20",
(TODAY()-D283)/365.25&lt;30,"20 - 30",
(TODAY()-D283)/365.25&lt;40,"30 - 40",
(TODAY()-D283)/365.25&lt;50,"40 - 50",
(TODAY()-D283)/365.25&lt;60,"50 - 60",
(TODAY()-D283)/365.25&lt;70,"60 - 70",
TRUE,"70+")</f>
        <v>30 - 40</v>
      </c>
      <c r="K283" t="str">
        <f t="shared" si="4"/>
        <v>Europe</v>
      </c>
      <c r="L283" s="14">
        <f>SUMIF(ORDERLINES!D:D,CUSTOMERS!A283,ORDERLINES!J:J)</f>
        <v>160</v>
      </c>
      <c r="M283" s="14">
        <f>SUMIF(ORDERLINES!D:D,CUSTOMERS!A283,ORDERLINES!L:L)</f>
        <v>73</v>
      </c>
    </row>
    <row r="284" spans="1:13" x14ac:dyDescent="0.2">
      <c r="A284">
        <v>286</v>
      </c>
      <c r="B284" t="s">
        <v>935</v>
      </c>
      <c r="C284" t="s">
        <v>936</v>
      </c>
      <c r="D284" s="3">
        <v>32872</v>
      </c>
      <c r="E284">
        <v>9</v>
      </c>
      <c r="F284" s="6" t="str" cm="1">
        <f t="array" ref="F284">_xlfn.IFS(E284=1,"$0 - $19999",
E284=2,"$20000 - $39999",
E284=3,"$40000 - $59999",
E284=4,"$60000 - $69999",
E284=5,"$70000 - $79999",
E284=6,"$80000 - $89999",
E284=7,"$90000 - $99999",
E284=8,"$100000 - $199999",
E284=9,"$200000 - $249999",
TRUE,"$250000 +")</f>
        <v>$200000 - $249999</v>
      </c>
      <c r="G284" t="s">
        <v>937</v>
      </c>
      <c r="H284" t="s">
        <v>2044</v>
      </c>
      <c r="I284" t="s">
        <v>2092</v>
      </c>
      <c r="J284" s="7" t="str" cm="1">
        <f t="array" aca="1" ref="J284" ca="1">_xlfn.IFS((TODAY()-D284)/365.25&lt;20,"&lt; 20",
(TODAY()-D284)/365.25&lt;30,"20 - 30",
(TODAY()-D284)/365.25&lt;40,"30 - 40",
(TODAY()-D284)/365.25&lt;50,"40 - 50",
(TODAY()-D284)/365.25&lt;60,"50 - 60",
(TODAY()-D284)/365.25&lt;70,"60 - 70",
TRUE,"70+")</f>
        <v>30 - 40</v>
      </c>
      <c r="K284" t="str">
        <f t="shared" si="4"/>
        <v>USA</v>
      </c>
      <c r="L284" s="14">
        <f>SUMIF(ORDERLINES!D:D,CUSTOMERS!A284,ORDERLINES!J:J)</f>
        <v>134</v>
      </c>
      <c r="M284" s="14">
        <f>SUMIF(ORDERLINES!D:D,CUSTOMERS!A284,ORDERLINES!L:L)</f>
        <v>52</v>
      </c>
    </row>
    <row r="285" spans="1:13" x14ac:dyDescent="0.2">
      <c r="A285">
        <v>287</v>
      </c>
      <c r="B285" t="s">
        <v>425</v>
      </c>
      <c r="C285" t="s">
        <v>936</v>
      </c>
      <c r="D285" s="3">
        <v>28930</v>
      </c>
      <c r="E285">
        <v>6</v>
      </c>
      <c r="F285" s="6" t="str" cm="1">
        <f t="array" ref="F285">_xlfn.IFS(E285=1,"$0 - $19999",
E285=2,"$20000 - $39999",
E285=3,"$40000 - $59999",
E285=4,"$60000 - $69999",
E285=5,"$70000 - $79999",
E285=6,"$80000 - $89999",
E285=7,"$90000 - $99999",
E285=8,"$100000 - $199999",
E285=9,"$200000 - $249999",
TRUE,"$250000 +")</f>
        <v>$80000 - $89999</v>
      </c>
      <c r="G285" t="s">
        <v>938</v>
      </c>
      <c r="H285" t="s">
        <v>1897</v>
      </c>
      <c r="I285" t="s">
        <v>2094</v>
      </c>
      <c r="J285" s="7" t="str" cm="1">
        <f t="array" aca="1" ref="J285" ca="1">_xlfn.IFS((TODAY()-D285)/365.25&lt;20,"&lt; 20",
(TODAY()-D285)/365.25&lt;30,"20 - 30",
(TODAY()-D285)/365.25&lt;40,"30 - 40",
(TODAY()-D285)/365.25&lt;50,"40 - 50",
(TODAY()-D285)/365.25&lt;60,"50 - 60",
(TODAY()-D285)/365.25&lt;70,"60 - 70",
TRUE,"70+")</f>
        <v>40 - 50</v>
      </c>
      <c r="K285" t="str">
        <f t="shared" si="4"/>
        <v>USA</v>
      </c>
      <c r="L285" s="14">
        <f>SUMIF(ORDERLINES!D:D,CUSTOMERS!A285,ORDERLINES!J:J)</f>
        <v>77</v>
      </c>
      <c r="M285" s="14">
        <f>SUMIF(ORDERLINES!D:D,CUSTOMERS!A285,ORDERLINES!L:L)</f>
        <v>31.5</v>
      </c>
    </row>
    <row r="286" spans="1:13" x14ac:dyDescent="0.2">
      <c r="A286">
        <v>288</v>
      </c>
      <c r="B286" t="s">
        <v>726</v>
      </c>
      <c r="C286" t="s">
        <v>939</v>
      </c>
      <c r="D286" s="3">
        <v>21001</v>
      </c>
      <c r="E286">
        <v>9</v>
      </c>
      <c r="F286" s="6" t="str" cm="1">
        <f t="array" ref="F286">_xlfn.IFS(E286=1,"$0 - $19999",
E286=2,"$20000 - $39999",
E286=3,"$40000 - $59999",
E286=4,"$60000 - $69999",
E286=5,"$70000 - $79999",
E286=6,"$80000 - $89999",
E286=7,"$90000 - $99999",
E286=8,"$100000 - $199999",
E286=9,"$200000 - $249999",
TRUE,"$250000 +")</f>
        <v>$200000 - $249999</v>
      </c>
      <c r="G286" t="s">
        <v>940</v>
      </c>
      <c r="H286" t="s">
        <v>2085</v>
      </c>
      <c r="I286" t="s">
        <v>2098</v>
      </c>
      <c r="J286" s="7" t="str" cm="1">
        <f t="array" aca="1" ref="J286" ca="1">_xlfn.IFS((TODAY()-D286)/365.25&lt;20,"&lt; 20",
(TODAY()-D286)/365.25&lt;30,"20 - 30",
(TODAY()-D286)/365.25&lt;40,"30 - 40",
(TODAY()-D286)/365.25&lt;50,"40 - 50",
(TODAY()-D286)/365.25&lt;60,"50 - 60",
(TODAY()-D286)/365.25&lt;70,"60 - 70",
TRUE,"70+")</f>
        <v>60 - 70</v>
      </c>
      <c r="K286" t="str">
        <f t="shared" si="4"/>
        <v>Europe</v>
      </c>
      <c r="L286" s="14">
        <f>SUMIF(ORDERLINES!D:D,CUSTOMERS!A286,ORDERLINES!J:J)</f>
        <v>153</v>
      </c>
      <c r="M286" s="14">
        <f>SUMIF(ORDERLINES!D:D,CUSTOMERS!A286,ORDERLINES!L:L)</f>
        <v>60.5</v>
      </c>
    </row>
    <row r="287" spans="1:13" x14ac:dyDescent="0.2">
      <c r="A287">
        <v>289</v>
      </c>
      <c r="B287" t="s">
        <v>219</v>
      </c>
      <c r="C287" t="s">
        <v>941</v>
      </c>
      <c r="D287" s="3">
        <v>33282</v>
      </c>
      <c r="E287">
        <v>1</v>
      </c>
      <c r="F287" s="6" t="str" cm="1">
        <f t="array" ref="F287">_xlfn.IFS(E287=1,"$0 - $19999",
E287=2,"$20000 - $39999",
E287=3,"$40000 - $59999",
E287=4,"$60000 - $69999",
E287=5,"$70000 - $79999",
E287=6,"$80000 - $89999",
E287=7,"$90000 - $99999",
E287=8,"$100000 - $199999",
E287=9,"$200000 - $249999",
TRUE,"$250000 +")</f>
        <v>$0 - $19999</v>
      </c>
      <c r="G287" t="s">
        <v>942</v>
      </c>
      <c r="H287" t="s">
        <v>1908</v>
      </c>
      <c r="I287" t="s">
        <v>2090</v>
      </c>
      <c r="J287" s="7" t="str" cm="1">
        <f t="array" aca="1" ref="J287" ca="1">_xlfn.IFS((TODAY()-D287)/365.25&lt;20,"&lt; 20",
(TODAY()-D287)/365.25&lt;30,"20 - 30",
(TODAY()-D287)/365.25&lt;40,"30 - 40",
(TODAY()-D287)/365.25&lt;50,"40 - 50",
(TODAY()-D287)/365.25&lt;60,"50 - 60",
(TODAY()-D287)/365.25&lt;70,"60 - 70",
TRUE,"70+")</f>
        <v>30 - 40</v>
      </c>
      <c r="K287" t="str">
        <f t="shared" si="4"/>
        <v>USA</v>
      </c>
      <c r="L287" s="14">
        <f>SUMIF(ORDERLINES!D:D,CUSTOMERS!A287,ORDERLINES!J:J)</f>
        <v>99</v>
      </c>
      <c r="M287" s="14">
        <f>SUMIF(ORDERLINES!D:D,CUSTOMERS!A287,ORDERLINES!L:L)</f>
        <v>45.5</v>
      </c>
    </row>
    <row r="288" spans="1:13" x14ac:dyDescent="0.2">
      <c r="A288">
        <v>290</v>
      </c>
      <c r="B288" t="s">
        <v>660</v>
      </c>
      <c r="C288" t="s">
        <v>943</v>
      </c>
      <c r="D288" s="3">
        <v>21803</v>
      </c>
      <c r="E288">
        <v>6</v>
      </c>
      <c r="F288" s="6" t="str" cm="1">
        <f t="array" ref="F288">_xlfn.IFS(E288=1,"$0 - $19999",
E288=2,"$20000 - $39999",
E288=3,"$40000 - $59999",
E288=4,"$60000 - $69999",
E288=5,"$70000 - $79999",
E288=6,"$80000 - $89999",
E288=7,"$90000 - $99999",
E288=8,"$100000 - $199999",
E288=9,"$200000 - $249999",
TRUE,"$250000 +")</f>
        <v>$80000 - $89999</v>
      </c>
      <c r="G288" t="s">
        <v>944</v>
      </c>
      <c r="H288" t="s">
        <v>2044</v>
      </c>
      <c r="I288" t="s">
        <v>2092</v>
      </c>
      <c r="J288" s="7" t="str" cm="1">
        <f t="array" aca="1" ref="J288" ca="1">_xlfn.IFS((TODAY()-D288)/365.25&lt;20,"&lt; 20",
(TODAY()-D288)/365.25&lt;30,"20 - 30",
(TODAY()-D288)/365.25&lt;40,"30 - 40",
(TODAY()-D288)/365.25&lt;50,"40 - 50",
(TODAY()-D288)/365.25&lt;60,"50 - 60",
(TODAY()-D288)/365.25&lt;70,"60 - 70",
TRUE,"70+")</f>
        <v>60 - 70</v>
      </c>
      <c r="K288" t="str">
        <f t="shared" si="4"/>
        <v>USA</v>
      </c>
      <c r="L288" s="14">
        <f>SUMIF(ORDERLINES!D:D,CUSTOMERS!A288,ORDERLINES!J:J)</f>
        <v>162</v>
      </c>
      <c r="M288" s="14">
        <f>SUMIF(ORDERLINES!D:D,CUSTOMERS!A288,ORDERLINES!L:L)</f>
        <v>78</v>
      </c>
    </row>
    <row r="289" spans="1:13" x14ac:dyDescent="0.2">
      <c r="A289">
        <v>291</v>
      </c>
      <c r="B289" t="s">
        <v>945</v>
      </c>
      <c r="C289" t="s">
        <v>946</v>
      </c>
      <c r="D289" s="3">
        <v>29774</v>
      </c>
      <c r="E289">
        <v>3</v>
      </c>
      <c r="F289" s="6" t="str" cm="1">
        <f t="array" ref="F289">_xlfn.IFS(E289=1,"$0 - $19999",
E289=2,"$20000 - $39999",
E289=3,"$40000 - $59999",
E289=4,"$60000 - $69999",
E289=5,"$70000 - $79999",
E289=6,"$80000 - $89999",
E289=7,"$90000 - $99999",
E289=8,"$100000 - $199999",
E289=9,"$200000 - $249999",
TRUE,"$250000 +")</f>
        <v>$40000 - $59999</v>
      </c>
      <c r="G289" t="s">
        <v>947</v>
      </c>
      <c r="H289" t="s">
        <v>1863</v>
      </c>
      <c r="I289" t="s">
        <v>2093</v>
      </c>
      <c r="J289" s="7" t="str" cm="1">
        <f t="array" aca="1" ref="J289" ca="1">_xlfn.IFS((TODAY()-D289)/365.25&lt;20,"&lt; 20",
(TODAY()-D289)/365.25&lt;30,"20 - 30",
(TODAY()-D289)/365.25&lt;40,"30 - 40",
(TODAY()-D289)/365.25&lt;50,"40 - 50",
(TODAY()-D289)/365.25&lt;60,"50 - 60",
(TODAY()-D289)/365.25&lt;70,"60 - 70",
TRUE,"70+")</f>
        <v>40 - 50</v>
      </c>
      <c r="K289" t="str">
        <f t="shared" si="4"/>
        <v>USA</v>
      </c>
      <c r="L289" s="14">
        <f>SUMIF(ORDERLINES!D:D,CUSTOMERS!A289,ORDERLINES!J:J)</f>
        <v>643</v>
      </c>
      <c r="M289" s="14">
        <f>SUMIF(ORDERLINES!D:D,CUSTOMERS!A289,ORDERLINES!L:L)</f>
        <v>319.5</v>
      </c>
    </row>
    <row r="290" spans="1:13" x14ac:dyDescent="0.2">
      <c r="A290">
        <v>292</v>
      </c>
      <c r="B290" t="s">
        <v>948</v>
      </c>
      <c r="C290" t="s">
        <v>949</v>
      </c>
      <c r="D290" s="3">
        <v>33678</v>
      </c>
      <c r="E290">
        <v>4</v>
      </c>
      <c r="F290" s="6" t="str" cm="1">
        <f t="array" ref="F290">_xlfn.IFS(E290=1,"$0 - $19999",
E290=2,"$20000 - $39999",
E290=3,"$40000 - $59999",
E290=4,"$60000 - $69999",
E290=5,"$70000 - $79999",
E290=6,"$80000 - $89999",
E290=7,"$90000 - $99999",
E290=8,"$100000 - $199999",
E290=9,"$200000 - $249999",
TRUE,"$250000 +")</f>
        <v>$60000 - $69999</v>
      </c>
      <c r="G290" t="s">
        <v>950</v>
      </c>
      <c r="H290" t="s">
        <v>1902</v>
      </c>
      <c r="I290" t="s">
        <v>2095</v>
      </c>
      <c r="J290" s="7" t="str" cm="1">
        <f t="array" aca="1" ref="J290" ca="1">_xlfn.IFS((TODAY()-D290)/365.25&lt;20,"&lt; 20",
(TODAY()-D290)/365.25&lt;30,"20 - 30",
(TODAY()-D290)/365.25&lt;40,"30 - 40",
(TODAY()-D290)/365.25&lt;50,"40 - 50",
(TODAY()-D290)/365.25&lt;60,"50 - 60",
(TODAY()-D290)/365.25&lt;70,"60 - 70",
TRUE,"70+")</f>
        <v>30 - 40</v>
      </c>
      <c r="K290" t="str">
        <f t="shared" si="4"/>
        <v>USA</v>
      </c>
      <c r="L290" s="14">
        <f>SUMIF(ORDERLINES!D:D,CUSTOMERS!A290,ORDERLINES!J:J)</f>
        <v>122</v>
      </c>
      <c r="M290" s="14">
        <f>SUMIF(ORDERLINES!D:D,CUSTOMERS!A290,ORDERLINES!L:L)</f>
        <v>53</v>
      </c>
    </row>
    <row r="291" spans="1:13" x14ac:dyDescent="0.2">
      <c r="A291">
        <v>293</v>
      </c>
      <c r="B291" t="s">
        <v>951</v>
      </c>
      <c r="C291" t="s">
        <v>952</v>
      </c>
      <c r="D291" s="3">
        <v>30104</v>
      </c>
      <c r="E291">
        <v>3</v>
      </c>
      <c r="F291" s="6" t="str" cm="1">
        <f t="array" ref="F291">_xlfn.IFS(E291=1,"$0 - $19999",
E291=2,"$20000 - $39999",
E291=3,"$40000 - $59999",
E291=4,"$60000 - $69999",
E291=5,"$70000 - $79999",
E291=6,"$80000 - $89999",
E291=7,"$90000 - $99999",
E291=8,"$100000 - $199999",
E291=9,"$200000 - $249999",
TRUE,"$250000 +")</f>
        <v>$40000 - $59999</v>
      </c>
      <c r="G291" t="s">
        <v>953</v>
      </c>
      <c r="H291" t="s">
        <v>1949</v>
      </c>
      <c r="I291" t="s">
        <v>2094</v>
      </c>
      <c r="J291" s="7" t="str" cm="1">
        <f t="array" aca="1" ref="J291" ca="1">_xlfn.IFS((TODAY()-D291)/365.25&lt;20,"&lt; 20",
(TODAY()-D291)/365.25&lt;30,"20 - 30",
(TODAY()-D291)/365.25&lt;40,"30 - 40",
(TODAY()-D291)/365.25&lt;50,"40 - 50",
(TODAY()-D291)/365.25&lt;60,"50 - 60",
(TODAY()-D291)/365.25&lt;70,"60 - 70",
TRUE,"70+")</f>
        <v>40 - 50</v>
      </c>
      <c r="K291" t="str">
        <f t="shared" si="4"/>
        <v>USA</v>
      </c>
      <c r="L291" s="14">
        <f>SUMIF(ORDERLINES!D:D,CUSTOMERS!A291,ORDERLINES!J:J)</f>
        <v>543</v>
      </c>
      <c r="M291" s="14">
        <f>SUMIF(ORDERLINES!D:D,CUSTOMERS!A291,ORDERLINES!L:L)</f>
        <v>266.5</v>
      </c>
    </row>
    <row r="292" spans="1:13" x14ac:dyDescent="0.2">
      <c r="A292">
        <v>294</v>
      </c>
      <c r="B292" t="s">
        <v>954</v>
      </c>
      <c r="C292" t="s">
        <v>955</v>
      </c>
      <c r="D292" s="3">
        <v>29004</v>
      </c>
      <c r="E292">
        <v>5</v>
      </c>
      <c r="F292" s="6" t="str" cm="1">
        <f t="array" ref="F292">_xlfn.IFS(E292=1,"$0 - $19999",
E292=2,"$20000 - $39999",
E292=3,"$40000 - $59999",
E292=4,"$60000 - $69999",
E292=5,"$70000 - $79999",
E292=6,"$80000 - $89999",
E292=7,"$90000 - $99999",
E292=8,"$100000 - $199999",
E292=9,"$200000 - $249999",
TRUE,"$250000 +")</f>
        <v>$70000 - $79999</v>
      </c>
      <c r="G292" t="s">
        <v>956</v>
      </c>
      <c r="H292" t="s">
        <v>2006</v>
      </c>
      <c r="I292" t="s">
        <v>2095</v>
      </c>
      <c r="J292" s="7" t="str" cm="1">
        <f t="array" aca="1" ref="J292" ca="1">_xlfn.IFS((TODAY()-D292)/365.25&lt;20,"&lt; 20",
(TODAY()-D292)/365.25&lt;30,"20 - 30",
(TODAY()-D292)/365.25&lt;40,"30 - 40",
(TODAY()-D292)/365.25&lt;50,"40 - 50",
(TODAY()-D292)/365.25&lt;60,"50 - 60",
(TODAY()-D292)/365.25&lt;70,"60 - 70",
TRUE,"70+")</f>
        <v>40 - 50</v>
      </c>
      <c r="K292" t="str">
        <f t="shared" si="4"/>
        <v>USA</v>
      </c>
      <c r="L292" s="14">
        <f>SUMIF(ORDERLINES!D:D,CUSTOMERS!A292,ORDERLINES!J:J)</f>
        <v>350</v>
      </c>
      <c r="M292" s="14">
        <f>SUMIF(ORDERLINES!D:D,CUSTOMERS!A292,ORDERLINES!L:L)</f>
        <v>168</v>
      </c>
    </row>
    <row r="293" spans="1:13" x14ac:dyDescent="0.2">
      <c r="A293">
        <v>295</v>
      </c>
      <c r="B293" t="s">
        <v>216</v>
      </c>
      <c r="C293" t="s">
        <v>957</v>
      </c>
      <c r="D293" s="3">
        <v>29326</v>
      </c>
      <c r="E293">
        <v>6</v>
      </c>
      <c r="F293" s="6" t="str" cm="1">
        <f t="array" ref="F293">_xlfn.IFS(E293=1,"$0 - $19999",
E293=2,"$20000 - $39999",
E293=3,"$40000 - $59999",
E293=4,"$60000 - $69999",
E293=5,"$70000 - $79999",
E293=6,"$80000 - $89999",
E293=7,"$90000 - $99999",
E293=8,"$100000 - $199999",
E293=9,"$200000 - $249999",
TRUE,"$250000 +")</f>
        <v>$80000 - $89999</v>
      </c>
      <c r="G293" t="s">
        <v>958</v>
      </c>
      <c r="H293" t="s">
        <v>1901</v>
      </c>
      <c r="I293" t="s">
        <v>2089</v>
      </c>
      <c r="J293" s="7" t="str" cm="1">
        <f t="array" aca="1" ref="J293" ca="1">_xlfn.IFS((TODAY()-D293)/365.25&lt;20,"&lt; 20",
(TODAY()-D293)/365.25&lt;30,"20 - 30",
(TODAY()-D293)/365.25&lt;40,"30 - 40",
(TODAY()-D293)/365.25&lt;50,"40 - 50",
(TODAY()-D293)/365.25&lt;60,"50 - 60",
(TODAY()-D293)/365.25&lt;70,"60 - 70",
TRUE,"70+")</f>
        <v>40 - 50</v>
      </c>
      <c r="K293" t="str">
        <f t="shared" si="4"/>
        <v>USA</v>
      </c>
      <c r="L293" s="14">
        <f>SUMIF(ORDERLINES!D:D,CUSTOMERS!A293,ORDERLINES!J:J)</f>
        <v>455</v>
      </c>
      <c r="M293" s="14">
        <f>SUMIF(ORDERLINES!D:D,CUSTOMERS!A293,ORDERLINES!L:L)</f>
        <v>222.5</v>
      </c>
    </row>
    <row r="294" spans="1:13" x14ac:dyDescent="0.2">
      <c r="A294">
        <v>296</v>
      </c>
      <c r="B294" t="s">
        <v>959</v>
      </c>
      <c r="C294" t="s">
        <v>960</v>
      </c>
      <c r="D294" s="3">
        <v>28606</v>
      </c>
      <c r="E294">
        <v>4</v>
      </c>
      <c r="F294" s="6" t="str" cm="1">
        <f t="array" ref="F294">_xlfn.IFS(E294=1,"$0 - $19999",
E294=2,"$20000 - $39999",
E294=3,"$40000 - $59999",
E294=4,"$60000 - $69999",
E294=5,"$70000 - $79999",
E294=6,"$80000 - $89999",
E294=7,"$90000 - $99999",
E294=8,"$100000 - $199999",
E294=9,"$200000 - $249999",
TRUE,"$250000 +")</f>
        <v>$60000 - $69999</v>
      </c>
      <c r="G294" t="s">
        <v>961</v>
      </c>
      <c r="H294" t="s">
        <v>1904</v>
      </c>
      <c r="I294" t="s">
        <v>2092</v>
      </c>
      <c r="J294" s="7" t="str" cm="1">
        <f t="array" aca="1" ref="J294" ca="1">_xlfn.IFS((TODAY()-D294)/365.25&lt;20,"&lt; 20",
(TODAY()-D294)/365.25&lt;30,"20 - 30",
(TODAY()-D294)/365.25&lt;40,"30 - 40",
(TODAY()-D294)/365.25&lt;50,"40 - 50",
(TODAY()-D294)/365.25&lt;60,"50 - 60",
(TODAY()-D294)/365.25&lt;70,"60 - 70",
TRUE,"70+")</f>
        <v>40 - 50</v>
      </c>
      <c r="K294" t="str">
        <f t="shared" si="4"/>
        <v>USA</v>
      </c>
      <c r="L294" s="14">
        <f>SUMIF(ORDERLINES!D:D,CUSTOMERS!A294,ORDERLINES!J:J)</f>
        <v>1032</v>
      </c>
      <c r="M294" s="14">
        <f>SUMIF(ORDERLINES!D:D,CUSTOMERS!A294,ORDERLINES!L:L)</f>
        <v>503</v>
      </c>
    </row>
    <row r="295" spans="1:13" x14ac:dyDescent="0.2">
      <c r="A295">
        <v>297</v>
      </c>
      <c r="B295" t="s">
        <v>374</v>
      </c>
      <c r="C295" t="s">
        <v>962</v>
      </c>
      <c r="D295" s="3">
        <v>24560</v>
      </c>
      <c r="E295">
        <v>8</v>
      </c>
      <c r="F295" s="6" t="str" cm="1">
        <f t="array" ref="F295">_xlfn.IFS(E295=1,"$0 - $19999",
E295=2,"$20000 - $39999",
E295=3,"$40000 - $59999",
E295=4,"$60000 - $69999",
E295=5,"$70000 - $79999",
E295=6,"$80000 - $89999",
E295=7,"$90000 - $99999",
E295=8,"$100000 - $199999",
E295=9,"$200000 - $249999",
TRUE,"$250000 +")</f>
        <v>$100000 - $199999</v>
      </c>
      <c r="G295" t="s">
        <v>963</v>
      </c>
      <c r="H295" t="s">
        <v>2083</v>
      </c>
      <c r="I295" t="s">
        <v>2097</v>
      </c>
      <c r="J295" s="7" t="str" cm="1">
        <f t="array" aca="1" ref="J295" ca="1">_xlfn.IFS((TODAY()-D295)/365.25&lt;20,"&lt; 20",
(TODAY()-D295)/365.25&lt;30,"20 - 30",
(TODAY()-D295)/365.25&lt;40,"30 - 40",
(TODAY()-D295)/365.25&lt;50,"40 - 50",
(TODAY()-D295)/365.25&lt;60,"50 - 60",
(TODAY()-D295)/365.25&lt;70,"60 - 70",
TRUE,"70+")</f>
        <v>50 - 60</v>
      </c>
      <c r="K295" t="str">
        <f t="shared" si="4"/>
        <v>Europe</v>
      </c>
      <c r="L295" s="14">
        <f>SUMIF(ORDERLINES!D:D,CUSTOMERS!A295,ORDERLINES!J:J)</f>
        <v>321</v>
      </c>
      <c r="M295" s="14">
        <f>SUMIF(ORDERLINES!D:D,CUSTOMERS!A295,ORDERLINES!L:L)</f>
        <v>142.5</v>
      </c>
    </row>
    <row r="296" spans="1:13" x14ac:dyDescent="0.2">
      <c r="A296">
        <v>298</v>
      </c>
      <c r="B296" t="s">
        <v>850</v>
      </c>
      <c r="C296" t="s">
        <v>964</v>
      </c>
      <c r="D296" s="3">
        <v>24152</v>
      </c>
      <c r="E296">
        <v>6</v>
      </c>
      <c r="F296" s="6" t="str" cm="1">
        <f t="array" ref="F296">_xlfn.IFS(E296=1,"$0 - $19999",
E296=2,"$20000 - $39999",
E296=3,"$40000 - $59999",
E296=4,"$60000 - $69999",
E296=5,"$70000 - $79999",
E296=6,"$80000 - $89999",
E296=7,"$90000 - $99999",
E296=8,"$100000 - $199999",
E296=9,"$200000 - $249999",
TRUE,"$250000 +")</f>
        <v>$80000 - $89999</v>
      </c>
      <c r="G296" t="s">
        <v>965</v>
      </c>
      <c r="H296" t="s">
        <v>2049</v>
      </c>
      <c r="I296" t="s">
        <v>2091</v>
      </c>
      <c r="J296" s="7" t="str" cm="1">
        <f t="array" aca="1" ref="J296" ca="1">_xlfn.IFS((TODAY()-D296)/365.25&lt;20,"&lt; 20",
(TODAY()-D296)/365.25&lt;30,"20 - 30",
(TODAY()-D296)/365.25&lt;40,"30 - 40",
(TODAY()-D296)/365.25&lt;50,"40 - 50",
(TODAY()-D296)/365.25&lt;60,"50 - 60",
(TODAY()-D296)/365.25&lt;70,"60 - 70",
TRUE,"70+")</f>
        <v>50 - 60</v>
      </c>
      <c r="K296" t="str">
        <f t="shared" si="4"/>
        <v>USA</v>
      </c>
      <c r="L296" s="14">
        <f>SUMIF(ORDERLINES!D:D,CUSTOMERS!A296,ORDERLINES!J:J)</f>
        <v>1580</v>
      </c>
      <c r="M296" s="14">
        <f>SUMIF(ORDERLINES!D:D,CUSTOMERS!A296,ORDERLINES!L:L)</f>
        <v>770</v>
      </c>
    </row>
    <row r="297" spans="1:13" x14ac:dyDescent="0.2">
      <c r="A297">
        <v>299</v>
      </c>
      <c r="B297" t="s">
        <v>966</v>
      </c>
      <c r="C297" t="s">
        <v>967</v>
      </c>
      <c r="D297" s="3">
        <v>34077</v>
      </c>
      <c r="E297">
        <v>7</v>
      </c>
      <c r="F297" s="6" t="str" cm="1">
        <f t="array" ref="F297">_xlfn.IFS(E297=1,"$0 - $19999",
E297=2,"$20000 - $39999",
E297=3,"$40000 - $59999",
E297=4,"$60000 - $69999",
E297=5,"$70000 - $79999",
E297=6,"$80000 - $89999",
E297=7,"$90000 - $99999",
E297=8,"$100000 - $199999",
E297=9,"$200000 - $249999",
TRUE,"$250000 +")</f>
        <v>$90000 - $99999</v>
      </c>
      <c r="G297" t="s">
        <v>968</v>
      </c>
      <c r="H297" t="s">
        <v>2083</v>
      </c>
      <c r="I297" t="s">
        <v>2097</v>
      </c>
      <c r="J297" s="7" t="str" cm="1">
        <f t="array" aca="1" ref="J297" ca="1">_xlfn.IFS((TODAY()-D297)/365.25&lt;20,"&lt; 20",
(TODAY()-D297)/365.25&lt;30,"20 - 30",
(TODAY()-D297)/365.25&lt;40,"30 - 40",
(TODAY()-D297)/365.25&lt;50,"40 - 50",
(TODAY()-D297)/365.25&lt;60,"50 - 60",
(TODAY()-D297)/365.25&lt;70,"60 - 70",
TRUE,"70+")</f>
        <v>30 - 40</v>
      </c>
      <c r="K297" t="str">
        <f t="shared" si="4"/>
        <v>Europe</v>
      </c>
      <c r="L297" s="14">
        <f>SUMIF(ORDERLINES!D:D,CUSTOMERS!A297,ORDERLINES!J:J)</f>
        <v>45</v>
      </c>
      <c r="M297" s="14">
        <f>SUMIF(ORDERLINES!D:D,CUSTOMERS!A297,ORDERLINES!L:L)</f>
        <v>19.5</v>
      </c>
    </row>
    <row r="298" spans="1:13" x14ac:dyDescent="0.2">
      <c r="A298">
        <v>300</v>
      </c>
      <c r="B298" t="s">
        <v>969</v>
      </c>
      <c r="C298" t="s">
        <v>970</v>
      </c>
      <c r="D298" s="3">
        <v>34465</v>
      </c>
      <c r="E298">
        <v>4</v>
      </c>
      <c r="F298" s="6" t="str" cm="1">
        <f t="array" ref="F298">_xlfn.IFS(E298=1,"$0 - $19999",
E298=2,"$20000 - $39999",
E298=3,"$40000 - $59999",
E298=4,"$60000 - $69999",
E298=5,"$70000 - $79999",
E298=6,"$80000 - $89999",
E298=7,"$90000 - $99999",
E298=8,"$100000 - $199999",
E298=9,"$200000 - $249999",
TRUE,"$250000 +")</f>
        <v>$60000 - $69999</v>
      </c>
      <c r="G298" t="s">
        <v>971</v>
      </c>
      <c r="H298" t="s">
        <v>1978</v>
      </c>
      <c r="I298" t="s">
        <v>2094</v>
      </c>
      <c r="J298" s="7" t="str" cm="1">
        <f t="array" aca="1" ref="J298" ca="1">_xlfn.IFS((TODAY()-D298)/365.25&lt;20,"&lt; 20",
(TODAY()-D298)/365.25&lt;30,"20 - 30",
(TODAY()-D298)/365.25&lt;40,"30 - 40",
(TODAY()-D298)/365.25&lt;50,"40 - 50",
(TODAY()-D298)/365.25&lt;60,"50 - 60",
(TODAY()-D298)/365.25&lt;70,"60 - 70",
TRUE,"70+")</f>
        <v>20 - 30</v>
      </c>
      <c r="K298" t="str">
        <f t="shared" si="4"/>
        <v>USA</v>
      </c>
      <c r="L298" s="14">
        <f>SUMIF(ORDERLINES!D:D,CUSTOMERS!A298,ORDERLINES!J:J)</f>
        <v>2080</v>
      </c>
      <c r="M298" s="14">
        <f>SUMIF(ORDERLINES!D:D,CUSTOMERS!A298,ORDERLINES!L:L)</f>
        <v>1015</v>
      </c>
    </row>
    <row r="299" spans="1:13" x14ac:dyDescent="0.2">
      <c r="A299">
        <v>301</v>
      </c>
      <c r="B299" t="s">
        <v>762</v>
      </c>
      <c r="C299" t="s">
        <v>972</v>
      </c>
      <c r="D299" s="3">
        <v>20960</v>
      </c>
      <c r="E299">
        <v>9</v>
      </c>
      <c r="F299" s="6" t="str" cm="1">
        <f t="array" ref="F299">_xlfn.IFS(E299=1,"$0 - $19999",
E299=2,"$20000 - $39999",
E299=3,"$40000 - $59999",
E299=4,"$60000 - $69999",
E299=5,"$70000 - $79999",
E299=6,"$80000 - $89999",
E299=7,"$90000 - $99999",
E299=8,"$100000 - $199999",
E299=9,"$200000 - $249999",
TRUE,"$250000 +")</f>
        <v>$200000 - $249999</v>
      </c>
      <c r="G299" t="s">
        <v>973</v>
      </c>
      <c r="H299" t="s">
        <v>2082</v>
      </c>
      <c r="I299" t="s">
        <v>2096</v>
      </c>
      <c r="J299" s="7" t="str" cm="1">
        <f t="array" aca="1" ref="J299" ca="1">_xlfn.IFS((TODAY()-D299)/365.25&lt;20,"&lt; 20",
(TODAY()-D299)/365.25&lt;30,"20 - 30",
(TODAY()-D299)/365.25&lt;40,"30 - 40",
(TODAY()-D299)/365.25&lt;50,"40 - 50",
(TODAY()-D299)/365.25&lt;60,"50 - 60",
(TODAY()-D299)/365.25&lt;70,"60 - 70",
TRUE,"70+")</f>
        <v>60 - 70</v>
      </c>
      <c r="K299" t="str">
        <f t="shared" si="4"/>
        <v>Europe</v>
      </c>
      <c r="L299" s="14">
        <f>SUMIF(ORDERLINES!D:D,CUSTOMERS!A299,ORDERLINES!J:J)</f>
        <v>658</v>
      </c>
      <c r="M299" s="14">
        <f>SUMIF(ORDERLINES!D:D,CUSTOMERS!A299,ORDERLINES!L:L)</f>
        <v>320</v>
      </c>
    </row>
    <row r="300" spans="1:13" x14ac:dyDescent="0.2">
      <c r="A300">
        <v>302</v>
      </c>
      <c r="B300" t="s">
        <v>739</v>
      </c>
      <c r="C300" t="s">
        <v>974</v>
      </c>
      <c r="D300" s="3">
        <v>23715</v>
      </c>
      <c r="E300">
        <v>2</v>
      </c>
      <c r="F300" s="6" t="str" cm="1">
        <f t="array" ref="F300">_xlfn.IFS(E300=1,"$0 - $19999",
E300=2,"$20000 - $39999",
E300=3,"$40000 - $59999",
E300=4,"$60000 - $69999",
E300=5,"$70000 - $79999",
E300=6,"$80000 - $89999",
E300=7,"$90000 - $99999",
E300=8,"$100000 - $199999",
E300=9,"$200000 - $249999",
TRUE,"$250000 +")</f>
        <v>$20000 - $39999</v>
      </c>
      <c r="G300" t="s">
        <v>975</v>
      </c>
      <c r="H300" t="s">
        <v>1898</v>
      </c>
      <c r="I300" t="s">
        <v>2094</v>
      </c>
      <c r="J300" s="7" t="str" cm="1">
        <f t="array" aca="1" ref="J300" ca="1">_xlfn.IFS((TODAY()-D300)/365.25&lt;20,"&lt; 20",
(TODAY()-D300)/365.25&lt;30,"20 - 30",
(TODAY()-D300)/365.25&lt;40,"30 - 40",
(TODAY()-D300)/365.25&lt;50,"40 - 50",
(TODAY()-D300)/365.25&lt;60,"50 - 60",
(TODAY()-D300)/365.25&lt;70,"60 - 70",
TRUE,"70+")</f>
        <v>50 - 60</v>
      </c>
      <c r="K300" t="str">
        <f t="shared" si="4"/>
        <v>USA</v>
      </c>
      <c r="L300" s="14">
        <f>SUMIF(ORDERLINES!D:D,CUSTOMERS!A300,ORDERLINES!J:J)</f>
        <v>130</v>
      </c>
      <c r="M300" s="14">
        <f>SUMIF(ORDERLINES!D:D,CUSTOMERS!A300,ORDERLINES!L:L)</f>
        <v>61</v>
      </c>
    </row>
    <row r="301" spans="1:13" x14ac:dyDescent="0.2">
      <c r="A301">
        <v>303</v>
      </c>
      <c r="B301" t="s">
        <v>976</v>
      </c>
      <c r="C301" t="s">
        <v>977</v>
      </c>
      <c r="D301" s="3">
        <v>29710</v>
      </c>
      <c r="E301">
        <v>3</v>
      </c>
      <c r="F301" s="6" t="str" cm="1">
        <f t="array" ref="F301">_xlfn.IFS(E301=1,"$0 - $19999",
E301=2,"$20000 - $39999",
E301=3,"$40000 - $59999",
E301=4,"$60000 - $69999",
E301=5,"$70000 - $79999",
E301=6,"$80000 - $89999",
E301=7,"$90000 - $99999",
E301=8,"$100000 - $199999",
E301=9,"$200000 - $249999",
TRUE,"$250000 +")</f>
        <v>$40000 - $59999</v>
      </c>
      <c r="G301" t="s">
        <v>978</v>
      </c>
      <c r="H301" t="s">
        <v>2087</v>
      </c>
      <c r="I301" t="s">
        <v>2099</v>
      </c>
      <c r="J301" s="7" t="str" cm="1">
        <f t="array" aca="1" ref="J301" ca="1">_xlfn.IFS((TODAY()-D301)/365.25&lt;20,"&lt; 20",
(TODAY()-D301)/365.25&lt;30,"20 - 30",
(TODAY()-D301)/365.25&lt;40,"30 - 40",
(TODAY()-D301)/365.25&lt;50,"40 - 50",
(TODAY()-D301)/365.25&lt;60,"50 - 60",
(TODAY()-D301)/365.25&lt;70,"60 - 70",
TRUE,"70+")</f>
        <v>40 - 50</v>
      </c>
      <c r="K301" t="str">
        <f t="shared" si="4"/>
        <v>Canada</v>
      </c>
      <c r="L301" s="14">
        <f>SUMIF(ORDERLINES!D:D,CUSTOMERS!A301,ORDERLINES!J:J)</f>
        <v>162</v>
      </c>
      <c r="M301" s="14">
        <f>SUMIF(ORDERLINES!D:D,CUSTOMERS!A301,ORDERLINES!L:L)</f>
        <v>77</v>
      </c>
    </row>
    <row r="302" spans="1:13" x14ac:dyDescent="0.2">
      <c r="A302">
        <v>304</v>
      </c>
      <c r="B302" t="s">
        <v>979</v>
      </c>
      <c r="C302" t="s">
        <v>980</v>
      </c>
      <c r="D302" s="3">
        <v>30171</v>
      </c>
      <c r="E302">
        <v>4</v>
      </c>
      <c r="F302" s="6" t="str" cm="1">
        <f t="array" ref="F302">_xlfn.IFS(E302=1,"$0 - $19999",
E302=2,"$20000 - $39999",
E302=3,"$40000 - $59999",
E302=4,"$60000 - $69999",
E302=5,"$70000 - $79999",
E302=6,"$80000 - $89999",
E302=7,"$90000 - $99999",
E302=8,"$100000 - $199999",
E302=9,"$200000 - $249999",
TRUE,"$250000 +")</f>
        <v>$60000 - $69999</v>
      </c>
      <c r="G302" t="s">
        <v>981</v>
      </c>
      <c r="H302" t="s">
        <v>1944</v>
      </c>
      <c r="I302" t="s">
        <v>2091</v>
      </c>
      <c r="J302" s="7" t="str" cm="1">
        <f t="array" aca="1" ref="J302" ca="1">_xlfn.IFS((TODAY()-D302)/365.25&lt;20,"&lt; 20",
(TODAY()-D302)/365.25&lt;30,"20 - 30",
(TODAY()-D302)/365.25&lt;40,"30 - 40",
(TODAY()-D302)/365.25&lt;50,"40 - 50",
(TODAY()-D302)/365.25&lt;60,"50 - 60",
(TODAY()-D302)/365.25&lt;70,"60 - 70",
TRUE,"70+")</f>
        <v>40 - 50</v>
      </c>
      <c r="K302" t="str">
        <f t="shared" si="4"/>
        <v>USA</v>
      </c>
      <c r="L302" s="14">
        <f>SUMIF(ORDERLINES!D:D,CUSTOMERS!A302,ORDERLINES!J:J)</f>
        <v>1098</v>
      </c>
      <c r="M302" s="14">
        <f>SUMIF(ORDERLINES!D:D,CUSTOMERS!A302,ORDERLINES!L:L)</f>
        <v>530</v>
      </c>
    </row>
    <row r="303" spans="1:13" x14ac:dyDescent="0.2">
      <c r="A303">
        <v>305</v>
      </c>
      <c r="B303" t="s">
        <v>290</v>
      </c>
      <c r="C303" t="s">
        <v>982</v>
      </c>
      <c r="D303" s="3">
        <v>22920</v>
      </c>
      <c r="E303">
        <v>3</v>
      </c>
      <c r="F303" s="6" t="str" cm="1">
        <f t="array" ref="F303">_xlfn.IFS(E303=1,"$0 - $19999",
E303=2,"$20000 - $39999",
E303=3,"$40000 - $59999",
E303=4,"$60000 - $69999",
E303=5,"$70000 - $79999",
E303=6,"$80000 - $89999",
E303=7,"$90000 - $99999",
E303=8,"$100000 - $199999",
E303=9,"$200000 - $249999",
TRUE,"$250000 +")</f>
        <v>$40000 - $59999</v>
      </c>
      <c r="G303" t="s">
        <v>983</v>
      </c>
      <c r="H303" t="s">
        <v>1914</v>
      </c>
      <c r="I303" t="s">
        <v>2091</v>
      </c>
      <c r="J303" s="7" t="str" cm="1">
        <f t="array" aca="1" ref="J303" ca="1">_xlfn.IFS((TODAY()-D303)/365.25&lt;20,"&lt; 20",
(TODAY()-D303)/365.25&lt;30,"20 - 30",
(TODAY()-D303)/365.25&lt;40,"30 - 40",
(TODAY()-D303)/365.25&lt;50,"40 - 50",
(TODAY()-D303)/365.25&lt;60,"50 - 60",
(TODAY()-D303)/365.25&lt;70,"60 - 70",
TRUE,"70+")</f>
        <v>60 - 70</v>
      </c>
      <c r="K303" t="str">
        <f t="shared" si="4"/>
        <v>USA</v>
      </c>
      <c r="L303" s="14">
        <f>SUMIF(ORDERLINES!D:D,CUSTOMERS!A303,ORDERLINES!J:J)</f>
        <v>566</v>
      </c>
      <c r="M303" s="14">
        <f>SUMIF(ORDERLINES!D:D,CUSTOMERS!A303,ORDERLINES!L:L)</f>
        <v>268</v>
      </c>
    </row>
    <row r="304" spans="1:13" x14ac:dyDescent="0.2">
      <c r="A304">
        <v>306</v>
      </c>
      <c r="B304" t="s">
        <v>984</v>
      </c>
      <c r="C304" t="s">
        <v>985</v>
      </c>
      <c r="D304" s="3">
        <v>22551</v>
      </c>
      <c r="E304">
        <v>8</v>
      </c>
      <c r="F304" s="6" t="str" cm="1">
        <f t="array" ref="F304">_xlfn.IFS(E304=1,"$0 - $19999",
E304=2,"$20000 - $39999",
E304=3,"$40000 - $59999",
E304=4,"$60000 - $69999",
E304=5,"$70000 - $79999",
E304=6,"$80000 - $89999",
E304=7,"$90000 - $99999",
E304=8,"$100000 - $199999",
E304=9,"$200000 - $249999",
TRUE,"$250000 +")</f>
        <v>$100000 - $199999</v>
      </c>
      <c r="G304" t="s">
        <v>986</v>
      </c>
      <c r="H304" t="s">
        <v>1916</v>
      </c>
      <c r="I304" t="s">
        <v>2092</v>
      </c>
      <c r="J304" s="7" t="str" cm="1">
        <f t="array" aca="1" ref="J304" ca="1">_xlfn.IFS((TODAY()-D304)/365.25&lt;20,"&lt; 20",
(TODAY()-D304)/365.25&lt;30,"20 - 30",
(TODAY()-D304)/365.25&lt;40,"30 - 40",
(TODAY()-D304)/365.25&lt;50,"40 - 50",
(TODAY()-D304)/365.25&lt;60,"50 - 60",
(TODAY()-D304)/365.25&lt;70,"60 - 70",
TRUE,"70+")</f>
        <v>60 - 70</v>
      </c>
      <c r="K304" t="str">
        <f t="shared" si="4"/>
        <v>USA</v>
      </c>
      <c r="L304" s="14">
        <f>SUMIF(ORDERLINES!D:D,CUSTOMERS!A304,ORDERLINES!J:J)</f>
        <v>119</v>
      </c>
      <c r="M304" s="14">
        <f>SUMIF(ORDERLINES!D:D,CUSTOMERS!A304,ORDERLINES!L:L)</f>
        <v>54.5</v>
      </c>
    </row>
    <row r="305" spans="1:13" x14ac:dyDescent="0.2">
      <c r="A305">
        <v>307</v>
      </c>
      <c r="B305" t="s">
        <v>987</v>
      </c>
      <c r="C305" t="s">
        <v>988</v>
      </c>
      <c r="D305" s="3">
        <v>22147</v>
      </c>
      <c r="E305">
        <v>2</v>
      </c>
      <c r="F305" s="6" t="str" cm="1">
        <f t="array" ref="F305">_xlfn.IFS(E305=1,"$0 - $19999",
E305=2,"$20000 - $39999",
E305=3,"$40000 - $59999",
E305=4,"$60000 - $69999",
E305=5,"$70000 - $79999",
E305=6,"$80000 - $89999",
E305=7,"$90000 - $99999",
E305=8,"$100000 - $199999",
E305=9,"$200000 - $249999",
TRUE,"$250000 +")</f>
        <v>$20000 - $39999</v>
      </c>
      <c r="G305" t="s">
        <v>989</v>
      </c>
      <c r="H305" t="s">
        <v>2058</v>
      </c>
      <c r="I305" t="s">
        <v>2091</v>
      </c>
      <c r="J305" s="7" t="str" cm="1">
        <f t="array" aca="1" ref="J305" ca="1">_xlfn.IFS((TODAY()-D305)/365.25&lt;20,"&lt; 20",
(TODAY()-D305)/365.25&lt;30,"20 - 30",
(TODAY()-D305)/365.25&lt;40,"30 - 40",
(TODAY()-D305)/365.25&lt;50,"40 - 50",
(TODAY()-D305)/365.25&lt;60,"50 - 60",
(TODAY()-D305)/365.25&lt;70,"60 - 70",
TRUE,"70+")</f>
        <v>60 - 70</v>
      </c>
      <c r="K305" t="str">
        <f t="shared" si="4"/>
        <v>USA</v>
      </c>
      <c r="L305" s="14">
        <f>SUMIF(ORDERLINES!D:D,CUSTOMERS!A305,ORDERLINES!J:J)</f>
        <v>148</v>
      </c>
      <c r="M305" s="14">
        <f>SUMIF(ORDERLINES!D:D,CUSTOMERS!A305,ORDERLINES!L:L)</f>
        <v>62</v>
      </c>
    </row>
    <row r="306" spans="1:13" x14ac:dyDescent="0.2">
      <c r="A306">
        <v>308</v>
      </c>
      <c r="B306" t="s">
        <v>990</v>
      </c>
      <c r="C306" t="s">
        <v>991</v>
      </c>
      <c r="D306" s="3">
        <v>30119</v>
      </c>
      <c r="E306">
        <v>2</v>
      </c>
      <c r="F306" s="6" t="str" cm="1">
        <f t="array" ref="F306">_xlfn.IFS(E306=1,"$0 - $19999",
E306=2,"$20000 - $39999",
E306=3,"$40000 - $59999",
E306=4,"$60000 - $69999",
E306=5,"$70000 - $79999",
E306=6,"$80000 - $89999",
E306=7,"$90000 - $99999",
E306=8,"$100000 - $199999",
E306=9,"$200000 - $249999",
TRUE,"$250000 +")</f>
        <v>$20000 - $39999</v>
      </c>
      <c r="G306" t="s">
        <v>992</v>
      </c>
      <c r="H306" t="s">
        <v>1917</v>
      </c>
      <c r="I306" t="s">
        <v>2093</v>
      </c>
      <c r="J306" s="7" t="str" cm="1">
        <f t="array" aca="1" ref="J306" ca="1">_xlfn.IFS((TODAY()-D306)/365.25&lt;20,"&lt; 20",
(TODAY()-D306)/365.25&lt;30,"20 - 30",
(TODAY()-D306)/365.25&lt;40,"30 - 40",
(TODAY()-D306)/365.25&lt;50,"40 - 50",
(TODAY()-D306)/365.25&lt;60,"50 - 60",
(TODAY()-D306)/365.25&lt;70,"60 - 70",
TRUE,"70+")</f>
        <v>40 - 50</v>
      </c>
      <c r="K306" t="str">
        <f t="shared" si="4"/>
        <v>USA</v>
      </c>
      <c r="L306" s="14">
        <f>SUMIF(ORDERLINES!D:D,CUSTOMERS!A306,ORDERLINES!J:J)</f>
        <v>280</v>
      </c>
      <c r="M306" s="14">
        <f>SUMIF(ORDERLINES!D:D,CUSTOMERS!A306,ORDERLINES!L:L)</f>
        <v>130</v>
      </c>
    </row>
    <row r="307" spans="1:13" x14ac:dyDescent="0.2">
      <c r="A307">
        <v>309</v>
      </c>
      <c r="B307" t="s">
        <v>520</v>
      </c>
      <c r="C307" t="s">
        <v>993</v>
      </c>
      <c r="D307" s="3">
        <v>21743</v>
      </c>
      <c r="E307">
        <v>2</v>
      </c>
      <c r="F307" s="6" t="str" cm="1">
        <f t="array" ref="F307">_xlfn.IFS(E307=1,"$0 - $19999",
E307=2,"$20000 - $39999",
E307=3,"$40000 - $59999",
E307=4,"$60000 - $69999",
E307=5,"$70000 - $79999",
E307=6,"$80000 - $89999",
E307=7,"$90000 - $99999",
E307=8,"$100000 - $199999",
E307=9,"$200000 - $249999",
TRUE,"$250000 +")</f>
        <v>$20000 - $39999</v>
      </c>
      <c r="G307" t="s">
        <v>994</v>
      </c>
      <c r="H307" t="s">
        <v>1987</v>
      </c>
      <c r="I307" t="s">
        <v>2089</v>
      </c>
      <c r="J307" s="7" t="str" cm="1">
        <f t="array" aca="1" ref="J307" ca="1">_xlfn.IFS((TODAY()-D307)/365.25&lt;20,"&lt; 20",
(TODAY()-D307)/365.25&lt;30,"20 - 30",
(TODAY()-D307)/365.25&lt;40,"30 - 40",
(TODAY()-D307)/365.25&lt;50,"40 - 50",
(TODAY()-D307)/365.25&lt;60,"50 - 60",
(TODAY()-D307)/365.25&lt;70,"60 - 70",
TRUE,"70+")</f>
        <v>60 - 70</v>
      </c>
      <c r="K307" t="str">
        <f t="shared" si="4"/>
        <v>USA</v>
      </c>
      <c r="L307" s="14">
        <f>SUMIF(ORDERLINES!D:D,CUSTOMERS!A307,ORDERLINES!J:J)</f>
        <v>497</v>
      </c>
      <c r="M307" s="14">
        <f>SUMIF(ORDERLINES!D:D,CUSTOMERS!A307,ORDERLINES!L:L)</f>
        <v>200.5</v>
      </c>
    </row>
    <row r="308" spans="1:13" x14ac:dyDescent="0.2">
      <c r="A308">
        <v>310</v>
      </c>
      <c r="B308" t="s">
        <v>995</v>
      </c>
      <c r="C308" t="s">
        <v>993</v>
      </c>
      <c r="D308" s="3">
        <v>34861</v>
      </c>
      <c r="E308">
        <v>1</v>
      </c>
      <c r="F308" s="6" t="str" cm="1">
        <f t="array" ref="F308">_xlfn.IFS(E308=1,"$0 - $19999",
E308=2,"$20000 - $39999",
E308=3,"$40000 - $59999",
E308=4,"$60000 - $69999",
E308=5,"$70000 - $79999",
E308=6,"$80000 - $89999",
E308=7,"$90000 - $99999",
E308=8,"$100000 - $199999",
E308=9,"$200000 - $249999",
TRUE,"$250000 +")</f>
        <v>$0 - $19999</v>
      </c>
      <c r="G308" t="s">
        <v>996</v>
      </c>
      <c r="H308" t="s">
        <v>1858</v>
      </c>
      <c r="I308" t="s">
        <v>2093</v>
      </c>
      <c r="J308" s="7" t="str" cm="1">
        <f t="array" aca="1" ref="J308" ca="1">_xlfn.IFS((TODAY()-D308)/365.25&lt;20,"&lt; 20",
(TODAY()-D308)/365.25&lt;30,"20 - 30",
(TODAY()-D308)/365.25&lt;40,"30 - 40",
(TODAY()-D308)/365.25&lt;50,"40 - 50",
(TODAY()-D308)/365.25&lt;60,"50 - 60",
(TODAY()-D308)/365.25&lt;70,"60 - 70",
TRUE,"70+")</f>
        <v>20 - 30</v>
      </c>
      <c r="K308" t="str">
        <f t="shared" si="4"/>
        <v>USA</v>
      </c>
      <c r="L308" s="14">
        <f>SUMIF(ORDERLINES!D:D,CUSTOMERS!A308,ORDERLINES!J:J)</f>
        <v>889</v>
      </c>
      <c r="M308" s="14">
        <f>SUMIF(ORDERLINES!D:D,CUSTOMERS!A308,ORDERLINES!L:L)</f>
        <v>424.5</v>
      </c>
    </row>
    <row r="309" spans="1:13" x14ac:dyDescent="0.2">
      <c r="A309">
        <v>311</v>
      </c>
      <c r="B309" t="s">
        <v>997</v>
      </c>
      <c r="C309" t="s">
        <v>998</v>
      </c>
      <c r="D309" s="3">
        <v>21363</v>
      </c>
      <c r="E309">
        <v>4</v>
      </c>
      <c r="F309" s="6" t="str" cm="1">
        <f t="array" ref="F309">_xlfn.IFS(E309=1,"$0 - $19999",
E309=2,"$20000 - $39999",
E309=3,"$40000 - $59999",
E309=4,"$60000 - $69999",
E309=5,"$70000 - $79999",
E309=6,"$80000 - $89999",
E309=7,"$90000 - $99999",
E309=8,"$100000 - $199999",
E309=9,"$200000 - $249999",
TRUE,"$250000 +")</f>
        <v>$60000 - $69999</v>
      </c>
      <c r="G309" t="s">
        <v>999</v>
      </c>
      <c r="H309" t="s">
        <v>2038</v>
      </c>
      <c r="I309" t="s">
        <v>2089</v>
      </c>
      <c r="J309" s="7" t="str" cm="1">
        <f t="array" aca="1" ref="J309" ca="1">_xlfn.IFS((TODAY()-D309)/365.25&lt;20,"&lt; 20",
(TODAY()-D309)/365.25&lt;30,"20 - 30",
(TODAY()-D309)/365.25&lt;40,"30 - 40",
(TODAY()-D309)/365.25&lt;50,"40 - 50",
(TODAY()-D309)/365.25&lt;60,"50 - 60",
(TODAY()-D309)/365.25&lt;70,"60 - 70",
TRUE,"70+")</f>
        <v>60 - 70</v>
      </c>
      <c r="K309" t="str">
        <f t="shared" si="4"/>
        <v>USA</v>
      </c>
      <c r="L309" s="14">
        <f>SUMIF(ORDERLINES!D:D,CUSTOMERS!A309,ORDERLINES!J:J)</f>
        <v>618</v>
      </c>
      <c r="M309" s="14">
        <f>SUMIF(ORDERLINES!D:D,CUSTOMERS!A309,ORDERLINES!L:L)</f>
        <v>297</v>
      </c>
    </row>
    <row r="310" spans="1:13" x14ac:dyDescent="0.2">
      <c r="A310">
        <v>312</v>
      </c>
      <c r="B310" t="s">
        <v>729</v>
      </c>
      <c r="C310" t="s">
        <v>1000</v>
      </c>
      <c r="D310" s="3">
        <v>35252</v>
      </c>
      <c r="E310">
        <v>5</v>
      </c>
      <c r="F310" s="6" t="str" cm="1">
        <f t="array" ref="F310">_xlfn.IFS(E310=1,"$0 - $19999",
E310=2,"$20000 - $39999",
E310=3,"$40000 - $59999",
E310=4,"$60000 - $69999",
E310=5,"$70000 - $79999",
E310=6,"$80000 - $89999",
E310=7,"$90000 - $99999",
E310=8,"$100000 - $199999",
E310=9,"$200000 - $249999",
TRUE,"$250000 +")</f>
        <v>$70000 - $79999</v>
      </c>
      <c r="G310" t="s">
        <v>1001</v>
      </c>
      <c r="H310" t="s">
        <v>2082</v>
      </c>
      <c r="I310" t="s">
        <v>2096</v>
      </c>
      <c r="J310" s="7" t="str" cm="1">
        <f t="array" aca="1" ref="J310" ca="1">_xlfn.IFS((TODAY()-D310)/365.25&lt;20,"&lt; 20",
(TODAY()-D310)/365.25&lt;30,"20 - 30",
(TODAY()-D310)/365.25&lt;40,"30 - 40",
(TODAY()-D310)/365.25&lt;50,"40 - 50",
(TODAY()-D310)/365.25&lt;60,"50 - 60",
(TODAY()-D310)/365.25&lt;70,"60 - 70",
TRUE,"70+")</f>
        <v>20 - 30</v>
      </c>
      <c r="K310" t="str">
        <f t="shared" si="4"/>
        <v>Europe</v>
      </c>
      <c r="L310" s="14">
        <f>SUMIF(ORDERLINES!D:D,CUSTOMERS!A310,ORDERLINES!J:J)</f>
        <v>120</v>
      </c>
      <c r="M310" s="14">
        <f>SUMIF(ORDERLINES!D:D,CUSTOMERS!A310,ORDERLINES!L:L)</f>
        <v>56</v>
      </c>
    </row>
    <row r="311" spans="1:13" x14ac:dyDescent="0.2">
      <c r="A311">
        <v>313</v>
      </c>
      <c r="B311" t="s">
        <v>1002</v>
      </c>
      <c r="C311" t="s">
        <v>1003</v>
      </c>
      <c r="D311" s="3">
        <v>31630</v>
      </c>
      <c r="E311">
        <v>5</v>
      </c>
      <c r="F311" s="6" t="str" cm="1">
        <f t="array" ref="F311">_xlfn.IFS(E311=1,"$0 - $19999",
E311=2,"$20000 - $39999",
E311=3,"$40000 - $59999",
E311=4,"$60000 - $69999",
E311=5,"$70000 - $79999",
E311=6,"$80000 - $89999",
E311=7,"$90000 - $99999",
E311=8,"$100000 - $199999",
E311=9,"$200000 - $249999",
TRUE,"$250000 +")</f>
        <v>$70000 - $79999</v>
      </c>
      <c r="G311" t="s">
        <v>1004</v>
      </c>
      <c r="H311" t="s">
        <v>1938</v>
      </c>
      <c r="I311" t="s">
        <v>2095</v>
      </c>
      <c r="J311" s="7" t="str" cm="1">
        <f t="array" aca="1" ref="J311" ca="1">_xlfn.IFS((TODAY()-D311)/365.25&lt;20,"&lt; 20",
(TODAY()-D311)/365.25&lt;30,"20 - 30",
(TODAY()-D311)/365.25&lt;40,"30 - 40",
(TODAY()-D311)/365.25&lt;50,"40 - 50",
(TODAY()-D311)/365.25&lt;60,"50 - 60",
(TODAY()-D311)/365.25&lt;70,"60 - 70",
TRUE,"70+")</f>
        <v>30 - 40</v>
      </c>
      <c r="K311" t="str">
        <f t="shared" si="4"/>
        <v>USA</v>
      </c>
      <c r="L311" s="14">
        <f>SUMIF(ORDERLINES!D:D,CUSTOMERS!A311,ORDERLINES!J:J)</f>
        <v>20</v>
      </c>
      <c r="M311" s="14">
        <f>SUMIF(ORDERLINES!D:D,CUSTOMERS!A311,ORDERLINES!L:L)</f>
        <v>7</v>
      </c>
    </row>
    <row r="312" spans="1:13" x14ac:dyDescent="0.2">
      <c r="A312">
        <v>314</v>
      </c>
      <c r="B312" t="s">
        <v>1005</v>
      </c>
      <c r="C312" t="s">
        <v>1006</v>
      </c>
      <c r="D312" s="3">
        <v>21187</v>
      </c>
      <c r="E312">
        <v>3</v>
      </c>
      <c r="F312" s="6" t="str" cm="1">
        <f t="array" ref="F312">_xlfn.IFS(E312=1,"$0 - $19999",
E312=2,"$20000 - $39999",
E312=3,"$40000 - $59999",
E312=4,"$60000 - $69999",
E312=5,"$70000 - $79999",
E312=6,"$80000 - $89999",
E312=7,"$90000 - $99999",
E312=8,"$100000 - $199999",
E312=9,"$200000 - $249999",
TRUE,"$250000 +")</f>
        <v>$40000 - $59999</v>
      </c>
      <c r="G312" t="s">
        <v>1007</v>
      </c>
      <c r="H312" t="s">
        <v>1955</v>
      </c>
      <c r="I312" t="s">
        <v>2091</v>
      </c>
      <c r="J312" s="7" t="str" cm="1">
        <f t="array" aca="1" ref="J312" ca="1">_xlfn.IFS((TODAY()-D312)/365.25&lt;20,"&lt; 20",
(TODAY()-D312)/365.25&lt;30,"20 - 30",
(TODAY()-D312)/365.25&lt;40,"30 - 40",
(TODAY()-D312)/365.25&lt;50,"40 - 50",
(TODAY()-D312)/365.25&lt;60,"50 - 60",
(TODAY()-D312)/365.25&lt;70,"60 - 70",
TRUE,"70+")</f>
        <v>60 - 70</v>
      </c>
      <c r="K312" t="str">
        <f t="shared" si="4"/>
        <v>USA</v>
      </c>
      <c r="L312" s="14">
        <f>SUMIF(ORDERLINES!D:D,CUSTOMERS!A312,ORDERLINES!J:J)</f>
        <v>1319</v>
      </c>
      <c r="M312" s="14">
        <f>SUMIF(ORDERLINES!D:D,CUSTOMERS!A312,ORDERLINES!L:L)</f>
        <v>648.5</v>
      </c>
    </row>
    <row r="313" spans="1:13" x14ac:dyDescent="0.2">
      <c r="A313">
        <v>315</v>
      </c>
      <c r="B313" t="s">
        <v>813</v>
      </c>
      <c r="C313" t="s">
        <v>1008</v>
      </c>
      <c r="D313" s="3">
        <v>21589</v>
      </c>
      <c r="E313">
        <v>2</v>
      </c>
      <c r="F313" s="6" t="str" cm="1">
        <f t="array" ref="F313">_xlfn.IFS(E313=1,"$0 - $19999",
E313=2,"$20000 - $39999",
E313=3,"$40000 - $59999",
E313=4,"$60000 - $69999",
E313=5,"$70000 - $79999",
E313=6,"$80000 - $89999",
E313=7,"$90000 - $99999",
E313=8,"$100000 - $199999",
E313=9,"$200000 - $249999",
TRUE,"$250000 +")</f>
        <v>$20000 - $39999</v>
      </c>
      <c r="G313" t="s">
        <v>1009</v>
      </c>
      <c r="H313" t="s">
        <v>2043</v>
      </c>
      <c r="I313" t="s">
        <v>2089</v>
      </c>
      <c r="J313" s="7" t="str" cm="1">
        <f t="array" aca="1" ref="J313" ca="1">_xlfn.IFS((TODAY()-D313)/365.25&lt;20,"&lt; 20",
(TODAY()-D313)/365.25&lt;30,"20 - 30",
(TODAY()-D313)/365.25&lt;40,"30 - 40",
(TODAY()-D313)/365.25&lt;50,"40 - 50",
(TODAY()-D313)/365.25&lt;60,"50 - 60",
(TODAY()-D313)/365.25&lt;70,"60 - 70",
TRUE,"70+")</f>
        <v>60 - 70</v>
      </c>
      <c r="K313" t="str">
        <f t="shared" si="4"/>
        <v>USA</v>
      </c>
      <c r="L313" s="14">
        <f>SUMIF(ORDERLINES!D:D,CUSTOMERS!A313,ORDERLINES!J:J)</f>
        <v>534</v>
      </c>
      <c r="M313" s="14">
        <f>SUMIF(ORDERLINES!D:D,CUSTOMERS!A313,ORDERLINES!L:L)</f>
        <v>260</v>
      </c>
    </row>
    <row r="314" spans="1:13" x14ac:dyDescent="0.2">
      <c r="A314">
        <v>316</v>
      </c>
      <c r="B314" t="s">
        <v>1010</v>
      </c>
      <c r="C314" t="s">
        <v>1011</v>
      </c>
      <c r="D314" s="3">
        <v>21986</v>
      </c>
      <c r="E314">
        <v>8</v>
      </c>
      <c r="F314" s="6" t="str" cm="1">
        <f t="array" ref="F314">_xlfn.IFS(E314=1,"$0 - $19999",
E314=2,"$20000 - $39999",
E314=3,"$40000 - $59999",
E314=4,"$60000 - $69999",
E314=5,"$70000 - $79999",
E314=6,"$80000 - $89999",
E314=7,"$90000 - $99999",
E314=8,"$100000 - $199999",
E314=9,"$200000 - $249999",
TRUE,"$250000 +")</f>
        <v>$100000 - $199999</v>
      </c>
      <c r="G314" t="s">
        <v>1012</v>
      </c>
      <c r="H314" t="s">
        <v>1947</v>
      </c>
      <c r="I314" t="s">
        <v>2094</v>
      </c>
      <c r="J314" s="7" t="str" cm="1">
        <f t="array" aca="1" ref="J314" ca="1">_xlfn.IFS((TODAY()-D314)/365.25&lt;20,"&lt; 20",
(TODAY()-D314)/365.25&lt;30,"20 - 30",
(TODAY()-D314)/365.25&lt;40,"30 - 40",
(TODAY()-D314)/365.25&lt;50,"40 - 50",
(TODAY()-D314)/365.25&lt;60,"50 - 60",
(TODAY()-D314)/365.25&lt;70,"60 - 70",
TRUE,"70+")</f>
        <v>60 - 70</v>
      </c>
      <c r="K314" t="str">
        <f t="shared" si="4"/>
        <v>USA</v>
      </c>
      <c r="L314" s="14">
        <f>SUMIF(ORDERLINES!D:D,CUSTOMERS!A314,ORDERLINES!J:J)</f>
        <v>362</v>
      </c>
      <c r="M314" s="14">
        <f>SUMIF(ORDERLINES!D:D,CUSTOMERS!A314,ORDERLINES!L:L)</f>
        <v>173</v>
      </c>
    </row>
    <row r="315" spans="1:13" x14ac:dyDescent="0.2">
      <c r="A315">
        <v>317</v>
      </c>
      <c r="B315" t="s">
        <v>845</v>
      </c>
      <c r="C315" t="s">
        <v>1013</v>
      </c>
      <c r="D315" s="3">
        <v>32036</v>
      </c>
      <c r="E315">
        <v>4</v>
      </c>
      <c r="F315" s="6" t="str" cm="1">
        <f t="array" ref="F315">_xlfn.IFS(E315=1,"$0 - $19999",
E315=2,"$20000 - $39999",
E315=3,"$40000 - $59999",
E315=4,"$60000 - $69999",
E315=5,"$70000 - $79999",
E315=6,"$80000 - $89999",
E315=7,"$90000 - $99999",
E315=8,"$100000 - $199999",
E315=9,"$200000 - $249999",
TRUE,"$250000 +")</f>
        <v>$60000 - $69999</v>
      </c>
      <c r="G315" t="s">
        <v>1014</v>
      </c>
      <c r="H315" t="s">
        <v>1873</v>
      </c>
      <c r="I315" t="s">
        <v>2094</v>
      </c>
      <c r="J315" s="7" t="str" cm="1">
        <f t="array" aca="1" ref="J315" ca="1">_xlfn.IFS((TODAY()-D315)/365.25&lt;20,"&lt; 20",
(TODAY()-D315)/365.25&lt;30,"20 - 30",
(TODAY()-D315)/365.25&lt;40,"30 - 40",
(TODAY()-D315)/365.25&lt;50,"40 - 50",
(TODAY()-D315)/365.25&lt;60,"50 - 60",
(TODAY()-D315)/365.25&lt;70,"60 - 70",
TRUE,"70+")</f>
        <v>30 - 40</v>
      </c>
      <c r="K315" t="str">
        <f t="shared" si="4"/>
        <v>USA</v>
      </c>
      <c r="L315" s="14">
        <f>SUMIF(ORDERLINES!D:D,CUSTOMERS!A315,ORDERLINES!J:J)</f>
        <v>18</v>
      </c>
      <c r="M315" s="14">
        <f>SUMIF(ORDERLINES!D:D,CUSTOMERS!A315,ORDERLINES!L:L)</f>
        <v>7</v>
      </c>
    </row>
    <row r="316" spans="1:13" x14ac:dyDescent="0.2">
      <c r="A316">
        <v>318</v>
      </c>
      <c r="B316" t="s">
        <v>537</v>
      </c>
      <c r="C316" t="s">
        <v>1015</v>
      </c>
      <c r="D316" s="3">
        <v>30522</v>
      </c>
      <c r="E316">
        <v>2</v>
      </c>
      <c r="F316" s="6" t="str" cm="1">
        <f t="array" ref="F316">_xlfn.IFS(E316=1,"$0 - $19999",
E316=2,"$20000 - $39999",
E316=3,"$40000 - $59999",
E316=4,"$60000 - $69999",
E316=5,"$70000 - $79999",
E316=6,"$80000 - $89999",
E316=7,"$90000 - $99999",
E316=8,"$100000 - $199999",
E316=9,"$200000 - $249999",
TRUE,"$250000 +")</f>
        <v>$20000 - $39999</v>
      </c>
      <c r="G316" t="s">
        <v>1016</v>
      </c>
      <c r="H316" t="s">
        <v>2026</v>
      </c>
      <c r="I316" t="s">
        <v>2091</v>
      </c>
      <c r="J316" s="7" t="str" cm="1">
        <f t="array" aca="1" ref="J316" ca="1">_xlfn.IFS((TODAY()-D316)/365.25&lt;20,"&lt; 20",
(TODAY()-D316)/365.25&lt;30,"20 - 30",
(TODAY()-D316)/365.25&lt;40,"30 - 40",
(TODAY()-D316)/365.25&lt;50,"40 - 50",
(TODAY()-D316)/365.25&lt;60,"50 - 60",
(TODAY()-D316)/365.25&lt;70,"60 - 70",
TRUE,"70+")</f>
        <v>40 - 50</v>
      </c>
      <c r="K316" t="str">
        <f t="shared" si="4"/>
        <v>USA</v>
      </c>
      <c r="L316" s="14">
        <f>SUMIF(ORDERLINES!D:D,CUSTOMERS!A316,ORDERLINES!J:J)</f>
        <v>1066</v>
      </c>
      <c r="M316" s="14">
        <f>SUMIF(ORDERLINES!D:D,CUSTOMERS!A316,ORDERLINES!L:L)</f>
        <v>524</v>
      </c>
    </row>
    <row r="317" spans="1:13" x14ac:dyDescent="0.2">
      <c r="A317">
        <v>319</v>
      </c>
      <c r="B317" t="s">
        <v>1017</v>
      </c>
      <c r="C317" t="s">
        <v>1018</v>
      </c>
      <c r="D317" s="3">
        <v>22388</v>
      </c>
      <c r="E317">
        <v>4</v>
      </c>
      <c r="F317" s="6" t="str" cm="1">
        <f t="array" ref="F317">_xlfn.IFS(E317=1,"$0 - $19999",
E317=2,"$20000 - $39999",
E317=3,"$40000 - $59999",
E317=4,"$60000 - $69999",
E317=5,"$70000 - $79999",
E317=6,"$80000 - $89999",
E317=7,"$90000 - $99999",
E317=8,"$100000 - $199999",
E317=9,"$200000 - $249999",
TRUE,"$250000 +")</f>
        <v>$60000 - $69999</v>
      </c>
      <c r="G317" t="s">
        <v>1019</v>
      </c>
      <c r="H317" t="s">
        <v>2043</v>
      </c>
      <c r="I317" t="s">
        <v>2089</v>
      </c>
      <c r="J317" s="7" t="str" cm="1">
        <f t="array" aca="1" ref="J317" ca="1">_xlfn.IFS((TODAY()-D317)/365.25&lt;20,"&lt; 20",
(TODAY()-D317)/365.25&lt;30,"20 - 30",
(TODAY()-D317)/365.25&lt;40,"30 - 40",
(TODAY()-D317)/365.25&lt;50,"40 - 50",
(TODAY()-D317)/365.25&lt;60,"50 - 60",
(TODAY()-D317)/365.25&lt;70,"60 - 70",
TRUE,"70+")</f>
        <v>60 - 70</v>
      </c>
      <c r="K317" t="str">
        <f t="shared" si="4"/>
        <v>USA</v>
      </c>
      <c r="L317" s="14">
        <f>SUMIF(ORDERLINES!D:D,CUSTOMERS!A317,ORDERLINES!J:J)</f>
        <v>364</v>
      </c>
      <c r="M317" s="14">
        <f>SUMIF(ORDERLINES!D:D,CUSTOMERS!A317,ORDERLINES!L:L)</f>
        <v>162</v>
      </c>
    </row>
    <row r="318" spans="1:13" x14ac:dyDescent="0.2">
      <c r="A318">
        <v>320</v>
      </c>
      <c r="B318" t="s">
        <v>1020</v>
      </c>
      <c r="C318" t="s">
        <v>1021</v>
      </c>
      <c r="D318" s="3">
        <v>22773</v>
      </c>
      <c r="E318">
        <v>3</v>
      </c>
      <c r="F318" s="6" t="str" cm="1">
        <f t="array" ref="F318">_xlfn.IFS(E318=1,"$0 - $19999",
E318=2,"$20000 - $39999",
E318=3,"$40000 - $59999",
E318=4,"$60000 - $69999",
E318=5,"$70000 - $79999",
E318=6,"$80000 - $89999",
E318=7,"$90000 - $99999",
E318=8,"$100000 - $199999",
E318=9,"$200000 - $249999",
TRUE,"$250000 +")</f>
        <v>$40000 - $59999</v>
      </c>
      <c r="G318" t="s">
        <v>1022</v>
      </c>
      <c r="H318" t="s">
        <v>1939</v>
      </c>
      <c r="I318" t="s">
        <v>2089</v>
      </c>
      <c r="J318" s="7" t="str" cm="1">
        <f t="array" aca="1" ref="J318" ca="1">_xlfn.IFS((TODAY()-D318)/365.25&lt;20,"&lt; 20",
(TODAY()-D318)/365.25&lt;30,"20 - 30",
(TODAY()-D318)/365.25&lt;40,"30 - 40",
(TODAY()-D318)/365.25&lt;50,"40 - 50",
(TODAY()-D318)/365.25&lt;60,"50 - 60",
(TODAY()-D318)/365.25&lt;70,"60 - 70",
TRUE,"70+")</f>
        <v>60 - 70</v>
      </c>
      <c r="K318" t="str">
        <f t="shared" si="4"/>
        <v>USA</v>
      </c>
      <c r="L318" s="14">
        <f>SUMIF(ORDERLINES!D:D,CUSTOMERS!A318,ORDERLINES!J:J)</f>
        <v>104</v>
      </c>
      <c r="M318" s="14">
        <f>SUMIF(ORDERLINES!D:D,CUSTOMERS!A318,ORDERLINES!L:L)</f>
        <v>48</v>
      </c>
    </row>
    <row r="319" spans="1:13" x14ac:dyDescent="0.2">
      <c r="A319">
        <v>321</v>
      </c>
      <c r="B319" t="s">
        <v>507</v>
      </c>
      <c r="C319" t="s">
        <v>1023</v>
      </c>
      <c r="D319" s="3">
        <v>32440</v>
      </c>
      <c r="E319">
        <v>5</v>
      </c>
      <c r="F319" s="6" t="str" cm="1">
        <f t="array" ref="F319">_xlfn.IFS(E319=1,"$0 - $19999",
E319=2,"$20000 - $39999",
E319=3,"$40000 - $59999",
E319=4,"$60000 - $69999",
E319=5,"$70000 - $79999",
E319=6,"$80000 - $89999",
E319=7,"$90000 - $99999",
E319=8,"$100000 - $199999",
E319=9,"$200000 - $249999",
TRUE,"$250000 +")</f>
        <v>$70000 - $79999</v>
      </c>
      <c r="G319" t="s">
        <v>1024</v>
      </c>
      <c r="H319" t="s">
        <v>2067</v>
      </c>
      <c r="I319" t="s">
        <v>2091</v>
      </c>
      <c r="J319" s="7" t="str" cm="1">
        <f t="array" aca="1" ref="J319" ca="1">_xlfn.IFS((TODAY()-D319)/365.25&lt;20,"&lt; 20",
(TODAY()-D319)/365.25&lt;30,"20 - 30",
(TODAY()-D319)/365.25&lt;40,"30 - 40",
(TODAY()-D319)/365.25&lt;50,"40 - 50",
(TODAY()-D319)/365.25&lt;60,"50 - 60",
(TODAY()-D319)/365.25&lt;70,"60 - 70",
TRUE,"70+")</f>
        <v>30 - 40</v>
      </c>
      <c r="K319" t="str">
        <f t="shared" si="4"/>
        <v>USA</v>
      </c>
      <c r="L319" s="14">
        <f>SUMIF(ORDERLINES!D:D,CUSTOMERS!A319,ORDERLINES!J:J)</f>
        <v>281</v>
      </c>
      <c r="M319" s="14">
        <f>SUMIF(ORDERLINES!D:D,CUSTOMERS!A319,ORDERLINES!L:L)</f>
        <v>129.5</v>
      </c>
    </row>
    <row r="320" spans="1:13" x14ac:dyDescent="0.2">
      <c r="A320">
        <v>322</v>
      </c>
      <c r="B320" t="s">
        <v>1025</v>
      </c>
      <c r="C320" t="s">
        <v>1026</v>
      </c>
      <c r="D320" s="3">
        <v>30923</v>
      </c>
      <c r="E320">
        <v>2</v>
      </c>
      <c r="F320" s="6" t="str" cm="1">
        <f t="array" ref="F320">_xlfn.IFS(E320=1,"$0 - $19999",
E320=2,"$20000 - $39999",
E320=3,"$40000 - $59999",
E320=4,"$60000 - $69999",
E320=5,"$70000 - $79999",
E320=6,"$80000 - $89999",
E320=7,"$90000 - $99999",
E320=8,"$100000 - $199999",
E320=9,"$200000 - $249999",
TRUE,"$250000 +")</f>
        <v>$20000 - $39999</v>
      </c>
      <c r="G320" t="s">
        <v>1027</v>
      </c>
      <c r="H320" t="s">
        <v>1899</v>
      </c>
      <c r="I320" t="s">
        <v>2092</v>
      </c>
      <c r="J320" s="7" t="str" cm="1">
        <f t="array" aca="1" ref="J320" ca="1">_xlfn.IFS((TODAY()-D320)/365.25&lt;20,"&lt; 20",
(TODAY()-D320)/365.25&lt;30,"20 - 30",
(TODAY()-D320)/365.25&lt;40,"30 - 40",
(TODAY()-D320)/365.25&lt;50,"40 - 50",
(TODAY()-D320)/365.25&lt;60,"50 - 60",
(TODAY()-D320)/365.25&lt;70,"60 - 70",
TRUE,"70+")</f>
        <v>30 - 40</v>
      </c>
      <c r="K320" t="str">
        <f t="shared" si="4"/>
        <v>USA</v>
      </c>
      <c r="L320" s="14">
        <f>SUMIF(ORDERLINES!D:D,CUSTOMERS!A320,ORDERLINES!J:J)</f>
        <v>456</v>
      </c>
      <c r="M320" s="14">
        <f>SUMIF(ORDERLINES!D:D,CUSTOMERS!A320,ORDERLINES!L:L)</f>
        <v>201</v>
      </c>
    </row>
    <row r="321" spans="1:13" x14ac:dyDescent="0.2">
      <c r="A321">
        <v>323</v>
      </c>
      <c r="B321" t="s">
        <v>1028</v>
      </c>
      <c r="C321" t="s">
        <v>1029</v>
      </c>
      <c r="D321" s="3">
        <v>31291</v>
      </c>
      <c r="E321">
        <v>5</v>
      </c>
      <c r="F321" s="6" t="str" cm="1">
        <f t="array" ref="F321">_xlfn.IFS(E321=1,"$0 - $19999",
E321=2,"$20000 - $39999",
E321=3,"$40000 - $59999",
E321=4,"$60000 - $69999",
E321=5,"$70000 - $79999",
E321=6,"$80000 - $89999",
E321=7,"$90000 - $99999",
E321=8,"$100000 - $199999",
E321=9,"$200000 - $249999",
TRUE,"$250000 +")</f>
        <v>$70000 - $79999</v>
      </c>
      <c r="G321" t="s">
        <v>1030</v>
      </c>
      <c r="H321" t="s">
        <v>2033</v>
      </c>
      <c r="I321" t="s">
        <v>2089</v>
      </c>
      <c r="J321" s="7" t="str" cm="1">
        <f t="array" aca="1" ref="J321" ca="1">_xlfn.IFS((TODAY()-D321)/365.25&lt;20,"&lt; 20",
(TODAY()-D321)/365.25&lt;30,"20 - 30",
(TODAY()-D321)/365.25&lt;40,"30 - 40",
(TODAY()-D321)/365.25&lt;50,"40 - 50",
(TODAY()-D321)/365.25&lt;60,"50 - 60",
(TODAY()-D321)/365.25&lt;70,"60 - 70",
TRUE,"70+")</f>
        <v>30 - 40</v>
      </c>
      <c r="K321" t="str">
        <f t="shared" si="4"/>
        <v>USA</v>
      </c>
      <c r="L321" s="14">
        <f>SUMIF(ORDERLINES!D:D,CUSTOMERS!A321,ORDERLINES!J:J)</f>
        <v>241</v>
      </c>
      <c r="M321" s="14">
        <f>SUMIF(ORDERLINES!D:D,CUSTOMERS!A321,ORDERLINES!L:L)</f>
        <v>116.5</v>
      </c>
    </row>
    <row r="322" spans="1:13" x14ac:dyDescent="0.2">
      <c r="A322">
        <v>324</v>
      </c>
      <c r="B322" t="s">
        <v>1031</v>
      </c>
      <c r="C322" t="s">
        <v>1032</v>
      </c>
      <c r="D322" s="3">
        <v>31294</v>
      </c>
      <c r="E322">
        <v>2</v>
      </c>
      <c r="F322" s="6" t="str" cm="1">
        <f t="array" ref="F322">_xlfn.IFS(E322=1,"$0 - $19999",
E322=2,"$20000 - $39999",
E322=3,"$40000 - $59999",
E322=4,"$60000 - $69999",
E322=5,"$70000 - $79999",
E322=6,"$80000 - $89999",
E322=7,"$90000 - $99999",
E322=8,"$100000 - $199999",
E322=9,"$200000 - $249999",
TRUE,"$250000 +")</f>
        <v>$20000 - $39999</v>
      </c>
      <c r="G322" t="s">
        <v>1033</v>
      </c>
      <c r="H322" t="s">
        <v>1947</v>
      </c>
      <c r="I322" t="s">
        <v>2094</v>
      </c>
      <c r="J322" s="7" t="str" cm="1">
        <f t="array" aca="1" ref="J322" ca="1">_xlfn.IFS((TODAY()-D322)/365.25&lt;20,"&lt; 20",
(TODAY()-D322)/365.25&lt;30,"20 - 30",
(TODAY()-D322)/365.25&lt;40,"30 - 40",
(TODAY()-D322)/365.25&lt;50,"40 - 50",
(TODAY()-D322)/365.25&lt;60,"50 - 60",
(TODAY()-D322)/365.25&lt;70,"60 - 70",
TRUE,"70+")</f>
        <v>30 - 40</v>
      </c>
      <c r="K322" t="str">
        <f t="shared" si="4"/>
        <v>USA</v>
      </c>
      <c r="L322" s="14">
        <f>SUMIF(ORDERLINES!D:D,CUSTOMERS!A322,ORDERLINES!J:J)</f>
        <v>440</v>
      </c>
      <c r="M322" s="14">
        <f>SUMIF(ORDERLINES!D:D,CUSTOMERS!A322,ORDERLINES!L:L)</f>
        <v>208</v>
      </c>
    </row>
    <row r="323" spans="1:13" x14ac:dyDescent="0.2">
      <c r="A323">
        <v>325</v>
      </c>
      <c r="B323" t="s">
        <v>480</v>
      </c>
      <c r="C323" t="s">
        <v>1034</v>
      </c>
      <c r="D323" s="3">
        <v>31696</v>
      </c>
      <c r="E323">
        <v>10</v>
      </c>
      <c r="F323" s="6" t="str" cm="1">
        <f t="array" ref="F323">_xlfn.IFS(E323=1,"$0 - $19999",
E323=2,"$20000 - $39999",
E323=3,"$40000 - $59999",
E323=4,"$60000 - $69999",
E323=5,"$70000 - $79999",
E323=6,"$80000 - $89999",
E323=7,"$90000 - $99999",
E323=8,"$100000 - $199999",
E323=9,"$200000 - $249999",
TRUE,"$250000 +")</f>
        <v>$250000 +</v>
      </c>
      <c r="G323" t="s">
        <v>1035</v>
      </c>
      <c r="H323" t="s">
        <v>2081</v>
      </c>
      <c r="I323" t="s">
        <v>2096</v>
      </c>
      <c r="J323" s="7" t="str" cm="1">
        <f t="array" aca="1" ref="J323" ca="1">_xlfn.IFS((TODAY()-D323)/365.25&lt;20,"&lt; 20",
(TODAY()-D323)/365.25&lt;30,"20 - 30",
(TODAY()-D323)/365.25&lt;40,"30 - 40",
(TODAY()-D323)/365.25&lt;50,"40 - 50",
(TODAY()-D323)/365.25&lt;60,"50 - 60",
(TODAY()-D323)/365.25&lt;70,"60 - 70",
TRUE,"70+")</f>
        <v>30 - 40</v>
      </c>
      <c r="K323" t="str">
        <f t="shared" ref="K323:K386" si="5">IF(I323="England","Europe",IF(I323="Germany","Europe",IF(I323="France","Europe",IF(I323="Canada","Canada","USA"))))</f>
        <v>Europe</v>
      </c>
      <c r="L323" s="14">
        <f>SUMIF(ORDERLINES!D:D,CUSTOMERS!A323,ORDERLINES!J:J)</f>
        <v>239</v>
      </c>
      <c r="M323" s="14">
        <f>SUMIF(ORDERLINES!D:D,CUSTOMERS!A323,ORDERLINES!L:L)</f>
        <v>115.5</v>
      </c>
    </row>
    <row r="324" spans="1:13" x14ac:dyDescent="0.2">
      <c r="A324">
        <v>326</v>
      </c>
      <c r="B324" t="s">
        <v>856</v>
      </c>
      <c r="C324" t="s">
        <v>1036</v>
      </c>
      <c r="D324" s="3">
        <v>31742</v>
      </c>
      <c r="E324">
        <v>7</v>
      </c>
      <c r="F324" s="6" t="str" cm="1">
        <f t="array" ref="F324">_xlfn.IFS(E324=1,"$0 - $19999",
E324=2,"$20000 - $39999",
E324=3,"$40000 - $59999",
E324=4,"$60000 - $69999",
E324=5,"$70000 - $79999",
E324=6,"$80000 - $89999",
E324=7,"$90000 - $99999",
E324=8,"$100000 - $199999",
E324=9,"$200000 - $249999",
TRUE,"$250000 +")</f>
        <v>$90000 - $99999</v>
      </c>
      <c r="G324" t="s">
        <v>1037</v>
      </c>
      <c r="H324" t="s">
        <v>2085</v>
      </c>
      <c r="I324" t="s">
        <v>2098</v>
      </c>
      <c r="J324" s="7" t="str" cm="1">
        <f t="array" aca="1" ref="J324" ca="1">_xlfn.IFS((TODAY()-D324)/365.25&lt;20,"&lt; 20",
(TODAY()-D324)/365.25&lt;30,"20 - 30",
(TODAY()-D324)/365.25&lt;40,"30 - 40",
(TODAY()-D324)/365.25&lt;50,"40 - 50",
(TODAY()-D324)/365.25&lt;60,"50 - 60",
(TODAY()-D324)/365.25&lt;70,"60 - 70",
TRUE,"70+")</f>
        <v>30 - 40</v>
      </c>
      <c r="K324" t="str">
        <f t="shared" si="5"/>
        <v>Europe</v>
      </c>
      <c r="L324" s="14">
        <f>SUMIF(ORDERLINES!D:D,CUSTOMERS!A324,ORDERLINES!J:J)</f>
        <v>97</v>
      </c>
      <c r="M324" s="14">
        <f>SUMIF(ORDERLINES!D:D,CUSTOMERS!A324,ORDERLINES!L:L)</f>
        <v>46.5</v>
      </c>
    </row>
    <row r="325" spans="1:13" x14ac:dyDescent="0.2">
      <c r="A325">
        <v>327</v>
      </c>
      <c r="B325" t="s">
        <v>227</v>
      </c>
      <c r="C325" t="s">
        <v>1038</v>
      </c>
      <c r="D325" s="3">
        <v>32840</v>
      </c>
      <c r="E325">
        <v>2</v>
      </c>
      <c r="F325" s="6" t="str" cm="1">
        <f t="array" ref="F325">_xlfn.IFS(E325=1,"$0 - $19999",
E325=2,"$20000 - $39999",
E325=3,"$40000 - $59999",
E325=4,"$60000 - $69999",
E325=5,"$70000 - $79999",
E325=6,"$80000 - $89999",
E325=7,"$90000 - $99999",
E325=8,"$100000 - $199999",
E325=9,"$200000 - $249999",
TRUE,"$250000 +")</f>
        <v>$20000 - $39999</v>
      </c>
      <c r="G325" t="s">
        <v>1039</v>
      </c>
      <c r="H325" t="s">
        <v>1957</v>
      </c>
      <c r="I325" t="s">
        <v>2093</v>
      </c>
      <c r="J325" s="7" t="str" cm="1">
        <f t="array" aca="1" ref="J325" ca="1">_xlfn.IFS((TODAY()-D325)/365.25&lt;20,"&lt; 20",
(TODAY()-D325)/365.25&lt;30,"20 - 30",
(TODAY()-D325)/365.25&lt;40,"30 - 40",
(TODAY()-D325)/365.25&lt;50,"40 - 50",
(TODAY()-D325)/365.25&lt;60,"50 - 60",
(TODAY()-D325)/365.25&lt;70,"60 - 70",
TRUE,"70+")</f>
        <v>30 - 40</v>
      </c>
      <c r="K325" t="str">
        <f t="shared" si="5"/>
        <v>USA</v>
      </c>
      <c r="L325" s="14">
        <f>SUMIF(ORDERLINES!D:D,CUSTOMERS!A325,ORDERLINES!J:J)</f>
        <v>20</v>
      </c>
      <c r="M325" s="14">
        <f>SUMIF(ORDERLINES!D:D,CUSTOMERS!A325,ORDERLINES!L:L)</f>
        <v>9</v>
      </c>
    </row>
    <row r="326" spans="1:13" x14ac:dyDescent="0.2">
      <c r="A326">
        <v>328</v>
      </c>
      <c r="B326" t="s">
        <v>398</v>
      </c>
      <c r="C326" t="s">
        <v>1040</v>
      </c>
      <c r="D326" s="3">
        <v>23174</v>
      </c>
      <c r="E326">
        <v>2</v>
      </c>
      <c r="F326" s="6" t="str" cm="1">
        <f t="array" ref="F326">_xlfn.IFS(E326=1,"$0 - $19999",
E326=2,"$20000 - $39999",
E326=3,"$40000 - $59999",
E326=4,"$60000 - $69999",
E326=5,"$70000 - $79999",
E326=6,"$80000 - $89999",
E326=7,"$90000 - $99999",
E326=8,"$100000 - $199999",
E326=9,"$200000 - $249999",
TRUE,"$250000 +")</f>
        <v>$20000 - $39999</v>
      </c>
      <c r="G326" t="s">
        <v>1041</v>
      </c>
      <c r="H326" t="s">
        <v>1876</v>
      </c>
      <c r="I326" t="s">
        <v>2093</v>
      </c>
      <c r="J326" s="7" t="str" cm="1">
        <f t="array" aca="1" ref="J326" ca="1">_xlfn.IFS((TODAY()-D326)/365.25&lt;20,"&lt; 20",
(TODAY()-D326)/365.25&lt;30,"20 - 30",
(TODAY()-D326)/365.25&lt;40,"30 - 40",
(TODAY()-D326)/365.25&lt;50,"40 - 50",
(TODAY()-D326)/365.25&lt;60,"50 - 60",
(TODAY()-D326)/365.25&lt;70,"60 - 70",
TRUE,"70+")</f>
        <v>60 - 70</v>
      </c>
      <c r="K326" t="str">
        <f t="shared" si="5"/>
        <v>USA</v>
      </c>
      <c r="L326" s="14">
        <f>SUMIF(ORDERLINES!D:D,CUSTOMERS!A326,ORDERLINES!J:J)</f>
        <v>170</v>
      </c>
      <c r="M326" s="14">
        <f>SUMIF(ORDERLINES!D:D,CUSTOMERS!A326,ORDERLINES!L:L)</f>
        <v>83</v>
      </c>
    </row>
    <row r="327" spans="1:13" x14ac:dyDescent="0.2">
      <c r="A327">
        <v>329</v>
      </c>
      <c r="B327" t="s">
        <v>347</v>
      </c>
      <c r="C327" t="s">
        <v>1042</v>
      </c>
      <c r="D327" s="3">
        <v>26279</v>
      </c>
      <c r="E327">
        <v>1</v>
      </c>
      <c r="F327" s="6" t="str" cm="1">
        <f t="array" ref="F327">_xlfn.IFS(E327=1,"$0 - $19999",
E327=2,"$20000 - $39999",
E327=3,"$40000 - $59999",
E327=4,"$60000 - $69999",
E327=5,"$70000 - $79999",
E327=6,"$80000 - $89999",
E327=7,"$90000 - $99999",
E327=8,"$100000 - $199999",
E327=9,"$200000 - $249999",
TRUE,"$250000 +")</f>
        <v>$0 - $19999</v>
      </c>
      <c r="G327" t="s">
        <v>1043</v>
      </c>
      <c r="H327" t="s">
        <v>2084</v>
      </c>
      <c r="I327" t="s">
        <v>2097</v>
      </c>
      <c r="J327" s="7" t="str" cm="1">
        <f t="array" aca="1" ref="J327" ca="1">_xlfn.IFS((TODAY()-D327)/365.25&lt;20,"&lt; 20",
(TODAY()-D327)/365.25&lt;30,"20 - 30",
(TODAY()-D327)/365.25&lt;40,"30 - 40",
(TODAY()-D327)/365.25&lt;50,"40 - 50",
(TODAY()-D327)/365.25&lt;60,"50 - 60",
(TODAY()-D327)/365.25&lt;70,"60 - 70",
TRUE,"70+")</f>
        <v>50 - 60</v>
      </c>
      <c r="K327" t="str">
        <f t="shared" si="5"/>
        <v>Europe</v>
      </c>
      <c r="L327" s="14">
        <f>SUMIF(ORDERLINES!D:D,CUSTOMERS!A327,ORDERLINES!J:J)</f>
        <v>648</v>
      </c>
      <c r="M327" s="14">
        <f>SUMIF(ORDERLINES!D:D,CUSTOMERS!A327,ORDERLINES!L:L)</f>
        <v>315</v>
      </c>
    </row>
    <row r="328" spans="1:13" x14ac:dyDescent="0.2">
      <c r="A328">
        <v>330</v>
      </c>
      <c r="B328" t="s">
        <v>1044</v>
      </c>
      <c r="C328" t="s">
        <v>1045</v>
      </c>
      <c r="D328" s="3">
        <v>29129</v>
      </c>
      <c r="E328">
        <v>5</v>
      </c>
      <c r="F328" s="6" t="str" cm="1">
        <f t="array" ref="F328">_xlfn.IFS(E328=1,"$0 - $19999",
E328=2,"$20000 - $39999",
E328=3,"$40000 - $59999",
E328=4,"$60000 - $69999",
E328=5,"$70000 - $79999",
E328=6,"$80000 - $89999",
E328=7,"$90000 - $99999",
E328=8,"$100000 - $199999",
E328=9,"$200000 - $249999",
TRUE,"$250000 +")</f>
        <v>$70000 - $79999</v>
      </c>
      <c r="G328" t="s">
        <v>1046</v>
      </c>
      <c r="H328" t="s">
        <v>2010</v>
      </c>
      <c r="I328" t="s">
        <v>2093</v>
      </c>
      <c r="J328" s="7" t="str" cm="1">
        <f t="array" aca="1" ref="J328" ca="1">_xlfn.IFS((TODAY()-D328)/365.25&lt;20,"&lt; 20",
(TODAY()-D328)/365.25&lt;30,"20 - 30",
(TODAY()-D328)/365.25&lt;40,"30 - 40",
(TODAY()-D328)/365.25&lt;50,"40 - 50",
(TODAY()-D328)/365.25&lt;60,"50 - 60",
(TODAY()-D328)/365.25&lt;70,"60 - 70",
TRUE,"70+")</f>
        <v>40 - 50</v>
      </c>
      <c r="K328" t="str">
        <f t="shared" si="5"/>
        <v>USA</v>
      </c>
      <c r="L328" s="14">
        <f>SUMIF(ORDERLINES!D:D,CUSTOMERS!A328,ORDERLINES!J:J)</f>
        <v>464</v>
      </c>
      <c r="M328" s="14">
        <f>SUMIF(ORDERLINES!D:D,CUSTOMERS!A328,ORDERLINES!L:L)</f>
        <v>218</v>
      </c>
    </row>
    <row r="329" spans="1:13" x14ac:dyDescent="0.2">
      <c r="A329">
        <v>331</v>
      </c>
      <c r="B329" t="s">
        <v>1047</v>
      </c>
      <c r="C329" t="s">
        <v>1048</v>
      </c>
      <c r="D329" s="3">
        <v>23974</v>
      </c>
      <c r="E329">
        <v>5</v>
      </c>
      <c r="F329" s="6" t="str" cm="1">
        <f t="array" ref="F329">_xlfn.IFS(E329=1,"$0 - $19999",
E329=2,"$20000 - $39999",
E329=3,"$40000 - $59999",
E329=4,"$60000 - $69999",
E329=5,"$70000 - $79999",
E329=6,"$80000 - $89999",
E329=7,"$90000 - $99999",
E329=8,"$100000 - $199999",
E329=9,"$200000 - $249999",
TRUE,"$250000 +")</f>
        <v>$70000 - $79999</v>
      </c>
      <c r="G329" t="s">
        <v>1049</v>
      </c>
      <c r="H329" t="s">
        <v>1975</v>
      </c>
      <c r="I329" t="s">
        <v>2090</v>
      </c>
      <c r="J329" s="7" t="str" cm="1">
        <f t="array" aca="1" ref="J329" ca="1">_xlfn.IFS((TODAY()-D329)/365.25&lt;20,"&lt; 20",
(TODAY()-D329)/365.25&lt;30,"20 - 30",
(TODAY()-D329)/365.25&lt;40,"30 - 40",
(TODAY()-D329)/365.25&lt;50,"40 - 50",
(TODAY()-D329)/365.25&lt;60,"50 - 60",
(TODAY()-D329)/365.25&lt;70,"60 - 70",
TRUE,"70+")</f>
        <v>50 - 60</v>
      </c>
      <c r="K329" t="str">
        <f t="shared" si="5"/>
        <v>USA</v>
      </c>
      <c r="L329" s="14">
        <f>SUMIF(ORDERLINES!D:D,CUSTOMERS!A329,ORDERLINES!J:J)</f>
        <v>429</v>
      </c>
      <c r="M329" s="14">
        <f>SUMIF(ORDERLINES!D:D,CUSTOMERS!A329,ORDERLINES!L:L)</f>
        <v>206.5</v>
      </c>
    </row>
    <row r="330" spans="1:13" x14ac:dyDescent="0.2">
      <c r="A330">
        <v>332</v>
      </c>
      <c r="B330" t="s">
        <v>1050</v>
      </c>
      <c r="C330" t="s">
        <v>1051</v>
      </c>
      <c r="D330" s="3">
        <v>18808</v>
      </c>
      <c r="E330">
        <v>4</v>
      </c>
      <c r="F330" s="6" t="str" cm="1">
        <f t="array" ref="F330">_xlfn.IFS(E330=1,"$0 - $19999",
E330=2,"$20000 - $39999",
E330=3,"$40000 - $59999",
E330=4,"$60000 - $69999",
E330=5,"$70000 - $79999",
E330=6,"$80000 - $89999",
E330=7,"$90000 - $99999",
E330=8,"$100000 - $199999",
E330=9,"$200000 - $249999",
TRUE,"$250000 +")</f>
        <v>$60000 - $69999</v>
      </c>
      <c r="G330" t="s">
        <v>1052</v>
      </c>
      <c r="H330" t="s">
        <v>1856</v>
      </c>
      <c r="I330" t="s">
        <v>2091</v>
      </c>
      <c r="J330" s="7" t="str" cm="1">
        <f t="array" aca="1" ref="J330" ca="1">_xlfn.IFS((TODAY()-D330)/365.25&lt;20,"&lt; 20",
(TODAY()-D330)/365.25&lt;30,"20 - 30",
(TODAY()-D330)/365.25&lt;40,"30 - 40",
(TODAY()-D330)/365.25&lt;50,"40 - 50",
(TODAY()-D330)/365.25&lt;60,"50 - 60",
(TODAY()-D330)/365.25&lt;70,"60 - 70",
TRUE,"70+")</f>
        <v>70+</v>
      </c>
      <c r="K330" t="str">
        <f t="shared" si="5"/>
        <v>USA</v>
      </c>
      <c r="L330" s="14">
        <f>SUMIF(ORDERLINES!D:D,CUSTOMERS!A330,ORDERLINES!J:J)</f>
        <v>260</v>
      </c>
      <c r="M330" s="14">
        <f>SUMIF(ORDERLINES!D:D,CUSTOMERS!A330,ORDERLINES!L:L)</f>
        <v>110</v>
      </c>
    </row>
    <row r="331" spans="1:13" x14ac:dyDescent="0.2">
      <c r="A331">
        <v>333</v>
      </c>
      <c r="B331" t="s">
        <v>180</v>
      </c>
      <c r="C331" t="s">
        <v>1053</v>
      </c>
      <c r="D331" s="3">
        <v>26310</v>
      </c>
      <c r="E331">
        <v>3</v>
      </c>
      <c r="F331" s="6" t="str" cm="1">
        <f t="array" ref="F331">_xlfn.IFS(E331=1,"$0 - $19999",
E331=2,"$20000 - $39999",
E331=3,"$40000 - $59999",
E331=4,"$60000 - $69999",
E331=5,"$70000 - $79999",
E331=6,"$80000 - $89999",
E331=7,"$90000 - $99999",
E331=8,"$100000 - $199999",
E331=9,"$200000 - $249999",
TRUE,"$250000 +")</f>
        <v>$40000 - $59999</v>
      </c>
      <c r="G331" t="s">
        <v>1054</v>
      </c>
      <c r="H331" t="s">
        <v>2065</v>
      </c>
      <c r="I331" t="s">
        <v>2091</v>
      </c>
      <c r="J331" s="7" t="str" cm="1">
        <f t="array" aca="1" ref="J331" ca="1">_xlfn.IFS((TODAY()-D331)/365.25&lt;20,"&lt; 20",
(TODAY()-D331)/365.25&lt;30,"20 - 30",
(TODAY()-D331)/365.25&lt;40,"30 - 40",
(TODAY()-D331)/365.25&lt;50,"40 - 50",
(TODAY()-D331)/365.25&lt;60,"50 - 60",
(TODAY()-D331)/365.25&lt;70,"60 - 70",
TRUE,"70+")</f>
        <v>50 - 60</v>
      </c>
      <c r="K331" t="str">
        <f t="shared" si="5"/>
        <v>USA</v>
      </c>
      <c r="L331" s="14">
        <f>SUMIF(ORDERLINES!D:D,CUSTOMERS!A331,ORDERLINES!J:J)</f>
        <v>155</v>
      </c>
      <c r="M331" s="14">
        <f>SUMIF(ORDERLINES!D:D,CUSTOMERS!A331,ORDERLINES!L:L)</f>
        <v>68.5</v>
      </c>
    </row>
    <row r="332" spans="1:13" x14ac:dyDescent="0.2">
      <c r="A332">
        <v>334</v>
      </c>
      <c r="B332" t="s">
        <v>1055</v>
      </c>
      <c r="C332" t="s">
        <v>1056</v>
      </c>
      <c r="D332" s="3">
        <v>33237</v>
      </c>
      <c r="E332">
        <v>3</v>
      </c>
      <c r="F332" s="6" t="str" cm="1">
        <f t="array" ref="F332">_xlfn.IFS(E332=1,"$0 - $19999",
E332=2,"$20000 - $39999",
E332=3,"$40000 - $59999",
E332=4,"$60000 - $69999",
E332=5,"$70000 - $79999",
E332=6,"$80000 - $89999",
E332=7,"$90000 - $99999",
E332=8,"$100000 - $199999",
E332=9,"$200000 - $249999",
TRUE,"$250000 +")</f>
        <v>$40000 - $59999</v>
      </c>
      <c r="G332" t="s">
        <v>1057</v>
      </c>
      <c r="H332" t="s">
        <v>2081</v>
      </c>
      <c r="I332" t="s">
        <v>2096</v>
      </c>
      <c r="J332" s="7" t="str" cm="1">
        <f t="array" aca="1" ref="J332" ca="1">_xlfn.IFS((TODAY()-D332)/365.25&lt;20,"&lt; 20",
(TODAY()-D332)/365.25&lt;30,"20 - 30",
(TODAY()-D332)/365.25&lt;40,"30 - 40",
(TODAY()-D332)/365.25&lt;50,"40 - 50",
(TODAY()-D332)/365.25&lt;60,"50 - 60",
(TODAY()-D332)/365.25&lt;70,"60 - 70",
TRUE,"70+")</f>
        <v>30 - 40</v>
      </c>
      <c r="K332" t="str">
        <f t="shared" si="5"/>
        <v>Europe</v>
      </c>
      <c r="L332" s="14">
        <f>SUMIF(ORDERLINES!D:D,CUSTOMERS!A332,ORDERLINES!J:J)</f>
        <v>67</v>
      </c>
      <c r="M332" s="14">
        <f>SUMIF(ORDERLINES!D:D,CUSTOMERS!A332,ORDERLINES!L:L)</f>
        <v>27.5</v>
      </c>
    </row>
    <row r="333" spans="1:13" x14ac:dyDescent="0.2">
      <c r="A333">
        <v>335</v>
      </c>
      <c r="B333" t="s">
        <v>383</v>
      </c>
      <c r="C333" t="s">
        <v>1058</v>
      </c>
      <c r="D333" s="3">
        <v>33255</v>
      </c>
      <c r="E333">
        <v>2</v>
      </c>
      <c r="F333" s="6" t="str" cm="1">
        <f t="array" ref="F333">_xlfn.IFS(E333=1,"$0 - $19999",
E333=2,"$20000 - $39999",
E333=3,"$40000 - $59999",
E333=4,"$60000 - $69999",
E333=5,"$70000 - $79999",
E333=6,"$80000 - $89999",
E333=7,"$90000 - $99999",
E333=8,"$100000 - $199999",
E333=9,"$200000 - $249999",
TRUE,"$250000 +")</f>
        <v>$20000 - $39999</v>
      </c>
      <c r="G333" t="s">
        <v>1059</v>
      </c>
      <c r="H333" t="s">
        <v>1873</v>
      </c>
      <c r="I333" t="s">
        <v>2094</v>
      </c>
      <c r="J333" s="7" t="str" cm="1">
        <f t="array" aca="1" ref="J333" ca="1">_xlfn.IFS((TODAY()-D333)/365.25&lt;20,"&lt; 20",
(TODAY()-D333)/365.25&lt;30,"20 - 30",
(TODAY()-D333)/365.25&lt;40,"30 - 40",
(TODAY()-D333)/365.25&lt;50,"40 - 50",
(TODAY()-D333)/365.25&lt;60,"50 - 60",
(TODAY()-D333)/365.25&lt;70,"60 - 70",
TRUE,"70+")</f>
        <v>30 - 40</v>
      </c>
      <c r="K333" t="str">
        <f t="shared" si="5"/>
        <v>USA</v>
      </c>
      <c r="L333" s="14">
        <f>SUMIF(ORDERLINES!D:D,CUSTOMERS!A333,ORDERLINES!J:J)</f>
        <v>145</v>
      </c>
      <c r="M333" s="14">
        <f>SUMIF(ORDERLINES!D:D,CUSTOMERS!A333,ORDERLINES!L:L)</f>
        <v>59.5</v>
      </c>
    </row>
    <row r="334" spans="1:13" x14ac:dyDescent="0.2">
      <c r="A334">
        <v>336</v>
      </c>
      <c r="B334" t="s">
        <v>663</v>
      </c>
      <c r="C334" t="s">
        <v>1060</v>
      </c>
      <c r="D334" s="3">
        <v>26717</v>
      </c>
      <c r="E334">
        <v>1</v>
      </c>
      <c r="F334" s="6" t="str" cm="1">
        <f t="array" ref="F334">_xlfn.IFS(E334=1,"$0 - $19999",
E334=2,"$20000 - $39999",
E334=3,"$40000 - $59999",
E334=4,"$60000 - $69999",
E334=5,"$70000 - $79999",
E334=6,"$80000 - $89999",
E334=7,"$90000 - $99999",
E334=8,"$100000 - $199999",
E334=9,"$200000 - $249999",
TRUE,"$250000 +")</f>
        <v>$0 - $19999</v>
      </c>
      <c r="G334" t="s">
        <v>1061</v>
      </c>
      <c r="H334" t="s">
        <v>2023</v>
      </c>
      <c r="I334" t="s">
        <v>2089</v>
      </c>
      <c r="J334" s="7" t="str" cm="1">
        <f t="array" aca="1" ref="J334" ca="1">_xlfn.IFS((TODAY()-D334)/365.25&lt;20,"&lt; 20",
(TODAY()-D334)/365.25&lt;30,"20 - 30",
(TODAY()-D334)/365.25&lt;40,"30 - 40",
(TODAY()-D334)/365.25&lt;50,"40 - 50",
(TODAY()-D334)/365.25&lt;60,"50 - 60",
(TODAY()-D334)/365.25&lt;70,"60 - 70",
TRUE,"70+")</f>
        <v>50 - 60</v>
      </c>
      <c r="K334" t="str">
        <f t="shared" si="5"/>
        <v>USA</v>
      </c>
      <c r="L334" s="14">
        <f>SUMIF(ORDERLINES!D:D,CUSTOMERS!A334,ORDERLINES!J:J)</f>
        <v>1604</v>
      </c>
      <c r="M334" s="14">
        <f>SUMIF(ORDERLINES!D:D,CUSTOMERS!A334,ORDERLINES!L:L)</f>
        <v>791</v>
      </c>
    </row>
    <row r="335" spans="1:13" x14ac:dyDescent="0.2">
      <c r="A335">
        <v>337</v>
      </c>
      <c r="B335" t="s">
        <v>1062</v>
      </c>
      <c r="C335" t="s">
        <v>1063</v>
      </c>
      <c r="D335" s="3">
        <v>33651</v>
      </c>
      <c r="E335">
        <v>6</v>
      </c>
      <c r="F335" s="6" t="str" cm="1">
        <f t="array" ref="F335">_xlfn.IFS(E335=1,"$0 - $19999",
E335=2,"$20000 - $39999",
E335=3,"$40000 - $59999",
E335=4,"$60000 - $69999",
E335=5,"$70000 - $79999",
E335=6,"$80000 - $89999",
E335=7,"$90000 - $99999",
E335=8,"$100000 - $199999",
E335=9,"$200000 - $249999",
TRUE,"$250000 +")</f>
        <v>$80000 - $89999</v>
      </c>
      <c r="G335" t="s">
        <v>1064</v>
      </c>
      <c r="H335" t="s">
        <v>1871</v>
      </c>
      <c r="I335" t="s">
        <v>2093</v>
      </c>
      <c r="J335" s="7" t="str" cm="1">
        <f t="array" aca="1" ref="J335" ca="1">_xlfn.IFS((TODAY()-D335)/365.25&lt;20,"&lt; 20",
(TODAY()-D335)/365.25&lt;30,"20 - 30",
(TODAY()-D335)/365.25&lt;40,"30 - 40",
(TODAY()-D335)/365.25&lt;50,"40 - 50",
(TODAY()-D335)/365.25&lt;60,"50 - 60",
(TODAY()-D335)/365.25&lt;70,"60 - 70",
TRUE,"70+")</f>
        <v>30 - 40</v>
      </c>
      <c r="K335" t="str">
        <f t="shared" si="5"/>
        <v>USA</v>
      </c>
      <c r="L335" s="14">
        <f>SUMIF(ORDERLINES!D:D,CUSTOMERS!A335,ORDERLINES!J:J)</f>
        <v>25</v>
      </c>
      <c r="M335" s="14">
        <f>SUMIF(ORDERLINES!D:D,CUSTOMERS!A335,ORDERLINES!L:L)</f>
        <v>10.5</v>
      </c>
    </row>
    <row r="336" spans="1:13" x14ac:dyDescent="0.2">
      <c r="A336">
        <v>338</v>
      </c>
      <c r="B336" t="s">
        <v>976</v>
      </c>
      <c r="C336" t="s">
        <v>1065</v>
      </c>
      <c r="D336" s="3">
        <v>24774</v>
      </c>
      <c r="E336">
        <v>3</v>
      </c>
      <c r="F336" s="6" t="str" cm="1">
        <f t="array" ref="F336">_xlfn.IFS(E336=1,"$0 - $19999",
E336=2,"$20000 - $39999",
E336=3,"$40000 - $59999",
E336=4,"$60000 - $69999",
E336=5,"$70000 - $79999",
E336=6,"$80000 - $89999",
E336=7,"$90000 - $99999",
E336=8,"$100000 - $199999",
E336=9,"$200000 - $249999",
TRUE,"$250000 +")</f>
        <v>$40000 - $59999</v>
      </c>
      <c r="G336" t="s">
        <v>1066</v>
      </c>
      <c r="H336" t="s">
        <v>2050</v>
      </c>
      <c r="I336" t="s">
        <v>2095</v>
      </c>
      <c r="J336" s="7" t="str" cm="1">
        <f t="array" aca="1" ref="J336" ca="1">_xlfn.IFS((TODAY()-D336)/365.25&lt;20,"&lt; 20",
(TODAY()-D336)/365.25&lt;30,"20 - 30",
(TODAY()-D336)/365.25&lt;40,"30 - 40",
(TODAY()-D336)/365.25&lt;50,"40 - 50",
(TODAY()-D336)/365.25&lt;60,"50 - 60",
(TODAY()-D336)/365.25&lt;70,"60 - 70",
TRUE,"70+")</f>
        <v>50 - 60</v>
      </c>
      <c r="K336" t="str">
        <f t="shared" si="5"/>
        <v>USA</v>
      </c>
      <c r="L336" s="14">
        <f>SUMIF(ORDERLINES!D:D,CUSTOMERS!A336,ORDERLINES!J:J)</f>
        <v>397</v>
      </c>
      <c r="M336" s="14">
        <f>SUMIF(ORDERLINES!D:D,CUSTOMERS!A336,ORDERLINES!L:L)</f>
        <v>184.5</v>
      </c>
    </row>
    <row r="337" spans="1:13" x14ac:dyDescent="0.2">
      <c r="A337">
        <v>339</v>
      </c>
      <c r="B337" t="s">
        <v>1067</v>
      </c>
      <c r="C337" t="s">
        <v>1068</v>
      </c>
      <c r="D337" s="3">
        <v>25169</v>
      </c>
      <c r="E337">
        <v>1</v>
      </c>
      <c r="F337" s="6" t="str" cm="1">
        <f t="array" ref="F337">_xlfn.IFS(E337=1,"$0 - $19999",
E337=2,"$20000 - $39999",
E337=3,"$40000 - $59999",
E337=4,"$60000 - $69999",
E337=5,"$70000 - $79999",
E337=6,"$80000 - $89999",
E337=7,"$90000 - $99999",
E337=8,"$100000 - $199999",
E337=9,"$200000 - $249999",
TRUE,"$250000 +")</f>
        <v>$0 - $19999</v>
      </c>
      <c r="G337" t="s">
        <v>1069</v>
      </c>
      <c r="H337" t="s">
        <v>1953</v>
      </c>
      <c r="I337" t="s">
        <v>2089</v>
      </c>
      <c r="J337" s="7" t="str" cm="1">
        <f t="array" aca="1" ref="J337" ca="1">_xlfn.IFS((TODAY()-D337)/365.25&lt;20,"&lt; 20",
(TODAY()-D337)/365.25&lt;30,"20 - 30",
(TODAY()-D337)/365.25&lt;40,"30 - 40",
(TODAY()-D337)/365.25&lt;50,"40 - 50",
(TODAY()-D337)/365.25&lt;60,"50 - 60",
(TODAY()-D337)/365.25&lt;70,"60 - 70",
TRUE,"70+")</f>
        <v>50 - 60</v>
      </c>
      <c r="K337" t="str">
        <f t="shared" si="5"/>
        <v>USA</v>
      </c>
      <c r="L337" s="14">
        <f>SUMIF(ORDERLINES!D:D,CUSTOMERS!A337,ORDERLINES!J:J)</f>
        <v>55</v>
      </c>
      <c r="M337" s="14">
        <f>SUMIF(ORDERLINES!D:D,CUSTOMERS!A337,ORDERLINES!L:L)</f>
        <v>23.5</v>
      </c>
    </row>
    <row r="338" spans="1:13" x14ac:dyDescent="0.2">
      <c r="A338">
        <v>340</v>
      </c>
      <c r="B338" t="s">
        <v>581</v>
      </c>
      <c r="C338" t="s">
        <v>1070</v>
      </c>
      <c r="D338" s="3">
        <v>25565</v>
      </c>
      <c r="E338">
        <v>6</v>
      </c>
      <c r="F338" s="6" t="str" cm="1">
        <f t="array" ref="F338">_xlfn.IFS(E338=1,"$0 - $19999",
E338=2,"$20000 - $39999",
E338=3,"$40000 - $59999",
E338=4,"$60000 - $69999",
E338=5,"$70000 - $79999",
E338=6,"$80000 - $89999",
E338=7,"$90000 - $99999",
E338=8,"$100000 - $199999",
E338=9,"$200000 - $249999",
TRUE,"$250000 +")</f>
        <v>$80000 - $89999</v>
      </c>
      <c r="G338" t="s">
        <v>1071</v>
      </c>
      <c r="H338" t="s">
        <v>1893</v>
      </c>
      <c r="I338" t="s">
        <v>2090</v>
      </c>
      <c r="J338" s="7" t="str" cm="1">
        <f t="array" aca="1" ref="J338" ca="1">_xlfn.IFS((TODAY()-D338)/365.25&lt;20,"&lt; 20",
(TODAY()-D338)/365.25&lt;30,"20 - 30",
(TODAY()-D338)/365.25&lt;40,"30 - 40",
(TODAY()-D338)/365.25&lt;50,"40 - 50",
(TODAY()-D338)/365.25&lt;60,"50 - 60",
(TODAY()-D338)/365.25&lt;70,"60 - 70",
TRUE,"70+")</f>
        <v>50 - 60</v>
      </c>
      <c r="K338" t="str">
        <f t="shared" si="5"/>
        <v>USA</v>
      </c>
      <c r="L338" s="14">
        <f>SUMIF(ORDERLINES!D:D,CUSTOMERS!A338,ORDERLINES!J:J)</f>
        <v>576</v>
      </c>
      <c r="M338" s="14">
        <f>SUMIF(ORDERLINES!D:D,CUSTOMERS!A338,ORDERLINES!L:L)</f>
        <v>268</v>
      </c>
    </row>
    <row r="339" spans="1:13" x14ac:dyDescent="0.2">
      <c r="A339">
        <v>341</v>
      </c>
      <c r="B339" t="s">
        <v>1072</v>
      </c>
      <c r="C339" t="s">
        <v>1073</v>
      </c>
      <c r="D339" s="3">
        <v>34030</v>
      </c>
      <c r="E339">
        <v>3</v>
      </c>
      <c r="F339" s="6" t="str" cm="1">
        <f t="array" ref="F339">_xlfn.IFS(E339=1,"$0 - $19999",
E339=2,"$20000 - $39999",
E339=3,"$40000 - $59999",
E339=4,"$60000 - $69999",
E339=5,"$70000 - $79999",
E339=6,"$80000 - $89999",
E339=7,"$90000 - $99999",
E339=8,"$100000 - $199999",
E339=9,"$200000 - $249999",
TRUE,"$250000 +")</f>
        <v>$40000 - $59999</v>
      </c>
      <c r="G339" t="s">
        <v>1074</v>
      </c>
      <c r="H339" t="s">
        <v>2034</v>
      </c>
      <c r="I339" t="s">
        <v>2089</v>
      </c>
      <c r="J339" s="7" t="str" cm="1">
        <f t="array" aca="1" ref="J339" ca="1">_xlfn.IFS((TODAY()-D339)/365.25&lt;20,"&lt; 20",
(TODAY()-D339)/365.25&lt;30,"20 - 30",
(TODAY()-D339)/365.25&lt;40,"30 - 40",
(TODAY()-D339)/365.25&lt;50,"40 - 50",
(TODAY()-D339)/365.25&lt;60,"50 - 60",
(TODAY()-D339)/365.25&lt;70,"60 - 70",
TRUE,"70+")</f>
        <v>30 - 40</v>
      </c>
      <c r="K339" t="str">
        <f t="shared" si="5"/>
        <v>USA</v>
      </c>
      <c r="L339" s="14">
        <f>SUMIF(ORDERLINES!D:D,CUSTOMERS!A339,ORDERLINES!J:J)</f>
        <v>263</v>
      </c>
      <c r="M339" s="14">
        <f>SUMIF(ORDERLINES!D:D,CUSTOMERS!A339,ORDERLINES!L:L)</f>
        <v>126.5</v>
      </c>
    </row>
    <row r="340" spans="1:13" x14ac:dyDescent="0.2">
      <c r="A340">
        <v>342</v>
      </c>
      <c r="B340" t="s">
        <v>1075</v>
      </c>
      <c r="C340" t="s">
        <v>1076</v>
      </c>
      <c r="D340" s="3">
        <v>25989</v>
      </c>
      <c r="E340">
        <v>6</v>
      </c>
      <c r="F340" s="6" t="str" cm="1">
        <f t="array" ref="F340">_xlfn.IFS(E340=1,"$0 - $19999",
E340=2,"$20000 - $39999",
E340=3,"$40000 - $59999",
E340=4,"$60000 - $69999",
E340=5,"$70000 - $79999",
E340=6,"$80000 - $89999",
E340=7,"$90000 - $99999",
E340=8,"$100000 - $199999",
E340=9,"$200000 - $249999",
TRUE,"$250000 +")</f>
        <v>$80000 - $89999</v>
      </c>
      <c r="G340" t="s">
        <v>1077</v>
      </c>
      <c r="H340" t="s">
        <v>1945</v>
      </c>
      <c r="I340" t="s">
        <v>2092</v>
      </c>
      <c r="J340" s="7" t="str" cm="1">
        <f t="array" aca="1" ref="J340" ca="1">_xlfn.IFS((TODAY()-D340)/365.25&lt;20,"&lt; 20",
(TODAY()-D340)/365.25&lt;30,"20 - 30",
(TODAY()-D340)/365.25&lt;40,"30 - 40",
(TODAY()-D340)/365.25&lt;50,"40 - 50",
(TODAY()-D340)/365.25&lt;60,"50 - 60",
(TODAY()-D340)/365.25&lt;70,"60 - 70",
TRUE,"70+")</f>
        <v>50 - 60</v>
      </c>
      <c r="K340" t="str">
        <f t="shared" si="5"/>
        <v>USA</v>
      </c>
      <c r="L340" s="14">
        <f>SUMIF(ORDERLINES!D:D,CUSTOMERS!A340,ORDERLINES!J:J)</f>
        <v>35</v>
      </c>
      <c r="M340" s="14">
        <f>SUMIF(ORDERLINES!D:D,CUSTOMERS!A340,ORDERLINES!L:L)</f>
        <v>14.5</v>
      </c>
    </row>
    <row r="341" spans="1:13" x14ac:dyDescent="0.2">
      <c r="A341">
        <v>343</v>
      </c>
      <c r="B341" t="s">
        <v>538</v>
      </c>
      <c r="C341" t="s">
        <v>1078</v>
      </c>
      <c r="D341" s="3">
        <v>34432</v>
      </c>
      <c r="E341">
        <v>3</v>
      </c>
      <c r="F341" s="6" t="str" cm="1">
        <f t="array" ref="F341">_xlfn.IFS(E341=1,"$0 - $19999",
E341=2,"$20000 - $39999",
E341=3,"$40000 - $59999",
E341=4,"$60000 - $69999",
E341=5,"$70000 - $79999",
E341=6,"$80000 - $89999",
E341=7,"$90000 - $99999",
E341=8,"$100000 - $199999",
E341=9,"$200000 - $249999",
TRUE,"$250000 +")</f>
        <v>$40000 - $59999</v>
      </c>
      <c r="G341" t="s">
        <v>1079</v>
      </c>
      <c r="H341" t="s">
        <v>1948</v>
      </c>
      <c r="I341" t="s">
        <v>2090</v>
      </c>
      <c r="J341" s="7" t="str" cm="1">
        <f t="array" aca="1" ref="J341" ca="1">_xlfn.IFS((TODAY()-D341)/365.25&lt;20,"&lt; 20",
(TODAY()-D341)/365.25&lt;30,"20 - 30",
(TODAY()-D341)/365.25&lt;40,"30 - 40",
(TODAY()-D341)/365.25&lt;50,"40 - 50",
(TODAY()-D341)/365.25&lt;60,"50 - 60",
(TODAY()-D341)/365.25&lt;70,"60 - 70",
TRUE,"70+")</f>
        <v>20 - 30</v>
      </c>
      <c r="K341" t="str">
        <f t="shared" si="5"/>
        <v>USA</v>
      </c>
      <c r="L341" s="14">
        <f>SUMIF(ORDERLINES!D:D,CUSTOMERS!A341,ORDERLINES!J:J)</f>
        <v>73</v>
      </c>
      <c r="M341" s="14">
        <f>SUMIF(ORDERLINES!D:D,CUSTOMERS!A341,ORDERLINES!L:L)</f>
        <v>34.5</v>
      </c>
    </row>
    <row r="342" spans="1:13" x14ac:dyDescent="0.2">
      <c r="A342">
        <v>344</v>
      </c>
      <c r="B342" t="s">
        <v>1080</v>
      </c>
      <c r="C342" t="s">
        <v>1081</v>
      </c>
      <c r="D342" s="3">
        <v>32670</v>
      </c>
      <c r="E342">
        <v>4</v>
      </c>
      <c r="F342" s="6" t="str" cm="1">
        <f t="array" ref="F342">_xlfn.IFS(E342=1,"$0 - $19999",
E342=2,"$20000 - $39999",
E342=3,"$40000 - $59999",
E342=4,"$60000 - $69999",
E342=5,"$70000 - $79999",
E342=6,"$80000 - $89999",
E342=7,"$90000 - $99999",
E342=8,"$100000 - $199999",
E342=9,"$200000 - $249999",
TRUE,"$250000 +")</f>
        <v>$60000 - $69999</v>
      </c>
      <c r="G342" t="s">
        <v>1082</v>
      </c>
      <c r="H342" t="s">
        <v>2061</v>
      </c>
      <c r="I342" t="s">
        <v>2089</v>
      </c>
      <c r="J342" s="7" t="str" cm="1">
        <f t="array" aca="1" ref="J342" ca="1">_xlfn.IFS((TODAY()-D342)/365.25&lt;20,"&lt; 20",
(TODAY()-D342)/365.25&lt;30,"20 - 30",
(TODAY()-D342)/365.25&lt;40,"30 - 40",
(TODAY()-D342)/365.25&lt;50,"40 - 50",
(TODAY()-D342)/365.25&lt;60,"50 - 60",
(TODAY()-D342)/365.25&lt;70,"60 - 70",
TRUE,"70+")</f>
        <v>30 - 40</v>
      </c>
      <c r="K342" t="str">
        <f t="shared" si="5"/>
        <v>USA</v>
      </c>
      <c r="L342" s="14">
        <f>SUMIF(ORDERLINES!D:D,CUSTOMERS!A342,ORDERLINES!J:J)</f>
        <v>227</v>
      </c>
      <c r="M342" s="14">
        <f>SUMIF(ORDERLINES!D:D,CUSTOMERS!A342,ORDERLINES!L:L)</f>
        <v>98.5</v>
      </c>
    </row>
    <row r="343" spans="1:13" x14ac:dyDescent="0.2">
      <c r="A343">
        <v>345</v>
      </c>
      <c r="B343" t="s">
        <v>1083</v>
      </c>
      <c r="C343" t="s">
        <v>1084</v>
      </c>
      <c r="D343" s="3">
        <v>26373</v>
      </c>
      <c r="E343">
        <v>4</v>
      </c>
      <c r="F343" s="6" t="str" cm="1">
        <f t="array" ref="F343">_xlfn.IFS(E343=1,"$0 - $19999",
E343=2,"$20000 - $39999",
E343=3,"$40000 - $59999",
E343=4,"$60000 - $69999",
E343=5,"$70000 - $79999",
E343=6,"$80000 - $89999",
E343=7,"$90000 - $99999",
E343=8,"$100000 - $199999",
E343=9,"$200000 - $249999",
TRUE,"$250000 +")</f>
        <v>$60000 - $69999</v>
      </c>
      <c r="G343" t="s">
        <v>1085</v>
      </c>
      <c r="H343" t="s">
        <v>1915</v>
      </c>
      <c r="I343" t="s">
        <v>2090</v>
      </c>
      <c r="J343" s="7" t="str" cm="1">
        <f t="array" aca="1" ref="J343" ca="1">_xlfn.IFS((TODAY()-D343)/365.25&lt;20,"&lt; 20",
(TODAY()-D343)/365.25&lt;30,"20 - 30",
(TODAY()-D343)/365.25&lt;40,"30 - 40",
(TODAY()-D343)/365.25&lt;50,"40 - 50",
(TODAY()-D343)/365.25&lt;60,"50 - 60",
(TODAY()-D343)/365.25&lt;70,"60 - 70",
TRUE,"70+")</f>
        <v>50 - 60</v>
      </c>
      <c r="K343" t="str">
        <f t="shared" si="5"/>
        <v>USA</v>
      </c>
      <c r="L343" s="14">
        <f>SUMIF(ORDERLINES!D:D,CUSTOMERS!A343,ORDERLINES!J:J)</f>
        <v>1338</v>
      </c>
      <c r="M343" s="14">
        <f>SUMIF(ORDERLINES!D:D,CUSTOMERS!A343,ORDERLINES!L:L)</f>
        <v>653</v>
      </c>
    </row>
    <row r="344" spans="1:13" x14ac:dyDescent="0.2">
      <c r="A344">
        <v>346</v>
      </c>
      <c r="B344" t="s">
        <v>335</v>
      </c>
      <c r="C344" t="s">
        <v>1086</v>
      </c>
      <c r="D344" s="3">
        <v>26772</v>
      </c>
      <c r="E344">
        <v>4</v>
      </c>
      <c r="F344" s="6" t="str" cm="1">
        <f t="array" ref="F344">_xlfn.IFS(E344=1,"$0 - $19999",
E344=2,"$20000 - $39999",
E344=3,"$40000 - $59999",
E344=4,"$60000 - $69999",
E344=5,"$70000 - $79999",
E344=6,"$80000 - $89999",
E344=7,"$90000 - $99999",
E344=8,"$100000 - $199999",
E344=9,"$200000 - $249999",
TRUE,"$250000 +")</f>
        <v>$60000 - $69999</v>
      </c>
      <c r="G344" t="s">
        <v>1087</v>
      </c>
      <c r="H344" t="s">
        <v>2088</v>
      </c>
      <c r="I344" t="s">
        <v>2099</v>
      </c>
      <c r="J344" s="7" t="str" cm="1">
        <f t="array" aca="1" ref="J344" ca="1">_xlfn.IFS((TODAY()-D344)/365.25&lt;20,"&lt; 20",
(TODAY()-D344)/365.25&lt;30,"20 - 30",
(TODAY()-D344)/365.25&lt;40,"30 - 40",
(TODAY()-D344)/365.25&lt;50,"40 - 50",
(TODAY()-D344)/365.25&lt;60,"50 - 60",
(TODAY()-D344)/365.25&lt;70,"60 - 70",
TRUE,"70+")</f>
        <v>50 - 60</v>
      </c>
      <c r="K344" t="str">
        <f t="shared" si="5"/>
        <v>Canada</v>
      </c>
      <c r="L344" s="14">
        <f>SUMIF(ORDERLINES!D:D,CUSTOMERS!A344,ORDERLINES!J:J)</f>
        <v>474</v>
      </c>
      <c r="M344" s="14">
        <f>SUMIF(ORDERLINES!D:D,CUSTOMERS!A344,ORDERLINES!L:L)</f>
        <v>225</v>
      </c>
    </row>
    <row r="345" spans="1:13" x14ac:dyDescent="0.2">
      <c r="A345">
        <v>347</v>
      </c>
      <c r="B345" t="s">
        <v>759</v>
      </c>
      <c r="C345" t="s">
        <v>1088</v>
      </c>
      <c r="D345" s="3">
        <v>27169</v>
      </c>
      <c r="E345">
        <v>6</v>
      </c>
      <c r="F345" s="6" t="str" cm="1">
        <f t="array" ref="F345">_xlfn.IFS(E345=1,"$0 - $19999",
E345=2,"$20000 - $39999",
E345=3,"$40000 - $59999",
E345=4,"$60000 - $69999",
E345=5,"$70000 - $79999",
E345=6,"$80000 - $89999",
E345=7,"$90000 - $99999",
E345=8,"$100000 - $199999",
E345=9,"$200000 - $249999",
TRUE,"$250000 +")</f>
        <v>$80000 - $89999</v>
      </c>
      <c r="G345" t="s">
        <v>1089</v>
      </c>
      <c r="H345" t="s">
        <v>1924</v>
      </c>
      <c r="I345" t="s">
        <v>2092</v>
      </c>
      <c r="J345" s="7" t="str" cm="1">
        <f t="array" aca="1" ref="J345" ca="1">_xlfn.IFS((TODAY()-D345)/365.25&lt;20,"&lt; 20",
(TODAY()-D345)/365.25&lt;30,"20 - 30",
(TODAY()-D345)/365.25&lt;40,"30 - 40",
(TODAY()-D345)/365.25&lt;50,"40 - 50",
(TODAY()-D345)/365.25&lt;60,"50 - 60",
(TODAY()-D345)/365.25&lt;70,"60 - 70",
TRUE,"70+")</f>
        <v>40 - 50</v>
      </c>
      <c r="K345" t="str">
        <f t="shared" si="5"/>
        <v>USA</v>
      </c>
      <c r="L345" s="14">
        <f>SUMIF(ORDERLINES!D:D,CUSTOMERS!A345,ORDERLINES!J:J)</f>
        <v>644</v>
      </c>
      <c r="M345" s="14">
        <f>SUMIF(ORDERLINES!D:D,CUSTOMERS!A345,ORDERLINES!L:L)</f>
        <v>296</v>
      </c>
    </row>
    <row r="346" spans="1:13" x14ac:dyDescent="0.2">
      <c r="A346">
        <v>348</v>
      </c>
      <c r="B346" t="s">
        <v>631</v>
      </c>
      <c r="C346" t="s">
        <v>1090</v>
      </c>
      <c r="D346" s="3">
        <v>27572</v>
      </c>
      <c r="E346">
        <v>6</v>
      </c>
      <c r="F346" s="6" t="str" cm="1">
        <f t="array" ref="F346">_xlfn.IFS(E346=1,"$0 - $19999",
E346=2,"$20000 - $39999",
E346=3,"$40000 - $59999",
E346=4,"$60000 - $69999",
E346=5,"$70000 - $79999",
E346=6,"$80000 - $89999",
E346=7,"$90000 - $99999",
E346=8,"$100000 - $199999",
E346=9,"$200000 - $249999",
TRUE,"$250000 +")</f>
        <v>$80000 - $89999</v>
      </c>
      <c r="G346" t="s">
        <v>1091</v>
      </c>
      <c r="H346" t="s">
        <v>1881</v>
      </c>
      <c r="I346" t="s">
        <v>2093</v>
      </c>
      <c r="J346" s="7" t="str" cm="1">
        <f t="array" aca="1" ref="J346" ca="1">_xlfn.IFS((TODAY()-D346)/365.25&lt;20,"&lt; 20",
(TODAY()-D346)/365.25&lt;30,"20 - 30",
(TODAY()-D346)/365.25&lt;40,"30 - 40",
(TODAY()-D346)/365.25&lt;50,"40 - 50",
(TODAY()-D346)/365.25&lt;60,"50 - 60",
(TODAY()-D346)/365.25&lt;70,"60 - 70",
TRUE,"70+")</f>
        <v>40 - 50</v>
      </c>
      <c r="K346" t="str">
        <f t="shared" si="5"/>
        <v>USA</v>
      </c>
      <c r="L346" s="14">
        <f>SUMIF(ORDERLINES!D:D,CUSTOMERS!A346,ORDERLINES!J:J)</f>
        <v>24</v>
      </c>
      <c r="M346" s="14">
        <f>SUMIF(ORDERLINES!D:D,CUSTOMERS!A346,ORDERLINES!L:L)</f>
        <v>10</v>
      </c>
    </row>
    <row r="347" spans="1:13" x14ac:dyDescent="0.2">
      <c r="A347">
        <v>349</v>
      </c>
      <c r="B347" t="s">
        <v>1092</v>
      </c>
      <c r="C347" t="s">
        <v>1093</v>
      </c>
      <c r="D347" s="3">
        <v>27117</v>
      </c>
      <c r="E347">
        <v>9</v>
      </c>
      <c r="F347" s="6" t="str" cm="1">
        <f t="array" ref="F347">_xlfn.IFS(E347=1,"$0 - $19999",
E347=2,"$20000 - $39999",
E347=3,"$40000 - $59999",
E347=4,"$60000 - $69999",
E347=5,"$70000 - $79999",
E347=6,"$80000 - $89999",
E347=7,"$90000 - $99999",
E347=8,"$100000 - $199999",
E347=9,"$200000 - $249999",
TRUE,"$250000 +")</f>
        <v>$200000 - $249999</v>
      </c>
      <c r="G347" t="s">
        <v>1094</v>
      </c>
      <c r="H347" t="s">
        <v>2086</v>
      </c>
      <c r="I347" t="s">
        <v>2098</v>
      </c>
      <c r="J347" s="7" t="str" cm="1">
        <f t="array" aca="1" ref="J347" ca="1">_xlfn.IFS((TODAY()-D347)/365.25&lt;20,"&lt; 20",
(TODAY()-D347)/365.25&lt;30,"20 - 30",
(TODAY()-D347)/365.25&lt;40,"30 - 40",
(TODAY()-D347)/365.25&lt;50,"40 - 50",
(TODAY()-D347)/365.25&lt;60,"50 - 60",
(TODAY()-D347)/365.25&lt;70,"60 - 70",
TRUE,"70+")</f>
        <v>40 - 50</v>
      </c>
      <c r="K347" t="str">
        <f t="shared" si="5"/>
        <v>Europe</v>
      </c>
      <c r="L347" s="14">
        <f>SUMIF(ORDERLINES!D:D,CUSTOMERS!A347,ORDERLINES!J:J)</f>
        <v>163</v>
      </c>
      <c r="M347" s="14">
        <f>SUMIF(ORDERLINES!D:D,CUSTOMERS!A347,ORDERLINES!L:L)</f>
        <v>76.5</v>
      </c>
    </row>
    <row r="348" spans="1:13" x14ac:dyDescent="0.2">
      <c r="A348">
        <v>350</v>
      </c>
      <c r="B348" t="s">
        <v>581</v>
      </c>
      <c r="C348" t="s">
        <v>1095</v>
      </c>
      <c r="D348" s="3">
        <v>34828</v>
      </c>
      <c r="E348">
        <v>7</v>
      </c>
      <c r="F348" s="6" t="str" cm="1">
        <f t="array" ref="F348">_xlfn.IFS(E348=1,"$0 - $19999",
E348=2,"$20000 - $39999",
E348=3,"$40000 - $59999",
E348=4,"$60000 - $69999",
E348=5,"$70000 - $79999",
E348=6,"$80000 - $89999",
E348=7,"$90000 - $99999",
E348=8,"$100000 - $199999",
E348=9,"$200000 - $249999",
TRUE,"$250000 +")</f>
        <v>$90000 - $99999</v>
      </c>
      <c r="G348" t="s">
        <v>1096</v>
      </c>
      <c r="H348" t="s">
        <v>1858</v>
      </c>
      <c r="I348" t="s">
        <v>2093</v>
      </c>
      <c r="J348" s="7" t="str" cm="1">
        <f t="array" aca="1" ref="J348" ca="1">_xlfn.IFS((TODAY()-D348)/365.25&lt;20,"&lt; 20",
(TODAY()-D348)/365.25&lt;30,"20 - 30",
(TODAY()-D348)/365.25&lt;40,"30 - 40",
(TODAY()-D348)/365.25&lt;50,"40 - 50",
(TODAY()-D348)/365.25&lt;60,"50 - 60",
(TODAY()-D348)/365.25&lt;70,"60 - 70",
TRUE,"70+")</f>
        <v>20 - 30</v>
      </c>
      <c r="K348" t="str">
        <f t="shared" si="5"/>
        <v>USA</v>
      </c>
      <c r="L348" s="14">
        <f>SUMIF(ORDERLINES!D:D,CUSTOMERS!A348,ORDERLINES!J:J)</f>
        <v>3449</v>
      </c>
      <c r="M348" s="14">
        <f>SUMIF(ORDERLINES!D:D,CUSTOMERS!A348,ORDERLINES!L:L)</f>
        <v>1711.5</v>
      </c>
    </row>
    <row r="349" spans="1:13" x14ac:dyDescent="0.2">
      <c r="A349">
        <v>351</v>
      </c>
      <c r="B349" t="s">
        <v>344</v>
      </c>
      <c r="C349" t="s">
        <v>1097</v>
      </c>
      <c r="D349" s="3">
        <v>27956</v>
      </c>
      <c r="E349">
        <v>3</v>
      </c>
      <c r="F349" s="6" t="str" cm="1">
        <f t="array" ref="F349">_xlfn.IFS(E349=1,"$0 - $19999",
E349=2,"$20000 - $39999",
E349=3,"$40000 - $59999",
E349=4,"$60000 - $69999",
E349=5,"$70000 - $79999",
E349=6,"$80000 - $89999",
E349=7,"$90000 - $99999",
E349=8,"$100000 - $199999",
E349=9,"$200000 - $249999",
TRUE,"$250000 +")</f>
        <v>$40000 - $59999</v>
      </c>
      <c r="G349" t="s">
        <v>1098</v>
      </c>
      <c r="H349" t="s">
        <v>1891</v>
      </c>
      <c r="I349" t="s">
        <v>2093</v>
      </c>
      <c r="J349" s="7" t="str" cm="1">
        <f t="array" aca="1" ref="J349" ca="1">_xlfn.IFS((TODAY()-D349)/365.25&lt;20,"&lt; 20",
(TODAY()-D349)/365.25&lt;30,"20 - 30",
(TODAY()-D349)/365.25&lt;40,"30 - 40",
(TODAY()-D349)/365.25&lt;50,"40 - 50",
(TODAY()-D349)/365.25&lt;60,"50 - 60",
(TODAY()-D349)/365.25&lt;70,"60 - 70",
TRUE,"70+")</f>
        <v>40 - 50</v>
      </c>
      <c r="K349" t="str">
        <f t="shared" si="5"/>
        <v>USA</v>
      </c>
      <c r="L349" s="14">
        <f>SUMIF(ORDERLINES!D:D,CUSTOMERS!A349,ORDERLINES!J:J)</f>
        <v>29</v>
      </c>
      <c r="M349" s="14">
        <f>SUMIF(ORDERLINES!D:D,CUSTOMERS!A349,ORDERLINES!L:L)</f>
        <v>13.5</v>
      </c>
    </row>
    <row r="350" spans="1:13" x14ac:dyDescent="0.2">
      <c r="A350">
        <v>352</v>
      </c>
      <c r="B350" t="s">
        <v>1099</v>
      </c>
      <c r="C350" t="s">
        <v>1100</v>
      </c>
      <c r="D350" s="3">
        <v>28347</v>
      </c>
      <c r="E350">
        <v>6</v>
      </c>
      <c r="F350" s="6" t="str" cm="1">
        <f t="array" ref="F350">_xlfn.IFS(E350=1,"$0 - $19999",
E350=2,"$20000 - $39999",
E350=3,"$40000 - $59999",
E350=4,"$60000 - $69999",
E350=5,"$70000 - $79999",
E350=6,"$80000 - $89999",
E350=7,"$90000 - $99999",
E350=8,"$100000 - $199999",
E350=9,"$200000 - $249999",
TRUE,"$250000 +")</f>
        <v>$80000 - $89999</v>
      </c>
      <c r="G350" t="s">
        <v>1101</v>
      </c>
      <c r="H350" t="s">
        <v>1997</v>
      </c>
      <c r="I350" t="s">
        <v>2092</v>
      </c>
      <c r="J350" s="7" t="str" cm="1">
        <f t="array" aca="1" ref="J350" ca="1">_xlfn.IFS((TODAY()-D350)/365.25&lt;20,"&lt; 20",
(TODAY()-D350)/365.25&lt;30,"20 - 30",
(TODAY()-D350)/365.25&lt;40,"30 - 40",
(TODAY()-D350)/365.25&lt;50,"40 - 50",
(TODAY()-D350)/365.25&lt;60,"50 - 60",
(TODAY()-D350)/365.25&lt;70,"60 - 70",
TRUE,"70+")</f>
        <v>40 - 50</v>
      </c>
      <c r="K350" t="str">
        <f t="shared" si="5"/>
        <v>USA</v>
      </c>
      <c r="L350" s="14">
        <f>SUMIF(ORDERLINES!D:D,CUSTOMERS!A350,ORDERLINES!J:J)</f>
        <v>160</v>
      </c>
      <c r="M350" s="14">
        <f>SUMIF(ORDERLINES!D:D,CUSTOMERS!A350,ORDERLINES!L:L)</f>
        <v>77</v>
      </c>
    </row>
    <row r="351" spans="1:13" x14ac:dyDescent="0.2">
      <c r="A351">
        <v>353</v>
      </c>
      <c r="B351" t="s">
        <v>1102</v>
      </c>
      <c r="C351" t="s">
        <v>1103</v>
      </c>
      <c r="D351" s="3">
        <v>27508</v>
      </c>
      <c r="E351">
        <v>2</v>
      </c>
      <c r="F351" s="6" t="str" cm="1">
        <f t="array" ref="F351">_xlfn.IFS(E351=1,"$0 - $19999",
E351=2,"$20000 - $39999",
E351=3,"$40000 - $59999",
E351=4,"$60000 - $69999",
E351=5,"$70000 - $79999",
E351=6,"$80000 - $89999",
E351=7,"$90000 - $99999",
E351=8,"$100000 - $199999",
E351=9,"$200000 - $249999",
TRUE,"$250000 +")</f>
        <v>$20000 - $39999</v>
      </c>
      <c r="G351" t="s">
        <v>1104</v>
      </c>
      <c r="H351" t="s">
        <v>2076</v>
      </c>
      <c r="I351" t="s">
        <v>2095</v>
      </c>
      <c r="J351" s="7" t="str" cm="1">
        <f t="array" aca="1" ref="J351" ca="1">_xlfn.IFS((TODAY()-D351)/365.25&lt;20,"&lt; 20",
(TODAY()-D351)/365.25&lt;30,"20 - 30",
(TODAY()-D351)/365.25&lt;40,"30 - 40",
(TODAY()-D351)/365.25&lt;50,"40 - 50",
(TODAY()-D351)/365.25&lt;60,"50 - 60",
(TODAY()-D351)/365.25&lt;70,"60 - 70",
TRUE,"70+")</f>
        <v>40 - 50</v>
      </c>
      <c r="K351" t="str">
        <f t="shared" si="5"/>
        <v>USA</v>
      </c>
      <c r="L351" s="14">
        <f>SUMIF(ORDERLINES!D:D,CUSTOMERS!A351,ORDERLINES!J:J)</f>
        <v>600</v>
      </c>
      <c r="M351" s="14">
        <f>SUMIF(ORDERLINES!D:D,CUSTOMERS!A351,ORDERLINES!L:L)</f>
        <v>295</v>
      </c>
    </row>
    <row r="352" spans="1:13" x14ac:dyDescent="0.2">
      <c r="A352">
        <v>354</v>
      </c>
      <c r="B352" t="s">
        <v>384</v>
      </c>
      <c r="C352" t="s">
        <v>1105</v>
      </c>
      <c r="D352" s="3">
        <v>28748</v>
      </c>
      <c r="E352">
        <v>2</v>
      </c>
      <c r="F352" s="6" t="str" cm="1">
        <f t="array" ref="F352">_xlfn.IFS(E352=1,"$0 - $19999",
E352=2,"$20000 - $39999",
E352=3,"$40000 - $59999",
E352=4,"$60000 - $69999",
E352=5,"$70000 - $79999",
E352=6,"$80000 - $89999",
E352=7,"$90000 - $99999",
E352=8,"$100000 - $199999",
E352=9,"$200000 - $249999",
TRUE,"$250000 +")</f>
        <v>$20000 - $39999</v>
      </c>
      <c r="G352" t="s">
        <v>1106</v>
      </c>
      <c r="H352" t="s">
        <v>2030</v>
      </c>
      <c r="I352" t="s">
        <v>2093</v>
      </c>
      <c r="J352" s="7" t="str" cm="1">
        <f t="array" aca="1" ref="J352" ca="1">_xlfn.IFS((TODAY()-D352)/365.25&lt;20,"&lt; 20",
(TODAY()-D352)/365.25&lt;30,"20 - 30",
(TODAY()-D352)/365.25&lt;40,"30 - 40",
(TODAY()-D352)/365.25&lt;50,"40 - 50",
(TODAY()-D352)/365.25&lt;60,"50 - 60",
(TODAY()-D352)/365.25&lt;70,"60 - 70",
TRUE,"70+")</f>
        <v>40 - 50</v>
      </c>
      <c r="K352" t="str">
        <f t="shared" si="5"/>
        <v>USA</v>
      </c>
      <c r="L352" s="14">
        <f>SUMIF(ORDERLINES!D:D,CUSTOMERS!A352,ORDERLINES!J:J)</f>
        <v>155</v>
      </c>
      <c r="M352" s="14">
        <f>SUMIF(ORDERLINES!D:D,CUSTOMERS!A352,ORDERLINES!L:L)</f>
        <v>73.5</v>
      </c>
    </row>
    <row r="353" spans="1:13" x14ac:dyDescent="0.2">
      <c r="A353">
        <v>355</v>
      </c>
      <c r="B353" t="s">
        <v>903</v>
      </c>
      <c r="C353" t="s">
        <v>1107</v>
      </c>
      <c r="D353" s="3">
        <v>32487</v>
      </c>
      <c r="E353">
        <v>10</v>
      </c>
      <c r="F353" s="6" t="str" cm="1">
        <f t="array" ref="F353">_xlfn.IFS(E353=1,"$0 - $19999",
E353=2,"$20000 - $39999",
E353=3,"$40000 - $59999",
E353=4,"$60000 - $69999",
E353=5,"$70000 - $79999",
E353=6,"$80000 - $89999",
E353=7,"$90000 - $99999",
E353=8,"$100000 - $199999",
E353=9,"$200000 - $249999",
TRUE,"$250000 +")</f>
        <v>$250000 +</v>
      </c>
      <c r="G353" t="s">
        <v>1108</v>
      </c>
      <c r="H353" t="s">
        <v>2023</v>
      </c>
      <c r="I353" t="s">
        <v>2089</v>
      </c>
      <c r="J353" s="7" t="str" cm="1">
        <f t="array" aca="1" ref="J353" ca="1">_xlfn.IFS((TODAY()-D353)/365.25&lt;20,"&lt; 20",
(TODAY()-D353)/365.25&lt;30,"20 - 30",
(TODAY()-D353)/365.25&lt;40,"30 - 40",
(TODAY()-D353)/365.25&lt;50,"40 - 50",
(TODAY()-D353)/365.25&lt;60,"50 - 60",
(TODAY()-D353)/365.25&lt;70,"60 - 70",
TRUE,"70+")</f>
        <v>30 - 40</v>
      </c>
      <c r="K353" t="str">
        <f t="shared" si="5"/>
        <v>USA</v>
      </c>
      <c r="L353" s="14">
        <f>SUMIF(ORDERLINES!D:D,CUSTOMERS!A353,ORDERLINES!J:J)</f>
        <v>522</v>
      </c>
      <c r="M353" s="14">
        <f>SUMIF(ORDERLINES!D:D,CUSTOMERS!A353,ORDERLINES!L:L)</f>
        <v>251</v>
      </c>
    </row>
    <row r="354" spans="1:13" x14ac:dyDescent="0.2">
      <c r="A354">
        <v>356</v>
      </c>
      <c r="B354" t="s">
        <v>445</v>
      </c>
      <c r="C354" t="s">
        <v>1109</v>
      </c>
      <c r="D354" s="3">
        <v>33271</v>
      </c>
      <c r="E354">
        <v>3</v>
      </c>
      <c r="F354" s="6" t="str" cm="1">
        <f t="array" ref="F354">_xlfn.IFS(E354=1,"$0 - $19999",
E354=2,"$20000 - $39999",
E354=3,"$40000 - $59999",
E354=4,"$60000 - $69999",
E354=5,"$70000 - $79999",
E354=6,"$80000 - $89999",
E354=7,"$90000 - $99999",
E354=8,"$100000 - $199999",
E354=9,"$200000 - $249999",
TRUE,"$250000 +")</f>
        <v>$40000 - $59999</v>
      </c>
      <c r="G354" t="s">
        <v>1110</v>
      </c>
      <c r="H354" t="s">
        <v>2042</v>
      </c>
      <c r="I354" t="s">
        <v>2095</v>
      </c>
      <c r="J354" s="7" t="str" cm="1">
        <f t="array" aca="1" ref="J354" ca="1">_xlfn.IFS((TODAY()-D354)/365.25&lt;20,"&lt; 20",
(TODAY()-D354)/365.25&lt;30,"20 - 30",
(TODAY()-D354)/365.25&lt;40,"30 - 40",
(TODAY()-D354)/365.25&lt;50,"40 - 50",
(TODAY()-D354)/365.25&lt;60,"50 - 60",
(TODAY()-D354)/365.25&lt;70,"60 - 70",
TRUE,"70+")</f>
        <v>30 - 40</v>
      </c>
      <c r="K354" t="str">
        <f t="shared" si="5"/>
        <v>USA</v>
      </c>
      <c r="L354" s="14">
        <f>SUMIF(ORDERLINES!D:D,CUSTOMERS!A354,ORDERLINES!J:J)</f>
        <v>65</v>
      </c>
      <c r="M354" s="14">
        <f>SUMIF(ORDERLINES!D:D,CUSTOMERS!A354,ORDERLINES!L:L)</f>
        <v>29.5</v>
      </c>
    </row>
    <row r="355" spans="1:13" x14ac:dyDescent="0.2">
      <c r="A355">
        <v>357</v>
      </c>
      <c r="B355" t="s">
        <v>1111</v>
      </c>
      <c r="C355" t="s">
        <v>1112</v>
      </c>
      <c r="D355" s="3">
        <v>27904</v>
      </c>
      <c r="E355">
        <v>10</v>
      </c>
      <c r="F355" s="6" t="str" cm="1">
        <f t="array" ref="F355">_xlfn.IFS(E355=1,"$0 - $19999",
E355=2,"$20000 - $39999",
E355=3,"$40000 - $59999",
E355=4,"$60000 - $69999",
E355=5,"$70000 - $79999",
E355=6,"$80000 - $89999",
E355=7,"$90000 - $99999",
E355=8,"$100000 - $199999",
E355=9,"$200000 - $249999",
TRUE,"$250000 +")</f>
        <v>$250000 +</v>
      </c>
      <c r="G355" t="s">
        <v>1113</v>
      </c>
      <c r="H355" t="s">
        <v>2050</v>
      </c>
      <c r="I355" t="s">
        <v>2095</v>
      </c>
      <c r="J355" s="7" t="str" cm="1">
        <f t="array" aca="1" ref="J355" ca="1">_xlfn.IFS((TODAY()-D355)/365.25&lt;20,"&lt; 20",
(TODAY()-D355)/365.25&lt;30,"20 - 30",
(TODAY()-D355)/365.25&lt;40,"30 - 40",
(TODAY()-D355)/365.25&lt;50,"40 - 50",
(TODAY()-D355)/365.25&lt;60,"50 - 60",
(TODAY()-D355)/365.25&lt;70,"60 - 70",
TRUE,"70+")</f>
        <v>40 - 50</v>
      </c>
      <c r="K355" t="str">
        <f t="shared" si="5"/>
        <v>USA</v>
      </c>
      <c r="L355" s="14">
        <f>SUMIF(ORDERLINES!D:D,CUSTOMERS!A355,ORDERLINES!J:J)</f>
        <v>389</v>
      </c>
      <c r="M355" s="14">
        <f>SUMIF(ORDERLINES!D:D,CUSTOMERS!A355,ORDERLINES!L:L)</f>
        <v>180.5</v>
      </c>
    </row>
    <row r="356" spans="1:13" x14ac:dyDescent="0.2">
      <c r="A356">
        <v>358</v>
      </c>
      <c r="B356" t="s">
        <v>1114</v>
      </c>
      <c r="C356" t="s">
        <v>380</v>
      </c>
      <c r="D356" s="3">
        <v>28302</v>
      </c>
      <c r="E356">
        <v>4</v>
      </c>
      <c r="F356" s="6" t="str" cm="1">
        <f t="array" ref="F356">_xlfn.IFS(E356=1,"$0 - $19999",
E356=2,"$20000 - $39999",
E356=3,"$40000 - $59999",
E356=4,"$60000 - $69999",
E356=5,"$70000 - $79999",
E356=6,"$80000 - $89999",
E356=7,"$90000 - $99999",
E356=8,"$100000 - $199999",
E356=9,"$200000 - $249999",
TRUE,"$250000 +")</f>
        <v>$60000 - $69999</v>
      </c>
      <c r="G356" t="s">
        <v>1115</v>
      </c>
      <c r="H356" t="s">
        <v>2085</v>
      </c>
      <c r="I356" t="s">
        <v>2098</v>
      </c>
      <c r="J356" s="7" t="str" cm="1">
        <f t="array" aca="1" ref="J356" ca="1">_xlfn.IFS((TODAY()-D356)/365.25&lt;20,"&lt; 20",
(TODAY()-D356)/365.25&lt;30,"20 - 30",
(TODAY()-D356)/365.25&lt;40,"30 - 40",
(TODAY()-D356)/365.25&lt;50,"40 - 50",
(TODAY()-D356)/365.25&lt;60,"50 - 60",
(TODAY()-D356)/365.25&lt;70,"60 - 70",
TRUE,"70+")</f>
        <v>40 - 50</v>
      </c>
      <c r="K356" t="str">
        <f t="shared" si="5"/>
        <v>Europe</v>
      </c>
      <c r="L356" s="14">
        <f>SUMIF(ORDERLINES!D:D,CUSTOMERS!A356,ORDERLINES!J:J)</f>
        <v>903</v>
      </c>
      <c r="M356" s="14">
        <f>SUMIF(ORDERLINES!D:D,CUSTOMERS!A356,ORDERLINES!L:L)</f>
        <v>435.5</v>
      </c>
    </row>
    <row r="357" spans="1:13" x14ac:dyDescent="0.2">
      <c r="A357">
        <v>359</v>
      </c>
      <c r="B357" t="s">
        <v>1116</v>
      </c>
      <c r="C357" t="s">
        <v>1117</v>
      </c>
      <c r="D357" s="3">
        <v>19027</v>
      </c>
      <c r="E357">
        <v>6</v>
      </c>
      <c r="F357" s="6" t="str" cm="1">
        <f t="array" ref="F357">_xlfn.IFS(E357=1,"$0 - $19999",
E357=2,"$20000 - $39999",
E357=3,"$40000 - $59999",
E357=4,"$60000 - $69999",
E357=5,"$70000 - $79999",
E357=6,"$80000 - $89999",
E357=7,"$90000 - $99999",
E357=8,"$100000 - $199999",
E357=9,"$200000 - $249999",
TRUE,"$250000 +")</f>
        <v>$80000 - $89999</v>
      </c>
      <c r="G357" t="s">
        <v>1118</v>
      </c>
      <c r="H357" t="s">
        <v>1929</v>
      </c>
      <c r="I357" t="s">
        <v>2094</v>
      </c>
      <c r="J357" s="7" t="str" cm="1">
        <f t="array" aca="1" ref="J357" ca="1">_xlfn.IFS((TODAY()-D357)/365.25&lt;20,"&lt; 20",
(TODAY()-D357)/365.25&lt;30,"20 - 30",
(TODAY()-D357)/365.25&lt;40,"30 - 40",
(TODAY()-D357)/365.25&lt;50,"40 - 50",
(TODAY()-D357)/365.25&lt;60,"50 - 60",
(TODAY()-D357)/365.25&lt;70,"60 - 70",
TRUE,"70+")</f>
        <v>70+</v>
      </c>
      <c r="K357" t="str">
        <f t="shared" si="5"/>
        <v>USA</v>
      </c>
      <c r="L357" s="14">
        <f>SUMIF(ORDERLINES!D:D,CUSTOMERS!A357,ORDERLINES!J:J)</f>
        <v>357</v>
      </c>
      <c r="M357" s="14">
        <f>SUMIF(ORDERLINES!D:D,CUSTOMERS!A357,ORDERLINES!L:L)</f>
        <v>155.5</v>
      </c>
    </row>
    <row r="358" spans="1:13" x14ac:dyDescent="0.2">
      <c r="A358">
        <v>360</v>
      </c>
      <c r="B358" t="s">
        <v>634</v>
      </c>
      <c r="C358" t="s">
        <v>1119</v>
      </c>
      <c r="D358" s="3">
        <v>35220</v>
      </c>
      <c r="E358">
        <v>2</v>
      </c>
      <c r="F358" s="6" t="str" cm="1">
        <f t="array" ref="F358">_xlfn.IFS(E358=1,"$0 - $19999",
E358=2,"$20000 - $39999",
E358=3,"$40000 - $59999",
E358=4,"$60000 - $69999",
E358=5,"$70000 - $79999",
E358=6,"$80000 - $89999",
E358=7,"$90000 - $99999",
E358=8,"$100000 - $199999",
E358=9,"$200000 - $249999",
TRUE,"$250000 +")</f>
        <v>$20000 - $39999</v>
      </c>
      <c r="G358" t="s">
        <v>1120</v>
      </c>
      <c r="H358" t="s">
        <v>2048</v>
      </c>
      <c r="I358" t="s">
        <v>2090</v>
      </c>
      <c r="J358" s="7" t="str" cm="1">
        <f t="array" aca="1" ref="J358" ca="1">_xlfn.IFS((TODAY()-D358)/365.25&lt;20,"&lt; 20",
(TODAY()-D358)/365.25&lt;30,"20 - 30",
(TODAY()-D358)/365.25&lt;40,"30 - 40",
(TODAY()-D358)/365.25&lt;50,"40 - 50",
(TODAY()-D358)/365.25&lt;60,"50 - 60",
(TODAY()-D358)/365.25&lt;70,"60 - 70",
TRUE,"70+")</f>
        <v>20 - 30</v>
      </c>
      <c r="K358" t="str">
        <f t="shared" si="5"/>
        <v>USA</v>
      </c>
      <c r="L358" s="14">
        <f>SUMIF(ORDERLINES!D:D,CUSTOMERS!A358,ORDERLINES!J:J)</f>
        <v>114</v>
      </c>
      <c r="M358" s="14">
        <f>SUMIF(ORDERLINES!D:D,CUSTOMERS!A358,ORDERLINES!L:L)</f>
        <v>52</v>
      </c>
    </row>
    <row r="359" spans="1:13" x14ac:dyDescent="0.2">
      <c r="A359">
        <v>361</v>
      </c>
      <c r="B359" t="s">
        <v>1121</v>
      </c>
      <c r="C359" t="s">
        <v>1122</v>
      </c>
      <c r="D359" s="3">
        <v>31593</v>
      </c>
      <c r="E359">
        <v>8</v>
      </c>
      <c r="F359" s="6" t="str" cm="1">
        <f t="array" ref="F359">_xlfn.IFS(E359=1,"$0 - $19999",
E359=2,"$20000 - $39999",
E359=3,"$40000 - $59999",
E359=4,"$60000 - $69999",
E359=5,"$70000 - $79999",
E359=6,"$80000 - $89999",
E359=7,"$90000 - $99999",
E359=8,"$100000 - $199999",
E359=9,"$200000 - $249999",
TRUE,"$250000 +")</f>
        <v>$100000 - $199999</v>
      </c>
      <c r="G359" t="s">
        <v>1123</v>
      </c>
      <c r="H359" t="s">
        <v>2083</v>
      </c>
      <c r="I359" t="s">
        <v>2097</v>
      </c>
      <c r="J359" s="7" t="str" cm="1">
        <f t="array" aca="1" ref="J359" ca="1">_xlfn.IFS((TODAY()-D359)/365.25&lt;20,"&lt; 20",
(TODAY()-D359)/365.25&lt;30,"20 - 30",
(TODAY()-D359)/365.25&lt;40,"30 - 40",
(TODAY()-D359)/365.25&lt;50,"40 - 50",
(TODAY()-D359)/365.25&lt;60,"50 - 60",
(TODAY()-D359)/365.25&lt;70,"60 - 70",
TRUE,"70+")</f>
        <v>30 - 40</v>
      </c>
      <c r="K359" t="str">
        <f t="shared" si="5"/>
        <v>Europe</v>
      </c>
      <c r="L359" s="14">
        <f>SUMIF(ORDERLINES!D:D,CUSTOMERS!A359,ORDERLINES!J:J)</f>
        <v>97</v>
      </c>
      <c r="M359" s="14">
        <f>SUMIF(ORDERLINES!D:D,CUSTOMERS!A359,ORDERLINES!L:L)</f>
        <v>35.5</v>
      </c>
    </row>
    <row r="360" spans="1:13" x14ac:dyDescent="0.2">
      <c r="A360">
        <v>362</v>
      </c>
      <c r="B360" t="s">
        <v>1124</v>
      </c>
      <c r="C360" t="s">
        <v>1125</v>
      </c>
      <c r="D360" s="3">
        <v>23725</v>
      </c>
      <c r="E360">
        <v>3</v>
      </c>
      <c r="F360" s="6" t="str" cm="1">
        <f t="array" ref="F360">_xlfn.IFS(E360=1,"$0 - $19999",
E360=2,"$20000 - $39999",
E360=3,"$40000 - $59999",
E360=4,"$60000 - $69999",
E360=5,"$70000 - $79999",
E360=6,"$80000 - $89999",
E360=7,"$90000 - $99999",
E360=8,"$100000 - $199999",
E360=9,"$200000 - $249999",
TRUE,"$250000 +")</f>
        <v>$40000 - $59999</v>
      </c>
      <c r="G360" t="s">
        <v>1126</v>
      </c>
      <c r="H360" t="s">
        <v>2086</v>
      </c>
      <c r="I360" t="s">
        <v>2098</v>
      </c>
      <c r="J360" s="7" t="str" cm="1">
        <f t="array" aca="1" ref="J360" ca="1">_xlfn.IFS((TODAY()-D360)/365.25&lt;20,"&lt; 20",
(TODAY()-D360)/365.25&lt;30,"20 - 30",
(TODAY()-D360)/365.25&lt;40,"30 - 40",
(TODAY()-D360)/365.25&lt;50,"40 - 50",
(TODAY()-D360)/365.25&lt;60,"50 - 60",
(TODAY()-D360)/365.25&lt;70,"60 - 70",
TRUE,"70+")</f>
        <v>50 - 60</v>
      </c>
      <c r="K360" t="str">
        <f t="shared" si="5"/>
        <v>Europe</v>
      </c>
      <c r="L360" s="14">
        <f>SUMIF(ORDERLINES!D:D,CUSTOMERS!A360,ORDERLINES!J:J)</f>
        <v>206</v>
      </c>
      <c r="M360" s="14">
        <f>SUMIF(ORDERLINES!D:D,CUSTOMERS!A360,ORDERLINES!L:L)</f>
        <v>91</v>
      </c>
    </row>
    <row r="361" spans="1:13" x14ac:dyDescent="0.2">
      <c r="A361">
        <v>363</v>
      </c>
      <c r="B361" t="s">
        <v>1127</v>
      </c>
      <c r="C361" t="s">
        <v>1128</v>
      </c>
      <c r="D361" s="3">
        <v>28370</v>
      </c>
      <c r="E361">
        <v>7</v>
      </c>
      <c r="F361" s="6" t="str" cm="1">
        <f t="array" ref="F361">_xlfn.IFS(E361=1,"$0 - $19999",
E361=2,"$20000 - $39999",
E361=3,"$40000 - $59999",
E361=4,"$60000 - $69999",
E361=5,"$70000 - $79999",
E361=6,"$80000 - $89999",
E361=7,"$90000 - $99999",
E361=8,"$100000 - $199999",
E361=9,"$200000 - $249999",
TRUE,"$250000 +")</f>
        <v>$90000 - $99999</v>
      </c>
      <c r="G361" t="s">
        <v>1129</v>
      </c>
      <c r="H361" t="s">
        <v>1868</v>
      </c>
      <c r="I361" t="s">
        <v>2093</v>
      </c>
      <c r="J361" s="7" t="str" cm="1">
        <f t="array" aca="1" ref="J361" ca="1">_xlfn.IFS((TODAY()-D361)/365.25&lt;20,"&lt; 20",
(TODAY()-D361)/365.25&lt;30,"20 - 30",
(TODAY()-D361)/365.25&lt;40,"30 - 40",
(TODAY()-D361)/365.25&lt;50,"40 - 50",
(TODAY()-D361)/365.25&lt;60,"50 - 60",
(TODAY()-D361)/365.25&lt;70,"60 - 70",
TRUE,"70+")</f>
        <v>40 - 50</v>
      </c>
      <c r="K361" t="str">
        <f t="shared" si="5"/>
        <v>USA</v>
      </c>
      <c r="L361" s="14">
        <f>SUMIF(ORDERLINES!D:D,CUSTOMERS!A361,ORDERLINES!J:J)</f>
        <v>176</v>
      </c>
      <c r="M361" s="14">
        <f>SUMIF(ORDERLINES!D:D,CUSTOMERS!A361,ORDERLINES!L:L)</f>
        <v>76</v>
      </c>
    </row>
    <row r="362" spans="1:13" x14ac:dyDescent="0.2">
      <c r="A362">
        <v>364</v>
      </c>
      <c r="B362" t="s">
        <v>1130</v>
      </c>
      <c r="C362" t="s">
        <v>1131</v>
      </c>
      <c r="D362" s="3">
        <v>34917</v>
      </c>
      <c r="E362">
        <v>2</v>
      </c>
      <c r="F362" s="6" t="str" cm="1">
        <f t="array" ref="F362">_xlfn.IFS(E362=1,"$0 - $19999",
E362=2,"$20000 - $39999",
E362=3,"$40000 - $59999",
E362=4,"$60000 - $69999",
E362=5,"$70000 - $79999",
E362=6,"$80000 - $89999",
E362=7,"$90000 - $99999",
E362=8,"$100000 - $199999",
E362=9,"$200000 - $249999",
TRUE,"$250000 +")</f>
        <v>$20000 - $39999</v>
      </c>
      <c r="G362" t="s">
        <v>1132</v>
      </c>
      <c r="H362" t="s">
        <v>2050</v>
      </c>
      <c r="I362" t="s">
        <v>2095</v>
      </c>
      <c r="J362" s="7" t="str" cm="1">
        <f t="array" aca="1" ref="J362" ca="1">_xlfn.IFS((TODAY()-D362)/365.25&lt;20,"&lt; 20",
(TODAY()-D362)/365.25&lt;30,"20 - 30",
(TODAY()-D362)/365.25&lt;40,"30 - 40",
(TODAY()-D362)/365.25&lt;50,"40 - 50",
(TODAY()-D362)/365.25&lt;60,"50 - 60",
(TODAY()-D362)/365.25&lt;70,"60 - 70",
TRUE,"70+")</f>
        <v>20 - 30</v>
      </c>
      <c r="K362" t="str">
        <f t="shared" si="5"/>
        <v>USA</v>
      </c>
      <c r="L362" s="14">
        <f>SUMIF(ORDERLINES!D:D,CUSTOMERS!A362,ORDERLINES!J:J)</f>
        <v>88</v>
      </c>
      <c r="M362" s="14">
        <f>SUMIF(ORDERLINES!D:D,CUSTOMERS!A362,ORDERLINES!L:L)</f>
        <v>33</v>
      </c>
    </row>
    <row r="363" spans="1:13" x14ac:dyDescent="0.2">
      <c r="A363">
        <v>365</v>
      </c>
      <c r="B363" t="s">
        <v>1133</v>
      </c>
      <c r="C363" t="s">
        <v>1134</v>
      </c>
      <c r="D363" s="3">
        <v>28682</v>
      </c>
      <c r="E363">
        <v>10</v>
      </c>
      <c r="F363" s="6" t="str" cm="1">
        <f t="array" ref="F363">_xlfn.IFS(E363=1,"$0 - $19999",
E363=2,"$20000 - $39999",
E363=3,"$40000 - $59999",
E363=4,"$60000 - $69999",
E363=5,"$70000 - $79999",
E363=6,"$80000 - $89999",
E363=7,"$90000 - $99999",
E363=8,"$100000 - $199999",
E363=9,"$200000 - $249999",
TRUE,"$250000 +")</f>
        <v>$250000 +</v>
      </c>
      <c r="G363" t="s">
        <v>1135</v>
      </c>
      <c r="H363" t="s">
        <v>2083</v>
      </c>
      <c r="I363" t="s">
        <v>2097</v>
      </c>
      <c r="J363" s="7" t="str" cm="1">
        <f t="array" aca="1" ref="J363" ca="1">_xlfn.IFS((TODAY()-D363)/365.25&lt;20,"&lt; 20",
(TODAY()-D363)/365.25&lt;30,"20 - 30",
(TODAY()-D363)/365.25&lt;40,"30 - 40",
(TODAY()-D363)/365.25&lt;50,"40 - 50",
(TODAY()-D363)/365.25&lt;60,"50 - 60",
(TODAY()-D363)/365.25&lt;70,"60 - 70",
TRUE,"70+")</f>
        <v>40 - 50</v>
      </c>
      <c r="K363" t="str">
        <f t="shared" si="5"/>
        <v>Europe</v>
      </c>
      <c r="L363" s="14">
        <f>SUMIF(ORDERLINES!D:D,CUSTOMERS!A363,ORDERLINES!J:J)</f>
        <v>120</v>
      </c>
      <c r="M363" s="14">
        <f>SUMIF(ORDERLINES!D:D,CUSTOMERS!A363,ORDERLINES!L:L)</f>
        <v>57</v>
      </c>
    </row>
    <row r="364" spans="1:13" x14ac:dyDescent="0.2">
      <c r="A364">
        <v>366</v>
      </c>
      <c r="B364" t="s">
        <v>1136</v>
      </c>
      <c r="C364" t="s">
        <v>1137</v>
      </c>
      <c r="D364" s="3">
        <v>38297</v>
      </c>
      <c r="E364">
        <v>2</v>
      </c>
      <c r="F364" s="6" t="str" cm="1">
        <f t="array" ref="F364">_xlfn.IFS(E364=1,"$0 - $19999",
E364=2,"$20000 - $39999",
E364=3,"$40000 - $59999",
E364=4,"$60000 - $69999",
E364=5,"$70000 - $79999",
E364=6,"$80000 - $89999",
E364=7,"$90000 - $99999",
E364=8,"$100000 - $199999",
E364=9,"$200000 - $249999",
TRUE,"$250000 +")</f>
        <v>$20000 - $39999</v>
      </c>
      <c r="G364" t="s">
        <v>1138</v>
      </c>
      <c r="H364" t="s">
        <v>2079</v>
      </c>
      <c r="I364" t="s">
        <v>2090</v>
      </c>
      <c r="J364" s="7" t="str" cm="1">
        <f t="array" aca="1" ref="J364" ca="1">_xlfn.IFS((TODAY()-D364)/365.25&lt;20,"&lt; 20",
(TODAY()-D364)/365.25&lt;30,"20 - 30",
(TODAY()-D364)/365.25&lt;40,"30 - 40",
(TODAY()-D364)/365.25&lt;50,"40 - 50",
(TODAY()-D364)/365.25&lt;60,"50 - 60",
(TODAY()-D364)/365.25&lt;70,"60 - 70",
TRUE,"70+")</f>
        <v>&lt; 20</v>
      </c>
      <c r="K364" t="str">
        <f t="shared" si="5"/>
        <v>USA</v>
      </c>
      <c r="L364" s="14">
        <f>SUMIF(ORDERLINES!D:D,CUSTOMERS!A364,ORDERLINES!J:J)</f>
        <v>148</v>
      </c>
      <c r="M364" s="14">
        <f>SUMIF(ORDERLINES!D:D,CUSTOMERS!A364,ORDERLINES!L:L)</f>
        <v>68</v>
      </c>
    </row>
    <row r="365" spans="1:13" x14ac:dyDescent="0.2">
      <c r="A365">
        <v>367</v>
      </c>
      <c r="B365" t="s">
        <v>1139</v>
      </c>
      <c r="C365" t="s">
        <v>1140</v>
      </c>
      <c r="D365" s="3">
        <v>38327</v>
      </c>
      <c r="E365">
        <v>4</v>
      </c>
      <c r="F365" s="6" t="str" cm="1">
        <f t="array" ref="F365">_xlfn.IFS(E365=1,"$0 - $19999",
E365=2,"$20000 - $39999",
E365=3,"$40000 - $59999",
E365=4,"$60000 - $69999",
E365=5,"$70000 - $79999",
E365=6,"$80000 - $89999",
E365=7,"$90000 - $99999",
E365=8,"$100000 - $199999",
E365=9,"$200000 - $249999",
TRUE,"$250000 +")</f>
        <v>$60000 - $69999</v>
      </c>
      <c r="G365" t="s">
        <v>1141</v>
      </c>
      <c r="H365" t="s">
        <v>1882</v>
      </c>
      <c r="I365" t="s">
        <v>2092</v>
      </c>
      <c r="J365" s="7" t="str" cm="1">
        <f t="array" aca="1" ref="J365" ca="1">_xlfn.IFS((TODAY()-D365)/365.25&lt;20,"&lt; 20",
(TODAY()-D365)/365.25&lt;30,"20 - 30",
(TODAY()-D365)/365.25&lt;40,"30 - 40",
(TODAY()-D365)/365.25&lt;50,"40 - 50",
(TODAY()-D365)/365.25&lt;60,"50 - 60",
(TODAY()-D365)/365.25&lt;70,"60 - 70",
TRUE,"70+")</f>
        <v>&lt; 20</v>
      </c>
      <c r="K365" t="str">
        <f t="shared" si="5"/>
        <v>USA</v>
      </c>
      <c r="L365" s="14">
        <f>SUMIF(ORDERLINES!D:D,CUSTOMERS!A365,ORDERLINES!J:J)</f>
        <v>153</v>
      </c>
      <c r="M365" s="14">
        <f>SUMIF(ORDERLINES!D:D,CUSTOMERS!A365,ORDERLINES!L:L)</f>
        <v>69.5</v>
      </c>
    </row>
    <row r="366" spans="1:13" x14ac:dyDescent="0.2">
      <c r="A366">
        <v>368</v>
      </c>
      <c r="B366" t="s">
        <v>1142</v>
      </c>
      <c r="C366" t="s">
        <v>1140</v>
      </c>
      <c r="D366" s="3">
        <v>20627</v>
      </c>
      <c r="E366">
        <v>3</v>
      </c>
      <c r="F366" s="6" t="str" cm="1">
        <f t="array" ref="F366">_xlfn.IFS(E366=1,"$0 - $19999",
E366=2,"$20000 - $39999",
E366=3,"$40000 - $59999",
E366=4,"$60000 - $69999",
E366=5,"$70000 - $79999",
E366=6,"$80000 - $89999",
E366=7,"$90000 - $99999",
E366=8,"$100000 - $199999",
E366=9,"$200000 - $249999",
TRUE,"$250000 +")</f>
        <v>$40000 - $59999</v>
      </c>
      <c r="G366" t="s">
        <v>1143</v>
      </c>
      <c r="H366" t="s">
        <v>1929</v>
      </c>
      <c r="I366" t="s">
        <v>2094</v>
      </c>
      <c r="J366" s="7" t="str" cm="1">
        <f t="array" aca="1" ref="J366" ca="1">_xlfn.IFS((TODAY()-D366)/365.25&lt;20,"&lt; 20",
(TODAY()-D366)/365.25&lt;30,"20 - 30",
(TODAY()-D366)/365.25&lt;40,"30 - 40",
(TODAY()-D366)/365.25&lt;50,"40 - 50",
(TODAY()-D366)/365.25&lt;60,"50 - 60",
(TODAY()-D366)/365.25&lt;70,"60 - 70",
TRUE,"70+")</f>
        <v>60 - 70</v>
      </c>
      <c r="K366" t="str">
        <f t="shared" si="5"/>
        <v>USA</v>
      </c>
      <c r="L366" s="14">
        <f>SUMIF(ORDERLINES!D:D,CUSTOMERS!A366,ORDERLINES!J:J)</f>
        <v>143</v>
      </c>
      <c r="M366" s="14">
        <f>SUMIF(ORDERLINES!D:D,CUSTOMERS!A366,ORDERLINES!L:L)</f>
        <v>61.5</v>
      </c>
    </row>
    <row r="367" spans="1:13" x14ac:dyDescent="0.2">
      <c r="A367">
        <v>369</v>
      </c>
      <c r="B367" t="s">
        <v>432</v>
      </c>
      <c r="C367" t="s">
        <v>1144</v>
      </c>
      <c r="D367" s="3">
        <v>29087</v>
      </c>
      <c r="E367">
        <v>6</v>
      </c>
      <c r="F367" s="6" t="str" cm="1">
        <f t="array" ref="F367">_xlfn.IFS(E367=1,"$0 - $19999",
E367=2,"$20000 - $39999",
E367=3,"$40000 - $59999",
E367=4,"$60000 - $69999",
E367=5,"$70000 - $79999",
E367=6,"$80000 - $89999",
E367=7,"$90000 - $99999",
E367=8,"$100000 - $199999",
E367=9,"$200000 - $249999",
TRUE,"$250000 +")</f>
        <v>$80000 - $89999</v>
      </c>
      <c r="G367" t="s">
        <v>1145</v>
      </c>
      <c r="H367" t="s">
        <v>2063</v>
      </c>
      <c r="I367" t="s">
        <v>2091</v>
      </c>
      <c r="J367" s="7" t="str" cm="1">
        <f t="array" aca="1" ref="J367" ca="1">_xlfn.IFS((TODAY()-D367)/365.25&lt;20,"&lt; 20",
(TODAY()-D367)/365.25&lt;30,"20 - 30",
(TODAY()-D367)/365.25&lt;40,"30 - 40",
(TODAY()-D367)/365.25&lt;50,"40 - 50",
(TODAY()-D367)/365.25&lt;60,"50 - 60",
(TODAY()-D367)/365.25&lt;70,"60 - 70",
TRUE,"70+")</f>
        <v>40 - 50</v>
      </c>
      <c r="K367" t="str">
        <f t="shared" si="5"/>
        <v>USA</v>
      </c>
      <c r="L367" s="14">
        <f>SUMIF(ORDERLINES!D:D,CUSTOMERS!A367,ORDERLINES!J:J)</f>
        <v>971</v>
      </c>
      <c r="M367" s="14">
        <f>SUMIF(ORDERLINES!D:D,CUSTOMERS!A367,ORDERLINES!L:L)</f>
        <v>468.5</v>
      </c>
    </row>
    <row r="368" spans="1:13" x14ac:dyDescent="0.2">
      <c r="A368">
        <v>370</v>
      </c>
      <c r="B368" t="s">
        <v>177</v>
      </c>
      <c r="C368" t="s">
        <v>1146</v>
      </c>
      <c r="D368" s="3">
        <v>22600</v>
      </c>
      <c r="E368">
        <v>3</v>
      </c>
      <c r="F368" s="6" t="str" cm="1">
        <f t="array" ref="F368">_xlfn.IFS(E368=1,"$0 - $19999",
E368=2,"$20000 - $39999",
E368=3,"$40000 - $59999",
E368=4,"$60000 - $69999",
E368=5,"$70000 - $79999",
E368=6,"$80000 - $89999",
E368=7,"$90000 - $99999",
E368=8,"$100000 - $199999",
E368=9,"$200000 - $249999",
TRUE,"$250000 +")</f>
        <v>$40000 - $59999</v>
      </c>
      <c r="G368" t="s">
        <v>1147</v>
      </c>
      <c r="H368" t="s">
        <v>2008</v>
      </c>
      <c r="I368" t="s">
        <v>2094</v>
      </c>
      <c r="J368" s="7" t="str" cm="1">
        <f t="array" aca="1" ref="J368" ca="1">_xlfn.IFS((TODAY()-D368)/365.25&lt;20,"&lt; 20",
(TODAY()-D368)/365.25&lt;30,"20 - 30",
(TODAY()-D368)/365.25&lt;40,"30 - 40",
(TODAY()-D368)/365.25&lt;50,"40 - 50",
(TODAY()-D368)/365.25&lt;60,"50 - 60",
(TODAY()-D368)/365.25&lt;70,"60 - 70",
TRUE,"70+")</f>
        <v>60 - 70</v>
      </c>
      <c r="K368" t="str">
        <f t="shared" si="5"/>
        <v>USA</v>
      </c>
      <c r="L368" s="14">
        <f>SUMIF(ORDERLINES!D:D,CUSTOMERS!A368,ORDERLINES!J:J)</f>
        <v>1216</v>
      </c>
      <c r="M368" s="14">
        <f>SUMIF(ORDERLINES!D:D,CUSTOMERS!A368,ORDERLINES!L:L)</f>
        <v>588</v>
      </c>
    </row>
    <row r="369" spans="1:13" x14ac:dyDescent="0.2">
      <c r="A369">
        <v>371</v>
      </c>
      <c r="B369" t="s">
        <v>492</v>
      </c>
      <c r="C369" t="s">
        <v>1146</v>
      </c>
      <c r="D369" s="3">
        <v>31990</v>
      </c>
      <c r="E369">
        <v>3</v>
      </c>
      <c r="F369" s="6" t="str" cm="1">
        <f t="array" ref="F369">_xlfn.IFS(E369=1,"$0 - $19999",
E369=2,"$20000 - $39999",
E369=3,"$40000 - $59999",
E369=4,"$60000 - $69999",
E369=5,"$70000 - $79999",
E369=6,"$80000 - $89999",
E369=7,"$90000 - $99999",
E369=8,"$100000 - $199999",
E369=9,"$200000 - $249999",
TRUE,"$250000 +")</f>
        <v>$40000 - $59999</v>
      </c>
      <c r="G369" t="s">
        <v>1148</v>
      </c>
      <c r="H369" t="s">
        <v>1942</v>
      </c>
      <c r="I369" t="s">
        <v>2094</v>
      </c>
      <c r="J369" s="7" t="str" cm="1">
        <f t="array" aca="1" ref="J369" ca="1">_xlfn.IFS((TODAY()-D369)/365.25&lt;20,"&lt; 20",
(TODAY()-D369)/365.25&lt;30,"20 - 30",
(TODAY()-D369)/365.25&lt;40,"30 - 40",
(TODAY()-D369)/365.25&lt;50,"40 - 50",
(TODAY()-D369)/365.25&lt;60,"50 - 60",
(TODAY()-D369)/365.25&lt;70,"60 - 70",
TRUE,"70+")</f>
        <v>30 - 40</v>
      </c>
      <c r="K369" t="str">
        <f t="shared" si="5"/>
        <v>USA</v>
      </c>
      <c r="L369" s="14">
        <f>SUMIF(ORDERLINES!D:D,CUSTOMERS!A369,ORDERLINES!J:J)</f>
        <v>173</v>
      </c>
      <c r="M369" s="14">
        <f>SUMIF(ORDERLINES!D:D,CUSTOMERS!A369,ORDERLINES!L:L)</f>
        <v>81.5</v>
      </c>
    </row>
    <row r="370" spans="1:13" x14ac:dyDescent="0.2">
      <c r="A370">
        <v>372</v>
      </c>
      <c r="B370" t="s">
        <v>743</v>
      </c>
      <c r="C370" t="s">
        <v>1149</v>
      </c>
      <c r="D370" s="3">
        <v>24216</v>
      </c>
      <c r="E370">
        <v>4</v>
      </c>
      <c r="F370" s="6" t="str" cm="1">
        <f t="array" ref="F370">_xlfn.IFS(E370=1,"$0 - $19999",
E370=2,"$20000 - $39999",
E370=3,"$40000 - $59999",
E370=4,"$60000 - $69999",
E370=5,"$70000 - $79999",
E370=6,"$80000 - $89999",
E370=7,"$90000 - $99999",
E370=8,"$100000 - $199999",
E370=9,"$200000 - $249999",
TRUE,"$250000 +")</f>
        <v>$60000 - $69999</v>
      </c>
      <c r="G370" t="s">
        <v>1150</v>
      </c>
      <c r="H370" t="s">
        <v>1903</v>
      </c>
      <c r="I370" t="s">
        <v>2089</v>
      </c>
      <c r="J370" s="7" t="str" cm="1">
        <f t="array" aca="1" ref="J370" ca="1">_xlfn.IFS((TODAY()-D370)/365.25&lt;20,"&lt; 20",
(TODAY()-D370)/365.25&lt;30,"20 - 30",
(TODAY()-D370)/365.25&lt;40,"30 - 40",
(TODAY()-D370)/365.25&lt;50,"40 - 50",
(TODAY()-D370)/365.25&lt;60,"50 - 60",
(TODAY()-D370)/365.25&lt;70,"60 - 70",
TRUE,"70+")</f>
        <v>50 - 60</v>
      </c>
      <c r="K370" t="str">
        <f t="shared" si="5"/>
        <v>USA</v>
      </c>
      <c r="L370" s="14">
        <f>SUMIF(ORDERLINES!D:D,CUSTOMERS!A370,ORDERLINES!J:J)</f>
        <v>179</v>
      </c>
      <c r="M370" s="14">
        <f>SUMIF(ORDERLINES!D:D,CUSTOMERS!A370,ORDERLINES!L:L)</f>
        <v>79.5</v>
      </c>
    </row>
    <row r="371" spans="1:13" x14ac:dyDescent="0.2">
      <c r="A371">
        <v>373</v>
      </c>
      <c r="B371" t="s">
        <v>1151</v>
      </c>
      <c r="C371" t="s">
        <v>1149</v>
      </c>
      <c r="D371" s="3">
        <v>26596</v>
      </c>
      <c r="E371">
        <v>8</v>
      </c>
      <c r="F371" s="6" t="str" cm="1">
        <f t="array" ref="F371">_xlfn.IFS(E371=1,"$0 - $19999",
E371=2,"$20000 - $39999",
E371=3,"$40000 - $59999",
E371=4,"$60000 - $69999",
E371=5,"$70000 - $79999",
E371=6,"$80000 - $89999",
E371=7,"$90000 - $99999",
E371=8,"$100000 - $199999",
E371=9,"$200000 - $249999",
TRUE,"$250000 +")</f>
        <v>$100000 - $199999</v>
      </c>
      <c r="G371" t="s">
        <v>1152</v>
      </c>
      <c r="H371" t="s">
        <v>2084</v>
      </c>
      <c r="I371" t="s">
        <v>2097</v>
      </c>
      <c r="J371" s="7" t="str" cm="1">
        <f t="array" aca="1" ref="J371" ca="1">_xlfn.IFS((TODAY()-D371)/365.25&lt;20,"&lt; 20",
(TODAY()-D371)/365.25&lt;30,"20 - 30",
(TODAY()-D371)/365.25&lt;40,"30 - 40",
(TODAY()-D371)/365.25&lt;50,"40 - 50",
(TODAY()-D371)/365.25&lt;60,"50 - 60",
(TODAY()-D371)/365.25&lt;70,"60 - 70",
TRUE,"70+")</f>
        <v>50 - 60</v>
      </c>
      <c r="K371" t="str">
        <f t="shared" si="5"/>
        <v>Europe</v>
      </c>
      <c r="L371" s="14">
        <f>SUMIF(ORDERLINES!D:D,CUSTOMERS!A371,ORDERLINES!J:J)</f>
        <v>80</v>
      </c>
      <c r="M371" s="14">
        <f>SUMIF(ORDERLINES!D:D,CUSTOMERS!A371,ORDERLINES!L:L)</f>
        <v>34</v>
      </c>
    </row>
    <row r="372" spans="1:13" x14ac:dyDescent="0.2">
      <c r="A372">
        <v>374</v>
      </c>
      <c r="B372" t="s">
        <v>1153</v>
      </c>
      <c r="C372" t="s">
        <v>1154</v>
      </c>
      <c r="D372" s="3">
        <v>26993</v>
      </c>
      <c r="E372">
        <v>2</v>
      </c>
      <c r="F372" s="6" t="str" cm="1">
        <f t="array" ref="F372">_xlfn.IFS(E372=1,"$0 - $19999",
E372=2,"$20000 - $39999",
E372=3,"$40000 - $59999",
E372=4,"$60000 - $69999",
E372=5,"$70000 - $79999",
E372=6,"$80000 - $89999",
E372=7,"$90000 - $99999",
E372=8,"$100000 - $199999",
E372=9,"$200000 - $249999",
TRUE,"$250000 +")</f>
        <v>$20000 - $39999</v>
      </c>
      <c r="G372" t="s">
        <v>1155</v>
      </c>
      <c r="H372" t="s">
        <v>2015</v>
      </c>
      <c r="I372" t="s">
        <v>2094</v>
      </c>
      <c r="J372" s="7" t="str" cm="1">
        <f t="array" aca="1" ref="J372" ca="1">_xlfn.IFS((TODAY()-D372)/365.25&lt;20,"&lt; 20",
(TODAY()-D372)/365.25&lt;30,"20 - 30",
(TODAY()-D372)/365.25&lt;40,"30 - 40",
(TODAY()-D372)/365.25&lt;50,"40 - 50",
(TODAY()-D372)/365.25&lt;60,"50 - 60",
(TODAY()-D372)/365.25&lt;70,"60 - 70",
TRUE,"70+")</f>
        <v>50 - 60</v>
      </c>
      <c r="K372" t="str">
        <f t="shared" si="5"/>
        <v>USA</v>
      </c>
      <c r="L372" s="14">
        <f>SUMIF(ORDERLINES!D:D,CUSTOMERS!A372,ORDERLINES!J:J)</f>
        <v>95</v>
      </c>
      <c r="M372" s="14">
        <f>SUMIF(ORDERLINES!D:D,CUSTOMERS!A372,ORDERLINES!L:L)</f>
        <v>31.5</v>
      </c>
    </row>
    <row r="373" spans="1:13" x14ac:dyDescent="0.2">
      <c r="A373">
        <v>375</v>
      </c>
      <c r="B373" t="s">
        <v>1156</v>
      </c>
      <c r="C373" t="s">
        <v>1157</v>
      </c>
      <c r="D373" s="3">
        <v>32387</v>
      </c>
      <c r="E373">
        <v>3</v>
      </c>
      <c r="F373" s="6" t="str" cm="1">
        <f t="array" ref="F373">_xlfn.IFS(E373=1,"$0 - $19999",
E373=2,"$20000 - $39999",
E373=3,"$40000 - $59999",
E373=4,"$60000 - $69999",
E373=5,"$70000 - $79999",
E373=6,"$80000 - $89999",
E373=7,"$90000 - $99999",
E373=8,"$100000 - $199999",
E373=9,"$200000 - $249999",
TRUE,"$250000 +")</f>
        <v>$40000 - $59999</v>
      </c>
      <c r="G373" t="s">
        <v>1158</v>
      </c>
      <c r="H373" t="s">
        <v>2017</v>
      </c>
      <c r="I373" t="s">
        <v>2090</v>
      </c>
      <c r="J373" s="7" t="str" cm="1">
        <f t="array" aca="1" ref="J373" ca="1">_xlfn.IFS((TODAY()-D373)/365.25&lt;20,"&lt; 20",
(TODAY()-D373)/365.25&lt;30,"20 - 30",
(TODAY()-D373)/365.25&lt;40,"30 - 40",
(TODAY()-D373)/365.25&lt;50,"40 - 50",
(TODAY()-D373)/365.25&lt;60,"50 - 60",
(TODAY()-D373)/365.25&lt;70,"60 - 70",
TRUE,"70+")</f>
        <v>30 - 40</v>
      </c>
      <c r="K373" t="str">
        <f t="shared" si="5"/>
        <v>USA</v>
      </c>
      <c r="L373" s="14">
        <f>SUMIF(ORDERLINES!D:D,CUSTOMERS!A373,ORDERLINES!J:J)</f>
        <v>154</v>
      </c>
      <c r="M373" s="14">
        <f>SUMIF(ORDERLINES!D:D,CUSTOMERS!A373,ORDERLINES!L:L)</f>
        <v>75</v>
      </c>
    </row>
    <row r="374" spans="1:13" x14ac:dyDescent="0.2">
      <c r="A374">
        <v>376</v>
      </c>
      <c r="B374" t="s">
        <v>576</v>
      </c>
      <c r="C374" t="s">
        <v>1157</v>
      </c>
      <c r="D374" s="3">
        <v>29472</v>
      </c>
      <c r="E374">
        <v>4</v>
      </c>
      <c r="F374" s="6" t="str" cm="1">
        <f t="array" ref="F374">_xlfn.IFS(E374=1,"$0 - $19999",
E374=2,"$20000 - $39999",
E374=3,"$40000 - $59999",
E374=4,"$60000 - $69999",
E374=5,"$70000 - $79999",
E374=6,"$80000 - $89999",
E374=7,"$90000 - $99999",
E374=8,"$100000 - $199999",
E374=9,"$200000 - $249999",
TRUE,"$250000 +")</f>
        <v>$60000 - $69999</v>
      </c>
      <c r="G374" t="s">
        <v>1159</v>
      </c>
      <c r="H374" t="s">
        <v>1967</v>
      </c>
      <c r="I374" t="s">
        <v>2090</v>
      </c>
      <c r="J374" s="7" t="str" cm="1">
        <f t="array" aca="1" ref="J374" ca="1">_xlfn.IFS((TODAY()-D374)/365.25&lt;20,"&lt; 20",
(TODAY()-D374)/365.25&lt;30,"20 - 30",
(TODAY()-D374)/365.25&lt;40,"30 - 40",
(TODAY()-D374)/365.25&lt;50,"40 - 50",
(TODAY()-D374)/365.25&lt;60,"50 - 60",
(TODAY()-D374)/365.25&lt;70,"60 - 70",
TRUE,"70+")</f>
        <v>40 - 50</v>
      </c>
      <c r="K374" t="str">
        <f t="shared" si="5"/>
        <v>USA</v>
      </c>
      <c r="L374" s="14">
        <f>SUMIF(ORDERLINES!D:D,CUSTOMERS!A374,ORDERLINES!J:J)</f>
        <v>2409</v>
      </c>
      <c r="M374" s="14">
        <f>SUMIF(ORDERLINES!D:D,CUSTOMERS!A374,ORDERLINES!L:L)</f>
        <v>1147.5</v>
      </c>
    </row>
    <row r="375" spans="1:13" x14ac:dyDescent="0.2">
      <c r="A375">
        <v>377</v>
      </c>
      <c r="B375" t="s">
        <v>490</v>
      </c>
      <c r="C375" t="s">
        <v>1157</v>
      </c>
      <c r="D375" s="3">
        <v>29866</v>
      </c>
      <c r="E375">
        <v>5</v>
      </c>
      <c r="F375" s="6" t="str" cm="1">
        <f t="array" ref="F375">_xlfn.IFS(E375=1,"$0 - $19999",
E375=2,"$20000 - $39999",
E375=3,"$40000 - $59999",
E375=4,"$60000 - $69999",
E375=5,"$70000 - $79999",
E375=6,"$80000 - $89999",
E375=7,"$90000 - $99999",
E375=8,"$100000 - $199999",
E375=9,"$200000 - $249999",
TRUE,"$250000 +")</f>
        <v>$70000 - $79999</v>
      </c>
      <c r="G375" t="s">
        <v>1163</v>
      </c>
      <c r="H375" t="s">
        <v>1865</v>
      </c>
      <c r="I375" t="s">
        <v>2095</v>
      </c>
      <c r="J375" s="7" t="str" cm="1">
        <f t="array" aca="1" ref="J375" ca="1">_xlfn.IFS((TODAY()-D375)/365.25&lt;20,"&lt; 20",
(TODAY()-D375)/365.25&lt;30,"20 - 30",
(TODAY()-D375)/365.25&lt;40,"30 - 40",
(TODAY()-D375)/365.25&lt;50,"40 - 50",
(TODAY()-D375)/365.25&lt;60,"50 - 60",
(TODAY()-D375)/365.25&lt;70,"60 - 70",
TRUE,"70+")</f>
        <v>40 - 50</v>
      </c>
      <c r="K375" t="str">
        <f t="shared" si="5"/>
        <v>USA</v>
      </c>
      <c r="L375" s="14">
        <f>SUMIF(ORDERLINES!D:D,CUSTOMERS!A375,ORDERLINES!J:J)</f>
        <v>392</v>
      </c>
      <c r="M375" s="14">
        <f>SUMIF(ORDERLINES!D:D,CUSTOMERS!A375,ORDERLINES!L:L)</f>
        <v>183</v>
      </c>
    </row>
    <row r="376" spans="1:13" x14ac:dyDescent="0.2">
      <c r="A376">
        <v>378</v>
      </c>
      <c r="B376" t="s">
        <v>1164</v>
      </c>
      <c r="C376" t="s">
        <v>1165</v>
      </c>
      <c r="D376" s="3">
        <v>27390</v>
      </c>
      <c r="E376">
        <v>6</v>
      </c>
      <c r="F376" s="6" t="str" cm="1">
        <f t="array" ref="F376">_xlfn.IFS(E376=1,"$0 - $19999",
E376=2,"$20000 - $39999",
E376=3,"$40000 - $59999",
E376=4,"$60000 - $69999",
E376=5,"$70000 - $79999",
E376=6,"$80000 - $89999",
E376=7,"$90000 - $99999",
E376=8,"$100000 - $199999",
E376=9,"$200000 - $249999",
TRUE,"$250000 +")</f>
        <v>$80000 - $89999</v>
      </c>
      <c r="G376" t="s">
        <v>1166</v>
      </c>
      <c r="H376" t="s">
        <v>2008</v>
      </c>
      <c r="I376" t="s">
        <v>2094</v>
      </c>
      <c r="J376" s="7" t="str" cm="1">
        <f t="array" aca="1" ref="J376" ca="1">_xlfn.IFS((TODAY()-D376)/365.25&lt;20,"&lt; 20",
(TODAY()-D376)/365.25&lt;30,"20 - 30",
(TODAY()-D376)/365.25&lt;40,"30 - 40",
(TODAY()-D376)/365.25&lt;50,"40 - 50",
(TODAY()-D376)/365.25&lt;60,"50 - 60",
(TODAY()-D376)/365.25&lt;70,"60 - 70",
TRUE,"70+")</f>
        <v>40 - 50</v>
      </c>
      <c r="K376" t="str">
        <f t="shared" si="5"/>
        <v>USA</v>
      </c>
      <c r="L376" s="14">
        <f>SUMIF(ORDERLINES!D:D,CUSTOMERS!A376,ORDERLINES!J:J)</f>
        <v>316</v>
      </c>
      <c r="M376" s="14">
        <f>SUMIF(ORDERLINES!D:D,CUSTOMERS!A376,ORDERLINES!L:L)</f>
        <v>148</v>
      </c>
    </row>
    <row r="377" spans="1:13" x14ac:dyDescent="0.2">
      <c r="A377">
        <v>379</v>
      </c>
      <c r="B377" t="s">
        <v>859</v>
      </c>
      <c r="C377" t="s">
        <v>1167</v>
      </c>
      <c r="D377" s="3">
        <v>27400</v>
      </c>
      <c r="E377">
        <v>5</v>
      </c>
      <c r="F377" s="6" t="str" cm="1">
        <f t="array" ref="F377">_xlfn.IFS(E377=1,"$0 - $19999",
E377=2,"$20000 - $39999",
E377=3,"$40000 - $59999",
E377=4,"$60000 - $69999",
E377=5,"$70000 - $79999",
E377=6,"$80000 - $89999",
E377=7,"$90000 - $99999",
E377=8,"$100000 - $199999",
E377=9,"$200000 - $249999",
TRUE,"$250000 +")</f>
        <v>$70000 - $79999</v>
      </c>
      <c r="G377" t="s">
        <v>1168</v>
      </c>
      <c r="H377" t="s">
        <v>2064</v>
      </c>
      <c r="I377" t="s">
        <v>2094</v>
      </c>
      <c r="J377" s="7" t="str" cm="1">
        <f t="array" aca="1" ref="J377" ca="1">_xlfn.IFS((TODAY()-D377)/365.25&lt;20,"&lt; 20",
(TODAY()-D377)/365.25&lt;30,"20 - 30",
(TODAY()-D377)/365.25&lt;40,"30 - 40",
(TODAY()-D377)/365.25&lt;50,"40 - 50",
(TODAY()-D377)/365.25&lt;60,"50 - 60",
(TODAY()-D377)/365.25&lt;70,"60 - 70",
TRUE,"70+")</f>
        <v>40 - 50</v>
      </c>
      <c r="K377" t="str">
        <f t="shared" si="5"/>
        <v>USA</v>
      </c>
      <c r="L377" s="14">
        <f>SUMIF(ORDERLINES!D:D,CUSTOMERS!A377,ORDERLINES!J:J)</f>
        <v>4185</v>
      </c>
      <c r="M377" s="14">
        <f>SUMIF(ORDERLINES!D:D,CUSTOMERS!A377,ORDERLINES!L:L)</f>
        <v>2082.5</v>
      </c>
    </row>
    <row r="378" spans="1:13" x14ac:dyDescent="0.2">
      <c r="A378">
        <v>380</v>
      </c>
      <c r="B378" t="s">
        <v>774</v>
      </c>
      <c r="C378" t="s">
        <v>1167</v>
      </c>
      <c r="D378" s="3">
        <v>32398</v>
      </c>
      <c r="E378">
        <v>1</v>
      </c>
      <c r="F378" s="6" t="str" cm="1">
        <f t="array" ref="F378">_xlfn.IFS(E378=1,"$0 - $19999",
E378=2,"$20000 - $39999",
E378=3,"$40000 - $59999",
E378=4,"$60000 - $69999",
E378=5,"$70000 - $79999",
E378=6,"$80000 - $89999",
E378=7,"$90000 - $99999",
E378=8,"$100000 - $199999",
E378=9,"$200000 - $249999",
TRUE,"$250000 +")</f>
        <v>$0 - $19999</v>
      </c>
      <c r="G378" t="s">
        <v>1169</v>
      </c>
      <c r="H378" t="s">
        <v>1906</v>
      </c>
      <c r="I378" t="s">
        <v>2093</v>
      </c>
      <c r="J378" s="7" t="str" cm="1">
        <f t="array" aca="1" ref="J378" ca="1">_xlfn.IFS((TODAY()-D378)/365.25&lt;20,"&lt; 20",
(TODAY()-D378)/365.25&lt;30,"20 - 30",
(TODAY()-D378)/365.25&lt;40,"30 - 40",
(TODAY()-D378)/365.25&lt;50,"40 - 50",
(TODAY()-D378)/365.25&lt;60,"50 - 60",
(TODAY()-D378)/365.25&lt;70,"60 - 70",
TRUE,"70+")</f>
        <v>30 - 40</v>
      </c>
      <c r="K378" t="str">
        <f t="shared" si="5"/>
        <v>USA</v>
      </c>
      <c r="L378" s="14">
        <f>SUMIF(ORDERLINES!D:D,CUSTOMERS!A378,ORDERLINES!J:J)</f>
        <v>74</v>
      </c>
      <c r="M378" s="14">
        <f>SUMIF(ORDERLINES!D:D,CUSTOMERS!A378,ORDERLINES!L:L)</f>
        <v>34</v>
      </c>
    </row>
    <row r="379" spans="1:13" x14ac:dyDescent="0.2">
      <c r="A379">
        <v>381</v>
      </c>
      <c r="B379" t="s">
        <v>245</v>
      </c>
      <c r="C379" t="s">
        <v>1167</v>
      </c>
      <c r="D379" s="3">
        <v>22678</v>
      </c>
      <c r="E379">
        <v>3</v>
      </c>
      <c r="F379" s="6" t="str" cm="1">
        <f t="array" ref="F379">_xlfn.IFS(E379=1,"$0 - $19999",
E379=2,"$20000 - $39999",
E379=3,"$40000 - $59999",
E379=4,"$60000 - $69999",
E379=5,"$70000 - $79999",
E379=6,"$80000 - $89999",
E379=7,"$90000 - $99999",
E379=8,"$100000 - $199999",
E379=9,"$200000 - $249999",
TRUE,"$250000 +")</f>
        <v>$40000 - $59999</v>
      </c>
      <c r="G379" t="s">
        <v>1170</v>
      </c>
      <c r="H379" t="s">
        <v>2001</v>
      </c>
      <c r="I379" t="s">
        <v>2091</v>
      </c>
      <c r="J379" s="7" t="str" cm="1">
        <f t="array" aca="1" ref="J379" ca="1">_xlfn.IFS((TODAY()-D379)/365.25&lt;20,"&lt; 20",
(TODAY()-D379)/365.25&lt;30,"20 - 30",
(TODAY()-D379)/365.25&lt;40,"30 - 40",
(TODAY()-D379)/365.25&lt;50,"40 - 50",
(TODAY()-D379)/365.25&lt;60,"50 - 60",
(TODAY()-D379)/365.25&lt;70,"60 - 70",
TRUE,"70+")</f>
        <v>60 - 70</v>
      </c>
      <c r="K379" t="str">
        <f t="shared" si="5"/>
        <v>USA</v>
      </c>
      <c r="L379" s="14">
        <f>SUMIF(ORDERLINES!D:D,CUSTOMERS!A379,ORDERLINES!J:J)</f>
        <v>59</v>
      </c>
      <c r="M379" s="14">
        <f>SUMIF(ORDERLINES!D:D,CUSTOMERS!A379,ORDERLINES!L:L)</f>
        <v>27.5</v>
      </c>
    </row>
    <row r="380" spans="1:13" x14ac:dyDescent="0.2">
      <c r="A380">
        <v>382</v>
      </c>
      <c r="B380" t="s">
        <v>1171</v>
      </c>
      <c r="C380" t="s">
        <v>1167</v>
      </c>
      <c r="D380" s="3">
        <v>21810</v>
      </c>
      <c r="E380">
        <v>6</v>
      </c>
      <c r="F380" s="6" t="str" cm="1">
        <f t="array" ref="F380">_xlfn.IFS(E380=1,"$0 - $19999",
E380=2,"$20000 - $39999",
E380=3,"$40000 - $59999",
E380=4,"$60000 - $69999",
E380=5,"$70000 - $79999",
E380=6,"$80000 - $89999",
E380=7,"$90000 - $99999",
E380=8,"$100000 - $199999",
E380=9,"$200000 - $249999",
TRUE,"$250000 +")</f>
        <v>$80000 - $89999</v>
      </c>
      <c r="G380" t="s">
        <v>1172</v>
      </c>
      <c r="H380" t="s">
        <v>2087</v>
      </c>
      <c r="I380" t="s">
        <v>2099</v>
      </c>
      <c r="J380" s="7" t="str" cm="1">
        <f t="array" aca="1" ref="J380" ca="1">_xlfn.IFS((TODAY()-D380)/365.25&lt;20,"&lt; 20",
(TODAY()-D380)/365.25&lt;30,"20 - 30",
(TODAY()-D380)/365.25&lt;40,"30 - 40",
(TODAY()-D380)/365.25&lt;50,"40 - 50",
(TODAY()-D380)/365.25&lt;60,"50 - 60",
(TODAY()-D380)/365.25&lt;70,"60 - 70",
TRUE,"70+")</f>
        <v>60 - 70</v>
      </c>
      <c r="K380" t="str">
        <f t="shared" si="5"/>
        <v>Canada</v>
      </c>
      <c r="L380" s="14">
        <f>SUMIF(ORDERLINES!D:D,CUSTOMERS!A380,ORDERLINES!J:J)</f>
        <v>14</v>
      </c>
      <c r="M380" s="14">
        <f>SUMIF(ORDERLINES!D:D,CUSTOMERS!A380,ORDERLINES!L:L)</f>
        <v>5</v>
      </c>
    </row>
    <row r="381" spans="1:13" x14ac:dyDescent="0.2">
      <c r="A381">
        <v>383</v>
      </c>
      <c r="B381" t="s">
        <v>643</v>
      </c>
      <c r="C381" t="s">
        <v>1173</v>
      </c>
      <c r="D381" s="3">
        <v>30266</v>
      </c>
      <c r="E381">
        <v>2</v>
      </c>
      <c r="F381" s="6" t="str" cm="1">
        <f t="array" ref="F381">_xlfn.IFS(E381=1,"$0 - $19999",
E381=2,"$20000 - $39999",
E381=3,"$40000 - $59999",
E381=4,"$60000 - $69999",
E381=5,"$70000 - $79999",
E381=6,"$80000 - $89999",
E381=7,"$90000 - $99999",
E381=8,"$100000 - $199999",
E381=9,"$200000 - $249999",
TRUE,"$250000 +")</f>
        <v>$20000 - $39999</v>
      </c>
      <c r="G381" t="s">
        <v>1174</v>
      </c>
      <c r="H381" t="s">
        <v>1943</v>
      </c>
      <c r="I381" t="s">
        <v>2094</v>
      </c>
      <c r="J381" s="7" t="str" cm="1">
        <f t="array" aca="1" ref="J381" ca="1">_xlfn.IFS((TODAY()-D381)/365.25&lt;20,"&lt; 20",
(TODAY()-D381)/365.25&lt;30,"20 - 30",
(TODAY()-D381)/365.25&lt;40,"30 - 40",
(TODAY()-D381)/365.25&lt;50,"40 - 50",
(TODAY()-D381)/365.25&lt;60,"50 - 60",
(TODAY()-D381)/365.25&lt;70,"60 - 70",
TRUE,"70+")</f>
        <v>40 - 50</v>
      </c>
      <c r="K381" t="str">
        <f t="shared" si="5"/>
        <v>USA</v>
      </c>
      <c r="L381" s="14">
        <f>SUMIF(ORDERLINES!D:D,CUSTOMERS!A381,ORDERLINES!J:J)</f>
        <v>20</v>
      </c>
      <c r="M381" s="14">
        <f>SUMIF(ORDERLINES!D:D,CUSTOMERS!A381,ORDERLINES!L:L)</f>
        <v>7</v>
      </c>
    </row>
    <row r="382" spans="1:13" x14ac:dyDescent="0.2">
      <c r="A382">
        <v>384</v>
      </c>
      <c r="B382" t="s">
        <v>1175</v>
      </c>
      <c r="C382" t="s">
        <v>1176</v>
      </c>
      <c r="D382" s="3">
        <v>31021</v>
      </c>
      <c r="E382">
        <v>5</v>
      </c>
      <c r="F382" s="6" t="str" cm="1">
        <f t="array" ref="F382">_xlfn.IFS(E382=1,"$0 - $19999",
E382=2,"$20000 - $39999",
E382=3,"$40000 - $59999",
E382=4,"$60000 - $69999",
E382=5,"$70000 - $79999",
E382=6,"$80000 - $89999",
E382=7,"$90000 - $99999",
E382=8,"$100000 - $199999",
E382=9,"$200000 - $249999",
TRUE,"$250000 +")</f>
        <v>$70000 - $79999</v>
      </c>
      <c r="G382" t="s">
        <v>1177</v>
      </c>
      <c r="H382" t="s">
        <v>1894</v>
      </c>
      <c r="I382" t="s">
        <v>2093</v>
      </c>
      <c r="J382" s="7" t="str" cm="1">
        <f t="array" aca="1" ref="J382" ca="1">_xlfn.IFS((TODAY()-D382)/365.25&lt;20,"&lt; 20",
(TODAY()-D382)/365.25&lt;30,"20 - 30",
(TODAY()-D382)/365.25&lt;40,"30 - 40",
(TODAY()-D382)/365.25&lt;50,"40 - 50",
(TODAY()-D382)/365.25&lt;60,"50 - 60",
(TODAY()-D382)/365.25&lt;70,"60 - 70",
TRUE,"70+")</f>
        <v>30 - 40</v>
      </c>
      <c r="K382" t="str">
        <f t="shared" si="5"/>
        <v>USA</v>
      </c>
      <c r="L382" s="14">
        <f>SUMIF(ORDERLINES!D:D,CUSTOMERS!A382,ORDERLINES!J:J)</f>
        <v>18</v>
      </c>
      <c r="M382" s="14">
        <f>SUMIF(ORDERLINES!D:D,CUSTOMERS!A382,ORDERLINES!L:L)</f>
        <v>6</v>
      </c>
    </row>
    <row r="383" spans="1:13" x14ac:dyDescent="0.2">
      <c r="A383">
        <v>385</v>
      </c>
      <c r="B383" t="s">
        <v>1178</v>
      </c>
      <c r="C383" t="s">
        <v>1176</v>
      </c>
      <c r="D383" s="3">
        <v>30621</v>
      </c>
      <c r="E383">
        <v>4</v>
      </c>
      <c r="F383" s="6" t="str" cm="1">
        <f t="array" ref="F383">_xlfn.IFS(E383=1,"$0 - $19999",
E383=2,"$20000 - $39999",
E383=3,"$40000 - $59999",
E383=4,"$60000 - $69999",
E383=5,"$70000 - $79999",
E383=6,"$80000 - $89999",
E383=7,"$90000 - $99999",
E383=8,"$100000 - $199999",
E383=9,"$200000 - $249999",
TRUE,"$250000 +")</f>
        <v>$60000 - $69999</v>
      </c>
      <c r="G383" t="s">
        <v>1179</v>
      </c>
      <c r="H383" t="s">
        <v>1925</v>
      </c>
      <c r="I383" t="s">
        <v>2093</v>
      </c>
      <c r="J383" s="7" t="str" cm="1">
        <f t="array" aca="1" ref="J383" ca="1">_xlfn.IFS((TODAY()-D383)/365.25&lt;20,"&lt; 20",
(TODAY()-D383)/365.25&lt;30,"20 - 30",
(TODAY()-D383)/365.25&lt;40,"30 - 40",
(TODAY()-D383)/365.25&lt;50,"40 - 50",
(TODAY()-D383)/365.25&lt;60,"50 - 60",
(TODAY()-D383)/365.25&lt;70,"60 - 70",
TRUE,"70+")</f>
        <v>40 - 50</v>
      </c>
      <c r="K383" t="str">
        <f t="shared" si="5"/>
        <v>USA</v>
      </c>
      <c r="L383" s="14">
        <f>SUMIF(ORDERLINES!D:D,CUSTOMERS!A383,ORDERLINES!J:J)</f>
        <v>200</v>
      </c>
      <c r="M383" s="14">
        <f>SUMIF(ORDERLINES!D:D,CUSTOMERS!A383,ORDERLINES!L:L)</f>
        <v>97</v>
      </c>
    </row>
    <row r="384" spans="1:13" x14ac:dyDescent="0.2">
      <c r="A384">
        <v>386</v>
      </c>
      <c r="B384" t="s">
        <v>870</v>
      </c>
      <c r="C384" t="s">
        <v>1180</v>
      </c>
      <c r="D384" s="3">
        <v>32807</v>
      </c>
      <c r="E384">
        <v>3</v>
      </c>
      <c r="F384" s="6" t="str" cm="1">
        <f t="array" ref="F384">_xlfn.IFS(E384=1,"$0 - $19999",
E384=2,"$20000 - $39999",
E384=3,"$40000 - $59999",
E384=4,"$60000 - $69999",
E384=5,"$70000 - $79999",
E384=6,"$80000 - $89999",
E384=7,"$90000 - $99999",
E384=8,"$100000 - $199999",
E384=9,"$200000 - $249999",
TRUE,"$250000 +")</f>
        <v>$40000 - $59999</v>
      </c>
      <c r="G384" t="s">
        <v>1181</v>
      </c>
      <c r="H384" t="s">
        <v>1998</v>
      </c>
      <c r="I384" t="s">
        <v>2092</v>
      </c>
      <c r="J384" s="7" t="str" cm="1">
        <f t="array" aca="1" ref="J384" ca="1">_xlfn.IFS((TODAY()-D384)/365.25&lt;20,"&lt; 20",
(TODAY()-D384)/365.25&lt;30,"20 - 30",
(TODAY()-D384)/365.25&lt;40,"30 - 40",
(TODAY()-D384)/365.25&lt;50,"40 - 50",
(TODAY()-D384)/365.25&lt;60,"50 - 60",
(TODAY()-D384)/365.25&lt;70,"60 - 70",
TRUE,"70+")</f>
        <v>30 - 40</v>
      </c>
      <c r="K384" t="str">
        <f t="shared" si="5"/>
        <v>USA</v>
      </c>
      <c r="L384" s="14">
        <f>SUMIF(ORDERLINES!D:D,CUSTOMERS!A384,ORDERLINES!J:J)</f>
        <v>128</v>
      </c>
      <c r="M384" s="14">
        <f>SUMIF(ORDERLINES!D:D,CUSTOMERS!A384,ORDERLINES!L:L)</f>
        <v>59</v>
      </c>
    </row>
    <row r="385" spans="1:13" x14ac:dyDescent="0.2">
      <c r="A385">
        <v>387</v>
      </c>
      <c r="B385" t="s">
        <v>768</v>
      </c>
      <c r="C385" t="s">
        <v>1182</v>
      </c>
      <c r="D385" s="3">
        <v>30231</v>
      </c>
      <c r="E385">
        <v>9</v>
      </c>
      <c r="F385" s="6" t="str" cm="1">
        <f t="array" ref="F385">_xlfn.IFS(E385=1,"$0 - $19999",
E385=2,"$20000 - $39999",
E385=3,"$40000 - $59999",
E385=4,"$60000 - $69999",
E385=5,"$70000 - $79999",
E385=6,"$80000 - $89999",
E385=7,"$90000 - $99999",
E385=8,"$100000 - $199999",
E385=9,"$200000 - $249999",
TRUE,"$250000 +")</f>
        <v>$200000 - $249999</v>
      </c>
      <c r="G385" t="s">
        <v>1183</v>
      </c>
      <c r="H385" t="s">
        <v>2032</v>
      </c>
      <c r="I385" t="s">
        <v>2089</v>
      </c>
      <c r="J385" s="7" t="str" cm="1">
        <f t="array" aca="1" ref="J385" ca="1">_xlfn.IFS((TODAY()-D385)/365.25&lt;20,"&lt; 20",
(TODAY()-D385)/365.25&lt;30,"20 - 30",
(TODAY()-D385)/365.25&lt;40,"30 - 40",
(TODAY()-D385)/365.25&lt;50,"40 - 50",
(TODAY()-D385)/365.25&lt;60,"50 - 60",
(TODAY()-D385)/365.25&lt;70,"60 - 70",
TRUE,"70+")</f>
        <v>40 - 50</v>
      </c>
      <c r="K385" t="str">
        <f t="shared" si="5"/>
        <v>USA</v>
      </c>
      <c r="L385" s="14">
        <f>SUMIF(ORDERLINES!D:D,CUSTOMERS!A385,ORDERLINES!J:J)</f>
        <v>505</v>
      </c>
      <c r="M385" s="14">
        <f>SUMIF(ORDERLINES!D:D,CUSTOMERS!A385,ORDERLINES!L:L)</f>
        <v>226.5</v>
      </c>
    </row>
    <row r="386" spans="1:13" x14ac:dyDescent="0.2">
      <c r="A386">
        <v>388</v>
      </c>
      <c r="B386" t="s">
        <v>1184</v>
      </c>
      <c r="C386" t="s">
        <v>1185</v>
      </c>
      <c r="D386" s="3">
        <v>29852</v>
      </c>
      <c r="E386">
        <v>4</v>
      </c>
      <c r="F386" s="6" t="str" cm="1">
        <f t="array" ref="F386">_xlfn.IFS(E386=1,"$0 - $19999",
E386=2,"$20000 - $39999",
E386=3,"$40000 - $59999",
E386=4,"$60000 - $69999",
E386=5,"$70000 - $79999",
E386=6,"$80000 - $89999",
E386=7,"$90000 - $99999",
E386=8,"$100000 - $199999",
E386=9,"$200000 - $249999",
TRUE,"$250000 +")</f>
        <v>$60000 - $69999</v>
      </c>
      <c r="G386" t="s">
        <v>1186</v>
      </c>
      <c r="H386" t="s">
        <v>1923</v>
      </c>
      <c r="I386" t="s">
        <v>2092</v>
      </c>
      <c r="J386" s="7" t="str" cm="1">
        <f t="array" aca="1" ref="J386" ca="1">_xlfn.IFS((TODAY()-D386)/365.25&lt;20,"&lt; 20",
(TODAY()-D386)/365.25&lt;30,"20 - 30",
(TODAY()-D386)/365.25&lt;40,"30 - 40",
(TODAY()-D386)/365.25&lt;50,"40 - 50",
(TODAY()-D386)/365.25&lt;60,"50 - 60",
(TODAY()-D386)/365.25&lt;70,"60 - 70",
TRUE,"70+")</f>
        <v>40 - 50</v>
      </c>
      <c r="K386" t="str">
        <f t="shared" si="5"/>
        <v>USA</v>
      </c>
      <c r="L386" s="14">
        <f>SUMIF(ORDERLINES!D:D,CUSTOMERS!A386,ORDERLINES!J:J)</f>
        <v>1399</v>
      </c>
      <c r="M386" s="14">
        <f>SUMIF(ORDERLINES!D:D,CUSTOMERS!A386,ORDERLINES!L:L)</f>
        <v>681.5</v>
      </c>
    </row>
    <row r="387" spans="1:13" x14ac:dyDescent="0.2">
      <c r="A387">
        <v>389</v>
      </c>
      <c r="B387" t="s">
        <v>966</v>
      </c>
      <c r="C387" t="s">
        <v>1187</v>
      </c>
      <c r="D387" s="3">
        <v>29462</v>
      </c>
      <c r="E387">
        <v>6</v>
      </c>
      <c r="F387" s="6" t="str" cm="1">
        <f t="array" ref="F387">_xlfn.IFS(E387=1,"$0 - $19999",
E387=2,"$20000 - $39999",
E387=3,"$40000 - $59999",
E387=4,"$60000 - $69999",
E387=5,"$70000 - $79999",
E387=6,"$80000 - $89999",
E387=7,"$90000 - $99999",
E387=8,"$100000 - $199999",
E387=9,"$200000 - $249999",
TRUE,"$250000 +")</f>
        <v>$80000 - $89999</v>
      </c>
      <c r="G387" t="s">
        <v>1188</v>
      </c>
      <c r="H387" t="s">
        <v>1893</v>
      </c>
      <c r="I387" t="s">
        <v>2090</v>
      </c>
      <c r="J387" s="7" t="str" cm="1">
        <f t="array" aca="1" ref="J387" ca="1">_xlfn.IFS((TODAY()-D387)/365.25&lt;20,"&lt; 20",
(TODAY()-D387)/365.25&lt;30,"20 - 30",
(TODAY()-D387)/365.25&lt;40,"30 - 40",
(TODAY()-D387)/365.25&lt;50,"40 - 50",
(TODAY()-D387)/365.25&lt;60,"50 - 60",
(TODAY()-D387)/365.25&lt;70,"60 - 70",
TRUE,"70+")</f>
        <v>40 - 50</v>
      </c>
      <c r="K387" t="str">
        <f t="shared" ref="K387:K450" si="6">IF(I387="England","Europe",IF(I387="Germany","Europe",IF(I387="France","Europe",IF(I387="Canada","Canada","USA"))))</f>
        <v>USA</v>
      </c>
      <c r="L387" s="14">
        <f>SUMIF(ORDERLINES!D:D,CUSTOMERS!A387,ORDERLINES!J:J)</f>
        <v>338</v>
      </c>
      <c r="M387" s="14">
        <f>SUMIF(ORDERLINES!D:D,CUSTOMERS!A387,ORDERLINES!L:L)</f>
        <v>166</v>
      </c>
    </row>
    <row r="388" spans="1:13" x14ac:dyDescent="0.2">
      <c r="A388">
        <v>390</v>
      </c>
      <c r="B388" t="s">
        <v>1189</v>
      </c>
      <c r="C388" t="s">
        <v>1187</v>
      </c>
      <c r="D388" s="3">
        <v>30654</v>
      </c>
      <c r="E388">
        <v>3</v>
      </c>
      <c r="F388" s="6" t="str" cm="1">
        <f t="array" ref="F388">_xlfn.IFS(E388=1,"$0 - $19999",
E388=2,"$20000 - $39999",
E388=3,"$40000 - $59999",
E388=4,"$60000 - $69999",
E388=5,"$70000 - $79999",
E388=6,"$80000 - $89999",
E388=7,"$90000 - $99999",
E388=8,"$100000 - $199999",
E388=9,"$200000 - $249999",
TRUE,"$250000 +")</f>
        <v>$40000 - $59999</v>
      </c>
      <c r="G388" t="s">
        <v>1190</v>
      </c>
      <c r="H388" t="s">
        <v>2063</v>
      </c>
      <c r="I388" t="s">
        <v>2091</v>
      </c>
      <c r="J388" s="7" t="str" cm="1">
        <f t="array" aca="1" ref="J388" ca="1">_xlfn.IFS((TODAY()-D388)/365.25&lt;20,"&lt; 20",
(TODAY()-D388)/365.25&lt;30,"20 - 30",
(TODAY()-D388)/365.25&lt;40,"30 - 40",
(TODAY()-D388)/365.25&lt;50,"40 - 50",
(TODAY()-D388)/365.25&lt;60,"50 - 60",
(TODAY()-D388)/365.25&lt;70,"60 - 70",
TRUE,"70+")</f>
        <v>40 - 50</v>
      </c>
      <c r="K388" t="str">
        <f t="shared" si="6"/>
        <v>USA</v>
      </c>
      <c r="L388" s="14">
        <f>SUMIF(ORDERLINES!D:D,CUSTOMERS!A388,ORDERLINES!J:J)</f>
        <v>25</v>
      </c>
      <c r="M388" s="14">
        <f>SUMIF(ORDERLINES!D:D,CUSTOMERS!A388,ORDERLINES!L:L)</f>
        <v>11.5</v>
      </c>
    </row>
    <row r="389" spans="1:13" x14ac:dyDescent="0.2">
      <c r="A389">
        <v>391</v>
      </c>
      <c r="B389" t="s">
        <v>1191</v>
      </c>
      <c r="C389" t="s">
        <v>1192</v>
      </c>
      <c r="D389" s="3">
        <v>29056</v>
      </c>
      <c r="E389">
        <v>3</v>
      </c>
      <c r="F389" s="6" t="str" cm="1">
        <f t="array" ref="F389">_xlfn.IFS(E389=1,"$0 - $19999",
E389=2,"$20000 - $39999",
E389=3,"$40000 - $59999",
E389=4,"$60000 - $69999",
E389=5,"$70000 - $79999",
E389=6,"$80000 - $89999",
E389=7,"$90000 - $99999",
E389=8,"$100000 - $199999",
E389=9,"$200000 - $249999",
TRUE,"$250000 +")</f>
        <v>$40000 - $59999</v>
      </c>
      <c r="G389" t="s">
        <v>1193</v>
      </c>
      <c r="H389" t="s">
        <v>2083</v>
      </c>
      <c r="I389" t="s">
        <v>2097</v>
      </c>
      <c r="J389" s="7" t="str" cm="1">
        <f t="array" aca="1" ref="J389" ca="1">_xlfn.IFS((TODAY()-D389)/365.25&lt;20,"&lt; 20",
(TODAY()-D389)/365.25&lt;30,"20 - 30",
(TODAY()-D389)/365.25&lt;40,"30 - 40",
(TODAY()-D389)/365.25&lt;50,"40 - 50",
(TODAY()-D389)/365.25&lt;60,"50 - 60",
(TODAY()-D389)/365.25&lt;70,"60 - 70",
TRUE,"70+")</f>
        <v>40 - 50</v>
      </c>
      <c r="K389" t="str">
        <f t="shared" si="6"/>
        <v>Europe</v>
      </c>
      <c r="L389" s="14">
        <f>SUMIF(ORDERLINES!D:D,CUSTOMERS!A389,ORDERLINES!J:J)</f>
        <v>37</v>
      </c>
      <c r="M389" s="14">
        <f>SUMIF(ORDERLINES!D:D,CUSTOMERS!A389,ORDERLINES!L:L)</f>
        <v>17.5</v>
      </c>
    </row>
    <row r="390" spans="1:13" x14ac:dyDescent="0.2">
      <c r="A390">
        <v>392</v>
      </c>
      <c r="B390" t="s">
        <v>1194</v>
      </c>
      <c r="C390" t="s">
        <v>1195</v>
      </c>
      <c r="D390" s="3">
        <v>28660</v>
      </c>
      <c r="E390">
        <v>2</v>
      </c>
      <c r="F390" s="6" t="str" cm="1">
        <f t="array" ref="F390">_xlfn.IFS(E390=1,"$0 - $19999",
E390=2,"$20000 - $39999",
E390=3,"$40000 - $59999",
E390=4,"$60000 - $69999",
E390=5,"$70000 - $79999",
E390=6,"$80000 - $89999",
E390=7,"$90000 - $99999",
E390=8,"$100000 - $199999",
E390=9,"$200000 - $249999",
TRUE,"$250000 +")</f>
        <v>$20000 - $39999</v>
      </c>
      <c r="G390" t="s">
        <v>1196</v>
      </c>
      <c r="H390" t="s">
        <v>2003</v>
      </c>
      <c r="I390" t="s">
        <v>2089</v>
      </c>
      <c r="J390" s="7" t="str" cm="1">
        <f t="array" aca="1" ref="J390" ca="1">_xlfn.IFS((TODAY()-D390)/365.25&lt;20,"&lt; 20",
(TODAY()-D390)/365.25&lt;30,"20 - 30",
(TODAY()-D390)/365.25&lt;40,"30 - 40",
(TODAY()-D390)/365.25&lt;50,"40 - 50",
(TODAY()-D390)/365.25&lt;60,"50 - 60",
(TODAY()-D390)/365.25&lt;70,"60 - 70",
TRUE,"70+")</f>
        <v>40 - 50</v>
      </c>
      <c r="K390" t="str">
        <f t="shared" si="6"/>
        <v>USA</v>
      </c>
      <c r="L390" s="14">
        <f>SUMIF(ORDERLINES!D:D,CUSTOMERS!A390,ORDERLINES!J:J)</f>
        <v>236</v>
      </c>
      <c r="M390" s="14">
        <f>SUMIF(ORDERLINES!D:D,CUSTOMERS!A390,ORDERLINES!L:L)</f>
        <v>103</v>
      </c>
    </row>
    <row r="391" spans="1:13" x14ac:dyDescent="0.2">
      <c r="A391">
        <v>393</v>
      </c>
      <c r="B391" t="s">
        <v>1197</v>
      </c>
      <c r="C391" t="s">
        <v>1198</v>
      </c>
      <c r="D391" s="3">
        <v>28260</v>
      </c>
      <c r="E391">
        <v>5</v>
      </c>
      <c r="F391" s="6" t="str" cm="1">
        <f t="array" ref="F391">_xlfn.IFS(E391=1,"$0 - $19999",
E391=2,"$20000 - $39999",
E391=3,"$40000 - $59999",
E391=4,"$60000 - $69999",
E391=5,"$70000 - $79999",
E391=6,"$80000 - $89999",
E391=7,"$90000 - $99999",
E391=8,"$100000 - $199999",
E391=9,"$200000 - $249999",
TRUE,"$250000 +")</f>
        <v>$70000 - $79999</v>
      </c>
      <c r="G391" t="s">
        <v>1199</v>
      </c>
      <c r="H391" t="s">
        <v>1938</v>
      </c>
      <c r="I391" t="s">
        <v>2095</v>
      </c>
      <c r="J391" s="7" t="str" cm="1">
        <f t="array" aca="1" ref="J391" ca="1">_xlfn.IFS((TODAY()-D391)/365.25&lt;20,"&lt; 20",
(TODAY()-D391)/365.25&lt;30,"20 - 30",
(TODAY()-D391)/365.25&lt;40,"30 - 40",
(TODAY()-D391)/365.25&lt;50,"40 - 50",
(TODAY()-D391)/365.25&lt;60,"50 - 60",
(TODAY()-D391)/365.25&lt;70,"60 - 70",
TRUE,"70+")</f>
        <v>40 - 50</v>
      </c>
      <c r="K391" t="str">
        <f t="shared" si="6"/>
        <v>USA</v>
      </c>
      <c r="L391" s="14">
        <f>SUMIF(ORDERLINES!D:D,CUSTOMERS!A391,ORDERLINES!J:J)</f>
        <v>380</v>
      </c>
      <c r="M391" s="14">
        <f>SUMIF(ORDERLINES!D:D,CUSTOMERS!A391,ORDERLINES!L:L)</f>
        <v>176</v>
      </c>
    </row>
    <row r="392" spans="1:13" x14ac:dyDescent="0.2">
      <c r="A392">
        <v>394</v>
      </c>
      <c r="B392" t="s">
        <v>1200</v>
      </c>
      <c r="C392" t="s">
        <v>1201</v>
      </c>
      <c r="D392" s="3">
        <v>27852</v>
      </c>
      <c r="E392">
        <v>2</v>
      </c>
      <c r="F392" s="6" t="str" cm="1">
        <f t="array" ref="F392">_xlfn.IFS(E392=1,"$0 - $19999",
E392=2,"$20000 - $39999",
E392=3,"$40000 - $59999",
E392=4,"$60000 - $69999",
E392=5,"$70000 - $79999",
E392=6,"$80000 - $89999",
E392=7,"$90000 - $99999",
E392=8,"$100000 - $199999",
E392=9,"$200000 - $249999",
TRUE,"$250000 +")</f>
        <v>$20000 - $39999</v>
      </c>
      <c r="G392" t="s">
        <v>1202</v>
      </c>
      <c r="H392" t="s">
        <v>1927</v>
      </c>
      <c r="I392" t="s">
        <v>2091</v>
      </c>
      <c r="J392" s="7" t="str" cm="1">
        <f t="array" aca="1" ref="J392" ca="1">_xlfn.IFS((TODAY()-D392)/365.25&lt;20,"&lt; 20",
(TODAY()-D392)/365.25&lt;30,"20 - 30",
(TODAY()-D392)/365.25&lt;40,"30 - 40",
(TODAY()-D392)/365.25&lt;50,"40 - 50",
(TODAY()-D392)/365.25&lt;60,"50 - 60",
(TODAY()-D392)/365.25&lt;70,"60 - 70",
TRUE,"70+")</f>
        <v>40 - 50</v>
      </c>
      <c r="K392" t="str">
        <f t="shared" si="6"/>
        <v>USA</v>
      </c>
      <c r="L392" s="14">
        <f>SUMIF(ORDERLINES!D:D,CUSTOMERS!A392,ORDERLINES!J:J)</f>
        <v>1214</v>
      </c>
      <c r="M392" s="14">
        <f>SUMIF(ORDERLINES!D:D,CUSTOMERS!A392,ORDERLINES!L:L)</f>
        <v>589</v>
      </c>
    </row>
    <row r="393" spans="1:13" x14ac:dyDescent="0.2">
      <c r="A393">
        <v>395</v>
      </c>
      <c r="B393" t="s">
        <v>789</v>
      </c>
      <c r="C393" t="s">
        <v>1203</v>
      </c>
      <c r="D393" s="3">
        <v>27466</v>
      </c>
      <c r="E393">
        <v>4</v>
      </c>
      <c r="F393" s="6" t="str" cm="1">
        <f t="array" ref="F393">_xlfn.IFS(E393=1,"$0 - $19999",
E393=2,"$20000 - $39999",
E393=3,"$40000 - $59999",
E393=4,"$60000 - $69999",
E393=5,"$70000 - $79999",
E393=6,"$80000 - $89999",
E393=7,"$90000 - $99999",
E393=8,"$100000 - $199999",
E393=9,"$200000 - $249999",
TRUE,"$250000 +")</f>
        <v>$60000 - $69999</v>
      </c>
      <c r="G393" t="s">
        <v>1204</v>
      </c>
      <c r="H393" t="s">
        <v>1991</v>
      </c>
      <c r="I393" t="s">
        <v>2092</v>
      </c>
      <c r="J393" s="7" t="str" cm="1">
        <f t="array" aca="1" ref="J393" ca="1">_xlfn.IFS((TODAY()-D393)/365.25&lt;20,"&lt; 20",
(TODAY()-D393)/365.25&lt;30,"20 - 30",
(TODAY()-D393)/365.25&lt;40,"30 - 40",
(TODAY()-D393)/365.25&lt;50,"40 - 50",
(TODAY()-D393)/365.25&lt;60,"50 - 60",
(TODAY()-D393)/365.25&lt;70,"60 - 70",
TRUE,"70+")</f>
        <v>40 - 50</v>
      </c>
      <c r="K393" t="str">
        <f t="shared" si="6"/>
        <v>USA</v>
      </c>
      <c r="L393" s="14">
        <f>SUMIF(ORDERLINES!D:D,CUSTOMERS!A393,ORDERLINES!J:J)</f>
        <v>95</v>
      </c>
      <c r="M393" s="14">
        <f>SUMIF(ORDERLINES!D:D,CUSTOMERS!A393,ORDERLINES!L:L)</f>
        <v>44.5</v>
      </c>
    </row>
    <row r="394" spans="1:13" x14ac:dyDescent="0.2">
      <c r="A394">
        <v>396</v>
      </c>
      <c r="B394" t="s">
        <v>1205</v>
      </c>
      <c r="C394" t="s">
        <v>1206</v>
      </c>
      <c r="D394" s="3">
        <v>24475</v>
      </c>
      <c r="E394">
        <v>5</v>
      </c>
      <c r="F394" s="6" t="str" cm="1">
        <f t="array" ref="F394">_xlfn.IFS(E394=1,"$0 - $19999",
E394=2,"$20000 - $39999",
E394=3,"$40000 - $59999",
E394=4,"$60000 - $69999",
E394=5,"$70000 - $79999",
E394=6,"$80000 - $89999",
E394=7,"$90000 - $99999",
E394=8,"$100000 - $199999",
E394=9,"$200000 - $249999",
TRUE,"$250000 +")</f>
        <v>$70000 - $79999</v>
      </c>
      <c r="G394" t="s">
        <v>1207</v>
      </c>
      <c r="H394" t="s">
        <v>1950</v>
      </c>
      <c r="I394" t="s">
        <v>2091</v>
      </c>
      <c r="J394" s="7" t="str" cm="1">
        <f t="array" aca="1" ref="J394" ca="1">_xlfn.IFS((TODAY()-D394)/365.25&lt;20,"&lt; 20",
(TODAY()-D394)/365.25&lt;30,"20 - 30",
(TODAY()-D394)/365.25&lt;40,"30 - 40",
(TODAY()-D394)/365.25&lt;50,"40 - 50",
(TODAY()-D394)/365.25&lt;60,"50 - 60",
(TODAY()-D394)/365.25&lt;70,"60 - 70",
TRUE,"70+")</f>
        <v>50 - 60</v>
      </c>
      <c r="K394" t="str">
        <f t="shared" si="6"/>
        <v>USA</v>
      </c>
      <c r="L394" s="14">
        <f>SUMIF(ORDERLINES!D:D,CUSTOMERS!A394,ORDERLINES!J:J)</f>
        <v>332</v>
      </c>
      <c r="M394" s="14">
        <f>SUMIF(ORDERLINES!D:D,CUSTOMERS!A394,ORDERLINES!L:L)</f>
        <v>142</v>
      </c>
    </row>
    <row r="395" spans="1:13" x14ac:dyDescent="0.2">
      <c r="A395">
        <v>397</v>
      </c>
      <c r="B395" t="s">
        <v>1208</v>
      </c>
      <c r="C395" t="s">
        <v>1209</v>
      </c>
      <c r="D395" s="3">
        <v>24870</v>
      </c>
      <c r="E395">
        <v>9</v>
      </c>
      <c r="F395" s="6" t="str" cm="1">
        <f t="array" ref="F395">_xlfn.IFS(E395=1,"$0 - $19999",
E395=2,"$20000 - $39999",
E395=3,"$40000 - $59999",
E395=4,"$60000 - $69999",
E395=5,"$70000 - $79999",
E395=6,"$80000 - $89999",
E395=7,"$90000 - $99999",
E395=8,"$100000 - $199999",
E395=9,"$200000 - $249999",
TRUE,"$250000 +")</f>
        <v>$200000 - $249999</v>
      </c>
      <c r="G395" t="s">
        <v>1210</v>
      </c>
      <c r="H395" t="s">
        <v>1857</v>
      </c>
      <c r="I395" t="s">
        <v>2090</v>
      </c>
      <c r="J395" s="7" t="str" cm="1">
        <f t="array" aca="1" ref="J395" ca="1">_xlfn.IFS((TODAY()-D395)/365.25&lt;20,"&lt; 20",
(TODAY()-D395)/365.25&lt;30,"20 - 30",
(TODAY()-D395)/365.25&lt;40,"30 - 40",
(TODAY()-D395)/365.25&lt;50,"40 - 50",
(TODAY()-D395)/365.25&lt;60,"50 - 60",
(TODAY()-D395)/365.25&lt;70,"60 - 70",
TRUE,"70+")</f>
        <v>50 - 60</v>
      </c>
      <c r="K395" t="str">
        <f t="shared" si="6"/>
        <v>USA</v>
      </c>
      <c r="L395" s="14">
        <f>SUMIF(ORDERLINES!D:D,CUSTOMERS!A395,ORDERLINES!J:J)</f>
        <v>196</v>
      </c>
      <c r="M395" s="14">
        <f>SUMIF(ORDERLINES!D:D,CUSTOMERS!A395,ORDERLINES!L:L)</f>
        <v>94</v>
      </c>
    </row>
    <row r="396" spans="1:13" x14ac:dyDescent="0.2">
      <c r="A396">
        <v>398</v>
      </c>
      <c r="B396" t="s">
        <v>1211</v>
      </c>
      <c r="C396" t="s">
        <v>1212</v>
      </c>
      <c r="D396" s="3">
        <v>25299</v>
      </c>
      <c r="E396">
        <v>8</v>
      </c>
      <c r="F396" s="6" t="str" cm="1">
        <f t="array" ref="F396">_xlfn.IFS(E396=1,"$0 - $19999",
E396=2,"$20000 - $39999",
E396=3,"$40000 - $59999",
E396=4,"$60000 - $69999",
E396=5,"$70000 - $79999",
E396=6,"$80000 - $89999",
E396=7,"$90000 - $99999",
E396=8,"$100000 - $199999",
E396=9,"$200000 - $249999",
TRUE,"$250000 +")</f>
        <v>$100000 - $199999</v>
      </c>
      <c r="G396" t="s">
        <v>1213</v>
      </c>
      <c r="H396" t="s">
        <v>1955</v>
      </c>
      <c r="I396" t="s">
        <v>2091</v>
      </c>
      <c r="J396" s="7" t="str" cm="1">
        <f t="array" aca="1" ref="J396" ca="1">_xlfn.IFS((TODAY()-D396)/365.25&lt;20,"&lt; 20",
(TODAY()-D396)/365.25&lt;30,"20 - 30",
(TODAY()-D396)/365.25&lt;40,"30 - 40",
(TODAY()-D396)/365.25&lt;50,"40 - 50",
(TODAY()-D396)/365.25&lt;60,"50 - 60",
(TODAY()-D396)/365.25&lt;70,"60 - 70",
TRUE,"70+")</f>
        <v>50 - 60</v>
      </c>
      <c r="K396" t="str">
        <f t="shared" si="6"/>
        <v>USA</v>
      </c>
      <c r="L396" s="14">
        <f>SUMIF(ORDERLINES!D:D,CUSTOMERS!A396,ORDERLINES!J:J)</f>
        <v>55</v>
      </c>
      <c r="M396" s="14">
        <f>SUMIF(ORDERLINES!D:D,CUSTOMERS!A396,ORDERLINES!L:L)</f>
        <v>26.5</v>
      </c>
    </row>
    <row r="397" spans="1:13" x14ac:dyDescent="0.2">
      <c r="A397">
        <v>399</v>
      </c>
      <c r="B397" t="s">
        <v>1214</v>
      </c>
      <c r="C397" t="s">
        <v>1215</v>
      </c>
      <c r="D397" s="3">
        <v>30695</v>
      </c>
      <c r="E397">
        <v>2</v>
      </c>
      <c r="F397" s="6" t="str" cm="1">
        <f t="array" ref="F397">_xlfn.IFS(E397=1,"$0 - $19999",
E397=2,"$20000 - $39999",
E397=3,"$40000 - $59999",
E397=4,"$60000 - $69999",
E397=5,"$70000 - $79999",
E397=6,"$80000 - $89999",
E397=7,"$90000 - $99999",
E397=8,"$100000 - $199999",
E397=9,"$200000 - $249999",
TRUE,"$250000 +")</f>
        <v>$20000 - $39999</v>
      </c>
      <c r="G397" t="s">
        <v>1216</v>
      </c>
      <c r="H397" t="s">
        <v>1979</v>
      </c>
      <c r="I397" t="s">
        <v>2091</v>
      </c>
      <c r="J397" s="7" t="str" cm="1">
        <f t="array" aca="1" ref="J397" ca="1">_xlfn.IFS((TODAY()-D397)/365.25&lt;20,"&lt; 20",
(TODAY()-D397)/365.25&lt;30,"20 - 30",
(TODAY()-D397)/365.25&lt;40,"30 - 40",
(TODAY()-D397)/365.25&lt;50,"40 - 50",
(TODAY()-D397)/365.25&lt;60,"50 - 60",
(TODAY()-D397)/365.25&lt;70,"60 - 70",
TRUE,"70+")</f>
        <v>40 - 50</v>
      </c>
      <c r="K397" t="str">
        <f t="shared" si="6"/>
        <v>USA</v>
      </c>
      <c r="L397" s="14">
        <f>SUMIF(ORDERLINES!D:D,CUSTOMERS!A397,ORDERLINES!J:J)</f>
        <v>39</v>
      </c>
      <c r="M397" s="14">
        <f>SUMIF(ORDERLINES!D:D,CUSTOMERS!A397,ORDERLINES!L:L)</f>
        <v>16.5</v>
      </c>
    </row>
    <row r="398" spans="1:13" x14ac:dyDescent="0.2">
      <c r="A398">
        <v>400</v>
      </c>
      <c r="B398" t="s">
        <v>239</v>
      </c>
      <c r="C398" t="s">
        <v>1215</v>
      </c>
      <c r="D398" s="3">
        <v>31089</v>
      </c>
      <c r="E398">
        <v>2</v>
      </c>
      <c r="F398" s="6" t="str" cm="1">
        <f t="array" ref="F398">_xlfn.IFS(E398=1,"$0 - $19999",
E398=2,"$20000 - $39999",
E398=3,"$40000 - $59999",
E398=4,"$60000 - $69999",
E398=5,"$70000 - $79999",
E398=6,"$80000 - $89999",
E398=7,"$90000 - $99999",
E398=8,"$100000 - $199999",
E398=9,"$200000 - $249999",
TRUE,"$250000 +")</f>
        <v>$20000 - $39999</v>
      </c>
      <c r="G398" t="s">
        <v>1217</v>
      </c>
      <c r="H398" t="s">
        <v>1932</v>
      </c>
      <c r="I398" t="s">
        <v>2094</v>
      </c>
      <c r="J398" s="7" t="str" cm="1">
        <f t="array" aca="1" ref="J398" ca="1">_xlfn.IFS((TODAY()-D398)/365.25&lt;20,"&lt; 20",
(TODAY()-D398)/365.25&lt;30,"20 - 30",
(TODAY()-D398)/365.25&lt;40,"30 - 40",
(TODAY()-D398)/365.25&lt;50,"40 - 50",
(TODAY()-D398)/365.25&lt;60,"50 - 60",
(TODAY()-D398)/365.25&lt;70,"60 - 70",
TRUE,"70+")</f>
        <v>30 - 40</v>
      </c>
      <c r="K398" t="str">
        <f t="shared" si="6"/>
        <v>USA</v>
      </c>
      <c r="L398" s="14">
        <f>SUMIF(ORDERLINES!D:D,CUSTOMERS!A398,ORDERLINES!J:J)</f>
        <v>65</v>
      </c>
      <c r="M398" s="14">
        <f>SUMIF(ORDERLINES!D:D,CUSTOMERS!A398,ORDERLINES!L:L)</f>
        <v>31.5</v>
      </c>
    </row>
    <row r="399" spans="1:13" x14ac:dyDescent="0.2">
      <c r="A399">
        <v>401</v>
      </c>
      <c r="B399" t="s">
        <v>236</v>
      </c>
      <c r="C399" t="s">
        <v>1218</v>
      </c>
      <c r="D399" s="3">
        <v>25690</v>
      </c>
      <c r="E399">
        <v>8</v>
      </c>
      <c r="F399" s="6" t="str" cm="1">
        <f t="array" ref="F399">_xlfn.IFS(E399=1,"$0 - $19999",
E399=2,"$20000 - $39999",
E399=3,"$40000 - $59999",
E399=4,"$60000 - $69999",
E399=5,"$70000 - $79999",
E399=6,"$80000 - $89999",
E399=7,"$90000 - $99999",
E399=8,"$100000 - $199999",
E399=9,"$200000 - $249999",
TRUE,"$250000 +")</f>
        <v>$100000 - $199999</v>
      </c>
      <c r="G399" t="s">
        <v>1219</v>
      </c>
      <c r="H399" t="s">
        <v>1968</v>
      </c>
      <c r="I399" s="2" t="s">
        <v>2089</v>
      </c>
      <c r="J399" s="7" t="str" cm="1">
        <f t="array" aca="1" ref="J399" ca="1">_xlfn.IFS((TODAY()-D399)/365.25&lt;20,"&lt; 20",
(TODAY()-D399)/365.25&lt;30,"20 - 30",
(TODAY()-D399)/365.25&lt;40,"30 - 40",
(TODAY()-D399)/365.25&lt;50,"40 - 50",
(TODAY()-D399)/365.25&lt;60,"50 - 60",
(TODAY()-D399)/365.25&lt;70,"60 - 70",
TRUE,"70+")</f>
        <v>50 - 60</v>
      </c>
      <c r="K399" t="str">
        <f t="shared" si="6"/>
        <v>USA</v>
      </c>
      <c r="L399" s="14">
        <f>SUMIF(ORDERLINES!D:D,CUSTOMERS!A399,ORDERLINES!J:J)</f>
        <v>794</v>
      </c>
      <c r="M399" s="14">
        <f>SUMIF(ORDERLINES!D:D,CUSTOMERS!A399,ORDERLINES!L:L)</f>
        <v>371</v>
      </c>
    </row>
    <row r="400" spans="1:13" x14ac:dyDescent="0.2">
      <c r="A400">
        <v>402</v>
      </c>
      <c r="B400" t="s">
        <v>1220</v>
      </c>
      <c r="C400" t="s">
        <v>1221</v>
      </c>
      <c r="D400" s="3">
        <v>25992</v>
      </c>
      <c r="E400">
        <v>6</v>
      </c>
      <c r="F400" s="6" t="str" cm="1">
        <f t="array" ref="F400">_xlfn.IFS(E400=1,"$0 - $19999",
E400=2,"$20000 - $39999",
E400=3,"$40000 - $59999",
E400=4,"$60000 - $69999",
E400=5,"$70000 - $79999",
E400=6,"$80000 - $89999",
E400=7,"$90000 - $99999",
E400=8,"$100000 - $199999",
E400=9,"$200000 - $249999",
TRUE,"$250000 +")</f>
        <v>$80000 - $89999</v>
      </c>
      <c r="G400" t="s">
        <v>1222</v>
      </c>
      <c r="H400" t="s">
        <v>2003</v>
      </c>
      <c r="I400" t="s">
        <v>2089</v>
      </c>
      <c r="J400" s="7" t="str" cm="1">
        <f t="array" aca="1" ref="J400" ca="1">_xlfn.IFS((TODAY()-D400)/365.25&lt;20,"&lt; 20",
(TODAY()-D400)/365.25&lt;30,"20 - 30",
(TODAY()-D400)/365.25&lt;40,"30 - 40",
(TODAY()-D400)/365.25&lt;50,"40 - 50",
(TODAY()-D400)/365.25&lt;60,"50 - 60",
(TODAY()-D400)/365.25&lt;70,"60 - 70",
TRUE,"70+")</f>
        <v>50 - 60</v>
      </c>
      <c r="K400" t="str">
        <f t="shared" si="6"/>
        <v>USA</v>
      </c>
      <c r="L400" s="14">
        <f>SUMIF(ORDERLINES!D:D,CUSTOMERS!A400,ORDERLINES!J:J)</f>
        <v>65</v>
      </c>
      <c r="M400" s="14">
        <f>SUMIF(ORDERLINES!D:D,CUSTOMERS!A400,ORDERLINES!L:L)</f>
        <v>27.5</v>
      </c>
    </row>
    <row r="401" spans="1:13" x14ac:dyDescent="0.2">
      <c r="A401">
        <v>403</v>
      </c>
      <c r="B401" t="s">
        <v>1223</v>
      </c>
      <c r="C401" t="s">
        <v>1224</v>
      </c>
      <c r="D401" s="3">
        <v>22286</v>
      </c>
      <c r="E401">
        <v>4</v>
      </c>
      <c r="F401" s="6" t="str" cm="1">
        <f t="array" ref="F401">_xlfn.IFS(E401=1,"$0 - $19999",
E401=2,"$20000 - $39999",
E401=3,"$40000 - $59999",
E401=4,"$60000 - $69999",
E401=5,"$70000 - $79999",
E401=6,"$80000 - $89999",
E401=7,"$90000 - $99999",
E401=8,"$100000 - $199999",
E401=9,"$200000 - $249999",
TRUE,"$250000 +")</f>
        <v>$60000 - $69999</v>
      </c>
      <c r="G401" t="s">
        <v>1225</v>
      </c>
      <c r="H401" t="s">
        <v>1859</v>
      </c>
      <c r="I401" t="s">
        <v>2092</v>
      </c>
      <c r="J401" s="7" t="str" cm="1">
        <f t="array" aca="1" ref="J401" ca="1">_xlfn.IFS((TODAY()-D401)/365.25&lt;20,"&lt; 20",
(TODAY()-D401)/365.25&lt;30,"20 - 30",
(TODAY()-D401)/365.25&lt;40,"30 - 40",
(TODAY()-D401)/365.25&lt;50,"40 - 50",
(TODAY()-D401)/365.25&lt;60,"50 - 60",
(TODAY()-D401)/365.25&lt;70,"60 - 70",
TRUE,"70+")</f>
        <v>60 - 70</v>
      </c>
      <c r="K401" t="str">
        <f t="shared" si="6"/>
        <v>USA</v>
      </c>
      <c r="L401" s="14">
        <f>SUMIF(ORDERLINES!D:D,CUSTOMERS!A401,ORDERLINES!J:J)</f>
        <v>90</v>
      </c>
      <c r="M401" s="14">
        <f>SUMIF(ORDERLINES!D:D,CUSTOMERS!A401,ORDERLINES!L:L)</f>
        <v>41</v>
      </c>
    </row>
    <row r="402" spans="1:13" x14ac:dyDescent="0.2">
      <c r="A402">
        <v>404</v>
      </c>
      <c r="B402" t="s">
        <v>1226</v>
      </c>
      <c r="C402" t="s">
        <v>1224</v>
      </c>
      <c r="D402" s="3">
        <v>33199</v>
      </c>
      <c r="E402">
        <v>4</v>
      </c>
      <c r="F402" s="6" t="str" cm="1">
        <f t="array" ref="F402">_xlfn.IFS(E402=1,"$0 - $19999",
E402=2,"$20000 - $39999",
E402=3,"$40000 - $59999",
E402=4,"$60000 - $69999",
E402=5,"$70000 - $79999",
E402=6,"$80000 - $89999",
E402=7,"$90000 - $99999",
E402=8,"$100000 - $199999",
E402=9,"$200000 - $249999",
TRUE,"$250000 +")</f>
        <v>$60000 - $69999</v>
      </c>
      <c r="G402" t="s">
        <v>1227</v>
      </c>
      <c r="H402" t="s">
        <v>1887</v>
      </c>
      <c r="I402" t="s">
        <v>2093</v>
      </c>
      <c r="J402" s="7" t="str" cm="1">
        <f t="array" aca="1" ref="J402" ca="1">_xlfn.IFS((TODAY()-D402)/365.25&lt;20,"&lt; 20",
(TODAY()-D402)/365.25&lt;30,"20 - 30",
(TODAY()-D402)/365.25&lt;40,"30 - 40",
(TODAY()-D402)/365.25&lt;50,"40 - 50",
(TODAY()-D402)/365.25&lt;60,"50 - 60",
(TODAY()-D402)/365.25&lt;70,"60 - 70",
TRUE,"70+")</f>
        <v>30 - 40</v>
      </c>
      <c r="K402" t="str">
        <f t="shared" si="6"/>
        <v>USA</v>
      </c>
      <c r="L402" s="14">
        <f>SUMIF(ORDERLINES!D:D,CUSTOMERS!A402,ORDERLINES!J:J)</f>
        <v>163</v>
      </c>
      <c r="M402" s="14">
        <f>SUMIF(ORDERLINES!D:D,CUSTOMERS!A402,ORDERLINES!L:L)</f>
        <v>69.5</v>
      </c>
    </row>
    <row r="403" spans="1:13" x14ac:dyDescent="0.2">
      <c r="A403">
        <v>405</v>
      </c>
      <c r="B403" t="s">
        <v>1228</v>
      </c>
      <c r="C403" t="s">
        <v>1229</v>
      </c>
      <c r="D403" s="3">
        <v>21017</v>
      </c>
      <c r="E403">
        <v>8</v>
      </c>
      <c r="F403" s="6" t="str" cm="1">
        <f t="array" ref="F403">_xlfn.IFS(E403=1,"$0 - $19999",
E403=2,"$20000 - $39999",
E403=3,"$40000 - $59999",
E403=4,"$60000 - $69999",
E403=5,"$70000 - $79999",
E403=6,"$80000 - $89999",
E403=7,"$90000 - $99999",
E403=8,"$100000 - $199999",
E403=9,"$200000 - $249999",
TRUE,"$250000 +")</f>
        <v>$100000 - $199999</v>
      </c>
      <c r="G403" t="s">
        <v>1230</v>
      </c>
      <c r="H403" t="s">
        <v>1917</v>
      </c>
      <c r="I403" t="s">
        <v>2093</v>
      </c>
      <c r="J403" s="7" t="str" cm="1">
        <f t="array" aca="1" ref="J403" ca="1">_xlfn.IFS((TODAY()-D403)/365.25&lt;20,"&lt; 20",
(TODAY()-D403)/365.25&lt;30,"20 - 30",
(TODAY()-D403)/365.25&lt;40,"30 - 40",
(TODAY()-D403)/365.25&lt;50,"40 - 50",
(TODAY()-D403)/365.25&lt;60,"50 - 60",
(TODAY()-D403)/365.25&lt;70,"60 - 70",
TRUE,"70+")</f>
        <v>60 - 70</v>
      </c>
      <c r="K403" t="str">
        <f t="shared" si="6"/>
        <v>USA</v>
      </c>
      <c r="L403" s="14">
        <f>SUMIF(ORDERLINES!D:D,CUSTOMERS!A403,ORDERLINES!J:J)</f>
        <v>660</v>
      </c>
      <c r="M403" s="14">
        <f>SUMIF(ORDERLINES!D:D,CUSTOMERS!A403,ORDERLINES!L:L)</f>
        <v>298</v>
      </c>
    </row>
    <row r="404" spans="1:13" x14ac:dyDescent="0.2">
      <c r="A404">
        <v>406</v>
      </c>
      <c r="B404" t="s">
        <v>1231</v>
      </c>
      <c r="C404" t="s">
        <v>1232</v>
      </c>
      <c r="D404" s="3">
        <v>31498</v>
      </c>
      <c r="E404">
        <v>3</v>
      </c>
      <c r="F404" s="6" t="str" cm="1">
        <f t="array" ref="F404">_xlfn.IFS(E404=1,"$0 - $19999",
E404=2,"$20000 - $39999",
E404=3,"$40000 - $59999",
E404=4,"$60000 - $69999",
E404=5,"$70000 - $79999",
E404=6,"$80000 - $89999",
E404=7,"$90000 - $99999",
E404=8,"$100000 - $199999",
E404=9,"$200000 - $249999",
TRUE,"$250000 +")</f>
        <v>$40000 - $59999</v>
      </c>
      <c r="G404" t="s">
        <v>1233</v>
      </c>
      <c r="H404" t="s">
        <v>1912</v>
      </c>
      <c r="I404" t="s">
        <v>2090</v>
      </c>
      <c r="J404" s="7" t="str" cm="1">
        <f t="array" aca="1" ref="J404" ca="1">_xlfn.IFS((TODAY()-D404)/365.25&lt;20,"&lt; 20",
(TODAY()-D404)/365.25&lt;30,"20 - 30",
(TODAY()-D404)/365.25&lt;40,"30 - 40",
(TODAY()-D404)/365.25&lt;50,"40 - 50",
(TODAY()-D404)/365.25&lt;60,"50 - 60",
(TODAY()-D404)/365.25&lt;70,"60 - 70",
TRUE,"70+")</f>
        <v>30 - 40</v>
      </c>
      <c r="K404" t="str">
        <f t="shared" si="6"/>
        <v>USA</v>
      </c>
      <c r="L404" s="14">
        <f>SUMIF(ORDERLINES!D:D,CUSTOMERS!A404,ORDERLINES!J:J)</f>
        <v>168</v>
      </c>
      <c r="M404" s="14">
        <f>SUMIF(ORDERLINES!D:D,CUSTOMERS!A404,ORDERLINES!L:L)</f>
        <v>78</v>
      </c>
    </row>
    <row r="405" spans="1:13" x14ac:dyDescent="0.2">
      <c r="A405">
        <v>407</v>
      </c>
      <c r="B405" t="s">
        <v>1234</v>
      </c>
      <c r="C405" t="s">
        <v>1232</v>
      </c>
      <c r="D405" s="3">
        <v>26858</v>
      </c>
      <c r="E405">
        <v>5</v>
      </c>
      <c r="F405" s="6" t="str" cm="1">
        <f t="array" ref="F405">_xlfn.IFS(E405=1,"$0 - $19999",
E405=2,"$20000 - $39999",
E405=3,"$40000 - $59999",
E405=4,"$60000 - $69999",
E405=5,"$70000 - $79999",
E405=6,"$80000 - $89999",
E405=7,"$90000 - $99999",
E405=8,"$100000 - $199999",
E405=9,"$200000 - $249999",
TRUE,"$250000 +")</f>
        <v>$70000 - $79999</v>
      </c>
      <c r="G405" t="s">
        <v>1235</v>
      </c>
      <c r="H405" t="s">
        <v>2015</v>
      </c>
      <c r="I405" t="s">
        <v>2094</v>
      </c>
      <c r="J405" s="7" t="str" cm="1">
        <f t="array" aca="1" ref="J405" ca="1">_xlfn.IFS((TODAY()-D405)/365.25&lt;20,"&lt; 20",
(TODAY()-D405)/365.25&lt;30,"20 - 30",
(TODAY()-D405)/365.25&lt;40,"30 - 40",
(TODAY()-D405)/365.25&lt;50,"40 - 50",
(TODAY()-D405)/365.25&lt;60,"50 - 60",
(TODAY()-D405)/365.25&lt;70,"60 - 70",
TRUE,"70+")</f>
        <v>50 - 60</v>
      </c>
      <c r="K405" t="str">
        <f t="shared" si="6"/>
        <v>USA</v>
      </c>
      <c r="L405" s="14">
        <f>SUMIF(ORDERLINES!D:D,CUSTOMERS!A405,ORDERLINES!J:J)</f>
        <v>459</v>
      </c>
      <c r="M405" s="14">
        <f>SUMIF(ORDERLINES!D:D,CUSTOMERS!A405,ORDERLINES!L:L)</f>
        <v>216.5</v>
      </c>
    </row>
    <row r="406" spans="1:13" x14ac:dyDescent="0.2">
      <c r="A406">
        <v>408</v>
      </c>
      <c r="B406" t="s">
        <v>1236</v>
      </c>
      <c r="C406" t="s">
        <v>1237</v>
      </c>
      <c r="D406" s="3">
        <v>33579</v>
      </c>
      <c r="E406">
        <v>3</v>
      </c>
      <c r="F406" s="6" t="str" cm="1">
        <f t="array" ref="F406">_xlfn.IFS(E406=1,"$0 - $19999",
E406=2,"$20000 - $39999",
E406=3,"$40000 - $59999",
E406=4,"$60000 - $69999",
E406=5,"$70000 - $79999",
E406=6,"$80000 - $89999",
E406=7,"$90000 - $99999",
E406=8,"$100000 - $199999",
E406=9,"$200000 - $249999",
TRUE,"$250000 +")</f>
        <v>$40000 - $59999</v>
      </c>
      <c r="G406" t="s">
        <v>1238</v>
      </c>
      <c r="H406" t="s">
        <v>1940</v>
      </c>
      <c r="I406" t="s">
        <v>2095</v>
      </c>
      <c r="J406" s="7" t="str" cm="1">
        <f t="array" aca="1" ref="J406" ca="1">_xlfn.IFS((TODAY()-D406)/365.25&lt;20,"&lt; 20",
(TODAY()-D406)/365.25&lt;30,"20 - 30",
(TODAY()-D406)/365.25&lt;40,"30 - 40",
(TODAY()-D406)/365.25&lt;50,"40 - 50",
(TODAY()-D406)/365.25&lt;60,"50 - 60",
(TODAY()-D406)/365.25&lt;70,"60 - 70",
TRUE,"70+")</f>
        <v>30 - 40</v>
      </c>
      <c r="K406" t="str">
        <f t="shared" si="6"/>
        <v>USA</v>
      </c>
      <c r="L406" s="14">
        <f>SUMIF(ORDERLINES!D:D,CUSTOMERS!A406,ORDERLINES!J:J)</f>
        <v>981</v>
      </c>
      <c r="M406" s="14">
        <f>SUMIF(ORDERLINES!D:D,CUSTOMERS!A406,ORDERLINES!L:L)</f>
        <v>469.5</v>
      </c>
    </row>
    <row r="407" spans="1:13" x14ac:dyDescent="0.2">
      <c r="A407">
        <v>409</v>
      </c>
      <c r="B407" t="s">
        <v>745</v>
      </c>
      <c r="C407" t="s">
        <v>1239</v>
      </c>
      <c r="D407" s="3">
        <v>24447</v>
      </c>
      <c r="E407">
        <v>7</v>
      </c>
      <c r="F407" s="6" t="str" cm="1">
        <f t="array" ref="F407">_xlfn.IFS(E407=1,"$0 - $19999",
E407=2,"$20000 - $39999",
E407=3,"$40000 - $59999",
E407=4,"$60000 - $69999",
E407=5,"$70000 - $79999",
E407=6,"$80000 - $89999",
E407=7,"$90000 - $99999",
E407=8,"$100000 - $199999",
E407=9,"$200000 - $249999",
TRUE,"$250000 +")</f>
        <v>$90000 - $99999</v>
      </c>
      <c r="G407" t="s">
        <v>1240</v>
      </c>
      <c r="H407" t="s">
        <v>1933</v>
      </c>
      <c r="I407" t="s">
        <v>2090</v>
      </c>
      <c r="J407" s="7" t="str" cm="1">
        <f t="array" aca="1" ref="J407" ca="1">_xlfn.IFS((TODAY()-D407)/365.25&lt;20,"&lt; 20",
(TODAY()-D407)/365.25&lt;30,"20 - 30",
(TODAY()-D407)/365.25&lt;40,"30 - 40",
(TODAY()-D407)/365.25&lt;50,"40 - 50",
(TODAY()-D407)/365.25&lt;60,"50 - 60",
(TODAY()-D407)/365.25&lt;70,"60 - 70",
TRUE,"70+")</f>
        <v>50 - 60</v>
      </c>
      <c r="K407" t="str">
        <f t="shared" si="6"/>
        <v>USA</v>
      </c>
      <c r="L407" s="14">
        <f>SUMIF(ORDERLINES!D:D,CUSTOMERS!A407,ORDERLINES!J:J)</f>
        <v>79</v>
      </c>
      <c r="M407" s="14">
        <f>SUMIF(ORDERLINES!D:D,CUSTOMERS!A407,ORDERLINES!L:L)</f>
        <v>36.5</v>
      </c>
    </row>
    <row r="408" spans="1:13" x14ac:dyDescent="0.2">
      <c r="A408">
        <v>410</v>
      </c>
      <c r="B408" t="s">
        <v>531</v>
      </c>
      <c r="C408" t="s">
        <v>1241</v>
      </c>
      <c r="D408" s="3">
        <v>33608</v>
      </c>
      <c r="E408">
        <v>2</v>
      </c>
      <c r="F408" s="6" t="str" cm="1">
        <f t="array" ref="F408">_xlfn.IFS(E408=1,"$0 - $19999",
E408=2,"$20000 - $39999",
E408=3,"$40000 - $59999",
E408=4,"$60000 - $69999",
E408=5,"$70000 - $79999",
E408=6,"$80000 - $89999",
E408=7,"$90000 - $99999",
E408=8,"$100000 - $199999",
E408=9,"$200000 - $249999",
TRUE,"$250000 +")</f>
        <v>$20000 - $39999</v>
      </c>
      <c r="G408" t="s">
        <v>1242</v>
      </c>
      <c r="H408" t="s">
        <v>1977</v>
      </c>
      <c r="I408" t="s">
        <v>2095</v>
      </c>
      <c r="J408" s="7" t="str" cm="1">
        <f t="array" aca="1" ref="J408" ca="1">_xlfn.IFS((TODAY()-D408)/365.25&lt;20,"&lt; 20",
(TODAY()-D408)/365.25&lt;30,"20 - 30",
(TODAY()-D408)/365.25&lt;40,"30 - 40",
(TODAY()-D408)/365.25&lt;50,"40 - 50",
(TODAY()-D408)/365.25&lt;60,"50 - 60",
(TODAY()-D408)/365.25&lt;70,"60 - 70",
TRUE,"70+")</f>
        <v>30 - 40</v>
      </c>
      <c r="K408" t="str">
        <f t="shared" si="6"/>
        <v>USA</v>
      </c>
      <c r="L408" s="14">
        <f>SUMIF(ORDERLINES!D:D,CUSTOMERS!A408,ORDERLINES!J:J)</f>
        <v>50</v>
      </c>
      <c r="M408" s="14">
        <f>SUMIF(ORDERLINES!D:D,CUSTOMERS!A408,ORDERLINES!L:L)</f>
        <v>21</v>
      </c>
    </row>
    <row r="409" spans="1:13" x14ac:dyDescent="0.2">
      <c r="A409">
        <v>411</v>
      </c>
      <c r="B409" t="s">
        <v>260</v>
      </c>
      <c r="C409" t="s">
        <v>1243</v>
      </c>
      <c r="D409" s="3">
        <v>34017</v>
      </c>
      <c r="E409">
        <v>5</v>
      </c>
      <c r="F409" s="6" t="str" cm="1">
        <f t="array" ref="F409">_xlfn.IFS(E409=1,"$0 - $19999",
E409=2,"$20000 - $39999",
E409=3,"$40000 - $59999",
E409=4,"$60000 - $69999",
E409=5,"$70000 - $79999",
E409=6,"$80000 - $89999",
E409=7,"$90000 - $99999",
E409=8,"$100000 - $199999",
E409=9,"$200000 - $249999",
TRUE,"$250000 +")</f>
        <v>$70000 - $79999</v>
      </c>
      <c r="G409" t="s">
        <v>1244</v>
      </c>
      <c r="H409" t="s">
        <v>2077</v>
      </c>
      <c r="I409" t="s">
        <v>2091</v>
      </c>
      <c r="J409" s="7" t="str" cm="1">
        <f t="array" aca="1" ref="J409" ca="1">_xlfn.IFS((TODAY()-D409)/365.25&lt;20,"&lt; 20",
(TODAY()-D409)/365.25&lt;30,"20 - 30",
(TODAY()-D409)/365.25&lt;40,"30 - 40",
(TODAY()-D409)/365.25&lt;50,"40 - 50",
(TODAY()-D409)/365.25&lt;60,"50 - 60",
(TODAY()-D409)/365.25&lt;70,"60 - 70",
TRUE,"70+")</f>
        <v>30 - 40</v>
      </c>
      <c r="K409" t="str">
        <f t="shared" si="6"/>
        <v>USA</v>
      </c>
      <c r="L409" s="14">
        <f>SUMIF(ORDERLINES!D:D,CUSTOMERS!A409,ORDERLINES!J:J)</f>
        <v>93</v>
      </c>
      <c r="M409" s="14">
        <f>SUMIF(ORDERLINES!D:D,CUSTOMERS!A409,ORDERLINES!L:L)</f>
        <v>39.5</v>
      </c>
    </row>
    <row r="410" spans="1:13" x14ac:dyDescent="0.2">
      <c r="A410">
        <v>412</v>
      </c>
      <c r="B410" t="s">
        <v>192</v>
      </c>
      <c r="C410" t="s">
        <v>1245</v>
      </c>
      <c r="D410" s="3">
        <v>28041</v>
      </c>
      <c r="E410">
        <v>10</v>
      </c>
      <c r="F410" s="6" t="str" cm="1">
        <f t="array" ref="F410">_xlfn.IFS(E410=1,"$0 - $19999",
E410=2,"$20000 - $39999",
E410=3,"$40000 - $59999",
E410=4,"$60000 - $69999",
E410=5,"$70000 - $79999",
E410=6,"$80000 - $89999",
E410=7,"$90000 - $99999",
E410=8,"$100000 - $199999",
E410=9,"$200000 - $249999",
TRUE,"$250000 +")</f>
        <v>$250000 +</v>
      </c>
      <c r="G410" t="s">
        <v>1246</v>
      </c>
      <c r="H410" t="s">
        <v>2055</v>
      </c>
      <c r="I410" t="s">
        <v>2095</v>
      </c>
      <c r="J410" s="7" t="str" cm="1">
        <f t="array" aca="1" ref="J410" ca="1">_xlfn.IFS((TODAY()-D410)/365.25&lt;20,"&lt; 20",
(TODAY()-D410)/365.25&lt;30,"20 - 30",
(TODAY()-D410)/365.25&lt;40,"30 - 40",
(TODAY()-D410)/365.25&lt;50,"40 - 50",
(TODAY()-D410)/365.25&lt;60,"50 - 60",
(TODAY()-D410)/365.25&lt;70,"60 - 70",
TRUE,"70+")</f>
        <v>40 - 50</v>
      </c>
      <c r="K410" t="str">
        <f t="shared" si="6"/>
        <v>USA</v>
      </c>
      <c r="L410" s="14">
        <f>SUMIF(ORDERLINES!D:D,CUSTOMERS!A410,ORDERLINES!J:J)</f>
        <v>125</v>
      </c>
      <c r="M410" s="14">
        <f>SUMIF(ORDERLINES!D:D,CUSTOMERS!A410,ORDERLINES!L:L)</f>
        <v>61.5</v>
      </c>
    </row>
    <row r="411" spans="1:13" x14ac:dyDescent="0.2">
      <c r="A411">
        <v>413</v>
      </c>
      <c r="B411" t="s">
        <v>174</v>
      </c>
      <c r="C411" t="s">
        <v>1247</v>
      </c>
      <c r="D411" s="3">
        <v>28442</v>
      </c>
      <c r="E411">
        <v>5</v>
      </c>
      <c r="F411" s="6" t="str" cm="1">
        <f t="array" ref="F411">_xlfn.IFS(E411=1,"$0 - $19999",
E411=2,"$20000 - $39999",
E411=3,"$40000 - $59999",
E411=4,"$60000 - $69999",
E411=5,"$70000 - $79999",
E411=6,"$80000 - $89999",
E411=7,"$90000 - $99999",
E411=8,"$100000 - $199999",
E411=9,"$200000 - $249999",
TRUE,"$250000 +")</f>
        <v>$70000 - $79999</v>
      </c>
      <c r="G411" t="s">
        <v>1248</v>
      </c>
      <c r="H411" t="s">
        <v>2014</v>
      </c>
      <c r="I411" t="s">
        <v>2092</v>
      </c>
      <c r="J411" s="7" t="str" cm="1">
        <f t="array" aca="1" ref="J411" ca="1">_xlfn.IFS((TODAY()-D411)/365.25&lt;20,"&lt; 20",
(TODAY()-D411)/365.25&lt;30,"20 - 30",
(TODAY()-D411)/365.25&lt;40,"30 - 40",
(TODAY()-D411)/365.25&lt;50,"40 - 50",
(TODAY()-D411)/365.25&lt;60,"50 - 60",
(TODAY()-D411)/365.25&lt;70,"60 - 70",
TRUE,"70+")</f>
        <v>40 - 50</v>
      </c>
      <c r="K411" t="str">
        <f t="shared" si="6"/>
        <v>USA</v>
      </c>
      <c r="L411" s="14">
        <f>SUMIF(ORDERLINES!D:D,CUSTOMERS!A411,ORDERLINES!J:J)</f>
        <v>359</v>
      </c>
      <c r="M411" s="14">
        <f>SUMIF(ORDERLINES!D:D,CUSTOMERS!A411,ORDERLINES!L:L)</f>
        <v>163.5</v>
      </c>
    </row>
    <row r="412" spans="1:13" x14ac:dyDescent="0.2">
      <c r="A412">
        <v>414</v>
      </c>
      <c r="B412" t="s">
        <v>1249</v>
      </c>
      <c r="C412" t="s">
        <v>1250</v>
      </c>
      <c r="D412" s="3">
        <v>28824</v>
      </c>
      <c r="E412">
        <v>3</v>
      </c>
      <c r="F412" s="6" t="str" cm="1">
        <f t="array" ref="F412">_xlfn.IFS(E412=1,"$0 - $19999",
E412=2,"$20000 - $39999",
E412=3,"$40000 - $59999",
E412=4,"$60000 - $69999",
E412=5,"$70000 - $79999",
E412=6,"$80000 - $89999",
E412=7,"$90000 - $99999",
E412=8,"$100000 - $199999",
E412=9,"$200000 - $249999",
TRUE,"$250000 +")</f>
        <v>$40000 - $59999</v>
      </c>
      <c r="G412" t="s">
        <v>1251</v>
      </c>
      <c r="H412" t="s">
        <v>1970</v>
      </c>
      <c r="I412" t="s">
        <v>2094</v>
      </c>
      <c r="J412" s="7" t="str" cm="1">
        <f t="array" aca="1" ref="J412" ca="1">_xlfn.IFS((TODAY()-D412)/365.25&lt;20,"&lt; 20",
(TODAY()-D412)/365.25&lt;30,"20 - 30",
(TODAY()-D412)/365.25&lt;40,"30 - 40",
(TODAY()-D412)/365.25&lt;50,"40 - 50",
(TODAY()-D412)/365.25&lt;60,"50 - 60",
(TODAY()-D412)/365.25&lt;70,"60 - 70",
TRUE,"70+")</f>
        <v>40 - 50</v>
      </c>
      <c r="K412" t="str">
        <f t="shared" si="6"/>
        <v>USA</v>
      </c>
      <c r="L412" s="14">
        <f>SUMIF(ORDERLINES!D:D,CUSTOMERS!A412,ORDERLINES!J:J)</f>
        <v>469</v>
      </c>
      <c r="M412" s="14">
        <f>SUMIF(ORDERLINES!D:D,CUSTOMERS!A412,ORDERLINES!L:L)</f>
        <v>227.5</v>
      </c>
    </row>
    <row r="413" spans="1:13" x14ac:dyDescent="0.2">
      <c r="A413">
        <v>415</v>
      </c>
      <c r="B413" t="s">
        <v>1252</v>
      </c>
      <c r="C413" t="s">
        <v>1253</v>
      </c>
      <c r="D413" s="3">
        <v>28856</v>
      </c>
      <c r="E413">
        <v>9</v>
      </c>
      <c r="F413" s="6" t="str" cm="1">
        <f t="array" ref="F413">_xlfn.IFS(E413=1,"$0 - $19999",
E413=2,"$20000 - $39999",
E413=3,"$40000 - $59999",
E413=4,"$60000 - $69999",
E413=5,"$70000 - $79999",
E413=6,"$80000 - $89999",
E413=7,"$90000 - $99999",
E413=8,"$100000 - $199999",
E413=9,"$200000 - $249999",
TRUE,"$250000 +")</f>
        <v>$200000 - $249999</v>
      </c>
      <c r="G413" t="s">
        <v>1254</v>
      </c>
      <c r="H413" t="s">
        <v>1954</v>
      </c>
      <c r="I413" t="s">
        <v>2091</v>
      </c>
      <c r="J413" s="7" t="str" cm="1">
        <f t="array" aca="1" ref="J413" ca="1">_xlfn.IFS((TODAY()-D413)/365.25&lt;20,"&lt; 20",
(TODAY()-D413)/365.25&lt;30,"20 - 30",
(TODAY()-D413)/365.25&lt;40,"30 - 40",
(TODAY()-D413)/365.25&lt;50,"40 - 50",
(TODAY()-D413)/365.25&lt;60,"50 - 60",
(TODAY()-D413)/365.25&lt;70,"60 - 70",
TRUE,"70+")</f>
        <v>40 - 50</v>
      </c>
      <c r="K413" t="str">
        <f t="shared" si="6"/>
        <v>USA</v>
      </c>
      <c r="L413" s="14">
        <f>SUMIF(ORDERLINES!D:D,CUSTOMERS!A413,ORDERLINES!J:J)</f>
        <v>823</v>
      </c>
      <c r="M413" s="14">
        <f>SUMIF(ORDERLINES!D:D,CUSTOMERS!A413,ORDERLINES!L:L)</f>
        <v>382.5</v>
      </c>
    </row>
    <row r="414" spans="1:13" x14ac:dyDescent="0.2">
      <c r="A414">
        <v>416</v>
      </c>
      <c r="B414" t="s">
        <v>1255</v>
      </c>
      <c r="C414" t="s">
        <v>1256</v>
      </c>
      <c r="D414" s="3">
        <v>18871</v>
      </c>
      <c r="E414">
        <v>6</v>
      </c>
      <c r="F414" s="6" t="str" cm="1">
        <f t="array" ref="F414">_xlfn.IFS(E414=1,"$0 - $19999",
E414=2,"$20000 - $39999",
E414=3,"$40000 - $59999",
E414=4,"$60000 - $69999",
E414=5,"$70000 - $79999",
E414=6,"$80000 - $89999",
E414=7,"$90000 - $99999",
E414=8,"$100000 - $199999",
E414=9,"$200000 - $249999",
TRUE,"$250000 +")</f>
        <v>$80000 - $89999</v>
      </c>
      <c r="G414" t="s">
        <v>1257</v>
      </c>
      <c r="H414" t="s">
        <v>2058</v>
      </c>
      <c r="I414" t="s">
        <v>2091</v>
      </c>
      <c r="J414" s="7" t="str" cm="1">
        <f t="array" aca="1" ref="J414" ca="1">_xlfn.IFS((TODAY()-D414)/365.25&lt;20,"&lt; 20",
(TODAY()-D414)/365.25&lt;30,"20 - 30",
(TODAY()-D414)/365.25&lt;40,"30 - 40",
(TODAY()-D414)/365.25&lt;50,"40 - 50",
(TODAY()-D414)/365.25&lt;60,"50 - 60",
(TODAY()-D414)/365.25&lt;70,"60 - 70",
TRUE,"70+")</f>
        <v>70+</v>
      </c>
      <c r="K414" t="str">
        <f t="shared" si="6"/>
        <v>USA</v>
      </c>
      <c r="L414" s="14">
        <f>SUMIF(ORDERLINES!D:D,CUSTOMERS!A414,ORDERLINES!J:J)</f>
        <v>555</v>
      </c>
      <c r="M414" s="14">
        <f>SUMIF(ORDERLINES!D:D,CUSTOMERS!A414,ORDERLINES!L:L)</f>
        <v>259.5</v>
      </c>
    </row>
    <row r="415" spans="1:13" x14ac:dyDescent="0.2">
      <c r="A415">
        <v>417</v>
      </c>
      <c r="B415" t="s">
        <v>281</v>
      </c>
      <c r="C415" t="s">
        <v>1258</v>
      </c>
      <c r="D415" s="3">
        <v>27254</v>
      </c>
      <c r="E415">
        <v>9</v>
      </c>
      <c r="F415" s="6" t="str" cm="1">
        <f t="array" ref="F415">_xlfn.IFS(E415=1,"$0 - $19999",
E415=2,"$20000 - $39999",
E415=3,"$40000 - $59999",
E415=4,"$60000 - $69999",
E415=5,"$70000 - $79999",
E415=6,"$80000 - $89999",
E415=7,"$90000 - $99999",
E415=8,"$100000 - $199999",
E415=9,"$200000 - $249999",
TRUE,"$250000 +")</f>
        <v>$200000 - $249999</v>
      </c>
      <c r="G415" t="s">
        <v>1259</v>
      </c>
      <c r="H415" t="s">
        <v>2073</v>
      </c>
      <c r="I415" t="s">
        <v>2095</v>
      </c>
      <c r="J415" s="7" t="str" cm="1">
        <f t="array" aca="1" ref="J415" ca="1">_xlfn.IFS((TODAY()-D415)/365.25&lt;20,"&lt; 20",
(TODAY()-D415)/365.25&lt;30,"20 - 30",
(TODAY()-D415)/365.25&lt;40,"30 - 40",
(TODAY()-D415)/365.25&lt;50,"40 - 50",
(TODAY()-D415)/365.25&lt;60,"50 - 60",
(TODAY()-D415)/365.25&lt;70,"60 - 70",
TRUE,"70+")</f>
        <v>40 - 50</v>
      </c>
      <c r="K415" t="str">
        <f t="shared" si="6"/>
        <v>USA</v>
      </c>
      <c r="L415" s="14">
        <f>SUMIF(ORDERLINES!D:D,CUSTOMERS!A415,ORDERLINES!J:J)</f>
        <v>324</v>
      </c>
      <c r="M415" s="14">
        <f>SUMIF(ORDERLINES!D:D,CUSTOMERS!A415,ORDERLINES!L:L)</f>
        <v>146</v>
      </c>
    </row>
    <row r="416" spans="1:13" x14ac:dyDescent="0.2">
      <c r="A416">
        <v>418</v>
      </c>
      <c r="B416" t="s">
        <v>1260</v>
      </c>
      <c r="C416" t="s">
        <v>1261</v>
      </c>
      <c r="D416" s="3">
        <v>34401</v>
      </c>
      <c r="E416">
        <v>9</v>
      </c>
      <c r="F416" s="6" t="str" cm="1">
        <f t="array" ref="F416">_xlfn.IFS(E416=1,"$0 - $19999",
E416=2,"$20000 - $39999",
E416=3,"$40000 - $59999",
E416=4,"$60000 - $69999",
E416=5,"$70000 - $79999",
E416=6,"$80000 - $89999",
E416=7,"$90000 - $99999",
E416=8,"$100000 - $199999",
E416=9,"$200000 - $249999",
TRUE,"$250000 +")</f>
        <v>$200000 - $249999</v>
      </c>
      <c r="G416" t="s">
        <v>1262</v>
      </c>
      <c r="H416" t="s">
        <v>2085</v>
      </c>
      <c r="I416" t="s">
        <v>2098</v>
      </c>
      <c r="J416" s="7" t="str" cm="1">
        <f t="array" aca="1" ref="J416" ca="1">_xlfn.IFS((TODAY()-D416)/365.25&lt;20,"&lt; 20",
(TODAY()-D416)/365.25&lt;30,"20 - 30",
(TODAY()-D416)/365.25&lt;40,"30 - 40",
(TODAY()-D416)/365.25&lt;50,"40 - 50",
(TODAY()-D416)/365.25&lt;60,"50 - 60",
(TODAY()-D416)/365.25&lt;70,"60 - 70",
TRUE,"70+")</f>
        <v>30 - 40</v>
      </c>
      <c r="K416" t="str">
        <f t="shared" si="6"/>
        <v>Europe</v>
      </c>
      <c r="L416" s="14">
        <f>SUMIF(ORDERLINES!D:D,CUSTOMERS!A416,ORDERLINES!J:J)</f>
        <v>35</v>
      </c>
      <c r="M416" s="14">
        <f>SUMIF(ORDERLINES!D:D,CUSTOMERS!A416,ORDERLINES!L:L)</f>
        <v>14.5</v>
      </c>
    </row>
    <row r="417" spans="1:13" x14ac:dyDescent="0.2">
      <c r="A417">
        <v>419</v>
      </c>
      <c r="B417" t="s">
        <v>880</v>
      </c>
      <c r="C417" t="s">
        <v>1263</v>
      </c>
      <c r="D417" s="3">
        <v>23650</v>
      </c>
      <c r="E417">
        <v>4</v>
      </c>
      <c r="F417" s="6" t="str" cm="1">
        <f t="array" ref="F417">_xlfn.IFS(E417=1,"$0 - $19999",
E417=2,"$20000 - $39999",
E417=3,"$40000 - $59999",
E417=4,"$60000 - $69999",
E417=5,"$70000 - $79999",
E417=6,"$80000 - $89999",
E417=7,"$90000 - $99999",
E417=8,"$100000 - $199999",
E417=9,"$200000 - $249999",
TRUE,"$250000 +")</f>
        <v>$60000 - $69999</v>
      </c>
      <c r="G417" t="s">
        <v>1264</v>
      </c>
      <c r="H417" t="s">
        <v>2082</v>
      </c>
      <c r="I417" t="s">
        <v>2096</v>
      </c>
      <c r="J417" s="7" t="str" cm="1">
        <f t="array" aca="1" ref="J417" ca="1">_xlfn.IFS((TODAY()-D417)/365.25&lt;20,"&lt; 20",
(TODAY()-D417)/365.25&lt;30,"20 - 30",
(TODAY()-D417)/365.25&lt;40,"30 - 40",
(TODAY()-D417)/365.25&lt;50,"40 - 50",
(TODAY()-D417)/365.25&lt;60,"50 - 60",
(TODAY()-D417)/365.25&lt;70,"60 - 70",
TRUE,"70+")</f>
        <v>50 - 60</v>
      </c>
      <c r="K417" t="str">
        <f t="shared" si="6"/>
        <v>Europe</v>
      </c>
      <c r="L417" s="14">
        <f>SUMIF(ORDERLINES!D:D,CUSTOMERS!A417,ORDERLINES!J:J)</f>
        <v>1171</v>
      </c>
      <c r="M417" s="14">
        <f>SUMIF(ORDERLINES!D:D,CUSTOMERS!A417,ORDERLINES!L:L)</f>
        <v>570.5</v>
      </c>
    </row>
    <row r="418" spans="1:13" x14ac:dyDescent="0.2">
      <c r="A418">
        <v>420</v>
      </c>
      <c r="B418" t="s">
        <v>1265</v>
      </c>
      <c r="C418" t="s">
        <v>1266</v>
      </c>
      <c r="D418" s="3">
        <v>34810</v>
      </c>
      <c r="E418">
        <v>2</v>
      </c>
      <c r="F418" s="6" t="str" cm="1">
        <f t="array" ref="F418">_xlfn.IFS(E418=1,"$0 - $19999",
E418=2,"$20000 - $39999",
E418=3,"$40000 - $59999",
E418=4,"$60000 - $69999",
E418=5,"$70000 - $79999",
E418=6,"$80000 - $89999",
E418=7,"$90000 - $99999",
E418=8,"$100000 - $199999",
E418=9,"$200000 - $249999",
TRUE,"$250000 +")</f>
        <v>$20000 - $39999</v>
      </c>
      <c r="G418" t="s">
        <v>1267</v>
      </c>
      <c r="H418" t="s">
        <v>1904</v>
      </c>
      <c r="I418" t="s">
        <v>2092</v>
      </c>
      <c r="J418" s="7" t="str" cm="1">
        <f t="array" aca="1" ref="J418" ca="1">_xlfn.IFS((TODAY()-D418)/365.25&lt;20,"&lt; 20",
(TODAY()-D418)/365.25&lt;30,"20 - 30",
(TODAY()-D418)/365.25&lt;40,"30 - 40",
(TODAY()-D418)/365.25&lt;50,"40 - 50",
(TODAY()-D418)/365.25&lt;60,"50 - 60",
(TODAY()-D418)/365.25&lt;70,"60 - 70",
TRUE,"70+")</f>
        <v>20 - 30</v>
      </c>
      <c r="K418" t="str">
        <f t="shared" si="6"/>
        <v>USA</v>
      </c>
      <c r="L418" s="14">
        <f>SUMIF(ORDERLINES!D:D,CUSTOMERS!A418,ORDERLINES!J:J)</f>
        <v>363</v>
      </c>
      <c r="M418" s="14">
        <f>SUMIF(ORDERLINES!D:D,CUSTOMERS!A418,ORDERLINES!L:L)</f>
        <v>161.5</v>
      </c>
    </row>
    <row r="419" spans="1:13" x14ac:dyDescent="0.2">
      <c r="A419">
        <v>421</v>
      </c>
      <c r="B419" t="s">
        <v>1268</v>
      </c>
      <c r="C419" t="s">
        <v>637</v>
      </c>
      <c r="D419" s="3">
        <v>22871</v>
      </c>
      <c r="E419">
        <v>5</v>
      </c>
      <c r="F419" s="6" t="str" cm="1">
        <f t="array" ref="F419">_xlfn.IFS(E419=1,"$0 - $19999",
E419=2,"$20000 - $39999",
E419=3,"$40000 - $59999",
E419=4,"$60000 - $69999",
E419=5,"$70000 - $79999",
E419=6,"$80000 - $89999",
E419=7,"$90000 - $99999",
E419=8,"$100000 - $199999",
E419=9,"$200000 - $249999",
TRUE,"$250000 +")</f>
        <v>$70000 - $79999</v>
      </c>
      <c r="G419" t="s">
        <v>1269</v>
      </c>
      <c r="H419" t="s">
        <v>1981</v>
      </c>
      <c r="I419" t="s">
        <v>2093</v>
      </c>
      <c r="J419" s="7" t="str" cm="1">
        <f t="array" aca="1" ref="J419" ca="1">_xlfn.IFS((TODAY()-D419)/365.25&lt;20,"&lt; 20",
(TODAY()-D419)/365.25&lt;30,"20 - 30",
(TODAY()-D419)/365.25&lt;40,"30 - 40",
(TODAY()-D419)/365.25&lt;50,"40 - 50",
(TODAY()-D419)/365.25&lt;60,"50 - 60",
(TODAY()-D419)/365.25&lt;70,"60 - 70",
TRUE,"70+")</f>
        <v>60 - 70</v>
      </c>
      <c r="K419" t="str">
        <f t="shared" si="6"/>
        <v>USA</v>
      </c>
      <c r="L419" s="14">
        <f>SUMIF(ORDERLINES!D:D,CUSTOMERS!A419,ORDERLINES!J:J)</f>
        <v>41</v>
      </c>
      <c r="M419" s="14">
        <f>SUMIF(ORDERLINES!D:D,CUSTOMERS!A419,ORDERLINES!L:L)</f>
        <v>17.5</v>
      </c>
    </row>
    <row r="420" spans="1:13" x14ac:dyDescent="0.2">
      <c r="A420">
        <v>422</v>
      </c>
      <c r="B420" t="s">
        <v>918</v>
      </c>
      <c r="C420" t="s">
        <v>1270</v>
      </c>
      <c r="D420" s="3">
        <v>20164</v>
      </c>
      <c r="E420">
        <v>4</v>
      </c>
      <c r="F420" s="6" t="str" cm="1">
        <f t="array" ref="F420">_xlfn.IFS(E420=1,"$0 - $19999",
E420=2,"$20000 - $39999",
E420=3,"$40000 - $59999",
E420=4,"$60000 - $69999",
E420=5,"$70000 - $79999",
E420=6,"$80000 - $89999",
E420=7,"$90000 - $99999",
E420=8,"$100000 - $199999",
E420=9,"$200000 - $249999",
TRUE,"$250000 +")</f>
        <v>$60000 - $69999</v>
      </c>
      <c r="G420" t="s">
        <v>1271</v>
      </c>
      <c r="H420" t="s">
        <v>2070</v>
      </c>
      <c r="I420" t="s">
        <v>2095</v>
      </c>
      <c r="J420" s="7" t="str" cm="1">
        <f t="array" aca="1" ref="J420" ca="1">_xlfn.IFS((TODAY()-D420)/365.25&lt;20,"&lt; 20",
(TODAY()-D420)/365.25&lt;30,"20 - 30",
(TODAY()-D420)/365.25&lt;40,"30 - 40",
(TODAY()-D420)/365.25&lt;50,"40 - 50",
(TODAY()-D420)/365.25&lt;60,"50 - 60",
(TODAY()-D420)/365.25&lt;70,"60 - 70",
TRUE,"70+")</f>
        <v>60 - 70</v>
      </c>
      <c r="K420" t="str">
        <f t="shared" si="6"/>
        <v>USA</v>
      </c>
      <c r="L420" s="14">
        <f>SUMIF(ORDERLINES!D:D,CUSTOMERS!A420,ORDERLINES!J:J)</f>
        <v>219</v>
      </c>
      <c r="M420" s="14">
        <f>SUMIF(ORDERLINES!D:D,CUSTOMERS!A420,ORDERLINES!L:L)</f>
        <v>98.5</v>
      </c>
    </row>
    <row r="421" spans="1:13" x14ac:dyDescent="0.2">
      <c r="A421">
        <v>423</v>
      </c>
      <c r="B421" t="s">
        <v>1272</v>
      </c>
      <c r="C421" t="s">
        <v>1273</v>
      </c>
      <c r="D421" s="3">
        <v>22491</v>
      </c>
      <c r="E421">
        <v>3</v>
      </c>
      <c r="F421" s="6" t="str" cm="1">
        <f t="array" ref="F421">_xlfn.IFS(E421=1,"$0 - $19999",
E421=2,"$20000 - $39999",
E421=3,"$40000 - $59999",
E421=4,"$60000 - $69999",
E421=5,"$70000 - $79999",
E421=6,"$80000 - $89999",
E421=7,"$90000 - $99999",
E421=8,"$100000 - $199999",
E421=9,"$200000 - $249999",
TRUE,"$250000 +")</f>
        <v>$40000 - $59999</v>
      </c>
      <c r="G421" t="s">
        <v>1274</v>
      </c>
      <c r="H421" t="s">
        <v>2071</v>
      </c>
      <c r="I421" t="s">
        <v>2091</v>
      </c>
      <c r="J421" s="7" t="str" cm="1">
        <f t="array" aca="1" ref="J421" ca="1">_xlfn.IFS((TODAY()-D421)/365.25&lt;20,"&lt; 20",
(TODAY()-D421)/365.25&lt;30,"20 - 30",
(TODAY()-D421)/365.25&lt;40,"30 - 40",
(TODAY()-D421)/365.25&lt;50,"40 - 50",
(TODAY()-D421)/365.25&lt;60,"50 - 60",
(TODAY()-D421)/365.25&lt;70,"60 - 70",
TRUE,"70+")</f>
        <v>60 - 70</v>
      </c>
      <c r="K421" t="str">
        <f t="shared" si="6"/>
        <v>USA</v>
      </c>
      <c r="L421" s="14">
        <f>SUMIF(ORDERLINES!D:D,CUSTOMERS!A421,ORDERLINES!J:J)</f>
        <v>35</v>
      </c>
      <c r="M421" s="14">
        <f>SUMIF(ORDERLINES!D:D,CUSTOMERS!A421,ORDERLINES!L:L)</f>
        <v>14.5</v>
      </c>
    </row>
    <row r="422" spans="1:13" x14ac:dyDescent="0.2">
      <c r="A422">
        <v>424</v>
      </c>
      <c r="B422" t="s">
        <v>1275</v>
      </c>
      <c r="C422" t="s">
        <v>1276</v>
      </c>
      <c r="D422" s="3">
        <v>22095</v>
      </c>
      <c r="E422">
        <v>4</v>
      </c>
      <c r="F422" s="6" t="str" cm="1">
        <f t="array" ref="F422">_xlfn.IFS(E422=1,"$0 - $19999",
E422=2,"$20000 - $39999",
E422=3,"$40000 - $59999",
E422=4,"$60000 - $69999",
E422=5,"$70000 - $79999",
E422=6,"$80000 - $89999",
E422=7,"$90000 - $99999",
E422=8,"$100000 - $199999",
E422=9,"$200000 - $249999",
TRUE,"$250000 +")</f>
        <v>$60000 - $69999</v>
      </c>
      <c r="G422" t="s">
        <v>1277</v>
      </c>
      <c r="H422" t="s">
        <v>2055</v>
      </c>
      <c r="I422" t="s">
        <v>2095</v>
      </c>
      <c r="J422" s="7" t="str" cm="1">
        <f t="array" aca="1" ref="J422" ca="1">_xlfn.IFS((TODAY()-D422)/365.25&lt;20,"&lt; 20",
(TODAY()-D422)/365.25&lt;30,"20 - 30",
(TODAY()-D422)/365.25&lt;40,"30 - 40",
(TODAY()-D422)/365.25&lt;50,"40 - 50",
(TODAY()-D422)/365.25&lt;60,"50 - 60",
(TODAY()-D422)/365.25&lt;70,"60 - 70",
TRUE,"70+")</f>
        <v>60 - 70</v>
      </c>
      <c r="K422" t="str">
        <f t="shared" si="6"/>
        <v>USA</v>
      </c>
      <c r="L422" s="14">
        <f>SUMIF(ORDERLINES!D:D,CUSTOMERS!A422,ORDERLINES!J:J)</f>
        <v>209</v>
      </c>
      <c r="M422" s="14">
        <f>SUMIF(ORDERLINES!D:D,CUSTOMERS!A422,ORDERLINES!L:L)</f>
        <v>101.5</v>
      </c>
    </row>
    <row r="423" spans="1:13" x14ac:dyDescent="0.2">
      <c r="A423">
        <v>425</v>
      </c>
      <c r="B423" t="s">
        <v>688</v>
      </c>
      <c r="C423" t="s">
        <v>1278</v>
      </c>
      <c r="D423" s="3">
        <v>26052</v>
      </c>
      <c r="E423">
        <v>5</v>
      </c>
      <c r="F423" s="6" t="str" cm="1">
        <f t="array" ref="F423">_xlfn.IFS(E423=1,"$0 - $19999",
E423=2,"$20000 - $39999",
E423=3,"$40000 - $59999",
E423=4,"$60000 - $69999",
E423=5,"$70000 - $79999",
E423=6,"$80000 - $89999",
E423=7,"$90000 - $99999",
E423=8,"$100000 - $199999",
E423=9,"$200000 - $249999",
TRUE,"$250000 +")</f>
        <v>$70000 - $79999</v>
      </c>
      <c r="G423" t="s">
        <v>1279</v>
      </c>
      <c r="H423" t="s">
        <v>2039</v>
      </c>
      <c r="I423" t="s">
        <v>2090</v>
      </c>
      <c r="J423" s="7" t="str" cm="1">
        <f t="array" aca="1" ref="J423" ca="1">_xlfn.IFS((TODAY()-D423)/365.25&lt;20,"&lt; 20",
(TODAY()-D423)/365.25&lt;30,"20 - 30",
(TODAY()-D423)/365.25&lt;40,"30 - 40",
(TODAY()-D423)/365.25&lt;50,"40 - 50",
(TODAY()-D423)/365.25&lt;60,"50 - 60",
(TODAY()-D423)/365.25&lt;70,"60 - 70",
TRUE,"70+")</f>
        <v>50 - 60</v>
      </c>
      <c r="K423" t="str">
        <f t="shared" si="6"/>
        <v>USA</v>
      </c>
      <c r="L423" s="14">
        <f>SUMIF(ORDERLINES!D:D,CUSTOMERS!A423,ORDERLINES!J:J)</f>
        <v>239</v>
      </c>
      <c r="M423" s="14">
        <f>SUMIF(ORDERLINES!D:D,CUSTOMERS!A423,ORDERLINES!L:L)</f>
        <v>112.5</v>
      </c>
    </row>
    <row r="424" spans="1:13" x14ac:dyDescent="0.2">
      <c r="A424">
        <v>426</v>
      </c>
      <c r="B424" t="s">
        <v>1136</v>
      </c>
      <c r="C424" t="s">
        <v>1280</v>
      </c>
      <c r="D424" s="3">
        <v>21690</v>
      </c>
      <c r="E424">
        <v>9</v>
      </c>
      <c r="F424" s="6" t="str" cm="1">
        <f t="array" ref="F424">_xlfn.IFS(E424=1,"$0 - $19999",
E424=2,"$20000 - $39999",
E424=3,"$40000 - $59999",
E424=4,"$60000 - $69999",
E424=5,"$70000 - $79999",
E424=6,"$80000 - $89999",
E424=7,"$90000 - $99999",
E424=8,"$100000 - $199999",
E424=9,"$200000 - $249999",
TRUE,"$250000 +")</f>
        <v>$200000 - $249999</v>
      </c>
      <c r="G424" t="s">
        <v>1281</v>
      </c>
      <c r="H424" t="s">
        <v>1890</v>
      </c>
      <c r="I424" t="s">
        <v>2090</v>
      </c>
      <c r="J424" s="7" t="str" cm="1">
        <f t="array" aca="1" ref="J424" ca="1">_xlfn.IFS((TODAY()-D424)/365.25&lt;20,"&lt; 20",
(TODAY()-D424)/365.25&lt;30,"20 - 30",
(TODAY()-D424)/365.25&lt;40,"30 - 40",
(TODAY()-D424)/365.25&lt;50,"40 - 50",
(TODAY()-D424)/365.25&lt;60,"50 - 60",
(TODAY()-D424)/365.25&lt;70,"60 - 70",
TRUE,"70+")</f>
        <v>60 - 70</v>
      </c>
      <c r="K424" t="str">
        <f t="shared" si="6"/>
        <v>USA</v>
      </c>
      <c r="L424" s="14">
        <f>SUMIF(ORDERLINES!D:D,CUSTOMERS!A424,ORDERLINES!J:J)</f>
        <v>332</v>
      </c>
      <c r="M424" s="14">
        <f>SUMIF(ORDERLINES!D:D,CUSTOMERS!A424,ORDERLINES!L:L)</f>
        <v>151</v>
      </c>
    </row>
    <row r="425" spans="1:13" x14ac:dyDescent="0.2">
      <c r="A425">
        <v>427</v>
      </c>
      <c r="B425" t="s">
        <v>534</v>
      </c>
      <c r="C425" t="s">
        <v>1282</v>
      </c>
      <c r="D425" s="3">
        <v>21283</v>
      </c>
      <c r="E425">
        <v>5</v>
      </c>
      <c r="F425" s="6" t="str" cm="1">
        <f t="array" ref="F425">_xlfn.IFS(E425=1,"$0 - $19999",
E425=2,"$20000 - $39999",
E425=3,"$40000 - $59999",
E425=4,"$60000 - $69999",
E425=5,"$70000 - $79999",
E425=6,"$80000 - $89999",
E425=7,"$90000 - $99999",
E425=8,"$100000 - $199999",
E425=9,"$200000 - $249999",
TRUE,"$250000 +")</f>
        <v>$70000 - $79999</v>
      </c>
      <c r="G425" t="s">
        <v>1283</v>
      </c>
      <c r="H425" t="s">
        <v>1895</v>
      </c>
      <c r="I425" t="s">
        <v>2089</v>
      </c>
      <c r="J425" s="7" t="str" cm="1">
        <f t="array" aca="1" ref="J425" ca="1">_xlfn.IFS((TODAY()-D425)/365.25&lt;20,"&lt; 20",
(TODAY()-D425)/365.25&lt;30,"20 - 30",
(TODAY()-D425)/365.25&lt;40,"30 - 40",
(TODAY()-D425)/365.25&lt;50,"40 - 50",
(TODAY()-D425)/365.25&lt;60,"50 - 60",
(TODAY()-D425)/365.25&lt;70,"60 - 70",
TRUE,"70+")</f>
        <v>60 - 70</v>
      </c>
      <c r="K425" t="str">
        <f t="shared" si="6"/>
        <v>USA</v>
      </c>
      <c r="L425" s="14">
        <f>SUMIF(ORDERLINES!D:D,CUSTOMERS!A425,ORDERLINES!J:J)</f>
        <v>270</v>
      </c>
      <c r="M425" s="14">
        <f>SUMIF(ORDERLINES!D:D,CUSTOMERS!A425,ORDERLINES!L:L)</f>
        <v>125</v>
      </c>
    </row>
    <row r="426" spans="1:13" x14ac:dyDescent="0.2">
      <c r="A426">
        <v>428</v>
      </c>
      <c r="B426" t="s">
        <v>1284</v>
      </c>
      <c r="C426" t="s">
        <v>1285</v>
      </c>
      <c r="D426" s="3">
        <v>35194</v>
      </c>
      <c r="E426">
        <v>3</v>
      </c>
      <c r="F426" s="6" t="str" cm="1">
        <f t="array" ref="F426">_xlfn.IFS(E426=1,"$0 - $19999",
E426=2,"$20000 - $39999",
E426=3,"$40000 - $59999",
E426=4,"$60000 - $69999",
E426=5,"$70000 - $79999",
E426=6,"$80000 - $89999",
E426=7,"$90000 - $99999",
E426=8,"$100000 - $199999",
E426=9,"$200000 - $249999",
TRUE,"$250000 +")</f>
        <v>$40000 - $59999</v>
      </c>
      <c r="G426" t="s">
        <v>1286</v>
      </c>
      <c r="H426" t="s">
        <v>2082</v>
      </c>
      <c r="I426" t="s">
        <v>2096</v>
      </c>
      <c r="J426" s="7" t="str" cm="1">
        <f t="array" aca="1" ref="J426" ca="1">_xlfn.IFS((TODAY()-D426)/365.25&lt;20,"&lt; 20",
(TODAY()-D426)/365.25&lt;30,"20 - 30",
(TODAY()-D426)/365.25&lt;40,"30 - 40",
(TODAY()-D426)/365.25&lt;50,"40 - 50",
(TODAY()-D426)/365.25&lt;60,"50 - 60",
(TODAY()-D426)/365.25&lt;70,"60 - 70",
TRUE,"70+")</f>
        <v>20 - 30</v>
      </c>
      <c r="K426" t="str">
        <f t="shared" si="6"/>
        <v>Europe</v>
      </c>
      <c r="L426" s="14">
        <f>SUMIF(ORDERLINES!D:D,CUSTOMERS!A426,ORDERLINES!J:J)</f>
        <v>1463</v>
      </c>
      <c r="M426" s="14">
        <f>SUMIF(ORDERLINES!D:D,CUSTOMERS!A426,ORDERLINES!L:L)</f>
        <v>711.5</v>
      </c>
    </row>
    <row r="427" spans="1:13" x14ac:dyDescent="0.2">
      <c r="A427">
        <v>429</v>
      </c>
      <c r="B427" t="s">
        <v>1124</v>
      </c>
      <c r="C427" t="s">
        <v>1287</v>
      </c>
      <c r="D427" s="3">
        <v>20500</v>
      </c>
      <c r="E427">
        <v>3</v>
      </c>
      <c r="F427" s="6" t="str" cm="1">
        <f t="array" ref="F427">_xlfn.IFS(E427=1,"$0 - $19999",
E427=2,"$20000 - $39999",
E427=3,"$40000 - $59999",
E427=4,"$60000 - $69999",
E427=5,"$70000 - $79999",
E427=6,"$80000 - $89999",
E427=7,"$90000 - $99999",
E427=8,"$100000 - $199999",
E427=9,"$200000 - $249999",
TRUE,"$250000 +")</f>
        <v>$40000 - $59999</v>
      </c>
      <c r="G427" t="s">
        <v>1288</v>
      </c>
      <c r="H427" t="s">
        <v>2088</v>
      </c>
      <c r="I427" t="s">
        <v>2099</v>
      </c>
      <c r="J427" s="7" t="str" cm="1">
        <f t="array" aca="1" ref="J427" ca="1">_xlfn.IFS((TODAY()-D427)/365.25&lt;20,"&lt; 20",
(TODAY()-D427)/365.25&lt;30,"20 - 30",
(TODAY()-D427)/365.25&lt;40,"30 - 40",
(TODAY()-D427)/365.25&lt;50,"40 - 50",
(TODAY()-D427)/365.25&lt;60,"50 - 60",
(TODAY()-D427)/365.25&lt;70,"60 - 70",
TRUE,"70+")</f>
        <v>60 - 70</v>
      </c>
      <c r="K427" t="str">
        <f t="shared" si="6"/>
        <v>Canada</v>
      </c>
      <c r="L427" s="14">
        <f>SUMIF(ORDERLINES!D:D,CUSTOMERS!A427,ORDERLINES!J:J)</f>
        <v>90</v>
      </c>
      <c r="M427" s="14">
        <f>SUMIF(ORDERLINES!D:D,CUSTOMERS!A427,ORDERLINES!L:L)</f>
        <v>40</v>
      </c>
    </row>
    <row r="428" spans="1:13" x14ac:dyDescent="0.2">
      <c r="A428">
        <v>430</v>
      </c>
      <c r="B428" t="s">
        <v>1289</v>
      </c>
      <c r="C428" t="s">
        <v>1290</v>
      </c>
      <c r="D428" s="3">
        <v>20092</v>
      </c>
      <c r="E428">
        <v>4</v>
      </c>
      <c r="F428" s="6" t="str" cm="1">
        <f t="array" ref="F428">_xlfn.IFS(E428=1,"$0 - $19999",
E428=2,"$20000 - $39999",
E428=3,"$40000 - $59999",
E428=4,"$60000 - $69999",
E428=5,"$70000 - $79999",
E428=6,"$80000 - $89999",
E428=7,"$90000 - $99999",
E428=8,"$100000 - $199999",
E428=9,"$200000 - $249999",
TRUE,"$250000 +")</f>
        <v>$60000 - $69999</v>
      </c>
      <c r="G428" t="s">
        <v>1291</v>
      </c>
      <c r="H428" t="s">
        <v>1943</v>
      </c>
      <c r="I428" t="s">
        <v>2094</v>
      </c>
      <c r="J428" s="7" t="str" cm="1">
        <f t="array" aca="1" ref="J428" ca="1">_xlfn.IFS((TODAY()-D428)/365.25&lt;20,"&lt; 20",
(TODAY()-D428)/365.25&lt;30,"20 - 30",
(TODAY()-D428)/365.25&lt;40,"30 - 40",
(TODAY()-D428)/365.25&lt;50,"40 - 50",
(TODAY()-D428)/365.25&lt;60,"50 - 60",
(TODAY()-D428)/365.25&lt;70,"60 - 70",
TRUE,"70+")</f>
        <v>60 - 70</v>
      </c>
      <c r="K428" t="str">
        <f t="shared" si="6"/>
        <v>USA</v>
      </c>
      <c r="L428" s="14">
        <f>SUMIF(ORDERLINES!D:D,CUSTOMERS!A428,ORDERLINES!J:J)</f>
        <v>145</v>
      </c>
      <c r="M428" s="14">
        <f>SUMIF(ORDERLINES!D:D,CUSTOMERS!A428,ORDERLINES!L:L)</f>
        <v>63.5</v>
      </c>
    </row>
    <row r="429" spans="1:13" x14ac:dyDescent="0.2">
      <c r="A429">
        <v>431</v>
      </c>
      <c r="B429" t="s">
        <v>1292</v>
      </c>
      <c r="C429" t="s">
        <v>1293</v>
      </c>
      <c r="D429" s="3">
        <v>20075</v>
      </c>
      <c r="E429">
        <v>2</v>
      </c>
      <c r="F429" s="6" t="str" cm="1">
        <f t="array" ref="F429">_xlfn.IFS(E429=1,"$0 - $19999",
E429=2,"$20000 - $39999",
E429=3,"$40000 - $59999",
E429=4,"$60000 - $69999",
E429=5,"$70000 - $79999",
E429=6,"$80000 - $89999",
E429=7,"$90000 - $99999",
E429=8,"$100000 - $199999",
E429=9,"$200000 - $249999",
TRUE,"$250000 +")</f>
        <v>$20000 - $39999</v>
      </c>
      <c r="G429" t="s">
        <v>1294</v>
      </c>
      <c r="H429" t="s">
        <v>1949</v>
      </c>
      <c r="I429" t="s">
        <v>2094</v>
      </c>
      <c r="J429" s="7" t="str" cm="1">
        <f t="array" aca="1" ref="J429" ca="1">_xlfn.IFS((TODAY()-D429)/365.25&lt;20,"&lt; 20",
(TODAY()-D429)/365.25&lt;30,"20 - 30",
(TODAY()-D429)/365.25&lt;40,"30 - 40",
(TODAY()-D429)/365.25&lt;50,"40 - 50",
(TODAY()-D429)/365.25&lt;60,"50 - 60",
(TODAY()-D429)/365.25&lt;70,"60 - 70",
TRUE,"70+")</f>
        <v>60 - 70</v>
      </c>
      <c r="K429" t="str">
        <f t="shared" si="6"/>
        <v>USA</v>
      </c>
      <c r="L429" s="14">
        <f>SUMIF(ORDERLINES!D:D,CUSTOMERS!A429,ORDERLINES!J:J)</f>
        <v>381</v>
      </c>
      <c r="M429" s="14">
        <f>SUMIF(ORDERLINES!D:D,CUSTOMERS!A429,ORDERLINES!L:L)</f>
        <v>161.5</v>
      </c>
    </row>
    <row r="430" spans="1:13" x14ac:dyDescent="0.2">
      <c r="A430">
        <v>432</v>
      </c>
      <c r="B430" t="s">
        <v>1295</v>
      </c>
      <c r="C430" t="s">
        <v>1296</v>
      </c>
      <c r="D430" s="3">
        <v>19667</v>
      </c>
      <c r="E430">
        <v>2</v>
      </c>
      <c r="F430" s="6" t="str" cm="1">
        <f t="array" ref="F430">_xlfn.IFS(E430=1,"$0 - $19999",
E430=2,"$20000 - $39999",
E430=3,"$40000 - $59999",
E430=4,"$60000 - $69999",
E430=5,"$70000 - $79999",
E430=6,"$80000 - $89999",
E430=7,"$90000 - $99999",
E430=8,"$100000 - $199999",
E430=9,"$200000 - $249999",
TRUE,"$250000 +")</f>
        <v>$20000 - $39999</v>
      </c>
      <c r="G430" t="s">
        <v>1297</v>
      </c>
      <c r="H430" t="s">
        <v>2062</v>
      </c>
      <c r="I430" t="s">
        <v>2092</v>
      </c>
      <c r="J430" s="7" t="str" cm="1">
        <f t="array" aca="1" ref="J430" ca="1">_xlfn.IFS((TODAY()-D430)/365.25&lt;20,"&lt; 20",
(TODAY()-D430)/365.25&lt;30,"20 - 30",
(TODAY()-D430)/365.25&lt;40,"30 - 40",
(TODAY()-D430)/365.25&lt;50,"40 - 50",
(TODAY()-D430)/365.25&lt;60,"50 - 60",
(TODAY()-D430)/365.25&lt;70,"60 - 70",
TRUE,"70+")</f>
        <v>70+</v>
      </c>
      <c r="K430" t="str">
        <f t="shared" si="6"/>
        <v>USA</v>
      </c>
      <c r="L430" s="14">
        <f>SUMIF(ORDERLINES!D:D,CUSTOMERS!A430,ORDERLINES!J:J)</f>
        <v>60</v>
      </c>
      <c r="M430" s="14">
        <f>SUMIF(ORDERLINES!D:D,CUSTOMERS!A430,ORDERLINES!L:L)</f>
        <v>29</v>
      </c>
    </row>
    <row r="431" spans="1:13" x14ac:dyDescent="0.2">
      <c r="A431">
        <v>433</v>
      </c>
      <c r="B431" t="s">
        <v>1298</v>
      </c>
      <c r="C431" t="s">
        <v>1299</v>
      </c>
      <c r="D431" s="3">
        <v>31569</v>
      </c>
      <c r="E431">
        <v>2</v>
      </c>
      <c r="F431" s="6" t="str" cm="1">
        <f t="array" ref="F431">_xlfn.IFS(E431=1,"$0 - $19999",
E431=2,"$20000 - $39999",
E431=3,"$40000 - $59999",
E431=4,"$60000 - $69999",
E431=5,"$70000 - $79999",
E431=6,"$80000 - $89999",
E431=7,"$90000 - $99999",
E431=8,"$100000 - $199999",
E431=9,"$200000 - $249999",
TRUE,"$250000 +")</f>
        <v>$20000 - $39999</v>
      </c>
      <c r="G431" t="s">
        <v>1300</v>
      </c>
      <c r="H431" t="s">
        <v>1963</v>
      </c>
      <c r="I431" t="s">
        <v>2090</v>
      </c>
      <c r="J431" s="7" t="str" cm="1">
        <f t="array" aca="1" ref="J431" ca="1">_xlfn.IFS((TODAY()-D431)/365.25&lt;20,"&lt; 20",
(TODAY()-D431)/365.25&lt;30,"20 - 30",
(TODAY()-D431)/365.25&lt;40,"30 - 40",
(TODAY()-D431)/365.25&lt;50,"40 - 50",
(TODAY()-D431)/365.25&lt;60,"50 - 60",
(TODAY()-D431)/365.25&lt;70,"60 - 70",
TRUE,"70+")</f>
        <v>30 - 40</v>
      </c>
      <c r="K431" t="str">
        <f t="shared" si="6"/>
        <v>USA</v>
      </c>
      <c r="L431" s="14">
        <f>SUMIF(ORDERLINES!D:D,CUSTOMERS!A431,ORDERLINES!J:J)</f>
        <v>215</v>
      </c>
      <c r="M431" s="14">
        <f>SUMIF(ORDERLINES!D:D,CUSTOMERS!A431,ORDERLINES!L:L)</f>
        <v>101.5</v>
      </c>
    </row>
    <row r="432" spans="1:13" x14ac:dyDescent="0.2">
      <c r="A432">
        <v>434</v>
      </c>
      <c r="B432" t="s">
        <v>324</v>
      </c>
      <c r="C432" t="s">
        <v>1301</v>
      </c>
      <c r="D432" s="3">
        <v>26437</v>
      </c>
      <c r="E432">
        <v>2</v>
      </c>
      <c r="F432" s="6" t="str" cm="1">
        <f t="array" ref="F432">_xlfn.IFS(E432=1,"$0 - $19999",
E432=2,"$20000 - $39999",
E432=3,"$40000 - $59999",
E432=4,"$60000 - $69999",
E432=5,"$70000 - $79999",
E432=6,"$80000 - $89999",
E432=7,"$90000 - $99999",
E432=8,"$100000 - $199999",
E432=9,"$200000 - $249999",
TRUE,"$250000 +")</f>
        <v>$20000 - $39999</v>
      </c>
      <c r="G432" t="s">
        <v>1302</v>
      </c>
      <c r="H432" t="s">
        <v>2003</v>
      </c>
      <c r="I432" t="s">
        <v>2089</v>
      </c>
      <c r="J432" s="7" t="str" cm="1">
        <f t="array" aca="1" ref="J432" ca="1">_xlfn.IFS((TODAY()-D432)/365.25&lt;20,"&lt; 20",
(TODAY()-D432)/365.25&lt;30,"20 - 30",
(TODAY()-D432)/365.25&lt;40,"30 - 40",
(TODAY()-D432)/365.25&lt;50,"40 - 50",
(TODAY()-D432)/365.25&lt;60,"50 - 60",
(TODAY()-D432)/365.25&lt;70,"60 - 70",
TRUE,"70+")</f>
        <v>50 - 60</v>
      </c>
      <c r="K432" t="str">
        <f t="shared" si="6"/>
        <v>USA</v>
      </c>
      <c r="L432" s="14">
        <f>SUMIF(ORDERLINES!D:D,CUSTOMERS!A432,ORDERLINES!J:J)</f>
        <v>72</v>
      </c>
      <c r="M432" s="14">
        <f>SUMIF(ORDERLINES!D:D,CUSTOMERS!A432,ORDERLINES!L:L)</f>
        <v>32</v>
      </c>
    </row>
    <row r="433" spans="1:13" x14ac:dyDescent="0.2">
      <c r="A433">
        <v>435</v>
      </c>
      <c r="B433" t="s">
        <v>377</v>
      </c>
      <c r="C433" t="s">
        <v>1303</v>
      </c>
      <c r="D433" s="3">
        <v>19270</v>
      </c>
      <c r="E433">
        <v>5</v>
      </c>
      <c r="F433" s="6" t="str" cm="1">
        <f t="array" ref="F433">_xlfn.IFS(E433=1,"$0 - $19999",
E433=2,"$20000 - $39999",
E433=3,"$40000 - $59999",
E433=4,"$60000 - $69999",
E433=5,"$70000 - $79999",
E433=6,"$80000 - $89999",
E433=7,"$90000 - $99999",
E433=8,"$100000 - $199999",
E433=9,"$200000 - $249999",
TRUE,"$250000 +")</f>
        <v>$70000 - $79999</v>
      </c>
      <c r="G433" t="s">
        <v>1304</v>
      </c>
      <c r="H433" t="s">
        <v>2083</v>
      </c>
      <c r="I433" t="s">
        <v>2097</v>
      </c>
      <c r="J433" s="7" t="str" cm="1">
        <f t="array" aca="1" ref="J433" ca="1">_xlfn.IFS((TODAY()-D433)/365.25&lt;20,"&lt; 20",
(TODAY()-D433)/365.25&lt;30,"20 - 30",
(TODAY()-D433)/365.25&lt;40,"30 - 40",
(TODAY()-D433)/365.25&lt;50,"40 - 50",
(TODAY()-D433)/365.25&lt;60,"50 - 60",
(TODAY()-D433)/365.25&lt;70,"60 - 70",
TRUE,"70+")</f>
        <v>70+</v>
      </c>
      <c r="K433" t="str">
        <f t="shared" si="6"/>
        <v>Europe</v>
      </c>
      <c r="L433" s="14">
        <f>SUMIF(ORDERLINES!D:D,CUSTOMERS!A433,ORDERLINES!J:J)</f>
        <v>227</v>
      </c>
      <c r="M433" s="14">
        <f>SUMIF(ORDERLINES!D:D,CUSTOMERS!A433,ORDERLINES!L:L)</f>
        <v>109.5</v>
      </c>
    </row>
    <row r="434" spans="1:13" x14ac:dyDescent="0.2">
      <c r="A434">
        <v>436</v>
      </c>
      <c r="B434" t="s">
        <v>1205</v>
      </c>
      <c r="C434" t="s">
        <v>1305</v>
      </c>
      <c r="D434" s="3">
        <v>30449</v>
      </c>
      <c r="E434">
        <v>6</v>
      </c>
      <c r="F434" s="6" t="str" cm="1">
        <f t="array" ref="F434">_xlfn.IFS(E434=1,"$0 - $19999",
E434=2,"$20000 - $39999",
E434=3,"$40000 - $59999",
E434=4,"$60000 - $69999",
E434=5,"$70000 - $79999",
E434=6,"$80000 - $89999",
E434=7,"$90000 - $99999",
E434=8,"$100000 - $199999",
E434=9,"$200000 - $249999",
TRUE,"$250000 +")</f>
        <v>$80000 - $89999</v>
      </c>
      <c r="G434" t="s">
        <v>1306</v>
      </c>
      <c r="H434" t="s">
        <v>1951</v>
      </c>
      <c r="I434" t="s">
        <v>2091</v>
      </c>
      <c r="J434" s="7" t="str" cm="1">
        <f t="array" aca="1" ref="J434" ca="1">_xlfn.IFS((TODAY()-D434)/365.25&lt;20,"&lt; 20",
(TODAY()-D434)/365.25&lt;30,"20 - 30",
(TODAY()-D434)/365.25&lt;40,"30 - 40",
(TODAY()-D434)/365.25&lt;50,"40 - 50",
(TODAY()-D434)/365.25&lt;60,"50 - 60",
(TODAY()-D434)/365.25&lt;70,"60 - 70",
TRUE,"70+")</f>
        <v>40 - 50</v>
      </c>
      <c r="K434" t="str">
        <f t="shared" si="6"/>
        <v>USA</v>
      </c>
      <c r="L434" s="14">
        <f>SUMIF(ORDERLINES!D:D,CUSTOMERS!A434,ORDERLINES!J:J)</f>
        <v>463</v>
      </c>
      <c r="M434" s="14">
        <f>SUMIF(ORDERLINES!D:D,CUSTOMERS!A434,ORDERLINES!L:L)</f>
        <v>222.5</v>
      </c>
    </row>
    <row r="435" spans="1:13" x14ac:dyDescent="0.2">
      <c r="A435">
        <v>437</v>
      </c>
      <c r="B435" t="s">
        <v>437</v>
      </c>
      <c r="C435" t="s">
        <v>1307</v>
      </c>
      <c r="D435" s="3">
        <v>31451</v>
      </c>
      <c r="E435">
        <v>7</v>
      </c>
      <c r="F435" s="6" t="str" cm="1">
        <f t="array" ref="F435">_xlfn.IFS(E435=1,"$0 - $19999",
E435=2,"$20000 - $39999",
E435=3,"$40000 - $59999",
E435=4,"$60000 - $69999",
E435=5,"$70000 - $79999",
E435=6,"$80000 - $89999",
E435=7,"$90000 - $99999",
E435=8,"$100000 - $199999",
E435=9,"$200000 - $249999",
TRUE,"$250000 +")</f>
        <v>$90000 - $99999</v>
      </c>
      <c r="G435" t="s">
        <v>1308</v>
      </c>
      <c r="H435" t="s">
        <v>2053</v>
      </c>
      <c r="I435" t="s">
        <v>2089</v>
      </c>
      <c r="J435" s="7" t="str" cm="1">
        <f t="array" aca="1" ref="J435" ca="1">_xlfn.IFS((TODAY()-D435)/365.25&lt;20,"&lt; 20",
(TODAY()-D435)/365.25&lt;30,"20 - 30",
(TODAY()-D435)/365.25&lt;40,"30 - 40",
(TODAY()-D435)/365.25&lt;50,"40 - 50",
(TODAY()-D435)/365.25&lt;60,"50 - 60",
(TODAY()-D435)/365.25&lt;70,"60 - 70",
TRUE,"70+")</f>
        <v>30 - 40</v>
      </c>
      <c r="K435" t="str">
        <f t="shared" si="6"/>
        <v>USA</v>
      </c>
      <c r="L435" s="14">
        <f>SUMIF(ORDERLINES!D:D,CUSTOMERS!A435,ORDERLINES!J:J)</f>
        <v>183</v>
      </c>
      <c r="M435" s="14">
        <f>SUMIF(ORDERLINES!D:D,CUSTOMERS!A435,ORDERLINES!L:L)</f>
        <v>83.5</v>
      </c>
    </row>
    <row r="436" spans="1:13" x14ac:dyDescent="0.2">
      <c r="A436">
        <v>438</v>
      </c>
      <c r="B436" t="s">
        <v>1116</v>
      </c>
      <c r="C436" t="s">
        <v>1307</v>
      </c>
      <c r="D436" s="3">
        <v>26820</v>
      </c>
      <c r="E436">
        <v>6</v>
      </c>
      <c r="F436" s="6" t="str" cm="1">
        <f t="array" ref="F436">_xlfn.IFS(E436=1,"$0 - $19999",
E436=2,"$20000 - $39999",
E436=3,"$40000 - $59999",
E436=4,"$60000 - $69999",
E436=5,"$70000 - $79999",
E436=6,"$80000 - $89999",
E436=7,"$90000 - $99999",
E436=8,"$100000 - $199999",
E436=9,"$200000 - $249999",
TRUE,"$250000 +")</f>
        <v>$80000 - $89999</v>
      </c>
      <c r="G436" t="s">
        <v>1309</v>
      </c>
      <c r="H436" t="s">
        <v>2011</v>
      </c>
      <c r="I436" t="s">
        <v>2090</v>
      </c>
      <c r="J436" s="7" t="str" cm="1">
        <f t="array" aca="1" ref="J436" ca="1">_xlfn.IFS((TODAY()-D436)/365.25&lt;20,"&lt; 20",
(TODAY()-D436)/365.25&lt;30,"20 - 30",
(TODAY()-D436)/365.25&lt;40,"30 - 40",
(TODAY()-D436)/365.25&lt;50,"40 - 50",
(TODAY()-D436)/365.25&lt;60,"50 - 60",
(TODAY()-D436)/365.25&lt;70,"60 - 70",
TRUE,"70+")</f>
        <v>50 - 60</v>
      </c>
      <c r="K436" t="str">
        <f t="shared" si="6"/>
        <v>USA</v>
      </c>
      <c r="L436" s="14">
        <f>SUMIF(ORDERLINES!D:D,CUSTOMERS!A436,ORDERLINES!J:J)</f>
        <v>131</v>
      </c>
      <c r="M436" s="14">
        <f>SUMIF(ORDERLINES!D:D,CUSTOMERS!A436,ORDERLINES!L:L)</f>
        <v>59.5</v>
      </c>
    </row>
    <row r="437" spans="1:13" x14ac:dyDescent="0.2">
      <c r="A437">
        <v>439</v>
      </c>
      <c r="B437" t="s">
        <v>847</v>
      </c>
      <c r="C437" t="s">
        <v>1310</v>
      </c>
      <c r="D437" s="3">
        <v>27217</v>
      </c>
      <c r="E437">
        <v>3</v>
      </c>
      <c r="F437" s="6" t="str" cm="1">
        <f t="array" ref="F437">_xlfn.IFS(E437=1,"$0 - $19999",
E437=2,"$20000 - $39999",
E437=3,"$40000 - $59999",
E437=4,"$60000 - $69999",
E437=5,"$70000 - $79999",
E437=6,"$80000 - $89999",
E437=7,"$90000 - $99999",
E437=8,"$100000 - $199999",
E437=9,"$200000 - $249999",
TRUE,"$250000 +")</f>
        <v>$40000 - $59999</v>
      </c>
      <c r="G437" t="s">
        <v>1311</v>
      </c>
      <c r="H437" t="s">
        <v>2081</v>
      </c>
      <c r="I437" t="s">
        <v>2096</v>
      </c>
      <c r="J437" s="7" t="str" cm="1">
        <f t="array" aca="1" ref="J437" ca="1">_xlfn.IFS((TODAY()-D437)/365.25&lt;20,"&lt; 20",
(TODAY()-D437)/365.25&lt;30,"20 - 30",
(TODAY()-D437)/365.25&lt;40,"30 - 40",
(TODAY()-D437)/365.25&lt;50,"40 - 50",
(TODAY()-D437)/365.25&lt;60,"50 - 60",
(TODAY()-D437)/365.25&lt;70,"60 - 70",
TRUE,"70+")</f>
        <v>40 - 50</v>
      </c>
      <c r="K437" t="str">
        <f t="shared" si="6"/>
        <v>Europe</v>
      </c>
      <c r="L437" s="14">
        <f>SUMIF(ORDERLINES!D:D,CUSTOMERS!A437,ORDERLINES!J:J)</f>
        <v>15</v>
      </c>
      <c r="M437" s="14">
        <f>SUMIF(ORDERLINES!D:D,CUSTOMERS!A437,ORDERLINES!L:L)</f>
        <v>5.5</v>
      </c>
    </row>
    <row r="438" spans="1:13" x14ac:dyDescent="0.2">
      <c r="A438">
        <v>440</v>
      </c>
      <c r="B438" t="s">
        <v>263</v>
      </c>
      <c r="C438" t="s">
        <v>1312</v>
      </c>
      <c r="D438" s="3">
        <v>31976</v>
      </c>
      <c r="E438">
        <v>5</v>
      </c>
      <c r="F438" s="6" t="str" cm="1">
        <f t="array" ref="F438">_xlfn.IFS(E438=1,"$0 - $19999",
E438=2,"$20000 - $39999",
E438=3,"$40000 - $59999",
E438=4,"$60000 - $69999",
E438=5,"$70000 - $79999",
E438=6,"$80000 - $89999",
E438=7,"$90000 - $99999",
E438=8,"$100000 - $199999",
E438=9,"$200000 - $249999",
TRUE,"$250000 +")</f>
        <v>$70000 - $79999</v>
      </c>
      <c r="G438" t="s">
        <v>1313</v>
      </c>
      <c r="H438" t="s">
        <v>2045</v>
      </c>
      <c r="I438" t="s">
        <v>2094</v>
      </c>
      <c r="J438" s="7" t="str" cm="1">
        <f t="array" aca="1" ref="J438" ca="1">_xlfn.IFS((TODAY()-D438)/365.25&lt;20,"&lt; 20",
(TODAY()-D438)/365.25&lt;30,"20 - 30",
(TODAY()-D438)/365.25&lt;40,"30 - 40",
(TODAY()-D438)/365.25&lt;50,"40 - 50",
(TODAY()-D438)/365.25&lt;60,"50 - 60",
(TODAY()-D438)/365.25&lt;70,"60 - 70",
TRUE,"70+")</f>
        <v>30 - 40</v>
      </c>
      <c r="K438" t="str">
        <f t="shared" si="6"/>
        <v>USA</v>
      </c>
      <c r="L438" s="14">
        <f>SUMIF(ORDERLINES!D:D,CUSTOMERS!A438,ORDERLINES!J:J)</f>
        <v>296</v>
      </c>
      <c r="M438" s="14">
        <f>SUMIF(ORDERLINES!D:D,CUSTOMERS!A438,ORDERLINES!L:L)</f>
        <v>128</v>
      </c>
    </row>
    <row r="439" spans="1:13" x14ac:dyDescent="0.2">
      <c r="A439">
        <v>441</v>
      </c>
      <c r="B439" t="s">
        <v>1314</v>
      </c>
      <c r="C439" t="s">
        <v>1315</v>
      </c>
      <c r="D439" s="3">
        <v>30570</v>
      </c>
      <c r="E439">
        <v>10</v>
      </c>
      <c r="F439" s="6" t="str" cm="1">
        <f t="array" ref="F439">_xlfn.IFS(E439=1,"$0 - $19999",
E439=2,"$20000 - $39999",
E439=3,"$40000 - $59999",
E439=4,"$60000 - $69999",
E439=5,"$70000 - $79999",
E439=6,"$80000 - $89999",
E439=7,"$90000 - $99999",
E439=8,"$100000 - $199999",
E439=9,"$200000 - $249999",
TRUE,"$250000 +")</f>
        <v>$250000 +</v>
      </c>
      <c r="G439" t="s">
        <v>1316</v>
      </c>
      <c r="H439" t="s">
        <v>1855</v>
      </c>
      <c r="I439" s="2" t="s">
        <v>2092</v>
      </c>
      <c r="J439" s="7" t="str" cm="1">
        <f t="array" aca="1" ref="J439" ca="1">_xlfn.IFS((TODAY()-D439)/365.25&lt;20,"&lt; 20",
(TODAY()-D439)/365.25&lt;30,"20 - 30",
(TODAY()-D439)/365.25&lt;40,"30 - 40",
(TODAY()-D439)/365.25&lt;50,"40 - 50",
(TODAY()-D439)/365.25&lt;60,"50 - 60",
(TODAY()-D439)/365.25&lt;70,"60 - 70",
TRUE,"70+")</f>
        <v>40 - 50</v>
      </c>
      <c r="K439" t="str">
        <f t="shared" si="6"/>
        <v>USA</v>
      </c>
      <c r="L439" s="14">
        <f>SUMIF(ORDERLINES!D:D,CUSTOMERS!A439,ORDERLINES!J:J)</f>
        <v>324</v>
      </c>
      <c r="M439" s="14">
        <f>SUMIF(ORDERLINES!D:D,CUSTOMERS!A439,ORDERLINES!L:L)</f>
        <v>152</v>
      </c>
    </row>
    <row r="440" spans="1:13" x14ac:dyDescent="0.2">
      <c r="A440">
        <v>442</v>
      </c>
      <c r="B440" t="s">
        <v>490</v>
      </c>
      <c r="C440" t="s">
        <v>401</v>
      </c>
      <c r="D440" s="3">
        <v>30957</v>
      </c>
      <c r="E440">
        <v>5</v>
      </c>
      <c r="F440" s="6" t="str" cm="1">
        <f t="array" ref="F440">_xlfn.IFS(E440=1,"$0 - $19999",
E440=2,"$20000 - $39999",
E440=3,"$40000 - $59999",
E440=4,"$60000 - $69999",
E440=5,"$70000 - $79999",
E440=6,"$80000 - $89999",
E440=7,"$90000 - $99999",
E440=8,"$100000 - $199999",
E440=9,"$200000 - $249999",
TRUE,"$250000 +")</f>
        <v>$70000 - $79999</v>
      </c>
      <c r="G440" t="s">
        <v>1317</v>
      </c>
      <c r="H440" t="s">
        <v>2027</v>
      </c>
      <c r="I440" t="s">
        <v>2091</v>
      </c>
      <c r="J440" s="7" t="str" cm="1">
        <f t="array" aca="1" ref="J440" ca="1">_xlfn.IFS((TODAY()-D440)/365.25&lt;20,"&lt; 20",
(TODAY()-D440)/365.25&lt;30,"20 - 30",
(TODAY()-D440)/365.25&lt;40,"30 - 40",
(TODAY()-D440)/365.25&lt;50,"40 - 50",
(TODAY()-D440)/365.25&lt;60,"50 - 60",
(TODAY()-D440)/365.25&lt;70,"60 - 70",
TRUE,"70+")</f>
        <v>30 - 40</v>
      </c>
      <c r="K440" t="str">
        <f t="shared" si="6"/>
        <v>USA</v>
      </c>
      <c r="L440" s="14">
        <f>SUMIF(ORDERLINES!D:D,CUSTOMERS!A440,ORDERLINES!J:J)</f>
        <v>101</v>
      </c>
      <c r="M440" s="14">
        <f>SUMIF(ORDERLINES!D:D,CUSTOMERS!A440,ORDERLINES!L:L)</f>
        <v>43.5</v>
      </c>
    </row>
    <row r="441" spans="1:13" x14ac:dyDescent="0.2">
      <c r="A441">
        <v>443</v>
      </c>
      <c r="B441" t="s">
        <v>1318</v>
      </c>
      <c r="C441" t="s">
        <v>1319</v>
      </c>
      <c r="D441" s="3">
        <v>27624</v>
      </c>
      <c r="E441">
        <v>3</v>
      </c>
      <c r="F441" s="6" t="str" cm="1">
        <f t="array" ref="F441">_xlfn.IFS(E441=1,"$0 - $19999",
E441=2,"$20000 - $39999",
E441=3,"$40000 - $59999",
E441=4,"$60000 - $69999",
E441=5,"$70000 - $79999",
E441=6,"$80000 - $89999",
E441=7,"$90000 - $99999",
E441=8,"$100000 - $199999",
E441=9,"$200000 - $249999",
TRUE,"$250000 +")</f>
        <v>$40000 - $59999</v>
      </c>
      <c r="G441" t="s">
        <v>1320</v>
      </c>
      <c r="H441" t="s">
        <v>1987</v>
      </c>
      <c r="I441" t="s">
        <v>2089</v>
      </c>
      <c r="J441" s="7" t="str" cm="1">
        <f t="array" aca="1" ref="J441" ca="1">_xlfn.IFS((TODAY()-D441)/365.25&lt;20,"&lt; 20",
(TODAY()-D441)/365.25&lt;30,"20 - 30",
(TODAY()-D441)/365.25&lt;40,"30 - 40",
(TODAY()-D441)/365.25&lt;50,"40 - 50",
(TODAY()-D441)/365.25&lt;60,"50 - 60",
(TODAY()-D441)/365.25&lt;70,"60 - 70",
TRUE,"70+")</f>
        <v>40 - 50</v>
      </c>
      <c r="K441" t="str">
        <f t="shared" si="6"/>
        <v>USA</v>
      </c>
      <c r="L441" s="14">
        <f>SUMIF(ORDERLINES!D:D,CUSTOMERS!A441,ORDERLINES!J:J)</f>
        <v>59</v>
      </c>
      <c r="M441" s="14">
        <f>SUMIF(ORDERLINES!D:D,CUSTOMERS!A441,ORDERLINES!L:L)</f>
        <v>22.5</v>
      </c>
    </row>
    <row r="442" spans="1:13" x14ac:dyDescent="0.2">
      <c r="A442">
        <v>444</v>
      </c>
      <c r="B442" t="s">
        <v>1321</v>
      </c>
      <c r="C442" t="s">
        <v>1322</v>
      </c>
      <c r="D442" s="3">
        <v>31771</v>
      </c>
      <c r="E442">
        <v>4</v>
      </c>
      <c r="F442" s="6" t="str" cm="1">
        <f t="array" ref="F442">_xlfn.IFS(E442=1,"$0 - $19999",
E442=2,"$20000 - $39999",
E442=3,"$40000 - $59999",
E442=4,"$60000 - $69999",
E442=5,"$70000 - $79999",
E442=6,"$80000 - $89999",
E442=7,"$90000 - $99999",
E442=8,"$100000 - $199999",
E442=9,"$200000 - $249999",
TRUE,"$250000 +")</f>
        <v>$60000 - $69999</v>
      </c>
      <c r="G442" t="s">
        <v>1323</v>
      </c>
      <c r="H442" t="s">
        <v>2041</v>
      </c>
      <c r="I442" t="s">
        <v>2090</v>
      </c>
      <c r="J442" s="7" t="str" cm="1">
        <f t="array" aca="1" ref="J442" ca="1">_xlfn.IFS((TODAY()-D442)/365.25&lt;20,"&lt; 20",
(TODAY()-D442)/365.25&lt;30,"20 - 30",
(TODAY()-D442)/365.25&lt;40,"30 - 40",
(TODAY()-D442)/365.25&lt;50,"40 - 50",
(TODAY()-D442)/365.25&lt;60,"50 - 60",
(TODAY()-D442)/365.25&lt;70,"60 - 70",
TRUE,"70+")</f>
        <v>30 - 40</v>
      </c>
      <c r="K442" t="str">
        <f t="shared" si="6"/>
        <v>USA</v>
      </c>
      <c r="L442" s="14">
        <f>SUMIF(ORDERLINES!D:D,CUSTOMERS!A442,ORDERLINES!J:J)</f>
        <v>80</v>
      </c>
      <c r="M442" s="14">
        <f>SUMIF(ORDERLINES!D:D,CUSTOMERS!A442,ORDERLINES!L:L)</f>
        <v>38</v>
      </c>
    </row>
    <row r="443" spans="1:13" x14ac:dyDescent="0.2">
      <c r="A443">
        <v>445</v>
      </c>
      <c r="B443" t="s">
        <v>555</v>
      </c>
      <c r="C443" t="s">
        <v>1322</v>
      </c>
      <c r="D443" s="3">
        <v>31781</v>
      </c>
      <c r="E443">
        <v>5</v>
      </c>
      <c r="F443" s="6" t="str" cm="1">
        <f t="array" ref="F443">_xlfn.IFS(E443=1,"$0 - $19999",
E443=2,"$20000 - $39999",
E443=3,"$40000 - $59999",
E443=4,"$60000 - $69999",
E443=5,"$70000 - $79999",
E443=6,"$80000 - $89999",
E443=7,"$90000 - $99999",
E443=8,"$100000 - $199999",
E443=9,"$200000 - $249999",
TRUE,"$250000 +")</f>
        <v>$70000 - $79999</v>
      </c>
      <c r="G443" t="s">
        <v>1324</v>
      </c>
      <c r="H443" t="s">
        <v>2074</v>
      </c>
      <c r="I443" t="s">
        <v>2092</v>
      </c>
      <c r="J443" s="7" t="str" cm="1">
        <f t="array" aca="1" ref="J443" ca="1">_xlfn.IFS((TODAY()-D443)/365.25&lt;20,"&lt; 20",
(TODAY()-D443)/365.25&lt;30,"20 - 30",
(TODAY()-D443)/365.25&lt;40,"30 - 40",
(TODAY()-D443)/365.25&lt;50,"40 - 50",
(TODAY()-D443)/365.25&lt;60,"50 - 60",
(TODAY()-D443)/365.25&lt;70,"60 - 70",
TRUE,"70+")</f>
        <v>30 - 40</v>
      </c>
      <c r="K443" t="str">
        <f t="shared" si="6"/>
        <v>USA</v>
      </c>
      <c r="L443" s="14">
        <f>SUMIF(ORDERLINES!D:D,CUSTOMERS!A443,ORDERLINES!J:J)</f>
        <v>689</v>
      </c>
      <c r="M443" s="14">
        <f>SUMIF(ORDERLINES!D:D,CUSTOMERS!A443,ORDERLINES!L:L)</f>
        <v>336.5</v>
      </c>
    </row>
    <row r="444" spans="1:13" x14ac:dyDescent="0.2">
      <c r="A444">
        <v>446</v>
      </c>
      <c r="B444" t="s">
        <v>344</v>
      </c>
      <c r="C444" t="s">
        <v>1325</v>
      </c>
      <c r="D444" s="3">
        <v>28023</v>
      </c>
      <c r="E444">
        <v>2</v>
      </c>
      <c r="F444" s="6" t="str" cm="1">
        <f t="array" ref="F444">_xlfn.IFS(E444=1,"$0 - $19999",
E444=2,"$20000 - $39999",
E444=3,"$40000 - $59999",
E444=4,"$60000 - $69999",
E444=5,"$70000 - $79999",
E444=6,"$80000 - $89999",
E444=7,"$90000 - $99999",
E444=8,"$100000 - $199999",
E444=9,"$200000 - $249999",
TRUE,"$250000 +")</f>
        <v>$20000 - $39999</v>
      </c>
      <c r="G444" t="s">
        <v>1326</v>
      </c>
      <c r="H444" t="s">
        <v>1915</v>
      </c>
      <c r="I444" t="s">
        <v>2090</v>
      </c>
      <c r="J444" s="7" t="str" cm="1">
        <f t="array" aca="1" ref="J444" ca="1">_xlfn.IFS((TODAY()-D444)/365.25&lt;20,"&lt; 20",
(TODAY()-D444)/365.25&lt;30,"20 - 30",
(TODAY()-D444)/365.25&lt;40,"30 - 40",
(TODAY()-D444)/365.25&lt;50,"40 - 50",
(TODAY()-D444)/365.25&lt;60,"50 - 60",
(TODAY()-D444)/365.25&lt;70,"60 - 70",
TRUE,"70+")</f>
        <v>40 - 50</v>
      </c>
      <c r="K444" t="str">
        <f t="shared" si="6"/>
        <v>USA</v>
      </c>
      <c r="L444" s="14">
        <f>SUMIF(ORDERLINES!D:D,CUSTOMERS!A444,ORDERLINES!J:J)</f>
        <v>46</v>
      </c>
      <c r="M444" s="14">
        <f>SUMIF(ORDERLINES!D:D,CUSTOMERS!A444,ORDERLINES!L:L)</f>
        <v>19</v>
      </c>
    </row>
    <row r="445" spans="1:13" x14ac:dyDescent="0.2">
      <c r="A445">
        <v>447</v>
      </c>
      <c r="B445" t="s">
        <v>1327</v>
      </c>
      <c r="C445" t="s">
        <v>1328</v>
      </c>
      <c r="D445" s="3">
        <v>29937</v>
      </c>
      <c r="E445">
        <v>5</v>
      </c>
      <c r="F445" s="6" t="str" cm="1">
        <f t="array" ref="F445">_xlfn.IFS(E445=1,"$0 - $19999",
E445=2,"$20000 - $39999",
E445=3,"$40000 - $59999",
E445=4,"$60000 - $69999",
E445=5,"$70000 - $79999",
E445=6,"$80000 - $89999",
E445=7,"$90000 - $99999",
E445=8,"$100000 - $199999",
E445=9,"$200000 - $249999",
TRUE,"$250000 +")</f>
        <v>$70000 - $79999</v>
      </c>
      <c r="G445" t="s">
        <v>1329</v>
      </c>
      <c r="H445" t="s">
        <v>2084</v>
      </c>
      <c r="I445" t="s">
        <v>2097</v>
      </c>
      <c r="J445" s="7" t="str" cm="1">
        <f t="array" aca="1" ref="J445" ca="1">_xlfn.IFS((TODAY()-D445)/365.25&lt;20,"&lt; 20",
(TODAY()-D445)/365.25&lt;30,"20 - 30",
(TODAY()-D445)/365.25&lt;40,"30 - 40",
(TODAY()-D445)/365.25&lt;50,"40 - 50",
(TODAY()-D445)/365.25&lt;60,"50 - 60",
(TODAY()-D445)/365.25&lt;70,"60 - 70",
TRUE,"70+")</f>
        <v>40 - 50</v>
      </c>
      <c r="K445" t="str">
        <f t="shared" si="6"/>
        <v>Europe</v>
      </c>
      <c r="L445" s="14">
        <f>SUMIF(ORDERLINES!D:D,CUSTOMERS!A445,ORDERLINES!J:J)</f>
        <v>177</v>
      </c>
      <c r="M445" s="14">
        <f>SUMIF(ORDERLINES!D:D,CUSTOMERS!A445,ORDERLINES!L:L)</f>
        <v>74.5</v>
      </c>
    </row>
    <row r="446" spans="1:13" x14ac:dyDescent="0.2">
      <c r="A446">
        <v>448</v>
      </c>
      <c r="B446" t="s">
        <v>1330</v>
      </c>
      <c r="C446" t="s">
        <v>1331</v>
      </c>
      <c r="D446" s="3">
        <v>32376</v>
      </c>
      <c r="E446">
        <v>2</v>
      </c>
      <c r="F446" s="6" t="str" cm="1">
        <f t="array" ref="F446">_xlfn.IFS(E446=1,"$0 - $19999",
E446=2,"$20000 - $39999",
E446=3,"$40000 - $59999",
E446=4,"$60000 - $69999",
E446=5,"$70000 - $79999",
E446=6,"$80000 - $89999",
E446=7,"$90000 - $99999",
E446=8,"$100000 - $199999",
E446=9,"$200000 - $249999",
TRUE,"$250000 +")</f>
        <v>$20000 - $39999</v>
      </c>
      <c r="G446" t="s">
        <v>1332</v>
      </c>
      <c r="H446" t="s">
        <v>1914</v>
      </c>
      <c r="I446" t="s">
        <v>2091</v>
      </c>
      <c r="J446" s="7" t="str" cm="1">
        <f t="array" aca="1" ref="J446" ca="1">_xlfn.IFS((TODAY()-D446)/365.25&lt;20,"&lt; 20",
(TODAY()-D446)/365.25&lt;30,"20 - 30",
(TODAY()-D446)/365.25&lt;40,"30 - 40",
(TODAY()-D446)/365.25&lt;50,"40 - 50",
(TODAY()-D446)/365.25&lt;60,"50 - 60",
(TODAY()-D446)/365.25&lt;70,"60 - 70",
TRUE,"70+")</f>
        <v>30 - 40</v>
      </c>
      <c r="K446" t="str">
        <f t="shared" si="6"/>
        <v>USA</v>
      </c>
      <c r="L446" s="14">
        <f>SUMIF(ORDERLINES!D:D,CUSTOMERS!A446,ORDERLINES!J:J)</f>
        <v>1233</v>
      </c>
      <c r="M446" s="14">
        <f>SUMIF(ORDERLINES!D:D,CUSTOMERS!A446,ORDERLINES!L:L)</f>
        <v>606.5</v>
      </c>
    </row>
    <row r="447" spans="1:13" x14ac:dyDescent="0.2">
      <c r="A447">
        <v>449</v>
      </c>
      <c r="B447" t="s">
        <v>1214</v>
      </c>
      <c r="C447" t="s">
        <v>1331</v>
      </c>
      <c r="D447" s="3">
        <v>28407</v>
      </c>
      <c r="E447">
        <v>2</v>
      </c>
      <c r="F447" s="6" t="str" cm="1">
        <f t="array" ref="F447">_xlfn.IFS(E447=1,"$0 - $19999",
E447=2,"$20000 - $39999",
E447=3,"$40000 - $59999",
E447=4,"$60000 - $69999",
E447=5,"$70000 - $79999",
E447=6,"$80000 - $89999",
E447=7,"$90000 - $99999",
E447=8,"$100000 - $199999",
E447=9,"$200000 - $249999",
TRUE,"$250000 +")</f>
        <v>$20000 - $39999</v>
      </c>
      <c r="G447" t="s">
        <v>1333</v>
      </c>
      <c r="H447" t="s">
        <v>1988</v>
      </c>
      <c r="I447" t="s">
        <v>2093</v>
      </c>
      <c r="J447" s="7" t="str" cm="1">
        <f t="array" aca="1" ref="J447" ca="1">_xlfn.IFS((TODAY()-D447)/365.25&lt;20,"&lt; 20",
(TODAY()-D447)/365.25&lt;30,"20 - 30",
(TODAY()-D447)/365.25&lt;40,"30 - 40",
(TODAY()-D447)/365.25&lt;50,"40 - 50",
(TODAY()-D447)/365.25&lt;60,"50 - 60",
(TODAY()-D447)/365.25&lt;70,"60 - 70",
TRUE,"70+")</f>
        <v>40 - 50</v>
      </c>
      <c r="K447" t="str">
        <f t="shared" si="6"/>
        <v>USA</v>
      </c>
      <c r="L447" s="14">
        <f>SUMIF(ORDERLINES!D:D,CUSTOMERS!A447,ORDERLINES!J:J)</f>
        <v>152</v>
      </c>
      <c r="M447" s="14">
        <f>SUMIF(ORDERLINES!D:D,CUSTOMERS!A447,ORDERLINES!L:L)</f>
        <v>70</v>
      </c>
    </row>
    <row r="448" spans="1:13" x14ac:dyDescent="0.2">
      <c r="A448">
        <v>450</v>
      </c>
      <c r="B448" t="s">
        <v>819</v>
      </c>
      <c r="C448" t="s">
        <v>1331</v>
      </c>
      <c r="D448" s="3">
        <v>33397</v>
      </c>
      <c r="E448">
        <v>5</v>
      </c>
      <c r="F448" s="6" t="str" cm="1">
        <f t="array" ref="F448">_xlfn.IFS(E448=1,"$0 - $19999",
E448=2,"$20000 - $39999",
E448=3,"$40000 - $59999",
E448=4,"$60000 - $69999",
E448=5,"$70000 - $79999",
E448=6,"$80000 - $89999",
E448=7,"$90000 - $99999",
E448=8,"$100000 - $199999",
E448=9,"$200000 - $249999",
TRUE,"$250000 +")</f>
        <v>$70000 - $79999</v>
      </c>
      <c r="G448" t="s">
        <v>1334</v>
      </c>
      <c r="H448" t="s">
        <v>2057</v>
      </c>
      <c r="I448" t="s">
        <v>2089</v>
      </c>
      <c r="J448" s="7" t="str" cm="1">
        <f t="array" aca="1" ref="J448" ca="1">_xlfn.IFS((TODAY()-D448)/365.25&lt;20,"&lt; 20",
(TODAY()-D448)/365.25&lt;30,"20 - 30",
(TODAY()-D448)/365.25&lt;40,"30 - 40",
(TODAY()-D448)/365.25&lt;50,"40 - 50",
(TODAY()-D448)/365.25&lt;60,"50 - 60",
(TODAY()-D448)/365.25&lt;70,"60 - 70",
TRUE,"70+")</f>
        <v>30 - 40</v>
      </c>
      <c r="K448" t="str">
        <f t="shared" si="6"/>
        <v>USA</v>
      </c>
      <c r="L448" s="14">
        <f>SUMIF(ORDERLINES!D:D,CUSTOMERS!A448,ORDERLINES!J:J)</f>
        <v>238</v>
      </c>
      <c r="M448" s="14">
        <f>SUMIF(ORDERLINES!D:D,CUSTOMERS!A448,ORDERLINES!L:L)</f>
        <v>108</v>
      </c>
    </row>
    <row r="449" spans="1:13" x14ac:dyDescent="0.2">
      <c r="A449">
        <v>451</v>
      </c>
      <c r="B449" t="s">
        <v>1335</v>
      </c>
      <c r="C449" t="s">
        <v>1336</v>
      </c>
      <c r="D449" s="3">
        <v>26530</v>
      </c>
      <c r="E449">
        <v>4</v>
      </c>
      <c r="F449" s="6" t="str" cm="1">
        <f t="array" ref="F449">_xlfn.IFS(E449=1,"$0 - $19999",
E449=2,"$20000 - $39999",
E449=3,"$40000 - $59999",
E449=4,"$60000 - $69999",
E449=5,"$70000 - $79999",
E449=6,"$80000 - $89999",
E449=7,"$90000 - $99999",
E449=8,"$100000 - $199999",
E449=9,"$200000 - $249999",
TRUE,"$250000 +")</f>
        <v>$60000 - $69999</v>
      </c>
      <c r="G449" t="s">
        <v>1337</v>
      </c>
      <c r="H449" t="s">
        <v>1870</v>
      </c>
      <c r="I449" t="s">
        <v>2093</v>
      </c>
      <c r="J449" s="7" t="str" cm="1">
        <f t="array" aca="1" ref="J449" ca="1">_xlfn.IFS((TODAY()-D449)/365.25&lt;20,"&lt; 20",
(TODAY()-D449)/365.25&lt;30,"20 - 30",
(TODAY()-D449)/365.25&lt;40,"30 - 40",
(TODAY()-D449)/365.25&lt;50,"40 - 50",
(TODAY()-D449)/365.25&lt;60,"50 - 60",
(TODAY()-D449)/365.25&lt;70,"60 - 70",
TRUE,"70+")</f>
        <v>50 - 60</v>
      </c>
      <c r="K449" t="str">
        <f t="shared" si="6"/>
        <v>USA</v>
      </c>
      <c r="L449" s="14">
        <f>SUMIF(ORDERLINES!D:D,CUSTOMERS!A449,ORDERLINES!J:J)</f>
        <v>485</v>
      </c>
      <c r="M449" s="14">
        <f>SUMIF(ORDERLINES!D:D,CUSTOMERS!A449,ORDERLINES!L:L)</f>
        <v>209.5</v>
      </c>
    </row>
    <row r="450" spans="1:13" x14ac:dyDescent="0.2">
      <c r="A450">
        <v>452</v>
      </c>
      <c r="B450" t="s">
        <v>1338</v>
      </c>
      <c r="C450" t="s">
        <v>1339</v>
      </c>
      <c r="D450" s="3">
        <v>26242</v>
      </c>
      <c r="E450">
        <v>2</v>
      </c>
      <c r="F450" s="6" t="str" cm="1">
        <f t="array" ref="F450">_xlfn.IFS(E450=1,"$0 - $19999",
E450=2,"$20000 - $39999",
E450=3,"$40000 - $59999",
E450=4,"$60000 - $69999",
E450=5,"$70000 - $79999",
E450=6,"$80000 - $89999",
E450=7,"$90000 - $99999",
E450=8,"$100000 - $199999",
E450=9,"$200000 - $249999",
TRUE,"$250000 +")</f>
        <v>$20000 - $39999</v>
      </c>
      <c r="G450" t="s">
        <v>1340</v>
      </c>
      <c r="H450" t="s">
        <v>2003</v>
      </c>
      <c r="I450" t="s">
        <v>2089</v>
      </c>
      <c r="J450" s="7" t="str" cm="1">
        <f t="array" aca="1" ref="J450" ca="1">_xlfn.IFS((TODAY()-D450)/365.25&lt;20,"&lt; 20",
(TODAY()-D450)/365.25&lt;30,"20 - 30",
(TODAY()-D450)/365.25&lt;40,"30 - 40",
(TODAY()-D450)/365.25&lt;50,"40 - 50",
(TODAY()-D450)/365.25&lt;60,"50 - 60",
(TODAY()-D450)/365.25&lt;70,"60 - 70",
TRUE,"70+")</f>
        <v>50 - 60</v>
      </c>
      <c r="K450" t="str">
        <f t="shared" si="6"/>
        <v>USA</v>
      </c>
      <c r="L450" s="14">
        <f>SUMIF(ORDERLINES!D:D,CUSTOMERS!A450,ORDERLINES!J:J)</f>
        <v>904</v>
      </c>
      <c r="M450" s="14">
        <f>SUMIF(ORDERLINES!D:D,CUSTOMERS!A450,ORDERLINES!L:L)</f>
        <v>433</v>
      </c>
    </row>
    <row r="451" spans="1:13" x14ac:dyDescent="0.2">
      <c r="A451">
        <v>453</v>
      </c>
      <c r="B451" t="s">
        <v>1341</v>
      </c>
      <c r="C451" t="s">
        <v>1342</v>
      </c>
      <c r="D451" s="3">
        <v>32774</v>
      </c>
      <c r="E451">
        <v>6</v>
      </c>
      <c r="F451" s="6" t="str" cm="1">
        <f t="array" ref="F451">_xlfn.IFS(E451=1,"$0 - $19999",
E451=2,"$20000 - $39999",
E451=3,"$40000 - $59999",
E451=4,"$60000 - $69999",
E451=5,"$70000 - $79999",
E451=6,"$80000 - $89999",
E451=7,"$90000 - $99999",
E451=8,"$100000 - $199999",
E451=9,"$200000 - $249999",
TRUE,"$250000 +")</f>
        <v>$80000 - $89999</v>
      </c>
      <c r="G451" t="s">
        <v>1343</v>
      </c>
      <c r="H451" t="s">
        <v>1964</v>
      </c>
      <c r="I451" t="s">
        <v>2090</v>
      </c>
      <c r="J451" s="7" t="str" cm="1">
        <f t="array" aca="1" ref="J451" ca="1">_xlfn.IFS((TODAY()-D451)/365.25&lt;20,"&lt; 20",
(TODAY()-D451)/365.25&lt;30,"20 - 30",
(TODAY()-D451)/365.25&lt;40,"30 - 40",
(TODAY()-D451)/365.25&lt;50,"40 - 50",
(TODAY()-D451)/365.25&lt;60,"50 - 60",
(TODAY()-D451)/365.25&lt;70,"60 - 70",
TRUE,"70+")</f>
        <v>30 - 40</v>
      </c>
      <c r="K451" t="str">
        <f t="shared" ref="K451:K514" si="7">IF(I451="England","Europe",IF(I451="Germany","Europe",IF(I451="France","Europe",IF(I451="Canada","Canada","USA"))))</f>
        <v>USA</v>
      </c>
      <c r="L451" s="14">
        <f>SUMIF(ORDERLINES!D:D,CUSTOMERS!A451,ORDERLINES!J:J)</f>
        <v>1590</v>
      </c>
      <c r="M451" s="14">
        <f>SUMIF(ORDERLINES!D:D,CUSTOMERS!A451,ORDERLINES!L:L)</f>
        <v>765</v>
      </c>
    </row>
    <row r="452" spans="1:13" x14ac:dyDescent="0.2">
      <c r="A452">
        <v>454</v>
      </c>
      <c r="B452" t="s">
        <v>1344</v>
      </c>
      <c r="C452" t="s">
        <v>1345</v>
      </c>
      <c r="D452" s="3">
        <v>28808</v>
      </c>
      <c r="E452">
        <v>3</v>
      </c>
      <c r="F452" s="6" t="str" cm="1">
        <f t="array" ref="F452">_xlfn.IFS(E452=1,"$0 - $19999",
E452=2,"$20000 - $39999",
E452=3,"$40000 - $59999",
E452=4,"$60000 - $69999",
E452=5,"$70000 - $79999",
E452=6,"$80000 - $89999",
E452=7,"$90000 - $99999",
E452=8,"$100000 - $199999",
E452=9,"$200000 - $249999",
TRUE,"$250000 +")</f>
        <v>$40000 - $59999</v>
      </c>
      <c r="G452" t="s">
        <v>1346</v>
      </c>
      <c r="H452" t="s">
        <v>1983</v>
      </c>
      <c r="I452" t="s">
        <v>2095</v>
      </c>
      <c r="J452" s="7" t="str" cm="1">
        <f t="array" aca="1" ref="J452" ca="1">_xlfn.IFS((TODAY()-D452)/365.25&lt;20,"&lt; 20",
(TODAY()-D452)/365.25&lt;30,"20 - 30",
(TODAY()-D452)/365.25&lt;40,"30 - 40",
(TODAY()-D452)/365.25&lt;50,"40 - 50",
(TODAY()-D452)/365.25&lt;60,"50 - 60",
(TODAY()-D452)/365.25&lt;70,"60 - 70",
TRUE,"70+")</f>
        <v>40 - 50</v>
      </c>
      <c r="K452" t="str">
        <f t="shared" si="7"/>
        <v>USA</v>
      </c>
      <c r="L452" s="14">
        <f>SUMIF(ORDERLINES!D:D,CUSTOMERS!A452,ORDERLINES!J:J)</f>
        <v>74</v>
      </c>
      <c r="M452" s="14">
        <f>SUMIF(ORDERLINES!D:D,CUSTOMERS!A452,ORDERLINES!L:L)</f>
        <v>34</v>
      </c>
    </row>
    <row r="453" spans="1:13" x14ac:dyDescent="0.2">
      <c r="A453">
        <v>455</v>
      </c>
      <c r="B453" t="s">
        <v>1347</v>
      </c>
      <c r="C453" t="s">
        <v>1348</v>
      </c>
      <c r="D453" s="3">
        <v>26207</v>
      </c>
      <c r="E453">
        <v>5</v>
      </c>
      <c r="F453" s="6" t="str" cm="1">
        <f t="array" ref="F453">_xlfn.IFS(E453=1,"$0 - $19999",
E453=2,"$20000 - $39999",
E453=3,"$40000 - $59999",
E453=4,"$60000 - $69999",
E453=5,"$70000 - $79999",
E453=6,"$80000 - $89999",
E453=7,"$90000 - $99999",
E453=8,"$100000 - $199999",
E453=9,"$200000 - $249999",
TRUE,"$250000 +")</f>
        <v>$70000 - $79999</v>
      </c>
      <c r="G453" t="s">
        <v>1349</v>
      </c>
      <c r="H453" t="s">
        <v>2052</v>
      </c>
      <c r="I453" t="s">
        <v>2092</v>
      </c>
      <c r="J453" s="7" t="str" cm="1">
        <f t="array" aca="1" ref="J453" ca="1">_xlfn.IFS((TODAY()-D453)/365.25&lt;20,"&lt; 20",
(TODAY()-D453)/365.25&lt;30,"20 - 30",
(TODAY()-D453)/365.25&lt;40,"30 - 40",
(TODAY()-D453)/365.25&lt;50,"40 - 50",
(TODAY()-D453)/365.25&lt;60,"50 - 60",
(TODAY()-D453)/365.25&lt;70,"60 - 70",
TRUE,"70+")</f>
        <v>50 - 60</v>
      </c>
      <c r="K453" t="str">
        <f t="shared" si="7"/>
        <v>USA</v>
      </c>
      <c r="L453" s="14">
        <f>SUMIF(ORDERLINES!D:D,CUSTOMERS!A453,ORDERLINES!J:J)</f>
        <v>102</v>
      </c>
      <c r="M453" s="14">
        <f>SUMIF(ORDERLINES!D:D,CUSTOMERS!A453,ORDERLINES!L:L)</f>
        <v>33</v>
      </c>
    </row>
    <row r="454" spans="1:13" x14ac:dyDescent="0.2">
      <c r="A454">
        <v>456</v>
      </c>
      <c r="B454" t="s">
        <v>836</v>
      </c>
      <c r="C454" t="s">
        <v>1348</v>
      </c>
      <c r="D454" s="3">
        <v>25454</v>
      </c>
      <c r="E454">
        <v>7</v>
      </c>
      <c r="F454" s="6" t="str" cm="1">
        <f t="array" ref="F454">_xlfn.IFS(E454=1,"$0 - $19999",
E454=2,"$20000 - $39999",
E454=3,"$40000 - $59999",
E454=4,"$60000 - $69999",
E454=5,"$70000 - $79999",
E454=6,"$80000 - $89999",
E454=7,"$90000 - $99999",
E454=8,"$100000 - $199999",
E454=9,"$200000 - $249999",
TRUE,"$250000 +")</f>
        <v>$90000 - $99999</v>
      </c>
      <c r="G454" t="s">
        <v>1350</v>
      </c>
      <c r="H454" t="s">
        <v>2081</v>
      </c>
      <c r="I454" t="s">
        <v>2096</v>
      </c>
      <c r="J454" s="7" t="str" cm="1">
        <f t="array" aca="1" ref="J454" ca="1">_xlfn.IFS((TODAY()-D454)/365.25&lt;20,"&lt; 20",
(TODAY()-D454)/365.25&lt;30,"20 - 30",
(TODAY()-D454)/365.25&lt;40,"30 - 40",
(TODAY()-D454)/365.25&lt;50,"40 - 50",
(TODAY()-D454)/365.25&lt;60,"50 - 60",
(TODAY()-D454)/365.25&lt;70,"60 - 70",
TRUE,"70+")</f>
        <v>50 - 60</v>
      </c>
      <c r="K454" t="str">
        <f t="shared" si="7"/>
        <v>Europe</v>
      </c>
      <c r="L454" s="14">
        <f>SUMIF(ORDERLINES!D:D,CUSTOMERS!A454,ORDERLINES!J:J)</f>
        <v>519</v>
      </c>
      <c r="M454" s="14">
        <f>SUMIF(ORDERLINES!D:D,CUSTOMERS!A454,ORDERLINES!L:L)</f>
        <v>231.5</v>
      </c>
    </row>
    <row r="455" spans="1:13" x14ac:dyDescent="0.2">
      <c r="A455">
        <v>457</v>
      </c>
      <c r="B455" t="s">
        <v>1351</v>
      </c>
      <c r="C455" t="s">
        <v>1352</v>
      </c>
      <c r="D455" s="3">
        <v>25781</v>
      </c>
      <c r="E455">
        <v>3</v>
      </c>
      <c r="F455" s="6" t="str" cm="1">
        <f t="array" ref="F455">_xlfn.IFS(E455=1,"$0 - $19999",
E455=2,"$20000 - $39999",
E455=3,"$40000 - $59999",
E455=4,"$60000 - $69999",
E455=5,"$70000 - $79999",
E455=6,"$80000 - $89999",
E455=7,"$90000 - $99999",
E455=8,"$100000 - $199999",
E455=9,"$200000 - $249999",
TRUE,"$250000 +")</f>
        <v>$40000 - $59999</v>
      </c>
      <c r="G455" t="s">
        <v>1353</v>
      </c>
      <c r="H455" t="s">
        <v>1958</v>
      </c>
      <c r="I455" s="2" t="s">
        <v>2092</v>
      </c>
      <c r="J455" s="7" t="str" cm="1">
        <f t="array" aca="1" ref="J455" ca="1">_xlfn.IFS((TODAY()-D455)/365.25&lt;20,"&lt; 20",
(TODAY()-D455)/365.25&lt;30,"20 - 30",
(TODAY()-D455)/365.25&lt;40,"30 - 40",
(TODAY()-D455)/365.25&lt;50,"40 - 50",
(TODAY()-D455)/365.25&lt;60,"50 - 60",
(TODAY()-D455)/365.25&lt;70,"60 - 70",
TRUE,"70+")</f>
        <v>50 - 60</v>
      </c>
      <c r="K455" t="str">
        <f t="shared" si="7"/>
        <v>USA</v>
      </c>
      <c r="L455" s="14">
        <f>SUMIF(ORDERLINES!D:D,CUSTOMERS!A455,ORDERLINES!J:J)</f>
        <v>80</v>
      </c>
      <c r="M455" s="14">
        <f>SUMIF(ORDERLINES!D:D,CUSTOMERS!A455,ORDERLINES!L:L)</f>
        <v>36</v>
      </c>
    </row>
    <row r="456" spans="1:13" x14ac:dyDescent="0.2">
      <c r="A456">
        <v>458</v>
      </c>
      <c r="B456" t="s">
        <v>1354</v>
      </c>
      <c r="C456" t="s">
        <v>1352</v>
      </c>
      <c r="D456" s="3">
        <v>24994</v>
      </c>
      <c r="E456">
        <v>4</v>
      </c>
      <c r="F456" s="6" t="str" cm="1">
        <f t="array" ref="F456">_xlfn.IFS(E456=1,"$0 - $19999",
E456=2,"$20000 - $39999",
E456=3,"$40000 - $59999",
E456=4,"$60000 - $69999",
E456=5,"$70000 - $79999",
E456=6,"$80000 - $89999",
E456=7,"$90000 - $99999",
E456=8,"$100000 - $199999",
E456=9,"$200000 - $249999",
TRUE,"$250000 +")</f>
        <v>$60000 - $69999</v>
      </c>
      <c r="G456" t="s">
        <v>1355</v>
      </c>
      <c r="H456" t="s">
        <v>1923</v>
      </c>
      <c r="I456" t="s">
        <v>2092</v>
      </c>
      <c r="J456" s="7" t="str" cm="1">
        <f t="array" aca="1" ref="J456" ca="1">_xlfn.IFS((TODAY()-D456)/365.25&lt;20,"&lt; 20",
(TODAY()-D456)/365.25&lt;30,"20 - 30",
(TODAY()-D456)/365.25&lt;40,"30 - 40",
(TODAY()-D456)/365.25&lt;50,"40 - 50",
(TODAY()-D456)/365.25&lt;60,"50 - 60",
(TODAY()-D456)/365.25&lt;70,"60 - 70",
TRUE,"70+")</f>
        <v>50 - 60</v>
      </c>
      <c r="K456" t="str">
        <f t="shared" si="7"/>
        <v>USA</v>
      </c>
      <c r="L456" s="14">
        <f>SUMIF(ORDERLINES!D:D,CUSTOMERS!A456,ORDERLINES!J:J)</f>
        <v>165</v>
      </c>
      <c r="M456" s="14">
        <f>SUMIF(ORDERLINES!D:D,CUSTOMERS!A456,ORDERLINES!L:L)</f>
        <v>73.5</v>
      </c>
    </row>
    <row r="457" spans="1:13" x14ac:dyDescent="0.2">
      <c r="A457">
        <v>459</v>
      </c>
      <c r="B457" t="s">
        <v>254</v>
      </c>
      <c r="C457" t="s">
        <v>1356</v>
      </c>
      <c r="D457" s="3">
        <v>32184</v>
      </c>
      <c r="E457">
        <v>5</v>
      </c>
      <c r="F457" s="6" t="str" cm="1">
        <f t="array" ref="F457">_xlfn.IFS(E457=1,"$0 - $19999",
E457=2,"$20000 - $39999",
E457=3,"$40000 - $59999",
E457=4,"$60000 - $69999",
E457=5,"$70000 - $79999",
E457=6,"$80000 - $89999",
E457=7,"$90000 - $99999",
E457=8,"$100000 - $199999",
E457=9,"$200000 - $249999",
TRUE,"$250000 +")</f>
        <v>$70000 - $79999</v>
      </c>
      <c r="G457" t="s">
        <v>1357</v>
      </c>
      <c r="H457" t="s">
        <v>2038</v>
      </c>
      <c r="I457" t="s">
        <v>2089</v>
      </c>
      <c r="J457" s="7" t="str" cm="1">
        <f t="array" aca="1" ref="J457" ca="1">_xlfn.IFS((TODAY()-D457)/365.25&lt;20,"&lt; 20",
(TODAY()-D457)/365.25&lt;30,"20 - 30",
(TODAY()-D457)/365.25&lt;40,"30 - 40",
(TODAY()-D457)/365.25&lt;50,"40 - 50",
(TODAY()-D457)/365.25&lt;60,"50 - 60",
(TODAY()-D457)/365.25&lt;70,"60 - 70",
TRUE,"70+")</f>
        <v>30 - 40</v>
      </c>
      <c r="K457" t="str">
        <f t="shared" si="7"/>
        <v>USA</v>
      </c>
      <c r="L457" s="14">
        <f>SUMIF(ORDERLINES!D:D,CUSTOMERS!A457,ORDERLINES!J:J)</f>
        <v>966</v>
      </c>
      <c r="M457" s="14">
        <f>SUMIF(ORDERLINES!D:D,CUSTOMERS!A457,ORDERLINES!L:L)</f>
        <v>469</v>
      </c>
    </row>
    <row r="458" spans="1:13" x14ac:dyDescent="0.2">
      <c r="A458">
        <v>460</v>
      </c>
      <c r="B458" t="s">
        <v>935</v>
      </c>
      <c r="C458" t="s">
        <v>1358</v>
      </c>
      <c r="D458" s="3">
        <v>23036</v>
      </c>
      <c r="E458">
        <v>1</v>
      </c>
      <c r="F458" s="6" t="str" cm="1">
        <f t="array" ref="F458">_xlfn.IFS(E458=1,"$0 - $19999",
E458=2,"$20000 - $39999",
E458=3,"$40000 - $59999",
E458=4,"$60000 - $69999",
E458=5,"$70000 - $79999",
E458=6,"$80000 - $89999",
E458=7,"$90000 - $99999",
E458=8,"$100000 - $199999",
E458=9,"$200000 - $249999",
TRUE,"$250000 +")</f>
        <v>$0 - $19999</v>
      </c>
      <c r="G458" t="s">
        <v>1359</v>
      </c>
      <c r="H458" t="s">
        <v>1922</v>
      </c>
      <c r="I458" t="s">
        <v>2093</v>
      </c>
      <c r="J458" s="7" t="str" cm="1">
        <f t="array" aca="1" ref="J458" ca="1">_xlfn.IFS((TODAY()-D458)/365.25&lt;20,"&lt; 20",
(TODAY()-D458)/365.25&lt;30,"20 - 30",
(TODAY()-D458)/365.25&lt;40,"30 - 40",
(TODAY()-D458)/365.25&lt;50,"40 - 50",
(TODAY()-D458)/365.25&lt;60,"50 - 60",
(TODAY()-D458)/365.25&lt;70,"60 - 70",
TRUE,"70+")</f>
        <v>60 - 70</v>
      </c>
      <c r="K458" t="str">
        <f t="shared" si="7"/>
        <v>USA</v>
      </c>
      <c r="L458" s="14">
        <f>SUMIF(ORDERLINES!D:D,CUSTOMERS!A458,ORDERLINES!J:J)</f>
        <v>60</v>
      </c>
      <c r="M458" s="14">
        <f>SUMIF(ORDERLINES!D:D,CUSTOMERS!A458,ORDERLINES!L:L)</f>
        <v>27</v>
      </c>
    </row>
    <row r="459" spans="1:13" x14ac:dyDescent="0.2">
      <c r="A459">
        <v>461</v>
      </c>
      <c r="B459" t="s">
        <v>425</v>
      </c>
      <c r="C459" t="s">
        <v>1360</v>
      </c>
      <c r="D459" s="3">
        <v>23432</v>
      </c>
      <c r="E459">
        <v>5</v>
      </c>
      <c r="F459" s="6" t="str" cm="1">
        <f t="array" ref="F459">_xlfn.IFS(E459=1,"$0 - $19999",
E459=2,"$20000 - $39999",
E459=3,"$40000 - $59999",
E459=4,"$60000 - $69999",
E459=5,"$70000 - $79999",
E459=6,"$80000 - $89999",
E459=7,"$90000 - $99999",
E459=8,"$100000 - $199999",
E459=9,"$200000 - $249999",
TRUE,"$250000 +")</f>
        <v>$70000 - $79999</v>
      </c>
      <c r="G459" t="s">
        <v>1361</v>
      </c>
      <c r="H459" t="s">
        <v>1892</v>
      </c>
      <c r="I459" t="s">
        <v>2095</v>
      </c>
      <c r="J459" s="7" t="str" cm="1">
        <f t="array" aca="1" ref="J459" ca="1">_xlfn.IFS((TODAY()-D459)/365.25&lt;20,"&lt; 20",
(TODAY()-D459)/365.25&lt;30,"20 - 30",
(TODAY()-D459)/365.25&lt;40,"30 - 40",
(TODAY()-D459)/365.25&lt;50,"40 - 50",
(TODAY()-D459)/365.25&lt;60,"50 - 60",
(TODAY()-D459)/365.25&lt;70,"60 - 70",
TRUE,"70+")</f>
        <v>60 - 70</v>
      </c>
      <c r="K459" t="str">
        <f t="shared" si="7"/>
        <v>USA</v>
      </c>
      <c r="L459" s="14">
        <f>SUMIF(ORDERLINES!D:D,CUSTOMERS!A459,ORDERLINES!J:J)</f>
        <v>23</v>
      </c>
      <c r="M459" s="14">
        <f>SUMIF(ORDERLINES!D:D,CUSTOMERS!A459,ORDERLINES!L:L)</f>
        <v>9.5</v>
      </c>
    </row>
    <row r="460" spans="1:13" x14ac:dyDescent="0.2">
      <c r="A460">
        <v>462</v>
      </c>
      <c r="B460" t="s">
        <v>1362</v>
      </c>
      <c r="C460" t="s">
        <v>1363</v>
      </c>
      <c r="D460" s="3">
        <v>29215</v>
      </c>
      <c r="E460">
        <v>3</v>
      </c>
      <c r="F460" s="6" t="str" cm="1">
        <f t="array" ref="F460">_xlfn.IFS(E460=1,"$0 - $19999",
E460=2,"$20000 - $39999",
E460=3,"$40000 - $59999",
E460=4,"$60000 - $69999",
E460=5,"$70000 - $79999",
E460=6,"$80000 - $89999",
E460=7,"$90000 - $99999",
E460=8,"$100000 - $199999",
E460=9,"$200000 - $249999",
TRUE,"$250000 +")</f>
        <v>$40000 - $59999</v>
      </c>
      <c r="G460" t="s">
        <v>1364</v>
      </c>
      <c r="H460" t="s">
        <v>1993</v>
      </c>
      <c r="I460" t="s">
        <v>2091</v>
      </c>
      <c r="J460" s="7" t="str" cm="1">
        <f t="array" aca="1" ref="J460" ca="1">_xlfn.IFS((TODAY()-D460)/365.25&lt;20,"&lt; 20",
(TODAY()-D460)/365.25&lt;30,"20 - 30",
(TODAY()-D460)/365.25&lt;40,"30 - 40",
(TODAY()-D460)/365.25&lt;50,"40 - 50",
(TODAY()-D460)/365.25&lt;60,"50 - 60",
(TODAY()-D460)/365.25&lt;70,"60 - 70",
TRUE,"70+")</f>
        <v>40 - 50</v>
      </c>
      <c r="K460" t="str">
        <f t="shared" si="7"/>
        <v>USA</v>
      </c>
      <c r="L460" s="14">
        <f>SUMIF(ORDERLINES!D:D,CUSTOMERS!A460,ORDERLINES!J:J)</f>
        <v>625</v>
      </c>
      <c r="M460" s="14">
        <f>SUMIF(ORDERLINES!D:D,CUSTOMERS!A460,ORDERLINES!L:L)</f>
        <v>272.5</v>
      </c>
    </row>
    <row r="461" spans="1:13" x14ac:dyDescent="0.2">
      <c r="A461">
        <v>463</v>
      </c>
      <c r="B461" t="s">
        <v>797</v>
      </c>
      <c r="C461" t="s">
        <v>1363</v>
      </c>
      <c r="D461" s="3">
        <v>23824</v>
      </c>
      <c r="E461">
        <v>5</v>
      </c>
      <c r="F461" s="6" t="str" cm="1">
        <f t="array" ref="F461">_xlfn.IFS(E461=1,"$0 - $19999",
E461=2,"$20000 - $39999",
E461=3,"$40000 - $59999",
E461=4,"$60000 - $69999",
E461=5,"$70000 - $79999",
E461=6,"$80000 - $89999",
E461=7,"$90000 - $99999",
E461=8,"$100000 - $199999",
E461=9,"$200000 - $249999",
TRUE,"$250000 +")</f>
        <v>$70000 - $79999</v>
      </c>
      <c r="G461" t="s">
        <v>1365</v>
      </c>
      <c r="H461" t="s">
        <v>1868</v>
      </c>
      <c r="I461" t="s">
        <v>2093</v>
      </c>
      <c r="J461" s="7" t="str" cm="1">
        <f t="array" aca="1" ref="J461" ca="1">_xlfn.IFS((TODAY()-D461)/365.25&lt;20,"&lt; 20",
(TODAY()-D461)/365.25&lt;30,"20 - 30",
(TODAY()-D461)/365.25&lt;40,"30 - 40",
(TODAY()-D461)/365.25&lt;50,"40 - 50",
(TODAY()-D461)/365.25&lt;60,"50 - 60",
(TODAY()-D461)/365.25&lt;70,"60 - 70",
TRUE,"70+")</f>
        <v>50 - 60</v>
      </c>
      <c r="K461" t="str">
        <f t="shared" si="7"/>
        <v>USA</v>
      </c>
      <c r="L461" s="14">
        <f>SUMIF(ORDERLINES!D:D,CUSTOMERS!A461,ORDERLINES!J:J)</f>
        <v>82</v>
      </c>
      <c r="M461" s="14">
        <f>SUMIF(ORDERLINES!D:D,CUSTOMERS!A461,ORDERLINES!L:L)</f>
        <v>33</v>
      </c>
    </row>
    <row r="462" spans="1:13" x14ac:dyDescent="0.2">
      <c r="A462">
        <v>464</v>
      </c>
      <c r="B462" t="s">
        <v>1366</v>
      </c>
      <c r="C462" t="s">
        <v>1367</v>
      </c>
      <c r="D462" s="3">
        <v>24208</v>
      </c>
      <c r="E462">
        <v>2</v>
      </c>
      <c r="F462" s="6" t="str" cm="1">
        <f t="array" ref="F462">_xlfn.IFS(E462=1,"$0 - $19999",
E462=2,"$20000 - $39999",
E462=3,"$40000 - $59999",
E462=4,"$60000 - $69999",
E462=5,"$70000 - $79999",
E462=6,"$80000 - $89999",
E462=7,"$90000 - $99999",
E462=8,"$100000 - $199999",
E462=9,"$200000 - $249999",
TRUE,"$250000 +")</f>
        <v>$20000 - $39999</v>
      </c>
      <c r="G462" t="s">
        <v>1368</v>
      </c>
      <c r="H462" t="s">
        <v>1971</v>
      </c>
      <c r="I462" t="s">
        <v>2089</v>
      </c>
      <c r="J462" s="7" t="str" cm="1">
        <f t="array" aca="1" ref="J462" ca="1">_xlfn.IFS((TODAY()-D462)/365.25&lt;20,"&lt; 20",
(TODAY()-D462)/365.25&lt;30,"20 - 30",
(TODAY()-D462)/365.25&lt;40,"30 - 40",
(TODAY()-D462)/365.25&lt;50,"40 - 50",
(TODAY()-D462)/365.25&lt;60,"50 - 60",
(TODAY()-D462)/365.25&lt;70,"60 - 70",
TRUE,"70+")</f>
        <v>50 - 60</v>
      </c>
      <c r="K462" t="str">
        <f t="shared" si="7"/>
        <v>USA</v>
      </c>
      <c r="L462" s="14">
        <f>SUMIF(ORDERLINES!D:D,CUSTOMERS!A462,ORDERLINES!J:J)</f>
        <v>189</v>
      </c>
      <c r="M462" s="14">
        <f>SUMIF(ORDERLINES!D:D,CUSTOMERS!A462,ORDERLINES!L:L)</f>
        <v>89.5</v>
      </c>
    </row>
    <row r="463" spans="1:13" x14ac:dyDescent="0.2">
      <c r="A463">
        <v>465</v>
      </c>
      <c r="B463" t="s">
        <v>1092</v>
      </c>
      <c r="C463" t="s">
        <v>1369</v>
      </c>
      <c r="D463" s="3">
        <v>33176</v>
      </c>
      <c r="E463">
        <v>1</v>
      </c>
      <c r="F463" s="6" t="str" cm="1">
        <f t="array" ref="F463">_xlfn.IFS(E463=1,"$0 - $19999",
E463=2,"$20000 - $39999",
E463=3,"$40000 - $59999",
E463=4,"$60000 - $69999",
E463=5,"$70000 - $79999",
E463=6,"$80000 - $89999",
E463=7,"$90000 - $99999",
E463=8,"$100000 - $199999",
E463=9,"$200000 - $249999",
TRUE,"$250000 +")</f>
        <v>$0 - $19999</v>
      </c>
      <c r="G463" t="s">
        <v>1370</v>
      </c>
      <c r="H463" t="s">
        <v>2028</v>
      </c>
      <c r="I463" t="s">
        <v>2094</v>
      </c>
      <c r="J463" s="7" t="str" cm="1">
        <f t="array" aca="1" ref="J463" ca="1">_xlfn.IFS((TODAY()-D463)/365.25&lt;20,"&lt; 20",
(TODAY()-D463)/365.25&lt;30,"20 - 30",
(TODAY()-D463)/365.25&lt;40,"30 - 40",
(TODAY()-D463)/365.25&lt;50,"40 - 50",
(TODAY()-D463)/365.25&lt;60,"50 - 60",
(TODAY()-D463)/365.25&lt;70,"60 - 70",
TRUE,"70+")</f>
        <v>30 - 40</v>
      </c>
      <c r="K463" t="str">
        <f t="shared" si="7"/>
        <v>USA</v>
      </c>
      <c r="L463" s="14">
        <f>SUMIF(ORDERLINES!D:D,CUSTOMERS!A463,ORDERLINES!J:J)</f>
        <v>377</v>
      </c>
      <c r="M463" s="14">
        <f>SUMIF(ORDERLINES!D:D,CUSTOMERS!A463,ORDERLINES!L:L)</f>
        <v>177.5</v>
      </c>
    </row>
    <row r="464" spans="1:13" x14ac:dyDescent="0.2">
      <c r="A464">
        <v>466</v>
      </c>
      <c r="B464" t="s">
        <v>1127</v>
      </c>
      <c r="C464" t="s">
        <v>1371</v>
      </c>
      <c r="D464" s="3">
        <v>28990</v>
      </c>
      <c r="E464">
        <v>9</v>
      </c>
      <c r="F464" s="6" t="str" cm="1">
        <f t="array" ref="F464">_xlfn.IFS(E464=1,"$0 - $19999",
E464=2,"$20000 - $39999",
E464=3,"$40000 - $59999",
E464=4,"$60000 - $69999",
E464=5,"$70000 - $79999",
E464=6,"$80000 - $89999",
E464=7,"$90000 - $99999",
E464=8,"$100000 - $199999",
E464=9,"$200000 - $249999",
TRUE,"$250000 +")</f>
        <v>$200000 - $249999</v>
      </c>
      <c r="G464" t="s">
        <v>1372</v>
      </c>
      <c r="H464" t="s">
        <v>2070</v>
      </c>
      <c r="I464" t="s">
        <v>2095</v>
      </c>
      <c r="J464" s="7" t="str" cm="1">
        <f t="array" aca="1" ref="J464" ca="1">_xlfn.IFS((TODAY()-D464)/365.25&lt;20,"&lt; 20",
(TODAY()-D464)/365.25&lt;30,"20 - 30",
(TODAY()-D464)/365.25&lt;40,"30 - 40",
(TODAY()-D464)/365.25&lt;50,"40 - 50",
(TODAY()-D464)/365.25&lt;60,"50 - 60",
(TODAY()-D464)/365.25&lt;70,"60 - 70",
TRUE,"70+")</f>
        <v>40 - 50</v>
      </c>
      <c r="K464" t="str">
        <f t="shared" si="7"/>
        <v>USA</v>
      </c>
      <c r="L464" s="14">
        <f>SUMIF(ORDERLINES!D:D,CUSTOMERS!A464,ORDERLINES!J:J)</f>
        <v>457</v>
      </c>
      <c r="M464" s="14">
        <f>SUMIF(ORDERLINES!D:D,CUSTOMERS!A464,ORDERLINES!L:L)</f>
        <v>213.5</v>
      </c>
    </row>
    <row r="465" spans="1:13" x14ac:dyDescent="0.2">
      <c r="A465">
        <v>467</v>
      </c>
      <c r="B465" t="s">
        <v>213</v>
      </c>
      <c r="C465" t="s">
        <v>1373</v>
      </c>
      <c r="D465" s="3">
        <v>25401</v>
      </c>
      <c r="E465">
        <v>3</v>
      </c>
      <c r="F465" s="6" t="str" cm="1">
        <f t="array" ref="F465">_xlfn.IFS(E465=1,"$0 - $19999",
E465=2,"$20000 - $39999",
E465=3,"$40000 - $59999",
E465=4,"$60000 - $69999",
E465=5,"$70000 - $79999",
E465=6,"$80000 - $89999",
E465=7,"$90000 - $99999",
E465=8,"$100000 - $199999",
E465=9,"$200000 - $249999",
TRUE,"$250000 +")</f>
        <v>$40000 - $59999</v>
      </c>
      <c r="G465" t="s">
        <v>1374</v>
      </c>
      <c r="H465" t="s">
        <v>1932</v>
      </c>
      <c r="I465" t="s">
        <v>2094</v>
      </c>
      <c r="J465" s="7" t="str" cm="1">
        <f t="array" aca="1" ref="J465" ca="1">_xlfn.IFS((TODAY()-D465)/365.25&lt;20,"&lt; 20",
(TODAY()-D465)/365.25&lt;30,"20 - 30",
(TODAY()-D465)/365.25&lt;40,"30 - 40",
(TODAY()-D465)/365.25&lt;50,"40 - 50",
(TODAY()-D465)/365.25&lt;60,"50 - 60",
(TODAY()-D465)/365.25&lt;70,"60 - 70",
TRUE,"70+")</f>
        <v>50 - 60</v>
      </c>
      <c r="K465" t="str">
        <f t="shared" si="7"/>
        <v>USA</v>
      </c>
      <c r="L465" s="14">
        <f>SUMIF(ORDERLINES!D:D,CUSTOMERS!A465,ORDERLINES!J:J)</f>
        <v>137</v>
      </c>
      <c r="M465" s="14">
        <f>SUMIF(ORDERLINES!D:D,CUSTOMERS!A465,ORDERLINES!L:L)</f>
        <v>64.5</v>
      </c>
    </row>
    <row r="466" spans="1:13" x14ac:dyDescent="0.2">
      <c r="A466">
        <v>468</v>
      </c>
      <c r="B466" t="s">
        <v>596</v>
      </c>
      <c r="C466" t="s">
        <v>1375</v>
      </c>
      <c r="D466" s="3">
        <v>29239</v>
      </c>
      <c r="E466">
        <v>5</v>
      </c>
      <c r="F466" s="6" t="str" cm="1">
        <f t="array" ref="F466">_xlfn.IFS(E466=1,"$0 - $19999",
E466=2,"$20000 - $39999",
E466=3,"$40000 - $59999",
E466=4,"$60000 - $69999",
E466=5,"$70000 - $79999",
E466=6,"$80000 - $89999",
E466=7,"$90000 - $99999",
E466=8,"$100000 - $199999",
E466=9,"$200000 - $249999",
TRUE,"$250000 +")</f>
        <v>$70000 - $79999</v>
      </c>
      <c r="G466" t="s">
        <v>1376</v>
      </c>
      <c r="H466" t="s">
        <v>1940</v>
      </c>
      <c r="I466" t="s">
        <v>2095</v>
      </c>
      <c r="J466" s="7" t="str" cm="1">
        <f t="array" aca="1" ref="J466" ca="1">_xlfn.IFS((TODAY()-D466)/365.25&lt;20,"&lt; 20",
(TODAY()-D466)/365.25&lt;30,"20 - 30",
(TODAY()-D466)/365.25&lt;40,"30 - 40",
(TODAY()-D466)/365.25&lt;50,"40 - 50",
(TODAY()-D466)/365.25&lt;60,"50 - 60",
(TODAY()-D466)/365.25&lt;70,"60 - 70",
TRUE,"70+")</f>
        <v>40 - 50</v>
      </c>
      <c r="K466" t="str">
        <f t="shared" si="7"/>
        <v>USA</v>
      </c>
      <c r="L466" s="14">
        <f>SUMIF(ORDERLINES!D:D,CUSTOMERS!A466,ORDERLINES!J:J)</f>
        <v>418</v>
      </c>
      <c r="M466" s="14">
        <f>SUMIF(ORDERLINES!D:D,CUSTOMERS!A466,ORDERLINES!L:L)</f>
        <v>192</v>
      </c>
    </row>
    <row r="467" spans="1:13" x14ac:dyDescent="0.2">
      <c r="A467">
        <v>469</v>
      </c>
      <c r="B467" t="s">
        <v>1377</v>
      </c>
      <c r="C467" t="s">
        <v>1378</v>
      </c>
      <c r="D467" s="3">
        <v>26177</v>
      </c>
      <c r="E467">
        <v>3</v>
      </c>
      <c r="F467" s="6" t="str" cm="1">
        <f t="array" ref="F467">_xlfn.IFS(E467=1,"$0 - $19999",
E467=2,"$20000 - $39999",
E467=3,"$40000 - $59999",
E467=4,"$60000 - $69999",
E467=5,"$70000 - $79999",
E467=6,"$80000 - $89999",
E467=7,"$90000 - $99999",
E467=8,"$100000 - $199999",
E467=9,"$200000 - $249999",
TRUE,"$250000 +")</f>
        <v>$40000 - $59999</v>
      </c>
      <c r="G467" t="s">
        <v>1379</v>
      </c>
      <c r="H467" t="s">
        <v>2072</v>
      </c>
      <c r="I467" t="s">
        <v>2092</v>
      </c>
      <c r="J467" s="7" t="str" cm="1">
        <f t="array" aca="1" ref="J467" ca="1">_xlfn.IFS((TODAY()-D467)/365.25&lt;20,"&lt; 20",
(TODAY()-D467)/365.25&lt;30,"20 - 30",
(TODAY()-D467)/365.25&lt;40,"30 - 40",
(TODAY()-D467)/365.25&lt;50,"40 - 50",
(TODAY()-D467)/365.25&lt;60,"50 - 60",
(TODAY()-D467)/365.25&lt;70,"60 - 70",
TRUE,"70+")</f>
        <v>50 - 60</v>
      </c>
      <c r="K467" t="str">
        <f t="shared" si="7"/>
        <v>USA</v>
      </c>
      <c r="L467" s="14">
        <f>SUMIF(ORDERLINES!D:D,CUSTOMERS!A467,ORDERLINES!J:J)</f>
        <v>2653</v>
      </c>
      <c r="M467" s="14">
        <f>SUMIF(ORDERLINES!D:D,CUSTOMERS!A467,ORDERLINES!L:L)</f>
        <v>1305.5</v>
      </c>
    </row>
    <row r="468" spans="1:13" x14ac:dyDescent="0.2">
      <c r="A468">
        <v>470</v>
      </c>
      <c r="B468" t="s">
        <v>260</v>
      </c>
      <c r="C468" t="s">
        <v>1380</v>
      </c>
      <c r="D468" s="3">
        <v>26584</v>
      </c>
      <c r="E468">
        <v>6</v>
      </c>
      <c r="F468" s="6" t="str" cm="1">
        <f t="array" ref="F468">_xlfn.IFS(E468=1,"$0 - $19999",
E468=2,"$20000 - $39999",
E468=3,"$40000 - $59999",
E468=4,"$60000 - $69999",
E468=5,"$70000 - $79999",
E468=6,"$80000 - $89999",
E468=7,"$90000 - $99999",
E468=8,"$100000 - $199999",
E468=9,"$200000 - $249999",
TRUE,"$250000 +")</f>
        <v>$80000 - $89999</v>
      </c>
      <c r="G468" t="s">
        <v>1381</v>
      </c>
      <c r="H468" t="s">
        <v>1969</v>
      </c>
      <c r="I468" t="s">
        <v>2090</v>
      </c>
      <c r="J468" s="7" t="str" cm="1">
        <f t="array" aca="1" ref="J468" ca="1">_xlfn.IFS((TODAY()-D468)/365.25&lt;20,"&lt; 20",
(TODAY()-D468)/365.25&lt;30,"20 - 30",
(TODAY()-D468)/365.25&lt;40,"30 - 40",
(TODAY()-D468)/365.25&lt;50,"40 - 50",
(TODAY()-D468)/365.25&lt;60,"50 - 60",
(TODAY()-D468)/365.25&lt;70,"60 - 70",
TRUE,"70+")</f>
        <v>50 - 60</v>
      </c>
      <c r="K468" t="str">
        <f t="shared" si="7"/>
        <v>USA</v>
      </c>
      <c r="L468" s="14">
        <f>SUMIF(ORDERLINES!D:D,CUSTOMERS!A468,ORDERLINES!J:J)</f>
        <v>80</v>
      </c>
      <c r="M468" s="14">
        <f>SUMIF(ORDERLINES!D:D,CUSTOMERS!A468,ORDERLINES!L:L)</f>
        <v>38</v>
      </c>
    </row>
    <row r="469" spans="1:13" x14ac:dyDescent="0.2">
      <c r="A469">
        <v>471</v>
      </c>
      <c r="B469" t="s">
        <v>216</v>
      </c>
      <c r="C469" t="s">
        <v>1382</v>
      </c>
      <c r="D469" s="3">
        <v>33553</v>
      </c>
      <c r="E469">
        <v>5</v>
      </c>
      <c r="F469" s="6" t="str" cm="1">
        <f t="array" ref="F469">_xlfn.IFS(E469=1,"$0 - $19999",
E469=2,"$20000 - $39999",
E469=3,"$40000 - $59999",
E469=4,"$60000 - $69999",
E469=5,"$70000 - $79999",
E469=6,"$80000 - $89999",
E469=7,"$90000 - $99999",
E469=8,"$100000 - $199999",
E469=9,"$200000 - $249999",
TRUE,"$250000 +")</f>
        <v>$70000 - $79999</v>
      </c>
      <c r="G469" t="s">
        <v>1383</v>
      </c>
      <c r="H469" t="s">
        <v>2074</v>
      </c>
      <c r="I469" t="s">
        <v>2092</v>
      </c>
      <c r="J469" s="7" t="str" cm="1">
        <f t="array" aca="1" ref="J469" ca="1">_xlfn.IFS((TODAY()-D469)/365.25&lt;20,"&lt; 20",
(TODAY()-D469)/365.25&lt;30,"20 - 30",
(TODAY()-D469)/365.25&lt;40,"30 - 40",
(TODAY()-D469)/365.25&lt;50,"40 - 50",
(TODAY()-D469)/365.25&lt;60,"50 - 60",
(TODAY()-D469)/365.25&lt;70,"60 - 70",
TRUE,"70+")</f>
        <v>30 - 40</v>
      </c>
      <c r="K469" t="str">
        <f t="shared" si="7"/>
        <v>USA</v>
      </c>
      <c r="L469" s="14">
        <f>SUMIF(ORDERLINES!D:D,CUSTOMERS!A469,ORDERLINES!J:J)</f>
        <v>296</v>
      </c>
      <c r="M469" s="14">
        <f>SUMIF(ORDERLINES!D:D,CUSTOMERS!A469,ORDERLINES!L:L)</f>
        <v>136</v>
      </c>
    </row>
    <row r="470" spans="1:13" x14ac:dyDescent="0.2">
      <c r="A470">
        <v>472</v>
      </c>
      <c r="B470" t="s">
        <v>338</v>
      </c>
      <c r="C470" t="s">
        <v>1384</v>
      </c>
      <c r="D470" s="3">
        <v>29618</v>
      </c>
      <c r="E470">
        <v>5</v>
      </c>
      <c r="F470" s="6" t="str" cm="1">
        <f t="array" ref="F470">_xlfn.IFS(E470=1,"$0 - $19999",
E470=2,"$20000 - $39999",
E470=3,"$40000 - $59999",
E470=4,"$60000 - $69999",
E470=5,"$70000 - $79999",
E470=6,"$80000 - $89999",
E470=7,"$90000 - $99999",
E470=8,"$100000 - $199999",
E470=9,"$200000 - $249999",
TRUE,"$250000 +")</f>
        <v>$70000 - $79999</v>
      </c>
      <c r="G470" t="s">
        <v>1385</v>
      </c>
      <c r="H470" t="s">
        <v>1985</v>
      </c>
      <c r="I470" t="s">
        <v>2094</v>
      </c>
      <c r="J470" s="7" t="str" cm="1">
        <f t="array" aca="1" ref="J470" ca="1">_xlfn.IFS((TODAY()-D470)/365.25&lt;20,"&lt; 20",
(TODAY()-D470)/365.25&lt;30,"20 - 30",
(TODAY()-D470)/365.25&lt;40,"30 - 40",
(TODAY()-D470)/365.25&lt;50,"40 - 50",
(TODAY()-D470)/365.25&lt;60,"50 - 60",
(TODAY()-D470)/365.25&lt;70,"60 - 70",
TRUE,"70+")</f>
        <v>40 - 50</v>
      </c>
      <c r="K470" t="str">
        <f t="shared" si="7"/>
        <v>USA</v>
      </c>
      <c r="L470" s="14">
        <f>SUMIF(ORDERLINES!D:D,CUSTOMERS!A470,ORDERLINES!J:J)</f>
        <v>1157</v>
      </c>
      <c r="M470" s="14">
        <f>SUMIF(ORDERLINES!D:D,CUSTOMERS!A470,ORDERLINES!L:L)</f>
        <v>564.5</v>
      </c>
    </row>
    <row r="471" spans="1:13" x14ac:dyDescent="0.2">
      <c r="A471">
        <v>473</v>
      </c>
      <c r="B471" t="s">
        <v>1275</v>
      </c>
      <c r="C471" t="s">
        <v>1386</v>
      </c>
      <c r="D471" s="3">
        <v>27411</v>
      </c>
      <c r="E471">
        <v>4</v>
      </c>
      <c r="F471" s="6" t="str" cm="1">
        <f t="array" ref="F471">_xlfn.IFS(E471=1,"$0 - $19999",
E471=2,"$20000 - $39999",
E471=3,"$40000 - $59999",
E471=4,"$60000 - $69999",
E471=5,"$70000 - $79999",
E471=6,"$80000 - $89999",
E471=7,"$90000 - $99999",
E471=8,"$100000 - $199999",
E471=9,"$200000 - $249999",
TRUE,"$250000 +")</f>
        <v>$60000 - $69999</v>
      </c>
      <c r="G471" t="s">
        <v>1387</v>
      </c>
      <c r="H471" t="s">
        <v>2087</v>
      </c>
      <c r="I471" t="s">
        <v>2099</v>
      </c>
      <c r="J471" s="7" t="str" cm="1">
        <f t="array" aca="1" ref="J471" ca="1">_xlfn.IFS((TODAY()-D471)/365.25&lt;20,"&lt; 20",
(TODAY()-D471)/365.25&lt;30,"20 - 30",
(TODAY()-D471)/365.25&lt;40,"30 - 40",
(TODAY()-D471)/365.25&lt;50,"40 - 50",
(TODAY()-D471)/365.25&lt;60,"50 - 60",
(TODAY()-D471)/365.25&lt;70,"60 - 70",
TRUE,"70+")</f>
        <v>40 - 50</v>
      </c>
      <c r="K471" t="str">
        <f t="shared" si="7"/>
        <v>Canada</v>
      </c>
      <c r="L471" s="14">
        <f>SUMIF(ORDERLINES!D:D,CUSTOMERS!A471,ORDERLINES!J:J)</f>
        <v>92</v>
      </c>
      <c r="M471" s="14">
        <f>SUMIF(ORDERLINES!D:D,CUSTOMERS!A471,ORDERLINES!L:L)</f>
        <v>42</v>
      </c>
    </row>
    <row r="472" spans="1:13" x14ac:dyDescent="0.2">
      <c r="A472">
        <v>474</v>
      </c>
      <c r="B472" t="s">
        <v>1388</v>
      </c>
      <c r="C472" t="s">
        <v>1389</v>
      </c>
      <c r="D472" s="3">
        <v>30023</v>
      </c>
      <c r="E472">
        <v>1</v>
      </c>
      <c r="F472" s="6" t="str" cm="1">
        <f t="array" ref="F472">_xlfn.IFS(E472=1,"$0 - $19999",
E472=2,"$20000 - $39999",
E472=3,"$40000 - $59999",
E472=4,"$60000 - $69999",
E472=5,"$70000 - $79999",
E472=6,"$80000 - $89999",
E472=7,"$90000 - $99999",
E472=8,"$100000 - $199999",
E472=9,"$200000 - $249999",
TRUE,"$250000 +")</f>
        <v>$0 - $19999</v>
      </c>
      <c r="G472" t="s">
        <v>1390</v>
      </c>
      <c r="H472" t="s">
        <v>2060</v>
      </c>
      <c r="I472" t="s">
        <v>2095</v>
      </c>
      <c r="J472" s="7" t="str" cm="1">
        <f t="array" aca="1" ref="J472" ca="1">_xlfn.IFS((TODAY()-D472)/365.25&lt;20,"&lt; 20",
(TODAY()-D472)/365.25&lt;30,"20 - 30",
(TODAY()-D472)/365.25&lt;40,"30 - 40",
(TODAY()-D472)/365.25&lt;50,"40 - 50",
(TODAY()-D472)/365.25&lt;60,"50 - 60",
(TODAY()-D472)/365.25&lt;70,"60 - 70",
TRUE,"70+")</f>
        <v>40 - 50</v>
      </c>
      <c r="K472" t="str">
        <f t="shared" si="7"/>
        <v>USA</v>
      </c>
      <c r="L472" s="14">
        <f>SUMIF(ORDERLINES!D:D,CUSTOMERS!A472,ORDERLINES!J:J)</f>
        <v>123</v>
      </c>
      <c r="M472" s="14">
        <f>SUMIF(ORDERLINES!D:D,CUSTOMERS!A472,ORDERLINES!L:L)</f>
        <v>53.5</v>
      </c>
    </row>
    <row r="473" spans="1:13" x14ac:dyDescent="0.2">
      <c r="A473">
        <v>475</v>
      </c>
      <c r="B473" t="s">
        <v>1292</v>
      </c>
      <c r="C473" t="s">
        <v>1391</v>
      </c>
      <c r="D473" s="3">
        <v>33949</v>
      </c>
      <c r="E473">
        <v>2</v>
      </c>
      <c r="F473" s="6" t="str" cm="1">
        <f t="array" ref="F473">_xlfn.IFS(E473=1,"$0 - $19999",
E473=2,"$20000 - $39999",
E473=3,"$40000 - $59999",
E473=4,"$60000 - $69999",
E473=5,"$70000 - $79999",
E473=6,"$80000 - $89999",
E473=7,"$90000 - $99999",
E473=8,"$100000 - $199999",
E473=9,"$200000 - $249999",
TRUE,"$250000 +")</f>
        <v>$20000 - $39999</v>
      </c>
      <c r="G473" t="s">
        <v>1392</v>
      </c>
      <c r="H473" t="s">
        <v>1927</v>
      </c>
      <c r="I473" t="s">
        <v>2091</v>
      </c>
      <c r="J473" s="7" t="str" cm="1">
        <f t="array" aca="1" ref="J473" ca="1">_xlfn.IFS((TODAY()-D473)/365.25&lt;20,"&lt; 20",
(TODAY()-D473)/365.25&lt;30,"20 - 30",
(TODAY()-D473)/365.25&lt;40,"30 - 40",
(TODAY()-D473)/365.25&lt;50,"40 - 50",
(TODAY()-D473)/365.25&lt;60,"50 - 60",
(TODAY()-D473)/365.25&lt;70,"60 - 70",
TRUE,"70+")</f>
        <v>30 - 40</v>
      </c>
      <c r="K473" t="str">
        <f t="shared" si="7"/>
        <v>USA</v>
      </c>
      <c r="L473" s="14">
        <f>SUMIF(ORDERLINES!D:D,CUSTOMERS!A473,ORDERLINES!J:J)</f>
        <v>1110</v>
      </c>
      <c r="M473" s="14">
        <f>SUMIF(ORDERLINES!D:D,CUSTOMERS!A473,ORDERLINES!L:L)</f>
        <v>526</v>
      </c>
    </row>
    <row r="474" spans="1:13" x14ac:dyDescent="0.2">
      <c r="A474">
        <v>476</v>
      </c>
      <c r="B474" t="s">
        <v>1393</v>
      </c>
      <c r="C474" t="s">
        <v>1394</v>
      </c>
      <c r="D474" s="3">
        <v>28600</v>
      </c>
      <c r="E474">
        <v>6</v>
      </c>
      <c r="F474" s="6" t="str" cm="1">
        <f t="array" ref="F474">_xlfn.IFS(E474=1,"$0 - $19999",
E474=2,"$20000 - $39999",
E474=3,"$40000 - $59999",
E474=4,"$60000 - $69999",
E474=5,"$70000 - $79999",
E474=6,"$80000 - $89999",
E474=7,"$90000 - $99999",
E474=8,"$100000 - $199999",
E474=9,"$200000 - $249999",
TRUE,"$250000 +")</f>
        <v>$80000 - $89999</v>
      </c>
      <c r="G474" t="s">
        <v>1395</v>
      </c>
      <c r="H474" t="s">
        <v>1907</v>
      </c>
      <c r="I474" t="s">
        <v>2090</v>
      </c>
      <c r="J474" s="7" t="str" cm="1">
        <f t="array" aca="1" ref="J474" ca="1">_xlfn.IFS((TODAY()-D474)/365.25&lt;20,"&lt; 20",
(TODAY()-D474)/365.25&lt;30,"20 - 30",
(TODAY()-D474)/365.25&lt;40,"30 - 40",
(TODAY()-D474)/365.25&lt;50,"40 - 50",
(TODAY()-D474)/365.25&lt;60,"50 - 60",
(TODAY()-D474)/365.25&lt;70,"60 - 70",
TRUE,"70+")</f>
        <v>40 - 50</v>
      </c>
      <c r="K474" t="str">
        <f t="shared" si="7"/>
        <v>USA</v>
      </c>
      <c r="L474" s="14">
        <f>SUMIF(ORDERLINES!D:D,CUSTOMERS!A474,ORDERLINES!J:J)</f>
        <v>2886</v>
      </c>
      <c r="M474" s="14">
        <f>SUMIF(ORDERLINES!D:D,CUSTOMERS!A474,ORDERLINES!L:L)</f>
        <v>1413</v>
      </c>
    </row>
    <row r="475" spans="1:13" x14ac:dyDescent="0.2">
      <c r="A475">
        <v>477</v>
      </c>
      <c r="B475" t="s">
        <v>1396</v>
      </c>
      <c r="C475" t="s">
        <v>1397</v>
      </c>
      <c r="D475" s="3">
        <v>30430</v>
      </c>
      <c r="E475">
        <v>2</v>
      </c>
      <c r="F475" s="6" t="str" cm="1">
        <f t="array" ref="F475">_xlfn.IFS(E475=1,"$0 - $19999",
E475=2,"$20000 - $39999",
E475=3,"$40000 - $59999",
E475=4,"$60000 - $69999",
E475=5,"$70000 - $79999",
E475=6,"$80000 - $89999",
E475=7,"$90000 - $99999",
E475=8,"$100000 - $199999",
E475=9,"$200000 - $249999",
TRUE,"$250000 +")</f>
        <v>$20000 - $39999</v>
      </c>
      <c r="G475" t="s">
        <v>1398</v>
      </c>
      <c r="H475" t="s">
        <v>1925</v>
      </c>
      <c r="I475" t="s">
        <v>2093</v>
      </c>
      <c r="J475" s="7" t="str" cm="1">
        <f t="array" aca="1" ref="J475" ca="1">_xlfn.IFS((TODAY()-D475)/365.25&lt;20,"&lt; 20",
(TODAY()-D475)/365.25&lt;30,"20 - 30",
(TODAY()-D475)/365.25&lt;40,"30 - 40",
(TODAY()-D475)/365.25&lt;50,"40 - 50",
(TODAY()-D475)/365.25&lt;60,"50 - 60",
(TODAY()-D475)/365.25&lt;70,"60 - 70",
TRUE,"70+")</f>
        <v>40 - 50</v>
      </c>
      <c r="K475" t="str">
        <f t="shared" si="7"/>
        <v>USA</v>
      </c>
      <c r="L475" s="14">
        <f>SUMIF(ORDERLINES!D:D,CUSTOMERS!A475,ORDERLINES!J:J)</f>
        <v>108</v>
      </c>
      <c r="M475" s="14">
        <f>SUMIF(ORDERLINES!D:D,CUSTOMERS!A475,ORDERLINES!L:L)</f>
        <v>46</v>
      </c>
    </row>
    <row r="476" spans="1:13" x14ac:dyDescent="0.2">
      <c r="A476">
        <v>478</v>
      </c>
      <c r="B476" t="s">
        <v>1399</v>
      </c>
      <c r="C476" t="s">
        <v>1400</v>
      </c>
      <c r="D476" s="3">
        <v>30805</v>
      </c>
      <c r="E476">
        <v>7</v>
      </c>
      <c r="F476" s="6" t="str" cm="1">
        <f t="array" ref="F476">_xlfn.IFS(E476=1,"$0 - $19999",
E476=2,"$20000 - $39999",
E476=3,"$40000 - $59999",
E476=4,"$60000 - $69999",
E476=5,"$70000 - $79999",
E476=6,"$80000 - $89999",
E476=7,"$90000 - $99999",
E476=8,"$100000 - $199999",
E476=9,"$200000 - $249999",
TRUE,"$250000 +")</f>
        <v>$90000 - $99999</v>
      </c>
      <c r="G476" t="s">
        <v>1401</v>
      </c>
      <c r="H476" t="s">
        <v>1932</v>
      </c>
      <c r="I476" t="s">
        <v>2094</v>
      </c>
      <c r="J476" s="7" t="str" cm="1">
        <f t="array" aca="1" ref="J476" ca="1">_xlfn.IFS((TODAY()-D476)/365.25&lt;20,"&lt; 20",
(TODAY()-D476)/365.25&lt;30,"20 - 30",
(TODAY()-D476)/365.25&lt;40,"30 - 40",
(TODAY()-D476)/365.25&lt;50,"40 - 50",
(TODAY()-D476)/365.25&lt;60,"50 - 60",
(TODAY()-D476)/365.25&lt;70,"60 - 70",
TRUE,"70+")</f>
        <v>30 - 40</v>
      </c>
      <c r="K476" t="str">
        <f t="shared" si="7"/>
        <v>USA</v>
      </c>
      <c r="L476" s="14">
        <f>SUMIF(ORDERLINES!D:D,CUSTOMERS!A476,ORDERLINES!J:J)</f>
        <v>108</v>
      </c>
      <c r="M476" s="14">
        <f>SUMIF(ORDERLINES!D:D,CUSTOMERS!A476,ORDERLINES!L:L)</f>
        <v>50</v>
      </c>
    </row>
    <row r="477" spans="1:13" x14ac:dyDescent="0.2">
      <c r="A477">
        <v>479</v>
      </c>
      <c r="B477" t="s">
        <v>1402</v>
      </c>
      <c r="C477" t="s">
        <v>1403</v>
      </c>
      <c r="D477" s="3">
        <v>33970</v>
      </c>
      <c r="E477">
        <v>6</v>
      </c>
      <c r="F477" s="6" t="str" cm="1">
        <f t="array" ref="F477">_xlfn.IFS(E477=1,"$0 - $19999",
E477=2,"$20000 - $39999",
E477=3,"$40000 - $59999",
E477=4,"$60000 - $69999",
E477=5,"$70000 - $79999",
E477=6,"$80000 - $89999",
E477=7,"$90000 - $99999",
E477=8,"$100000 - $199999",
E477=9,"$200000 - $249999",
TRUE,"$250000 +")</f>
        <v>$80000 - $89999</v>
      </c>
      <c r="G477" t="s">
        <v>1404</v>
      </c>
      <c r="H477" t="s">
        <v>1919</v>
      </c>
      <c r="I477" t="s">
        <v>2089</v>
      </c>
      <c r="J477" s="7" t="str" cm="1">
        <f t="array" aca="1" ref="J477" ca="1">_xlfn.IFS((TODAY()-D477)/365.25&lt;20,"&lt; 20",
(TODAY()-D477)/365.25&lt;30,"20 - 30",
(TODAY()-D477)/365.25&lt;40,"30 - 40",
(TODAY()-D477)/365.25&lt;50,"40 - 50",
(TODAY()-D477)/365.25&lt;60,"50 - 60",
(TODAY()-D477)/365.25&lt;70,"60 - 70",
TRUE,"70+")</f>
        <v>30 - 40</v>
      </c>
      <c r="K477" t="str">
        <f t="shared" si="7"/>
        <v>USA</v>
      </c>
      <c r="L477" s="14">
        <f>SUMIF(ORDERLINES!D:D,CUSTOMERS!A477,ORDERLINES!J:J)</f>
        <v>662</v>
      </c>
      <c r="M477" s="14">
        <f>SUMIF(ORDERLINES!D:D,CUSTOMERS!A477,ORDERLINES!L:L)</f>
        <v>310</v>
      </c>
    </row>
    <row r="478" spans="1:13" x14ac:dyDescent="0.2">
      <c r="A478">
        <v>480</v>
      </c>
      <c r="B478" t="s">
        <v>984</v>
      </c>
      <c r="C478" t="s">
        <v>1405</v>
      </c>
      <c r="D478" s="3">
        <v>24665</v>
      </c>
      <c r="E478">
        <v>9</v>
      </c>
      <c r="F478" s="6" t="str" cm="1">
        <f t="array" ref="F478">_xlfn.IFS(E478=1,"$0 - $19999",
E478=2,"$20000 - $39999",
E478=3,"$40000 - $59999",
E478=4,"$60000 - $69999",
E478=5,"$70000 - $79999",
E478=6,"$80000 - $89999",
E478=7,"$90000 - $99999",
E478=8,"$100000 - $199999",
E478=9,"$200000 - $249999",
TRUE,"$250000 +")</f>
        <v>$200000 - $249999</v>
      </c>
      <c r="G478" t="s">
        <v>1406</v>
      </c>
      <c r="H478" t="s">
        <v>1991</v>
      </c>
      <c r="I478" t="s">
        <v>2092</v>
      </c>
      <c r="J478" s="7" t="str" cm="1">
        <f t="array" aca="1" ref="J478" ca="1">_xlfn.IFS((TODAY()-D478)/365.25&lt;20,"&lt; 20",
(TODAY()-D478)/365.25&lt;30,"20 - 30",
(TODAY()-D478)/365.25&lt;40,"30 - 40",
(TODAY()-D478)/365.25&lt;50,"40 - 50",
(TODAY()-D478)/365.25&lt;60,"50 - 60",
(TODAY()-D478)/365.25&lt;70,"60 - 70",
TRUE,"70+")</f>
        <v>50 - 60</v>
      </c>
      <c r="K478" t="str">
        <f t="shared" si="7"/>
        <v>USA</v>
      </c>
      <c r="L478" s="14">
        <f>SUMIF(ORDERLINES!D:D,CUSTOMERS!A478,ORDERLINES!J:J)</f>
        <v>961</v>
      </c>
      <c r="M478" s="14">
        <f>SUMIF(ORDERLINES!D:D,CUSTOMERS!A478,ORDERLINES!L:L)</f>
        <v>430.5</v>
      </c>
    </row>
    <row r="479" spans="1:13" x14ac:dyDescent="0.2">
      <c r="A479">
        <v>481</v>
      </c>
      <c r="B479" t="s">
        <v>1407</v>
      </c>
      <c r="C479" t="s">
        <v>1408</v>
      </c>
      <c r="D479" s="3">
        <v>26925</v>
      </c>
      <c r="E479">
        <v>3</v>
      </c>
      <c r="F479" s="6" t="str" cm="1">
        <f t="array" ref="F479">_xlfn.IFS(E479=1,"$0 - $19999",
E479=2,"$20000 - $39999",
E479=3,"$40000 - $59999",
E479=4,"$60000 - $69999",
E479=5,"$70000 - $79999",
E479=6,"$80000 - $89999",
E479=7,"$90000 - $99999",
E479=8,"$100000 - $199999",
E479=9,"$200000 - $249999",
TRUE,"$250000 +")</f>
        <v>$40000 - $59999</v>
      </c>
      <c r="G479" t="s">
        <v>1409</v>
      </c>
      <c r="H479" t="s">
        <v>1903</v>
      </c>
      <c r="I479" t="s">
        <v>2089</v>
      </c>
      <c r="J479" s="7" t="str" cm="1">
        <f t="array" aca="1" ref="J479" ca="1">_xlfn.IFS((TODAY()-D479)/365.25&lt;20,"&lt; 20",
(TODAY()-D479)/365.25&lt;30,"20 - 30",
(TODAY()-D479)/365.25&lt;40,"30 - 40",
(TODAY()-D479)/365.25&lt;50,"40 - 50",
(TODAY()-D479)/365.25&lt;60,"50 - 60",
(TODAY()-D479)/365.25&lt;70,"60 - 70",
TRUE,"70+")</f>
        <v>50 - 60</v>
      </c>
      <c r="K479" t="str">
        <f t="shared" si="7"/>
        <v>USA</v>
      </c>
      <c r="L479" s="14">
        <f>SUMIF(ORDERLINES!D:D,CUSTOMERS!A479,ORDERLINES!J:J)</f>
        <v>700</v>
      </c>
      <c r="M479" s="14">
        <f>SUMIF(ORDERLINES!D:D,CUSTOMERS!A479,ORDERLINES!L:L)</f>
        <v>334</v>
      </c>
    </row>
    <row r="480" spans="1:13" x14ac:dyDescent="0.2">
      <c r="A480">
        <v>482</v>
      </c>
      <c r="B480" t="s">
        <v>1208</v>
      </c>
      <c r="C480" t="s">
        <v>1410</v>
      </c>
      <c r="D480" s="3">
        <v>27312</v>
      </c>
      <c r="E480">
        <v>8</v>
      </c>
      <c r="F480" s="6" t="str" cm="1">
        <f t="array" ref="F480">_xlfn.IFS(E480=1,"$0 - $19999",
E480=2,"$20000 - $39999",
E480=3,"$40000 - $59999",
E480=4,"$60000 - $69999",
E480=5,"$70000 - $79999",
E480=6,"$80000 - $89999",
E480=7,"$90000 - $99999",
E480=8,"$100000 - $199999",
E480=9,"$200000 - $249999",
TRUE,"$250000 +")</f>
        <v>$100000 - $199999</v>
      </c>
      <c r="G480" t="s">
        <v>1411</v>
      </c>
      <c r="H480" t="s">
        <v>1981</v>
      </c>
      <c r="I480" t="s">
        <v>2093</v>
      </c>
      <c r="J480" s="7" t="str" cm="1">
        <f t="array" aca="1" ref="J480" ca="1">_xlfn.IFS((TODAY()-D480)/365.25&lt;20,"&lt; 20",
(TODAY()-D480)/365.25&lt;30,"20 - 30",
(TODAY()-D480)/365.25&lt;40,"30 - 40",
(TODAY()-D480)/365.25&lt;50,"40 - 50",
(TODAY()-D480)/365.25&lt;60,"50 - 60",
(TODAY()-D480)/365.25&lt;70,"60 - 70",
TRUE,"70+")</f>
        <v>40 - 50</v>
      </c>
      <c r="K480" t="str">
        <f t="shared" si="7"/>
        <v>USA</v>
      </c>
      <c r="L480" s="14">
        <f>SUMIF(ORDERLINES!D:D,CUSTOMERS!A480,ORDERLINES!J:J)</f>
        <v>181</v>
      </c>
      <c r="M480" s="14">
        <f>SUMIF(ORDERLINES!D:D,CUSTOMERS!A480,ORDERLINES!L:L)</f>
        <v>87.5</v>
      </c>
    </row>
    <row r="481" spans="1:13" x14ac:dyDescent="0.2">
      <c r="A481">
        <v>483</v>
      </c>
      <c r="B481" t="s">
        <v>675</v>
      </c>
      <c r="C481" t="s">
        <v>1412</v>
      </c>
      <c r="D481" s="3">
        <v>34367</v>
      </c>
      <c r="E481">
        <v>4</v>
      </c>
      <c r="F481" s="6" t="str" cm="1">
        <f t="array" ref="F481">_xlfn.IFS(E481=1,"$0 - $19999",
E481=2,"$20000 - $39999",
E481=3,"$40000 - $59999",
E481=4,"$60000 - $69999",
E481=5,"$70000 - $79999",
E481=6,"$80000 - $89999",
E481=7,"$90000 - $99999",
E481=8,"$100000 - $199999",
E481=9,"$200000 - $249999",
TRUE,"$250000 +")</f>
        <v>$60000 - $69999</v>
      </c>
      <c r="G481" t="s">
        <v>1413</v>
      </c>
      <c r="H481" t="s">
        <v>2035</v>
      </c>
      <c r="I481" t="s">
        <v>2092</v>
      </c>
      <c r="J481" s="7" t="str" cm="1">
        <f t="array" aca="1" ref="J481" ca="1">_xlfn.IFS((TODAY()-D481)/365.25&lt;20,"&lt; 20",
(TODAY()-D481)/365.25&lt;30,"20 - 30",
(TODAY()-D481)/365.25&lt;40,"30 - 40",
(TODAY()-D481)/365.25&lt;50,"40 - 50",
(TODAY()-D481)/365.25&lt;60,"50 - 60",
(TODAY()-D481)/365.25&lt;70,"60 - 70",
TRUE,"70+")</f>
        <v>30 - 40</v>
      </c>
      <c r="K481" t="str">
        <f t="shared" si="7"/>
        <v>USA</v>
      </c>
      <c r="L481" s="14">
        <f>SUMIF(ORDERLINES!D:D,CUSTOMERS!A481,ORDERLINES!J:J)</f>
        <v>115</v>
      </c>
      <c r="M481" s="14">
        <f>SUMIF(ORDERLINES!D:D,CUSTOMERS!A481,ORDERLINES!L:L)</f>
        <v>52.5</v>
      </c>
    </row>
    <row r="482" spans="1:13" x14ac:dyDescent="0.2">
      <c r="A482">
        <v>484</v>
      </c>
      <c r="B482" t="s">
        <v>456</v>
      </c>
      <c r="C482" t="s">
        <v>1414</v>
      </c>
      <c r="D482" s="3">
        <v>31223</v>
      </c>
      <c r="E482">
        <v>2</v>
      </c>
      <c r="F482" s="6" t="str" cm="1">
        <f t="array" ref="F482">_xlfn.IFS(E482=1,"$0 - $19999",
E482=2,"$20000 - $39999",
E482=3,"$40000 - $59999",
E482=4,"$60000 - $69999",
E482=5,"$70000 - $79999",
E482=6,"$80000 - $89999",
E482=7,"$90000 - $99999",
E482=8,"$100000 - $199999",
E482=9,"$200000 - $249999",
TRUE,"$250000 +")</f>
        <v>$20000 - $39999</v>
      </c>
      <c r="G482" t="s">
        <v>1415</v>
      </c>
      <c r="H482" t="s">
        <v>1868</v>
      </c>
      <c r="I482" t="s">
        <v>2093</v>
      </c>
      <c r="J482" s="7" t="str" cm="1">
        <f t="array" aca="1" ref="J482" ca="1">_xlfn.IFS((TODAY()-D482)/365.25&lt;20,"&lt; 20",
(TODAY()-D482)/365.25&lt;30,"20 - 30",
(TODAY()-D482)/365.25&lt;40,"30 - 40",
(TODAY()-D482)/365.25&lt;50,"40 - 50",
(TODAY()-D482)/365.25&lt;60,"50 - 60",
(TODAY()-D482)/365.25&lt;70,"60 - 70",
TRUE,"70+")</f>
        <v>30 - 40</v>
      </c>
      <c r="K482" t="str">
        <f t="shared" si="7"/>
        <v>USA</v>
      </c>
      <c r="L482" s="14">
        <f>SUMIF(ORDERLINES!D:D,CUSTOMERS!A482,ORDERLINES!J:J)</f>
        <v>1386</v>
      </c>
      <c r="M482" s="14">
        <f>SUMIF(ORDERLINES!D:D,CUSTOMERS!A482,ORDERLINES!L:L)</f>
        <v>659</v>
      </c>
    </row>
    <row r="483" spans="1:13" x14ac:dyDescent="0.2">
      <c r="A483">
        <v>485</v>
      </c>
      <c r="B483" t="s">
        <v>1416</v>
      </c>
      <c r="C483" t="s">
        <v>1417</v>
      </c>
      <c r="D483" s="3">
        <v>28140</v>
      </c>
      <c r="E483">
        <v>9</v>
      </c>
      <c r="F483" s="6" t="str" cm="1">
        <f t="array" ref="F483">_xlfn.IFS(E483=1,"$0 - $19999",
E483=2,"$20000 - $39999",
E483=3,"$40000 - $59999",
E483=4,"$60000 - $69999",
E483=5,"$70000 - $79999",
E483=6,"$80000 - $89999",
E483=7,"$90000 - $99999",
E483=8,"$100000 - $199999",
E483=9,"$200000 - $249999",
TRUE,"$250000 +")</f>
        <v>$200000 - $249999</v>
      </c>
      <c r="G483" t="s">
        <v>1418</v>
      </c>
      <c r="H483" t="s">
        <v>2002</v>
      </c>
      <c r="I483" t="s">
        <v>2094</v>
      </c>
      <c r="J483" s="7" t="str" cm="1">
        <f t="array" aca="1" ref="J483" ca="1">_xlfn.IFS((TODAY()-D483)/365.25&lt;20,"&lt; 20",
(TODAY()-D483)/365.25&lt;30,"20 - 30",
(TODAY()-D483)/365.25&lt;40,"30 - 40",
(TODAY()-D483)/365.25&lt;50,"40 - 50",
(TODAY()-D483)/365.25&lt;60,"50 - 60",
(TODAY()-D483)/365.25&lt;70,"60 - 70",
TRUE,"70+")</f>
        <v>40 - 50</v>
      </c>
      <c r="K483" t="str">
        <f t="shared" si="7"/>
        <v>USA</v>
      </c>
      <c r="L483" s="14">
        <f>SUMIF(ORDERLINES!D:D,CUSTOMERS!A483,ORDERLINES!J:J)</f>
        <v>29</v>
      </c>
      <c r="M483" s="14">
        <f>SUMIF(ORDERLINES!D:D,CUSTOMERS!A483,ORDERLINES!L:L)</f>
        <v>13.5</v>
      </c>
    </row>
    <row r="484" spans="1:13" x14ac:dyDescent="0.2">
      <c r="A484">
        <v>486</v>
      </c>
      <c r="B484" t="s">
        <v>395</v>
      </c>
      <c r="C484" t="s">
        <v>1419</v>
      </c>
      <c r="D484" s="3">
        <v>32487</v>
      </c>
      <c r="E484">
        <v>6</v>
      </c>
      <c r="F484" s="6" t="str" cm="1">
        <f t="array" ref="F484">_xlfn.IFS(E484=1,"$0 - $19999",
E484=2,"$20000 - $39999",
E484=3,"$40000 - $59999",
E484=4,"$60000 - $69999",
E484=5,"$70000 - $79999",
E484=6,"$80000 - $89999",
E484=7,"$90000 - $99999",
E484=8,"$100000 - $199999",
E484=9,"$200000 - $249999",
TRUE,"$250000 +")</f>
        <v>$80000 - $89999</v>
      </c>
      <c r="G484" t="s">
        <v>1420</v>
      </c>
      <c r="H484" t="s">
        <v>1992</v>
      </c>
      <c r="I484" t="s">
        <v>2090</v>
      </c>
      <c r="J484" s="7" t="str" cm="1">
        <f t="array" aca="1" ref="J484" ca="1">_xlfn.IFS((TODAY()-D484)/365.25&lt;20,"&lt; 20",
(TODAY()-D484)/365.25&lt;30,"20 - 30",
(TODAY()-D484)/365.25&lt;40,"30 - 40",
(TODAY()-D484)/365.25&lt;50,"40 - 50",
(TODAY()-D484)/365.25&lt;60,"50 - 60",
(TODAY()-D484)/365.25&lt;70,"60 - 70",
TRUE,"70+")</f>
        <v>30 - 40</v>
      </c>
      <c r="K484" t="str">
        <f t="shared" si="7"/>
        <v>USA</v>
      </c>
      <c r="L484" s="14">
        <f>SUMIF(ORDERLINES!D:D,CUSTOMERS!A484,ORDERLINES!J:J)</f>
        <v>193</v>
      </c>
      <c r="M484" s="14">
        <f>SUMIF(ORDERLINES!D:D,CUSTOMERS!A484,ORDERLINES!L:L)</f>
        <v>82.5</v>
      </c>
    </row>
    <row r="485" spans="1:13" x14ac:dyDescent="0.2">
      <c r="A485">
        <v>487</v>
      </c>
      <c r="B485" t="s">
        <v>1421</v>
      </c>
      <c r="C485" t="s">
        <v>1422</v>
      </c>
      <c r="D485" s="3">
        <v>34774</v>
      </c>
      <c r="E485">
        <v>6</v>
      </c>
      <c r="F485" s="6" t="str" cm="1">
        <f t="array" ref="F485">_xlfn.IFS(E485=1,"$0 - $19999",
E485=2,"$20000 - $39999",
E485=3,"$40000 - $59999",
E485=4,"$60000 - $69999",
E485=5,"$70000 - $79999",
E485=6,"$80000 - $89999",
E485=7,"$90000 - $99999",
E485=8,"$100000 - $199999",
E485=9,"$200000 - $249999",
TRUE,"$250000 +")</f>
        <v>$80000 - $89999</v>
      </c>
      <c r="G485" t="s">
        <v>1423</v>
      </c>
      <c r="H485" t="s">
        <v>2012</v>
      </c>
      <c r="I485" t="s">
        <v>2090</v>
      </c>
      <c r="J485" s="7" t="str" cm="1">
        <f t="array" aca="1" ref="J485" ca="1">_xlfn.IFS((TODAY()-D485)/365.25&lt;20,"&lt; 20",
(TODAY()-D485)/365.25&lt;30,"20 - 30",
(TODAY()-D485)/365.25&lt;40,"30 - 40",
(TODAY()-D485)/365.25&lt;50,"40 - 50",
(TODAY()-D485)/365.25&lt;60,"50 - 60",
(TODAY()-D485)/365.25&lt;70,"60 - 70",
TRUE,"70+")</f>
        <v>20 - 30</v>
      </c>
      <c r="K485" t="str">
        <f t="shared" si="7"/>
        <v>USA</v>
      </c>
      <c r="L485" s="14">
        <f>SUMIF(ORDERLINES!D:D,CUSTOMERS!A485,ORDERLINES!J:J)</f>
        <v>104</v>
      </c>
      <c r="M485" s="14">
        <f>SUMIF(ORDERLINES!D:D,CUSTOMERS!A485,ORDERLINES!L:L)</f>
        <v>47</v>
      </c>
    </row>
    <row r="486" spans="1:13" x14ac:dyDescent="0.2">
      <c r="A486">
        <v>488</v>
      </c>
      <c r="B486" t="s">
        <v>1424</v>
      </c>
      <c r="C486" t="s">
        <v>1425</v>
      </c>
      <c r="D486" s="3">
        <v>26120</v>
      </c>
      <c r="E486">
        <v>7</v>
      </c>
      <c r="F486" s="6" t="str" cm="1">
        <f t="array" ref="F486">_xlfn.IFS(E486=1,"$0 - $19999",
E486=2,"$20000 - $39999",
E486=3,"$40000 - $59999",
E486=4,"$60000 - $69999",
E486=5,"$70000 - $79999",
E486=6,"$80000 - $89999",
E486=7,"$90000 - $99999",
E486=8,"$100000 - $199999",
E486=9,"$200000 - $249999",
TRUE,"$250000 +")</f>
        <v>$90000 - $99999</v>
      </c>
      <c r="G486" t="s">
        <v>1426</v>
      </c>
      <c r="H486" t="s">
        <v>1853</v>
      </c>
      <c r="I486" t="s">
        <v>2092</v>
      </c>
      <c r="J486" s="7" t="str" cm="1">
        <f t="array" aca="1" ref="J486" ca="1">_xlfn.IFS((TODAY()-D486)/365.25&lt;20,"&lt; 20",
(TODAY()-D486)/365.25&lt;30,"20 - 30",
(TODAY()-D486)/365.25&lt;40,"30 - 40",
(TODAY()-D486)/365.25&lt;50,"40 - 50",
(TODAY()-D486)/365.25&lt;60,"50 - 60",
(TODAY()-D486)/365.25&lt;70,"60 - 70",
TRUE,"70+")</f>
        <v>50 - 60</v>
      </c>
      <c r="K486" t="str">
        <f t="shared" si="7"/>
        <v>USA</v>
      </c>
      <c r="L486" s="14">
        <f>SUMIF(ORDERLINES!D:D,CUSTOMERS!A486,ORDERLINES!J:J)</f>
        <v>210</v>
      </c>
      <c r="M486" s="14">
        <f>SUMIF(ORDERLINES!D:D,CUSTOMERS!A486,ORDERLINES!L:L)</f>
        <v>96</v>
      </c>
    </row>
    <row r="487" spans="1:13" x14ac:dyDescent="0.2">
      <c r="A487">
        <v>489</v>
      </c>
      <c r="B487" t="s">
        <v>1427</v>
      </c>
      <c r="C487" t="s">
        <v>1428</v>
      </c>
      <c r="D487" s="3">
        <v>29709</v>
      </c>
      <c r="E487">
        <v>7</v>
      </c>
      <c r="F487" s="6" t="str" cm="1">
        <f t="array" ref="F487">_xlfn.IFS(E487=1,"$0 - $19999",
E487=2,"$20000 - $39999",
E487=3,"$40000 - $59999",
E487=4,"$60000 - $69999",
E487=5,"$70000 - $79999",
E487=6,"$80000 - $89999",
E487=7,"$90000 - $99999",
E487=8,"$100000 - $199999",
E487=9,"$200000 - $249999",
TRUE,"$250000 +")</f>
        <v>$90000 - $99999</v>
      </c>
      <c r="G487" t="s">
        <v>1429</v>
      </c>
      <c r="H487" t="s">
        <v>1940</v>
      </c>
      <c r="I487" t="s">
        <v>2095</v>
      </c>
      <c r="J487" s="7" t="str" cm="1">
        <f t="array" aca="1" ref="J487" ca="1">_xlfn.IFS((TODAY()-D487)/365.25&lt;20,"&lt; 20",
(TODAY()-D487)/365.25&lt;30,"20 - 30",
(TODAY()-D487)/365.25&lt;40,"30 - 40",
(TODAY()-D487)/365.25&lt;50,"40 - 50",
(TODAY()-D487)/365.25&lt;60,"50 - 60",
(TODAY()-D487)/365.25&lt;70,"60 - 70",
TRUE,"70+")</f>
        <v>40 - 50</v>
      </c>
      <c r="K487" t="str">
        <f t="shared" si="7"/>
        <v>USA</v>
      </c>
      <c r="L487" s="14">
        <f>SUMIF(ORDERLINES!D:D,CUSTOMERS!A487,ORDERLINES!J:J)</f>
        <v>35</v>
      </c>
      <c r="M487" s="14">
        <f>SUMIF(ORDERLINES!D:D,CUSTOMERS!A487,ORDERLINES!L:L)</f>
        <v>14.5</v>
      </c>
    </row>
    <row r="488" spans="1:13" x14ac:dyDescent="0.2">
      <c r="A488">
        <v>490</v>
      </c>
      <c r="B488" t="s">
        <v>789</v>
      </c>
      <c r="C488" t="s">
        <v>1430</v>
      </c>
      <c r="D488" s="3">
        <v>30107</v>
      </c>
      <c r="E488">
        <v>5</v>
      </c>
      <c r="F488" s="6" t="str" cm="1">
        <f t="array" ref="F488">_xlfn.IFS(E488=1,"$0 - $19999",
E488=2,"$20000 - $39999",
E488=3,"$40000 - $59999",
E488=4,"$60000 - $69999",
E488=5,"$70000 - $79999",
E488=6,"$80000 - $89999",
E488=7,"$90000 - $99999",
E488=8,"$100000 - $199999",
E488=9,"$200000 - $249999",
TRUE,"$250000 +")</f>
        <v>$70000 - $79999</v>
      </c>
      <c r="G488" t="s">
        <v>1431</v>
      </c>
      <c r="H488" t="s">
        <v>2002</v>
      </c>
      <c r="I488" t="s">
        <v>2094</v>
      </c>
      <c r="J488" s="7" t="str" cm="1">
        <f t="array" aca="1" ref="J488" ca="1">_xlfn.IFS((TODAY()-D488)/365.25&lt;20,"&lt; 20",
(TODAY()-D488)/365.25&lt;30,"20 - 30",
(TODAY()-D488)/365.25&lt;40,"30 - 40",
(TODAY()-D488)/365.25&lt;50,"40 - 50",
(TODAY()-D488)/365.25&lt;60,"50 - 60",
(TODAY()-D488)/365.25&lt;70,"60 - 70",
TRUE,"70+")</f>
        <v>40 - 50</v>
      </c>
      <c r="K488" t="str">
        <f t="shared" si="7"/>
        <v>USA</v>
      </c>
      <c r="L488" s="14">
        <f>SUMIF(ORDERLINES!D:D,CUSTOMERS!A488,ORDERLINES!J:J)</f>
        <v>15</v>
      </c>
      <c r="M488" s="14">
        <f>SUMIF(ORDERLINES!D:D,CUSTOMERS!A488,ORDERLINES!L:L)</f>
        <v>5.5</v>
      </c>
    </row>
    <row r="489" spans="1:13" x14ac:dyDescent="0.2">
      <c r="A489">
        <v>491</v>
      </c>
      <c r="B489" t="s">
        <v>610</v>
      </c>
      <c r="C489" t="s">
        <v>1432</v>
      </c>
      <c r="D489" s="3">
        <v>30503</v>
      </c>
      <c r="E489">
        <v>3</v>
      </c>
      <c r="F489" s="6" t="str" cm="1">
        <f t="array" ref="F489">_xlfn.IFS(E489=1,"$0 - $19999",
E489=2,"$20000 - $39999",
E489=3,"$40000 - $59999",
E489=4,"$60000 - $69999",
E489=5,"$70000 - $79999",
E489=6,"$80000 - $89999",
E489=7,"$90000 - $99999",
E489=8,"$100000 - $199999",
E489=9,"$200000 - $249999",
TRUE,"$250000 +")</f>
        <v>$40000 - $59999</v>
      </c>
      <c r="G489" t="s">
        <v>1433</v>
      </c>
      <c r="H489" t="s">
        <v>2018</v>
      </c>
      <c r="I489" t="s">
        <v>2094</v>
      </c>
      <c r="J489" s="7" t="str" cm="1">
        <f t="array" aca="1" ref="J489" ca="1">_xlfn.IFS((TODAY()-D489)/365.25&lt;20,"&lt; 20",
(TODAY()-D489)/365.25&lt;30,"20 - 30",
(TODAY()-D489)/365.25&lt;40,"30 - 40",
(TODAY()-D489)/365.25&lt;50,"40 - 50",
(TODAY()-D489)/365.25&lt;60,"50 - 60",
(TODAY()-D489)/365.25&lt;70,"60 - 70",
TRUE,"70+")</f>
        <v>40 - 50</v>
      </c>
      <c r="K489" t="str">
        <f t="shared" si="7"/>
        <v>USA</v>
      </c>
      <c r="L489" s="14">
        <f>SUMIF(ORDERLINES!D:D,CUSTOMERS!A489,ORDERLINES!J:J)</f>
        <v>154</v>
      </c>
      <c r="M489" s="14">
        <f>SUMIF(ORDERLINES!D:D,CUSTOMERS!A489,ORDERLINES!L:L)</f>
        <v>65</v>
      </c>
    </row>
    <row r="490" spans="1:13" x14ac:dyDescent="0.2">
      <c r="A490">
        <v>492</v>
      </c>
      <c r="B490" t="s">
        <v>1114</v>
      </c>
      <c r="C490" t="s">
        <v>1434</v>
      </c>
      <c r="D490" s="3">
        <v>30900</v>
      </c>
      <c r="E490">
        <v>3</v>
      </c>
      <c r="F490" s="6" t="str" cm="1">
        <f t="array" ref="F490">_xlfn.IFS(E490=1,"$0 - $19999",
E490=2,"$20000 - $39999",
E490=3,"$40000 - $59999",
E490=4,"$60000 - $69999",
E490=5,"$70000 - $79999",
E490=6,"$80000 - $89999",
E490=7,"$90000 - $99999",
E490=8,"$100000 - $199999",
E490=9,"$200000 - $249999",
TRUE,"$250000 +")</f>
        <v>$40000 - $59999</v>
      </c>
      <c r="G490" t="s">
        <v>1435</v>
      </c>
      <c r="H490" t="s">
        <v>1943</v>
      </c>
      <c r="I490" t="s">
        <v>2094</v>
      </c>
      <c r="J490" s="7" t="str" cm="1">
        <f t="array" aca="1" ref="J490" ca="1">_xlfn.IFS((TODAY()-D490)/365.25&lt;20,"&lt; 20",
(TODAY()-D490)/365.25&lt;30,"20 - 30",
(TODAY()-D490)/365.25&lt;40,"30 - 40",
(TODAY()-D490)/365.25&lt;50,"40 - 50",
(TODAY()-D490)/365.25&lt;60,"50 - 60",
(TODAY()-D490)/365.25&lt;70,"60 - 70",
TRUE,"70+")</f>
        <v>30 - 40</v>
      </c>
      <c r="K490" t="str">
        <f t="shared" si="7"/>
        <v>USA</v>
      </c>
      <c r="L490" s="14">
        <f>SUMIF(ORDERLINES!D:D,CUSTOMERS!A490,ORDERLINES!J:J)</f>
        <v>84</v>
      </c>
      <c r="M490" s="14">
        <f>SUMIF(ORDERLINES!D:D,CUSTOMERS!A490,ORDERLINES!L:L)</f>
        <v>40</v>
      </c>
    </row>
    <row r="491" spans="1:13" x14ac:dyDescent="0.2">
      <c r="A491">
        <v>493</v>
      </c>
      <c r="B491" t="s">
        <v>485</v>
      </c>
      <c r="C491" t="s">
        <v>1436</v>
      </c>
      <c r="D491" s="3">
        <v>31297</v>
      </c>
      <c r="E491">
        <v>5</v>
      </c>
      <c r="F491" s="6" t="str" cm="1">
        <f t="array" ref="F491">_xlfn.IFS(E491=1,"$0 - $19999",
E491=2,"$20000 - $39999",
E491=3,"$40000 - $59999",
E491=4,"$60000 - $69999",
E491=5,"$70000 - $79999",
E491=6,"$80000 - $89999",
E491=7,"$90000 - $99999",
E491=8,"$100000 - $199999",
E491=9,"$200000 - $249999",
TRUE,"$250000 +")</f>
        <v>$70000 - $79999</v>
      </c>
      <c r="G491" t="s">
        <v>1437</v>
      </c>
      <c r="H491" t="s">
        <v>1944</v>
      </c>
      <c r="I491" t="s">
        <v>2091</v>
      </c>
      <c r="J491" s="7" t="str" cm="1">
        <f t="array" aca="1" ref="J491" ca="1">_xlfn.IFS((TODAY()-D491)/365.25&lt;20,"&lt; 20",
(TODAY()-D491)/365.25&lt;30,"20 - 30",
(TODAY()-D491)/365.25&lt;40,"30 - 40",
(TODAY()-D491)/365.25&lt;50,"40 - 50",
(TODAY()-D491)/365.25&lt;60,"50 - 60",
(TODAY()-D491)/365.25&lt;70,"60 - 70",
TRUE,"70+")</f>
        <v>30 - 40</v>
      </c>
      <c r="K491" t="str">
        <f t="shared" si="7"/>
        <v>USA</v>
      </c>
      <c r="L491" s="14">
        <f>SUMIF(ORDERLINES!D:D,CUSTOMERS!A491,ORDERLINES!J:J)</f>
        <v>272</v>
      </c>
      <c r="M491" s="14">
        <f>SUMIF(ORDERLINES!D:D,CUSTOMERS!A491,ORDERLINES!L:L)</f>
        <v>122</v>
      </c>
    </row>
    <row r="492" spans="1:13" x14ac:dyDescent="0.2">
      <c r="A492">
        <v>494</v>
      </c>
      <c r="B492" t="s">
        <v>1438</v>
      </c>
      <c r="C492" t="s">
        <v>1439</v>
      </c>
      <c r="D492" s="3">
        <v>31694</v>
      </c>
      <c r="E492">
        <v>10</v>
      </c>
      <c r="F492" s="6" t="str" cm="1">
        <f t="array" ref="F492">_xlfn.IFS(E492=1,"$0 - $19999",
E492=2,"$20000 - $39999",
E492=3,"$40000 - $59999",
E492=4,"$60000 - $69999",
E492=5,"$70000 - $79999",
E492=6,"$80000 - $89999",
E492=7,"$90000 - $99999",
E492=8,"$100000 - $199999",
E492=9,"$200000 - $249999",
TRUE,"$250000 +")</f>
        <v>$250000 +</v>
      </c>
      <c r="G492" t="s">
        <v>1440</v>
      </c>
      <c r="H492" t="s">
        <v>1906</v>
      </c>
      <c r="I492" t="s">
        <v>2093</v>
      </c>
      <c r="J492" s="7" t="str" cm="1">
        <f t="array" aca="1" ref="J492" ca="1">_xlfn.IFS((TODAY()-D492)/365.25&lt;20,"&lt; 20",
(TODAY()-D492)/365.25&lt;30,"20 - 30",
(TODAY()-D492)/365.25&lt;40,"30 - 40",
(TODAY()-D492)/365.25&lt;50,"40 - 50",
(TODAY()-D492)/365.25&lt;60,"50 - 60",
(TODAY()-D492)/365.25&lt;70,"60 - 70",
TRUE,"70+")</f>
        <v>30 - 40</v>
      </c>
      <c r="K492" t="str">
        <f t="shared" si="7"/>
        <v>USA</v>
      </c>
      <c r="L492" s="14">
        <f>SUMIF(ORDERLINES!D:D,CUSTOMERS!A492,ORDERLINES!J:J)</f>
        <v>172</v>
      </c>
      <c r="M492" s="14">
        <f>SUMIF(ORDERLINES!D:D,CUSTOMERS!A492,ORDERLINES!L:L)</f>
        <v>81</v>
      </c>
    </row>
    <row r="493" spans="1:13" x14ac:dyDescent="0.2">
      <c r="A493">
        <v>495</v>
      </c>
      <c r="B493" t="s">
        <v>672</v>
      </c>
      <c r="C493" t="s">
        <v>1441</v>
      </c>
      <c r="D493" s="3">
        <v>32091</v>
      </c>
      <c r="E493">
        <v>5</v>
      </c>
      <c r="F493" s="6" t="str" cm="1">
        <f t="array" ref="F493">_xlfn.IFS(E493=1,"$0 - $19999",
E493=2,"$20000 - $39999",
E493=3,"$40000 - $59999",
E493=4,"$60000 - $69999",
E493=5,"$70000 - $79999",
E493=6,"$80000 - $89999",
E493=7,"$90000 - $99999",
E493=8,"$100000 - $199999",
E493=9,"$200000 - $249999",
TRUE,"$250000 +")</f>
        <v>$70000 - $79999</v>
      </c>
      <c r="G493" t="s">
        <v>1442</v>
      </c>
      <c r="H493" t="s">
        <v>1908</v>
      </c>
      <c r="I493" t="s">
        <v>2090</v>
      </c>
      <c r="J493" s="7" t="str" cm="1">
        <f t="array" aca="1" ref="J493" ca="1">_xlfn.IFS((TODAY()-D493)/365.25&lt;20,"&lt; 20",
(TODAY()-D493)/365.25&lt;30,"20 - 30",
(TODAY()-D493)/365.25&lt;40,"30 - 40",
(TODAY()-D493)/365.25&lt;50,"40 - 50",
(TODAY()-D493)/365.25&lt;60,"50 - 60",
(TODAY()-D493)/365.25&lt;70,"60 - 70",
TRUE,"70+")</f>
        <v>30 - 40</v>
      </c>
      <c r="K493" t="str">
        <f t="shared" si="7"/>
        <v>USA</v>
      </c>
      <c r="L493" s="14">
        <f>SUMIF(ORDERLINES!D:D,CUSTOMERS!A493,ORDERLINES!J:J)</f>
        <v>598</v>
      </c>
      <c r="M493" s="14">
        <f>SUMIF(ORDERLINES!D:D,CUSTOMERS!A493,ORDERLINES!L:L)</f>
        <v>281</v>
      </c>
    </row>
    <row r="494" spans="1:13" x14ac:dyDescent="0.2">
      <c r="A494">
        <v>496</v>
      </c>
      <c r="B494" t="s">
        <v>1146</v>
      </c>
      <c r="C494" t="s">
        <v>1443</v>
      </c>
      <c r="D494" s="3">
        <v>31610</v>
      </c>
      <c r="E494">
        <v>9</v>
      </c>
      <c r="F494" s="6" t="str" cm="1">
        <f t="array" ref="F494">_xlfn.IFS(E494=1,"$0 - $19999",
E494=2,"$20000 - $39999",
E494=3,"$40000 - $59999",
E494=4,"$60000 - $69999",
E494=5,"$70000 - $79999",
E494=6,"$80000 - $89999",
E494=7,"$90000 - $99999",
E494=8,"$100000 - $199999",
E494=9,"$200000 - $249999",
TRUE,"$250000 +")</f>
        <v>$200000 - $249999</v>
      </c>
      <c r="G494" t="s">
        <v>1444</v>
      </c>
      <c r="H494" t="s">
        <v>1926</v>
      </c>
      <c r="I494" t="s">
        <v>2090</v>
      </c>
      <c r="J494" s="7" t="str" cm="1">
        <f t="array" aca="1" ref="J494" ca="1">_xlfn.IFS((TODAY()-D494)/365.25&lt;20,"&lt; 20",
(TODAY()-D494)/365.25&lt;30,"20 - 30",
(TODAY()-D494)/365.25&lt;40,"30 - 40",
(TODAY()-D494)/365.25&lt;50,"40 - 50",
(TODAY()-D494)/365.25&lt;60,"50 - 60",
(TODAY()-D494)/365.25&lt;70,"60 - 70",
TRUE,"70+")</f>
        <v>30 - 40</v>
      </c>
      <c r="K494" t="str">
        <f t="shared" si="7"/>
        <v>USA</v>
      </c>
      <c r="L494" s="14">
        <f>SUMIF(ORDERLINES!D:D,CUSTOMERS!A494,ORDERLINES!J:J)</f>
        <v>213</v>
      </c>
      <c r="M494" s="14">
        <f>SUMIF(ORDERLINES!D:D,CUSTOMERS!A494,ORDERLINES!L:L)</f>
        <v>100.5</v>
      </c>
    </row>
    <row r="495" spans="1:13" x14ac:dyDescent="0.2">
      <c r="A495">
        <v>497</v>
      </c>
      <c r="B495" t="s">
        <v>1445</v>
      </c>
      <c r="C495" t="s">
        <v>1446</v>
      </c>
      <c r="D495" s="3">
        <v>30518</v>
      </c>
      <c r="E495">
        <v>10</v>
      </c>
      <c r="F495" s="6" t="str" cm="1">
        <f t="array" ref="F495">_xlfn.IFS(E495=1,"$0 - $19999",
E495=2,"$20000 - $39999",
E495=3,"$40000 - $59999",
E495=4,"$60000 - $69999",
E495=5,"$70000 - $79999",
E495=6,"$80000 - $89999",
E495=7,"$90000 - $99999",
E495=8,"$100000 - $199999",
E495=9,"$200000 - $249999",
TRUE,"$250000 +")</f>
        <v>$250000 +</v>
      </c>
      <c r="G495" t="s">
        <v>1447</v>
      </c>
      <c r="H495" t="s">
        <v>1896</v>
      </c>
      <c r="I495" t="s">
        <v>2089</v>
      </c>
      <c r="J495" s="7" t="str" cm="1">
        <f t="array" aca="1" ref="J495" ca="1">_xlfn.IFS((TODAY()-D495)/365.25&lt;20,"&lt; 20",
(TODAY()-D495)/365.25&lt;30,"20 - 30",
(TODAY()-D495)/365.25&lt;40,"30 - 40",
(TODAY()-D495)/365.25&lt;50,"40 - 50",
(TODAY()-D495)/365.25&lt;60,"50 - 60",
(TODAY()-D495)/365.25&lt;70,"60 - 70",
TRUE,"70+")</f>
        <v>40 - 50</v>
      </c>
      <c r="K495" t="str">
        <f t="shared" si="7"/>
        <v>USA</v>
      </c>
      <c r="L495" s="14">
        <f>SUMIF(ORDERLINES!D:D,CUSTOMERS!A495,ORDERLINES!J:J)</f>
        <v>54</v>
      </c>
      <c r="M495" s="14">
        <f>SUMIF(ORDERLINES!D:D,CUSTOMERS!A495,ORDERLINES!L:L)</f>
        <v>21</v>
      </c>
    </row>
    <row r="496" spans="1:13" x14ac:dyDescent="0.2">
      <c r="A496">
        <v>498</v>
      </c>
      <c r="B496" t="s">
        <v>768</v>
      </c>
      <c r="C496" t="s">
        <v>1448</v>
      </c>
      <c r="D496" s="3">
        <v>35173</v>
      </c>
      <c r="E496">
        <v>1</v>
      </c>
      <c r="F496" s="6" t="str" cm="1">
        <f t="array" ref="F496">_xlfn.IFS(E496=1,"$0 - $19999",
E496=2,"$20000 - $39999",
E496=3,"$40000 - $59999",
E496=4,"$60000 - $69999",
E496=5,"$70000 - $79999",
E496=6,"$80000 - $89999",
E496=7,"$90000 - $99999",
E496=8,"$100000 - $199999",
E496=9,"$200000 - $249999",
TRUE,"$250000 +")</f>
        <v>$0 - $19999</v>
      </c>
      <c r="G496" t="s">
        <v>1449</v>
      </c>
      <c r="H496" t="s">
        <v>2083</v>
      </c>
      <c r="I496" t="s">
        <v>2097</v>
      </c>
      <c r="J496" s="7" t="str" cm="1">
        <f t="array" aca="1" ref="J496" ca="1">_xlfn.IFS((TODAY()-D496)/365.25&lt;20,"&lt; 20",
(TODAY()-D496)/365.25&lt;30,"20 - 30",
(TODAY()-D496)/365.25&lt;40,"30 - 40",
(TODAY()-D496)/365.25&lt;50,"40 - 50",
(TODAY()-D496)/365.25&lt;60,"50 - 60",
(TODAY()-D496)/365.25&lt;70,"60 - 70",
TRUE,"70+")</f>
        <v>20 - 30</v>
      </c>
      <c r="K496" t="str">
        <f t="shared" si="7"/>
        <v>Europe</v>
      </c>
      <c r="L496" s="14">
        <f>SUMIF(ORDERLINES!D:D,CUSTOMERS!A496,ORDERLINES!J:J)</f>
        <v>300</v>
      </c>
      <c r="M496" s="14">
        <f>SUMIF(ORDERLINES!D:D,CUSTOMERS!A496,ORDERLINES!L:L)</f>
        <v>131</v>
      </c>
    </row>
    <row r="497" spans="1:13" x14ac:dyDescent="0.2">
      <c r="A497">
        <v>499</v>
      </c>
      <c r="B497" t="s">
        <v>1450</v>
      </c>
      <c r="C497" t="s">
        <v>1451</v>
      </c>
      <c r="D497" s="3">
        <v>26147</v>
      </c>
      <c r="E497">
        <v>4</v>
      </c>
      <c r="F497" s="6" t="str" cm="1">
        <f t="array" ref="F497">_xlfn.IFS(E497=1,"$0 - $19999",
E497=2,"$20000 - $39999",
E497=3,"$40000 - $59999",
E497=4,"$60000 - $69999",
E497=5,"$70000 - $79999",
E497=6,"$80000 - $89999",
E497=7,"$90000 - $99999",
E497=8,"$100000 - $199999",
E497=9,"$200000 - $249999",
TRUE,"$250000 +")</f>
        <v>$60000 - $69999</v>
      </c>
      <c r="G497" t="s">
        <v>1452</v>
      </c>
      <c r="H497" t="s">
        <v>2056</v>
      </c>
      <c r="I497" t="s">
        <v>2092</v>
      </c>
      <c r="J497" s="7" t="str" cm="1">
        <f t="array" aca="1" ref="J497" ca="1">_xlfn.IFS((TODAY()-D497)/365.25&lt;20,"&lt; 20",
(TODAY()-D497)/365.25&lt;30,"20 - 30",
(TODAY()-D497)/365.25&lt;40,"30 - 40",
(TODAY()-D497)/365.25&lt;50,"40 - 50",
(TODAY()-D497)/365.25&lt;60,"50 - 60",
(TODAY()-D497)/365.25&lt;70,"60 - 70",
TRUE,"70+")</f>
        <v>50 - 60</v>
      </c>
      <c r="K497" t="str">
        <f t="shared" si="7"/>
        <v>USA</v>
      </c>
      <c r="L497" s="14">
        <f>SUMIF(ORDERLINES!D:D,CUSTOMERS!A497,ORDERLINES!J:J)</f>
        <v>229</v>
      </c>
      <c r="M497" s="14">
        <f>SUMIF(ORDERLINES!D:D,CUSTOMERS!A497,ORDERLINES!L:L)</f>
        <v>105.5</v>
      </c>
    </row>
    <row r="498" spans="1:13" x14ac:dyDescent="0.2">
      <c r="A498">
        <v>500</v>
      </c>
      <c r="B498" t="s">
        <v>926</v>
      </c>
      <c r="C498" t="s">
        <v>1453</v>
      </c>
      <c r="D498" s="3">
        <v>26554</v>
      </c>
      <c r="E498">
        <v>6</v>
      </c>
      <c r="F498" s="6" t="str" cm="1">
        <f t="array" ref="F498">_xlfn.IFS(E498=1,"$0 - $19999",
E498=2,"$20000 - $39999",
E498=3,"$40000 - $59999",
E498=4,"$60000 - $69999",
E498=5,"$70000 - $79999",
E498=6,"$80000 - $89999",
E498=7,"$90000 - $99999",
E498=8,"$100000 - $199999",
E498=9,"$200000 - $249999",
TRUE,"$250000 +")</f>
        <v>$80000 - $89999</v>
      </c>
      <c r="G498" t="s">
        <v>1454</v>
      </c>
      <c r="H498" t="s">
        <v>2048</v>
      </c>
      <c r="I498" t="s">
        <v>2090</v>
      </c>
      <c r="J498" s="7" t="str" cm="1">
        <f t="array" aca="1" ref="J498" ca="1">_xlfn.IFS((TODAY()-D498)/365.25&lt;20,"&lt; 20",
(TODAY()-D498)/365.25&lt;30,"20 - 30",
(TODAY()-D498)/365.25&lt;40,"30 - 40",
(TODAY()-D498)/365.25&lt;50,"40 - 50",
(TODAY()-D498)/365.25&lt;60,"50 - 60",
(TODAY()-D498)/365.25&lt;70,"60 - 70",
TRUE,"70+")</f>
        <v>50 - 60</v>
      </c>
      <c r="K498" t="str">
        <f t="shared" si="7"/>
        <v>USA</v>
      </c>
      <c r="L498" s="14">
        <f>SUMIF(ORDERLINES!D:D,CUSTOMERS!A498,ORDERLINES!J:J)</f>
        <v>69</v>
      </c>
      <c r="M498" s="14">
        <f>SUMIF(ORDERLINES!D:D,CUSTOMERS!A498,ORDERLINES!L:L)</f>
        <v>28.5</v>
      </c>
    </row>
    <row r="499" spans="1:13" x14ac:dyDescent="0.2">
      <c r="A499">
        <v>501</v>
      </c>
      <c r="B499" t="s">
        <v>1455</v>
      </c>
      <c r="C499" t="s">
        <v>1456</v>
      </c>
      <c r="D499" s="3">
        <v>32097</v>
      </c>
      <c r="E499">
        <v>3</v>
      </c>
      <c r="F499" s="6" t="str" cm="1">
        <f t="array" ref="F499">_xlfn.IFS(E499=1,"$0 - $19999",
E499=2,"$20000 - $39999",
E499=3,"$40000 - $59999",
E499=4,"$60000 - $69999",
E499=5,"$70000 - $79999",
E499=6,"$80000 - $89999",
E499=7,"$90000 - $99999",
E499=8,"$100000 - $199999",
E499=9,"$200000 - $249999",
TRUE,"$250000 +")</f>
        <v>$40000 - $59999</v>
      </c>
      <c r="G499" t="s">
        <v>1457</v>
      </c>
      <c r="H499" t="s">
        <v>1941</v>
      </c>
      <c r="I499" t="s">
        <v>2095</v>
      </c>
      <c r="J499" s="7" t="str" cm="1">
        <f t="array" aca="1" ref="J499" ca="1">_xlfn.IFS((TODAY()-D499)/365.25&lt;20,"&lt; 20",
(TODAY()-D499)/365.25&lt;30,"20 - 30",
(TODAY()-D499)/365.25&lt;40,"30 - 40",
(TODAY()-D499)/365.25&lt;50,"40 - 50",
(TODAY()-D499)/365.25&lt;60,"50 - 60",
(TODAY()-D499)/365.25&lt;70,"60 - 70",
TRUE,"70+")</f>
        <v>30 - 40</v>
      </c>
      <c r="K499" t="str">
        <f t="shared" si="7"/>
        <v>USA</v>
      </c>
      <c r="L499" s="14">
        <f>SUMIF(ORDERLINES!D:D,CUSTOMERS!A499,ORDERLINES!J:J)</f>
        <v>751</v>
      </c>
      <c r="M499" s="14">
        <f>SUMIF(ORDERLINES!D:D,CUSTOMERS!A499,ORDERLINES!L:L)</f>
        <v>367.5</v>
      </c>
    </row>
    <row r="500" spans="1:13" x14ac:dyDescent="0.2">
      <c r="A500">
        <v>502</v>
      </c>
      <c r="B500" t="s">
        <v>1458</v>
      </c>
      <c r="C500" t="s">
        <v>1459</v>
      </c>
      <c r="D500" s="3">
        <v>19582</v>
      </c>
      <c r="E500">
        <v>3</v>
      </c>
      <c r="F500" s="6" t="str" cm="1">
        <f t="array" ref="F500">_xlfn.IFS(E500=1,"$0 - $19999",
E500=2,"$20000 - $39999",
E500=3,"$40000 - $59999",
E500=4,"$60000 - $69999",
E500=5,"$70000 - $79999",
E500=6,"$80000 - $89999",
E500=7,"$90000 - $99999",
E500=8,"$100000 - $199999",
E500=9,"$200000 - $249999",
TRUE,"$250000 +")</f>
        <v>$40000 - $59999</v>
      </c>
      <c r="G500" t="s">
        <v>1460</v>
      </c>
      <c r="H500" t="s">
        <v>2057</v>
      </c>
      <c r="I500" t="s">
        <v>2089</v>
      </c>
      <c r="J500" s="7" t="str" cm="1">
        <f t="array" aca="1" ref="J500" ca="1">_xlfn.IFS((TODAY()-D500)/365.25&lt;20,"&lt; 20",
(TODAY()-D500)/365.25&lt;30,"20 - 30",
(TODAY()-D500)/365.25&lt;40,"30 - 40",
(TODAY()-D500)/365.25&lt;50,"40 - 50",
(TODAY()-D500)/365.25&lt;60,"50 - 60",
(TODAY()-D500)/365.25&lt;70,"60 - 70",
TRUE,"70+")</f>
        <v>70+</v>
      </c>
      <c r="K500" t="str">
        <f t="shared" si="7"/>
        <v>USA</v>
      </c>
      <c r="L500" s="14">
        <f>SUMIF(ORDERLINES!D:D,CUSTOMERS!A500,ORDERLINES!J:J)</f>
        <v>25</v>
      </c>
      <c r="M500" s="14">
        <f>SUMIF(ORDERLINES!D:D,CUSTOMERS!A500,ORDERLINES!L:L)</f>
        <v>10.5</v>
      </c>
    </row>
    <row r="501" spans="1:13" x14ac:dyDescent="0.2">
      <c r="A501">
        <v>503</v>
      </c>
      <c r="B501" t="s">
        <v>1461</v>
      </c>
      <c r="C501" t="s">
        <v>1462</v>
      </c>
      <c r="D501" s="3">
        <v>32513</v>
      </c>
      <c r="E501">
        <v>9</v>
      </c>
      <c r="F501" s="6" t="str" cm="1">
        <f t="array" ref="F501">_xlfn.IFS(E501=1,"$0 - $19999",
E501=2,"$20000 - $39999",
E501=3,"$40000 - $59999",
E501=4,"$60000 - $69999",
E501=5,"$70000 - $79999",
E501=6,"$80000 - $89999",
E501=7,"$90000 - $99999",
E501=8,"$100000 - $199999",
E501=9,"$200000 - $249999",
TRUE,"$250000 +")</f>
        <v>$200000 - $249999</v>
      </c>
      <c r="G501" t="s">
        <v>1463</v>
      </c>
      <c r="H501" t="s">
        <v>1975</v>
      </c>
      <c r="I501" t="s">
        <v>2090</v>
      </c>
      <c r="J501" s="7" t="str" cm="1">
        <f t="array" aca="1" ref="J501" ca="1">_xlfn.IFS((TODAY()-D501)/365.25&lt;20,"&lt; 20",
(TODAY()-D501)/365.25&lt;30,"20 - 30",
(TODAY()-D501)/365.25&lt;40,"30 - 40",
(TODAY()-D501)/365.25&lt;50,"40 - 50",
(TODAY()-D501)/365.25&lt;60,"50 - 60",
(TODAY()-D501)/365.25&lt;70,"60 - 70",
TRUE,"70+")</f>
        <v>30 - 40</v>
      </c>
      <c r="K501" t="str">
        <f t="shared" si="7"/>
        <v>USA</v>
      </c>
      <c r="L501" s="14">
        <f>SUMIF(ORDERLINES!D:D,CUSTOMERS!A501,ORDERLINES!J:J)</f>
        <v>278</v>
      </c>
      <c r="M501" s="14">
        <f>SUMIF(ORDERLINES!D:D,CUSTOMERS!A501,ORDERLINES!L:L)</f>
        <v>130</v>
      </c>
    </row>
    <row r="502" spans="1:13" x14ac:dyDescent="0.2">
      <c r="A502">
        <v>504</v>
      </c>
      <c r="B502" t="s">
        <v>492</v>
      </c>
      <c r="C502" t="s">
        <v>1351</v>
      </c>
      <c r="D502" s="3">
        <v>26947</v>
      </c>
      <c r="E502">
        <v>3</v>
      </c>
      <c r="F502" s="6" t="str" cm="1">
        <f t="array" ref="F502">_xlfn.IFS(E502=1,"$0 - $19999",
E502=2,"$20000 - $39999",
E502=3,"$40000 - $59999",
E502=4,"$60000 - $69999",
E502=5,"$70000 - $79999",
E502=6,"$80000 - $89999",
E502=7,"$90000 - $99999",
E502=8,"$100000 - $199999",
E502=9,"$200000 - $249999",
TRUE,"$250000 +")</f>
        <v>$40000 - $59999</v>
      </c>
      <c r="G502" t="s">
        <v>1464</v>
      </c>
      <c r="H502" t="s">
        <v>2082</v>
      </c>
      <c r="I502" t="s">
        <v>2096</v>
      </c>
      <c r="J502" s="7" t="str" cm="1">
        <f t="array" aca="1" ref="J502" ca="1">_xlfn.IFS((TODAY()-D502)/365.25&lt;20,"&lt; 20",
(TODAY()-D502)/365.25&lt;30,"20 - 30",
(TODAY()-D502)/365.25&lt;40,"30 - 40",
(TODAY()-D502)/365.25&lt;50,"40 - 50",
(TODAY()-D502)/365.25&lt;60,"50 - 60",
(TODAY()-D502)/365.25&lt;70,"60 - 70",
TRUE,"70+")</f>
        <v>50 - 60</v>
      </c>
      <c r="K502" t="str">
        <f t="shared" si="7"/>
        <v>Europe</v>
      </c>
      <c r="L502" s="14">
        <f>SUMIF(ORDERLINES!D:D,CUSTOMERS!A502,ORDERLINES!J:J)</f>
        <v>54</v>
      </c>
      <c r="M502" s="14">
        <f>SUMIF(ORDERLINES!D:D,CUSTOMERS!A502,ORDERLINES!L:L)</f>
        <v>22</v>
      </c>
    </row>
    <row r="503" spans="1:13" x14ac:dyDescent="0.2">
      <c r="A503">
        <v>505</v>
      </c>
      <c r="B503" t="s">
        <v>1465</v>
      </c>
      <c r="C503" t="s">
        <v>1466</v>
      </c>
      <c r="D503" s="3">
        <v>33303</v>
      </c>
      <c r="E503">
        <v>6</v>
      </c>
      <c r="F503" s="6" t="str" cm="1">
        <f t="array" ref="F503">_xlfn.IFS(E503=1,"$0 - $19999",
E503=2,"$20000 - $39999",
E503=3,"$40000 - $59999",
E503=4,"$60000 - $69999",
E503=5,"$70000 - $79999",
E503=6,"$80000 - $89999",
E503=7,"$90000 - $99999",
E503=8,"$100000 - $199999",
E503=9,"$200000 - $249999",
TRUE,"$250000 +")</f>
        <v>$80000 - $89999</v>
      </c>
      <c r="G503" t="s">
        <v>1467</v>
      </c>
      <c r="H503" t="s">
        <v>2011</v>
      </c>
      <c r="I503" t="s">
        <v>2090</v>
      </c>
      <c r="J503" s="7" t="str" cm="1">
        <f t="array" aca="1" ref="J503" ca="1">_xlfn.IFS((TODAY()-D503)/365.25&lt;20,"&lt; 20",
(TODAY()-D503)/365.25&lt;30,"20 - 30",
(TODAY()-D503)/365.25&lt;40,"30 - 40",
(TODAY()-D503)/365.25&lt;50,"40 - 50",
(TODAY()-D503)/365.25&lt;60,"50 - 60",
(TODAY()-D503)/365.25&lt;70,"60 - 70",
TRUE,"70+")</f>
        <v>30 - 40</v>
      </c>
      <c r="K503" t="str">
        <f t="shared" si="7"/>
        <v>USA</v>
      </c>
      <c r="L503" s="14">
        <f>SUMIF(ORDERLINES!D:D,CUSTOMERS!A503,ORDERLINES!J:J)</f>
        <v>598</v>
      </c>
      <c r="M503" s="14">
        <f>SUMIF(ORDERLINES!D:D,CUSTOMERS!A503,ORDERLINES!L:L)</f>
        <v>282</v>
      </c>
    </row>
    <row r="504" spans="1:13" x14ac:dyDescent="0.2">
      <c r="A504">
        <v>506</v>
      </c>
      <c r="B504" t="s">
        <v>549</v>
      </c>
      <c r="C504" t="s">
        <v>1468</v>
      </c>
      <c r="D504" s="3">
        <v>27349</v>
      </c>
      <c r="E504">
        <v>10</v>
      </c>
      <c r="F504" s="6" t="str" cm="1">
        <f t="array" ref="F504">_xlfn.IFS(E504=1,"$0 - $19999",
E504=2,"$20000 - $39999",
E504=3,"$40000 - $59999",
E504=4,"$60000 - $69999",
E504=5,"$70000 - $79999",
E504=6,"$80000 - $89999",
E504=7,"$90000 - $99999",
E504=8,"$100000 - $199999",
E504=9,"$200000 - $249999",
TRUE,"$250000 +")</f>
        <v>$250000 +</v>
      </c>
      <c r="G504" t="s">
        <v>1469</v>
      </c>
      <c r="H504" t="s">
        <v>1990</v>
      </c>
      <c r="I504" t="s">
        <v>2093</v>
      </c>
      <c r="J504" s="7" t="str" cm="1">
        <f t="array" aca="1" ref="J504" ca="1">_xlfn.IFS((TODAY()-D504)/365.25&lt;20,"&lt; 20",
(TODAY()-D504)/365.25&lt;30,"20 - 30",
(TODAY()-D504)/365.25&lt;40,"30 - 40",
(TODAY()-D504)/365.25&lt;50,"40 - 50",
(TODAY()-D504)/365.25&lt;60,"50 - 60",
(TODAY()-D504)/365.25&lt;70,"60 - 70",
TRUE,"70+")</f>
        <v>40 - 50</v>
      </c>
      <c r="K504" t="str">
        <f t="shared" si="7"/>
        <v>USA</v>
      </c>
      <c r="L504" s="14">
        <f>SUMIF(ORDERLINES!D:D,CUSTOMERS!A504,ORDERLINES!J:J)</f>
        <v>291</v>
      </c>
      <c r="M504" s="14">
        <f>SUMIF(ORDERLINES!D:D,CUSTOMERS!A504,ORDERLINES!L:L)</f>
        <v>132.5</v>
      </c>
    </row>
    <row r="505" spans="1:13" x14ac:dyDescent="0.2">
      <c r="A505">
        <v>507</v>
      </c>
      <c r="B505" t="s">
        <v>374</v>
      </c>
      <c r="C505" t="s">
        <v>1470</v>
      </c>
      <c r="D505" s="3">
        <v>20765</v>
      </c>
      <c r="E505">
        <v>1</v>
      </c>
      <c r="F505" s="6" t="str" cm="1">
        <f t="array" ref="F505">_xlfn.IFS(E505=1,"$0 - $19999",
E505=2,"$20000 - $39999",
E505=3,"$40000 - $59999",
E505=4,"$60000 - $69999",
E505=5,"$70000 - $79999",
E505=6,"$80000 - $89999",
E505=7,"$90000 - $99999",
E505=8,"$100000 - $199999",
E505=9,"$200000 - $249999",
TRUE,"$250000 +")</f>
        <v>$0 - $19999</v>
      </c>
      <c r="G505" t="s">
        <v>1471</v>
      </c>
      <c r="H505" t="s">
        <v>2008</v>
      </c>
      <c r="I505" t="s">
        <v>2094</v>
      </c>
      <c r="J505" s="7" t="str" cm="1">
        <f t="array" aca="1" ref="J505" ca="1">_xlfn.IFS((TODAY()-D505)/365.25&lt;20,"&lt; 20",
(TODAY()-D505)/365.25&lt;30,"20 - 30",
(TODAY()-D505)/365.25&lt;40,"30 - 40",
(TODAY()-D505)/365.25&lt;50,"40 - 50",
(TODAY()-D505)/365.25&lt;60,"50 - 60",
(TODAY()-D505)/365.25&lt;70,"60 - 70",
TRUE,"70+")</f>
        <v>60 - 70</v>
      </c>
      <c r="K505" t="str">
        <f t="shared" si="7"/>
        <v>USA</v>
      </c>
      <c r="L505" s="14">
        <f>SUMIF(ORDERLINES!D:D,CUSTOMERS!A505,ORDERLINES!J:J)</f>
        <v>216</v>
      </c>
      <c r="M505" s="14">
        <f>SUMIF(ORDERLINES!D:D,CUSTOMERS!A505,ORDERLINES!L:L)</f>
        <v>99</v>
      </c>
    </row>
    <row r="506" spans="1:13" x14ac:dyDescent="0.2">
      <c r="A506">
        <v>508</v>
      </c>
      <c r="B506" t="s">
        <v>1044</v>
      </c>
      <c r="C506" t="s">
        <v>1470</v>
      </c>
      <c r="D506" s="3">
        <v>31561</v>
      </c>
      <c r="E506">
        <v>4</v>
      </c>
      <c r="F506" s="6" t="str" cm="1">
        <f t="array" ref="F506">_xlfn.IFS(E506=1,"$0 - $19999",
E506=2,"$20000 - $39999",
E506=3,"$40000 - $59999",
E506=4,"$60000 - $69999",
E506=5,"$70000 - $79999",
E506=6,"$80000 - $89999",
E506=7,"$90000 - $99999",
E506=8,"$100000 - $199999",
E506=9,"$200000 - $249999",
TRUE,"$250000 +")</f>
        <v>$60000 - $69999</v>
      </c>
      <c r="G506" t="s">
        <v>1472</v>
      </c>
      <c r="H506" t="s">
        <v>1927</v>
      </c>
      <c r="I506" t="s">
        <v>2091</v>
      </c>
      <c r="J506" s="7" t="str" cm="1">
        <f t="array" aca="1" ref="J506" ca="1">_xlfn.IFS((TODAY()-D506)/365.25&lt;20,"&lt; 20",
(TODAY()-D506)/365.25&lt;30,"20 - 30",
(TODAY()-D506)/365.25&lt;40,"30 - 40",
(TODAY()-D506)/365.25&lt;50,"40 - 50",
(TODAY()-D506)/365.25&lt;60,"50 - 60",
(TODAY()-D506)/365.25&lt;70,"60 - 70",
TRUE,"70+")</f>
        <v>30 - 40</v>
      </c>
      <c r="K506" t="str">
        <f t="shared" si="7"/>
        <v>USA</v>
      </c>
      <c r="L506" s="14">
        <f>SUMIF(ORDERLINES!D:D,CUSTOMERS!A506,ORDERLINES!J:J)</f>
        <v>115</v>
      </c>
      <c r="M506" s="14">
        <f>SUMIF(ORDERLINES!D:D,CUSTOMERS!A506,ORDERLINES!L:L)</f>
        <v>51.5</v>
      </c>
    </row>
    <row r="507" spans="1:13" x14ac:dyDescent="0.2">
      <c r="A507">
        <v>509</v>
      </c>
      <c r="B507" t="s">
        <v>434</v>
      </c>
      <c r="C507" t="s">
        <v>1473</v>
      </c>
      <c r="D507" s="3">
        <v>21195</v>
      </c>
      <c r="E507">
        <v>4</v>
      </c>
      <c r="F507" s="6" t="str" cm="1">
        <f t="array" ref="F507">_xlfn.IFS(E507=1,"$0 - $19999",
E507=2,"$20000 - $39999",
E507=3,"$40000 - $59999",
E507=4,"$60000 - $69999",
E507=5,"$70000 - $79999",
E507=6,"$80000 - $89999",
E507=7,"$90000 - $99999",
E507=8,"$100000 - $199999",
E507=9,"$200000 - $249999",
TRUE,"$250000 +")</f>
        <v>$60000 - $69999</v>
      </c>
      <c r="G507" t="s">
        <v>1474</v>
      </c>
      <c r="H507" t="s">
        <v>239</v>
      </c>
      <c r="I507" t="s">
        <v>2091</v>
      </c>
      <c r="J507" s="7" t="str" cm="1">
        <f t="array" aca="1" ref="J507" ca="1">_xlfn.IFS((TODAY()-D507)/365.25&lt;20,"&lt; 20",
(TODAY()-D507)/365.25&lt;30,"20 - 30",
(TODAY()-D507)/365.25&lt;40,"30 - 40",
(TODAY()-D507)/365.25&lt;50,"40 - 50",
(TODAY()-D507)/365.25&lt;60,"50 - 60",
(TODAY()-D507)/365.25&lt;70,"60 - 70",
TRUE,"70+")</f>
        <v>60 - 70</v>
      </c>
      <c r="K507" t="str">
        <f t="shared" si="7"/>
        <v>USA</v>
      </c>
      <c r="L507" s="14">
        <f>SUMIF(ORDERLINES!D:D,CUSTOMERS!A507,ORDERLINES!J:J)</f>
        <v>467</v>
      </c>
      <c r="M507" s="14">
        <f>SUMIF(ORDERLINES!D:D,CUSTOMERS!A507,ORDERLINES!L:L)</f>
        <v>216.5</v>
      </c>
    </row>
    <row r="508" spans="1:13" x14ac:dyDescent="0.2">
      <c r="A508">
        <v>510</v>
      </c>
      <c r="B508" t="s">
        <v>845</v>
      </c>
      <c r="C508" t="s">
        <v>1473</v>
      </c>
      <c r="D508" s="3">
        <v>27749</v>
      </c>
      <c r="E508">
        <v>4</v>
      </c>
      <c r="F508" s="6" t="str" cm="1">
        <f t="array" ref="F508">_xlfn.IFS(E508=1,"$0 - $19999",
E508=2,"$20000 - $39999",
E508=3,"$40000 - $59999",
E508=4,"$60000 - $69999",
E508=5,"$70000 - $79999",
E508=6,"$80000 - $89999",
E508=7,"$90000 - $99999",
E508=8,"$100000 - $199999",
E508=9,"$200000 - $249999",
TRUE,"$250000 +")</f>
        <v>$60000 - $69999</v>
      </c>
      <c r="G508" t="s">
        <v>1475</v>
      </c>
      <c r="H508" t="s">
        <v>1913</v>
      </c>
      <c r="I508" t="s">
        <v>2095</v>
      </c>
      <c r="J508" s="7" t="str" cm="1">
        <f t="array" aca="1" ref="J508" ca="1">_xlfn.IFS((TODAY()-D508)/365.25&lt;20,"&lt; 20",
(TODAY()-D508)/365.25&lt;30,"20 - 30",
(TODAY()-D508)/365.25&lt;40,"30 - 40",
(TODAY()-D508)/365.25&lt;50,"40 - 50",
(TODAY()-D508)/365.25&lt;60,"50 - 60",
(TODAY()-D508)/365.25&lt;70,"60 - 70",
TRUE,"70+")</f>
        <v>40 - 50</v>
      </c>
      <c r="K508" t="str">
        <f t="shared" si="7"/>
        <v>USA</v>
      </c>
      <c r="L508" s="14">
        <f>SUMIF(ORDERLINES!D:D,CUSTOMERS!A508,ORDERLINES!J:J)</f>
        <v>144</v>
      </c>
      <c r="M508" s="14">
        <f>SUMIF(ORDERLINES!D:D,CUSTOMERS!A508,ORDERLINES!L:L)</f>
        <v>62</v>
      </c>
    </row>
    <row r="509" spans="1:13" x14ac:dyDescent="0.2">
      <c r="A509">
        <v>511</v>
      </c>
      <c r="B509" t="s">
        <v>1476</v>
      </c>
      <c r="C509" t="s">
        <v>1477</v>
      </c>
      <c r="D509" s="3">
        <v>27778</v>
      </c>
      <c r="E509">
        <v>1</v>
      </c>
      <c r="F509" s="6" t="str" cm="1">
        <f t="array" ref="F509">_xlfn.IFS(E509=1,"$0 - $19999",
E509=2,"$20000 - $39999",
E509=3,"$40000 - $59999",
E509=4,"$60000 - $69999",
E509=5,"$70000 - $79999",
E509=6,"$80000 - $89999",
E509=7,"$90000 - $99999",
E509=8,"$100000 - $199999",
E509=9,"$200000 - $249999",
TRUE,"$250000 +")</f>
        <v>$0 - $19999</v>
      </c>
      <c r="G509" t="s">
        <v>1478</v>
      </c>
      <c r="H509" t="s">
        <v>1991</v>
      </c>
      <c r="I509" t="s">
        <v>2092</v>
      </c>
      <c r="J509" s="7" t="str" cm="1">
        <f t="array" aca="1" ref="J509" ca="1">_xlfn.IFS((TODAY()-D509)/365.25&lt;20,"&lt; 20",
(TODAY()-D509)/365.25&lt;30,"20 - 30",
(TODAY()-D509)/365.25&lt;40,"30 - 40",
(TODAY()-D509)/365.25&lt;50,"40 - 50",
(TODAY()-D509)/365.25&lt;60,"50 - 60",
(TODAY()-D509)/365.25&lt;70,"60 - 70",
TRUE,"70+")</f>
        <v>40 - 50</v>
      </c>
      <c r="K509" t="str">
        <f t="shared" si="7"/>
        <v>USA</v>
      </c>
      <c r="L509" s="14">
        <f>SUMIF(ORDERLINES!D:D,CUSTOMERS!A509,ORDERLINES!J:J)</f>
        <v>1282</v>
      </c>
      <c r="M509" s="14">
        <f>SUMIF(ORDERLINES!D:D,CUSTOMERS!A509,ORDERLINES!L:L)</f>
        <v>620</v>
      </c>
    </row>
    <row r="510" spans="1:13" x14ac:dyDescent="0.2">
      <c r="A510">
        <v>512</v>
      </c>
      <c r="B510" t="s">
        <v>350</v>
      </c>
      <c r="C510" t="s">
        <v>1479</v>
      </c>
      <c r="D510" s="3">
        <v>28167</v>
      </c>
      <c r="E510">
        <v>8</v>
      </c>
      <c r="F510" s="6" t="str" cm="1">
        <f t="array" ref="F510">_xlfn.IFS(E510=1,"$0 - $19999",
E510=2,"$20000 - $39999",
E510=3,"$40000 - $59999",
E510=4,"$60000 - $69999",
E510=5,"$70000 - $79999",
E510=6,"$80000 - $89999",
E510=7,"$90000 - $99999",
E510=8,"$100000 - $199999",
E510=9,"$200000 - $249999",
TRUE,"$250000 +")</f>
        <v>$100000 - $199999</v>
      </c>
      <c r="G510" t="s">
        <v>1480</v>
      </c>
      <c r="H510" t="s">
        <v>2033</v>
      </c>
      <c r="I510" t="s">
        <v>2089</v>
      </c>
      <c r="J510" s="7" t="str" cm="1">
        <f t="array" aca="1" ref="J510" ca="1">_xlfn.IFS((TODAY()-D510)/365.25&lt;20,"&lt; 20",
(TODAY()-D510)/365.25&lt;30,"20 - 30",
(TODAY()-D510)/365.25&lt;40,"30 - 40",
(TODAY()-D510)/365.25&lt;50,"40 - 50",
(TODAY()-D510)/365.25&lt;60,"50 - 60",
(TODAY()-D510)/365.25&lt;70,"60 - 70",
TRUE,"70+")</f>
        <v>40 - 50</v>
      </c>
      <c r="K510" t="str">
        <f t="shared" si="7"/>
        <v>USA</v>
      </c>
      <c r="L510" s="14">
        <f>SUMIF(ORDERLINES!D:D,CUSTOMERS!A510,ORDERLINES!J:J)</f>
        <v>239</v>
      </c>
      <c r="M510" s="14">
        <f>SUMIF(ORDERLINES!D:D,CUSTOMERS!A510,ORDERLINES!L:L)</f>
        <v>112.5</v>
      </c>
    </row>
    <row r="511" spans="1:13" x14ac:dyDescent="0.2">
      <c r="A511">
        <v>513</v>
      </c>
      <c r="B511" t="s">
        <v>204</v>
      </c>
      <c r="C511" t="s">
        <v>1481</v>
      </c>
      <c r="D511" s="3">
        <v>19129</v>
      </c>
      <c r="E511">
        <v>5</v>
      </c>
      <c r="F511" s="6" t="str" cm="1">
        <f t="array" ref="F511">_xlfn.IFS(E511=1,"$0 - $19999",
E511=2,"$20000 - $39999",
E511=3,"$40000 - $59999",
E511=4,"$60000 - $69999",
E511=5,"$70000 - $79999",
E511=6,"$80000 - $89999",
E511=7,"$90000 - $99999",
E511=8,"$100000 - $199999",
E511=9,"$200000 - $249999",
TRUE,"$250000 +")</f>
        <v>$70000 - $79999</v>
      </c>
      <c r="G511" t="s">
        <v>1482</v>
      </c>
      <c r="H511" t="s">
        <v>1995</v>
      </c>
      <c r="I511" t="s">
        <v>2091</v>
      </c>
      <c r="J511" s="7" t="str" cm="1">
        <f t="array" aca="1" ref="J511" ca="1">_xlfn.IFS((TODAY()-D511)/365.25&lt;20,"&lt; 20",
(TODAY()-D511)/365.25&lt;30,"20 - 30",
(TODAY()-D511)/365.25&lt;40,"30 - 40",
(TODAY()-D511)/365.25&lt;50,"40 - 50",
(TODAY()-D511)/365.25&lt;60,"50 - 60",
(TODAY()-D511)/365.25&lt;70,"60 - 70",
TRUE,"70+")</f>
        <v>70+</v>
      </c>
      <c r="K511" t="str">
        <f t="shared" si="7"/>
        <v>USA</v>
      </c>
      <c r="L511" s="14">
        <f>SUMIF(ORDERLINES!D:D,CUSTOMERS!A511,ORDERLINES!J:J)</f>
        <v>104</v>
      </c>
      <c r="M511" s="14">
        <f>SUMIF(ORDERLINES!D:D,CUSTOMERS!A511,ORDERLINES!L:L)</f>
        <v>47</v>
      </c>
    </row>
    <row r="512" spans="1:13" x14ac:dyDescent="0.2">
      <c r="A512">
        <v>514</v>
      </c>
      <c r="B512" t="s">
        <v>797</v>
      </c>
      <c r="C512" t="s">
        <v>1483</v>
      </c>
      <c r="D512" s="3">
        <v>31954</v>
      </c>
      <c r="E512">
        <v>5</v>
      </c>
      <c r="F512" s="6" t="str" cm="1">
        <f t="array" ref="F512">_xlfn.IFS(E512=1,"$0 - $19999",
E512=2,"$20000 - $39999",
E512=3,"$40000 - $59999",
E512=4,"$60000 - $69999",
E512=5,"$70000 - $79999",
E512=6,"$80000 - $89999",
E512=7,"$90000 - $99999",
E512=8,"$100000 - $199999",
E512=9,"$200000 - $249999",
TRUE,"$250000 +")</f>
        <v>$70000 - $79999</v>
      </c>
      <c r="G512" t="s">
        <v>1484</v>
      </c>
      <c r="H512" t="s">
        <v>2081</v>
      </c>
      <c r="I512" t="s">
        <v>2096</v>
      </c>
      <c r="J512" s="7" t="str" cm="1">
        <f t="array" aca="1" ref="J512" ca="1">_xlfn.IFS((TODAY()-D512)/365.25&lt;20,"&lt; 20",
(TODAY()-D512)/365.25&lt;30,"20 - 30",
(TODAY()-D512)/365.25&lt;40,"30 - 40",
(TODAY()-D512)/365.25&lt;50,"40 - 50",
(TODAY()-D512)/365.25&lt;60,"50 - 60",
(TODAY()-D512)/365.25&lt;70,"60 - 70",
TRUE,"70+")</f>
        <v>30 - 40</v>
      </c>
      <c r="K512" t="str">
        <f t="shared" si="7"/>
        <v>Europe</v>
      </c>
      <c r="L512" s="14">
        <f>SUMIF(ORDERLINES!D:D,CUSTOMERS!A512,ORDERLINES!J:J)</f>
        <v>233</v>
      </c>
      <c r="M512" s="14">
        <f>SUMIF(ORDERLINES!D:D,CUSTOMERS!A512,ORDERLINES!L:L)</f>
        <v>110.5</v>
      </c>
    </row>
    <row r="513" spans="1:13" x14ac:dyDescent="0.2">
      <c r="A513">
        <v>515</v>
      </c>
      <c r="B513" t="s">
        <v>1485</v>
      </c>
      <c r="C513" t="s">
        <v>1486</v>
      </c>
      <c r="D513" s="3">
        <v>19935</v>
      </c>
      <c r="E513">
        <v>7</v>
      </c>
      <c r="F513" s="6" t="str" cm="1">
        <f t="array" ref="F513">_xlfn.IFS(E513=1,"$0 - $19999",
E513=2,"$20000 - $39999",
E513=3,"$40000 - $59999",
E513=4,"$60000 - $69999",
E513=5,"$70000 - $79999",
E513=6,"$80000 - $89999",
E513=7,"$90000 - $99999",
E513=8,"$100000 - $199999",
E513=9,"$200000 - $249999",
TRUE,"$250000 +")</f>
        <v>$90000 - $99999</v>
      </c>
      <c r="G513" t="s">
        <v>1487</v>
      </c>
      <c r="H513" t="s">
        <v>2002</v>
      </c>
      <c r="I513" t="s">
        <v>2094</v>
      </c>
      <c r="J513" s="7" t="str" cm="1">
        <f t="array" aca="1" ref="J513" ca="1">_xlfn.IFS((TODAY()-D513)/365.25&lt;20,"&lt; 20",
(TODAY()-D513)/365.25&lt;30,"20 - 30",
(TODAY()-D513)/365.25&lt;40,"30 - 40",
(TODAY()-D513)/365.25&lt;50,"40 - 50",
(TODAY()-D513)/365.25&lt;60,"50 - 60",
(TODAY()-D513)/365.25&lt;70,"60 - 70",
TRUE,"70+")</f>
        <v>60 - 70</v>
      </c>
      <c r="K513" t="str">
        <f t="shared" si="7"/>
        <v>USA</v>
      </c>
      <c r="L513" s="14">
        <f>SUMIF(ORDERLINES!D:D,CUSTOMERS!A513,ORDERLINES!J:J)</f>
        <v>160</v>
      </c>
      <c r="M513" s="14">
        <f>SUMIF(ORDERLINES!D:D,CUSTOMERS!A513,ORDERLINES!L:L)</f>
        <v>73</v>
      </c>
    </row>
    <row r="514" spans="1:13" x14ac:dyDescent="0.2">
      <c r="A514">
        <v>516</v>
      </c>
      <c r="B514" t="s">
        <v>248</v>
      </c>
      <c r="C514" t="s">
        <v>1488</v>
      </c>
      <c r="D514" s="3">
        <v>20301</v>
      </c>
      <c r="E514">
        <v>4</v>
      </c>
      <c r="F514" s="6" t="str" cm="1">
        <f t="array" ref="F514">_xlfn.IFS(E514=1,"$0 - $19999",
E514=2,"$20000 - $39999",
E514=3,"$40000 - $59999",
E514=4,"$60000 - $69999",
E514=5,"$70000 - $79999",
E514=6,"$80000 - $89999",
E514=7,"$90000 - $99999",
E514=8,"$100000 - $199999",
E514=9,"$200000 - $249999",
TRUE,"$250000 +")</f>
        <v>$60000 - $69999</v>
      </c>
      <c r="G514" t="s">
        <v>1489</v>
      </c>
      <c r="H514" t="s">
        <v>1910</v>
      </c>
      <c r="I514" t="s">
        <v>2092</v>
      </c>
      <c r="J514" s="7" t="str" cm="1">
        <f t="array" aca="1" ref="J514" ca="1">_xlfn.IFS((TODAY()-D514)/365.25&lt;20,"&lt; 20",
(TODAY()-D514)/365.25&lt;30,"20 - 30",
(TODAY()-D514)/365.25&lt;40,"30 - 40",
(TODAY()-D514)/365.25&lt;50,"40 - 50",
(TODAY()-D514)/365.25&lt;60,"50 - 60",
(TODAY()-D514)/365.25&lt;70,"60 - 70",
TRUE,"70+")</f>
        <v>60 - 70</v>
      </c>
      <c r="K514" t="str">
        <f t="shared" si="7"/>
        <v>USA</v>
      </c>
      <c r="L514" s="14">
        <f>SUMIF(ORDERLINES!D:D,CUSTOMERS!A514,ORDERLINES!J:J)</f>
        <v>42</v>
      </c>
      <c r="M514" s="14">
        <f>SUMIF(ORDERLINES!D:D,CUSTOMERS!A514,ORDERLINES!L:L)</f>
        <v>12</v>
      </c>
    </row>
    <row r="515" spans="1:13" x14ac:dyDescent="0.2">
      <c r="A515">
        <v>517</v>
      </c>
      <c r="B515" t="s">
        <v>1490</v>
      </c>
      <c r="C515" t="s">
        <v>1491</v>
      </c>
      <c r="D515" s="3">
        <v>28596</v>
      </c>
      <c r="E515">
        <v>4</v>
      </c>
      <c r="F515" s="6" t="str" cm="1">
        <f t="array" ref="F515">_xlfn.IFS(E515=1,"$0 - $19999",
E515=2,"$20000 - $39999",
E515=3,"$40000 - $59999",
E515=4,"$60000 - $69999",
E515=5,"$70000 - $79999",
E515=6,"$80000 - $89999",
E515=7,"$90000 - $99999",
E515=8,"$100000 - $199999",
E515=9,"$200000 - $249999",
TRUE,"$250000 +")</f>
        <v>$60000 - $69999</v>
      </c>
      <c r="G515" t="s">
        <v>1492</v>
      </c>
      <c r="H515" t="s">
        <v>1875</v>
      </c>
      <c r="I515" t="s">
        <v>2090</v>
      </c>
      <c r="J515" s="7" t="str" cm="1">
        <f t="array" aca="1" ref="J515" ca="1">_xlfn.IFS((TODAY()-D515)/365.25&lt;20,"&lt; 20",
(TODAY()-D515)/365.25&lt;30,"20 - 30",
(TODAY()-D515)/365.25&lt;40,"30 - 40",
(TODAY()-D515)/365.25&lt;50,"40 - 50",
(TODAY()-D515)/365.25&lt;60,"50 - 60",
(TODAY()-D515)/365.25&lt;70,"60 - 70",
TRUE,"70+")</f>
        <v>40 - 50</v>
      </c>
      <c r="K515" t="str">
        <f t="shared" ref="K515:K578" si="8">IF(I515="England","Europe",IF(I515="Germany","Europe",IF(I515="France","Europe",IF(I515="Canada","Canada","USA"))))</f>
        <v>USA</v>
      </c>
      <c r="L515" s="14">
        <f>SUMIF(ORDERLINES!D:D,CUSTOMERS!A515,ORDERLINES!J:J)</f>
        <v>226</v>
      </c>
      <c r="M515" s="14">
        <f>SUMIF(ORDERLINES!D:D,CUSTOMERS!A515,ORDERLINES!L:L)</f>
        <v>105</v>
      </c>
    </row>
    <row r="516" spans="1:13" x14ac:dyDescent="0.2">
      <c r="A516">
        <v>518</v>
      </c>
      <c r="B516" t="s">
        <v>592</v>
      </c>
      <c r="C516" t="s">
        <v>1493</v>
      </c>
      <c r="D516" s="3">
        <v>24561</v>
      </c>
      <c r="E516">
        <v>4</v>
      </c>
      <c r="F516" s="6" t="str" cm="1">
        <f t="array" ref="F516">_xlfn.IFS(E516=1,"$0 - $19999",
E516=2,"$20000 - $39999",
E516=3,"$40000 - $59999",
E516=4,"$60000 - $69999",
E516=5,"$70000 - $79999",
E516=6,"$80000 - $89999",
E516=7,"$90000 - $99999",
E516=8,"$100000 - $199999",
E516=9,"$200000 - $249999",
TRUE,"$250000 +")</f>
        <v>$60000 - $69999</v>
      </c>
      <c r="G516" t="s">
        <v>1494</v>
      </c>
      <c r="H516" t="s">
        <v>1896</v>
      </c>
      <c r="I516" t="s">
        <v>2089</v>
      </c>
      <c r="J516" s="7" t="str" cm="1">
        <f t="array" aca="1" ref="J516" ca="1">_xlfn.IFS((TODAY()-D516)/365.25&lt;20,"&lt; 20",
(TODAY()-D516)/365.25&lt;30,"20 - 30",
(TODAY()-D516)/365.25&lt;40,"30 - 40",
(TODAY()-D516)/365.25&lt;50,"40 - 50",
(TODAY()-D516)/365.25&lt;60,"50 - 60",
(TODAY()-D516)/365.25&lt;70,"60 - 70",
TRUE,"70+")</f>
        <v>50 - 60</v>
      </c>
      <c r="K516" t="str">
        <f t="shared" si="8"/>
        <v>USA</v>
      </c>
      <c r="L516" s="14">
        <f>SUMIF(ORDERLINES!D:D,CUSTOMERS!A516,ORDERLINES!J:J)</f>
        <v>700</v>
      </c>
      <c r="M516" s="14">
        <f>SUMIF(ORDERLINES!D:D,CUSTOMERS!A516,ORDERLINES!L:L)</f>
        <v>340</v>
      </c>
    </row>
    <row r="517" spans="1:13" x14ac:dyDescent="0.2">
      <c r="A517">
        <v>519</v>
      </c>
      <c r="B517" t="s">
        <v>1495</v>
      </c>
      <c r="C517" t="s">
        <v>1496</v>
      </c>
      <c r="D517" s="3">
        <v>28989</v>
      </c>
      <c r="E517">
        <v>4</v>
      </c>
      <c r="F517" s="6" t="str" cm="1">
        <f t="array" ref="F517">_xlfn.IFS(E517=1,"$0 - $19999",
E517=2,"$20000 - $39999",
E517=3,"$40000 - $59999",
E517=4,"$60000 - $69999",
E517=5,"$70000 - $79999",
E517=6,"$80000 - $89999",
E517=7,"$90000 - $99999",
E517=8,"$100000 - $199999",
E517=9,"$200000 - $249999",
TRUE,"$250000 +")</f>
        <v>$60000 - $69999</v>
      </c>
      <c r="G517" t="s">
        <v>1497</v>
      </c>
      <c r="H517" t="s">
        <v>1909</v>
      </c>
      <c r="I517" t="s">
        <v>2089</v>
      </c>
      <c r="J517" s="7" t="str" cm="1">
        <f t="array" aca="1" ref="J517" ca="1">_xlfn.IFS((TODAY()-D517)/365.25&lt;20,"&lt; 20",
(TODAY()-D517)/365.25&lt;30,"20 - 30",
(TODAY()-D517)/365.25&lt;40,"30 - 40",
(TODAY()-D517)/365.25&lt;50,"40 - 50",
(TODAY()-D517)/365.25&lt;60,"50 - 60",
(TODAY()-D517)/365.25&lt;70,"60 - 70",
TRUE,"70+")</f>
        <v>40 - 50</v>
      </c>
      <c r="K517" t="str">
        <f t="shared" si="8"/>
        <v>USA</v>
      </c>
      <c r="L517" s="14">
        <f>SUMIF(ORDERLINES!D:D,CUSTOMERS!A517,ORDERLINES!J:J)</f>
        <v>77</v>
      </c>
      <c r="M517" s="14">
        <f>SUMIF(ORDERLINES!D:D,CUSTOMERS!A517,ORDERLINES!L:L)</f>
        <v>32.5</v>
      </c>
    </row>
    <row r="518" spans="1:13" x14ac:dyDescent="0.2">
      <c r="A518">
        <v>520</v>
      </c>
      <c r="B518" t="s">
        <v>318</v>
      </c>
      <c r="C518" t="s">
        <v>1498</v>
      </c>
      <c r="D518" s="3">
        <v>33464</v>
      </c>
      <c r="E518">
        <v>6</v>
      </c>
      <c r="F518" s="6" t="str" cm="1">
        <f t="array" ref="F518">_xlfn.IFS(E518=1,"$0 - $19999",
E518=2,"$20000 - $39999",
E518=3,"$40000 - $59999",
E518=4,"$60000 - $69999",
E518=5,"$70000 - $79999",
E518=6,"$80000 - $89999",
E518=7,"$90000 - $99999",
E518=8,"$100000 - $199999",
E518=9,"$200000 - $249999",
TRUE,"$250000 +")</f>
        <v>$80000 - $89999</v>
      </c>
      <c r="G518" t="s">
        <v>1499</v>
      </c>
      <c r="H518" t="s">
        <v>1909</v>
      </c>
      <c r="I518" t="s">
        <v>2089</v>
      </c>
      <c r="J518" s="7" t="str" cm="1">
        <f t="array" aca="1" ref="J518" ca="1">_xlfn.IFS((TODAY()-D518)/365.25&lt;20,"&lt; 20",
(TODAY()-D518)/365.25&lt;30,"20 - 30",
(TODAY()-D518)/365.25&lt;40,"30 - 40",
(TODAY()-D518)/365.25&lt;50,"40 - 50",
(TODAY()-D518)/365.25&lt;60,"50 - 60",
(TODAY()-D518)/365.25&lt;70,"60 - 70",
TRUE,"70+")</f>
        <v>30 - 40</v>
      </c>
      <c r="K518" t="str">
        <f t="shared" si="8"/>
        <v>USA</v>
      </c>
      <c r="L518" s="14">
        <f>SUMIF(ORDERLINES!D:D,CUSTOMERS!A518,ORDERLINES!J:J)</f>
        <v>39</v>
      </c>
      <c r="M518" s="14">
        <f>SUMIF(ORDERLINES!D:D,CUSTOMERS!A518,ORDERLINES!L:L)</f>
        <v>16.5</v>
      </c>
    </row>
    <row r="519" spans="1:13" x14ac:dyDescent="0.2">
      <c r="A519">
        <v>521</v>
      </c>
      <c r="B519" t="s">
        <v>347</v>
      </c>
      <c r="C519" t="s">
        <v>1500</v>
      </c>
      <c r="D519" s="3">
        <v>29391</v>
      </c>
      <c r="E519">
        <v>2</v>
      </c>
      <c r="F519" s="6" t="str" cm="1">
        <f t="array" ref="F519">_xlfn.IFS(E519=1,"$0 - $19999",
E519=2,"$20000 - $39999",
E519=3,"$40000 - $59999",
E519=4,"$60000 - $69999",
E519=5,"$70000 - $79999",
E519=6,"$80000 - $89999",
E519=7,"$90000 - $99999",
E519=8,"$100000 - $199999",
E519=9,"$200000 - $249999",
TRUE,"$250000 +")</f>
        <v>$20000 - $39999</v>
      </c>
      <c r="G519" t="s">
        <v>1501</v>
      </c>
      <c r="H519" t="s">
        <v>2083</v>
      </c>
      <c r="I519" t="s">
        <v>2097</v>
      </c>
      <c r="J519" s="7" t="str" cm="1">
        <f t="array" aca="1" ref="J519" ca="1">_xlfn.IFS((TODAY()-D519)/365.25&lt;20,"&lt; 20",
(TODAY()-D519)/365.25&lt;30,"20 - 30",
(TODAY()-D519)/365.25&lt;40,"30 - 40",
(TODAY()-D519)/365.25&lt;50,"40 - 50",
(TODAY()-D519)/365.25&lt;60,"50 - 60",
(TODAY()-D519)/365.25&lt;70,"60 - 70",
TRUE,"70+")</f>
        <v>40 - 50</v>
      </c>
      <c r="K519" t="str">
        <f t="shared" si="8"/>
        <v>Europe</v>
      </c>
      <c r="L519" s="14">
        <f>SUMIF(ORDERLINES!D:D,CUSTOMERS!A519,ORDERLINES!J:J)</f>
        <v>136</v>
      </c>
      <c r="M519" s="14">
        <f>SUMIF(ORDERLINES!D:D,CUSTOMERS!A519,ORDERLINES!L:L)</f>
        <v>55</v>
      </c>
    </row>
    <row r="520" spans="1:13" x14ac:dyDescent="0.2">
      <c r="A520">
        <v>522</v>
      </c>
      <c r="B520" t="s">
        <v>1502</v>
      </c>
      <c r="C520" t="s">
        <v>1503</v>
      </c>
      <c r="D520" s="3">
        <v>33222</v>
      </c>
      <c r="E520">
        <v>2</v>
      </c>
      <c r="F520" s="6" t="str" cm="1">
        <f t="array" ref="F520">_xlfn.IFS(E520=1,"$0 - $19999",
E520=2,"$20000 - $39999",
E520=3,"$40000 - $59999",
E520=4,"$60000 - $69999",
E520=5,"$70000 - $79999",
E520=6,"$80000 - $89999",
E520=7,"$90000 - $99999",
E520=8,"$100000 - $199999",
E520=9,"$200000 - $249999",
TRUE,"$250000 +")</f>
        <v>$20000 - $39999</v>
      </c>
      <c r="G520" t="s">
        <v>1504</v>
      </c>
      <c r="H520" t="s">
        <v>1901</v>
      </c>
      <c r="I520" t="s">
        <v>2089</v>
      </c>
      <c r="J520" s="7" t="str" cm="1">
        <f t="array" aca="1" ref="J520" ca="1">_xlfn.IFS((TODAY()-D520)/365.25&lt;20,"&lt; 20",
(TODAY()-D520)/365.25&lt;30,"20 - 30",
(TODAY()-D520)/365.25&lt;40,"30 - 40",
(TODAY()-D520)/365.25&lt;50,"40 - 50",
(TODAY()-D520)/365.25&lt;60,"50 - 60",
(TODAY()-D520)/365.25&lt;70,"60 - 70",
TRUE,"70+")</f>
        <v>30 - 40</v>
      </c>
      <c r="K520" t="str">
        <f t="shared" si="8"/>
        <v>USA</v>
      </c>
      <c r="L520" s="14">
        <f>SUMIF(ORDERLINES!D:D,CUSTOMERS!A520,ORDERLINES!J:J)</f>
        <v>1878</v>
      </c>
      <c r="M520" s="14">
        <f>SUMIF(ORDERLINES!D:D,CUSTOMERS!A520,ORDERLINES!L:L)</f>
        <v>925</v>
      </c>
    </row>
    <row r="521" spans="1:13" x14ac:dyDescent="0.2">
      <c r="A521">
        <v>523</v>
      </c>
      <c r="B521" t="s">
        <v>207</v>
      </c>
      <c r="C521" t="s">
        <v>1505</v>
      </c>
      <c r="D521" s="3">
        <v>32445</v>
      </c>
      <c r="E521">
        <v>4</v>
      </c>
      <c r="F521" s="6" t="str" cm="1">
        <f t="array" ref="F521">_xlfn.IFS(E521=1,"$0 - $19999",
E521=2,"$20000 - $39999",
E521=3,"$40000 - $59999",
E521=4,"$60000 - $69999",
E521=5,"$70000 - $79999",
E521=6,"$80000 - $89999",
E521=7,"$90000 - $99999",
E521=8,"$100000 - $199999",
E521=9,"$200000 - $249999",
TRUE,"$250000 +")</f>
        <v>$60000 - $69999</v>
      </c>
      <c r="G521" t="s">
        <v>1506</v>
      </c>
      <c r="H521" t="s">
        <v>1936</v>
      </c>
      <c r="I521" t="s">
        <v>2090</v>
      </c>
      <c r="J521" s="7" t="str" cm="1">
        <f t="array" aca="1" ref="J521" ca="1">_xlfn.IFS((TODAY()-D521)/365.25&lt;20,"&lt; 20",
(TODAY()-D521)/365.25&lt;30,"20 - 30",
(TODAY()-D521)/365.25&lt;40,"30 - 40",
(TODAY()-D521)/365.25&lt;50,"40 - 50",
(TODAY()-D521)/365.25&lt;60,"50 - 60",
(TODAY()-D521)/365.25&lt;70,"60 - 70",
TRUE,"70+")</f>
        <v>30 - 40</v>
      </c>
      <c r="K521" t="str">
        <f t="shared" si="8"/>
        <v>USA</v>
      </c>
      <c r="L521" s="14">
        <f>SUMIF(ORDERLINES!D:D,CUSTOMERS!A521,ORDERLINES!J:J)</f>
        <v>301</v>
      </c>
      <c r="M521" s="14">
        <f>SUMIF(ORDERLINES!D:D,CUSTOMERS!A521,ORDERLINES!L:L)</f>
        <v>139.5</v>
      </c>
    </row>
    <row r="522" spans="1:13" x14ac:dyDescent="0.2">
      <c r="A522">
        <v>524</v>
      </c>
      <c r="B522" t="s">
        <v>1507</v>
      </c>
      <c r="C522" t="s">
        <v>1508</v>
      </c>
      <c r="D522" s="3">
        <v>31853</v>
      </c>
      <c r="E522">
        <v>4</v>
      </c>
      <c r="F522" s="6" t="str" cm="1">
        <f t="array" ref="F522">_xlfn.IFS(E522=1,"$0 - $19999",
E522=2,"$20000 - $39999",
E522=3,"$40000 - $59999",
E522=4,"$60000 - $69999",
E522=5,"$70000 - $79999",
E522=6,"$80000 - $89999",
E522=7,"$90000 - $99999",
E522=8,"$100000 - $199999",
E522=9,"$200000 - $249999",
TRUE,"$250000 +")</f>
        <v>$60000 - $69999</v>
      </c>
      <c r="G522" t="s">
        <v>1509</v>
      </c>
      <c r="H522" t="s">
        <v>1973</v>
      </c>
      <c r="I522" t="s">
        <v>2089</v>
      </c>
      <c r="J522" s="7" t="str" cm="1">
        <f t="array" aca="1" ref="J522" ca="1">_xlfn.IFS((TODAY()-D522)/365.25&lt;20,"&lt; 20",
(TODAY()-D522)/365.25&lt;30,"20 - 30",
(TODAY()-D522)/365.25&lt;40,"30 - 40",
(TODAY()-D522)/365.25&lt;50,"40 - 50",
(TODAY()-D522)/365.25&lt;60,"50 - 60",
(TODAY()-D522)/365.25&lt;70,"60 - 70",
TRUE,"70+")</f>
        <v>30 - 40</v>
      </c>
      <c r="K522" t="str">
        <f t="shared" si="8"/>
        <v>USA</v>
      </c>
      <c r="L522" s="14">
        <f>SUMIF(ORDERLINES!D:D,CUSTOMERS!A522,ORDERLINES!J:J)</f>
        <v>114</v>
      </c>
      <c r="M522" s="14">
        <f>SUMIF(ORDERLINES!D:D,CUSTOMERS!A522,ORDERLINES!L:L)</f>
        <v>46</v>
      </c>
    </row>
    <row r="523" spans="1:13" x14ac:dyDescent="0.2">
      <c r="A523">
        <v>525</v>
      </c>
      <c r="B523" t="s">
        <v>1510</v>
      </c>
      <c r="C523" t="s">
        <v>1511</v>
      </c>
      <c r="D523" s="3">
        <v>32339</v>
      </c>
      <c r="E523">
        <v>4</v>
      </c>
      <c r="F523" s="6" t="str" cm="1">
        <f t="array" ref="F523">_xlfn.IFS(E523=1,"$0 - $19999",
E523=2,"$20000 - $39999",
E523=3,"$40000 - $59999",
E523=4,"$60000 - $69999",
E523=5,"$70000 - $79999",
E523=6,"$80000 - $89999",
E523=7,"$90000 - $99999",
E523=8,"$100000 - $199999",
E523=9,"$200000 - $249999",
TRUE,"$250000 +")</f>
        <v>$60000 - $69999</v>
      </c>
      <c r="G523" t="s">
        <v>1512</v>
      </c>
      <c r="H523" t="s">
        <v>1937</v>
      </c>
      <c r="I523" t="s">
        <v>2089</v>
      </c>
      <c r="J523" s="7" t="str" cm="1">
        <f t="array" aca="1" ref="J523" ca="1">_xlfn.IFS((TODAY()-D523)/365.25&lt;20,"&lt; 20",
(TODAY()-D523)/365.25&lt;30,"20 - 30",
(TODAY()-D523)/365.25&lt;40,"30 - 40",
(TODAY()-D523)/365.25&lt;50,"40 - 50",
(TODAY()-D523)/365.25&lt;60,"50 - 60",
(TODAY()-D523)/365.25&lt;70,"60 - 70",
TRUE,"70+")</f>
        <v>30 - 40</v>
      </c>
      <c r="K523" t="str">
        <f t="shared" si="8"/>
        <v>USA</v>
      </c>
      <c r="L523" s="14">
        <f>SUMIF(ORDERLINES!D:D,CUSTOMERS!A523,ORDERLINES!J:J)</f>
        <v>194</v>
      </c>
      <c r="M523" s="14">
        <f>SUMIF(ORDERLINES!D:D,CUSTOMERS!A523,ORDERLINES!L:L)</f>
        <v>94</v>
      </c>
    </row>
    <row r="524" spans="1:13" x14ac:dyDescent="0.2">
      <c r="A524">
        <v>526</v>
      </c>
      <c r="B524" t="s">
        <v>610</v>
      </c>
      <c r="C524" t="s">
        <v>1513</v>
      </c>
      <c r="D524" s="3">
        <v>30853</v>
      </c>
      <c r="E524">
        <v>3</v>
      </c>
      <c r="F524" s="6" t="str" cm="1">
        <f t="array" ref="F524">_xlfn.IFS(E524=1,"$0 - $19999",
E524=2,"$20000 - $39999",
E524=3,"$40000 - $59999",
E524=4,"$60000 - $69999",
E524=5,"$70000 - $79999",
E524=6,"$80000 - $89999",
E524=7,"$90000 - $99999",
E524=8,"$100000 - $199999",
E524=9,"$200000 - $249999",
TRUE,"$250000 +")</f>
        <v>$40000 - $59999</v>
      </c>
      <c r="G524" t="s">
        <v>1514</v>
      </c>
      <c r="H524" t="s">
        <v>1980</v>
      </c>
      <c r="I524" t="s">
        <v>2093</v>
      </c>
      <c r="J524" s="7" t="str" cm="1">
        <f t="array" aca="1" ref="J524" ca="1">_xlfn.IFS((TODAY()-D524)/365.25&lt;20,"&lt; 20",
(TODAY()-D524)/365.25&lt;30,"20 - 30",
(TODAY()-D524)/365.25&lt;40,"30 - 40",
(TODAY()-D524)/365.25&lt;50,"40 - 50",
(TODAY()-D524)/365.25&lt;60,"50 - 60",
(TODAY()-D524)/365.25&lt;70,"60 - 70",
TRUE,"70+")</f>
        <v>30 - 40</v>
      </c>
      <c r="K524" t="str">
        <f t="shared" si="8"/>
        <v>USA</v>
      </c>
      <c r="L524" s="14">
        <f>SUMIF(ORDERLINES!D:D,CUSTOMERS!A524,ORDERLINES!J:J)</f>
        <v>80</v>
      </c>
      <c r="M524" s="14">
        <f>SUMIF(ORDERLINES!D:D,CUSTOMERS!A524,ORDERLINES!L:L)</f>
        <v>37</v>
      </c>
    </row>
    <row r="525" spans="1:13" x14ac:dyDescent="0.2">
      <c r="A525">
        <v>527</v>
      </c>
      <c r="B525" t="s">
        <v>997</v>
      </c>
      <c r="C525" t="s">
        <v>1515</v>
      </c>
      <c r="D525" s="3">
        <v>31251</v>
      </c>
      <c r="E525">
        <v>4</v>
      </c>
      <c r="F525" s="6" t="str" cm="1">
        <f t="array" ref="F525">_xlfn.IFS(E525=1,"$0 - $19999",
E525=2,"$20000 - $39999",
E525=3,"$40000 - $59999",
E525=4,"$60000 - $69999",
E525=5,"$70000 - $79999",
E525=6,"$80000 - $89999",
E525=7,"$90000 - $99999",
E525=8,"$100000 - $199999",
E525=9,"$200000 - $249999",
TRUE,"$250000 +")</f>
        <v>$60000 - $69999</v>
      </c>
      <c r="G525" t="s">
        <v>1516</v>
      </c>
      <c r="H525" t="s">
        <v>1995</v>
      </c>
      <c r="I525" t="s">
        <v>2091</v>
      </c>
      <c r="J525" s="7" t="str" cm="1">
        <f t="array" aca="1" ref="J525" ca="1">_xlfn.IFS((TODAY()-D525)/365.25&lt;20,"&lt; 20",
(TODAY()-D525)/365.25&lt;30,"20 - 30",
(TODAY()-D525)/365.25&lt;40,"30 - 40",
(TODAY()-D525)/365.25&lt;50,"40 - 50",
(TODAY()-D525)/365.25&lt;60,"50 - 60",
(TODAY()-D525)/365.25&lt;70,"60 - 70",
TRUE,"70+")</f>
        <v>30 - 40</v>
      </c>
      <c r="K525" t="str">
        <f t="shared" si="8"/>
        <v>USA</v>
      </c>
      <c r="L525" s="14">
        <f>SUMIF(ORDERLINES!D:D,CUSTOMERS!A525,ORDERLINES!J:J)</f>
        <v>125</v>
      </c>
      <c r="M525" s="14">
        <f>SUMIF(ORDERLINES!D:D,CUSTOMERS!A525,ORDERLINES!L:L)</f>
        <v>59.5</v>
      </c>
    </row>
    <row r="526" spans="1:13" x14ac:dyDescent="0.2">
      <c r="A526">
        <v>528</v>
      </c>
      <c r="B526" t="s">
        <v>1490</v>
      </c>
      <c r="C526" t="s">
        <v>1517</v>
      </c>
      <c r="D526" s="3">
        <v>31646</v>
      </c>
      <c r="E526">
        <v>5</v>
      </c>
      <c r="F526" s="6" t="str" cm="1">
        <f t="array" ref="F526">_xlfn.IFS(E526=1,"$0 - $19999",
E526=2,"$20000 - $39999",
E526=3,"$40000 - $59999",
E526=4,"$60000 - $69999",
E526=5,"$70000 - $79999",
E526=6,"$80000 - $89999",
E526=7,"$90000 - $99999",
E526=8,"$100000 - $199999",
E526=9,"$200000 - $249999",
TRUE,"$250000 +")</f>
        <v>$70000 - $79999</v>
      </c>
      <c r="G526" t="s">
        <v>1518</v>
      </c>
      <c r="H526" t="s">
        <v>1888</v>
      </c>
      <c r="I526" t="s">
        <v>2094</v>
      </c>
      <c r="J526" s="7" t="str" cm="1">
        <f t="array" aca="1" ref="J526" ca="1">_xlfn.IFS((TODAY()-D526)/365.25&lt;20,"&lt; 20",
(TODAY()-D526)/365.25&lt;30,"20 - 30",
(TODAY()-D526)/365.25&lt;40,"30 - 40",
(TODAY()-D526)/365.25&lt;50,"40 - 50",
(TODAY()-D526)/365.25&lt;60,"50 - 60",
(TODAY()-D526)/365.25&lt;70,"60 - 70",
TRUE,"70+")</f>
        <v>30 - 40</v>
      </c>
      <c r="K526" t="str">
        <f t="shared" si="8"/>
        <v>USA</v>
      </c>
      <c r="L526" s="14">
        <f>SUMIF(ORDERLINES!D:D,CUSTOMERS!A526,ORDERLINES!J:J)</f>
        <v>259</v>
      </c>
      <c r="M526" s="14">
        <f>SUMIF(ORDERLINES!D:D,CUSTOMERS!A526,ORDERLINES!L:L)</f>
        <v>115.5</v>
      </c>
    </row>
    <row r="527" spans="1:13" x14ac:dyDescent="0.2">
      <c r="A527">
        <v>529</v>
      </c>
      <c r="B527" t="s">
        <v>1519</v>
      </c>
      <c r="C527" t="s">
        <v>1520</v>
      </c>
      <c r="D527" s="3">
        <v>32047</v>
      </c>
      <c r="E527">
        <v>4</v>
      </c>
      <c r="F527" s="6" t="str" cm="1">
        <f t="array" ref="F527">_xlfn.IFS(E527=1,"$0 - $19999",
E527=2,"$20000 - $39999",
E527=3,"$40000 - $59999",
E527=4,"$60000 - $69999",
E527=5,"$70000 - $79999",
E527=6,"$80000 - $89999",
E527=7,"$90000 - $99999",
E527=8,"$100000 - $199999",
E527=9,"$200000 - $249999",
TRUE,"$250000 +")</f>
        <v>$60000 - $69999</v>
      </c>
      <c r="G527" t="s">
        <v>1521</v>
      </c>
      <c r="H527" t="s">
        <v>1981</v>
      </c>
      <c r="I527" t="s">
        <v>2093</v>
      </c>
      <c r="J527" s="7" t="str" cm="1">
        <f t="array" aca="1" ref="J527" ca="1">_xlfn.IFS((TODAY()-D527)/365.25&lt;20,"&lt; 20",
(TODAY()-D527)/365.25&lt;30,"20 - 30",
(TODAY()-D527)/365.25&lt;40,"30 - 40",
(TODAY()-D527)/365.25&lt;50,"40 - 50",
(TODAY()-D527)/365.25&lt;60,"50 - 60",
(TODAY()-D527)/365.25&lt;70,"60 - 70",
TRUE,"70+")</f>
        <v>30 - 40</v>
      </c>
      <c r="K527" t="str">
        <f t="shared" si="8"/>
        <v>USA</v>
      </c>
      <c r="L527" s="14">
        <f>SUMIF(ORDERLINES!D:D,CUSTOMERS!A527,ORDERLINES!J:J)</f>
        <v>579</v>
      </c>
      <c r="M527" s="14">
        <f>SUMIF(ORDERLINES!D:D,CUSTOMERS!A527,ORDERLINES!L:L)</f>
        <v>256.5</v>
      </c>
    </row>
    <row r="528" spans="1:13" x14ac:dyDescent="0.2">
      <c r="A528">
        <v>530</v>
      </c>
      <c r="B528" t="s">
        <v>1522</v>
      </c>
      <c r="C528" t="s">
        <v>1523</v>
      </c>
      <c r="D528" s="3">
        <v>31460</v>
      </c>
      <c r="E528">
        <v>10</v>
      </c>
      <c r="F528" s="6" t="str" cm="1">
        <f t="array" ref="F528">_xlfn.IFS(E528=1,"$0 - $19999",
E528=2,"$20000 - $39999",
E528=3,"$40000 - $59999",
E528=4,"$60000 - $69999",
E528=5,"$70000 - $79999",
E528=6,"$80000 - $89999",
E528=7,"$90000 - $99999",
E528=8,"$100000 - $199999",
E528=9,"$200000 - $249999",
TRUE,"$250000 +")</f>
        <v>$250000 +</v>
      </c>
      <c r="G528" t="s">
        <v>1524</v>
      </c>
      <c r="H528" t="s">
        <v>1924</v>
      </c>
      <c r="I528" t="s">
        <v>2092</v>
      </c>
      <c r="J528" s="7" t="str" cm="1">
        <f t="array" aca="1" ref="J528" ca="1">_xlfn.IFS((TODAY()-D528)/365.25&lt;20,"&lt; 20",
(TODAY()-D528)/365.25&lt;30,"20 - 30",
(TODAY()-D528)/365.25&lt;40,"30 - 40",
(TODAY()-D528)/365.25&lt;50,"40 - 50",
(TODAY()-D528)/365.25&lt;60,"50 - 60",
(TODAY()-D528)/365.25&lt;70,"60 - 70",
TRUE,"70+")</f>
        <v>30 - 40</v>
      </c>
      <c r="K528" t="str">
        <f t="shared" si="8"/>
        <v>USA</v>
      </c>
      <c r="L528" s="14">
        <f>SUMIF(ORDERLINES!D:D,CUSTOMERS!A528,ORDERLINES!J:J)</f>
        <v>240</v>
      </c>
      <c r="M528" s="14">
        <f>SUMIF(ORDERLINES!D:D,CUSTOMERS!A528,ORDERLINES!L:L)</f>
        <v>106</v>
      </c>
    </row>
    <row r="529" spans="1:13" x14ac:dyDescent="0.2">
      <c r="A529">
        <v>531</v>
      </c>
      <c r="B529" t="s">
        <v>284</v>
      </c>
      <c r="C529" t="s">
        <v>1525</v>
      </c>
      <c r="D529" s="3">
        <v>32746</v>
      </c>
      <c r="E529">
        <v>8</v>
      </c>
      <c r="F529" s="6" t="str" cm="1">
        <f t="array" ref="F529">_xlfn.IFS(E529=1,"$0 - $19999",
E529=2,"$20000 - $39999",
E529=3,"$40000 - $59999",
E529=4,"$60000 - $69999",
E529=5,"$70000 - $79999",
E529=6,"$80000 - $89999",
E529=7,"$90000 - $99999",
E529=8,"$100000 - $199999",
E529=9,"$200000 - $249999",
TRUE,"$250000 +")</f>
        <v>$100000 - $199999</v>
      </c>
      <c r="G529" t="s">
        <v>1526</v>
      </c>
      <c r="H529" t="s">
        <v>1965</v>
      </c>
      <c r="I529" t="s">
        <v>2089</v>
      </c>
      <c r="J529" s="7" t="str" cm="1">
        <f t="array" aca="1" ref="J529" ca="1">_xlfn.IFS((TODAY()-D529)/365.25&lt;20,"&lt; 20",
(TODAY()-D529)/365.25&lt;30,"20 - 30",
(TODAY()-D529)/365.25&lt;40,"30 - 40",
(TODAY()-D529)/365.25&lt;50,"40 - 50",
(TODAY()-D529)/365.25&lt;60,"50 - 60",
(TODAY()-D529)/365.25&lt;70,"60 - 70",
TRUE,"70+")</f>
        <v>30 - 40</v>
      </c>
      <c r="K529" t="str">
        <f t="shared" si="8"/>
        <v>USA</v>
      </c>
      <c r="L529" s="14">
        <f>SUMIF(ORDERLINES!D:D,CUSTOMERS!A529,ORDERLINES!J:J)</f>
        <v>482</v>
      </c>
      <c r="M529" s="14">
        <f>SUMIF(ORDERLINES!D:D,CUSTOMERS!A529,ORDERLINES!L:L)</f>
        <v>221</v>
      </c>
    </row>
    <row r="530" spans="1:13" x14ac:dyDescent="0.2">
      <c r="A530">
        <v>532</v>
      </c>
      <c r="B530" t="s">
        <v>1527</v>
      </c>
      <c r="C530" t="s">
        <v>1528</v>
      </c>
      <c r="D530" s="3">
        <v>32822</v>
      </c>
      <c r="E530">
        <v>2</v>
      </c>
      <c r="F530" s="6" t="str" cm="1">
        <f t="array" ref="F530">_xlfn.IFS(E530=1,"$0 - $19999",
E530=2,"$20000 - $39999",
E530=3,"$40000 - $59999",
E530=4,"$60000 - $69999",
E530=5,"$70000 - $79999",
E530=6,"$80000 - $89999",
E530=7,"$90000 - $99999",
E530=8,"$100000 - $199999",
E530=9,"$200000 - $249999",
TRUE,"$250000 +")</f>
        <v>$20000 - $39999</v>
      </c>
      <c r="G530" t="s">
        <v>1529</v>
      </c>
      <c r="H530" t="s">
        <v>1938</v>
      </c>
      <c r="I530" t="s">
        <v>2095</v>
      </c>
      <c r="J530" s="7" t="str" cm="1">
        <f t="array" aca="1" ref="J530" ca="1">_xlfn.IFS((TODAY()-D530)/365.25&lt;20,"&lt; 20",
(TODAY()-D530)/365.25&lt;30,"20 - 30",
(TODAY()-D530)/365.25&lt;40,"30 - 40",
(TODAY()-D530)/365.25&lt;50,"40 - 50",
(TODAY()-D530)/365.25&lt;60,"50 - 60",
(TODAY()-D530)/365.25&lt;70,"60 - 70",
TRUE,"70+")</f>
        <v>30 - 40</v>
      </c>
      <c r="K530" t="str">
        <f t="shared" si="8"/>
        <v>USA</v>
      </c>
      <c r="L530" s="14">
        <f>SUMIF(ORDERLINES!D:D,CUSTOMERS!A530,ORDERLINES!J:J)</f>
        <v>92</v>
      </c>
      <c r="M530" s="14">
        <f>SUMIF(ORDERLINES!D:D,CUSTOMERS!A530,ORDERLINES!L:L)</f>
        <v>42</v>
      </c>
    </row>
    <row r="531" spans="1:13" x14ac:dyDescent="0.2">
      <c r="A531">
        <v>533</v>
      </c>
      <c r="B531" t="s">
        <v>1388</v>
      </c>
      <c r="C531" t="s">
        <v>1530</v>
      </c>
      <c r="D531" s="3">
        <v>33117</v>
      </c>
      <c r="E531">
        <v>9</v>
      </c>
      <c r="F531" s="6" t="str" cm="1">
        <f t="array" ref="F531">_xlfn.IFS(E531=1,"$0 - $19999",
E531=2,"$20000 - $39999",
E531=3,"$40000 - $59999",
E531=4,"$60000 - $69999",
E531=5,"$70000 - $79999",
E531=6,"$80000 - $89999",
E531=7,"$90000 - $99999",
E531=8,"$100000 - $199999",
E531=9,"$200000 - $249999",
TRUE,"$250000 +")</f>
        <v>$200000 - $249999</v>
      </c>
      <c r="G531" t="s">
        <v>1531</v>
      </c>
      <c r="H531" t="s">
        <v>2084</v>
      </c>
      <c r="I531" t="s">
        <v>2097</v>
      </c>
      <c r="J531" s="7" t="str" cm="1">
        <f t="array" aca="1" ref="J531" ca="1">_xlfn.IFS((TODAY()-D531)/365.25&lt;20,"&lt; 20",
(TODAY()-D531)/365.25&lt;30,"20 - 30",
(TODAY()-D531)/365.25&lt;40,"30 - 40",
(TODAY()-D531)/365.25&lt;50,"40 - 50",
(TODAY()-D531)/365.25&lt;60,"50 - 60",
(TODAY()-D531)/365.25&lt;70,"60 - 70",
TRUE,"70+")</f>
        <v>30 - 40</v>
      </c>
      <c r="K531" t="str">
        <f t="shared" si="8"/>
        <v>Europe</v>
      </c>
      <c r="L531" s="14">
        <f>SUMIF(ORDERLINES!D:D,CUSTOMERS!A531,ORDERLINES!J:J)</f>
        <v>394</v>
      </c>
      <c r="M531" s="14">
        <f>SUMIF(ORDERLINES!D:D,CUSTOMERS!A531,ORDERLINES!L:L)</f>
        <v>188</v>
      </c>
    </row>
    <row r="532" spans="1:13" x14ac:dyDescent="0.2">
      <c r="A532">
        <v>534</v>
      </c>
      <c r="B532" t="s">
        <v>1146</v>
      </c>
      <c r="C532" t="s">
        <v>1532</v>
      </c>
      <c r="D532" s="3">
        <v>33514</v>
      </c>
      <c r="E532">
        <v>1</v>
      </c>
      <c r="F532" s="6" t="str" cm="1">
        <f t="array" ref="F532">_xlfn.IFS(E532=1,"$0 - $19999",
E532=2,"$20000 - $39999",
E532=3,"$40000 - $59999",
E532=4,"$60000 - $69999",
E532=5,"$70000 - $79999",
E532=6,"$80000 - $89999",
E532=7,"$90000 - $99999",
E532=8,"$100000 - $199999",
E532=9,"$200000 - $249999",
TRUE,"$250000 +")</f>
        <v>$0 - $19999</v>
      </c>
      <c r="G532" t="s">
        <v>1533</v>
      </c>
      <c r="H532" t="s">
        <v>1895</v>
      </c>
      <c r="I532" t="s">
        <v>2089</v>
      </c>
      <c r="J532" s="7" t="str" cm="1">
        <f t="array" aca="1" ref="J532" ca="1">_xlfn.IFS((TODAY()-D532)/365.25&lt;20,"&lt; 20",
(TODAY()-D532)/365.25&lt;30,"20 - 30",
(TODAY()-D532)/365.25&lt;40,"30 - 40",
(TODAY()-D532)/365.25&lt;50,"40 - 50",
(TODAY()-D532)/365.25&lt;60,"50 - 60",
(TODAY()-D532)/365.25&lt;70,"60 - 70",
TRUE,"70+")</f>
        <v>30 - 40</v>
      </c>
      <c r="K532" t="str">
        <f t="shared" si="8"/>
        <v>USA</v>
      </c>
      <c r="L532" s="14">
        <f>SUMIF(ORDERLINES!D:D,CUSTOMERS!A532,ORDERLINES!J:J)</f>
        <v>796</v>
      </c>
      <c r="M532" s="14">
        <f>SUMIF(ORDERLINES!D:D,CUSTOMERS!A532,ORDERLINES!L:L)</f>
        <v>387</v>
      </c>
    </row>
    <row r="533" spans="1:13" x14ac:dyDescent="0.2">
      <c r="A533">
        <v>535</v>
      </c>
      <c r="B533" t="s">
        <v>520</v>
      </c>
      <c r="C533" t="s">
        <v>1534</v>
      </c>
      <c r="D533" s="3">
        <v>32904</v>
      </c>
      <c r="E533">
        <v>2</v>
      </c>
      <c r="F533" s="6" t="str" cm="1">
        <f t="array" ref="F533">_xlfn.IFS(E533=1,"$0 - $19999",
E533=2,"$20000 - $39999",
E533=3,"$40000 - $59999",
E533=4,"$60000 - $69999",
E533=5,"$70000 - $79999",
E533=6,"$80000 - $89999",
E533=7,"$90000 - $99999",
E533=8,"$100000 - $199999",
E533=9,"$200000 - $249999",
TRUE,"$250000 +")</f>
        <v>$20000 - $39999</v>
      </c>
      <c r="G533" t="s">
        <v>1535</v>
      </c>
      <c r="H533" t="s">
        <v>1959</v>
      </c>
      <c r="I533" t="s">
        <v>2090</v>
      </c>
      <c r="J533" s="7" t="str" cm="1">
        <f t="array" aca="1" ref="J533" ca="1">_xlfn.IFS((TODAY()-D533)/365.25&lt;20,"&lt; 20",
(TODAY()-D533)/365.25&lt;30,"20 - 30",
(TODAY()-D533)/365.25&lt;40,"30 - 40",
(TODAY()-D533)/365.25&lt;50,"40 - 50",
(TODAY()-D533)/365.25&lt;60,"50 - 60",
(TODAY()-D533)/365.25&lt;70,"60 - 70",
TRUE,"70+")</f>
        <v>30 - 40</v>
      </c>
      <c r="K533" t="str">
        <f t="shared" si="8"/>
        <v>USA</v>
      </c>
      <c r="L533" s="14">
        <f>SUMIF(ORDERLINES!D:D,CUSTOMERS!A533,ORDERLINES!J:J)</f>
        <v>246</v>
      </c>
      <c r="M533" s="14">
        <f>SUMIF(ORDERLINES!D:D,CUSTOMERS!A533,ORDERLINES!L:L)</f>
        <v>110</v>
      </c>
    </row>
    <row r="534" spans="1:13" x14ac:dyDescent="0.2">
      <c r="A534">
        <v>536</v>
      </c>
      <c r="B534" t="s">
        <v>321</v>
      </c>
      <c r="C534" t="s">
        <v>1536</v>
      </c>
      <c r="D534" s="3">
        <v>31048</v>
      </c>
      <c r="E534">
        <v>4</v>
      </c>
      <c r="F534" s="6" t="str" cm="1">
        <f t="array" ref="F534">_xlfn.IFS(E534=1,"$0 - $19999",
E534=2,"$20000 - $39999",
E534=3,"$40000 - $59999",
E534=4,"$60000 - $69999",
E534=5,"$70000 - $79999",
E534=6,"$80000 - $89999",
E534=7,"$90000 - $99999",
E534=8,"$100000 - $199999",
E534=9,"$200000 - $249999",
TRUE,"$250000 +")</f>
        <v>$60000 - $69999</v>
      </c>
      <c r="G534" t="s">
        <v>1537</v>
      </c>
      <c r="H534" t="s">
        <v>1895</v>
      </c>
      <c r="I534" s="2" t="s">
        <v>2089</v>
      </c>
      <c r="J534" s="7" t="str" cm="1">
        <f t="array" aca="1" ref="J534" ca="1">_xlfn.IFS((TODAY()-D534)/365.25&lt;20,"&lt; 20",
(TODAY()-D534)/365.25&lt;30,"20 - 30",
(TODAY()-D534)/365.25&lt;40,"30 - 40",
(TODAY()-D534)/365.25&lt;50,"40 - 50",
(TODAY()-D534)/365.25&lt;60,"50 - 60",
(TODAY()-D534)/365.25&lt;70,"60 - 70",
TRUE,"70+")</f>
        <v>30 - 40</v>
      </c>
      <c r="K534" t="str">
        <f t="shared" si="8"/>
        <v>USA</v>
      </c>
      <c r="L534" s="14">
        <f>SUMIF(ORDERLINES!D:D,CUSTOMERS!A534,ORDERLINES!J:J)</f>
        <v>40</v>
      </c>
      <c r="M534" s="14">
        <f>SUMIF(ORDERLINES!D:D,CUSTOMERS!A534,ORDERLINES!L:L)</f>
        <v>17</v>
      </c>
    </row>
    <row r="535" spans="1:13" x14ac:dyDescent="0.2">
      <c r="A535">
        <v>537</v>
      </c>
      <c r="B535" t="s">
        <v>1538</v>
      </c>
      <c r="C535" t="s">
        <v>1539</v>
      </c>
      <c r="D535" s="3">
        <v>27095</v>
      </c>
      <c r="E535">
        <v>2</v>
      </c>
      <c r="F535" s="6" t="str" cm="1">
        <f t="array" ref="F535">_xlfn.IFS(E535=1,"$0 - $19999",
E535=2,"$20000 - $39999",
E535=3,"$40000 - $59999",
E535=4,"$60000 - $69999",
E535=5,"$70000 - $79999",
E535=6,"$80000 - $89999",
E535=7,"$90000 - $99999",
E535=8,"$100000 - $199999",
E535=9,"$200000 - $249999",
TRUE,"$250000 +")</f>
        <v>$20000 - $39999</v>
      </c>
      <c r="G535" t="s">
        <v>1540</v>
      </c>
      <c r="H535" t="s">
        <v>2032</v>
      </c>
      <c r="I535" t="s">
        <v>2089</v>
      </c>
      <c r="J535" s="7" t="str" cm="1">
        <f t="array" aca="1" ref="J535" ca="1">_xlfn.IFS((TODAY()-D535)/365.25&lt;20,"&lt; 20",
(TODAY()-D535)/365.25&lt;30,"20 - 30",
(TODAY()-D535)/365.25&lt;40,"30 - 40",
(TODAY()-D535)/365.25&lt;50,"40 - 50",
(TODAY()-D535)/365.25&lt;60,"50 - 60",
(TODAY()-D535)/365.25&lt;70,"60 - 70",
TRUE,"70+")</f>
        <v>50 - 60</v>
      </c>
      <c r="K535" t="str">
        <f t="shared" si="8"/>
        <v>USA</v>
      </c>
      <c r="L535" s="14">
        <f>SUMIF(ORDERLINES!D:D,CUSTOMERS!A535,ORDERLINES!J:J)</f>
        <v>4338</v>
      </c>
      <c r="M535" s="14">
        <f>SUMIF(ORDERLINES!D:D,CUSTOMERS!A535,ORDERLINES!L:L)</f>
        <v>2140</v>
      </c>
    </row>
    <row r="536" spans="1:13" x14ac:dyDescent="0.2">
      <c r="A536">
        <v>538</v>
      </c>
      <c r="B536" t="s">
        <v>1541</v>
      </c>
      <c r="C536" t="s">
        <v>1542</v>
      </c>
      <c r="D536" s="3">
        <v>26237</v>
      </c>
      <c r="E536">
        <v>1</v>
      </c>
      <c r="F536" s="6" t="str" cm="1">
        <f t="array" ref="F536">_xlfn.IFS(E536=1,"$0 - $19999",
E536=2,"$20000 - $39999",
E536=3,"$40000 - $59999",
E536=4,"$60000 - $69999",
E536=5,"$70000 - $79999",
E536=6,"$80000 - $89999",
E536=7,"$90000 - $99999",
E536=8,"$100000 - $199999",
E536=9,"$200000 - $249999",
TRUE,"$250000 +")</f>
        <v>$0 - $19999</v>
      </c>
      <c r="G536" t="s">
        <v>1543</v>
      </c>
      <c r="H536" t="s">
        <v>2010</v>
      </c>
      <c r="I536" t="s">
        <v>2093</v>
      </c>
      <c r="J536" s="7" t="str" cm="1">
        <f t="array" aca="1" ref="J536" ca="1">_xlfn.IFS((TODAY()-D536)/365.25&lt;20,"&lt; 20",
(TODAY()-D536)/365.25&lt;30,"20 - 30",
(TODAY()-D536)/365.25&lt;40,"30 - 40",
(TODAY()-D536)/365.25&lt;50,"40 - 50",
(TODAY()-D536)/365.25&lt;60,"50 - 60",
(TODAY()-D536)/365.25&lt;70,"60 - 70",
TRUE,"70+")</f>
        <v>50 - 60</v>
      </c>
      <c r="K536" t="str">
        <f t="shared" si="8"/>
        <v>USA</v>
      </c>
      <c r="L536" s="14">
        <f>SUMIF(ORDERLINES!D:D,CUSTOMERS!A536,ORDERLINES!J:J)</f>
        <v>49</v>
      </c>
      <c r="M536" s="14">
        <f>SUMIF(ORDERLINES!D:D,CUSTOMERS!A536,ORDERLINES!L:L)</f>
        <v>20.5</v>
      </c>
    </row>
    <row r="537" spans="1:13" x14ac:dyDescent="0.2">
      <c r="A537">
        <v>539</v>
      </c>
      <c r="B537" t="s">
        <v>1164</v>
      </c>
      <c r="C537" t="s">
        <v>1544</v>
      </c>
      <c r="D537" s="3">
        <v>27896</v>
      </c>
      <c r="E537">
        <v>6</v>
      </c>
      <c r="F537" s="6" t="str" cm="1">
        <f t="array" ref="F537">_xlfn.IFS(E537=1,"$0 - $19999",
E537=2,"$20000 - $39999",
E537=3,"$40000 - $59999",
E537=4,"$60000 - $69999",
E537=5,"$70000 - $79999",
E537=6,"$80000 - $89999",
E537=7,"$90000 - $99999",
E537=8,"$100000 - $199999",
E537=9,"$200000 - $249999",
TRUE,"$250000 +")</f>
        <v>$80000 - $89999</v>
      </c>
      <c r="G537" t="s">
        <v>1545</v>
      </c>
      <c r="H537" t="s">
        <v>2078</v>
      </c>
      <c r="I537" t="s">
        <v>2091</v>
      </c>
      <c r="J537" s="7" t="str" cm="1">
        <f t="array" aca="1" ref="J537" ca="1">_xlfn.IFS((TODAY()-D537)/365.25&lt;20,"&lt; 20",
(TODAY()-D537)/365.25&lt;30,"20 - 30",
(TODAY()-D537)/365.25&lt;40,"30 - 40",
(TODAY()-D537)/365.25&lt;50,"40 - 50",
(TODAY()-D537)/365.25&lt;60,"50 - 60",
(TODAY()-D537)/365.25&lt;70,"60 - 70",
TRUE,"70+")</f>
        <v>40 - 50</v>
      </c>
      <c r="K537" t="str">
        <f t="shared" si="8"/>
        <v>USA</v>
      </c>
      <c r="L537" s="14">
        <f>SUMIF(ORDERLINES!D:D,CUSTOMERS!A537,ORDERLINES!J:J)</f>
        <v>1245</v>
      </c>
      <c r="M537" s="14">
        <f>SUMIF(ORDERLINES!D:D,CUSTOMERS!A537,ORDERLINES!L:L)</f>
        <v>615.5</v>
      </c>
    </row>
    <row r="538" spans="1:13" x14ac:dyDescent="0.2">
      <c r="A538">
        <v>540</v>
      </c>
      <c r="B538" t="s">
        <v>1546</v>
      </c>
      <c r="C538" t="s">
        <v>1547</v>
      </c>
      <c r="D538" s="3">
        <v>26662</v>
      </c>
      <c r="E538">
        <v>3</v>
      </c>
      <c r="F538" s="6" t="str" cm="1">
        <f t="array" ref="F538">_xlfn.IFS(E538=1,"$0 - $19999",
E538=2,"$20000 - $39999",
E538=3,"$40000 - $59999",
E538=4,"$60000 - $69999",
E538=5,"$70000 - $79999",
E538=6,"$80000 - $89999",
E538=7,"$90000 - $99999",
E538=8,"$100000 - $199999",
E538=9,"$200000 - $249999",
TRUE,"$250000 +")</f>
        <v>$40000 - $59999</v>
      </c>
      <c r="G538" t="s">
        <v>1548</v>
      </c>
      <c r="H538" t="s">
        <v>2058</v>
      </c>
      <c r="I538" t="s">
        <v>2091</v>
      </c>
      <c r="J538" s="7" t="str" cm="1">
        <f t="array" aca="1" ref="J538" ca="1">_xlfn.IFS((TODAY()-D538)/365.25&lt;20,"&lt; 20",
(TODAY()-D538)/365.25&lt;30,"20 - 30",
(TODAY()-D538)/365.25&lt;40,"30 - 40",
(TODAY()-D538)/365.25&lt;50,"40 - 50",
(TODAY()-D538)/365.25&lt;60,"50 - 60",
(TODAY()-D538)/365.25&lt;70,"60 - 70",
TRUE,"70+")</f>
        <v>50 - 60</v>
      </c>
      <c r="K538" t="str">
        <f t="shared" si="8"/>
        <v>USA</v>
      </c>
      <c r="L538" s="14">
        <f>SUMIF(ORDERLINES!D:D,CUSTOMERS!A538,ORDERLINES!J:J)</f>
        <v>588</v>
      </c>
      <c r="M538" s="14">
        <f>SUMIF(ORDERLINES!D:D,CUSTOMERS!A538,ORDERLINES!L:L)</f>
        <v>278</v>
      </c>
    </row>
    <row r="539" spans="1:13" x14ac:dyDescent="0.2">
      <c r="A539">
        <v>541</v>
      </c>
      <c r="B539" t="s">
        <v>1549</v>
      </c>
      <c r="C539" t="s">
        <v>1550</v>
      </c>
      <c r="D539" s="3">
        <v>28691</v>
      </c>
      <c r="E539">
        <v>9</v>
      </c>
      <c r="F539" s="6" t="str" cm="1">
        <f t="array" ref="F539">_xlfn.IFS(E539=1,"$0 - $19999",
E539=2,"$20000 - $39999",
E539=3,"$40000 - $59999",
E539=4,"$60000 - $69999",
E539=5,"$70000 - $79999",
E539=6,"$80000 - $89999",
E539=7,"$90000 - $99999",
E539=8,"$100000 - $199999",
E539=9,"$200000 - $249999",
TRUE,"$250000 +")</f>
        <v>$200000 - $249999</v>
      </c>
      <c r="G539" t="s">
        <v>1551</v>
      </c>
      <c r="H539" t="s">
        <v>261</v>
      </c>
      <c r="I539" t="s">
        <v>2094</v>
      </c>
      <c r="J539" s="7" t="str" cm="1">
        <f t="array" aca="1" ref="J539" ca="1">_xlfn.IFS((TODAY()-D539)/365.25&lt;20,"&lt; 20",
(TODAY()-D539)/365.25&lt;30,"20 - 30",
(TODAY()-D539)/365.25&lt;40,"30 - 40",
(TODAY()-D539)/365.25&lt;50,"40 - 50",
(TODAY()-D539)/365.25&lt;60,"50 - 60",
(TODAY()-D539)/365.25&lt;70,"60 - 70",
TRUE,"70+")</f>
        <v>40 - 50</v>
      </c>
      <c r="K539" t="str">
        <f t="shared" si="8"/>
        <v>USA</v>
      </c>
      <c r="L539" s="14">
        <f>SUMIF(ORDERLINES!D:D,CUSTOMERS!A539,ORDERLINES!J:J)</f>
        <v>810</v>
      </c>
      <c r="M539" s="14">
        <f>SUMIF(ORDERLINES!D:D,CUSTOMERS!A539,ORDERLINES!L:L)</f>
        <v>385</v>
      </c>
    </row>
    <row r="540" spans="1:13" x14ac:dyDescent="0.2">
      <c r="A540">
        <v>542</v>
      </c>
      <c r="B540" t="s">
        <v>1552</v>
      </c>
      <c r="C540" t="s">
        <v>1550</v>
      </c>
      <c r="D540" s="3">
        <v>32741</v>
      </c>
      <c r="E540">
        <v>7</v>
      </c>
      <c r="F540" s="6" t="str" cm="1">
        <f t="array" ref="F540">_xlfn.IFS(E540=1,"$0 - $19999",
E540=2,"$20000 - $39999",
E540=3,"$40000 - $59999",
E540=4,"$60000 - $69999",
E540=5,"$70000 - $79999",
E540=6,"$80000 - $89999",
E540=7,"$90000 - $99999",
E540=8,"$100000 - $199999",
E540=9,"$200000 - $249999",
TRUE,"$250000 +")</f>
        <v>$90000 - $99999</v>
      </c>
      <c r="G540" t="s">
        <v>1553</v>
      </c>
      <c r="H540" t="s">
        <v>1964</v>
      </c>
      <c r="I540" t="s">
        <v>2090</v>
      </c>
      <c r="J540" s="7" t="str" cm="1">
        <f t="array" aca="1" ref="J540" ca="1">_xlfn.IFS((TODAY()-D540)/365.25&lt;20,"&lt; 20",
(TODAY()-D540)/365.25&lt;30,"20 - 30",
(TODAY()-D540)/365.25&lt;40,"30 - 40",
(TODAY()-D540)/365.25&lt;50,"40 - 50",
(TODAY()-D540)/365.25&lt;60,"50 - 60",
(TODAY()-D540)/365.25&lt;70,"60 - 70",
TRUE,"70+")</f>
        <v>30 - 40</v>
      </c>
      <c r="K540" t="str">
        <f t="shared" si="8"/>
        <v>USA</v>
      </c>
      <c r="L540" s="14">
        <f>SUMIF(ORDERLINES!D:D,CUSTOMERS!A540,ORDERLINES!J:J)</f>
        <v>384</v>
      </c>
      <c r="M540" s="14">
        <f>SUMIF(ORDERLINES!D:D,CUSTOMERS!A540,ORDERLINES!L:L)</f>
        <v>186</v>
      </c>
    </row>
    <row r="541" spans="1:13" x14ac:dyDescent="0.2">
      <c r="A541">
        <v>543</v>
      </c>
      <c r="B541" t="s">
        <v>312</v>
      </c>
      <c r="C541" t="s">
        <v>1550</v>
      </c>
      <c r="D541" s="3">
        <v>26667</v>
      </c>
      <c r="E541">
        <v>6</v>
      </c>
      <c r="F541" s="6" t="str" cm="1">
        <f t="array" ref="F541">_xlfn.IFS(E541=1,"$0 - $19999",
E541=2,"$20000 - $39999",
E541=3,"$40000 - $59999",
E541=4,"$60000 - $69999",
E541=5,"$70000 - $79999",
E541=6,"$80000 - $89999",
E541=7,"$90000 - $99999",
E541=8,"$100000 - $199999",
E541=9,"$200000 - $249999",
TRUE,"$250000 +")</f>
        <v>$80000 - $89999</v>
      </c>
      <c r="G541" t="s">
        <v>1554</v>
      </c>
      <c r="H541" t="s">
        <v>2036</v>
      </c>
      <c r="I541" t="s">
        <v>2094</v>
      </c>
      <c r="J541" s="7" t="str" cm="1">
        <f t="array" aca="1" ref="J541" ca="1">_xlfn.IFS((TODAY()-D541)/365.25&lt;20,"&lt; 20",
(TODAY()-D541)/365.25&lt;30,"20 - 30",
(TODAY()-D541)/365.25&lt;40,"30 - 40",
(TODAY()-D541)/365.25&lt;50,"40 - 50",
(TODAY()-D541)/365.25&lt;60,"50 - 60",
(TODAY()-D541)/365.25&lt;70,"60 - 70",
TRUE,"70+")</f>
        <v>50 - 60</v>
      </c>
      <c r="K541" t="str">
        <f t="shared" si="8"/>
        <v>USA</v>
      </c>
      <c r="L541" s="14">
        <f>SUMIF(ORDERLINES!D:D,CUSTOMERS!A541,ORDERLINES!J:J)</f>
        <v>114</v>
      </c>
      <c r="M541" s="14">
        <f>SUMIF(ORDERLINES!D:D,CUSTOMERS!A541,ORDERLINES!L:L)</f>
        <v>52</v>
      </c>
    </row>
    <row r="542" spans="1:13" x14ac:dyDescent="0.2">
      <c r="A542">
        <v>544</v>
      </c>
      <c r="B542" t="s">
        <v>640</v>
      </c>
      <c r="C542" t="s">
        <v>1555</v>
      </c>
      <c r="D542" s="3">
        <v>27061</v>
      </c>
      <c r="E542">
        <v>3</v>
      </c>
      <c r="F542" s="6" t="str" cm="1">
        <f t="array" ref="F542">_xlfn.IFS(E542=1,"$0 - $19999",
E542=2,"$20000 - $39999",
E542=3,"$40000 - $59999",
E542=4,"$60000 - $69999",
E542=5,"$70000 - $79999",
E542=6,"$80000 - $89999",
E542=7,"$90000 - $99999",
E542=8,"$100000 - $199999",
E542=9,"$200000 - $249999",
TRUE,"$250000 +")</f>
        <v>$40000 - $59999</v>
      </c>
      <c r="G542" t="s">
        <v>1556</v>
      </c>
      <c r="H542" t="s">
        <v>2079</v>
      </c>
      <c r="I542" t="s">
        <v>2090</v>
      </c>
      <c r="J542" s="7" t="str" cm="1">
        <f t="array" aca="1" ref="J542" ca="1">_xlfn.IFS((TODAY()-D542)/365.25&lt;20,"&lt; 20",
(TODAY()-D542)/365.25&lt;30,"20 - 30",
(TODAY()-D542)/365.25&lt;40,"30 - 40",
(TODAY()-D542)/365.25&lt;50,"40 - 50",
(TODAY()-D542)/365.25&lt;60,"50 - 60",
(TODAY()-D542)/365.25&lt;70,"60 - 70",
TRUE,"70+")</f>
        <v>50 - 60</v>
      </c>
      <c r="K542" t="str">
        <f t="shared" si="8"/>
        <v>USA</v>
      </c>
      <c r="L542" s="14">
        <f>SUMIF(ORDERLINES!D:D,CUSTOMERS!A542,ORDERLINES!J:J)</f>
        <v>171</v>
      </c>
      <c r="M542" s="14">
        <f>SUMIF(ORDERLINES!D:D,CUSTOMERS!A542,ORDERLINES!L:L)</f>
        <v>77.5</v>
      </c>
    </row>
    <row r="543" spans="1:13" x14ac:dyDescent="0.2">
      <c r="A543">
        <v>545</v>
      </c>
      <c r="B543" t="s">
        <v>945</v>
      </c>
      <c r="C543" t="s">
        <v>1557</v>
      </c>
      <c r="D543" s="3">
        <v>27466</v>
      </c>
      <c r="E543">
        <v>4</v>
      </c>
      <c r="F543" s="6" t="str" cm="1">
        <f t="array" ref="F543">_xlfn.IFS(E543=1,"$0 - $19999",
E543=2,"$20000 - $39999",
E543=3,"$40000 - $59999",
E543=4,"$60000 - $69999",
E543=5,"$70000 - $79999",
E543=6,"$80000 - $89999",
E543=7,"$90000 - $99999",
E543=8,"$100000 - $199999",
E543=9,"$200000 - $249999",
TRUE,"$250000 +")</f>
        <v>$60000 - $69999</v>
      </c>
      <c r="G543" t="s">
        <v>1558</v>
      </c>
      <c r="H543" t="s">
        <v>1975</v>
      </c>
      <c r="I543" t="s">
        <v>2090</v>
      </c>
      <c r="J543" s="7" t="str" cm="1">
        <f t="array" aca="1" ref="J543" ca="1">_xlfn.IFS((TODAY()-D543)/365.25&lt;20,"&lt; 20",
(TODAY()-D543)/365.25&lt;30,"20 - 30",
(TODAY()-D543)/365.25&lt;40,"30 - 40",
(TODAY()-D543)/365.25&lt;50,"40 - 50",
(TODAY()-D543)/365.25&lt;60,"50 - 60",
(TODAY()-D543)/365.25&lt;70,"60 - 70",
TRUE,"70+")</f>
        <v>40 - 50</v>
      </c>
      <c r="K543" t="str">
        <f t="shared" si="8"/>
        <v>USA</v>
      </c>
      <c r="L543" s="14">
        <f>SUMIF(ORDERLINES!D:D,CUSTOMERS!A543,ORDERLINES!J:J)</f>
        <v>70</v>
      </c>
      <c r="M543" s="14">
        <f>SUMIF(ORDERLINES!D:D,CUSTOMERS!A543,ORDERLINES!L:L)</f>
        <v>33</v>
      </c>
    </row>
    <row r="544" spans="1:13" x14ac:dyDescent="0.2">
      <c r="A544">
        <v>546</v>
      </c>
      <c r="B544" t="s">
        <v>1559</v>
      </c>
      <c r="C544" t="s">
        <v>1560</v>
      </c>
      <c r="D544" s="3">
        <v>30663</v>
      </c>
      <c r="E544">
        <v>3</v>
      </c>
      <c r="F544" s="6" t="str" cm="1">
        <f t="array" ref="F544">_xlfn.IFS(E544=1,"$0 - $19999",
E544=2,"$20000 - $39999",
E544=3,"$40000 - $59999",
E544=4,"$60000 - $69999",
E544=5,"$70000 - $79999",
E544=6,"$80000 - $89999",
E544=7,"$90000 - $99999",
E544=8,"$100000 - $199999",
E544=9,"$200000 - $249999",
TRUE,"$250000 +")</f>
        <v>$40000 - $59999</v>
      </c>
      <c r="G544" t="s">
        <v>1561</v>
      </c>
      <c r="H544" t="s">
        <v>1965</v>
      </c>
      <c r="I544" t="s">
        <v>2089</v>
      </c>
      <c r="J544" s="7" t="str" cm="1">
        <f t="array" aca="1" ref="J544" ca="1">_xlfn.IFS((TODAY()-D544)/365.25&lt;20,"&lt; 20",
(TODAY()-D544)/365.25&lt;30,"20 - 30",
(TODAY()-D544)/365.25&lt;40,"30 - 40",
(TODAY()-D544)/365.25&lt;50,"40 - 50",
(TODAY()-D544)/365.25&lt;60,"50 - 60",
(TODAY()-D544)/365.25&lt;70,"60 - 70",
TRUE,"70+")</f>
        <v>40 - 50</v>
      </c>
      <c r="K544" t="str">
        <f t="shared" si="8"/>
        <v>USA</v>
      </c>
      <c r="L544" s="14">
        <f>SUMIF(ORDERLINES!D:D,CUSTOMERS!A544,ORDERLINES!J:J)</f>
        <v>154</v>
      </c>
      <c r="M544" s="14">
        <f>SUMIF(ORDERLINES!D:D,CUSTOMERS!A544,ORDERLINES!L:L)</f>
        <v>75</v>
      </c>
    </row>
    <row r="545" spans="1:13" x14ac:dyDescent="0.2">
      <c r="A545">
        <v>547</v>
      </c>
      <c r="B545" t="s">
        <v>1083</v>
      </c>
      <c r="C545" t="s">
        <v>1562</v>
      </c>
      <c r="D545" s="3">
        <v>30689</v>
      </c>
      <c r="E545">
        <v>4</v>
      </c>
      <c r="F545" s="6" t="str" cm="1">
        <f t="array" ref="F545">_xlfn.IFS(E545=1,"$0 - $19999",
E545=2,"$20000 - $39999",
E545=3,"$40000 - $59999",
E545=4,"$60000 - $69999",
E545=5,"$70000 - $79999",
E545=6,"$80000 - $89999",
E545=7,"$90000 - $99999",
E545=8,"$100000 - $199999",
E545=9,"$200000 - $249999",
TRUE,"$250000 +")</f>
        <v>$60000 - $69999</v>
      </c>
      <c r="G545" t="s">
        <v>1563</v>
      </c>
      <c r="H545" t="s">
        <v>1918</v>
      </c>
      <c r="I545" t="s">
        <v>2095</v>
      </c>
      <c r="J545" s="7" t="str" cm="1">
        <f t="array" aca="1" ref="J545" ca="1">_xlfn.IFS((TODAY()-D545)/365.25&lt;20,"&lt; 20",
(TODAY()-D545)/365.25&lt;30,"20 - 30",
(TODAY()-D545)/365.25&lt;40,"30 - 40",
(TODAY()-D545)/365.25&lt;50,"40 - 50",
(TODAY()-D545)/365.25&lt;60,"50 - 60",
(TODAY()-D545)/365.25&lt;70,"60 - 70",
TRUE,"70+")</f>
        <v>40 - 50</v>
      </c>
      <c r="K545" t="str">
        <f t="shared" si="8"/>
        <v>USA</v>
      </c>
      <c r="L545" s="14">
        <f>SUMIF(ORDERLINES!D:D,CUSTOMERS!A545,ORDERLINES!J:J)</f>
        <v>205</v>
      </c>
      <c r="M545" s="14">
        <f>SUMIF(ORDERLINES!D:D,CUSTOMERS!A545,ORDERLINES!L:L)</f>
        <v>99.5</v>
      </c>
    </row>
    <row r="546" spans="1:13" x14ac:dyDescent="0.2">
      <c r="A546">
        <v>548</v>
      </c>
      <c r="B546" t="s">
        <v>1564</v>
      </c>
      <c r="C546" t="s">
        <v>1565</v>
      </c>
      <c r="D546" s="3">
        <v>31093</v>
      </c>
      <c r="E546">
        <v>3</v>
      </c>
      <c r="F546" s="6" t="str" cm="1">
        <f t="array" ref="F546">_xlfn.IFS(E546=1,"$0 - $19999",
E546=2,"$20000 - $39999",
E546=3,"$40000 - $59999",
E546=4,"$60000 - $69999",
E546=5,"$70000 - $79999",
E546=6,"$80000 - $89999",
E546=7,"$90000 - $99999",
E546=8,"$100000 - $199999",
E546=9,"$200000 - $249999",
TRUE,"$250000 +")</f>
        <v>$40000 - $59999</v>
      </c>
      <c r="G546" t="s">
        <v>1566</v>
      </c>
      <c r="H546" t="s">
        <v>1896</v>
      </c>
      <c r="I546" t="s">
        <v>2089</v>
      </c>
      <c r="J546" s="7" t="str" cm="1">
        <f t="array" aca="1" ref="J546" ca="1">_xlfn.IFS((TODAY()-D546)/365.25&lt;20,"&lt; 20",
(TODAY()-D546)/365.25&lt;30,"20 - 30",
(TODAY()-D546)/365.25&lt;40,"30 - 40",
(TODAY()-D546)/365.25&lt;50,"40 - 50",
(TODAY()-D546)/365.25&lt;60,"50 - 60",
(TODAY()-D546)/365.25&lt;70,"60 - 70",
TRUE,"70+")</f>
        <v>30 - 40</v>
      </c>
      <c r="K546" t="str">
        <f t="shared" si="8"/>
        <v>USA</v>
      </c>
      <c r="L546" s="14">
        <f>SUMIF(ORDERLINES!D:D,CUSTOMERS!A546,ORDERLINES!J:J)</f>
        <v>13</v>
      </c>
      <c r="M546" s="14">
        <f>SUMIF(ORDERLINES!D:D,CUSTOMERS!A546,ORDERLINES!L:L)</f>
        <v>5.5</v>
      </c>
    </row>
    <row r="547" spans="1:13" x14ac:dyDescent="0.2">
      <c r="A547">
        <v>549</v>
      </c>
      <c r="B547" t="s">
        <v>756</v>
      </c>
      <c r="C547" t="s">
        <v>1567</v>
      </c>
      <c r="D547" s="3">
        <v>31489</v>
      </c>
      <c r="E547">
        <v>1</v>
      </c>
      <c r="F547" s="6" t="str" cm="1">
        <f t="array" ref="F547">_xlfn.IFS(E547=1,"$0 - $19999",
E547=2,"$20000 - $39999",
E547=3,"$40000 - $59999",
E547=4,"$60000 - $69999",
E547=5,"$70000 - $79999",
E547=6,"$80000 - $89999",
E547=7,"$90000 - $99999",
E547=8,"$100000 - $199999",
E547=9,"$200000 - $249999",
TRUE,"$250000 +")</f>
        <v>$0 - $19999</v>
      </c>
      <c r="G547" t="s">
        <v>1568</v>
      </c>
      <c r="H547" t="s">
        <v>2088</v>
      </c>
      <c r="I547" t="s">
        <v>2099</v>
      </c>
      <c r="J547" s="7" t="str" cm="1">
        <f t="array" aca="1" ref="J547" ca="1">_xlfn.IFS((TODAY()-D547)/365.25&lt;20,"&lt; 20",
(TODAY()-D547)/365.25&lt;30,"20 - 30",
(TODAY()-D547)/365.25&lt;40,"30 - 40",
(TODAY()-D547)/365.25&lt;50,"40 - 50",
(TODAY()-D547)/365.25&lt;60,"50 - 60",
(TODAY()-D547)/365.25&lt;70,"60 - 70",
TRUE,"70+")</f>
        <v>30 - 40</v>
      </c>
      <c r="K547" t="str">
        <f t="shared" si="8"/>
        <v>Canada</v>
      </c>
      <c r="L547" s="14">
        <f>SUMIF(ORDERLINES!D:D,CUSTOMERS!A547,ORDERLINES!J:J)</f>
        <v>81</v>
      </c>
      <c r="M547" s="14">
        <f>SUMIF(ORDERLINES!D:D,CUSTOMERS!A547,ORDERLINES!L:L)</f>
        <v>34.5</v>
      </c>
    </row>
    <row r="548" spans="1:13" x14ac:dyDescent="0.2">
      <c r="A548">
        <v>550</v>
      </c>
      <c r="B548" t="s">
        <v>359</v>
      </c>
      <c r="C548" t="s">
        <v>1569</v>
      </c>
      <c r="D548" s="3">
        <v>31884</v>
      </c>
      <c r="E548">
        <v>8</v>
      </c>
      <c r="F548" s="6" t="str" cm="1">
        <f t="array" ref="F548">_xlfn.IFS(E548=1,"$0 - $19999",
E548=2,"$20000 - $39999",
E548=3,"$40000 - $59999",
E548=4,"$60000 - $69999",
E548=5,"$70000 - $79999",
E548=6,"$80000 - $89999",
E548=7,"$90000 - $99999",
E548=8,"$100000 - $199999",
E548=9,"$200000 - $249999",
TRUE,"$250000 +")</f>
        <v>$100000 - $199999</v>
      </c>
      <c r="G548" t="s">
        <v>1570</v>
      </c>
      <c r="H548" t="s">
        <v>1931</v>
      </c>
      <c r="I548" t="s">
        <v>2093</v>
      </c>
      <c r="J548" s="7" t="str" cm="1">
        <f t="array" aca="1" ref="J548" ca="1">_xlfn.IFS((TODAY()-D548)/365.25&lt;20,"&lt; 20",
(TODAY()-D548)/365.25&lt;30,"20 - 30",
(TODAY()-D548)/365.25&lt;40,"30 - 40",
(TODAY()-D548)/365.25&lt;50,"40 - 50",
(TODAY()-D548)/365.25&lt;60,"50 - 60",
(TODAY()-D548)/365.25&lt;70,"60 - 70",
TRUE,"70+")</f>
        <v>30 - 40</v>
      </c>
      <c r="K548" t="str">
        <f t="shared" si="8"/>
        <v>USA</v>
      </c>
      <c r="L548" s="14">
        <f>SUMIF(ORDERLINES!D:D,CUSTOMERS!A548,ORDERLINES!J:J)</f>
        <v>678</v>
      </c>
      <c r="M548" s="14">
        <f>SUMIF(ORDERLINES!D:D,CUSTOMERS!A548,ORDERLINES!L:L)</f>
        <v>322</v>
      </c>
    </row>
    <row r="549" spans="1:13" x14ac:dyDescent="0.2">
      <c r="A549">
        <v>551</v>
      </c>
      <c r="B549" t="s">
        <v>1571</v>
      </c>
      <c r="C549" t="s">
        <v>1572</v>
      </c>
      <c r="D549" s="3">
        <v>21508</v>
      </c>
      <c r="E549">
        <v>4</v>
      </c>
      <c r="F549" s="6" t="str" cm="1">
        <f t="array" ref="F549">_xlfn.IFS(E549=1,"$0 - $19999",
E549=2,"$20000 - $39999",
E549=3,"$40000 - $59999",
E549=4,"$60000 - $69999",
E549=5,"$70000 - $79999",
E549=6,"$80000 - $89999",
E549=7,"$90000 - $99999",
E549=8,"$100000 - $199999",
E549=9,"$200000 - $249999",
TRUE,"$250000 +")</f>
        <v>$60000 - $69999</v>
      </c>
      <c r="G549" t="s">
        <v>1573</v>
      </c>
      <c r="H549" t="s">
        <v>2052</v>
      </c>
      <c r="I549" t="s">
        <v>2092</v>
      </c>
      <c r="J549" s="7" t="str" cm="1">
        <f t="array" aca="1" ref="J549" ca="1">_xlfn.IFS((TODAY()-D549)/365.25&lt;20,"&lt; 20",
(TODAY()-D549)/365.25&lt;30,"20 - 30",
(TODAY()-D549)/365.25&lt;40,"30 - 40",
(TODAY()-D549)/365.25&lt;50,"40 - 50",
(TODAY()-D549)/365.25&lt;60,"50 - 60",
(TODAY()-D549)/365.25&lt;70,"60 - 70",
TRUE,"70+")</f>
        <v>60 - 70</v>
      </c>
      <c r="K549" t="str">
        <f t="shared" si="8"/>
        <v>USA</v>
      </c>
      <c r="L549" s="14">
        <f>SUMIF(ORDERLINES!D:D,CUSTOMERS!A549,ORDERLINES!J:J)</f>
        <v>214</v>
      </c>
      <c r="M549" s="14">
        <f>SUMIF(ORDERLINES!D:D,CUSTOMERS!A549,ORDERLINES!L:L)</f>
        <v>95</v>
      </c>
    </row>
    <row r="550" spans="1:13" x14ac:dyDescent="0.2">
      <c r="A550">
        <v>552</v>
      </c>
      <c r="B550" t="s">
        <v>804</v>
      </c>
      <c r="C550" t="s">
        <v>1574</v>
      </c>
      <c r="D550" s="3">
        <v>31023</v>
      </c>
      <c r="E550">
        <v>5</v>
      </c>
      <c r="F550" s="6" t="str" cm="1">
        <f t="array" ref="F550">_xlfn.IFS(E550=1,"$0 - $19999",
E550=2,"$20000 - $39999",
E550=3,"$40000 - $59999",
E550=4,"$60000 - $69999",
E550=5,"$70000 - $79999",
E550=6,"$80000 - $89999",
E550=7,"$90000 - $99999",
E550=8,"$100000 - $199999",
E550=9,"$200000 - $249999",
TRUE,"$250000 +")</f>
        <v>$70000 - $79999</v>
      </c>
      <c r="G550" t="s">
        <v>1575</v>
      </c>
      <c r="H550" t="s">
        <v>2009</v>
      </c>
      <c r="I550" t="s">
        <v>2094</v>
      </c>
      <c r="J550" s="7" t="str" cm="1">
        <f t="array" aca="1" ref="J550" ca="1">_xlfn.IFS((TODAY()-D550)/365.25&lt;20,"&lt; 20",
(TODAY()-D550)/365.25&lt;30,"20 - 30",
(TODAY()-D550)/365.25&lt;40,"30 - 40",
(TODAY()-D550)/365.25&lt;50,"40 - 50",
(TODAY()-D550)/365.25&lt;60,"50 - 60",
(TODAY()-D550)/365.25&lt;70,"60 - 70",
TRUE,"70+")</f>
        <v>30 - 40</v>
      </c>
      <c r="K550" t="str">
        <f t="shared" si="8"/>
        <v>USA</v>
      </c>
      <c r="L550" s="14">
        <f>SUMIF(ORDERLINES!D:D,CUSTOMERS!A550,ORDERLINES!J:J)</f>
        <v>198</v>
      </c>
      <c r="M550" s="14">
        <f>SUMIF(ORDERLINES!D:D,CUSTOMERS!A550,ORDERLINES!L:L)</f>
        <v>91</v>
      </c>
    </row>
    <row r="551" spans="1:13" x14ac:dyDescent="0.2">
      <c r="A551">
        <v>553</v>
      </c>
      <c r="B551" t="s">
        <v>667</v>
      </c>
      <c r="C551" t="s">
        <v>1576</v>
      </c>
      <c r="D551" s="3">
        <v>30627</v>
      </c>
      <c r="E551">
        <v>4</v>
      </c>
      <c r="F551" s="6" t="str" cm="1">
        <f t="array" ref="F551">_xlfn.IFS(E551=1,"$0 - $19999",
E551=2,"$20000 - $39999",
E551=3,"$40000 - $59999",
E551=4,"$60000 - $69999",
E551=5,"$70000 - $79999",
E551=6,"$80000 - $89999",
E551=7,"$90000 - $99999",
E551=8,"$100000 - $199999",
E551=9,"$200000 - $249999",
TRUE,"$250000 +")</f>
        <v>$60000 - $69999</v>
      </c>
      <c r="G551" t="s">
        <v>1577</v>
      </c>
      <c r="H551" t="s">
        <v>2085</v>
      </c>
      <c r="I551" t="s">
        <v>2098</v>
      </c>
      <c r="J551" s="7" t="str" cm="1">
        <f t="array" aca="1" ref="J551" ca="1">_xlfn.IFS((TODAY()-D551)/365.25&lt;20,"&lt; 20",
(TODAY()-D551)/365.25&lt;30,"20 - 30",
(TODAY()-D551)/365.25&lt;40,"30 - 40",
(TODAY()-D551)/365.25&lt;50,"40 - 50",
(TODAY()-D551)/365.25&lt;60,"50 - 60",
(TODAY()-D551)/365.25&lt;70,"60 - 70",
TRUE,"70+")</f>
        <v>40 - 50</v>
      </c>
      <c r="K551" t="str">
        <f t="shared" si="8"/>
        <v>Europe</v>
      </c>
      <c r="L551" s="14">
        <f>SUMIF(ORDERLINES!D:D,CUSTOMERS!A551,ORDERLINES!J:J)</f>
        <v>141</v>
      </c>
      <c r="M551" s="14">
        <f>SUMIF(ORDERLINES!D:D,CUSTOMERS!A551,ORDERLINES!L:L)</f>
        <v>59.5</v>
      </c>
    </row>
    <row r="552" spans="1:13" x14ac:dyDescent="0.2">
      <c r="A552">
        <v>554</v>
      </c>
      <c r="B552" t="s">
        <v>800</v>
      </c>
      <c r="C552" t="s">
        <v>1578</v>
      </c>
      <c r="D552" s="3">
        <v>24050</v>
      </c>
      <c r="E552">
        <v>4</v>
      </c>
      <c r="F552" s="6" t="str" cm="1">
        <f t="array" ref="F552">_xlfn.IFS(E552=1,"$0 - $19999",
E552=2,"$20000 - $39999",
E552=3,"$40000 - $59999",
E552=4,"$60000 - $69999",
E552=5,"$70000 - $79999",
E552=6,"$80000 - $89999",
E552=7,"$90000 - $99999",
E552=8,"$100000 - $199999",
E552=9,"$200000 - $249999",
TRUE,"$250000 +")</f>
        <v>$60000 - $69999</v>
      </c>
      <c r="G552" t="s">
        <v>1579</v>
      </c>
      <c r="H552" t="s">
        <v>1922</v>
      </c>
      <c r="I552" t="s">
        <v>2093</v>
      </c>
      <c r="J552" s="7" t="str" cm="1">
        <f t="array" aca="1" ref="J552" ca="1">_xlfn.IFS((TODAY()-D552)/365.25&lt;20,"&lt; 20",
(TODAY()-D552)/365.25&lt;30,"20 - 30",
(TODAY()-D552)/365.25&lt;40,"30 - 40",
(TODAY()-D552)/365.25&lt;50,"40 - 50",
(TODAY()-D552)/365.25&lt;60,"50 - 60",
(TODAY()-D552)/365.25&lt;70,"60 - 70",
TRUE,"70+")</f>
        <v>50 - 60</v>
      </c>
      <c r="K552" t="str">
        <f t="shared" si="8"/>
        <v>USA</v>
      </c>
      <c r="L552" s="14">
        <f>SUMIF(ORDERLINES!D:D,CUSTOMERS!A552,ORDERLINES!J:J)</f>
        <v>195</v>
      </c>
      <c r="M552" s="14">
        <f>SUMIF(ORDERLINES!D:D,CUSTOMERS!A552,ORDERLINES!L:L)</f>
        <v>86.5</v>
      </c>
    </row>
    <row r="553" spans="1:13" x14ac:dyDescent="0.2">
      <c r="A553">
        <v>556</v>
      </c>
      <c r="B553" t="s">
        <v>669</v>
      </c>
      <c r="C553" t="s">
        <v>1578</v>
      </c>
      <c r="D553" s="3">
        <v>26342</v>
      </c>
      <c r="E553">
        <v>6</v>
      </c>
      <c r="F553" s="6" t="str" cm="1">
        <f t="array" ref="F553">_xlfn.IFS(E553=1,"$0 - $19999",
E553=2,"$20000 - $39999",
E553=3,"$40000 - $59999",
E553=4,"$60000 - $69999",
E553=5,"$70000 - $79999",
E553=6,"$80000 - $89999",
E553=7,"$90000 - $99999",
E553=8,"$100000 - $199999",
E553=9,"$200000 - $249999",
TRUE,"$250000 +")</f>
        <v>$80000 - $89999</v>
      </c>
      <c r="G553" t="s">
        <v>1580</v>
      </c>
      <c r="H553" t="s">
        <v>2004</v>
      </c>
      <c r="I553" t="s">
        <v>2090</v>
      </c>
      <c r="J553" s="7" t="str" cm="1">
        <f t="array" aca="1" ref="J553" ca="1">_xlfn.IFS((TODAY()-D553)/365.25&lt;20,"&lt; 20",
(TODAY()-D553)/365.25&lt;30,"20 - 30",
(TODAY()-D553)/365.25&lt;40,"30 - 40",
(TODAY()-D553)/365.25&lt;50,"40 - 50",
(TODAY()-D553)/365.25&lt;60,"50 - 60",
(TODAY()-D553)/365.25&lt;70,"60 - 70",
TRUE,"70+")</f>
        <v>50 - 60</v>
      </c>
      <c r="K553" t="str">
        <f t="shared" si="8"/>
        <v>USA</v>
      </c>
      <c r="L553" s="14">
        <f>SUMIF(ORDERLINES!D:D,CUSTOMERS!A553,ORDERLINES!J:J)</f>
        <v>336</v>
      </c>
      <c r="M553" s="14">
        <f>SUMIF(ORDERLINES!D:D,CUSTOMERS!A553,ORDERLINES!L:L)</f>
        <v>161</v>
      </c>
    </row>
    <row r="554" spans="1:13" x14ac:dyDescent="0.2">
      <c r="A554">
        <v>557</v>
      </c>
      <c r="B554" t="s">
        <v>432</v>
      </c>
      <c r="C554" t="s">
        <v>1581</v>
      </c>
      <c r="D554" s="3">
        <v>33129</v>
      </c>
      <c r="E554">
        <v>7</v>
      </c>
      <c r="F554" s="6" t="str" cm="1">
        <f t="array" ref="F554">_xlfn.IFS(E554=1,"$0 - $19999",
E554=2,"$20000 - $39999",
E554=3,"$40000 - $59999",
E554=4,"$60000 - $69999",
E554=5,"$70000 - $79999",
E554=6,"$80000 - $89999",
E554=7,"$90000 - $99999",
E554=8,"$100000 - $199999",
E554=9,"$200000 - $249999",
TRUE,"$250000 +")</f>
        <v>$90000 - $99999</v>
      </c>
      <c r="G554" t="s">
        <v>1582</v>
      </c>
      <c r="H554" t="s">
        <v>2022</v>
      </c>
      <c r="I554" t="s">
        <v>2092</v>
      </c>
      <c r="J554" s="7" t="str" cm="1">
        <f t="array" aca="1" ref="J554" ca="1">_xlfn.IFS((TODAY()-D554)/365.25&lt;20,"&lt; 20",
(TODAY()-D554)/365.25&lt;30,"20 - 30",
(TODAY()-D554)/365.25&lt;40,"30 - 40",
(TODAY()-D554)/365.25&lt;50,"40 - 50",
(TODAY()-D554)/365.25&lt;60,"50 - 60",
(TODAY()-D554)/365.25&lt;70,"60 - 70",
TRUE,"70+")</f>
        <v>30 - 40</v>
      </c>
      <c r="K554" t="str">
        <f t="shared" si="8"/>
        <v>USA</v>
      </c>
      <c r="L554" s="14">
        <f>SUMIF(ORDERLINES!D:D,CUSTOMERS!A554,ORDERLINES!J:J)</f>
        <v>430</v>
      </c>
      <c r="M554" s="14">
        <f>SUMIF(ORDERLINES!D:D,CUSTOMERS!A554,ORDERLINES!L:L)</f>
        <v>193</v>
      </c>
    </row>
    <row r="555" spans="1:13" x14ac:dyDescent="0.2">
      <c r="A555">
        <v>558</v>
      </c>
      <c r="B555" t="s">
        <v>1072</v>
      </c>
      <c r="C555" t="s">
        <v>1583</v>
      </c>
      <c r="D555" s="3">
        <v>27864</v>
      </c>
      <c r="E555">
        <v>4</v>
      </c>
      <c r="F555" s="6" t="str" cm="1">
        <f t="array" ref="F555">_xlfn.IFS(E555=1,"$0 - $19999",
E555=2,"$20000 - $39999",
E555=3,"$40000 - $59999",
E555=4,"$60000 - $69999",
E555=5,"$70000 - $79999",
E555=6,"$80000 - $89999",
E555=7,"$90000 - $99999",
E555=8,"$100000 - $199999",
E555=9,"$200000 - $249999",
TRUE,"$250000 +")</f>
        <v>$60000 - $69999</v>
      </c>
      <c r="G555" t="s">
        <v>1584</v>
      </c>
      <c r="H555" t="s">
        <v>1878</v>
      </c>
      <c r="I555" t="s">
        <v>2089</v>
      </c>
      <c r="J555" s="7" t="str" cm="1">
        <f t="array" aca="1" ref="J555" ca="1">_xlfn.IFS((TODAY()-D555)/365.25&lt;20,"&lt; 20",
(TODAY()-D555)/365.25&lt;30,"20 - 30",
(TODAY()-D555)/365.25&lt;40,"30 - 40",
(TODAY()-D555)/365.25&lt;50,"40 - 50",
(TODAY()-D555)/365.25&lt;60,"50 - 60",
(TODAY()-D555)/365.25&lt;70,"60 - 70",
TRUE,"70+")</f>
        <v>40 - 50</v>
      </c>
      <c r="K555" t="str">
        <f t="shared" si="8"/>
        <v>USA</v>
      </c>
      <c r="L555" s="14">
        <f>SUMIF(ORDERLINES!D:D,CUSTOMERS!A555,ORDERLINES!J:J)</f>
        <v>145</v>
      </c>
      <c r="M555" s="14">
        <f>SUMIF(ORDERLINES!D:D,CUSTOMERS!A555,ORDERLINES!L:L)</f>
        <v>69.5</v>
      </c>
    </row>
    <row r="556" spans="1:13" x14ac:dyDescent="0.2">
      <c r="A556">
        <v>559</v>
      </c>
      <c r="B556" t="s">
        <v>1585</v>
      </c>
      <c r="C556" t="s">
        <v>1586</v>
      </c>
      <c r="D556" s="3">
        <v>28256</v>
      </c>
      <c r="E556">
        <v>6</v>
      </c>
      <c r="F556" s="6" t="str" cm="1">
        <f t="array" ref="F556">_xlfn.IFS(E556=1,"$0 - $19999",
E556=2,"$20000 - $39999",
E556=3,"$40000 - $59999",
E556=4,"$60000 - $69999",
E556=5,"$70000 - $79999",
E556=6,"$80000 - $89999",
E556=7,"$90000 - $99999",
E556=8,"$100000 - $199999",
E556=9,"$200000 - $249999",
TRUE,"$250000 +")</f>
        <v>$80000 - $89999</v>
      </c>
      <c r="G556" t="s">
        <v>1587</v>
      </c>
      <c r="H556" t="s">
        <v>2083</v>
      </c>
      <c r="I556" t="s">
        <v>2097</v>
      </c>
      <c r="J556" s="7" t="str" cm="1">
        <f t="array" aca="1" ref="J556" ca="1">_xlfn.IFS((TODAY()-D556)/365.25&lt;20,"&lt; 20",
(TODAY()-D556)/365.25&lt;30,"20 - 30",
(TODAY()-D556)/365.25&lt;40,"30 - 40",
(TODAY()-D556)/365.25&lt;50,"40 - 50",
(TODAY()-D556)/365.25&lt;60,"50 - 60",
(TODAY()-D556)/365.25&lt;70,"60 - 70",
TRUE,"70+")</f>
        <v>40 - 50</v>
      </c>
      <c r="K556" t="str">
        <f t="shared" si="8"/>
        <v>Europe</v>
      </c>
      <c r="L556" s="14">
        <f>SUMIF(ORDERLINES!D:D,CUSTOMERS!A556,ORDERLINES!J:J)</f>
        <v>1391</v>
      </c>
      <c r="M556" s="14">
        <f>SUMIF(ORDERLINES!D:D,CUSTOMERS!A556,ORDERLINES!L:L)</f>
        <v>650.5</v>
      </c>
    </row>
    <row r="557" spans="1:13" x14ac:dyDescent="0.2">
      <c r="A557">
        <v>560</v>
      </c>
      <c r="B557" t="s">
        <v>1588</v>
      </c>
      <c r="C557" t="s">
        <v>1589</v>
      </c>
      <c r="D557" s="3">
        <v>31849</v>
      </c>
      <c r="E557">
        <v>3</v>
      </c>
      <c r="F557" s="6" t="str" cm="1">
        <f t="array" ref="F557">_xlfn.IFS(E557=1,"$0 - $19999",
E557=2,"$20000 - $39999",
E557=3,"$40000 - $59999",
E557=4,"$60000 - $69999",
E557=5,"$70000 - $79999",
E557=6,"$80000 - $89999",
E557=7,"$90000 - $99999",
E557=8,"$100000 - $199999",
E557=9,"$200000 - $249999",
TRUE,"$250000 +")</f>
        <v>$40000 - $59999</v>
      </c>
      <c r="G557" t="s">
        <v>1590</v>
      </c>
      <c r="H557" t="s">
        <v>1953</v>
      </c>
      <c r="I557" t="s">
        <v>2089</v>
      </c>
      <c r="J557" s="7" t="str" cm="1">
        <f t="array" aca="1" ref="J557" ca="1">_xlfn.IFS((TODAY()-D557)/365.25&lt;20,"&lt; 20",
(TODAY()-D557)/365.25&lt;30,"20 - 30",
(TODAY()-D557)/365.25&lt;40,"30 - 40",
(TODAY()-D557)/365.25&lt;50,"40 - 50",
(TODAY()-D557)/365.25&lt;60,"50 - 60",
(TODAY()-D557)/365.25&lt;70,"60 - 70",
TRUE,"70+")</f>
        <v>30 - 40</v>
      </c>
      <c r="K557" t="str">
        <f t="shared" si="8"/>
        <v>USA</v>
      </c>
      <c r="L557" s="14">
        <f>SUMIF(ORDERLINES!D:D,CUSTOMERS!A557,ORDERLINES!J:J)</f>
        <v>2983</v>
      </c>
      <c r="M557" s="14">
        <f>SUMIF(ORDERLINES!D:D,CUSTOMERS!A557,ORDERLINES!L:L)</f>
        <v>1461.5</v>
      </c>
    </row>
    <row r="558" spans="1:13" x14ac:dyDescent="0.2">
      <c r="A558">
        <v>561</v>
      </c>
      <c r="B558" t="s">
        <v>1284</v>
      </c>
      <c r="C558" t="s">
        <v>1591</v>
      </c>
      <c r="D558" s="3">
        <v>33532</v>
      </c>
      <c r="E558">
        <v>2</v>
      </c>
      <c r="F558" s="6" t="str" cm="1">
        <f t="array" ref="F558">_xlfn.IFS(E558=1,"$0 - $19999",
E558=2,"$20000 - $39999",
E558=3,"$40000 - $59999",
E558=4,"$60000 - $69999",
E558=5,"$70000 - $79999",
E558=6,"$80000 - $89999",
E558=7,"$90000 - $99999",
E558=8,"$100000 - $199999",
E558=9,"$200000 - $249999",
TRUE,"$250000 +")</f>
        <v>$20000 - $39999</v>
      </c>
      <c r="G558" t="s">
        <v>1592</v>
      </c>
      <c r="H558" t="s">
        <v>1869</v>
      </c>
      <c r="I558" t="s">
        <v>2090</v>
      </c>
      <c r="J558" s="7" t="str" cm="1">
        <f t="array" aca="1" ref="J558" ca="1">_xlfn.IFS((TODAY()-D558)/365.25&lt;20,"&lt; 20",
(TODAY()-D558)/365.25&lt;30,"20 - 30",
(TODAY()-D558)/365.25&lt;40,"30 - 40",
(TODAY()-D558)/365.25&lt;50,"40 - 50",
(TODAY()-D558)/365.25&lt;60,"50 - 60",
(TODAY()-D558)/365.25&lt;70,"60 - 70",
TRUE,"70+")</f>
        <v>30 - 40</v>
      </c>
      <c r="K558" t="str">
        <f t="shared" si="8"/>
        <v>USA</v>
      </c>
      <c r="L558" s="14">
        <f>SUMIF(ORDERLINES!D:D,CUSTOMERS!A558,ORDERLINES!J:J)</f>
        <v>352</v>
      </c>
      <c r="M558" s="14">
        <f>SUMIF(ORDERLINES!D:D,CUSTOMERS!A558,ORDERLINES!L:L)</f>
        <v>159</v>
      </c>
    </row>
    <row r="559" spans="1:13" x14ac:dyDescent="0.2">
      <c r="A559">
        <v>562</v>
      </c>
      <c r="B559" t="s">
        <v>1055</v>
      </c>
      <c r="C559" t="s">
        <v>1593</v>
      </c>
      <c r="D559" s="3">
        <v>31118</v>
      </c>
      <c r="E559">
        <v>3</v>
      </c>
      <c r="F559" s="6" t="str" cm="1">
        <f t="array" ref="F559">_xlfn.IFS(E559=1,"$0 - $19999",
E559=2,"$20000 - $39999",
E559=3,"$40000 - $59999",
E559=4,"$60000 - $69999",
E559=5,"$70000 - $79999",
E559=6,"$80000 - $89999",
E559=7,"$90000 - $99999",
E559=8,"$100000 - $199999",
E559=9,"$200000 - $249999",
TRUE,"$250000 +")</f>
        <v>$40000 - $59999</v>
      </c>
      <c r="G559" t="s">
        <v>1594</v>
      </c>
      <c r="H559" t="s">
        <v>2014</v>
      </c>
      <c r="I559" t="s">
        <v>2092</v>
      </c>
      <c r="J559" s="7" t="str" cm="1">
        <f t="array" aca="1" ref="J559" ca="1">_xlfn.IFS((TODAY()-D559)/365.25&lt;20,"&lt; 20",
(TODAY()-D559)/365.25&lt;30,"20 - 30",
(TODAY()-D559)/365.25&lt;40,"30 - 40",
(TODAY()-D559)/365.25&lt;50,"40 - 50",
(TODAY()-D559)/365.25&lt;60,"50 - 60",
(TODAY()-D559)/365.25&lt;70,"60 - 70",
TRUE,"70+")</f>
        <v>30 - 40</v>
      </c>
      <c r="K559" t="str">
        <f t="shared" si="8"/>
        <v>USA</v>
      </c>
      <c r="L559" s="14">
        <f>SUMIF(ORDERLINES!D:D,CUSTOMERS!A559,ORDERLINES!J:J)</f>
        <v>324</v>
      </c>
      <c r="M559" s="14">
        <f>SUMIF(ORDERLINES!D:D,CUSTOMERS!A559,ORDERLINES!L:L)</f>
        <v>153</v>
      </c>
    </row>
    <row r="560" spans="1:13" x14ac:dyDescent="0.2">
      <c r="A560">
        <v>563</v>
      </c>
      <c r="B560" t="s">
        <v>278</v>
      </c>
      <c r="C560" t="s">
        <v>1593</v>
      </c>
      <c r="D560" s="3">
        <v>33918</v>
      </c>
      <c r="E560">
        <v>3</v>
      </c>
      <c r="F560" s="6" t="str" cm="1">
        <f t="array" ref="F560">_xlfn.IFS(E560=1,"$0 - $19999",
E560=2,"$20000 - $39999",
E560=3,"$40000 - $59999",
E560=4,"$60000 - $69999",
E560=5,"$70000 - $79999",
E560=6,"$80000 - $89999",
E560=7,"$90000 - $99999",
E560=8,"$100000 - $199999",
E560=9,"$200000 - $249999",
TRUE,"$250000 +")</f>
        <v>$40000 - $59999</v>
      </c>
      <c r="G560" t="s">
        <v>1595</v>
      </c>
      <c r="H560" t="s">
        <v>1863</v>
      </c>
      <c r="I560" t="s">
        <v>2093</v>
      </c>
      <c r="J560" s="7" t="str" cm="1">
        <f t="array" aca="1" ref="J560" ca="1">_xlfn.IFS((TODAY()-D560)/365.25&lt;20,"&lt; 20",
(TODAY()-D560)/365.25&lt;30,"20 - 30",
(TODAY()-D560)/365.25&lt;40,"30 - 40",
(TODAY()-D560)/365.25&lt;50,"40 - 50",
(TODAY()-D560)/365.25&lt;60,"50 - 60",
(TODAY()-D560)/365.25&lt;70,"60 - 70",
TRUE,"70+")</f>
        <v>30 - 40</v>
      </c>
      <c r="K560" t="str">
        <f t="shared" si="8"/>
        <v>USA</v>
      </c>
      <c r="L560" s="14">
        <f>SUMIF(ORDERLINES!D:D,CUSTOMERS!A560,ORDERLINES!J:J)</f>
        <v>554</v>
      </c>
      <c r="M560" s="14">
        <f>SUMIF(ORDERLINES!D:D,CUSTOMERS!A560,ORDERLINES!L:L)</f>
        <v>265</v>
      </c>
    </row>
    <row r="561" spans="1:13" x14ac:dyDescent="0.2">
      <c r="A561">
        <v>564</v>
      </c>
      <c r="B561" t="s">
        <v>306</v>
      </c>
      <c r="C561" t="s">
        <v>1593</v>
      </c>
      <c r="D561" s="3">
        <v>28657</v>
      </c>
      <c r="E561">
        <v>2</v>
      </c>
      <c r="F561" s="6" t="str" cm="1">
        <f t="array" ref="F561">_xlfn.IFS(E561=1,"$0 - $19999",
E561=2,"$20000 - $39999",
E561=3,"$40000 - $59999",
E561=4,"$60000 - $69999",
E561=5,"$70000 - $79999",
E561=6,"$80000 - $89999",
E561=7,"$90000 - $99999",
E561=8,"$100000 - $199999",
E561=9,"$200000 - $249999",
TRUE,"$250000 +")</f>
        <v>$20000 - $39999</v>
      </c>
      <c r="G561" t="s">
        <v>1596</v>
      </c>
      <c r="H561" t="s">
        <v>1946</v>
      </c>
      <c r="I561" t="s">
        <v>2093</v>
      </c>
      <c r="J561" s="7" t="str" cm="1">
        <f t="array" aca="1" ref="J561" ca="1">_xlfn.IFS((TODAY()-D561)/365.25&lt;20,"&lt; 20",
(TODAY()-D561)/365.25&lt;30,"20 - 30",
(TODAY()-D561)/365.25&lt;40,"30 - 40",
(TODAY()-D561)/365.25&lt;50,"40 - 50",
(TODAY()-D561)/365.25&lt;60,"50 - 60",
(TODAY()-D561)/365.25&lt;70,"60 - 70",
TRUE,"70+")</f>
        <v>40 - 50</v>
      </c>
      <c r="K561" t="str">
        <f t="shared" si="8"/>
        <v>USA</v>
      </c>
      <c r="L561" s="14">
        <f>SUMIF(ORDERLINES!D:D,CUSTOMERS!A561,ORDERLINES!J:J)</f>
        <v>526</v>
      </c>
      <c r="M561" s="14">
        <f>SUMIF(ORDERLINES!D:D,CUSTOMERS!A561,ORDERLINES!L:L)</f>
        <v>258</v>
      </c>
    </row>
    <row r="562" spans="1:13" x14ac:dyDescent="0.2">
      <c r="A562">
        <v>565</v>
      </c>
      <c r="B562" t="s">
        <v>1597</v>
      </c>
      <c r="C562" t="s">
        <v>1598</v>
      </c>
      <c r="D562" s="3">
        <v>34308</v>
      </c>
      <c r="E562">
        <v>3</v>
      </c>
      <c r="F562" s="6" t="str" cm="1">
        <f t="array" ref="F562">_xlfn.IFS(E562=1,"$0 - $19999",
E562=2,"$20000 - $39999",
E562=3,"$40000 - $59999",
E562=4,"$60000 - $69999",
E562=5,"$70000 - $79999",
E562=6,"$80000 - $89999",
E562=7,"$90000 - $99999",
E562=8,"$100000 - $199999",
E562=9,"$200000 - $249999",
TRUE,"$250000 +")</f>
        <v>$40000 - $59999</v>
      </c>
      <c r="G562" t="s">
        <v>1599</v>
      </c>
      <c r="H562" t="s">
        <v>2014</v>
      </c>
      <c r="I562" t="s">
        <v>2092</v>
      </c>
      <c r="J562" s="7" t="str" cm="1">
        <f t="array" aca="1" ref="J562" ca="1">_xlfn.IFS((TODAY()-D562)/365.25&lt;20,"&lt; 20",
(TODAY()-D562)/365.25&lt;30,"20 - 30",
(TODAY()-D562)/365.25&lt;40,"30 - 40",
(TODAY()-D562)/365.25&lt;50,"40 - 50",
(TODAY()-D562)/365.25&lt;60,"50 - 60",
(TODAY()-D562)/365.25&lt;70,"60 - 70",
TRUE,"70+")</f>
        <v>30 - 40</v>
      </c>
      <c r="K562" t="str">
        <f t="shared" si="8"/>
        <v>USA</v>
      </c>
      <c r="L562" s="14">
        <f>SUMIF(ORDERLINES!D:D,CUSTOMERS!A562,ORDERLINES!J:J)</f>
        <v>214</v>
      </c>
      <c r="M562" s="14">
        <f>SUMIF(ORDERLINES!D:D,CUSTOMERS!A562,ORDERLINES!L:L)</f>
        <v>92</v>
      </c>
    </row>
    <row r="563" spans="1:13" x14ac:dyDescent="0.2">
      <c r="A563">
        <v>566</v>
      </c>
      <c r="B563" t="s">
        <v>1600</v>
      </c>
      <c r="C563" t="s">
        <v>1601</v>
      </c>
      <c r="D563" s="3">
        <v>35030</v>
      </c>
      <c r="E563">
        <v>4</v>
      </c>
      <c r="F563" s="6" t="str" cm="1">
        <f t="array" ref="F563">_xlfn.IFS(E563=1,"$0 - $19999",
E563=2,"$20000 - $39999",
E563=3,"$40000 - $59999",
E563=4,"$60000 - $69999",
E563=5,"$70000 - $79999",
E563=6,"$80000 - $89999",
E563=7,"$90000 - $99999",
E563=8,"$100000 - $199999",
E563=9,"$200000 - $249999",
TRUE,"$250000 +")</f>
        <v>$60000 - $69999</v>
      </c>
      <c r="G563" t="s">
        <v>1602</v>
      </c>
      <c r="H563" t="s">
        <v>2035</v>
      </c>
      <c r="I563" t="s">
        <v>2092</v>
      </c>
      <c r="J563" s="7" t="str" cm="1">
        <f t="array" aca="1" ref="J563" ca="1">_xlfn.IFS((TODAY()-D563)/365.25&lt;20,"&lt; 20",
(TODAY()-D563)/365.25&lt;30,"20 - 30",
(TODAY()-D563)/365.25&lt;40,"30 - 40",
(TODAY()-D563)/365.25&lt;50,"40 - 50",
(TODAY()-D563)/365.25&lt;60,"50 - 60",
(TODAY()-D563)/365.25&lt;70,"60 - 70",
TRUE,"70+")</f>
        <v>20 - 30</v>
      </c>
      <c r="K563" t="str">
        <f t="shared" si="8"/>
        <v>USA</v>
      </c>
      <c r="L563" s="14">
        <f>SUMIF(ORDERLINES!D:D,CUSTOMERS!A563,ORDERLINES!J:J)</f>
        <v>471</v>
      </c>
      <c r="M563" s="14">
        <f>SUMIF(ORDERLINES!D:D,CUSTOMERS!A563,ORDERLINES!L:L)</f>
        <v>226.5</v>
      </c>
    </row>
    <row r="564" spans="1:13" x14ac:dyDescent="0.2">
      <c r="A564">
        <v>567</v>
      </c>
      <c r="B564" t="s">
        <v>1127</v>
      </c>
      <c r="C564" t="s">
        <v>1601</v>
      </c>
      <c r="D564" s="3">
        <v>34636</v>
      </c>
      <c r="E564">
        <v>10</v>
      </c>
      <c r="F564" s="6" t="str" cm="1">
        <f t="array" ref="F564">_xlfn.IFS(E564=1,"$0 - $19999",
E564=2,"$20000 - $39999",
E564=3,"$40000 - $59999",
E564=4,"$60000 - $69999",
E564=5,"$70000 - $79999",
E564=6,"$80000 - $89999",
E564=7,"$90000 - $99999",
E564=8,"$100000 - $199999",
E564=9,"$200000 - $249999",
TRUE,"$250000 +")</f>
        <v>$250000 +</v>
      </c>
      <c r="G564" t="s">
        <v>1603</v>
      </c>
      <c r="H564" t="s">
        <v>2087</v>
      </c>
      <c r="I564" t="s">
        <v>2099</v>
      </c>
      <c r="J564" s="7" t="str" cm="1">
        <f t="array" aca="1" ref="J564" ca="1">_xlfn.IFS((TODAY()-D564)/365.25&lt;20,"&lt; 20",
(TODAY()-D564)/365.25&lt;30,"20 - 30",
(TODAY()-D564)/365.25&lt;40,"30 - 40",
(TODAY()-D564)/365.25&lt;50,"40 - 50",
(TODAY()-D564)/365.25&lt;60,"50 - 60",
(TODAY()-D564)/365.25&lt;70,"60 - 70",
TRUE,"70+")</f>
        <v>20 - 30</v>
      </c>
      <c r="K564" t="str">
        <f t="shared" si="8"/>
        <v>Canada</v>
      </c>
      <c r="L564" s="14">
        <f>SUMIF(ORDERLINES!D:D,CUSTOMERS!A564,ORDERLINES!J:J)</f>
        <v>1263</v>
      </c>
      <c r="M564" s="14">
        <f>SUMIF(ORDERLINES!D:D,CUSTOMERS!A564,ORDERLINES!L:L)</f>
        <v>623.5</v>
      </c>
    </row>
    <row r="565" spans="1:13" x14ac:dyDescent="0.2">
      <c r="A565">
        <v>568</v>
      </c>
      <c r="B565" t="s">
        <v>254</v>
      </c>
      <c r="C565" t="s">
        <v>1604</v>
      </c>
      <c r="D565" s="3">
        <v>34239</v>
      </c>
      <c r="E565">
        <v>6</v>
      </c>
      <c r="F565" s="6" t="str" cm="1">
        <f t="array" ref="F565">_xlfn.IFS(E565=1,"$0 - $19999",
E565=2,"$20000 - $39999",
E565=3,"$40000 - $59999",
E565=4,"$60000 - $69999",
E565=5,"$70000 - $79999",
E565=6,"$80000 - $89999",
E565=7,"$90000 - $99999",
E565=8,"$100000 - $199999",
E565=9,"$200000 - $249999",
TRUE,"$250000 +")</f>
        <v>$80000 - $89999</v>
      </c>
      <c r="G565" t="s">
        <v>1605</v>
      </c>
      <c r="H565" t="s">
        <v>1940</v>
      </c>
      <c r="I565" t="s">
        <v>2095</v>
      </c>
      <c r="J565" s="7" t="str" cm="1">
        <f t="array" aca="1" ref="J565" ca="1">_xlfn.IFS((TODAY()-D565)/365.25&lt;20,"&lt; 20",
(TODAY()-D565)/365.25&lt;30,"20 - 30",
(TODAY()-D565)/365.25&lt;40,"30 - 40",
(TODAY()-D565)/365.25&lt;50,"40 - 50",
(TODAY()-D565)/365.25&lt;60,"50 - 60",
(TODAY()-D565)/365.25&lt;70,"60 - 70",
TRUE,"70+")</f>
        <v>30 - 40</v>
      </c>
      <c r="K565" t="str">
        <f t="shared" si="8"/>
        <v>USA</v>
      </c>
      <c r="L565" s="14">
        <f>SUMIF(ORDERLINES!D:D,CUSTOMERS!A565,ORDERLINES!J:J)</f>
        <v>125</v>
      </c>
      <c r="M565" s="14">
        <f>SUMIF(ORDERLINES!D:D,CUSTOMERS!A565,ORDERLINES!L:L)</f>
        <v>52.5</v>
      </c>
    </row>
    <row r="566" spans="1:13" x14ac:dyDescent="0.2">
      <c r="A566">
        <v>569</v>
      </c>
      <c r="B566" t="s">
        <v>216</v>
      </c>
      <c r="C566" t="s">
        <v>1604</v>
      </c>
      <c r="D566" s="3">
        <v>33827</v>
      </c>
      <c r="E566">
        <v>6</v>
      </c>
      <c r="F566" s="6" t="str" cm="1">
        <f t="array" ref="F566">_xlfn.IFS(E566=1,"$0 - $19999",
E566=2,"$20000 - $39999",
E566=3,"$40000 - $59999",
E566=4,"$60000 - $69999",
E566=5,"$70000 - $79999",
E566=6,"$80000 - $89999",
E566=7,"$90000 - $99999",
E566=8,"$100000 - $199999",
E566=9,"$200000 - $249999",
TRUE,"$250000 +")</f>
        <v>$80000 - $89999</v>
      </c>
      <c r="G566" t="s">
        <v>1606</v>
      </c>
      <c r="H566" t="s">
        <v>2030</v>
      </c>
      <c r="I566" t="s">
        <v>2093</v>
      </c>
      <c r="J566" s="7" t="str" cm="1">
        <f t="array" aca="1" ref="J566" ca="1">_xlfn.IFS((TODAY()-D566)/365.25&lt;20,"&lt; 20",
(TODAY()-D566)/365.25&lt;30,"20 - 30",
(TODAY()-D566)/365.25&lt;40,"30 - 40",
(TODAY()-D566)/365.25&lt;50,"40 - 50",
(TODAY()-D566)/365.25&lt;60,"50 - 60",
(TODAY()-D566)/365.25&lt;70,"60 - 70",
TRUE,"70+")</f>
        <v>30 - 40</v>
      </c>
      <c r="K566" t="str">
        <f t="shared" si="8"/>
        <v>USA</v>
      </c>
      <c r="L566" s="14">
        <f>SUMIF(ORDERLINES!D:D,CUSTOMERS!A566,ORDERLINES!J:J)</f>
        <v>859</v>
      </c>
      <c r="M566" s="14">
        <f>SUMIF(ORDERLINES!D:D,CUSTOMERS!A566,ORDERLINES!L:L)</f>
        <v>420.5</v>
      </c>
    </row>
    <row r="567" spans="1:13" x14ac:dyDescent="0.2">
      <c r="A567">
        <v>570</v>
      </c>
      <c r="B567" t="s">
        <v>1485</v>
      </c>
      <c r="C567" t="s">
        <v>1607</v>
      </c>
      <c r="D567" s="3">
        <v>33419</v>
      </c>
      <c r="E567">
        <v>8</v>
      </c>
      <c r="F567" s="6" t="str" cm="1">
        <f t="array" ref="F567">_xlfn.IFS(E567=1,"$0 - $19999",
E567=2,"$20000 - $39999",
E567=3,"$40000 - $59999",
E567=4,"$60000 - $69999",
E567=5,"$70000 - $79999",
E567=6,"$80000 - $89999",
E567=7,"$90000 - $99999",
E567=8,"$100000 - $199999",
E567=9,"$200000 - $249999",
TRUE,"$250000 +")</f>
        <v>$100000 - $199999</v>
      </c>
      <c r="G567" t="s">
        <v>1608</v>
      </c>
      <c r="H567" t="s">
        <v>1921</v>
      </c>
      <c r="I567" t="s">
        <v>2090</v>
      </c>
      <c r="J567" s="7" t="str" cm="1">
        <f t="array" aca="1" ref="J567" ca="1">_xlfn.IFS((TODAY()-D567)/365.25&lt;20,"&lt; 20",
(TODAY()-D567)/365.25&lt;30,"20 - 30",
(TODAY()-D567)/365.25&lt;40,"30 - 40",
(TODAY()-D567)/365.25&lt;50,"40 - 50",
(TODAY()-D567)/365.25&lt;60,"50 - 60",
(TODAY()-D567)/365.25&lt;70,"60 - 70",
TRUE,"70+")</f>
        <v>30 - 40</v>
      </c>
      <c r="K567" t="str">
        <f t="shared" si="8"/>
        <v>USA</v>
      </c>
      <c r="L567" s="14">
        <f>SUMIF(ORDERLINES!D:D,CUSTOMERS!A567,ORDERLINES!J:J)</f>
        <v>94</v>
      </c>
      <c r="M567" s="14">
        <f>SUMIF(ORDERLINES!D:D,CUSTOMERS!A567,ORDERLINES!L:L)</f>
        <v>43</v>
      </c>
    </row>
    <row r="568" spans="1:13" x14ac:dyDescent="0.2">
      <c r="A568">
        <v>571</v>
      </c>
      <c r="B568" t="s">
        <v>903</v>
      </c>
      <c r="C568" t="s">
        <v>1609</v>
      </c>
      <c r="D568" s="3">
        <v>33037</v>
      </c>
      <c r="E568">
        <v>1</v>
      </c>
      <c r="F568" s="6" t="str" cm="1">
        <f t="array" ref="F568">_xlfn.IFS(E568=1,"$0 - $19999",
E568=2,"$20000 - $39999",
E568=3,"$40000 - $59999",
E568=4,"$60000 - $69999",
E568=5,"$70000 - $79999",
E568=6,"$80000 - $89999",
E568=7,"$90000 - $99999",
E568=8,"$100000 - $199999",
E568=9,"$200000 - $249999",
TRUE,"$250000 +")</f>
        <v>$0 - $19999</v>
      </c>
      <c r="G568" t="s">
        <v>1610</v>
      </c>
      <c r="H568" t="s">
        <v>1892</v>
      </c>
      <c r="I568" t="s">
        <v>2095</v>
      </c>
      <c r="J568" s="7" t="str" cm="1">
        <f t="array" aca="1" ref="J568" ca="1">_xlfn.IFS((TODAY()-D568)/365.25&lt;20,"&lt; 20",
(TODAY()-D568)/365.25&lt;30,"20 - 30",
(TODAY()-D568)/365.25&lt;40,"30 - 40",
(TODAY()-D568)/365.25&lt;50,"40 - 50",
(TODAY()-D568)/365.25&lt;60,"50 - 60",
(TODAY()-D568)/365.25&lt;70,"60 - 70",
TRUE,"70+")</f>
        <v>30 - 40</v>
      </c>
      <c r="K568" t="str">
        <f t="shared" si="8"/>
        <v>USA</v>
      </c>
      <c r="L568" s="14">
        <f>SUMIF(ORDERLINES!D:D,CUSTOMERS!A568,ORDERLINES!J:J)</f>
        <v>424</v>
      </c>
      <c r="M568" s="14">
        <f>SUMIF(ORDERLINES!D:D,CUSTOMERS!A568,ORDERLINES!L:L)</f>
        <v>203</v>
      </c>
    </row>
    <row r="569" spans="1:13" x14ac:dyDescent="0.2">
      <c r="A569">
        <v>572</v>
      </c>
      <c r="B569" t="s">
        <v>1611</v>
      </c>
      <c r="C569" t="s">
        <v>1612</v>
      </c>
      <c r="D569" s="3">
        <v>29047</v>
      </c>
      <c r="E569">
        <v>2</v>
      </c>
      <c r="F569" s="6" t="str" cm="1">
        <f t="array" ref="F569">_xlfn.IFS(E569=1,"$0 - $19999",
E569=2,"$20000 - $39999",
E569=3,"$40000 - $59999",
E569=4,"$60000 - $69999",
E569=5,"$70000 - $79999",
E569=6,"$80000 - $89999",
E569=7,"$90000 - $99999",
E569=8,"$100000 - $199999",
E569=9,"$200000 - $249999",
TRUE,"$250000 +")</f>
        <v>$20000 - $39999</v>
      </c>
      <c r="G569" t="s">
        <v>1613</v>
      </c>
      <c r="H569" t="s">
        <v>2018</v>
      </c>
      <c r="I569" t="s">
        <v>2094</v>
      </c>
      <c r="J569" s="7" t="str" cm="1">
        <f t="array" aca="1" ref="J569" ca="1">_xlfn.IFS((TODAY()-D569)/365.25&lt;20,"&lt; 20",
(TODAY()-D569)/365.25&lt;30,"20 - 30",
(TODAY()-D569)/365.25&lt;40,"30 - 40",
(TODAY()-D569)/365.25&lt;50,"40 - 50",
(TODAY()-D569)/365.25&lt;60,"50 - 60",
(TODAY()-D569)/365.25&lt;70,"60 - 70",
TRUE,"70+")</f>
        <v>40 - 50</v>
      </c>
      <c r="K569" t="str">
        <f t="shared" si="8"/>
        <v>USA</v>
      </c>
      <c r="L569" s="14">
        <f>SUMIF(ORDERLINES!D:D,CUSTOMERS!A569,ORDERLINES!J:J)</f>
        <v>248</v>
      </c>
      <c r="M569" s="14">
        <f>SUMIF(ORDERLINES!D:D,CUSTOMERS!A569,ORDERLINES!L:L)</f>
        <v>111</v>
      </c>
    </row>
    <row r="570" spans="1:13" x14ac:dyDescent="0.2">
      <c r="A570">
        <v>573</v>
      </c>
      <c r="B570" t="s">
        <v>1614</v>
      </c>
      <c r="C570" t="s">
        <v>1615</v>
      </c>
      <c r="D570" s="3">
        <v>34350</v>
      </c>
      <c r="E570">
        <v>2</v>
      </c>
      <c r="F570" s="6" t="str" cm="1">
        <f t="array" ref="F570">_xlfn.IFS(E570=1,"$0 - $19999",
E570=2,"$20000 - $39999",
E570=3,"$40000 - $59999",
E570=4,"$60000 - $69999",
E570=5,"$70000 - $79999",
E570=6,"$80000 - $89999",
E570=7,"$90000 - $99999",
E570=8,"$100000 - $199999",
E570=9,"$200000 - $249999",
TRUE,"$250000 +")</f>
        <v>$20000 - $39999</v>
      </c>
      <c r="G570" t="s">
        <v>1616</v>
      </c>
      <c r="H570" t="s">
        <v>2081</v>
      </c>
      <c r="I570" t="s">
        <v>2096</v>
      </c>
      <c r="J570" s="7" t="str" cm="1">
        <f t="array" aca="1" ref="J570" ca="1">_xlfn.IFS((TODAY()-D570)/365.25&lt;20,"&lt; 20",
(TODAY()-D570)/365.25&lt;30,"20 - 30",
(TODAY()-D570)/365.25&lt;40,"30 - 40",
(TODAY()-D570)/365.25&lt;50,"40 - 50",
(TODAY()-D570)/365.25&lt;60,"50 - 60",
(TODAY()-D570)/365.25&lt;70,"60 - 70",
TRUE,"70+")</f>
        <v>30 - 40</v>
      </c>
      <c r="K570" t="str">
        <f t="shared" si="8"/>
        <v>Europe</v>
      </c>
      <c r="L570" s="14">
        <f>SUMIF(ORDERLINES!D:D,CUSTOMERS!A570,ORDERLINES!J:J)</f>
        <v>314</v>
      </c>
      <c r="M570" s="14">
        <f>SUMIF(ORDERLINES!D:D,CUSTOMERS!A570,ORDERLINES!L:L)</f>
        <v>131</v>
      </c>
    </row>
    <row r="571" spans="1:13" x14ac:dyDescent="0.2">
      <c r="A571">
        <v>574</v>
      </c>
      <c r="B571" t="s">
        <v>731</v>
      </c>
      <c r="C571" t="s">
        <v>1617</v>
      </c>
      <c r="D571" s="3">
        <v>34742</v>
      </c>
      <c r="E571">
        <v>6</v>
      </c>
      <c r="F571" s="6" t="str" cm="1">
        <f t="array" ref="F571">_xlfn.IFS(E571=1,"$0 - $19999",
E571=2,"$20000 - $39999",
E571=3,"$40000 - $59999",
E571=4,"$60000 - $69999",
E571=5,"$70000 - $79999",
E571=6,"$80000 - $89999",
E571=7,"$90000 - $99999",
E571=8,"$100000 - $199999",
E571=9,"$200000 - $249999",
TRUE,"$250000 +")</f>
        <v>$80000 - $89999</v>
      </c>
      <c r="G571" t="s">
        <v>1618</v>
      </c>
      <c r="H571" t="s">
        <v>261</v>
      </c>
      <c r="I571" t="s">
        <v>2094</v>
      </c>
      <c r="J571" s="7" t="str" cm="1">
        <f t="array" aca="1" ref="J571" ca="1">_xlfn.IFS((TODAY()-D571)/365.25&lt;20,"&lt; 20",
(TODAY()-D571)/365.25&lt;30,"20 - 30",
(TODAY()-D571)/365.25&lt;40,"30 - 40",
(TODAY()-D571)/365.25&lt;50,"40 - 50",
(TODAY()-D571)/365.25&lt;60,"50 - 60",
(TODAY()-D571)/365.25&lt;70,"60 - 70",
TRUE,"70+")</f>
        <v>20 - 30</v>
      </c>
      <c r="K571" t="str">
        <f t="shared" si="8"/>
        <v>USA</v>
      </c>
      <c r="L571" s="14">
        <f>SUMIF(ORDERLINES!D:D,CUSTOMERS!A571,ORDERLINES!J:J)</f>
        <v>548</v>
      </c>
      <c r="M571" s="14">
        <f>SUMIF(ORDERLINES!D:D,CUSTOMERS!A571,ORDERLINES!L:L)</f>
        <v>260</v>
      </c>
    </row>
    <row r="572" spans="1:13" x14ac:dyDescent="0.2">
      <c r="A572">
        <v>575</v>
      </c>
      <c r="B572" t="s">
        <v>1619</v>
      </c>
      <c r="C572" t="s">
        <v>1620</v>
      </c>
      <c r="D572" s="3">
        <v>32645</v>
      </c>
      <c r="E572">
        <v>8</v>
      </c>
      <c r="F572" s="6" t="str" cm="1">
        <f t="array" ref="F572">_xlfn.IFS(E572=1,"$0 - $19999",
E572=2,"$20000 - $39999",
E572=3,"$40000 - $59999",
E572=4,"$60000 - $69999",
E572=5,"$70000 - $79999",
E572=6,"$80000 - $89999",
E572=7,"$90000 - $99999",
E572=8,"$100000 - $199999",
E572=9,"$200000 - $249999",
TRUE,"$250000 +")</f>
        <v>$100000 - $199999</v>
      </c>
      <c r="G572" t="s">
        <v>1621</v>
      </c>
      <c r="H572" t="s">
        <v>2049</v>
      </c>
      <c r="I572" t="s">
        <v>2091</v>
      </c>
      <c r="J572" s="7" t="str" cm="1">
        <f t="array" aca="1" ref="J572" ca="1">_xlfn.IFS((TODAY()-D572)/365.25&lt;20,"&lt; 20",
(TODAY()-D572)/365.25&lt;30,"20 - 30",
(TODAY()-D572)/365.25&lt;40,"30 - 40",
(TODAY()-D572)/365.25&lt;50,"40 - 50",
(TODAY()-D572)/365.25&lt;60,"50 - 60",
(TODAY()-D572)/365.25&lt;70,"60 - 70",
TRUE,"70+")</f>
        <v>30 - 40</v>
      </c>
      <c r="K572" t="str">
        <f t="shared" si="8"/>
        <v>USA</v>
      </c>
      <c r="L572" s="14">
        <f>SUMIF(ORDERLINES!D:D,CUSTOMERS!A572,ORDERLINES!J:J)</f>
        <v>53</v>
      </c>
      <c r="M572" s="14">
        <f>SUMIF(ORDERLINES!D:D,CUSTOMERS!A572,ORDERLINES!L:L)</f>
        <v>22.5</v>
      </c>
    </row>
    <row r="573" spans="1:13" x14ac:dyDescent="0.2">
      <c r="A573">
        <v>576</v>
      </c>
      <c r="B573" t="s">
        <v>1050</v>
      </c>
      <c r="C573" t="s">
        <v>1622</v>
      </c>
      <c r="D573" s="3">
        <v>32249</v>
      </c>
      <c r="E573">
        <v>4</v>
      </c>
      <c r="F573" s="6" t="str" cm="1">
        <f t="array" ref="F573">_xlfn.IFS(E573=1,"$0 - $19999",
E573=2,"$20000 - $39999",
E573=3,"$40000 - $59999",
E573=4,"$60000 - $69999",
E573=5,"$70000 - $79999",
E573=6,"$80000 - $89999",
E573=7,"$90000 - $99999",
E573=8,"$100000 - $199999",
E573=9,"$200000 - $249999",
TRUE,"$250000 +")</f>
        <v>$60000 - $69999</v>
      </c>
      <c r="G573" t="s">
        <v>1623</v>
      </c>
      <c r="H573" t="s">
        <v>1962</v>
      </c>
      <c r="I573" t="s">
        <v>2095</v>
      </c>
      <c r="J573" s="7" t="str" cm="1">
        <f t="array" aca="1" ref="J573" ca="1">_xlfn.IFS((TODAY()-D573)/365.25&lt;20,"&lt; 20",
(TODAY()-D573)/365.25&lt;30,"20 - 30",
(TODAY()-D573)/365.25&lt;40,"30 - 40",
(TODAY()-D573)/365.25&lt;50,"40 - 50",
(TODAY()-D573)/365.25&lt;60,"50 - 60",
(TODAY()-D573)/365.25&lt;70,"60 - 70",
TRUE,"70+")</f>
        <v>30 - 40</v>
      </c>
      <c r="K573" t="str">
        <f t="shared" si="8"/>
        <v>USA</v>
      </c>
      <c r="L573" s="14">
        <f>SUMIF(ORDERLINES!D:D,CUSTOMERS!A573,ORDERLINES!J:J)</f>
        <v>481</v>
      </c>
      <c r="M573" s="14">
        <f>SUMIF(ORDERLINES!D:D,CUSTOMERS!A573,ORDERLINES!L:L)</f>
        <v>225.5</v>
      </c>
    </row>
    <row r="574" spans="1:13" x14ac:dyDescent="0.2">
      <c r="A574">
        <v>577</v>
      </c>
      <c r="B574" t="s">
        <v>1624</v>
      </c>
      <c r="C574" t="s">
        <v>1625</v>
      </c>
      <c r="D574" s="3">
        <v>29445</v>
      </c>
      <c r="E574">
        <v>3</v>
      </c>
      <c r="F574" s="6" t="str" cm="1">
        <f t="array" ref="F574">_xlfn.IFS(E574=1,"$0 - $19999",
E574=2,"$20000 - $39999",
E574=3,"$40000 - $59999",
E574=4,"$60000 - $69999",
E574=5,"$70000 - $79999",
E574=6,"$80000 - $89999",
E574=7,"$90000 - $99999",
E574=8,"$100000 - $199999",
E574=9,"$200000 - $249999",
TRUE,"$250000 +")</f>
        <v>$40000 - $59999</v>
      </c>
      <c r="G574" t="s">
        <v>1626</v>
      </c>
      <c r="H574" t="s">
        <v>2027</v>
      </c>
      <c r="I574" t="s">
        <v>2091</v>
      </c>
      <c r="J574" s="7" t="str" cm="1">
        <f t="array" aca="1" ref="J574" ca="1">_xlfn.IFS((TODAY()-D574)/365.25&lt;20,"&lt; 20",
(TODAY()-D574)/365.25&lt;30,"20 - 30",
(TODAY()-D574)/365.25&lt;40,"30 - 40",
(TODAY()-D574)/365.25&lt;50,"40 - 50",
(TODAY()-D574)/365.25&lt;60,"50 - 60",
(TODAY()-D574)/365.25&lt;70,"60 - 70",
TRUE,"70+")</f>
        <v>40 - 50</v>
      </c>
      <c r="K574" t="str">
        <f t="shared" si="8"/>
        <v>USA</v>
      </c>
      <c r="L574" s="14">
        <f>SUMIF(ORDERLINES!D:D,CUSTOMERS!A574,ORDERLINES!J:J)</f>
        <v>467</v>
      </c>
      <c r="M574" s="14">
        <f>SUMIF(ORDERLINES!D:D,CUSTOMERS!A574,ORDERLINES!L:L)</f>
        <v>223.5</v>
      </c>
    </row>
    <row r="575" spans="1:13" x14ac:dyDescent="0.2">
      <c r="A575">
        <v>578</v>
      </c>
      <c r="B575" t="s">
        <v>915</v>
      </c>
      <c r="C575" t="s">
        <v>1627</v>
      </c>
      <c r="D575" s="3">
        <v>31054</v>
      </c>
      <c r="E575">
        <v>7</v>
      </c>
      <c r="F575" s="6" t="str" cm="1">
        <f t="array" ref="F575">_xlfn.IFS(E575=1,"$0 - $19999",
E575=2,"$20000 - $39999",
E575=3,"$40000 - $59999",
E575=4,"$60000 - $69999",
E575=5,"$70000 - $79999",
E575=6,"$80000 - $89999",
E575=7,"$90000 - $99999",
E575=8,"$100000 - $199999",
E575=9,"$200000 - $249999",
TRUE,"$250000 +")</f>
        <v>$90000 - $99999</v>
      </c>
      <c r="G575" t="s">
        <v>1628</v>
      </c>
      <c r="H575" t="s">
        <v>1900</v>
      </c>
      <c r="I575" t="s">
        <v>2090</v>
      </c>
      <c r="J575" s="7" t="str" cm="1">
        <f t="array" aca="1" ref="J575" ca="1">_xlfn.IFS((TODAY()-D575)/365.25&lt;20,"&lt; 20",
(TODAY()-D575)/365.25&lt;30,"20 - 30",
(TODAY()-D575)/365.25&lt;40,"30 - 40",
(TODAY()-D575)/365.25&lt;50,"40 - 50",
(TODAY()-D575)/365.25&lt;60,"50 - 60",
(TODAY()-D575)/365.25&lt;70,"60 - 70",
TRUE,"70+")</f>
        <v>30 - 40</v>
      </c>
      <c r="K575" t="str">
        <f t="shared" si="8"/>
        <v>USA</v>
      </c>
      <c r="L575" s="14">
        <f>SUMIF(ORDERLINES!D:D,CUSTOMERS!A575,ORDERLINES!J:J)</f>
        <v>51</v>
      </c>
      <c r="M575" s="14">
        <f>SUMIF(ORDERLINES!D:D,CUSTOMERS!A575,ORDERLINES!L:L)</f>
        <v>24.5</v>
      </c>
    </row>
    <row r="576" spans="1:13" x14ac:dyDescent="0.2">
      <c r="A576">
        <v>579</v>
      </c>
      <c r="B576" t="s">
        <v>425</v>
      </c>
      <c r="C576" t="s">
        <v>1629</v>
      </c>
      <c r="D576" s="3">
        <v>32515</v>
      </c>
      <c r="E576">
        <v>6</v>
      </c>
      <c r="F576" s="6" t="str" cm="1">
        <f t="array" ref="F576">_xlfn.IFS(E576=1,"$0 - $19999",
E576=2,"$20000 - $39999",
E576=3,"$40000 - $59999",
E576=4,"$60000 - $69999",
E576=5,"$70000 - $79999",
E576=6,"$80000 - $89999",
E576=7,"$90000 - $99999",
E576=8,"$100000 - $199999",
E576=9,"$200000 - $249999",
TRUE,"$250000 +")</f>
        <v>$80000 - $89999</v>
      </c>
      <c r="G576" t="s">
        <v>1630</v>
      </c>
      <c r="H576" t="s">
        <v>1851</v>
      </c>
      <c r="I576" t="s">
        <v>2093</v>
      </c>
      <c r="J576" s="7" t="str" cm="1">
        <f t="array" aca="1" ref="J576" ca="1">_xlfn.IFS((TODAY()-D576)/365.25&lt;20,"&lt; 20",
(TODAY()-D576)/365.25&lt;30,"20 - 30",
(TODAY()-D576)/365.25&lt;40,"30 - 40",
(TODAY()-D576)/365.25&lt;50,"40 - 50",
(TODAY()-D576)/365.25&lt;60,"50 - 60",
(TODAY()-D576)/365.25&lt;70,"60 - 70",
TRUE,"70+")</f>
        <v>30 - 40</v>
      </c>
      <c r="K576" t="str">
        <f t="shared" si="8"/>
        <v>USA</v>
      </c>
      <c r="L576" s="14">
        <f>SUMIF(ORDERLINES!D:D,CUSTOMERS!A576,ORDERLINES!J:J)</f>
        <v>81</v>
      </c>
      <c r="M576" s="14">
        <f>SUMIF(ORDERLINES!D:D,CUSTOMERS!A576,ORDERLINES!L:L)</f>
        <v>25.5</v>
      </c>
    </row>
    <row r="577" spans="1:13" x14ac:dyDescent="0.2">
      <c r="A577">
        <v>580</v>
      </c>
      <c r="B577" t="s">
        <v>480</v>
      </c>
      <c r="C577" t="s">
        <v>1631</v>
      </c>
      <c r="D577" s="3">
        <v>35141</v>
      </c>
      <c r="E577">
        <v>2</v>
      </c>
      <c r="F577" s="6" t="str" cm="1">
        <f t="array" ref="F577">_xlfn.IFS(E577=1,"$0 - $19999",
E577=2,"$20000 - $39999",
E577=3,"$40000 - $59999",
E577=4,"$60000 - $69999",
E577=5,"$70000 - $79999",
E577=6,"$80000 - $89999",
E577=7,"$90000 - $99999",
E577=8,"$100000 - $199999",
E577=9,"$200000 - $249999",
TRUE,"$250000 +")</f>
        <v>$20000 - $39999</v>
      </c>
      <c r="G577" t="s">
        <v>1632</v>
      </c>
      <c r="H577" t="s">
        <v>2055</v>
      </c>
      <c r="I577" t="s">
        <v>2095</v>
      </c>
      <c r="J577" s="7" t="str" cm="1">
        <f t="array" aca="1" ref="J577" ca="1">_xlfn.IFS((TODAY()-D577)/365.25&lt;20,"&lt; 20",
(TODAY()-D577)/365.25&lt;30,"20 - 30",
(TODAY()-D577)/365.25&lt;40,"30 - 40",
(TODAY()-D577)/365.25&lt;50,"40 - 50",
(TODAY()-D577)/365.25&lt;60,"50 - 60",
(TODAY()-D577)/365.25&lt;70,"60 - 70",
TRUE,"70+")</f>
        <v>20 - 30</v>
      </c>
      <c r="K577" t="str">
        <f t="shared" si="8"/>
        <v>USA</v>
      </c>
      <c r="L577" s="14">
        <f>SUMIF(ORDERLINES!D:D,CUSTOMERS!A577,ORDERLINES!J:J)</f>
        <v>65</v>
      </c>
      <c r="M577" s="14">
        <f>SUMIF(ORDERLINES!D:D,CUSTOMERS!A577,ORDERLINES!L:L)</f>
        <v>27.5</v>
      </c>
    </row>
    <row r="578" spans="1:13" x14ac:dyDescent="0.2">
      <c r="A578">
        <v>581</v>
      </c>
      <c r="B578" t="s">
        <v>502</v>
      </c>
      <c r="C578" t="s">
        <v>1633</v>
      </c>
      <c r="D578" s="3">
        <v>31509</v>
      </c>
      <c r="E578">
        <v>4</v>
      </c>
      <c r="F578" s="6" t="str" cm="1">
        <f t="array" ref="F578">_xlfn.IFS(E578=1,"$0 - $19999",
E578=2,"$20000 - $39999",
E578=3,"$40000 - $59999",
E578=4,"$60000 - $69999",
E578=5,"$70000 - $79999",
E578=6,"$80000 - $89999",
E578=7,"$90000 - $99999",
E578=8,"$100000 - $199999",
E578=9,"$200000 - $249999",
TRUE,"$250000 +")</f>
        <v>$60000 - $69999</v>
      </c>
      <c r="G578" t="s">
        <v>1634</v>
      </c>
      <c r="H578" t="s">
        <v>2025</v>
      </c>
      <c r="I578" t="s">
        <v>2090</v>
      </c>
      <c r="J578" s="7" t="str" cm="1">
        <f t="array" aca="1" ref="J578" ca="1">_xlfn.IFS((TODAY()-D578)/365.25&lt;20,"&lt; 20",
(TODAY()-D578)/365.25&lt;30,"20 - 30",
(TODAY()-D578)/365.25&lt;40,"30 - 40",
(TODAY()-D578)/365.25&lt;50,"40 - 50",
(TODAY()-D578)/365.25&lt;60,"50 - 60",
(TODAY()-D578)/365.25&lt;70,"60 - 70",
TRUE,"70+")</f>
        <v>30 - 40</v>
      </c>
      <c r="K578" t="str">
        <f t="shared" si="8"/>
        <v>USA</v>
      </c>
      <c r="L578" s="14">
        <f>SUMIF(ORDERLINES!D:D,CUSTOMERS!A578,ORDERLINES!J:J)</f>
        <v>24</v>
      </c>
      <c r="M578" s="14">
        <f>SUMIF(ORDERLINES!D:D,CUSTOMERS!A578,ORDERLINES!L:L)</f>
        <v>9</v>
      </c>
    </row>
    <row r="579" spans="1:13" x14ac:dyDescent="0.2">
      <c r="A579">
        <v>582</v>
      </c>
      <c r="B579" t="s">
        <v>1635</v>
      </c>
      <c r="C579" t="s">
        <v>1636</v>
      </c>
      <c r="D579" s="3">
        <v>32243</v>
      </c>
      <c r="E579">
        <v>4</v>
      </c>
      <c r="F579" s="6" t="str" cm="1">
        <f t="array" ref="F579">_xlfn.IFS(E579=1,"$0 - $19999",
E579=2,"$20000 - $39999",
E579=3,"$40000 - $59999",
E579=4,"$60000 - $69999",
E579=5,"$70000 - $79999",
E579=6,"$80000 - $89999",
E579=7,"$90000 - $99999",
E579=8,"$100000 - $199999",
E579=9,"$200000 - $249999",
TRUE,"$250000 +")</f>
        <v>$60000 - $69999</v>
      </c>
      <c r="G579" t="s">
        <v>1637</v>
      </c>
      <c r="H579" t="s">
        <v>2080</v>
      </c>
      <c r="I579" t="s">
        <v>2091</v>
      </c>
      <c r="J579" s="7" t="str" cm="1">
        <f t="array" aca="1" ref="J579" ca="1">_xlfn.IFS((TODAY()-D579)/365.25&lt;20,"&lt; 20",
(TODAY()-D579)/365.25&lt;30,"20 - 30",
(TODAY()-D579)/365.25&lt;40,"30 - 40",
(TODAY()-D579)/365.25&lt;50,"40 - 50",
(TODAY()-D579)/365.25&lt;60,"50 - 60",
(TODAY()-D579)/365.25&lt;70,"60 - 70",
TRUE,"70+")</f>
        <v>30 - 40</v>
      </c>
      <c r="K579" t="str">
        <f t="shared" ref="K579:K642" si="9">IF(I579="England","Europe",IF(I579="Germany","Europe",IF(I579="France","Europe",IF(I579="Canada","Canada","USA"))))</f>
        <v>USA</v>
      </c>
      <c r="L579" s="14">
        <f>SUMIF(ORDERLINES!D:D,CUSTOMERS!A579,ORDERLINES!J:J)</f>
        <v>595</v>
      </c>
      <c r="M579" s="14">
        <f>SUMIF(ORDERLINES!D:D,CUSTOMERS!A579,ORDERLINES!L:L)</f>
        <v>282.5</v>
      </c>
    </row>
    <row r="580" spans="1:13" x14ac:dyDescent="0.2">
      <c r="A580">
        <v>583</v>
      </c>
      <c r="B580" t="s">
        <v>528</v>
      </c>
      <c r="C580" t="s">
        <v>1638</v>
      </c>
      <c r="D580" s="3">
        <v>33027</v>
      </c>
      <c r="E580">
        <v>2</v>
      </c>
      <c r="F580" s="6" t="str" cm="1">
        <f t="array" ref="F580">_xlfn.IFS(E580=1,"$0 - $19999",
E580=2,"$20000 - $39999",
E580=3,"$40000 - $59999",
E580=4,"$60000 - $69999",
E580=5,"$70000 - $79999",
E580=6,"$80000 - $89999",
E580=7,"$90000 - $99999",
E580=8,"$100000 - $199999",
E580=9,"$200000 - $249999",
TRUE,"$250000 +")</f>
        <v>$20000 - $39999</v>
      </c>
      <c r="G580" t="s">
        <v>1639</v>
      </c>
      <c r="H580" t="s">
        <v>1992</v>
      </c>
      <c r="I580" t="s">
        <v>2090</v>
      </c>
      <c r="J580" s="7" t="str" cm="1">
        <f t="array" aca="1" ref="J580" ca="1">_xlfn.IFS((TODAY()-D580)/365.25&lt;20,"&lt; 20",
(TODAY()-D580)/365.25&lt;30,"20 - 30",
(TODAY()-D580)/365.25&lt;40,"30 - 40",
(TODAY()-D580)/365.25&lt;50,"40 - 50",
(TODAY()-D580)/365.25&lt;60,"50 - 60",
(TODAY()-D580)/365.25&lt;70,"60 - 70",
TRUE,"70+")</f>
        <v>30 - 40</v>
      </c>
      <c r="K580" t="str">
        <f t="shared" si="9"/>
        <v>USA</v>
      </c>
      <c r="L580" s="14">
        <f>SUMIF(ORDERLINES!D:D,CUSTOMERS!A580,ORDERLINES!J:J)</f>
        <v>694</v>
      </c>
      <c r="M580" s="14">
        <f>SUMIF(ORDERLINES!D:D,CUSTOMERS!A580,ORDERLINES!L:L)</f>
        <v>343</v>
      </c>
    </row>
    <row r="581" spans="1:13" x14ac:dyDescent="0.2">
      <c r="A581">
        <v>584</v>
      </c>
      <c r="B581" t="s">
        <v>485</v>
      </c>
      <c r="C581" t="s">
        <v>1638</v>
      </c>
      <c r="D581" s="3">
        <v>19757</v>
      </c>
      <c r="E581">
        <v>4</v>
      </c>
      <c r="F581" s="6" t="str" cm="1">
        <f t="array" ref="F581">_xlfn.IFS(E581=1,"$0 - $19999",
E581=2,"$20000 - $39999",
E581=3,"$40000 - $59999",
E581=4,"$60000 - $69999",
E581=5,"$70000 - $79999",
E581=6,"$80000 - $89999",
E581=7,"$90000 - $99999",
E581=8,"$100000 - $199999",
E581=9,"$200000 - $249999",
TRUE,"$250000 +")</f>
        <v>$60000 - $69999</v>
      </c>
      <c r="G581" t="s">
        <v>1640</v>
      </c>
      <c r="H581" t="s">
        <v>2021</v>
      </c>
      <c r="I581" t="s">
        <v>2095</v>
      </c>
      <c r="J581" s="7" t="str" cm="1">
        <f t="array" aca="1" ref="J581" ca="1">_xlfn.IFS((TODAY()-D581)/365.25&lt;20,"&lt; 20",
(TODAY()-D581)/365.25&lt;30,"20 - 30",
(TODAY()-D581)/365.25&lt;40,"30 - 40",
(TODAY()-D581)/365.25&lt;50,"40 - 50",
(TODAY()-D581)/365.25&lt;60,"50 - 60",
(TODAY()-D581)/365.25&lt;70,"60 - 70",
TRUE,"70+")</f>
        <v>70+</v>
      </c>
      <c r="K581" t="str">
        <f t="shared" si="9"/>
        <v>USA</v>
      </c>
      <c r="L581" s="14">
        <f>SUMIF(ORDERLINES!D:D,CUSTOMERS!A581,ORDERLINES!J:J)</f>
        <v>185</v>
      </c>
      <c r="M581" s="14">
        <f>SUMIF(ORDERLINES!D:D,CUSTOMERS!A581,ORDERLINES!L:L)</f>
        <v>88.5</v>
      </c>
    </row>
    <row r="582" spans="1:13" x14ac:dyDescent="0.2">
      <c r="A582">
        <v>585</v>
      </c>
      <c r="B582" t="s">
        <v>948</v>
      </c>
      <c r="C582" t="s">
        <v>1641</v>
      </c>
      <c r="D582" s="3">
        <v>29314</v>
      </c>
      <c r="E582">
        <v>5</v>
      </c>
      <c r="F582" s="6" t="str" cm="1">
        <f t="array" ref="F582">_xlfn.IFS(E582=1,"$0 - $19999",
E582=2,"$20000 - $39999",
E582=3,"$40000 - $59999",
E582=4,"$60000 - $69999",
E582=5,"$70000 - $79999",
E582=6,"$80000 - $89999",
E582=7,"$90000 - $99999",
E582=8,"$100000 - $199999",
E582=9,"$200000 - $249999",
TRUE,"$250000 +")</f>
        <v>$70000 - $79999</v>
      </c>
      <c r="G582" t="s">
        <v>1642</v>
      </c>
      <c r="H582" t="s">
        <v>2020</v>
      </c>
      <c r="I582" t="s">
        <v>2091</v>
      </c>
      <c r="J582" s="7" t="str" cm="1">
        <f t="array" aca="1" ref="J582" ca="1">_xlfn.IFS((TODAY()-D582)/365.25&lt;20,"&lt; 20",
(TODAY()-D582)/365.25&lt;30,"20 - 30",
(TODAY()-D582)/365.25&lt;40,"30 - 40",
(TODAY()-D582)/365.25&lt;50,"40 - 50",
(TODAY()-D582)/365.25&lt;60,"50 - 60",
(TODAY()-D582)/365.25&lt;70,"60 - 70",
TRUE,"70+")</f>
        <v>40 - 50</v>
      </c>
      <c r="K582" t="str">
        <f t="shared" si="9"/>
        <v>USA</v>
      </c>
      <c r="L582" s="14">
        <f>SUMIF(ORDERLINES!D:D,CUSTOMERS!A582,ORDERLINES!J:J)</f>
        <v>222</v>
      </c>
      <c r="M582" s="14">
        <f>SUMIF(ORDERLINES!D:D,CUSTOMERS!A582,ORDERLINES!L:L)</f>
        <v>106</v>
      </c>
    </row>
    <row r="583" spans="1:13" x14ac:dyDescent="0.2">
      <c r="A583">
        <v>586</v>
      </c>
      <c r="B583" t="s">
        <v>1643</v>
      </c>
      <c r="C583" t="s">
        <v>1644</v>
      </c>
      <c r="D583" s="3">
        <v>29837</v>
      </c>
      <c r="E583">
        <v>3</v>
      </c>
      <c r="F583" s="6" t="str" cm="1">
        <f t="array" ref="F583">_xlfn.IFS(E583=1,"$0 - $19999",
E583=2,"$20000 - $39999",
E583=3,"$40000 - $59999",
E583=4,"$60000 - $69999",
E583=5,"$70000 - $79999",
E583=6,"$80000 - $89999",
E583=7,"$90000 - $99999",
E583=8,"$100000 - $199999",
E583=9,"$200000 - $249999",
TRUE,"$250000 +")</f>
        <v>$40000 - $59999</v>
      </c>
      <c r="G583" t="s">
        <v>1645</v>
      </c>
      <c r="H583" t="s">
        <v>1989</v>
      </c>
      <c r="I583" t="s">
        <v>2095</v>
      </c>
      <c r="J583" s="7" t="str" cm="1">
        <f t="array" aca="1" ref="J583" ca="1">_xlfn.IFS((TODAY()-D583)/365.25&lt;20,"&lt; 20",
(TODAY()-D583)/365.25&lt;30,"20 - 30",
(TODAY()-D583)/365.25&lt;40,"30 - 40",
(TODAY()-D583)/365.25&lt;50,"40 - 50",
(TODAY()-D583)/365.25&lt;60,"50 - 60",
(TODAY()-D583)/365.25&lt;70,"60 - 70",
TRUE,"70+")</f>
        <v>40 - 50</v>
      </c>
      <c r="K583" t="str">
        <f t="shared" si="9"/>
        <v>USA</v>
      </c>
      <c r="L583" s="14">
        <f>SUMIF(ORDERLINES!D:D,CUSTOMERS!A583,ORDERLINES!J:J)</f>
        <v>148</v>
      </c>
      <c r="M583" s="14">
        <f>SUMIF(ORDERLINES!D:D,CUSTOMERS!A583,ORDERLINES!L:L)</f>
        <v>70</v>
      </c>
    </row>
    <row r="584" spans="1:13" x14ac:dyDescent="0.2">
      <c r="A584">
        <v>587</v>
      </c>
      <c r="B584" t="s">
        <v>478</v>
      </c>
      <c r="C584" t="s">
        <v>1646</v>
      </c>
      <c r="D584" s="3">
        <v>28526</v>
      </c>
      <c r="E584">
        <v>7</v>
      </c>
      <c r="F584" s="6" t="str" cm="1">
        <f t="array" ref="F584">_xlfn.IFS(E584=1,"$0 - $19999",
E584=2,"$20000 - $39999",
E584=3,"$40000 - $59999",
E584=4,"$60000 - $69999",
E584=5,"$70000 - $79999",
E584=6,"$80000 - $89999",
E584=7,"$90000 - $99999",
E584=8,"$100000 - $199999",
E584=9,"$200000 - $249999",
TRUE,"$250000 +")</f>
        <v>$90000 - $99999</v>
      </c>
      <c r="G584" t="s">
        <v>1647</v>
      </c>
      <c r="H584" t="s">
        <v>2040</v>
      </c>
      <c r="I584" t="s">
        <v>2093</v>
      </c>
      <c r="J584" s="7" t="str" cm="1">
        <f t="array" aca="1" ref="J584" ca="1">_xlfn.IFS((TODAY()-D584)/365.25&lt;20,"&lt; 20",
(TODAY()-D584)/365.25&lt;30,"20 - 30",
(TODAY()-D584)/365.25&lt;40,"30 - 40",
(TODAY()-D584)/365.25&lt;50,"40 - 50",
(TODAY()-D584)/365.25&lt;60,"50 - 60",
(TODAY()-D584)/365.25&lt;70,"60 - 70",
TRUE,"70+")</f>
        <v>40 - 50</v>
      </c>
      <c r="K584" t="str">
        <f t="shared" si="9"/>
        <v>USA</v>
      </c>
      <c r="L584" s="14">
        <f>SUMIF(ORDERLINES!D:D,CUSTOMERS!A584,ORDERLINES!J:J)</f>
        <v>1605</v>
      </c>
      <c r="M584" s="14">
        <f>SUMIF(ORDERLINES!D:D,CUSTOMERS!A584,ORDERLINES!L:L)</f>
        <v>772.5</v>
      </c>
    </row>
    <row r="585" spans="1:13" x14ac:dyDescent="0.2">
      <c r="A585">
        <v>588</v>
      </c>
      <c r="B585" t="s">
        <v>398</v>
      </c>
      <c r="C585" t="s">
        <v>1648</v>
      </c>
      <c r="D585" s="3">
        <v>31902</v>
      </c>
      <c r="E585">
        <v>3</v>
      </c>
      <c r="F585" s="6" t="str" cm="1">
        <f t="array" ref="F585">_xlfn.IFS(E585=1,"$0 - $19999",
E585=2,"$20000 - $39999",
E585=3,"$40000 - $59999",
E585=4,"$60000 - $69999",
E585=5,"$70000 - $79999",
E585=6,"$80000 - $89999",
E585=7,"$90000 - $99999",
E585=8,"$100000 - $199999",
E585=9,"$200000 - $249999",
TRUE,"$250000 +")</f>
        <v>$40000 - $59999</v>
      </c>
      <c r="G585" t="s">
        <v>1649</v>
      </c>
      <c r="H585" t="s">
        <v>1938</v>
      </c>
      <c r="I585" t="s">
        <v>2095</v>
      </c>
      <c r="J585" s="7" t="str" cm="1">
        <f t="array" aca="1" ref="J585" ca="1">_xlfn.IFS((TODAY()-D585)/365.25&lt;20,"&lt; 20",
(TODAY()-D585)/365.25&lt;30,"20 - 30",
(TODAY()-D585)/365.25&lt;40,"30 - 40",
(TODAY()-D585)/365.25&lt;50,"40 - 50",
(TODAY()-D585)/365.25&lt;60,"50 - 60",
(TODAY()-D585)/365.25&lt;70,"60 - 70",
TRUE,"70+")</f>
        <v>30 - 40</v>
      </c>
      <c r="K585" t="str">
        <f t="shared" si="9"/>
        <v>USA</v>
      </c>
      <c r="L585" s="14">
        <f>SUMIF(ORDERLINES!D:D,CUSTOMERS!A585,ORDERLINES!J:J)</f>
        <v>117</v>
      </c>
      <c r="M585" s="14">
        <f>SUMIF(ORDERLINES!D:D,CUSTOMERS!A585,ORDERLINES!L:L)</f>
        <v>49.5</v>
      </c>
    </row>
    <row r="586" spans="1:13" x14ac:dyDescent="0.2">
      <c r="A586">
        <v>589</v>
      </c>
      <c r="B586" t="s">
        <v>1650</v>
      </c>
      <c r="C586" t="s">
        <v>1651</v>
      </c>
      <c r="D586" s="3">
        <v>30226</v>
      </c>
      <c r="E586">
        <v>10</v>
      </c>
      <c r="F586" s="6" t="str" cm="1">
        <f t="array" ref="F586">_xlfn.IFS(E586=1,"$0 - $19999",
E586=2,"$20000 - $39999",
E586=3,"$40000 - $59999",
E586=4,"$60000 - $69999",
E586=5,"$70000 - $79999",
E586=6,"$80000 - $89999",
E586=7,"$90000 - $99999",
E586=8,"$100000 - $199999",
E586=9,"$200000 - $249999",
TRUE,"$250000 +")</f>
        <v>$250000 +</v>
      </c>
      <c r="G586" t="s">
        <v>1652</v>
      </c>
      <c r="H586" t="s">
        <v>1907</v>
      </c>
      <c r="I586" t="s">
        <v>2090</v>
      </c>
      <c r="J586" s="7" t="str" cm="1">
        <f t="array" aca="1" ref="J586" ca="1">_xlfn.IFS((TODAY()-D586)/365.25&lt;20,"&lt; 20",
(TODAY()-D586)/365.25&lt;30,"20 - 30",
(TODAY()-D586)/365.25&lt;40,"30 - 40",
(TODAY()-D586)/365.25&lt;50,"40 - 50",
(TODAY()-D586)/365.25&lt;60,"50 - 60",
(TODAY()-D586)/365.25&lt;70,"60 - 70",
TRUE,"70+")</f>
        <v>40 - 50</v>
      </c>
      <c r="K586" t="str">
        <f t="shared" si="9"/>
        <v>USA</v>
      </c>
      <c r="L586" s="14">
        <f>SUMIF(ORDERLINES!D:D,CUSTOMERS!A586,ORDERLINES!J:J)</f>
        <v>105</v>
      </c>
      <c r="M586" s="14">
        <f>SUMIF(ORDERLINES!D:D,CUSTOMERS!A586,ORDERLINES!L:L)</f>
        <v>47.5</v>
      </c>
    </row>
    <row r="587" spans="1:13" x14ac:dyDescent="0.2">
      <c r="A587">
        <v>590</v>
      </c>
      <c r="B587" t="s">
        <v>1653</v>
      </c>
      <c r="C587" t="s">
        <v>1654</v>
      </c>
      <c r="D587" s="3">
        <v>19424</v>
      </c>
      <c r="E587">
        <v>4</v>
      </c>
      <c r="F587" s="6" t="str" cm="1">
        <f t="array" ref="F587">_xlfn.IFS(E587=1,"$0 - $19999",
E587=2,"$20000 - $39999",
E587=3,"$40000 - $59999",
E587=4,"$60000 - $69999",
E587=5,"$70000 - $79999",
E587=6,"$80000 - $89999",
E587=7,"$90000 - $99999",
E587=8,"$100000 - $199999",
E587=9,"$200000 - $249999",
TRUE,"$250000 +")</f>
        <v>$60000 - $69999</v>
      </c>
      <c r="G587" t="s">
        <v>1655</v>
      </c>
      <c r="H587" t="s">
        <v>1897</v>
      </c>
      <c r="I587" t="s">
        <v>2094</v>
      </c>
      <c r="J587" s="7" t="str" cm="1">
        <f t="array" aca="1" ref="J587" ca="1">_xlfn.IFS((TODAY()-D587)/365.25&lt;20,"&lt; 20",
(TODAY()-D587)/365.25&lt;30,"20 - 30",
(TODAY()-D587)/365.25&lt;40,"30 - 40",
(TODAY()-D587)/365.25&lt;50,"40 - 50",
(TODAY()-D587)/365.25&lt;60,"50 - 60",
(TODAY()-D587)/365.25&lt;70,"60 - 70",
TRUE,"70+")</f>
        <v>70+</v>
      </c>
      <c r="K587" t="str">
        <f t="shared" si="9"/>
        <v>USA</v>
      </c>
      <c r="L587" s="14">
        <f>SUMIF(ORDERLINES!D:D,CUSTOMERS!A587,ORDERLINES!J:J)</f>
        <v>140</v>
      </c>
      <c r="M587" s="14">
        <f>SUMIF(ORDERLINES!D:D,CUSTOMERS!A587,ORDERLINES!L:L)</f>
        <v>57</v>
      </c>
    </row>
    <row r="588" spans="1:13" x14ac:dyDescent="0.2">
      <c r="A588">
        <v>591</v>
      </c>
      <c r="B588" t="s">
        <v>380</v>
      </c>
      <c r="C588" t="s">
        <v>1656</v>
      </c>
      <c r="D588" s="3">
        <v>32319</v>
      </c>
      <c r="E588">
        <v>4</v>
      </c>
      <c r="F588" s="6" t="str" cm="1">
        <f t="array" ref="F588">_xlfn.IFS(E588=1,"$0 - $19999",
E588=2,"$20000 - $39999",
E588=3,"$40000 - $59999",
E588=4,"$60000 - $69999",
E588=5,"$70000 - $79999",
E588=6,"$80000 - $89999",
E588=7,"$90000 - $99999",
E588=8,"$100000 - $199999",
E588=9,"$200000 - $249999",
TRUE,"$250000 +")</f>
        <v>$60000 - $69999</v>
      </c>
      <c r="G588" t="s">
        <v>1657</v>
      </c>
      <c r="H588" t="s">
        <v>2081</v>
      </c>
      <c r="I588" t="s">
        <v>2096</v>
      </c>
      <c r="J588" s="7" t="str" cm="1">
        <f t="array" aca="1" ref="J588" ca="1">_xlfn.IFS((TODAY()-D588)/365.25&lt;20,"&lt; 20",
(TODAY()-D588)/365.25&lt;30,"20 - 30",
(TODAY()-D588)/365.25&lt;40,"30 - 40",
(TODAY()-D588)/365.25&lt;50,"40 - 50",
(TODAY()-D588)/365.25&lt;60,"50 - 60",
(TODAY()-D588)/365.25&lt;70,"60 - 70",
TRUE,"70+")</f>
        <v>30 - 40</v>
      </c>
      <c r="K588" t="str">
        <f t="shared" si="9"/>
        <v>Europe</v>
      </c>
      <c r="L588" s="14">
        <f>SUMIF(ORDERLINES!D:D,CUSTOMERS!A588,ORDERLINES!J:J)</f>
        <v>61</v>
      </c>
      <c r="M588" s="14">
        <f>SUMIF(ORDERLINES!D:D,CUSTOMERS!A588,ORDERLINES!L:L)</f>
        <v>25.5</v>
      </c>
    </row>
    <row r="589" spans="1:13" x14ac:dyDescent="0.2">
      <c r="A589">
        <v>592</v>
      </c>
      <c r="B589" t="s">
        <v>750</v>
      </c>
      <c r="C589" t="s">
        <v>1658</v>
      </c>
      <c r="D589" s="3">
        <v>30621</v>
      </c>
      <c r="E589">
        <v>3</v>
      </c>
      <c r="F589" s="6" t="str" cm="1">
        <f t="array" ref="F589">_xlfn.IFS(E589=1,"$0 - $19999",
E589=2,"$20000 - $39999",
E589=3,"$40000 - $59999",
E589=4,"$60000 - $69999",
E589=5,"$70000 - $79999",
E589=6,"$80000 - $89999",
E589=7,"$90000 - $99999",
E589=8,"$100000 - $199999",
E589=9,"$200000 - $249999",
TRUE,"$250000 +")</f>
        <v>$40000 - $59999</v>
      </c>
      <c r="G589" t="s">
        <v>1659</v>
      </c>
      <c r="H589" t="s">
        <v>1868</v>
      </c>
      <c r="I589" t="s">
        <v>2093</v>
      </c>
      <c r="J589" s="7" t="str" cm="1">
        <f t="array" aca="1" ref="J589" ca="1">_xlfn.IFS((TODAY()-D589)/365.25&lt;20,"&lt; 20",
(TODAY()-D589)/365.25&lt;30,"20 - 30",
(TODAY()-D589)/365.25&lt;40,"30 - 40",
(TODAY()-D589)/365.25&lt;50,"40 - 50",
(TODAY()-D589)/365.25&lt;60,"50 - 60",
(TODAY()-D589)/365.25&lt;70,"60 - 70",
TRUE,"70+")</f>
        <v>40 - 50</v>
      </c>
      <c r="K589" t="str">
        <f t="shared" si="9"/>
        <v>USA</v>
      </c>
      <c r="L589" s="14">
        <f>SUMIF(ORDERLINES!D:D,CUSTOMERS!A589,ORDERLINES!J:J)</f>
        <v>144</v>
      </c>
      <c r="M589" s="14">
        <f>SUMIF(ORDERLINES!D:D,CUSTOMERS!A589,ORDERLINES!L:L)</f>
        <v>70</v>
      </c>
    </row>
    <row r="590" spans="1:13" x14ac:dyDescent="0.2">
      <c r="A590">
        <v>593</v>
      </c>
      <c r="B590" t="s">
        <v>1660</v>
      </c>
      <c r="C590" t="s">
        <v>1661</v>
      </c>
      <c r="D590" s="3">
        <v>33083</v>
      </c>
      <c r="E590">
        <v>5</v>
      </c>
      <c r="F590" s="6" t="str" cm="1">
        <f t="array" ref="F590">_xlfn.IFS(E590=1,"$0 - $19999",
E590=2,"$20000 - $39999",
E590=3,"$40000 - $59999",
E590=4,"$60000 - $69999",
E590=5,"$70000 - $79999",
E590=6,"$80000 - $89999",
E590=7,"$90000 - $99999",
E590=8,"$100000 - $199999",
E590=9,"$200000 - $249999",
TRUE,"$250000 +")</f>
        <v>$70000 - $79999</v>
      </c>
      <c r="G590" t="s">
        <v>1662</v>
      </c>
      <c r="H590" t="s">
        <v>2056</v>
      </c>
      <c r="I590" t="s">
        <v>2092</v>
      </c>
      <c r="J590" s="7" t="str" cm="1">
        <f t="array" aca="1" ref="J590" ca="1">_xlfn.IFS((TODAY()-D590)/365.25&lt;20,"&lt; 20",
(TODAY()-D590)/365.25&lt;30,"20 - 30",
(TODAY()-D590)/365.25&lt;40,"30 - 40",
(TODAY()-D590)/365.25&lt;50,"40 - 50",
(TODAY()-D590)/365.25&lt;60,"50 - 60",
(TODAY()-D590)/365.25&lt;70,"60 - 70",
TRUE,"70+")</f>
        <v>30 - 40</v>
      </c>
      <c r="K590" t="str">
        <f t="shared" si="9"/>
        <v>USA</v>
      </c>
      <c r="L590" s="14">
        <f>SUMIF(ORDERLINES!D:D,CUSTOMERS!A590,ORDERLINES!J:J)</f>
        <v>105</v>
      </c>
      <c r="M590" s="14">
        <f>SUMIF(ORDERLINES!D:D,CUSTOMERS!A590,ORDERLINES!L:L)</f>
        <v>49.5</v>
      </c>
    </row>
    <row r="591" spans="1:13" x14ac:dyDescent="0.2">
      <c r="A591">
        <v>594</v>
      </c>
      <c r="B591" t="s">
        <v>1663</v>
      </c>
      <c r="C591" t="s">
        <v>1664</v>
      </c>
      <c r="D591" s="3">
        <v>32700</v>
      </c>
      <c r="E591">
        <v>2</v>
      </c>
      <c r="F591" s="6" t="str" cm="1">
        <f t="array" ref="F591">_xlfn.IFS(E591=1,"$0 - $19999",
E591=2,"$20000 - $39999",
E591=3,"$40000 - $59999",
E591=4,"$60000 - $69999",
E591=5,"$70000 - $79999",
E591=6,"$80000 - $89999",
E591=7,"$90000 - $99999",
E591=8,"$100000 - $199999",
E591=9,"$200000 - $249999",
TRUE,"$250000 +")</f>
        <v>$20000 - $39999</v>
      </c>
      <c r="G591" t="s">
        <v>1665</v>
      </c>
      <c r="H591" t="s">
        <v>1906</v>
      </c>
      <c r="I591" t="s">
        <v>2093</v>
      </c>
      <c r="J591" s="7" t="str" cm="1">
        <f t="array" aca="1" ref="J591" ca="1">_xlfn.IFS((TODAY()-D591)/365.25&lt;20,"&lt; 20",
(TODAY()-D591)/365.25&lt;30,"20 - 30",
(TODAY()-D591)/365.25&lt;40,"30 - 40",
(TODAY()-D591)/365.25&lt;50,"40 - 50",
(TODAY()-D591)/365.25&lt;60,"50 - 60",
(TODAY()-D591)/365.25&lt;70,"60 - 70",
TRUE,"70+")</f>
        <v>30 - 40</v>
      </c>
      <c r="K591" t="str">
        <f t="shared" si="9"/>
        <v>USA</v>
      </c>
      <c r="L591" s="14">
        <f>SUMIF(ORDERLINES!D:D,CUSTOMERS!A591,ORDERLINES!J:J)</f>
        <v>333</v>
      </c>
      <c r="M591" s="14">
        <f>SUMIF(ORDERLINES!D:D,CUSTOMERS!A591,ORDERLINES!L:L)</f>
        <v>157.5</v>
      </c>
    </row>
    <row r="592" spans="1:13" x14ac:dyDescent="0.2">
      <c r="A592">
        <v>595</v>
      </c>
      <c r="B592" t="s">
        <v>284</v>
      </c>
      <c r="C592" t="s">
        <v>1664</v>
      </c>
      <c r="D592" s="3">
        <v>19820</v>
      </c>
      <c r="E592">
        <v>4</v>
      </c>
      <c r="F592" s="6" t="str" cm="1">
        <f t="array" ref="F592">_xlfn.IFS(E592=1,"$0 - $19999",
E592=2,"$20000 - $39999",
E592=3,"$40000 - $59999",
E592=4,"$60000 - $69999",
E592=5,"$70000 - $79999",
E592=6,"$80000 - $89999",
E592=7,"$90000 - $99999",
E592=8,"$100000 - $199999",
E592=9,"$200000 - $249999",
TRUE,"$250000 +")</f>
        <v>$60000 - $69999</v>
      </c>
      <c r="G592" t="s">
        <v>1666</v>
      </c>
      <c r="H592" t="s">
        <v>1929</v>
      </c>
      <c r="I592" t="s">
        <v>2094</v>
      </c>
      <c r="J592" s="7" t="str" cm="1">
        <f t="array" aca="1" ref="J592" ca="1">_xlfn.IFS((TODAY()-D592)/365.25&lt;20,"&lt; 20",
(TODAY()-D592)/365.25&lt;30,"20 - 30",
(TODAY()-D592)/365.25&lt;40,"30 - 40",
(TODAY()-D592)/365.25&lt;50,"40 - 50",
(TODAY()-D592)/365.25&lt;60,"50 - 60",
(TODAY()-D592)/365.25&lt;70,"60 - 70",
TRUE,"70+")</f>
        <v>60 - 70</v>
      </c>
      <c r="K592" t="str">
        <f t="shared" si="9"/>
        <v>USA</v>
      </c>
      <c r="L592" s="14">
        <f>SUMIF(ORDERLINES!D:D,CUSTOMERS!A592,ORDERLINES!J:J)</f>
        <v>518</v>
      </c>
      <c r="M592" s="14">
        <f>SUMIF(ORDERLINES!D:D,CUSTOMERS!A592,ORDERLINES!L:L)</f>
        <v>254</v>
      </c>
    </row>
    <row r="593" spans="1:13" x14ac:dyDescent="0.2">
      <c r="A593">
        <v>596</v>
      </c>
      <c r="B593" t="s">
        <v>1667</v>
      </c>
      <c r="C593" t="s">
        <v>1668</v>
      </c>
      <c r="D593" s="3">
        <v>20224</v>
      </c>
      <c r="E593">
        <v>7</v>
      </c>
      <c r="F593" s="6" t="str" cm="1">
        <f t="array" ref="F593">_xlfn.IFS(E593=1,"$0 - $19999",
E593=2,"$20000 - $39999",
E593=3,"$40000 - $59999",
E593=4,"$60000 - $69999",
E593=5,"$70000 - $79999",
E593=6,"$80000 - $89999",
E593=7,"$90000 - $99999",
E593=8,"$100000 - $199999",
E593=9,"$200000 - $249999",
TRUE,"$250000 +")</f>
        <v>$90000 - $99999</v>
      </c>
      <c r="G593" t="s">
        <v>1669</v>
      </c>
      <c r="H593" t="s">
        <v>1941</v>
      </c>
      <c r="I593" t="s">
        <v>2095</v>
      </c>
      <c r="J593" s="7" t="str" cm="1">
        <f t="array" aca="1" ref="J593" ca="1">_xlfn.IFS((TODAY()-D593)/365.25&lt;20,"&lt; 20",
(TODAY()-D593)/365.25&lt;30,"20 - 30",
(TODAY()-D593)/365.25&lt;40,"30 - 40",
(TODAY()-D593)/365.25&lt;50,"40 - 50",
(TODAY()-D593)/365.25&lt;60,"50 - 60",
(TODAY()-D593)/365.25&lt;70,"60 - 70",
TRUE,"70+")</f>
        <v>60 - 70</v>
      </c>
      <c r="K593" t="str">
        <f t="shared" si="9"/>
        <v>USA</v>
      </c>
      <c r="L593" s="14">
        <f>SUMIF(ORDERLINES!D:D,CUSTOMERS!A593,ORDERLINES!J:J)</f>
        <v>420</v>
      </c>
      <c r="M593" s="14">
        <f>SUMIF(ORDERLINES!D:D,CUSTOMERS!A593,ORDERLINES!L:L)</f>
        <v>200</v>
      </c>
    </row>
    <row r="594" spans="1:13" x14ac:dyDescent="0.2">
      <c r="A594">
        <v>598</v>
      </c>
      <c r="B594" t="s">
        <v>688</v>
      </c>
      <c r="C594" t="s">
        <v>1670</v>
      </c>
      <c r="D594" s="3">
        <v>33335</v>
      </c>
      <c r="E594">
        <v>4</v>
      </c>
      <c r="F594" s="6" t="str" cm="1">
        <f t="array" ref="F594">_xlfn.IFS(E594=1,"$0 - $19999",
E594=2,"$20000 - $39999",
E594=3,"$40000 - $59999",
E594=4,"$60000 - $69999",
E594=5,"$70000 - $79999",
E594=6,"$80000 - $89999",
E594=7,"$90000 - $99999",
E594=8,"$100000 - $199999",
E594=9,"$200000 - $249999",
TRUE,"$250000 +")</f>
        <v>$60000 - $69999</v>
      </c>
      <c r="G594" t="s">
        <v>1671</v>
      </c>
      <c r="H594" t="s">
        <v>239</v>
      </c>
      <c r="I594" t="s">
        <v>2091</v>
      </c>
      <c r="J594" s="7" t="str" cm="1">
        <f t="array" aca="1" ref="J594" ca="1">_xlfn.IFS((TODAY()-D594)/365.25&lt;20,"&lt; 20",
(TODAY()-D594)/365.25&lt;30,"20 - 30",
(TODAY()-D594)/365.25&lt;40,"30 - 40",
(TODAY()-D594)/365.25&lt;50,"40 - 50",
(TODAY()-D594)/365.25&lt;60,"50 - 60",
(TODAY()-D594)/365.25&lt;70,"60 - 70",
TRUE,"70+")</f>
        <v>30 - 40</v>
      </c>
      <c r="K594" t="str">
        <f t="shared" si="9"/>
        <v>USA</v>
      </c>
      <c r="L594" s="14">
        <f>SUMIF(ORDERLINES!D:D,CUSTOMERS!A594,ORDERLINES!J:J)</f>
        <v>49</v>
      </c>
      <c r="M594" s="14">
        <f>SUMIF(ORDERLINES!D:D,CUSTOMERS!A594,ORDERLINES!L:L)</f>
        <v>18.5</v>
      </c>
    </row>
    <row r="595" spans="1:13" x14ac:dyDescent="0.2">
      <c r="A595">
        <v>599</v>
      </c>
      <c r="B595" t="s">
        <v>1208</v>
      </c>
      <c r="C595" t="s">
        <v>1672</v>
      </c>
      <c r="D595" s="3">
        <v>31030</v>
      </c>
      <c r="E595">
        <v>6</v>
      </c>
      <c r="F595" s="6" t="str" cm="1">
        <f t="array" ref="F595">_xlfn.IFS(E595=1,"$0 - $19999",
E595=2,"$20000 - $39999",
E595=3,"$40000 - $59999",
E595=4,"$60000 - $69999",
E595=5,"$70000 - $79999",
E595=6,"$80000 - $89999",
E595=7,"$90000 - $99999",
E595=8,"$100000 - $199999",
E595=9,"$200000 - $249999",
TRUE,"$250000 +")</f>
        <v>$80000 - $89999</v>
      </c>
      <c r="G595" t="s">
        <v>1673</v>
      </c>
      <c r="H595" t="s">
        <v>1851</v>
      </c>
      <c r="I595" t="s">
        <v>2093</v>
      </c>
      <c r="J595" s="7" t="str" cm="1">
        <f t="array" aca="1" ref="J595" ca="1">_xlfn.IFS((TODAY()-D595)/365.25&lt;20,"&lt; 20",
(TODAY()-D595)/365.25&lt;30,"20 - 30",
(TODAY()-D595)/365.25&lt;40,"30 - 40",
(TODAY()-D595)/365.25&lt;50,"40 - 50",
(TODAY()-D595)/365.25&lt;60,"50 - 60",
(TODAY()-D595)/365.25&lt;70,"60 - 70",
TRUE,"70+")</f>
        <v>30 - 40</v>
      </c>
      <c r="K595" t="str">
        <f t="shared" si="9"/>
        <v>USA</v>
      </c>
      <c r="L595" s="14">
        <f>SUMIF(ORDERLINES!D:D,CUSTOMERS!A595,ORDERLINES!J:J)</f>
        <v>79</v>
      </c>
      <c r="M595" s="14">
        <f>SUMIF(ORDERLINES!D:D,CUSTOMERS!A595,ORDERLINES!L:L)</f>
        <v>36.5</v>
      </c>
    </row>
    <row r="596" spans="1:13" x14ac:dyDescent="0.2">
      <c r="A596">
        <v>600</v>
      </c>
      <c r="B596" t="s">
        <v>442</v>
      </c>
      <c r="C596" t="s">
        <v>1674</v>
      </c>
      <c r="D596" s="3">
        <v>20623</v>
      </c>
      <c r="E596">
        <v>4</v>
      </c>
      <c r="F596" s="6" t="str" cm="1">
        <f t="array" ref="F596">_xlfn.IFS(E596=1,"$0 - $19999",
E596=2,"$20000 - $39999",
E596=3,"$40000 - $59999",
E596=4,"$60000 - $69999",
E596=5,"$70000 - $79999",
E596=6,"$80000 - $89999",
E596=7,"$90000 - $99999",
E596=8,"$100000 - $199999",
E596=9,"$200000 - $249999",
TRUE,"$250000 +")</f>
        <v>$60000 - $69999</v>
      </c>
      <c r="G596" t="s">
        <v>1675</v>
      </c>
      <c r="H596" t="s">
        <v>1888</v>
      </c>
      <c r="I596" t="s">
        <v>2094</v>
      </c>
      <c r="J596" s="7" t="str" cm="1">
        <f t="array" aca="1" ref="J596" ca="1">_xlfn.IFS((TODAY()-D596)/365.25&lt;20,"&lt; 20",
(TODAY()-D596)/365.25&lt;30,"20 - 30",
(TODAY()-D596)/365.25&lt;40,"30 - 40",
(TODAY()-D596)/365.25&lt;50,"40 - 50",
(TODAY()-D596)/365.25&lt;60,"50 - 60",
(TODAY()-D596)/365.25&lt;70,"60 - 70",
TRUE,"70+")</f>
        <v>60 - 70</v>
      </c>
      <c r="K596" t="str">
        <f t="shared" si="9"/>
        <v>USA</v>
      </c>
      <c r="L596" s="14">
        <f>SUMIF(ORDERLINES!D:D,CUSTOMERS!A596,ORDERLINES!J:J)</f>
        <v>524</v>
      </c>
      <c r="M596" s="14">
        <f>SUMIF(ORDERLINES!D:D,CUSTOMERS!A596,ORDERLINES!L:L)</f>
        <v>254</v>
      </c>
    </row>
    <row r="597" spans="1:13" x14ac:dyDescent="0.2">
      <c r="A597">
        <v>601</v>
      </c>
      <c r="B597" t="s">
        <v>1676</v>
      </c>
      <c r="C597" t="s">
        <v>1677</v>
      </c>
      <c r="D597" s="3">
        <v>19905</v>
      </c>
      <c r="E597">
        <v>10</v>
      </c>
      <c r="F597" s="6" t="str" cm="1">
        <f t="array" ref="F597">_xlfn.IFS(E597=1,"$0 - $19999",
E597=2,"$20000 - $39999",
E597=3,"$40000 - $59999",
E597=4,"$60000 - $69999",
E597=5,"$70000 - $79999",
E597=6,"$80000 - $89999",
E597=7,"$90000 - $99999",
E597=8,"$100000 - $199999",
E597=9,"$200000 - $249999",
TRUE,"$250000 +")</f>
        <v>$250000 +</v>
      </c>
      <c r="G597" t="s">
        <v>1678</v>
      </c>
      <c r="H597" t="s">
        <v>1885</v>
      </c>
      <c r="I597" t="s">
        <v>2090</v>
      </c>
      <c r="J597" s="7" t="str" cm="1">
        <f t="array" aca="1" ref="J597" ca="1">_xlfn.IFS((TODAY()-D597)/365.25&lt;20,"&lt; 20",
(TODAY()-D597)/365.25&lt;30,"20 - 30",
(TODAY()-D597)/365.25&lt;40,"30 - 40",
(TODAY()-D597)/365.25&lt;50,"40 - 50",
(TODAY()-D597)/365.25&lt;60,"50 - 60",
(TODAY()-D597)/365.25&lt;70,"60 - 70",
TRUE,"70+")</f>
        <v>60 - 70</v>
      </c>
      <c r="K597" t="str">
        <f t="shared" si="9"/>
        <v>USA</v>
      </c>
      <c r="L597" s="14">
        <f>SUMIF(ORDERLINES!D:D,CUSTOMERS!A597,ORDERLINES!J:J)</f>
        <v>64</v>
      </c>
      <c r="M597" s="14">
        <f>SUMIF(ORDERLINES!D:D,CUSTOMERS!A597,ORDERLINES!L:L)</f>
        <v>29</v>
      </c>
    </row>
    <row r="598" spans="1:13" x14ac:dyDescent="0.2">
      <c r="A598">
        <v>602</v>
      </c>
      <c r="B598" t="s">
        <v>1298</v>
      </c>
      <c r="C598" t="s">
        <v>1679</v>
      </c>
      <c r="D598" s="3">
        <v>33087</v>
      </c>
      <c r="E598">
        <v>2</v>
      </c>
      <c r="F598" s="6" t="str" cm="1">
        <f t="array" ref="F598">_xlfn.IFS(E598=1,"$0 - $19999",
E598=2,"$20000 - $39999",
E598=3,"$40000 - $59999",
E598=4,"$60000 - $69999",
E598=5,"$70000 - $79999",
E598=6,"$80000 - $89999",
E598=7,"$90000 - $99999",
E598=8,"$100000 - $199999",
E598=9,"$200000 - $249999",
TRUE,"$250000 +")</f>
        <v>$20000 - $39999</v>
      </c>
      <c r="G598" t="s">
        <v>1680</v>
      </c>
      <c r="H598" t="s">
        <v>2021</v>
      </c>
      <c r="I598" t="s">
        <v>2095</v>
      </c>
      <c r="J598" s="7" t="str" cm="1">
        <f t="array" aca="1" ref="J598" ca="1">_xlfn.IFS((TODAY()-D598)/365.25&lt;20,"&lt; 20",
(TODAY()-D598)/365.25&lt;30,"20 - 30",
(TODAY()-D598)/365.25&lt;40,"30 - 40",
(TODAY()-D598)/365.25&lt;50,"40 - 50",
(TODAY()-D598)/365.25&lt;60,"50 - 60",
(TODAY()-D598)/365.25&lt;70,"60 - 70",
TRUE,"70+")</f>
        <v>30 - 40</v>
      </c>
      <c r="K598" t="str">
        <f t="shared" si="9"/>
        <v>USA</v>
      </c>
      <c r="L598" s="14">
        <f>SUMIF(ORDERLINES!D:D,CUSTOMERS!A598,ORDERLINES!J:J)</f>
        <v>190</v>
      </c>
      <c r="M598" s="14">
        <f>SUMIF(ORDERLINES!D:D,CUSTOMERS!A598,ORDERLINES!L:L)</f>
        <v>85</v>
      </c>
    </row>
    <row r="599" spans="1:13" x14ac:dyDescent="0.2">
      <c r="A599">
        <v>603</v>
      </c>
      <c r="B599" t="s">
        <v>655</v>
      </c>
      <c r="C599" t="s">
        <v>1681</v>
      </c>
      <c r="D599" s="3">
        <v>31057</v>
      </c>
      <c r="E599">
        <v>4</v>
      </c>
      <c r="F599" s="6" t="str" cm="1">
        <f t="array" ref="F599">_xlfn.IFS(E599=1,"$0 - $19999",
E599=2,"$20000 - $39999",
E599=3,"$40000 - $59999",
E599=4,"$60000 - $69999",
E599=5,"$70000 - $79999",
E599=6,"$80000 - $89999",
E599=7,"$90000 - $99999",
E599=8,"$100000 - $199999",
E599=9,"$200000 - $249999",
TRUE,"$250000 +")</f>
        <v>$60000 - $69999</v>
      </c>
      <c r="G599" t="s">
        <v>1682</v>
      </c>
      <c r="H599" t="s">
        <v>1955</v>
      </c>
      <c r="I599" t="s">
        <v>2091</v>
      </c>
      <c r="J599" s="7" t="str" cm="1">
        <f t="array" aca="1" ref="J599" ca="1">_xlfn.IFS((TODAY()-D599)/365.25&lt;20,"&lt; 20",
(TODAY()-D599)/365.25&lt;30,"20 - 30",
(TODAY()-D599)/365.25&lt;40,"30 - 40",
(TODAY()-D599)/365.25&lt;50,"40 - 50",
(TODAY()-D599)/365.25&lt;60,"50 - 60",
(TODAY()-D599)/365.25&lt;70,"60 - 70",
TRUE,"70+")</f>
        <v>30 - 40</v>
      </c>
      <c r="K599" t="str">
        <f t="shared" si="9"/>
        <v>USA</v>
      </c>
      <c r="L599" s="14">
        <f>SUMIF(ORDERLINES!D:D,CUSTOMERS!A599,ORDERLINES!J:J)</f>
        <v>107</v>
      </c>
      <c r="M599" s="14">
        <f>SUMIF(ORDERLINES!D:D,CUSTOMERS!A599,ORDERLINES!L:L)</f>
        <v>46.5</v>
      </c>
    </row>
    <row r="600" spans="1:13" x14ac:dyDescent="0.2">
      <c r="A600">
        <v>604</v>
      </c>
      <c r="B600" t="s">
        <v>272</v>
      </c>
      <c r="C600" t="s">
        <v>1683</v>
      </c>
      <c r="D600" s="3">
        <v>21822</v>
      </c>
      <c r="E600">
        <v>4</v>
      </c>
      <c r="F600" s="6" t="str" cm="1">
        <f t="array" ref="F600">_xlfn.IFS(E600=1,"$0 - $19999",
E600=2,"$20000 - $39999",
E600=3,"$40000 - $59999",
E600=4,"$60000 - $69999",
E600=5,"$70000 - $79999",
E600=6,"$80000 - $89999",
E600=7,"$90000 - $99999",
E600=8,"$100000 - $199999",
E600=9,"$200000 - $249999",
TRUE,"$250000 +")</f>
        <v>$60000 - $69999</v>
      </c>
      <c r="G600" t="s">
        <v>1684</v>
      </c>
      <c r="H600" t="s">
        <v>1930</v>
      </c>
      <c r="I600" t="s">
        <v>2092</v>
      </c>
      <c r="J600" s="7" t="str" cm="1">
        <f t="array" aca="1" ref="J600" ca="1">_xlfn.IFS((TODAY()-D600)/365.25&lt;20,"&lt; 20",
(TODAY()-D600)/365.25&lt;30,"20 - 30",
(TODAY()-D600)/365.25&lt;40,"30 - 40",
(TODAY()-D600)/365.25&lt;50,"40 - 50",
(TODAY()-D600)/365.25&lt;60,"50 - 60",
(TODAY()-D600)/365.25&lt;70,"60 - 70",
TRUE,"70+")</f>
        <v>60 - 70</v>
      </c>
      <c r="K600" t="str">
        <f t="shared" si="9"/>
        <v>USA</v>
      </c>
      <c r="L600" s="14">
        <f>SUMIF(ORDERLINES!D:D,CUSTOMERS!A600,ORDERLINES!J:J)</f>
        <v>262</v>
      </c>
      <c r="M600" s="14">
        <f>SUMIF(ORDERLINES!D:D,CUSTOMERS!A600,ORDERLINES!L:L)</f>
        <v>124</v>
      </c>
    </row>
    <row r="601" spans="1:13" x14ac:dyDescent="0.2">
      <c r="A601">
        <v>605</v>
      </c>
      <c r="B601" t="s">
        <v>1685</v>
      </c>
      <c r="C601" t="s">
        <v>1686</v>
      </c>
      <c r="D601" s="3">
        <v>33504</v>
      </c>
      <c r="E601">
        <v>8</v>
      </c>
      <c r="F601" s="6" t="str" cm="1">
        <f t="array" ref="F601">_xlfn.IFS(E601=1,"$0 - $19999",
E601=2,"$20000 - $39999",
E601=3,"$40000 - $59999",
E601=4,"$60000 - $69999",
E601=5,"$70000 - $79999",
E601=6,"$80000 - $89999",
E601=7,"$90000 - $99999",
E601=8,"$100000 - $199999",
E601=9,"$200000 - $249999",
TRUE,"$250000 +")</f>
        <v>$100000 - $199999</v>
      </c>
      <c r="G601" t="s">
        <v>1687</v>
      </c>
      <c r="H601" t="s">
        <v>1875</v>
      </c>
      <c r="I601" t="s">
        <v>2090</v>
      </c>
      <c r="J601" s="7" t="str" cm="1">
        <f t="array" aca="1" ref="J601" ca="1">_xlfn.IFS((TODAY()-D601)/365.25&lt;20,"&lt; 20",
(TODAY()-D601)/365.25&lt;30,"20 - 30",
(TODAY()-D601)/365.25&lt;40,"30 - 40",
(TODAY()-D601)/365.25&lt;50,"40 - 50",
(TODAY()-D601)/365.25&lt;60,"50 - 60",
(TODAY()-D601)/365.25&lt;70,"60 - 70",
TRUE,"70+")</f>
        <v>30 - 40</v>
      </c>
      <c r="K601" t="str">
        <f t="shared" si="9"/>
        <v>USA</v>
      </c>
      <c r="L601" s="14">
        <f>SUMIF(ORDERLINES!D:D,CUSTOMERS!A601,ORDERLINES!J:J)</f>
        <v>321</v>
      </c>
      <c r="M601" s="14">
        <f>SUMIF(ORDERLINES!D:D,CUSTOMERS!A601,ORDERLINES!L:L)</f>
        <v>146.5</v>
      </c>
    </row>
    <row r="602" spans="1:13" x14ac:dyDescent="0.2">
      <c r="A602">
        <v>606</v>
      </c>
      <c r="B602" t="s">
        <v>1236</v>
      </c>
      <c r="C602" t="s">
        <v>1688</v>
      </c>
      <c r="D602" s="3">
        <v>33466</v>
      </c>
      <c r="E602">
        <v>3</v>
      </c>
      <c r="F602" s="6" t="str" cm="1">
        <f t="array" ref="F602">_xlfn.IFS(E602=1,"$0 - $19999",
E602=2,"$20000 - $39999",
E602=3,"$40000 - $59999",
E602=4,"$60000 - $69999",
E602=5,"$70000 - $79999",
E602=6,"$80000 - $89999",
E602=7,"$90000 - $99999",
E602=8,"$100000 - $199999",
E602=9,"$200000 - $249999",
TRUE,"$250000 +")</f>
        <v>$40000 - $59999</v>
      </c>
      <c r="G602" t="s">
        <v>1689</v>
      </c>
      <c r="H602" t="s">
        <v>1865</v>
      </c>
      <c r="I602" t="s">
        <v>2095</v>
      </c>
      <c r="J602" s="7" t="str" cm="1">
        <f t="array" aca="1" ref="J602" ca="1">_xlfn.IFS((TODAY()-D602)/365.25&lt;20,"&lt; 20",
(TODAY()-D602)/365.25&lt;30,"20 - 30",
(TODAY()-D602)/365.25&lt;40,"30 - 40",
(TODAY()-D602)/365.25&lt;50,"40 - 50",
(TODAY()-D602)/365.25&lt;60,"50 - 60",
(TODAY()-D602)/365.25&lt;70,"60 - 70",
TRUE,"70+")</f>
        <v>30 - 40</v>
      </c>
      <c r="K602" t="str">
        <f t="shared" si="9"/>
        <v>USA</v>
      </c>
      <c r="L602" s="14">
        <f>SUMIF(ORDERLINES!D:D,CUSTOMERS!A602,ORDERLINES!J:J)</f>
        <v>80</v>
      </c>
      <c r="M602" s="14">
        <f>SUMIF(ORDERLINES!D:D,CUSTOMERS!A602,ORDERLINES!L:L)</f>
        <v>34</v>
      </c>
    </row>
    <row r="603" spans="1:13" x14ac:dyDescent="0.2">
      <c r="A603">
        <v>607</v>
      </c>
      <c r="B603" t="s">
        <v>1366</v>
      </c>
      <c r="C603" t="s">
        <v>1690</v>
      </c>
      <c r="D603" s="3">
        <v>31454</v>
      </c>
      <c r="E603">
        <v>3</v>
      </c>
      <c r="F603" s="6" t="str" cm="1">
        <f t="array" ref="F603">_xlfn.IFS(E603=1,"$0 - $19999",
E603=2,"$20000 - $39999",
E603=3,"$40000 - $59999",
E603=4,"$60000 - $69999",
E603=5,"$70000 - $79999",
E603=6,"$80000 - $89999",
E603=7,"$90000 - $99999",
E603=8,"$100000 - $199999",
E603=9,"$200000 - $249999",
TRUE,"$250000 +")</f>
        <v>$40000 - $59999</v>
      </c>
      <c r="G603" t="s">
        <v>1691</v>
      </c>
      <c r="H603" t="s">
        <v>2021</v>
      </c>
      <c r="I603" t="s">
        <v>2095</v>
      </c>
      <c r="J603" s="7" t="str" cm="1">
        <f t="array" aca="1" ref="J603" ca="1">_xlfn.IFS((TODAY()-D603)/365.25&lt;20,"&lt; 20",
(TODAY()-D603)/365.25&lt;30,"20 - 30",
(TODAY()-D603)/365.25&lt;40,"30 - 40",
(TODAY()-D603)/365.25&lt;50,"40 - 50",
(TODAY()-D603)/365.25&lt;60,"50 - 60",
(TODAY()-D603)/365.25&lt;70,"60 - 70",
TRUE,"70+")</f>
        <v>30 - 40</v>
      </c>
      <c r="K603" t="str">
        <f t="shared" si="9"/>
        <v>USA</v>
      </c>
      <c r="L603" s="14">
        <f>SUMIF(ORDERLINES!D:D,CUSTOMERS!A603,ORDERLINES!J:J)</f>
        <v>95</v>
      </c>
      <c r="M603" s="14">
        <f>SUMIF(ORDERLINES!D:D,CUSTOMERS!A603,ORDERLINES!L:L)</f>
        <v>42.5</v>
      </c>
    </row>
    <row r="604" spans="1:13" x14ac:dyDescent="0.2">
      <c r="A604">
        <v>608</v>
      </c>
      <c r="B604" t="s">
        <v>1200</v>
      </c>
      <c r="C604" t="s">
        <v>1692</v>
      </c>
      <c r="D604" s="3">
        <v>33901</v>
      </c>
      <c r="E604">
        <v>2</v>
      </c>
      <c r="F604" s="6" t="str" cm="1">
        <f t="array" ref="F604">_xlfn.IFS(E604=1,"$0 - $19999",
E604=2,"$20000 - $39999",
E604=3,"$40000 - $59999",
E604=4,"$60000 - $69999",
E604=5,"$70000 - $79999",
E604=6,"$80000 - $89999",
E604=7,"$90000 - $99999",
E604=8,"$100000 - $199999",
E604=9,"$200000 - $249999",
TRUE,"$250000 +")</f>
        <v>$20000 - $39999</v>
      </c>
      <c r="G604" t="s">
        <v>1693</v>
      </c>
      <c r="H604" t="s">
        <v>1886</v>
      </c>
      <c r="I604" t="s">
        <v>2094</v>
      </c>
      <c r="J604" s="7" t="str" cm="1">
        <f t="array" aca="1" ref="J604" ca="1">_xlfn.IFS((TODAY()-D604)/365.25&lt;20,"&lt; 20",
(TODAY()-D604)/365.25&lt;30,"20 - 30",
(TODAY()-D604)/365.25&lt;40,"30 - 40",
(TODAY()-D604)/365.25&lt;50,"40 - 50",
(TODAY()-D604)/365.25&lt;60,"50 - 60",
(TODAY()-D604)/365.25&lt;70,"60 - 70",
TRUE,"70+")</f>
        <v>30 - 40</v>
      </c>
      <c r="K604" t="str">
        <f t="shared" si="9"/>
        <v>USA</v>
      </c>
      <c r="L604" s="14">
        <f>SUMIF(ORDERLINES!D:D,CUSTOMERS!A604,ORDERLINES!J:J)</f>
        <v>124</v>
      </c>
      <c r="M604" s="14">
        <f>SUMIF(ORDERLINES!D:D,CUSTOMERS!A604,ORDERLINES!L:L)</f>
        <v>55</v>
      </c>
    </row>
    <row r="605" spans="1:13" x14ac:dyDescent="0.2">
      <c r="A605">
        <v>609</v>
      </c>
      <c r="B605" t="s">
        <v>434</v>
      </c>
      <c r="C605" t="s">
        <v>1694</v>
      </c>
      <c r="D605" s="3">
        <v>23746</v>
      </c>
      <c r="E605">
        <v>3</v>
      </c>
      <c r="F605" s="6" t="str" cm="1">
        <f t="array" ref="F605">_xlfn.IFS(E605=1,"$0 - $19999",
E605=2,"$20000 - $39999",
E605=3,"$40000 - $59999",
E605=4,"$60000 - $69999",
E605=5,"$70000 - $79999",
E605=6,"$80000 - $89999",
E605=7,"$90000 - $99999",
E605=8,"$100000 - $199999",
E605=9,"$200000 - $249999",
TRUE,"$250000 +")</f>
        <v>$40000 - $59999</v>
      </c>
      <c r="G605" t="s">
        <v>1695</v>
      </c>
      <c r="H605" t="s">
        <v>1950</v>
      </c>
      <c r="I605" t="s">
        <v>2091</v>
      </c>
      <c r="J605" s="7" t="str" cm="1">
        <f t="array" aca="1" ref="J605" ca="1">_xlfn.IFS((TODAY()-D605)/365.25&lt;20,"&lt; 20",
(TODAY()-D605)/365.25&lt;30,"20 - 30",
(TODAY()-D605)/365.25&lt;40,"30 - 40",
(TODAY()-D605)/365.25&lt;50,"40 - 50",
(TODAY()-D605)/365.25&lt;60,"50 - 60",
(TODAY()-D605)/365.25&lt;70,"60 - 70",
TRUE,"70+")</f>
        <v>50 - 60</v>
      </c>
      <c r="K605" t="str">
        <f t="shared" si="9"/>
        <v>USA</v>
      </c>
      <c r="L605" s="14">
        <f>SUMIF(ORDERLINES!D:D,CUSTOMERS!A605,ORDERLINES!J:J)</f>
        <v>174</v>
      </c>
      <c r="M605" s="14">
        <f>SUMIF(ORDERLINES!D:D,CUSTOMERS!A605,ORDERLINES!L:L)</f>
        <v>78</v>
      </c>
    </row>
    <row r="606" spans="1:13" x14ac:dyDescent="0.2">
      <c r="A606">
        <v>610</v>
      </c>
      <c r="B606" t="s">
        <v>1696</v>
      </c>
      <c r="C606" t="s">
        <v>1694</v>
      </c>
      <c r="D606" s="3">
        <v>34294</v>
      </c>
      <c r="E606">
        <v>10</v>
      </c>
      <c r="F606" s="6" t="str" cm="1">
        <f t="array" ref="F606">_xlfn.IFS(E606=1,"$0 - $19999",
E606=2,"$20000 - $39999",
E606=3,"$40000 - $59999",
E606=4,"$60000 - $69999",
E606=5,"$70000 - $79999",
E606=6,"$80000 - $89999",
E606=7,"$90000 - $99999",
E606=8,"$100000 - $199999",
E606=9,"$200000 - $249999",
TRUE,"$250000 +")</f>
        <v>$250000 +</v>
      </c>
      <c r="G606" t="s">
        <v>1697</v>
      </c>
      <c r="H606" t="s">
        <v>1995</v>
      </c>
      <c r="I606" t="s">
        <v>2091</v>
      </c>
      <c r="J606" s="7" t="str" cm="1">
        <f t="array" aca="1" ref="J606" ca="1">_xlfn.IFS((TODAY()-D606)/365.25&lt;20,"&lt; 20",
(TODAY()-D606)/365.25&lt;30,"20 - 30",
(TODAY()-D606)/365.25&lt;40,"30 - 40",
(TODAY()-D606)/365.25&lt;50,"40 - 50",
(TODAY()-D606)/365.25&lt;60,"50 - 60",
(TODAY()-D606)/365.25&lt;70,"60 - 70",
TRUE,"70+")</f>
        <v>30 - 40</v>
      </c>
      <c r="K606" t="str">
        <f t="shared" si="9"/>
        <v>USA</v>
      </c>
      <c r="L606" s="14">
        <f>SUMIF(ORDERLINES!D:D,CUSTOMERS!A606,ORDERLINES!J:J)</f>
        <v>65</v>
      </c>
      <c r="M606" s="14">
        <f>SUMIF(ORDERLINES!D:D,CUSTOMERS!A606,ORDERLINES!L:L)</f>
        <v>26.5</v>
      </c>
    </row>
    <row r="607" spans="1:13" x14ac:dyDescent="0.2">
      <c r="A607">
        <v>611</v>
      </c>
      <c r="B607" t="s">
        <v>177</v>
      </c>
      <c r="C607" t="s">
        <v>1698</v>
      </c>
      <c r="D607" s="3">
        <v>34683</v>
      </c>
      <c r="E607">
        <v>4</v>
      </c>
      <c r="F607" s="6" t="str" cm="1">
        <f t="array" ref="F607">_xlfn.IFS(E607=1,"$0 - $19999",
E607=2,"$20000 - $39999",
E607=3,"$40000 - $59999",
E607=4,"$60000 - $69999",
E607=5,"$70000 - $79999",
E607=6,"$80000 - $89999",
E607=7,"$90000 - $99999",
E607=8,"$100000 - $199999",
E607=9,"$200000 - $249999",
TRUE,"$250000 +")</f>
        <v>$60000 - $69999</v>
      </c>
      <c r="G607" t="s">
        <v>1699</v>
      </c>
      <c r="H607" t="s">
        <v>1958</v>
      </c>
      <c r="I607" t="s">
        <v>2092</v>
      </c>
      <c r="J607" s="7" t="str" cm="1">
        <f t="array" aca="1" ref="J607" ca="1">_xlfn.IFS((TODAY()-D607)/365.25&lt;20,"&lt; 20",
(TODAY()-D607)/365.25&lt;30,"20 - 30",
(TODAY()-D607)/365.25&lt;40,"30 - 40",
(TODAY()-D607)/365.25&lt;50,"40 - 50",
(TODAY()-D607)/365.25&lt;60,"50 - 60",
(TODAY()-D607)/365.25&lt;70,"60 - 70",
TRUE,"70+")</f>
        <v>20 - 30</v>
      </c>
      <c r="K607" t="str">
        <f t="shared" si="9"/>
        <v>USA</v>
      </c>
      <c r="L607" s="14">
        <f>SUMIF(ORDERLINES!D:D,CUSTOMERS!A607,ORDERLINES!J:J)</f>
        <v>64</v>
      </c>
      <c r="M607" s="14">
        <f>SUMIF(ORDERLINES!D:D,CUSTOMERS!A607,ORDERLINES!L:L)</f>
        <v>24</v>
      </c>
    </row>
    <row r="608" spans="1:13" x14ac:dyDescent="0.2">
      <c r="A608">
        <v>612</v>
      </c>
      <c r="B608" t="s">
        <v>675</v>
      </c>
      <c r="C608" t="s">
        <v>1700</v>
      </c>
      <c r="D608" s="3">
        <v>26005</v>
      </c>
      <c r="E608">
        <v>4</v>
      </c>
      <c r="F608" s="6" t="str" cm="1">
        <f t="array" ref="F608">_xlfn.IFS(E608=1,"$0 - $19999",
E608=2,"$20000 - $39999",
E608=3,"$40000 - $59999",
E608=4,"$60000 - $69999",
E608=5,"$70000 - $79999",
E608=6,"$80000 - $89999",
E608=7,"$90000 - $99999",
E608=8,"$100000 - $199999",
E608=9,"$200000 - $249999",
TRUE,"$250000 +")</f>
        <v>$60000 - $69999</v>
      </c>
      <c r="G608" t="s">
        <v>1701</v>
      </c>
      <c r="H608" t="s">
        <v>1871</v>
      </c>
      <c r="I608" t="s">
        <v>2093</v>
      </c>
      <c r="J608" s="7" t="str" cm="1">
        <f t="array" aca="1" ref="J608" ca="1">_xlfn.IFS((TODAY()-D608)/365.25&lt;20,"&lt; 20",
(TODAY()-D608)/365.25&lt;30,"20 - 30",
(TODAY()-D608)/365.25&lt;40,"30 - 40",
(TODAY()-D608)/365.25&lt;50,"40 - 50",
(TODAY()-D608)/365.25&lt;60,"50 - 60",
(TODAY()-D608)/365.25&lt;70,"60 - 70",
TRUE,"70+")</f>
        <v>50 - 60</v>
      </c>
      <c r="K608" t="str">
        <f t="shared" si="9"/>
        <v>USA</v>
      </c>
      <c r="L608" s="14">
        <f>SUMIF(ORDERLINES!D:D,CUSTOMERS!A608,ORDERLINES!J:J)</f>
        <v>105</v>
      </c>
      <c r="M608" s="14">
        <f>SUMIF(ORDERLINES!D:D,CUSTOMERS!A608,ORDERLINES!L:L)</f>
        <v>46.5</v>
      </c>
    </row>
    <row r="609" spans="1:13" x14ac:dyDescent="0.2">
      <c r="A609">
        <v>613</v>
      </c>
      <c r="B609" t="s">
        <v>1399</v>
      </c>
      <c r="C609" t="s">
        <v>1702</v>
      </c>
      <c r="D609" s="3">
        <v>18634</v>
      </c>
      <c r="E609">
        <v>6</v>
      </c>
      <c r="F609" s="6" t="str" cm="1">
        <f t="array" ref="F609">_xlfn.IFS(E609=1,"$0 - $19999",
E609=2,"$20000 - $39999",
E609=3,"$40000 - $59999",
E609=4,"$60000 - $69999",
E609=5,"$70000 - $79999",
E609=6,"$80000 - $89999",
E609=7,"$90000 - $99999",
E609=8,"$100000 - $199999",
E609=9,"$200000 - $249999",
TRUE,"$250000 +")</f>
        <v>$80000 - $89999</v>
      </c>
      <c r="G609" t="s">
        <v>1703</v>
      </c>
      <c r="H609" t="s">
        <v>1859</v>
      </c>
      <c r="I609" t="s">
        <v>2092</v>
      </c>
      <c r="J609" s="7" t="str" cm="1">
        <f t="array" aca="1" ref="J609" ca="1">_xlfn.IFS((TODAY()-D609)/365.25&lt;20,"&lt; 20",
(TODAY()-D609)/365.25&lt;30,"20 - 30",
(TODAY()-D609)/365.25&lt;40,"30 - 40",
(TODAY()-D609)/365.25&lt;50,"40 - 50",
(TODAY()-D609)/365.25&lt;60,"50 - 60",
(TODAY()-D609)/365.25&lt;70,"60 - 70",
TRUE,"70+")</f>
        <v>70+</v>
      </c>
      <c r="K609" t="str">
        <f t="shared" si="9"/>
        <v>USA</v>
      </c>
      <c r="L609" s="14">
        <f>SUMIF(ORDERLINES!D:D,CUSTOMERS!A609,ORDERLINES!J:J)</f>
        <v>711</v>
      </c>
      <c r="M609" s="14">
        <f>SUMIF(ORDERLINES!D:D,CUSTOMERS!A609,ORDERLINES!L:L)</f>
        <v>332.5</v>
      </c>
    </row>
    <row r="610" spans="1:13" x14ac:dyDescent="0.2">
      <c r="A610">
        <v>614</v>
      </c>
      <c r="B610" t="s">
        <v>195</v>
      </c>
      <c r="C610" t="s">
        <v>1704</v>
      </c>
      <c r="D610" s="3">
        <v>34705</v>
      </c>
      <c r="E610">
        <v>5</v>
      </c>
      <c r="F610" s="6" t="str" cm="1">
        <f t="array" ref="F610">_xlfn.IFS(E610=1,"$0 - $19999",
E610=2,"$20000 - $39999",
E610=3,"$40000 - $59999",
E610=4,"$60000 - $69999",
E610=5,"$70000 - $79999",
E610=6,"$80000 - $89999",
E610=7,"$90000 - $99999",
E610=8,"$100000 - $199999",
E610=9,"$200000 - $249999",
TRUE,"$250000 +")</f>
        <v>$70000 - $79999</v>
      </c>
      <c r="G610" t="s">
        <v>1705</v>
      </c>
      <c r="H610" t="s">
        <v>1928</v>
      </c>
      <c r="I610" t="s">
        <v>2089</v>
      </c>
      <c r="J610" s="7" t="str" cm="1">
        <f t="array" aca="1" ref="J610" ca="1">_xlfn.IFS((TODAY()-D610)/365.25&lt;20,"&lt; 20",
(TODAY()-D610)/365.25&lt;30,"20 - 30",
(TODAY()-D610)/365.25&lt;40,"30 - 40",
(TODAY()-D610)/365.25&lt;50,"40 - 50",
(TODAY()-D610)/365.25&lt;60,"50 - 60",
(TODAY()-D610)/365.25&lt;70,"60 - 70",
TRUE,"70+")</f>
        <v>20 - 30</v>
      </c>
      <c r="K610" t="str">
        <f t="shared" si="9"/>
        <v>USA</v>
      </c>
      <c r="L610" s="14">
        <f>SUMIF(ORDERLINES!D:D,CUSTOMERS!A610,ORDERLINES!J:J)</f>
        <v>2481</v>
      </c>
      <c r="M610" s="14">
        <f>SUMIF(ORDERLINES!D:D,CUSTOMERS!A610,ORDERLINES!L:L)</f>
        <v>1222.5</v>
      </c>
    </row>
    <row r="611" spans="1:13" x14ac:dyDescent="0.2">
      <c r="A611">
        <v>615</v>
      </c>
      <c r="B611" t="s">
        <v>552</v>
      </c>
      <c r="C611" t="s">
        <v>1706</v>
      </c>
      <c r="D611" s="3">
        <v>26404</v>
      </c>
      <c r="E611">
        <v>8</v>
      </c>
      <c r="F611" s="6" t="str" cm="1">
        <f t="array" ref="F611">_xlfn.IFS(E611=1,"$0 - $19999",
E611=2,"$20000 - $39999",
E611=3,"$40000 - $59999",
E611=4,"$60000 - $69999",
E611=5,"$70000 - $79999",
E611=6,"$80000 - $89999",
E611=7,"$90000 - $99999",
E611=8,"$100000 - $199999",
E611=9,"$200000 - $249999",
TRUE,"$250000 +")</f>
        <v>$100000 - $199999</v>
      </c>
      <c r="G611" t="s">
        <v>1707</v>
      </c>
      <c r="H611" t="s">
        <v>2011</v>
      </c>
      <c r="I611" t="s">
        <v>2090</v>
      </c>
      <c r="J611" s="7" t="str" cm="1">
        <f t="array" aca="1" ref="J611" ca="1">_xlfn.IFS((TODAY()-D611)/365.25&lt;20,"&lt; 20",
(TODAY()-D611)/365.25&lt;30,"20 - 30",
(TODAY()-D611)/365.25&lt;40,"30 - 40",
(TODAY()-D611)/365.25&lt;50,"40 - 50",
(TODAY()-D611)/365.25&lt;60,"50 - 60",
(TODAY()-D611)/365.25&lt;70,"60 - 70",
TRUE,"70+")</f>
        <v>50 - 60</v>
      </c>
      <c r="K611" t="str">
        <f t="shared" si="9"/>
        <v>USA</v>
      </c>
      <c r="L611" s="14">
        <f>SUMIF(ORDERLINES!D:D,CUSTOMERS!A611,ORDERLINES!J:J)</f>
        <v>645</v>
      </c>
      <c r="M611" s="14">
        <f>SUMIF(ORDERLINES!D:D,CUSTOMERS!A611,ORDERLINES!L:L)</f>
        <v>301.5</v>
      </c>
    </row>
    <row r="612" spans="1:13" x14ac:dyDescent="0.2">
      <c r="A612">
        <v>616</v>
      </c>
      <c r="B612" t="s">
        <v>691</v>
      </c>
      <c r="C612" t="s">
        <v>1708</v>
      </c>
      <c r="D612" s="3">
        <v>20154</v>
      </c>
      <c r="E612">
        <v>4</v>
      </c>
      <c r="F612" s="6" t="str" cm="1">
        <f t="array" ref="F612">_xlfn.IFS(E612=1,"$0 - $19999",
E612=2,"$20000 - $39999",
E612=3,"$40000 - $59999",
E612=4,"$60000 - $69999",
E612=5,"$70000 - $79999",
E612=6,"$80000 - $89999",
E612=7,"$90000 - $99999",
E612=8,"$100000 - $199999",
E612=9,"$200000 - $249999",
TRUE,"$250000 +")</f>
        <v>$60000 - $69999</v>
      </c>
      <c r="G612" t="s">
        <v>1709</v>
      </c>
      <c r="H612" t="s">
        <v>2036</v>
      </c>
      <c r="I612" t="s">
        <v>2094</v>
      </c>
      <c r="J612" s="7" t="str" cm="1">
        <f t="array" aca="1" ref="J612" ca="1">_xlfn.IFS((TODAY()-D612)/365.25&lt;20,"&lt; 20",
(TODAY()-D612)/365.25&lt;30,"20 - 30",
(TODAY()-D612)/365.25&lt;40,"30 - 40",
(TODAY()-D612)/365.25&lt;50,"40 - 50",
(TODAY()-D612)/365.25&lt;60,"50 - 60",
(TODAY()-D612)/365.25&lt;70,"60 - 70",
TRUE,"70+")</f>
        <v>60 - 70</v>
      </c>
      <c r="K612" t="str">
        <f t="shared" si="9"/>
        <v>USA</v>
      </c>
      <c r="L612" s="14">
        <f>SUMIF(ORDERLINES!D:D,CUSTOMERS!A612,ORDERLINES!J:J)</f>
        <v>33</v>
      </c>
      <c r="M612" s="14">
        <f>SUMIF(ORDERLINES!D:D,CUSTOMERS!A612,ORDERLINES!L:L)</f>
        <v>14.5</v>
      </c>
    </row>
    <row r="613" spans="1:13" x14ac:dyDescent="0.2">
      <c r="A613">
        <v>617</v>
      </c>
      <c r="B613" t="s">
        <v>1260</v>
      </c>
      <c r="C613" t="s">
        <v>1710</v>
      </c>
      <c r="D613" s="3">
        <v>20559</v>
      </c>
      <c r="E613">
        <v>7</v>
      </c>
      <c r="F613" s="6" t="str" cm="1">
        <f t="array" ref="F613">_xlfn.IFS(E613=1,"$0 - $19999",
E613=2,"$20000 - $39999",
E613=3,"$40000 - $59999",
E613=4,"$60000 - $69999",
E613=5,"$70000 - $79999",
E613=6,"$80000 - $89999",
E613=7,"$90000 - $99999",
E613=8,"$100000 - $199999",
E613=9,"$200000 - $249999",
TRUE,"$250000 +")</f>
        <v>$90000 - $99999</v>
      </c>
      <c r="G613" t="s">
        <v>1711</v>
      </c>
      <c r="H613" t="s">
        <v>1851</v>
      </c>
      <c r="I613" t="s">
        <v>2093</v>
      </c>
      <c r="J613" s="7" t="str" cm="1">
        <f t="array" aca="1" ref="J613" ca="1">_xlfn.IFS((TODAY()-D613)/365.25&lt;20,"&lt; 20",
(TODAY()-D613)/365.25&lt;30,"20 - 30",
(TODAY()-D613)/365.25&lt;40,"30 - 40",
(TODAY()-D613)/365.25&lt;50,"40 - 50",
(TODAY()-D613)/365.25&lt;60,"50 - 60",
(TODAY()-D613)/365.25&lt;70,"60 - 70",
TRUE,"70+")</f>
        <v>60 - 70</v>
      </c>
      <c r="K613" t="str">
        <f t="shared" si="9"/>
        <v>USA</v>
      </c>
      <c r="L613" s="14">
        <f>SUMIF(ORDERLINES!D:D,CUSTOMERS!A613,ORDERLINES!J:J)</f>
        <v>37</v>
      </c>
      <c r="M613" s="14">
        <f>SUMIF(ORDERLINES!D:D,CUSTOMERS!A613,ORDERLINES!L:L)</f>
        <v>17.5</v>
      </c>
    </row>
    <row r="614" spans="1:13" x14ac:dyDescent="0.2">
      <c r="A614">
        <v>618</v>
      </c>
      <c r="B614" t="s">
        <v>787</v>
      </c>
      <c r="C614" t="s">
        <v>1712</v>
      </c>
      <c r="D614" s="3">
        <v>26807</v>
      </c>
      <c r="E614">
        <v>1</v>
      </c>
      <c r="F614" s="6" t="str" cm="1">
        <f t="array" ref="F614">_xlfn.IFS(E614=1,"$0 - $19999",
E614=2,"$20000 - $39999",
E614=3,"$40000 - $59999",
E614=4,"$60000 - $69999",
E614=5,"$70000 - $79999",
E614=6,"$80000 - $89999",
E614=7,"$90000 - $99999",
E614=8,"$100000 - $199999",
E614=9,"$200000 - $249999",
TRUE,"$250000 +")</f>
        <v>$0 - $19999</v>
      </c>
      <c r="G614" t="s">
        <v>1713</v>
      </c>
      <c r="H614" t="s">
        <v>2081</v>
      </c>
      <c r="I614" t="s">
        <v>2096</v>
      </c>
      <c r="J614" s="7" t="str" cm="1">
        <f t="array" aca="1" ref="J614" ca="1">_xlfn.IFS((TODAY()-D614)/365.25&lt;20,"&lt; 20",
(TODAY()-D614)/365.25&lt;30,"20 - 30",
(TODAY()-D614)/365.25&lt;40,"30 - 40",
(TODAY()-D614)/365.25&lt;50,"40 - 50",
(TODAY()-D614)/365.25&lt;60,"50 - 60",
(TODAY()-D614)/365.25&lt;70,"60 - 70",
TRUE,"70+")</f>
        <v>50 - 60</v>
      </c>
      <c r="K614" t="str">
        <f t="shared" si="9"/>
        <v>Europe</v>
      </c>
      <c r="L614" s="14">
        <f>SUMIF(ORDERLINES!D:D,CUSTOMERS!A614,ORDERLINES!J:J)</f>
        <v>207</v>
      </c>
      <c r="M614" s="14">
        <f>SUMIF(ORDERLINES!D:D,CUSTOMERS!A614,ORDERLINES!L:L)</f>
        <v>99.5</v>
      </c>
    </row>
    <row r="615" spans="1:13" x14ac:dyDescent="0.2">
      <c r="A615">
        <v>619</v>
      </c>
      <c r="B615" t="s">
        <v>1571</v>
      </c>
      <c r="C615" t="s">
        <v>1714</v>
      </c>
      <c r="D615" s="3">
        <v>20955</v>
      </c>
      <c r="E615">
        <v>4</v>
      </c>
      <c r="F615" s="6" t="str" cm="1">
        <f t="array" ref="F615">_xlfn.IFS(E615=1,"$0 - $19999",
E615=2,"$20000 - $39999",
E615=3,"$40000 - $59999",
E615=4,"$60000 - $69999",
E615=5,"$70000 - $79999",
E615=6,"$80000 - $89999",
E615=7,"$90000 - $99999",
E615=8,"$100000 - $199999",
E615=9,"$200000 - $249999",
TRUE,"$250000 +")</f>
        <v>$60000 - $69999</v>
      </c>
      <c r="G615" t="s">
        <v>1715</v>
      </c>
      <c r="H615" t="s">
        <v>2086</v>
      </c>
      <c r="I615" t="s">
        <v>2098</v>
      </c>
      <c r="J615" s="7" t="str" cm="1">
        <f t="array" aca="1" ref="J615" ca="1">_xlfn.IFS((TODAY()-D615)/365.25&lt;20,"&lt; 20",
(TODAY()-D615)/365.25&lt;30,"20 - 30",
(TODAY()-D615)/365.25&lt;40,"30 - 40",
(TODAY()-D615)/365.25&lt;50,"40 - 50",
(TODAY()-D615)/365.25&lt;60,"50 - 60",
(TODAY()-D615)/365.25&lt;70,"60 - 70",
TRUE,"70+")</f>
        <v>60 - 70</v>
      </c>
      <c r="K615" t="str">
        <f t="shared" si="9"/>
        <v>Europe</v>
      </c>
      <c r="L615" s="14">
        <f>SUMIF(ORDERLINES!D:D,CUSTOMERS!A615,ORDERLINES!J:J)</f>
        <v>22</v>
      </c>
      <c r="M615" s="14">
        <f>SUMIF(ORDERLINES!D:D,CUSTOMERS!A615,ORDERLINES!L:L)</f>
        <v>9</v>
      </c>
    </row>
    <row r="616" spans="1:13" x14ac:dyDescent="0.2">
      <c r="A616">
        <v>620</v>
      </c>
      <c r="B616" t="s">
        <v>1716</v>
      </c>
      <c r="C616" t="s">
        <v>1717</v>
      </c>
      <c r="D616" s="3">
        <v>21354</v>
      </c>
      <c r="E616">
        <v>6</v>
      </c>
      <c r="F616" s="6" t="str" cm="1">
        <f t="array" ref="F616">_xlfn.IFS(E616=1,"$0 - $19999",
E616=2,"$20000 - $39999",
E616=3,"$40000 - $59999",
E616=4,"$60000 - $69999",
E616=5,"$70000 - $79999",
E616=6,"$80000 - $89999",
E616=7,"$90000 - $99999",
E616=8,"$100000 - $199999",
E616=9,"$200000 - $249999",
TRUE,"$250000 +")</f>
        <v>$80000 - $89999</v>
      </c>
      <c r="G616" t="s">
        <v>1718</v>
      </c>
      <c r="H616" t="s">
        <v>1930</v>
      </c>
      <c r="I616" t="s">
        <v>2092</v>
      </c>
      <c r="J616" s="7" t="str" cm="1">
        <f t="array" aca="1" ref="J616" ca="1">_xlfn.IFS((TODAY()-D616)/365.25&lt;20,"&lt; 20",
(TODAY()-D616)/365.25&lt;30,"20 - 30",
(TODAY()-D616)/365.25&lt;40,"30 - 40",
(TODAY()-D616)/365.25&lt;50,"40 - 50",
(TODAY()-D616)/365.25&lt;60,"50 - 60",
(TODAY()-D616)/365.25&lt;70,"60 - 70",
TRUE,"70+")</f>
        <v>60 - 70</v>
      </c>
      <c r="K616" t="str">
        <f t="shared" si="9"/>
        <v>USA</v>
      </c>
      <c r="L616" s="14">
        <f>SUMIF(ORDERLINES!D:D,CUSTOMERS!A616,ORDERLINES!J:J)</f>
        <v>247</v>
      </c>
      <c r="M616" s="14">
        <f>SUMIF(ORDERLINES!D:D,CUSTOMERS!A616,ORDERLINES!L:L)</f>
        <v>112.5</v>
      </c>
    </row>
    <row r="617" spans="1:13" x14ac:dyDescent="0.2">
      <c r="A617">
        <v>621</v>
      </c>
      <c r="B617" t="s">
        <v>1252</v>
      </c>
      <c r="C617" t="s">
        <v>1719</v>
      </c>
      <c r="D617" s="3">
        <v>21752</v>
      </c>
      <c r="E617">
        <v>8</v>
      </c>
      <c r="F617" s="6" t="str" cm="1">
        <f t="array" ref="F617">_xlfn.IFS(E617=1,"$0 - $19999",
E617=2,"$20000 - $39999",
E617=3,"$40000 - $59999",
E617=4,"$60000 - $69999",
E617=5,"$70000 - $79999",
E617=6,"$80000 - $89999",
E617=7,"$90000 - $99999",
E617=8,"$100000 - $199999",
E617=9,"$200000 - $249999",
TRUE,"$250000 +")</f>
        <v>$100000 - $199999</v>
      </c>
      <c r="G617" t="s">
        <v>1720</v>
      </c>
      <c r="H617" t="s">
        <v>1939</v>
      </c>
      <c r="I617" t="s">
        <v>2089</v>
      </c>
      <c r="J617" s="7" t="str" cm="1">
        <f t="array" aca="1" ref="J617" ca="1">_xlfn.IFS((TODAY()-D617)/365.25&lt;20,"&lt; 20",
(TODAY()-D617)/365.25&lt;30,"20 - 30",
(TODAY()-D617)/365.25&lt;40,"30 - 40",
(TODAY()-D617)/365.25&lt;50,"40 - 50",
(TODAY()-D617)/365.25&lt;60,"50 - 60",
(TODAY()-D617)/365.25&lt;70,"60 - 70",
TRUE,"70+")</f>
        <v>60 - 70</v>
      </c>
      <c r="K617" t="str">
        <f t="shared" si="9"/>
        <v>USA</v>
      </c>
      <c r="L617" s="14">
        <f>SUMIF(ORDERLINES!D:D,CUSTOMERS!A617,ORDERLINES!J:J)</f>
        <v>465</v>
      </c>
      <c r="M617" s="14">
        <f>SUMIF(ORDERLINES!D:D,CUSTOMERS!A617,ORDERLINES!L:L)</f>
        <v>215.5</v>
      </c>
    </row>
    <row r="618" spans="1:13" x14ac:dyDescent="0.2">
      <c r="A618">
        <v>622</v>
      </c>
      <c r="B618" t="s">
        <v>1075</v>
      </c>
      <c r="C618" t="s">
        <v>1721</v>
      </c>
      <c r="D618" s="3">
        <v>22151</v>
      </c>
      <c r="E618">
        <v>8</v>
      </c>
      <c r="F618" s="6" t="str" cm="1">
        <f t="array" ref="F618">_xlfn.IFS(E618=1,"$0 - $19999",
E618=2,"$20000 - $39999",
E618=3,"$40000 - $59999",
E618=4,"$60000 - $69999",
E618=5,"$70000 - $79999",
E618=6,"$80000 - $89999",
E618=7,"$90000 - $99999",
E618=8,"$100000 - $199999",
E618=9,"$200000 - $249999",
TRUE,"$250000 +")</f>
        <v>$100000 - $199999</v>
      </c>
      <c r="G618" t="s">
        <v>1722</v>
      </c>
      <c r="H618" t="s">
        <v>1929</v>
      </c>
      <c r="I618" t="s">
        <v>2094</v>
      </c>
      <c r="J618" s="7" t="str" cm="1">
        <f t="array" aca="1" ref="J618" ca="1">_xlfn.IFS((TODAY()-D618)/365.25&lt;20,"&lt; 20",
(TODAY()-D618)/365.25&lt;30,"20 - 30",
(TODAY()-D618)/365.25&lt;40,"30 - 40",
(TODAY()-D618)/365.25&lt;50,"40 - 50",
(TODAY()-D618)/365.25&lt;60,"50 - 60",
(TODAY()-D618)/365.25&lt;70,"60 - 70",
TRUE,"70+")</f>
        <v>60 - 70</v>
      </c>
      <c r="K618" t="str">
        <f t="shared" si="9"/>
        <v>USA</v>
      </c>
      <c r="L618" s="14">
        <f>SUMIF(ORDERLINES!D:D,CUSTOMERS!A618,ORDERLINES!J:J)</f>
        <v>1004</v>
      </c>
      <c r="M618" s="14">
        <f>SUMIF(ORDERLINES!D:D,CUSTOMERS!A618,ORDERLINES!L:L)</f>
        <v>481</v>
      </c>
    </row>
    <row r="619" spans="1:13" x14ac:dyDescent="0.2">
      <c r="A619">
        <v>623</v>
      </c>
      <c r="B619" t="s">
        <v>1321</v>
      </c>
      <c r="C619" t="s">
        <v>1723</v>
      </c>
      <c r="D619" s="3">
        <v>22535</v>
      </c>
      <c r="E619">
        <v>4</v>
      </c>
      <c r="F619" s="6" t="str" cm="1">
        <f t="array" ref="F619">_xlfn.IFS(E619=1,"$0 - $19999",
E619=2,"$20000 - $39999",
E619=3,"$40000 - $59999",
E619=4,"$60000 - $69999",
E619=5,"$70000 - $79999",
E619=6,"$80000 - $89999",
E619=7,"$90000 - $99999",
E619=8,"$100000 - $199999",
E619=9,"$200000 - $249999",
TRUE,"$250000 +")</f>
        <v>$60000 - $69999</v>
      </c>
      <c r="G619" t="s">
        <v>1724</v>
      </c>
      <c r="H619" t="s">
        <v>2085</v>
      </c>
      <c r="I619" t="s">
        <v>2098</v>
      </c>
      <c r="J619" s="7" t="str" cm="1">
        <f t="array" aca="1" ref="J619" ca="1">_xlfn.IFS((TODAY()-D619)/365.25&lt;20,"&lt; 20",
(TODAY()-D619)/365.25&lt;30,"20 - 30",
(TODAY()-D619)/365.25&lt;40,"30 - 40",
(TODAY()-D619)/365.25&lt;50,"40 - 50",
(TODAY()-D619)/365.25&lt;60,"50 - 60",
(TODAY()-D619)/365.25&lt;70,"60 - 70",
TRUE,"70+")</f>
        <v>60 - 70</v>
      </c>
      <c r="K619" t="str">
        <f t="shared" si="9"/>
        <v>Europe</v>
      </c>
      <c r="L619" s="14">
        <f>SUMIF(ORDERLINES!D:D,CUSTOMERS!A619,ORDERLINES!J:J)</f>
        <v>1181</v>
      </c>
      <c r="M619" s="14">
        <f>SUMIF(ORDERLINES!D:D,CUSTOMERS!A619,ORDERLINES!L:L)</f>
        <v>566.5</v>
      </c>
    </row>
    <row r="620" spans="1:13" x14ac:dyDescent="0.2">
      <c r="A620">
        <v>624</v>
      </c>
      <c r="B620" t="s">
        <v>1725</v>
      </c>
      <c r="C620" t="s">
        <v>1726</v>
      </c>
      <c r="D620" s="3">
        <v>22934</v>
      </c>
      <c r="E620">
        <v>4</v>
      </c>
      <c r="F620" s="6" t="str" cm="1">
        <f t="array" ref="F620">_xlfn.IFS(E620=1,"$0 - $19999",
E620=2,"$20000 - $39999",
E620=3,"$40000 - $59999",
E620=4,"$60000 - $69999",
E620=5,"$70000 - $79999",
E620=6,"$80000 - $89999",
E620=7,"$90000 - $99999",
E620=8,"$100000 - $199999",
E620=9,"$200000 - $249999",
TRUE,"$250000 +")</f>
        <v>$60000 - $69999</v>
      </c>
      <c r="G620" t="s">
        <v>1727</v>
      </c>
      <c r="H620" t="s">
        <v>1956</v>
      </c>
      <c r="I620" t="s">
        <v>2094</v>
      </c>
      <c r="J620" s="7" t="str" cm="1">
        <f t="array" aca="1" ref="J620" ca="1">_xlfn.IFS((TODAY()-D620)/365.25&lt;20,"&lt; 20",
(TODAY()-D620)/365.25&lt;30,"20 - 30",
(TODAY()-D620)/365.25&lt;40,"30 - 40",
(TODAY()-D620)/365.25&lt;50,"40 - 50",
(TODAY()-D620)/365.25&lt;60,"50 - 60",
(TODAY()-D620)/365.25&lt;70,"60 - 70",
TRUE,"70+")</f>
        <v>60 - 70</v>
      </c>
      <c r="K620" t="str">
        <f t="shared" si="9"/>
        <v>USA</v>
      </c>
      <c r="L620" s="14">
        <f>SUMIF(ORDERLINES!D:D,CUSTOMERS!A620,ORDERLINES!J:J)</f>
        <v>2053</v>
      </c>
      <c r="M620" s="14">
        <f>SUMIF(ORDERLINES!D:D,CUSTOMERS!A620,ORDERLINES!L:L)</f>
        <v>1001.5</v>
      </c>
    </row>
    <row r="621" spans="1:13" x14ac:dyDescent="0.2">
      <c r="A621">
        <v>625</v>
      </c>
      <c r="B621" t="s">
        <v>260</v>
      </c>
      <c r="C621" t="s">
        <v>1728</v>
      </c>
      <c r="D621" s="3">
        <v>27205</v>
      </c>
      <c r="E621">
        <v>6</v>
      </c>
      <c r="F621" s="6" t="str" cm="1">
        <f t="array" ref="F621">_xlfn.IFS(E621=1,"$0 - $19999",
E621=2,"$20000 - $39999",
E621=3,"$40000 - $59999",
E621=4,"$60000 - $69999",
E621=5,"$70000 - $79999",
E621=6,"$80000 - $89999",
E621=7,"$90000 - $99999",
E621=8,"$100000 - $199999",
E621=9,"$200000 - $249999",
TRUE,"$250000 +")</f>
        <v>$80000 - $89999</v>
      </c>
      <c r="G621" t="s">
        <v>1729</v>
      </c>
      <c r="H621" t="s">
        <v>2083</v>
      </c>
      <c r="I621" t="s">
        <v>2097</v>
      </c>
      <c r="J621" s="7" t="str" cm="1">
        <f t="array" aca="1" ref="J621" ca="1">_xlfn.IFS((TODAY()-D621)/365.25&lt;20,"&lt; 20",
(TODAY()-D621)/365.25&lt;30,"20 - 30",
(TODAY()-D621)/365.25&lt;40,"30 - 40",
(TODAY()-D621)/365.25&lt;50,"40 - 50",
(TODAY()-D621)/365.25&lt;60,"50 - 60",
(TODAY()-D621)/365.25&lt;70,"60 - 70",
TRUE,"70+")</f>
        <v>40 - 50</v>
      </c>
      <c r="K621" t="str">
        <f t="shared" si="9"/>
        <v>Europe</v>
      </c>
      <c r="L621" s="14">
        <f>SUMIF(ORDERLINES!D:D,CUSTOMERS!A621,ORDERLINES!J:J)</f>
        <v>109</v>
      </c>
      <c r="M621" s="14">
        <f>SUMIF(ORDERLINES!D:D,CUSTOMERS!A621,ORDERLINES!L:L)</f>
        <v>51.5</v>
      </c>
    </row>
    <row r="622" spans="1:13" x14ac:dyDescent="0.2">
      <c r="A622">
        <v>626</v>
      </c>
      <c r="B622" t="s">
        <v>1730</v>
      </c>
      <c r="C622" t="s">
        <v>1731</v>
      </c>
      <c r="D622" s="3">
        <v>35098</v>
      </c>
      <c r="E622">
        <v>1</v>
      </c>
      <c r="F622" s="6" t="str" cm="1">
        <f t="array" ref="F622">_xlfn.IFS(E622=1,"$0 - $19999",
E622=2,"$20000 - $39999",
E622=3,"$40000 - $59999",
E622=4,"$60000 - $69999",
E622=5,"$70000 - $79999",
E622=6,"$80000 - $89999",
E622=7,"$90000 - $99999",
E622=8,"$100000 - $199999",
E622=9,"$200000 - $249999",
TRUE,"$250000 +")</f>
        <v>$0 - $19999</v>
      </c>
      <c r="G622" t="s">
        <v>1732</v>
      </c>
      <c r="H622" t="s">
        <v>1900</v>
      </c>
      <c r="I622" t="s">
        <v>2090</v>
      </c>
      <c r="J622" s="7" t="str" cm="1">
        <f t="array" aca="1" ref="J622" ca="1">_xlfn.IFS((TODAY()-D622)/365.25&lt;20,"&lt; 20",
(TODAY()-D622)/365.25&lt;30,"20 - 30",
(TODAY()-D622)/365.25&lt;40,"30 - 40",
(TODAY()-D622)/365.25&lt;50,"40 - 50",
(TODAY()-D622)/365.25&lt;60,"50 - 60",
(TODAY()-D622)/365.25&lt;70,"60 - 70",
TRUE,"70+")</f>
        <v>20 - 30</v>
      </c>
      <c r="K622" t="str">
        <f t="shared" si="9"/>
        <v>USA</v>
      </c>
      <c r="L622" s="14">
        <f>SUMIF(ORDERLINES!D:D,CUSTOMERS!A622,ORDERLINES!J:J)</f>
        <v>129</v>
      </c>
      <c r="M622" s="14">
        <f>SUMIF(ORDERLINES!D:D,CUSTOMERS!A622,ORDERLINES!L:L)</f>
        <v>58.5</v>
      </c>
    </row>
    <row r="623" spans="1:13" x14ac:dyDescent="0.2">
      <c r="A623">
        <v>627</v>
      </c>
      <c r="B623" t="s">
        <v>1663</v>
      </c>
      <c r="C623" t="s">
        <v>1733</v>
      </c>
      <c r="D623" s="3">
        <v>31478</v>
      </c>
      <c r="E623">
        <v>3</v>
      </c>
      <c r="F623" s="6" t="str" cm="1">
        <f t="array" ref="F623">_xlfn.IFS(E623=1,"$0 - $19999",
E623=2,"$20000 - $39999",
E623=3,"$40000 - $59999",
E623=4,"$60000 - $69999",
E623=5,"$70000 - $79999",
E623=6,"$80000 - $89999",
E623=7,"$90000 - $99999",
E623=8,"$100000 - $199999",
E623=9,"$200000 - $249999",
TRUE,"$250000 +")</f>
        <v>$40000 - $59999</v>
      </c>
      <c r="G623" t="s">
        <v>1734</v>
      </c>
      <c r="H623" t="s">
        <v>2082</v>
      </c>
      <c r="I623" t="s">
        <v>2096</v>
      </c>
      <c r="J623" s="7" t="str" cm="1">
        <f t="array" aca="1" ref="J623" ca="1">_xlfn.IFS((TODAY()-D623)/365.25&lt;20,"&lt; 20",
(TODAY()-D623)/365.25&lt;30,"20 - 30",
(TODAY()-D623)/365.25&lt;40,"30 - 40",
(TODAY()-D623)/365.25&lt;50,"40 - 50",
(TODAY()-D623)/365.25&lt;60,"50 - 60",
(TODAY()-D623)/365.25&lt;70,"60 - 70",
TRUE,"70+")</f>
        <v>30 - 40</v>
      </c>
      <c r="K623" t="str">
        <f t="shared" si="9"/>
        <v>Europe</v>
      </c>
      <c r="L623" s="14">
        <f>SUMIF(ORDERLINES!D:D,CUSTOMERS!A623,ORDERLINES!J:J)</f>
        <v>51</v>
      </c>
      <c r="M623" s="14">
        <f>SUMIF(ORDERLINES!D:D,CUSTOMERS!A623,ORDERLINES!L:L)</f>
        <v>24.5</v>
      </c>
    </row>
    <row r="624" spans="1:13" x14ac:dyDescent="0.2">
      <c r="A624">
        <v>628</v>
      </c>
      <c r="B624" t="s">
        <v>1735</v>
      </c>
      <c r="C624" t="s">
        <v>1736</v>
      </c>
      <c r="D624" s="3">
        <v>27582</v>
      </c>
      <c r="E624">
        <v>4</v>
      </c>
      <c r="F624" s="6" t="str" cm="1">
        <f t="array" ref="F624">_xlfn.IFS(E624=1,"$0 - $19999",
E624=2,"$20000 - $39999",
E624=3,"$40000 - $59999",
E624=4,"$60000 - $69999",
E624=5,"$70000 - $79999",
E624=6,"$80000 - $89999",
E624=7,"$90000 - $99999",
E624=8,"$100000 - $199999",
E624=9,"$200000 - $249999",
TRUE,"$250000 +")</f>
        <v>$60000 - $69999</v>
      </c>
      <c r="G624" t="s">
        <v>1737</v>
      </c>
      <c r="H624" t="s">
        <v>2084</v>
      </c>
      <c r="I624" t="s">
        <v>2097</v>
      </c>
      <c r="J624" s="7" t="str" cm="1">
        <f t="array" aca="1" ref="J624" ca="1">_xlfn.IFS((TODAY()-D624)/365.25&lt;20,"&lt; 20",
(TODAY()-D624)/365.25&lt;30,"20 - 30",
(TODAY()-D624)/365.25&lt;40,"30 - 40",
(TODAY()-D624)/365.25&lt;50,"40 - 50",
(TODAY()-D624)/365.25&lt;60,"50 - 60",
(TODAY()-D624)/365.25&lt;70,"60 - 70",
TRUE,"70+")</f>
        <v>40 - 50</v>
      </c>
      <c r="K624" t="str">
        <f t="shared" si="9"/>
        <v>Europe</v>
      </c>
      <c r="L624" s="14">
        <f>SUMIF(ORDERLINES!D:D,CUSTOMERS!A624,ORDERLINES!J:J)</f>
        <v>378</v>
      </c>
      <c r="M624" s="14">
        <f>SUMIF(ORDERLINES!D:D,CUSTOMERS!A624,ORDERLINES!L:L)</f>
        <v>175</v>
      </c>
    </row>
    <row r="625" spans="1:13" x14ac:dyDescent="0.2">
      <c r="A625">
        <v>629</v>
      </c>
      <c r="B625" t="s">
        <v>589</v>
      </c>
      <c r="C625" t="s">
        <v>1736</v>
      </c>
      <c r="D625" s="3">
        <v>31874</v>
      </c>
      <c r="E625">
        <v>6</v>
      </c>
      <c r="F625" s="6" t="str" cm="1">
        <f t="array" ref="F625">_xlfn.IFS(E625=1,"$0 - $19999",
E625=2,"$20000 - $39999",
E625=3,"$40000 - $59999",
E625=4,"$60000 - $69999",
E625=5,"$70000 - $79999",
E625=6,"$80000 - $89999",
E625=7,"$90000 - $99999",
E625=8,"$100000 - $199999",
E625=9,"$200000 - $249999",
TRUE,"$250000 +")</f>
        <v>$80000 - $89999</v>
      </c>
      <c r="G625" t="s">
        <v>1738</v>
      </c>
      <c r="H625" t="s">
        <v>1936</v>
      </c>
      <c r="I625" t="s">
        <v>2090</v>
      </c>
      <c r="J625" s="7" t="str" cm="1">
        <f t="array" aca="1" ref="J625" ca="1">_xlfn.IFS((TODAY()-D625)/365.25&lt;20,"&lt; 20",
(TODAY()-D625)/365.25&lt;30,"20 - 30",
(TODAY()-D625)/365.25&lt;40,"30 - 40",
(TODAY()-D625)/365.25&lt;50,"40 - 50",
(TODAY()-D625)/365.25&lt;60,"50 - 60",
(TODAY()-D625)/365.25&lt;70,"60 - 70",
TRUE,"70+")</f>
        <v>30 - 40</v>
      </c>
      <c r="K625" t="str">
        <f t="shared" si="9"/>
        <v>USA</v>
      </c>
      <c r="L625" s="14">
        <f>SUMIF(ORDERLINES!D:D,CUSTOMERS!A625,ORDERLINES!J:J)</f>
        <v>401</v>
      </c>
      <c r="M625" s="14">
        <f>SUMIF(ORDERLINES!D:D,CUSTOMERS!A625,ORDERLINES!L:L)</f>
        <v>176.5</v>
      </c>
    </row>
    <row r="626" spans="1:13" x14ac:dyDescent="0.2">
      <c r="A626">
        <v>630</v>
      </c>
      <c r="B626" t="s">
        <v>775</v>
      </c>
      <c r="C626" t="s">
        <v>1739</v>
      </c>
      <c r="D626" s="3">
        <v>23745</v>
      </c>
      <c r="E626">
        <v>9</v>
      </c>
      <c r="F626" s="6" t="str" cm="1">
        <f t="array" ref="F626">_xlfn.IFS(E626=1,"$0 - $19999",
E626=2,"$20000 - $39999",
E626=3,"$40000 - $59999",
E626=4,"$60000 - $69999",
E626=5,"$70000 - $79999",
E626=6,"$80000 - $89999",
E626=7,"$90000 - $99999",
E626=8,"$100000 - $199999",
E626=9,"$200000 - $249999",
TRUE,"$250000 +")</f>
        <v>$200000 - $249999</v>
      </c>
      <c r="G626" t="s">
        <v>1740</v>
      </c>
      <c r="H626" t="s">
        <v>2057</v>
      </c>
      <c r="I626" t="s">
        <v>2089</v>
      </c>
      <c r="J626" s="7" t="str" cm="1">
        <f t="array" aca="1" ref="J626" ca="1">_xlfn.IFS((TODAY()-D626)/365.25&lt;20,"&lt; 20",
(TODAY()-D626)/365.25&lt;30,"20 - 30",
(TODAY()-D626)/365.25&lt;40,"30 - 40",
(TODAY()-D626)/365.25&lt;50,"40 - 50",
(TODAY()-D626)/365.25&lt;60,"50 - 60",
(TODAY()-D626)/365.25&lt;70,"60 - 70",
TRUE,"70+")</f>
        <v>50 - 60</v>
      </c>
      <c r="K626" t="str">
        <f t="shared" si="9"/>
        <v>USA</v>
      </c>
      <c r="L626" s="14">
        <f>SUMIF(ORDERLINES!D:D,CUSTOMERS!A626,ORDERLINES!J:J)</f>
        <v>222</v>
      </c>
      <c r="M626" s="14">
        <f>SUMIF(ORDERLINES!D:D,CUSTOMERS!A626,ORDERLINES!L:L)</f>
        <v>106</v>
      </c>
    </row>
    <row r="627" spans="1:13" x14ac:dyDescent="0.2">
      <c r="A627">
        <v>631</v>
      </c>
      <c r="B627" t="s">
        <v>581</v>
      </c>
      <c r="C627" t="s">
        <v>1741</v>
      </c>
      <c r="D627" s="3">
        <v>19339</v>
      </c>
      <c r="E627">
        <v>6</v>
      </c>
      <c r="F627" s="6" t="str" cm="1">
        <f t="array" ref="F627">_xlfn.IFS(E627=1,"$0 - $19999",
E627=2,"$20000 - $39999",
E627=3,"$40000 - $59999",
E627=4,"$60000 - $69999",
E627=5,"$70000 - $79999",
E627=6,"$80000 - $89999",
E627=7,"$90000 - $99999",
E627=8,"$100000 - $199999",
E627=9,"$200000 - $249999",
TRUE,"$250000 +")</f>
        <v>$80000 - $89999</v>
      </c>
      <c r="G627" t="s">
        <v>1742</v>
      </c>
      <c r="H627" t="s">
        <v>1966</v>
      </c>
      <c r="I627" t="s">
        <v>2093</v>
      </c>
      <c r="J627" s="7" t="str" cm="1">
        <f t="array" aca="1" ref="J627" ca="1">_xlfn.IFS((TODAY()-D627)/365.25&lt;20,"&lt; 20",
(TODAY()-D627)/365.25&lt;30,"20 - 30",
(TODAY()-D627)/365.25&lt;40,"30 - 40",
(TODAY()-D627)/365.25&lt;50,"40 - 50",
(TODAY()-D627)/365.25&lt;60,"50 - 60",
(TODAY()-D627)/365.25&lt;70,"60 - 70",
TRUE,"70+")</f>
        <v>70+</v>
      </c>
      <c r="K627" t="str">
        <f t="shared" si="9"/>
        <v>USA</v>
      </c>
      <c r="L627" s="14">
        <f>SUMIF(ORDERLINES!D:D,CUSTOMERS!A627,ORDERLINES!J:J)</f>
        <v>82</v>
      </c>
      <c r="M627" s="14">
        <f>SUMIF(ORDERLINES!D:D,CUSTOMERS!A627,ORDERLINES!L:L)</f>
        <v>39</v>
      </c>
    </row>
    <row r="628" spans="1:13" x14ac:dyDescent="0.2">
      <c r="A628">
        <v>632</v>
      </c>
      <c r="B628" t="s">
        <v>1696</v>
      </c>
      <c r="C628" t="s">
        <v>1743</v>
      </c>
      <c r="D628" s="3">
        <v>26200</v>
      </c>
      <c r="E628">
        <v>9</v>
      </c>
      <c r="F628" s="6" t="str" cm="1">
        <f t="array" ref="F628">_xlfn.IFS(E628=1,"$0 - $19999",
E628=2,"$20000 - $39999",
E628=3,"$40000 - $59999",
E628=4,"$60000 - $69999",
E628=5,"$70000 - $79999",
E628=6,"$80000 - $89999",
E628=7,"$90000 - $99999",
E628=8,"$100000 - $199999",
E628=9,"$200000 - $249999",
TRUE,"$250000 +")</f>
        <v>$200000 - $249999</v>
      </c>
      <c r="G628" t="s">
        <v>1744</v>
      </c>
      <c r="H628" t="s">
        <v>2015</v>
      </c>
      <c r="I628" t="s">
        <v>2094</v>
      </c>
      <c r="J628" s="7" t="str" cm="1">
        <f t="array" aca="1" ref="J628" ca="1">_xlfn.IFS((TODAY()-D628)/365.25&lt;20,"&lt; 20",
(TODAY()-D628)/365.25&lt;30,"20 - 30",
(TODAY()-D628)/365.25&lt;40,"30 - 40",
(TODAY()-D628)/365.25&lt;50,"40 - 50",
(TODAY()-D628)/365.25&lt;60,"50 - 60",
(TODAY()-D628)/365.25&lt;70,"60 - 70",
TRUE,"70+")</f>
        <v>50 - 60</v>
      </c>
      <c r="K628" t="str">
        <f t="shared" si="9"/>
        <v>USA</v>
      </c>
      <c r="L628" s="14">
        <f>SUMIF(ORDERLINES!D:D,CUSTOMERS!A628,ORDERLINES!J:J)</f>
        <v>1534</v>
      </c>
      <c r="M628" s="14">
        <f>SUMIF(ORDERLINES!D:D,CUSTOMERS!A628,ORDERLINES!L:L)</f>
        <v>733</v>
      </c>
    </row>
    <row r="629" spans="1:13" x14ac:dyDescent="0.2">
      <c r="A629">
        <v>633</v>
      </c>
      <c r="B629" t="s">
        <v>759</v>
      </c>
      <c r="C629" t="s">
        <v>1743</v>
      </c>
      <c r="D629" s="3">
        <v>32280</v>
      </c>
      <c r="E629">
        <v>5</v>
      </c>
      <c r="F629" s="6" t="str" cm="1">
        <f t="array" ref="F629">_xlfn.IFS(E629=1,"$0 - $19999",
E629=2,"$20000 - $39999",
E629=3,"$40000 - $59999",
E629=4,"$60000 - $69999",
E629=5,"$70000 - $79999",
E629=6,"$80000 - $89999",
E629=7,"$90000 - $99999",
E629=8,"$100000 - $199999",
E629=9,"$200000 - $249999",
TRUE,"$250000 +")</f>
        <v>$70000 - $79999</v>
      </c>
      <c r="G629" t="s">
        <v>1745</v>
      </c>
      <c r="H629" t="s">
        <v>1994</v>
      </c>
      <c r="I629" t="s">
        <v>2095</v>
      </c>
      <c r="J629" s="7" t="str" cm="1">
        <f t="array" aca="1" ref="J629" ca="1">_xlfn.IFS((TODAY()-D629)/365.25&lt;20,"&lt; 20",
(TODAY()-D629)/365.25&lt;30,"20 - 30",
(TODAY()-D629)/365.25&lt;40,"30 - 40",
(TODAY()-D629)/365.25&lt;50,"40 - 50",
(TODAY()-D629)/365.25&lt;60,"50 - 60",
(TODAY()-D629)/365.25&lt;70,"60 - 70",
TRUE,"70+")</f>
        <v>30 - 40</v>
      </c>
      <c r="K629" t="str">
        <f t="shared" si="9"/>
        <v>USA</v>
      </c>
      <c r="L629" s="14">
        <f>SUMIF(ORDERLINES!D:D,CUSTOMERS!A629,ORDERLINES!J:J)</f>
        <v>35</v>
      </c>
      <c r="M629" s="14">
        <f>SUMIF(ORDERLINES!D:D,CUSTOMERS!A629,ORDERLINES!L:L)</f>
        <v>15.5</v>
      </c>
    </row>
    <row r="630" spans="1:13" x14ac:dyDescent="0.2">
      <c r="A630">
        <v>634</v>
      </c>
      <c r="B630" t="s">
        <v>1746</v>
      </c>
      <c r="C630" t="s">
        <v>1747</v>
      </c>
      <c r="D630" s="3">
        <v>27993</v>
      </c>
      <c r="E630">
        <v>3</v>
      </c>
      <c r="F630" s="6" t="str" cm="1">
        <f t="array" ref="F630">_xlfn.IFS(E630=1,"$0 - $19999",
E630=2,"$20000 - $39999",
E630=3,"$40000 - $59999",
E630=4,"$60000 - $69999",
E630=5,"$70000 - $79999",
E630=6,"$80000 - $89999",
E630=7,"$90000 - $99999",
E630=8,"$100000 - $199999",
E630=9,"$200000 - $249999",
TRUE,"$250000 +")</f>
        <v>$40000 - $59999</v>
      </c>
      <c r="G630" t="s">
        <v>1748</v>
      </c>
      <c r="H630" t="s">
        <v>2047</v>
      </c>
      <c r="I630" t="s">
        <v>2092</v>
      </c>
      <c r="J630" s="7" t="str" cm="1">
        <f t="array" aca="1" ref="J630" ca="1">_xlfn.IFS((TODAY()-D630)/365.25&lt;20,"&lt; 20",
(TODAY()-D630)/365.25&lt;30,"20 - 30",
(TODAY()-D630)/365.25&lt;40,"30 - 40",
(TODAY()-D630)/365.25&lt;50,"40 - 50",
(TODAY()-D630)/365.25&lt;60,"50 - 60",
(TODAY()-D630)/365.25&lt;70,"60 - 70",
TRUE,"70+")</f>
        <v>40 - 50</v>
      </c>
      <c r="K630" t="str">
        <f t="shared" si="9"/>
        <v>USA</v>
      </c>
      <c r="L630" s="14">
        <f>SUMIF(ORDERLINES!D:D,CUSTOMERS!A630,ORDERLINES!J:J)</f>
        <v>25</v>
      </c>
      <c r="M630" s="14">
        <f>SUMIF(ORDERLINES!D:D,CUSTOMERS!A630,ORDERLINES!L:L)</f>
        <v>11.5</v>
      </c>
    </row>
    <row r="631" spans="1:13" x14ac:dyDescent="0.2">
      <c r="A631">
        <v>635</v>
      </c>
      <c r="B631" t="s">
        <v>1133</v>
      </c>
      <c r="C631" t="s">
        <v>1749</v>
      </c>
      <c r="D631" s="3">
        <v>25803</v>
      </c>
      <c r="E631">
        <v>1</v>
      </c>
      <c r="F631" s="6" t="str" cm="1">
        <f t="array" ref="F631">_xlfn.IFS(E631=1,"$0 - $19999",
E631=2,"$20000 - $39999",
E631=3,"$40000 - $59999",
E631=4,"$60000 - $69999",
E631=5,"$70000 - $79999",
E631=6,"$80000 - $89999",
E631=7,"$90000 - $99999",
E631=8,"$100000 - $199999",
E631=9,"$200000 - $249999",
TRUE,"$250000 +")</f>
        <v>$0 - $19999</v>
      </c>
      <c r="G631" t="s">
        <v>1750</v>
      </c>
      <c r="H631" t="s">
        <v>2079</v>
      </c>
      <c r="I631" t="s">
        <v>2090</v>
      </c>
      <c r="J631" s="7" t="str" cm="1">
        <f t="array" aca="1" ref="J631" ca="1">_xlfn.IFS((TODAY()-D631)/365.25&lt;20,"&lt; 20",
(TODAY()-D631)/365.25&lt;30,"20 - 30",
(TODAY()-D631)/365.25&lt;40,"30 - 40",
(TODAY()-D631)/365.25&lt;50,"40 - 50",
(TODAY()-D631)/365.25&lt;60,"50 - 60",
(TODAY()-D631)/365.25&lt;70,"60 - 70",
TRUE,"70+")</f>
        <v>50 - 60</v>
      </c>
      <c r="K631" t="str">
        <f t="shared" si="9"/>
        <v>USA</v>
      </c>
      <c r="L631" s="14">
        <f>SUMIF(ORDERLINES!D:D,CUSTOMERS!A631,ORDERLINES!J:J)</f>
        <v>102</v>
      </c>
      <c r="M631" s="14">
        <f>SUMIF(ORDERLINES!D:D,CUSTOMERS!A631,ORDERLINES!L:L)</f>
        <v>49</v>
      </c>
    </row>
    <row r="632" spans="1:13" x14ac:dyDescent="0.2">
      <c r="A632">
        <v>636</v>
      </c>
      <c r="B632" t="s">
        <v>483</v>
      </c>
      <c r="C632" t="s">
        <v>1751</v>
      </c>
      <c r="D632" s="3">
        <v>28376</v>
      </c>
      <c r="E632">
        <v>4</v>
      </c>
      <c r="F632" s="6" t="str" cm="1">
        <f t="array" ref="F632">_xlfn.IFS(E632=1,"$0 - $19999",
E632=2,"$20000 - $39999",
E632=3,"$40000 - $59999",
E632=4,"$60000 - $69999",
E632=5,"$70000 - $79999",
E632=6,"$80000 - $89999",
E632=7,"$90000 - $99999",
E632=8,"$100000 - $199999",
E632=9,"$200000 - $249999",
TRUE,"$250000 +")</f>
        <v>$60000 - $69999</v>
      </c>
      <c r="G632" t="s">
        <v>1752</v>
      </c>
      <c r="H632" t="s">
        <v>2083</v>
      </c>
      <c r="I632" t="s">
        <v>2097</v>
      </c>
      <c r="J632" s="7" t="str" cm="1">
        <f t="array" aca="1" ref="J632" ca="1">_xlfn.IFS((TODAY()-D632)/365.25&lt;20,"&lt; 20",
(TODAY()-D632)/365.25&lt;30,"20 - 30",
(TODAY()-D632)/365.25&lt;40,"30 - 40",
(TODAY()-D632)/365.25&lt;50,"40 - 50",
(TODAY()-D632)/365.25&lt;60,"50 - 60",
(TODAY()-D632)/365.25&lt;70,"60 - 70",
TRUE,"70+")</f>
        <v>40 - 50</v>
      </c>
      <c r="K632" t="str">
        <f t="shared" si="9"/>
        <v>Europe</v>
      </c>
      <c r="L632" s="14">
        <f>SUMIF(ORDERLINES!D:D,CUSTOMERS!A632,ORDERLINES!J:J)</f>
        <v>284</v>
      </c>
      <c r="M632" s="14">
        <f>SUMIF(ORDERLINES!D:D,CUSTOMERS!A632,ORDERLINES!L:L)</f>
        <v>135</v>
      </c>
    </row>
    <row r="633" spans="1:13" x14ac:dyDescent="0.2">
      <c r="A633">
        <v>637</v>
      </c>
      <c r="B633" t="s">
        <v>695</v>
      </c>
      <c r="C633" t="s">
        <v>1753</v>
      </c>
      <c r="D633" s="3">
        <v>25405</v>
      </c>
      <c r="E633">
        <v>4</v>
      </c>
      <c r="F633" s="6" t="str" cm="1">
        <f t="array" ref="F633">_xlfn.IFS(E633=1,"$0 - $19999",
E633=2,"$20000 - $39999",
E633=3,"$40000 - $59999",
E633=4,"$60000 - $69999",
E633=5,"$70000 - $79999",
E633=6,"$80000 - $89999",
E633=7,"$90000 - $99999",
E633=8,"$100000 - $199999",
E633=9,"$200000 - $249999",
TRUE,"$250000 +")</f>
        <v>$60000 - $69999</v>
      </c>
      <c r="G633" t="s">
        <v>1754</v>
      </c>
      <c r="H633" t="s">
        <v>2030</v>
      </c>
      <c r="I633" t="s">
        <v>2093</v>
      </c>
      <c r="J633" s="7" t="str" cm="1">
        <f t="array" aca="1" ref="J633" ca="1">_xlfn.IFS((TODAY()-D633)/365.25&lt;20,"&lt; 20",
(TODAY()-D633)/365.25&lt;30,"20 - 30",
(TODAY()-D633)/365.25&lt;40,"30 - 40",
(TODAY()-D633)/365.25&lt;50,"40 - 50",
(TODAY()-D633)/365.25&lt;60,"50 - 60",
(TODAY()-D633)/365.25&lt;70,"60 - 70",
TRUE,"70+")</f>
        <v>50 - 60</v>
      </c>
      <c r="K633" t="str">
        <f t="shared" si="9"/>
        <v>USA</v>
      </c>
      <c r="L633" s="14">
        <f>SUMIF(ORDERLINES!D:D,CUSTOMERS!A633,ORDERLINES!J:J)</f>
        <v>184</v>
      </c>
      <c r="M633" s="14">
        <f>SUMIF(ORDERLINES!D:D,CUSTOMERS!A633,ORDERLINES!L:L)</f>
        <v>86</v>
      </c>
    </row>
    <row r="634" spans="1:13" x14ac:dyDescent="0.2">
      <c r="A634">
        <v>638</v>
      </c>
      <c r="B634" t="s">
        <v>711</v>
      </c>
      <c r="C634" t="s">
        <v>1755</v>
      </c>
      <c r="D634" s="3">
        <v>25009</v>
      </c>
      <c r="E634">
        <v>8</v>
      </c>
      <c r="F634" s="6" t="str" cm="1">
        <f t="array" ref="F634">_xlfn.IFS(E634=1,"$0 - $19999",
E634=2,"$20000 - $39999",
E634=3,"$40000 - $59999",
E634=4,"$60000 - $69999",
E634=5,"$70000 - $79999",
E634=6,"$80000 - $89999",
E634=7,"$90000 - $99999",
E634=8,"$100000 - $199999",
E634=9,"$200000 - $249999",
TRUE,"$250000 +")</f>
        <v>$100000 - $199999</v>
      </c>
      <c r="G634" t="s">
        <v>1756</v>
      </c>
      <c r="H634" t="s">
        <v>2075</v>
      </c>
      <c r="I634" t="s">
        <v>2094</v>
      </c>
      <c r="J634" s="7" t="str" cm="1">
        <f t="array" aca="1" ref="J634" ca="1">_xlfn.IFS((TODAY()-D634)/365.25&lt;20,"&lt; 20",
(TODAY()-D634)/365.25&lt;30,"20 - 30",
(TODAY()-D634)/365.25&lt;40,"30 - 40",
(TODAY()-D634)/365.25&lt;50,"40 - 50",
(TODAY()-D634)/365.25&lt;60,"50 - 60",
(TODAY()-D634)/365.25&lt;70,"60 - 70",
TRUE,"70+")</f>
        <v>50 - 60</v>
      </c>
      <c r="K634" t="str">
        <f t="shared" si="9"/>
        <v>USA</v>
      </c>
      <c r="L634" s="14">
        <f>SUMIF(ORDERLINES!D:D,CUSTOMERS!A634,ORDERLINES!J:J)</f>
        <v>84</v>
      </c>
      <c r="M634" s="14">
        <f>SUMIF(ORDERLINES!D:D,CUSTOMERS!A634,ORDERLINES!L:L)</f>
        <v>38</v>
      </c>
    </row>
    <row r="635" spans="1:13" x14ac:dyDescent="0.2">
      <c r="A635">
        <v>639</v>
      </c>
      <c r="B635" t="s">
        <v>859</v>
      </c>
      <c r="C635" t="s">
        <v>1757</v>
      </c>
      <c r="D635" s="3">
        <v>24612</v>
      </c>
      <c r="E635">
        <v>5</v>
      </c>
      <c r="F635" s="6" t="str" cm="1">
        <f t="array" ref="F635">_xlfn.IFS(E635=1,"$0 - $19999",
E635=2,"$20000 - $39999",
E635=3,"$40000 - $59999",
E635=4,"$60000 - $69999",
E635=5,"$70000 - $79999",
E635=6,"$80000 - $89999",
E635=7,"$90000 - $99999",
E635=8,"$100000 - $199999",
E635=9,"$200000 - $249999",
TRUE,"$250000 +")</f>
        <v>$70000 - $79999</v>
      </c>
      <c r="G635" t="s">
        <v>1758</v>
      </c>
      <c r="H635" t="s">
        <v>2002</v>
      </c>
      <c r="I635" t="s">
        <v>2094</v>
      </c>
      <c r="J635" s="7" t="str" cm="1">
        <f t="array" aca="1" ref="J635" ca="1">_xlfn.IFS((TODAY()-D635)/365.25&lt;20,"&lt; 20",
(TODAY()-D635)/365.25&lt;30,"20 - 30",
(TODAY()-D635)/365.25&lt;40,"30 - 40",
(TODAY()-D635)/365.25&lt;50,"40 - 50",
(TODAY()-D635)/365.25&lt;60,"50 - 60",
(TODAY()-D635)/365.25&lt;70,"60 - 70",
TRUE,"70+")</f>
        <v>50 - 60</v>
      </c>
      <c r="K635" t="str">
        <f t="shared" si="9"/>
        <v>USA</v>
      </c>
      <c r="L635" s="14">
        <f>SUMIF(ORDERLINES!D:D,CUSTOMERS!A635,ORDERLINES!J:J)</f>
        <v>53</v>
      </c>
      <c r="M635" s="14">
        <f>SUMIF(ORDERLINES!D:D,CUSTOMERS!A635,ORDERLINES!L:L)</f>
        <v>21.5</v>
      </c>
    </row>
    <row r="636" spans="1:13" x14ac:dyDescent="0.2">
      <c r="A636">
        <v>640</v>
      </c>
      <c r="B636" t="s">
        <v>1121</v>
      </c>
      <c r="C636" t="s">
        <v>1759</v>
      </c>
      <c r="D636" s="3">
        <v>28810</v>
      </c>
      <c r="E636">
        <v>9</v>
      </c>
      <c r="F636" s="6" t="str" cm="1">
        <f t="array" ref="F636">_xlfn.IFS(E636=1,"$0 - $19999",
E636=2,"$20000 - $39999",
E636=3,"$40000 - $59999",
E636=4,"$60000 - $69999",
E636=5,"$70000 - $79999",
E636=6,"$80000 - $89999",
E636=7,"$90000 - $99999",
E636=8,"$100000 - $199999",
E636=9,"$200000 - $249999",
TRUE,"$250000 +")</f>
        <v>$200000 - $249999</v>
      </c>
      <c r="G636" t="s">
        <v>1760</v>
      </c>
      <c r="H636" t="s">
        <v>1987</v>
      </c>
      <c r="I636" t="s">
        <v>2089</v>
      </c>
      <c r="J636" s="7" t="str" cm="1">
        <f t="array" aca="1" ref="J636" ca="1">_xlfn.IFS((TODAY()-D636)/365.25&lt;20,"&lt; 20",
(TODAY()-D636)/365.25&lt;30,"20 - 30",
(TODAY()-D636)/365.25&lt;40,"30 - 40",
(TODAY()-D636)/365.25&lt;50,"40 - 50",
(TODAY()-D636)/365.25&lt;60,"50 - 60",
(TODAY()-D636)/365.25&lt;70,"60 - 70",
TRUE,"70+")</f>
        <v>40 - 50</v>
      </c>
      <c r="K636" t="str">
        <f t="shared" si="9"/>
        <v>USA</v>
      </c>
      <c r="L636" s="14">
        <f>SUMIF(ORDERLINES!D:D,CUSTOMERS!A636,ORDERLINES!J:J)</f>
        <v>195</v>
      </c>
      <c r="M636" s="14">
        <f>SUMIF(ORDERLINES!D:D,CUSTOMERS!A636,ORDERLINES!L:L)</f>
        <v>91.5</v>
      </c>
    </row>
    <row r="637" spans="1:13" x14ac:dyDescent="0.2">
      <c r="A637">
        <v>641</v>
      </c>
      <c r="B637" t="s">
        <v>1272</v>
      </c>
      <c r="C637" t="s">
        <v>1761</v>
      </c>
      <c r="D637" s="3">
        <v>18631</v>
      </c>
      <c r="E637">
        <v>3</v>
      </c>
      <c r="F637" s="6" t="str" cm="1">
        <f t="array" ref="F637">_xlfn.IFS(E637=1,"$0 - $19999",
E637=2,"$20000 - $39999",
E637=3,"$40000 - $59999",
E637=4,"$60000 - $69999",
E637=5,"$70000 - $79999",
E637=6,"$80000 - $89999",
E637=7,"$90000 - $99999",
E637=8,"$100000 - $199999",
E637=9,"$200000 - $249999",
TRUE,"$250000 +")</f>
        <v>$40000 - $59999</v>
      </c>
      <c r="G637" t="s">
        <v>1762</v>
      </c>
      <c r="H637" t="s">
        <v>2069</v>
      </c>
      <c r="I637" t="s">
        <v>2093</v>
      </c>
      <c r="J637" s="7" t="str" cm="1">
        <f t="array" aca="1" ref="J637" ca="1">_xlfn.IFS((TODAY()-D637)/365.25&lt;20,"&lt; 20",
(TODAY()-D637)/365.25&lt;30,"20 - 30",
(TODAY()-D637)/365.25&lt;40,"30 - 40",
(TODAY()-D637)/365.25&lt;50,"40 - 50",
(TODAY()-D637)/365.25&lt;60,"50 - 60",
(TODAY()-D637)/365.25&lt;70,"60 - 70",
TRUE,"70+")</f>
        <v>70+</v>
      </c>
      <c r="K637" t="str">
        <f t="shared" si="9"/>
        <v>USA</v>
      </c>
      <c r="L637" s="14">
        <f>SUMIF(ORDERLINES!D:D,CUSTOMERS!A637,ORDERLINES!J:J)</f>
        <v>558</v>
      </c>
      <c r="M637" s="14">
        <f>SUMIF(ORDERLINES!D:D,CUSTOMERS!A637,ORDERLINES!L:L)</f>
        <v>255</v>
      </c>
    </row>
    <row r="638" spans="1:13" x14ac:dyDescent="0.2">
      <c r="A638">
        <v>642</v>
      </c>
      <c r="B638" t="s">
        <v>1062</v>
      </c>
      <c r="C638" t="s">
        <v>1761</v>
      </c>
      <c r="D638" s="3">
        <v>29201</v>
      </c>
      <c r="E638">
        <v>7</v>
      </c>
      <c r="F638" s="6" t="str" cm="1">
        <f t="array" ref="F638">_xlfn.IFS(E638=1,"$0 - $19999",
E638=2,"$20000 - $39999",
E638=3,"$40000 - $59999",
E638=4,"$60000 - $69999",
E638=5,"$70000 - $79999",
E638=6,"$80000 - $89999",
E638=7,"$90000 - $99999",
E638=8,"$100000 - $199999",
E638=9,"$200000 - $249999",
TRUE,"$250000 +")</f>
        <v>$90000 - $99999</v>
      </c>
      <c r="G638" t="s">
        <v>1763</v>
      </c>
      <c r="H638" t="s">
        <v>2027</v>
      </c>
      <c r="I638" t="s">
        <v>2091</v>
      </c>
      <c r="J638" s="7" t="str" cm="1">
        <f t="array" aca="1" ref="J638" ca="1">_xlfn.IFS((TODAY()-D638)/365.25&lt;20,"&lt; 20",
(TODAY()-D638)/365.25&lt;30,"20 - 30",
(TODAY()-D638)/365.25&lt;40,"30 - 40",
(TODAY()-D638)/365.25&lt;50,"40 - 50",
(TODAY()-D638)/365.25&lt;60,"50 - 60",
(TODAY()-D638)/365.25&lt;70,"60 - 70",
TRUE,"70+")</f>
        <v>40 - 50</v>
      </c>
      <c r="K638" t="str">
        <f t="shared" si="9"/>
        <v>USA</v>
      </c>
      <c r="L638" s="14">
        <f>SUMIF(ORDERLINES!D:D,CUSTOMERS!A638,ORDERLINES!J:J)</f>
        <v>22</v>
      </c>
      <c r="M638" s="14">
        <f>SUMIF(ORDERLINES!D:D,CUSTOMERS!A638,ORDERLINES!L:L)</f>
        <v>10</v>
      </c>
    </row>
    <row r="639" spans="1:13" x14ac:dyDescent="0.2">
      <c r="A639">
        <v>643</v>
      </c>
      <c r="B639" t="s">
        <v>1184</v>
      </c>
      <c r="C639" t="s">
        <v>1764</v>
      </c>
      <c r="D639" s="3">
        <v>23413</v>
      </c>
      <c r="E639">
        <v>4</v>
      </c>
      <c r="F639" s="6" t="str" cm="1">
        <f t="array" ref="F639">_xlfn.IFS(E639=1,"$0 - $19999",
E639=2,"$20000 - $39999",
E639=3,"$40000 - $59999",
E639=4,"$60000 - $69999",
E639=5,"$70000 - $79999",
E639=6,"$80000 - $89999",
E639=7,"$90000 - $99999",
E639=8,"$100000 - $199999",
E639=9,"$200000 - $249999",
TRUE,"$250000 +")</f>
        <v>$60000 - $69999</v>
      </c>
      <c r="G639" t="s">
        <v>1765</v>
      </c>
      <c r="H639" t="s">
        <v>2042</v>
      </c>
      <c r="I639" t="s">
        <v>2095</v>
      </c>
      <c r="J639" s="7" t="str" cm="1">
        <f t="array" aca="1" ref="J639" ca="1">_xlfn.IFS((TODAY()-D639)/365.25&lt;20,"&lt; 20",
(TODAY()-D639)/365.25&lt;30,"20 - 30",
(TODAY()-D639)/365.25&lt;40,"30 - 40",
(TODAY()-D639)/365.25&lt;50,"40 - 50",
(TODAY()-D639)/365.25&lt;60,"50 - 60",
(TODAY()-D639)/365.25&lt;70,"60 - 70",
TRUE,"70+")</f>
        <v>60 - 70</v>
      </c>
      <c r="K639" t="str">
        <f t="shared" si="9"/>
        <v>USA</v>
      </c>
      <c r="L639" s="14">
        <f>SUMIF(ORDERLINES!D:D,CUSTOMERS!A639,ORDERLINES!J:J)</f>
        <v>84</v>
      </c>
      <c r="M639" s="14">
        <f>SUMIF(ORDERLINES!D:D,CUSTOMERS!A639,ORDERLINES!L:L)</f>
        <v>38</v>
      </c>
    </row>
    <row r="640" spans="1:13" x14ac:dyDescent="0.2">
      <c r="A640">
        <v>644</v>
      </c>
      <c r="B640" t="s">
        <v>1766</v>
      </c>
      <c r="C640" t="s">
        <v>1767</v>
      </c>
      <c r="D640" s="3">
        <v>28307</v>
      </c>
      <c r="E640">
        <v>6</v>
      </c>
      <c r="F640" s="6" t="str" cm="1">
        <f t="array" ref="F640">_xlfn.IFS(E640=1,"$0 - $19999",
E640=2,"$20000 - $39999",
E640=3,"$40000 - $59999",
E640=4,"$60000 - $69999",
E640=5,"$70000 - $79999",
E640=6,"$80000 - $89999",
E640=7,"$90000 - $99999",
E640=8,"$100000 - $199999",
E640=9,"$200000 - $249999",
TRUE,"$250000 +")</f>
        <v>$80000 - $89999</v>
      </c>
      <c r="G640" t="s">
        <v>1768</v>
      </c>
      <c r="H640" t="s">
        <v>1930</v>
      </c>
      <c r="I640" t="s">
        <v>2092</v>
      </c>
      <c r="J640" s="7" t="str" cm="1">
        <f t="array" aca="1" ref="J640" ca="1">_xlfn.IFS((TODAY()-D640)/365.25&lt;20,"&lt; 20",
(TODAY()-D640)/365.25&lt;30,"20 - 30",
(TODAY()-D640)/365.25&lt;40,"30 - 40",
(TODAY()-D640)/365.25&lt;50,"40 - 50",
(TODAY()-D640)/365.25&lt;60,"50 - 60",
(TODAY()-D640)/365.25&lt;70,"60 - 70",
TRUE,"70+")</f>
        <v>40 - 50</v>
      </c>
      <c r="K640" t="str">
        <f t="shared" si="9"/>
        <v>USA</v>
      </c>
      <c r="L640" s="14">
        <f>SUMIF(ORDERLINES!D:D,CUSTOMERS!A640,ORDERLINES!J:J)</f>
        <v>2726</v>
      </c>
      <c r="M640" s="14">
        <f>SUMIF(ORDERLINES!D:D,CUSTOMERS!A640,ORDERLINES!L:L)</f>
        <v>1304</v>
      </c>
    </row>
    <row r="641" spans="1:13" x14ac:dyDescent="0.2">
      <c r="A641">
        <v>645</v>
      </c>
      <c r="B641" t="s">
        <v>1124</v>
      </c>
      <c r="C641" t="s">
        <v>1769</v>
      </c>
      <c r="D641" s="3">
        <v>29226</v>
      </c>
      <c r="E641">
        <v>4</v>
      </c>
      <c r="F641" s="6" t="str" cm="1">
        <f t="array" ref="F641">_xlfn.IFS(E641=1,"$0 - $19999",
E641=2,"$20000 - $39999",
E641=3,"$40000 - $59999",
E641=4,"$60000 - $69999",
E641=5,"$70000 - $79999",
E641=6,"$80000 - $89999",
E641=7,"$90000 - $99999",
E641=8,"$100000 - $199999",
E641=9,"$200000 - $249999",
TRUE,"$250000 +")</f>
        <v>$60000 - $69999</v>
      </c>
      <c r="G641" t="s">
        <v>1770</v>
      </c>
      <c r="H641" t="s">
        <v>1854</v>
      </c>
      <c r="I641" t="s">
        <v>2091</v>
      </c>
      <c r="J641" s="7" t="str" cm="1">
        <f t="array" aca="1" ref="J641" ca="1">_xlfn.IFS((TODAY()-D641)/365.25&lt;20,"&lt; 20",
(TODAY()-D641)/365.25&lt;30,"20 - 30",
(TODAY()-D641)/365.25&lt;40,"30 - 40",
(TODAY()-D641)/365.25&lt;50,"40 - 50",
(TODAY()-D641)/365.25&lt;60,"50 - 60",
(TODAY()-D641)/365.25&lt;70,"60 - 70",
TRUE,"70+")</f>
        <v>40 - 50</v>
      </c>
      <c r="K641" t="str">
        <f t="shared" si="9"/>
        <v>USA</v>
      </c>
      <c r="L641" s="14">
        <f>SUMIF(ORDERLINES!D:D,CUSTOMERS!A641,ORDERLINES!J:J)</f>
        <v>25</v>
      </c>
      <c r="M641" s="14">
        <f>SUMIF(ORDERLINES!D:D,CUSTOMERS!A641,ORDERLINES!L:L)</f>
        <v>11.5</v>
      </c>
    </row>
    <row r="642" spans="1:13" x14ac:dyDescent="0.2">
      <c r="A642">
        <v>646</v>
      </c>
      <c r="B642" t="s">
        <v>1771</v>
      </c>
      <c r="C642" t="s">
        <v>1772</v>
      </c>
      <c r="D642" s="3">
        <v>29633</v>
      </c>
      <c r="E642">
        <v>8</v>
      </c>
      <c r="F642" s="6" t="str" cm="1">
        <f t="array" ref="F642">_xlfn.IFS(E642=1,"$0 - $19999",
E642=2,"$20000 - $39999",
E642=3,"$40000 - $59999",
E642=4,"$60000 - $69999",
E642=5,"$70000 - $79999",
E642=6,"$80000 - $89999",
E642=7,"$90000 - $99999",
E642=8,"$100000 - $199999",
E642=9,"$200000 - $249999",
TRUE,"$250000 +")</f>
        <v>$100000 - $199999</v>
      </c>
      <c r="G642" t="s">
        <v>1773</v>
      </c>
      <c r="H642" t="s">
        <v>2087</v>
      </c>
      <c r="I642" t="s">
        <v>2099</v>
      </c>
      <c r="J642" s="7" t="str" cm="1">
        <f t="array" aca="1" ref="J642" ca="1">_xlfn.IFS((TODAY()-D642)/365.25&lt;20,"&lt; 20",
(TODAY()-D642)/365.25&lt;30,"20 - 30",
(TODAY()-D642)/365.25&lt;40,"30 - 40",
(TODAY()-D642)/365.25&lt;50,"40 - 50",
(TODAY()-D642)/365.25&lt;60,"50 - 60",
(TODAY()-D642)/365.25&lt;70,"60 - 70",
TRUE,"70+")</f>
        <v>40 - 50</v>
      </c>
      <c r="K642" t="str">
        <f t="shared" si="9"/>
        <v>Canada</v>
      </c>
      <c r="L642" s="14">
        <f>SUMIF(ORDERLINES!D:D,CUSTOMERS!A642,ORDERLINES!J:J)</f>
        <v>137</v>
      </c>
      <c r="M642" s="14">
        <f>SUMIF(ORDERLINES!D:D,CUSTOMERS!A642,ORDERLINES!L:L)</f>
        <v>59.5</v>
      </c>
    </row>
    <row r="643" spans="1:13" x14ac:dyDescent="0.2">
      <c r="A643">
        <v>647</v>
      </c>
      <c r="B643" t="s">
        <v>655</v>
      </c>
      <c r="C643" t="s">
        <v>1774</v>
      </c>
      <c r="D643" s="3">
        <v>22199</v>
      </c>
      <c r="E643">
        <v>5</v>
      </c>
      <c r="F643" s="6" t="str" cm="1">
        <f t="array" ref="F643">_xlfn.IFS(E643=1,"$0 - $19999",
E643=2,"$20000 - $39999",
E643=3,"$40000 - $59999",
E643=4,"$60000 - $69999",
E643=5,"$70000 - $79999",
E643=6,"$80000 - $89999",
E643=7,"$90000 - $99999",
E643=8,"$100000 - $199999",
E643=9,"$200000 - $249999",
TRUE,"$250000 +")</f>
        <v>$70000 - $79999</v>
      </c>
      <c r="G643" t="s">
        <v>1775</v>
      </c>
      <c r="H643" t="s">
        <v>2013</v>
      </c>
      <c r="I643" t="s">
        <v>2094</v>
      </c>
      <c r="J643" s="7" t="str" cm="1">
        <f t="array" aca="1" ref="J643" ca="1">_xlfn.IFS((TODAY()-D643)/365.25&lt;20,"&lt; 20",
(TODAY()-D643)/365.25&lt;30,"20 - 30",
(TODAY()-D643)/365.25&lt;40,"30 - 40",
(TODAY()-D643)/365.25&lt;50,"40 - 50",
(TODAY()-D643)/365.25&lt;60,"50 - 60",
(TODAY()-D643)/365.25&lt;70,"60 - 70",
TRUE,"70+")</f>
        <v>60 - 70</v>
      </c>
      <c r="K643" t="str">
        <f t="shared" ref="K643:K681" si="10">IF(I643="England","Europe",IF(I643="Germany","Europe",IF(I643="France","Europe",IF(I643="Canada","Canada","USA"))))</f>
        <v>USA</v>
      </c>
      <c r="L643" s="14">
        <f>SUMIF(ORDERLINES!D:D,CUSTOMERS!A643,ORDERLINES!J:J)</f>
        <v>538</v>
      </c>
      <c r="M643" s="14">
        <f>SUMIF(ORDERLINES!D:D,CUSTOMERS!A643,ORDERLINES!L:L)</f>
        <v>260</v>
      </c>
    </row>
    <row r="644" spans="1:13" x14ac:dyDescent="0.2">
      <c r="A644">
        <v>648</v>
      </c>
      <c r="B644" t="s">
        <v>534</v>
      </c>
      <c r="C644" t="s">
        <v>1776</v>
      </c>
      <c r="D644" s="3">
        <v>19909</v>
      </c>
      <c r="E644">
        <v>6</v>
      </c>
      <c r="F644" s="6" t="str" cm="1">
        <f t="array" ref="F644">_xlfn.IFS(E644=1,"$0 - $19999",
E644=2,"$20000 - $39999",
E644=3,"$40000 - $59999",
E644=4,"$60000 - $69999",
E644=5,"$70000 - $79999",
E644=6,"$80000 - $89999",
E644=7,"$90000 - $99999",
E644=8,"$100000 - $199999",
E644=9,"$200000 - $249999",
TRUE,"$250000 +")</f>
        <v>$80000 - $89999</v>
      </c>
      <c r="G644" t="s">
        <v>1777</v>
      </c>
      <c r="H644" t="s">
        <v>1940</v>
      </c>
      <c r="I644" t="s">
        <v>2095</v>
      </c>
      <c r="J644" s="7" t="str" cm="1">
        <f t="array" aca="1" ref="J644" ca="1">_xlfn.IFS((TODAY()-D644)/365.25&lt;20,"&lt; 20",
(TODAY()-D644)/365.25&lt;30,"20 - 30",
(TODAY()-D644)/365.25&lt;40,"30 - 40",
(TODAY()-D644)/365.25&lt;50,"40 - 50",
(TODAY()-D644)/365.25&lt;60,"50 - 60",
(TODAY()-D644)/365.25&lt;70,"60 - 70",
TRUE,"70+")</f>
        <v>60 - 70</v>
      </c>
      <c r="K644" t="str">
        <f t="shared" si="10"/>
        <v>USA</v>
      </c>
      <c r="L644" s="14">
        <f>SUMIF(ORDERLINES!D:D,CUSTOMERS!A644,ORDERLINES!J:J)</f>
        <v>56</v>
      </c>
      <c r="M644" s="14">
        <f>SUMIF(ORDERLINES!D:D,CUSTOMERS!A644,ORDERLINES!L:L)</f>
        <v>24</v>
      </c>
    </row>
    <row r="645" spans="1:13" x14ac:dyDescent="0.2">
      <c r="A645">
        <v>649</v>
      </c>
      <c r="B645" t="s">
        <v>865</v>
      </c>
      <c r="C645" t="s">
        <v>1778</v>
      </c>
      <c r="D645" s="3">
        <v>32674</v>
      </c>
      <c r="E645">
        <v>4</v>
      </c>
      <c r="F645" s="6" t="str" cm="1">
        <f t="array" ref="F645">_xlfn.IFS(E645=1,"$0 - $19999",
E645=2,"$20000 - $39999",
E645=3,"$40000 - $59999",
E645=4,"$60000 - $69999",
E645=5,"$70000 - $79999",
E645=6,"$80000 - $89999",
E645=7,"$90000 - $99999",
E645=8,"$100000 - $199999",
E645=9,"$200000 - $249999",
TRUE,"$250000 +")</f>
        <v>$60000 - $69999</v>
      </c>
      <c r="G645" t="s">
        <v>1779</v>
      </c>
      <c r="H645" t="s">
        <v>2028</v>
      </c>
      <c r="I645" t="s">
        <v>2094</v>
      </c>
      <c r="J645" s="7" t="str" cm="1">
        <f t="array" aca="1" ref="J645" ca="1">_xlfn.IFS((TODAY()-D645)/365.25&lt;20,"&lt; 20",
(TODAY()-D645)/365.25&lt;30,"20 - 30",
(TODAY()-D645)/365.25&lt;40,"30 - 40",
(TODAY()-D645)/365.25&lt;50,"40 - 50",
(TODAY()-D645)/365.25&lt;60,"50 - 60",
(TODAY()-D645)/365.25&lt;70,"60 - 70",
TRUE,"70+")</f>
        <v>30 - 40</v>
      </c>
      <c r="K645" t="str">
        <f t="shared" si="10"/>
        <v>USA</v>
      </c>
      <c r="L645" s="14">
        <f>SUMIF(ORDERLINES!D:D,CUSTOMERS!A645,ORDERLINES!J:J)</f>
        <v>120</v>
      </c>
      <c r="M645" s="14">
        <f>SUMIF(ORDERLINES!D:D,CUSTOMERS!A645,ORDERLINES!L:L)</f>
        <v>58</v>
      </c>
    </row>
    <row r="646" spans="1:13" x14ac:dyDescent="0.2">
      <c r="A646">
        <v>650</v>
      </c>
      <c r="B646" t="s">
        <v>774</v>
      </c>
      <c r="C646" t="s">
        <v>1780</v>
      </c>
      <c r="D646" s="3">
        <v>23818</v>
      </c>
      <c r="E646">
        <v>9</v>
      </c>
      <c r="F646" s="6" t="str" cm="1">
        <f t="array" ref="F646">_xlfn.IFS(E646=1,"$0 - $19999",
E646=2,"$20000 - $39999",
E646=3,"$40000 - $59999",
E646=4,"$60000 - $69999",
E646=5,"$70000 - $79999",
E646=6,"$80000 - $89999",
E646=7,"$90000 - $99999",
E646=8,"$100000 - $199999",
E646=9,"$200000 - $249999",
TRUE,"$250000 +")</f>
        <v>$200000 - $249999</v>
      </c>
      <c r="G646" t="s">
        <v>1781</v>
      </c>
      <c r="H646" t="s">
        <v>2015</v>
      </c>
      <c r="I646" t="s">
        <v>2094</v>
      </c>
      <c r="J646" s="7" t="str" cm="1">
        <f t="array" aca="1" ref="J646" ca="1">_xlfn.IFS((TODAY()-D646)/365.25&lt;20,"&lt; 20",
(TODAY()-D646)/365.25&lt;30,"20 - 30",
(TODAY()-D646)/365.25&lt;40,"30 - 40",
(TODAY()-D646)/365.25&lt;50,"40 - 50",
(TODAY()-D646)/365.25&lt;60,"50 - 60",
(TODAY()-D646)/365.25&lt;70,"60 - 70",
TRUE,"70+")</f>
        <v>50 - 60</v>
      </c>
      <c r="K646" t="str">
        <f t="shared" si="10"/>
        <v>USA</v>
      </c>
      <c r="L646" s="14">
        <f>SUMIF(ORDERLINES!D:D,CUSTOMERS!A646,ORDERLINES!J:J)</f>
        <v>3566</v>
      </c>
      <c r="M646" s="14">
        <f>SUMIF(ORDERLINES!D:D,CUSTOMERS!A646,ORDERLINES!L:L)</f>
        <v>1762</v>
      </c>
    </row>
    <row r="647" spans="1:13" x14ac:dyDescent="0.2">
      <c r="A647">
        <v>651</v>
      </c>
      <c r="B647" t="s">
        <v>1782</v>
      </c>
      <c r="C647" t="s">
        <v>1783</v>
      </c>
      <c r="D647" s="3">
        <v>33065</v>
      </c>
      <c r="E647">
        <v>3</v>
      </c>
      <c r="F647" s="6" t="str" cm="1">
        <f t="array" ref="F647">_xlfn.IFS(E647=1,"$0 - $19999",
E647=2,"$20000 - $39999",
E647=3,"$40000 - $59999",
E647=4,"$60000 - $69999",
E647=5,"$70000 - $79999",
E647=6,"$80000 - $89999",
E647=7,"$90000 - $99999",
E647=8,"$100000 - $199999",
E647=9,"$200000 - $249999",
TRUE,"$250000 +")</f>
        <v>$40000 - $59999</v>
      </c>
      <c r="G647" t="s">
        <v>1784</v>
      </c>
      <c r="H647" t="s">
        <v>1944</v>
      </c>
      <c r="I647" t="s">
        <v>2091</v>
      </c>
      <c r="J647" s="7" t="str" cm="1">
        <f t="array" aca="1" ref="J647" ca="1">_xlfn.IFS((TODAY()-D647)/365.25&lt;20,"&lt; 20",
(TODAY()-D647)/365.25&lt;30,"20 - 30",
(TODAY()-D647)/365.25&lt;40,"30 - 40",
(TODAY()-D647)/365.25&lt;50,"40 - 50",
(TODAY()-D647)/365.25&lt;60,"50 - 60",
(TODAY()-D647)/365.25&lt;70,"60 - 70",
TRUE,"70+")</f>
        <v>30 - 40</v>
      </c>
      <c r="K647" t="str">
        <f t="shared" si="10"/>
        <v>USA</v>
      </c>
      <c r="L647" s="14">
        <f>SUMIF(ORDERLINES!D:D,CUSTOMERS!A647,ORDERLINES!J:J)</f>
        <v>262</v>
      </c>
      <c r="M647" s="14">
        <f>SUMIF(ORDERLINES!D:D,CUSTOMERS!A647,ORDERLINES!L:L)</f>
        <v>124</v>
      </c>
    </row>
    <row r="648" spans="1:13" x14ac:dyDescent="0.2">
      <c r="A648">
        <v>652</v>
      </c>
      <c r="B648" t="s">
        <v>1407</v>
      </c>
      <c r="C648" t="s">
        <v>1785</v>
      </c>
      <c r="D648" s="3">
        <v>20225</v>
      </c>
      <c r="E648">
        <v>2</v>
      </c>
      <c r="F648" s="6" t="str" cm="1">
        <f t="array" ref="F648">_xlfn.IFS(E648=1,"$0 - $19999",
E648=2,"$20000 - $39999",
E648=3,"$40000 - $59999",
E648=4,"$60000 - $69999",
E648=5,"$70000 - $79999",
E648=6,"$80000 - $89999",
E648=7,"$90000 - $99999",
E648=8,"$100000 - $199999",
E648=9,"$200000 - $249999",
TRUE,"$250000 +")</f>
        <v>$20000 - $39999</v>
      </c>
      <c r="G648" t="s">
        <v>1786</v>
      </c>
      <c r="H648" t="s">
        <v>1958</v>
      </c>
      <c r="I648" t="s">
        <v>2092</v>
      </c>
      <c r="J648" s="7" t="str" cm="1">
        <f t="array" aca="1" ref="J648" ca="1">_xlfn.IFS((TODAY()-D648)/365.25&lt;20,"&lt; 20",
(TODAY()-D648)/365.25&lt;30,"20 - 30",
(TODAY()-D648)/365.25&lt;40,"30 - 40",
(TODAY()-D648)/365.25&lt;50,"40 - 50",
(TODAY()-D648)/365.25&lt;60,"50 - 60",
(TODAY()-D648)/365.25&lt;70,"60 - 70",
TRUE,"70+")</f>
        <v>60 - 70</v>
      </c>
      <c r="K648" t="str">
        <f t="shared" si="10"/>
        <v>USA</v>
      </c>
      <c r="L648" s="14">
        <f>SUMIF(ORDERLINES!D:D,CUSTOMERS!A648,ORDERLINES!J:J)</f>
        <v>116</v>
      </c>
      <c r="M648" s="14">
        <f>SUMIF(ORDERLINES!D:D,CUSTOMERS!A648,ORDERLINES!L:L)</f>
        <v>55</v>
      </c>
    </row>
    <row r="649" spans="1:13" x14ac:dyDescent="0.2">
      <c r="A649">
        <v>653</v>
      </c>
      <c r="B649" t="s">
        <v>607</v>
      </c>
      <c r="C649" t="s">
        <v>1787</v>
      </c>
      <c r="D649" s="3">
        <v>19825</v>
      </c>
      <c r="E649">
        <v>3</v>
      </c>
      <c r="F649" s="6" t="str" cm="1">
        <f t="array" ref="F649">_xlfn.IFS(E649=1,"$0 - $19999",
E649=2,"$20000 - $39999",
E649=3,"$40000 - $59999",
E649=4,"$60000 - $69999",
E649=5,"$70000 - $79999",
E649=6,"$80000 - $89999",
E649=7,"$90000 - $99999",
E649=8,"$100000 - $199999",
E649=9,"$200000 - $249999",
TRUE,"$250000 +")</f>
        <v>$40000 - $59999</v>
      </c>
      <c r="G649" t="s">
        <v>1788</v>
      </c>
      <c r="H649" t="s">
        <v>2033</v>
      </c>
      <c r="I649" t="s">
        <v>2089</v>
      </c>
      <c r="J649" s="7" t="str" cm="1">
        <f t="array" aca="1" ref="J649" ca="1">_xlfn.IFS((TODAY()-D649)/365.25&lt;20,"&lt; 20",
(TODAY()-D649)/365.25&lt;30,"20 - 30",
(TODAY()-D649)/365.25&lt;40,"30 - 40",
(TODAY()-D649)/365.25&lt;50,"40 - 50",
(TODAY()-D649)/365.25&lt;60,"50 - 60",
(TODAY()-D649)/365.25&lt;70,"60 - 70",
TRUE,"70+")</f>
        <v>60 - 70</v>
      </c>
      <c r="K649" t="str">
        <f t="shared" si="10"/>
        <v>USA</v>
      </c>
      <c r="L649" s="14">
        <f>SUMIF(ORDERLINES!D:D,CUSTOMERS!A649,ORDERLINES!J:J)</f>
        <v>216</v>
      </c>
      <c r="M649" s="14">
        <f>SUMIF(ORDERLINES!D:D,CUSTOMERS!A649,ORDERLINES!L:L)</f>
        <v>91</v>
      </c>
    </row>
    <row r="650" spans="1:13" x14ac:dyDescent="0.2">
      <c r="A650">
        <v>654</v>
      </c>
      <c r="B650" t="s">
        <v>691</v>
      </c>
      <c r="C650" t="s">
        <v>1789</v>
      </c>
      <c r="D650" s="3">
        <v>19424</v>
      </c>
      <c r="E650">
        <v>4</v>
      </c>
      <c r="F650" s="6" t="str" cm="1">
        <f t="array" ref="F650">_xlfn.IFS(E650=1,"$0 - $19999",
E650=2,"$20000 - $39999",
E650=3,"$40000 - $59999",
E650=4,"$60000 - $69999",
E650=5,"$70000 - $79999",
E650=6,"$80000 - $89999",
E650=7,"$90000 - $99999",
E650=8,"$100000 - $199999",
E650=9,"$200000 - $249999",
TRUE,"$250000 +")</f>
        <v>$60000 - $69999</v>
      </c>
      <c r="G650" t="s">
        <v>1790</v>
      </c>
      <c r="H650" t="s">
        <v>1901</v>
      </c>
      <c r="I650" s="2" t="s">
        <v>2089</v>
      </c>
      <c r="J650" s="7" t="str" cm="1">
        <f t="array" aca="1" ref="J650" ca="1">_xlfn.IFS((TODAY()-D650)/365.25&lt;20,"&lt; 20",
(TODAY()-D650)/365.25&lt;30,"20 - 30",
(TODAY()-D650)/365.25&lt;40,"30 - 40",
(TODAY()-D650)/365.25&lt;50,"40 - 50",
(TODAY()-D650)/365.25&lt;60,"50 - 60",
(TODAY()-D650)/365.25&lt;70,"60 - 70",
TRUE,"70+")</f>
        <v>70+</v>
      </c>
      <c r="K650" t="str">
        <f t="shared" si="10"/>
        <v>USA</v>
      </c>
      <c r="L650" s="14">
        <f>SUMIF(ORDERLINES!D:D,CUSTOMERS!A650,ORDERLINES!J:J)</f>
        <v>506</v>
      </c>
      <c r="M650" s="14">
        <f>SUMIF(ORDERLINES!D:D,CUSTOMERS!A650,ORDERLINES!L:L)</f>
        <v>241</v>
      </c>
    </row>
    <row r="651" spans="1:13" x14ac:dyDescent="0.2">
      <c r="A651">
        <v>655</v>
      </c>
      <c r="B651" t="s">
        <v>576</v>
      </c>
      <c r="C651" t="s">
        <v>1791</v>
      </c>
      <c r="D651" s="3">
        <v>19029</v>
      </c>
      <c r="E651">
        <v>4</v>
      </c>
      <c r="F651" s="6" t="str" cm="1">
        <f t="array" ref="F651">_xlfn.IFS(E651=1,"$0 - $19999",
E651=2,"$20000 - $39999",
E651=3,"$40000 - $59999",
E651=4,"$60000 - $69999",
E651=5,"$70000 - $79999",
E651=6,"$80000 - $89999",
E651=7,"$90000 - $99999",
E651=8,"$100000 - $199999",
E651=9,"$200000 - $249999",
TRUE,"$250000 +")</f>
        <v>$60000 - $69999</v>
      </c>
      <c r="G651" t="s">
        <v>1792</v>
      </c>
      <c r="H651" t="s">
        <v>1871</v>
      </c>
      <c r="I651" t="s">
        <v>2093</v>
      </c>
      <c r="J651" s="7" t="str" cm="1">
        <f t="array" aca="1" ref="J651" ca="1">_xlfn.IFS((TODAY()-D651)/365.25&lt;20,"&lt; 20",
(TODAY()-D651)/365.25&lt;30,"20 - 30",
(TODAY()-D651)/365.25&lt;40,"30 - 40",
(TODAY()-D651)/365.25&lt;50,"40 - 50",
(TODAY()-D651)/365.25&lt;60,"50 - 60",
(TODAY()-D651)/365.25&lt;70,"60 - 70",
TRUE,"70+")</f>
        <v>70+</v>
      </c>
      <c r="K651" t="str">
        <f t="shared" si="10"/>
        <v>USA</v>
      </c>
      <c r="L651" s="14">
        <f>SUMIF(ORDERLINES!D:D,CUSTOMERS!A651,ORDERLINES!J:J)</f>
        <v>680</v>
      </c>
      <c r="M651" s="14">
        <f>SUMIF(ORDERLINES!D:D,CUSTOMERS!A651,ORDERLINES!L:L)</f>
        <v>335</v>
      </c>
    </row>
    <row r="652" spans="1:13" x14ac:dyDescent="0.2">
      <c r="A652">
        <v>656</v>
      </c>
      <c r="B652" t="s">
        <v>1062</v>
      </c>
      <c r="C652" t="s">
        <v>1793</v>
      </c>
      <c r="D652" s="3">
        <v>33466</v>
      </c>
      <c r="E652">
        <v>6</v>
      </c>
      <c r="F652" s="6" t="str" cm="1">
        <f t="array" ref="F652">_xlfn.IFS(E652=1,"$0 - $19999",
E652=2,"$20000 - $39999",
E652=3,"$40000 - $59999",
E652=4,"$60000 - $69999",
E652=5,"$70000 - $79999",
E652=6,"$80000 - $89999",
E652=7,"$90000 - $99999",
E652=8,"$100000 - $199999",
E652=9,"$200000 - $249999",
TRUE,"$250000 +")</f>
        <v>$80000 - $89999</v>
      </c>
      <c r="G652" t="s">
        <v>1794</v>
      </c>
      <c r="H652" t="s">
        <v>1903</v>
      </c>
      <c r="I652" t="s">
        <v>2089</v>
      </c>
      <c r="J652" s="7" t="str" cm="1">
        <f t="array" aca="1" ref="J652" ca="1">_xlfn.IFS((TODAY()-D652)/365.25&lt;20,"&lt; 20",
(TODAY()-D652)/365.25&lt;30,"20 - 30",
(TODAY()-D652)/365.25&lt;40,"30 - 40",
(TODAY()-D652)/365.25&lt;50,"40 - 50",
(TODAY()-D652)/365.25&lt;60,"50 - 60",
(TODAY()-D652)/365.25&lt;70,"60 - 70",
TRUE,"70+")</f>
        <v>30 - 40</v>
      </c>
      <c r="K652" t="str">
        <f t="shared" si="10"/>
        <v>USA</v>
      </c>
      <c r="L652" s="14">
        <f>SUMIF(ORDERLINES!D:D,CUSTOMERS!A652,ORDERLINES!J:J)</f>
        <v>363</v>
      </c>
      <c r="M652" s="14">
        <f>SUMIF(ORDERLINES!D:D,CUSTOMERS!A652,ORDERLINES!L:L)</f>
        <v>169.5</v>
      </c>
    </row>
    <row r="653" spans="1:13" x14ac:dyDescent="0.2">
      <c r="A653">
        <v>657</v>
      </c>
      <c r="B653" t="s">
        <v>365</v>
      </c>
      <c r="C653" t="s">
        <v>1795</v>
      </c>
      <c r="D653" s="3">
        <v>33249</v>
      </c>
      <c r="E653">
        <v>5</v>
      </c>
      <c r="F653" s="6" t="str" cm="1">
        <f t="array" ref="F653">_xlfn.IFS(E653=1,"$0 - $19999",
E653=2,"$20000 - $39999",
E653=3,"$40000 - $59999",
E653=4,"$60000 - $69999",
E653=5,"$70000 - $79999",
E653=6,"$80000 - $89999",
E653=7,"$90000 - $99999",
E653=8,"$100000 - $199999",
E653=9,"$200000 - $249999",
TRUE,"$250000 +")</f>
        <v>$70000 - $79999</v>
      </c>
      <c r="G653" t="s">
        <v>1796</v>
      </c>
      <c r="H653" t="s">
        <v>1959</v>
      </c>
      <c r="I653" t="s">
        <v>2090</v>
      </c>
      <c r="J653" s="7" t="str" cm="1">
        <f t="array" aca="1" ref="J653" ca="1">_xlfn.IFS((TODAY()-D653)/365.25&lt;20,"&lt; 20",
(TODAY()-D653)/365.25&lt;30,"20 - 30",
(TODAY()-D653)/365.25&lt;40,"30 - 40",
(TODAY()-D653)/365.25&lt;50,"40 - 50",
(TODAY()-D653)/365.25&lt;60,"50 - 60",
(TODAY()-D653)/365.25&lt;70,"60 - 70",
TRUE,"70+")</f>
        <v>30 - 40</v>
      </c>
      <c r="K653" t="str">
        <f t="shared" si="10"/>
        <v>USA</v>
      </c>
      <c r="L653" s="14">
        <f>SUMIF(ORDERLINES!D:D,CUSTOMERS!A653,ORDERLINES!J:J)</f>
        <v>75</v>
      </c>
      <c r="M653" s="14">
        <f>SUMIF(ORDERLINES!D:D,CUSTOMERS!A653,ORDERLINES!L:L)</f>
        <v>34.5</v>
      </c>
    </row>
    <row r="654" spans="1:13" x14ac:dyDescent="0.2">
      <c r="A654">
        <v>658</v>
      </c>
      <c r="B654" t="s">
        <v>1175</v>
      </c>
      <c r="C654" t="s">
        <v>1795</v>
      </c>
      <c r="D654" s="3">
        <v>25947</v>
      </c>
      <c r="E654">
        <v>4</v>
      </c>
      <c r="F654" s="6" t="str" cm="1">
        <f t="array" ref="F654">_xlfn.IFS(E654=1,"$0 - $19999",
E654=2,"$20000 - $39999",
E654=3,"$40000 - $59999",
E654=4,"$60000 - $69999",
E654=5,"$70000 - $79999",
E654=6,"$80000 - $89999",
E654=7,"$90000 - $99999",
E654=8,"$100000 - $199999",
E654=9,"$200000 - $249999",
TRUE,"$250000 +")</f>
        <v>$60000 - $69999</v>
      </c>
      <c r="G654" t="s">
        <v>1797</v>
      </c>
      <c r="H654" t="s">
        <v>1982</v>
      </c>
      <c r="I654" t="s">
        <v>2095</v>
      </c>
      <c r="J654" s="7" t="str" cm="1">
        <f t="array" aca="1" ref="J654" ca="1">_xlfn.IFS((TODAY()-D654)/365.25&lt;20,"&lt; 20",
(TODAY()-D654)/365.25&lt;30,"20 - 30",
(TODAY()-D654)/365.25&lt;40,"30 - 40",
(TODAY()-D654)/365.25&lt;50,"40 - 50",
(TODAY()-D654)/365.25&lt;60,"50 - 60",
(TODAY()-D654)/365.25&lt;70,"60 - 70",
TRUE,"70+")</f>
        <v>50 - 60</v>
      </c>
      <c r="K654" t="str">
        <f t="shared" si="10"/>
        <v>USA</v>
      </c>
      <c r="L654" s="14">
        <f>SUMIF(ORDERLINES!D:D,CUSTOMERS!A654,ORDERLINES!J:J)</f>
        <v>1070</v>
      </c>
      <c r="M654" s="14">
        <f>SUMIF(ORDERLINES!D:D,CUSTOMERS!A654,ORDERLINES!L:L)</f>
        <v>524</v>
      </c>
    </row>
    <row r="655" spans="1:13" x14ac:dyDescent="0.2">
      <c r="A655">
        <v>659</v>
      </c>
      <c r="B655" t="s">
        <v>954</v>
      </c>
      <c r="C655" t="s">
        <v>1798</v>
      </c>
      <c r="D655" s="3">
        <v>26341</v>
      </c>
      <c r="E655">
        <v>5</v>
      </c>
      <c r="F655" s="6" t="str" cm="1">
        <f t="array" ref="F655">_xlfn.IFS(E655=1,"$0 - $19999",
E655=2,"$20000 - $39999",
E655=3,"$40000 - $59999",
E655=4,"$60000 - $69999",
E655=5,"$70000 - $79999",
E655=6,"$80000 - $89999",
E655=7,"$90000 - $99999",
E655=8,"$100000 - $199999",
E655=9,"$200000 - $249999",
TRUE,"$250000 +")</f>
        <v>$70000 - $79999</v>
      </c>
      <c r="G655" t="s">
        <v>1799</v>
      </c>
      <c r="H655" t="s">
        <v>2068</v>
      </c>
      <c r="I655" t="s">
        <v>2094</v>
      </c>
      <c r="J655" s="7" t="str" cm="1">
        <f t="array" aca="1" ref="J655" ca="1">_xlfn.IFS((TODAY()-D655)/365.25&lt;20,"&lt; 20",
(TODAY()-D655)/365.25&lt;30,"20 - 30",
(TODAY()-D655)/365.25&lt;40,"30 - 40",
(TODAY()-D655)/365.25&lt;50,"40 - 50",
(TODAY()-D655)/365.25&lt;60,"50 - 60",
(TODAY()-D655)/365.25&lt;70,"60 - 70",
TRUE,"70+")</f>
        <v>50 - 60</v>
      </c>
      <c r="K655" t="str">
        <f t="shared" si="10"/>
        <v>USA</v>
      </c>
      <c r="L655" s="14">
        <f>SUMIF(ORDERLINES!D:D,CUSTOMERS!A655,ORDERLINES!J:J)</f>
        <v>249</v>
      </c>
      <c r="M655" s="14">
        <f>SUMIF(ORDERLINES!D:D,CUSTOMERS!A655,ORDERLINES!L:L)</f>
        <v>117.5</v>
      </c>
    </row>
    <row r="656" spans="1:13" x14ac:dyDescent="0.2">
      <c r="A656">
        <v>660</v>
      </c>
      <c r="B656" t="s">
        <v>643</v>
      </c>
      <c r="C656" t="s">
        <v>1800</v>
      </c>
      <c r="D656" s="3">
        <v>26747</v>
      </c>
      <c r="E656">
        <v>1</v>
      </c>
      <c r="F656" s="6" t="str" cm="1">
        <f t="array" ref="F656">_xlfn.IFS(E656=1,"$0 - $19999",
E656=2,"$20000 - $39999",
E656=3,"$40000 - $59999",
E656=4,"$60000 - $69999",
E656=5,"$70000 - $79999",
E656=6,"$80000 - $89999",
E656=7,"$90000 - $99999",
E656=8,"$100000 - $199999",
E656=9,"$200000 - $249999",
TRUE,"$250000 +")</f>
        <v>$0 - $19999</v>
      </c>
      <c r="G656" t="s">
        <v>1801</v>
      </c>
      <c r="H656" t="s">
        <v>2083</v>
      </c>
      <c r="I656" t="s">
        <v>2097</v>
      </c>
      <c r="J656" s="7" t="str" cm="1">
        <f t="array" aca="1" ref="J656" ca="1">_xlfn.IFS((TODAY()-D656)/365.25&lt;20,"&lt; 20",
(TODAY()-D656)/365.25&lt;30,"20 - 30",
(TODAY()-D656)/365.25&lt;40,"30 - 40",
(TODAY()-D656)/365.25&lt;50,"40 - 50",
(TODAY()-D656)/365.25&lt;60,"50 - 60",
(TODAY()-D656)/365.25&lt;70,"60 - 70",
TRUE,"70+")</f>
        <v>50 - 60</v>
      </c>
      <c r="K656" t="str">
        <f t="shared" si="10"/>
        <v>Europe</v>
      </c>
      <c r="L656" s="14">
        <f>SUMIF(ORDERLINES!D:D,CUSTOMERS!A656,ORDERLINES!J:J)</f>
        <v>70</v>
      </c>
      <c r="M656" s="14">
        <f>SUMIF(ORDERLINES!D:D,CUSTOMERS!A656,ORDERLINES!L:L)</f>
        <v>33</v>
      </c>
    </row>
    <row r="657" spans="1:13" x14ac:dyDescent="0.2">
      <c r="A657">
        <v>661</v>
      </c>
      <c r="B657" t="s">
        <v>1782</v>
      </c>
      <c r="C657" t="s">
        <v>1802</v>
      </c>
      <c r="D657" s="3">
        <v>33071</v>
      </c>
      <c r="E657">
        <v>3</v>
      </c>
      <c r="F657" s="6" t="str" cm="1">
        <f t="array" ref="F657">_xlfn.IFS(E657=1,"$0 - $19999",
E657=2,"$20000 - $39999",
E657=3,"$40000 - $59999",
E657=4,"$60000 - $69999",
E657=5,"$70000 - $79999",
E657=6,"$80000 - $89999",
E657=7,"$90000 - $99999",
E657=8,"$100000 - $199999",
E657=9,"$200000 - $249999",
TRUE,"$250000 +")</f>
        <v>$40000 - $59999</v>
      </c>
      <c r="G657" t="s">
        <v>1803</v>
      </c>
      <c r="H657" t="s">
        <v>2084</v>
      </c>
      <c r="I657" t="s">
        <v>2097</v>
      </c>
      <c r="J657" s="7" t="str" cm="1">
        <f t="array" aca="1" ref="J657" ca="1">_xlfn.IFS((TODAY()-D657)/365.25&lt;20,"&lt; 20",
(TODAY()-D657)/365.25&lt;30,"20 - 30",
(TODAY()-D657)/365.25&lt;40,"30 - 40",
(TODAY()-D657)/365.25&lt;50,"40 - 50",
(TODAY()-D657)/365.25&lt;60,"50 - 60",
(TODAY()-D657)/365.25&lt;70,"60 - 70",
TRUE,"70+")</f>
        <v>30 - 40</v>
      </c>
      <c r="K657" t="str">
        <f t="shared" si="10"/>
        <v>Europe</v>
      </c>
      <c r="L657" s="14">
        <f>SUMIF(ORDERLINES!D:D,CUSTOMERS!A657,ORDERLINES!J:J)</f>
        <v>97</v>
      </c>
      <c r="M657" s="14">
        <f>SUMIF(ORDERLINES!D:D,CUSTOMERS!A657,ORDERLINES!L:L)</f>
        <v>43.5</v>
      </c>
    </row>
    <row r="658" spans="1:13" x14ac:dyDescent="0.2">
      <c r="A658">
        <v>662</v>
      </c>
      <c r="B658" t="s">
        <v>1804</v>
      </c>
      <c r="C658" t="s">
        <v>1805</v>
      </c>
      <c r="D658" s="3">
        <v>36171</v>
      </c>
      <c r="E658">
        <v>5</v>
      </c>
      <c r="F658" s="6" t="str" cm="1">
        <f t="array" ref="F658">_xlfn.IFS(E658=1,"$0 - $19999",
E658=2,"$20000 - $39999",
E658=3,"$40000 - $59999",
E658=4,"$60000 - $69999",
E658=5,"$70000 - $79999",
E658=6,"$80000 - $89999",
E658=7,"$90000 - $99999",
E658=8,"$100000 - $199999",
E658=9,"$200000 - $249999",
TRUE,"$250000 +")</f>
        <v>$70000 - $79999</v>
      </c>
      <c r="G658" t="s">
        <v>1806</v>
      </c>
      <c r="H658" t="s">
        <v>1907</v>
      </c>
      <c r="I658" t="s">
        <v>2090</v>
      </c>
      <c r="J658" s="7" t="str" cm="1">
        <f t="array" aca="1" ref="J658" ca="1">_xlfn.IFS((TODAY()-D658)/365.25&lt;20,"&lt; 20",
(TODAY()-D658)/365.25&lt;30,"20 - 30",
(TODAY()-D658)/365.25&lt;40,"30 - 40",
(TODAY()-D658)/365.25&lt;50,"40 - 50",
(TODAY()-D658)/365.25&lt;60,"50 - 60",
(TODAY()-D658)/365.25&lt;70,"60 - 70",
TRUE,"70+")</f>
        <v>20 - 30</v>
      </c>
      <c r="K658" t="str">
        <f t="shared" si="10"/>
        <v>USA</v>
      </c>
      <c r="L658" s="14">
        <f>SUMIF(ORDERLINES!D:D,CUSTOMERS!A658,ORDERLINES!J:J)</f>
        <v>729</v>
      </c>
      <c r="M658" s="14">
        <f>SUMIF(ORDERLINES!D:D,CUSTOMERS!A658,ORDERLINES!L:L)</f>
        <v>344.5</v>
      </c>
    </row>
    <row r="659" spans="1:13" x14ac:dyDescent="0.2">
      <c r="A659">
        <v>663</v>
      </c>
      <c r="B659" t="s">
        <v>1114</v>
      </c>
      <c r="C659" t="s">
        <v>1807</v>
      </c>
      <c r="D659" s="3">
        <v>27147</v>
      </c>
      <c r="E659">
        <v>3</v>
      </c>
      <c r="F659" s="6" t="str" cm="1">
        <f t="array" ref="F659">_xlfn.IFS(E659=1,"$0 - $19999",
E659=2,"$20000 - $39999",
E659=3,"$40000 - $59999",
E659=4,"$60000 - $69999",
E659=5,"$70000 - $79999",
E659=6,"$80000 - $89999",
E659=7,"$90000 - $99999",
E659=8,"$100000 - $199999",
E659=9,"$200000 - $249999",
TRUE,"$250000 +")</f>
        <v>$40000 - $59999</v>
      </c>
      <c r="G659" t="s">
        <v>1808</v>
      </c>
      <c r="H659" t="s">
        <v>1918</v>
      </c>
      <c r="I659" t="s">
        <v>2095</v>
      </c>
      <c r="J659" s="7" t="str" cm="1">
        <f t="array" aca="1" ref="J659" ca="1">_xlfn.IFS((TODAY()-D659)/365.25&lt;20,"&lt; 20",
(TODAY()-D659)/365.25&lt;30,"20 - 30",
(TODAY()-D659)/365.25&lt;40,"30 - 40",
(TODAY()-D659)/365.25&lt;50,"40 - 50",
(TODAY()-D659)/365.25&lt;60,"50 - 60",
(TODAY()-D659)/365.25&lt;70,"60 - 70",
TRUE,"70+")</f>
        <v>40 - 50</v>
      </c>
      <c r="K659" t="str">
        <f t="shared" si="10"/>
        <v>USA</v>
      </c>
      <c r="L659" s="14">
        <f>SUMIF(ORDERLINES!D:D,CUSTOMERS!A659,ORDERLINES!J:J)</f>
        <v>136</v>
      </c>
      <c r="M659" s="14">
        <f>SUMIF(ORDERLINES!D:D,CUSTOMERS!A659,ORDERLINES!L:L)</f>
        <v>62</v>
      </c>
    </row>
    <row r="660" spans="1:13" x14ac:dyDescent="0.2">
      <c r="A660">
        <v>664</v>
      </c>
      <c r="B660" t="s">
        <v>230</v>
      </c>
      <c r="C660" t="s">
        <v>804</v>
      </c>
      <c r="D660" s="3">
        <v>27519</v>
      </c>
      <c r="E660">
        <v>2</v>
      </c>
      <c r="F660" s="6" t="str" cm="1">
        <f t="array" ref="F660">_xlfn.IFS(E660=1,"$0 - $19999",
E660=2,"$20000 - $39999",
E660=3,"$40000 - $59999",
E660=4,"$60000 - $69999",
E660=5,"$70000 - $79999",
E660=6,"$80000 - $89999",
E660=7,"$90000 - $99999",
E660=8,"$100000 - $199999",
E660=9,"$200000 - $249999",
TRUE,"$250000 +")</f>
        <v>$20000 - $39999</v>
      </c>
      <c r="G660" t="s">
        <v>1809</v>
      </c>
      <c r="H660" t="s">
        <v>2081</v>
      </c>
      <c r="I660" t="s">
        <v>2096</v>
      </c>
      <c r="J660" s="7" t="str" cm="1">
        <f t="array" aca="1" ref="J660" ca="1">_xlfn.IFS((TODAY()-D660)/365.25&lt;20,"&lt; 20",
(TODAY()-D660)/365.25&lt;30,"20 - 30",
(TODAY()-D660)/365.25&lt;40,"30 - 40",
(TODAY()-D660)/365.25&lt;50,"40 - 50",
(TODAY()-D660)/365.25&lt;60,"50 - 60",
(TODAY()-D660)/365.25&lt;70,"60 - 70",
TRUE,"70+")</f>
        <v>40 - 50</v>
      </c>
      <c r="K660" t="str">
        <f t="shared" si="10"/>
        <v>Europe</v>
      </c>
      <c r="L660" s="14">
        <f>SUMIF(ORDERLINES!D:D,CUSTOMERS!A660,ORDERLINES!J:J)</f>
        <v>135</v>
      </c>
      <c r="M660" s="14">
        <f>SUMIF(ORDERLINES!D:D,CUSTOMERS!A660,ORDERLINES!L:L)</f>
        <v>60.5</v>
      </c>
    </row>
    <row r="661" spans="1:13" x14ac:dyDescent="0.2">
      <c r="A661">
        <v>665</v>
      </c>
      <c r="B661" t="s">
        <v>1510</v>
      </c>
      <c r="C661" t="s">
        <v>1810</v>
      </c>
      <c r="D661" s="3">
        <v>38415</v>
      </c>
      <c r="E661">
        <v>4</v>
      </c>
      <c r="F661" s="6" t="str" cm="1">
        <f t="array" ref="F661">_xlfn.IFS(E661=1,"$0 - $19999",
E661=2,"$20000 - $39999",
E661=3,"$40000 - $59999",
E661=4,"$60000 - $69999",
E661=5,"$70000 - $79999",
E661=6,"$80000 - $89999",
E661=7,"$90000 - $99999",
E661=8,"$100000 - $199999",
E661=9,"$200000 - $249999",
TRUE,"$250000 +")</f>
        <v>$60000 - $69999</v>
      </c>
      <c r="G661" t="s">
        <v>1811</v>
      </c>
      <c r="H661" t="s">
        <v>2085</v>
      </c>
      <c r="I661" t="s">
        <v>2098</v>
      </c>
      <c r="J661" s="7" t="str" cm="1">
        <f t="array" aca="1" ref="J661" ca="1">_xlfn.IFS((TODAY()-D661)/365.25&lt;20,"&lt; 20",
(TODAY()-D661)/365.25&lt;30,"20 - 30",
(TODAY()-D661)/365.25&lt;40,"30 - 40",
(TODAY()-D661)/365.25&lt;50,"40 - 50",
(TODAY()-D661)/365.25&lt;60,"50 - 60",
(TODAY()-D661)/365.25&lt;70,"60 - 70",
TRUE,"70+")</f>
        <v>&lt; 20</v>
      </c>
      <c r="K661" t="str">
        <f t="shared" si="10"/>
        <v>Europe</v>
      </c>
      <c r="L661" s="14">
        <f>SUMIF(ORDERLINES!D:D,CUSTOMERS!A661,ORDERLINES!J:J)</f>
        <v>787</v>
      </c>
      <c r="M661" s="14">
        <f>SUMIF(ORDERLINES!D:D,CUSTOMERS!A661,ORDERLINES!L:L)</f>
        <v>385.5</v>
      </c>
    </row>
    <row r="662" spans="1:13" x14ac:dyDescent="0.2">
      <c r="A662">
        <v>666</v>
      </c>
      <c r="B662" t="s">
        <v>1812</v>
      </c>
      <c r="C662" t="s">
        <v>1813</v>
      </c>
      <c r="D662" s="3">
        <v>35794</v>
      </c>
      <c r="E662">
        <v>4</v>
      </c>
      <c r="F662" s="6" t="str" cm="1">
        <f t="array" ref="F662">_xlfn.IFS(E662=1,"$0 - $19999",
E662=2,"$20000 - $39999",
E662=3,"$40000 - $59999",
E662=4,"$60000 - $69999",
E662=5,"$70000 - $79999",
E662=6,"$80000 - $89999",
E662=7,"$90000 - $99999",
E662=8,"$100000 - $199999",
E662=9,"$200000 - $249999",
TRUE,"$250000 +")</f>
        <v>$60000 - $69999</v>
      </c>
      <c r="G662" t="s">
        <v>1814</v>
      </c>
      <c r="H662" t="s">
        <v>1986</v>
      </c>
      <c r="I662" t="s">
        <v>2091</v>
      </c>
      <c r="J662" s="7" t="str" cm="1">
        <f t="array" aca="1" ref="J662" ca="1">_xlfn.IFS((TODAY()-D662)/365.25&lt;20,"&lt; 20",
(TODAY()-D662)/365.25&lt;30,"20 - 30",
(TODAY()-D662)/365.25&lt;40,"30 - 40",
(TODAY()-D662)/365.25&lt;50,"40 - 50",
(TODAY()-D662)/365.25&lt;60,"50 - 60",
(TODAY()-D662)/365.25&lt;70,"60 - 70",
TRUE,"70+")</f>
        <v>20 - 30</v>
      </c>
      <c r="K662" t="str">
        <f t="shared" si="10"/>
        <v>USA</v>
      </c>
      <c r="L662" s="14">
        <f>SUMIF(ORDERLINES!D:D,CUSTOMERS!A662,ORDERLINES!J:J)</f>
        <v>112</v>
      </c>
      <c r="M662" s="14">
        <f>SUMIF(ORDERLINES!D:D,CUSTOMERS!A662,ORDERLINES!L:L)</f>
        <v>51</v>
      </c>
    </row>
    <row r="663" spans="1:13" x14ac:dyDescent="0.2">
      <c r="A663">
        <v>667</v>
      </c>
      <c r="B663" t="s">
        <v>1295</v>
      </c>
      <c r="C663" t="s">
        <v>1815</v>
      </c>
      <c r="D663" s="3">
        <v>36137</v>
      </c>
      <c r="E663">
        <v>2</v>
      </c>
      <c r="F663" s="6" t="str" cm="1">
        <f t="array" ref="F663">_xlfn.IFS(E663=1,"$0 - $19999",
E663=2,"$20000 - $39999",
E663=3,"$40000 - $59999",
E663=4,"$60000 - $69999",
E663=5,"$70000 - $79999",
E663=6,"$80000 - $89999",
E663=7,"$90000 - $99999",
E663=8,"$100000 - $199999",
E663=9,"$200000 - $249999",
TRUE,"$250000 +")</f>
        <v>$20000 - $39999</v>
      </c>
      <c r="G663" t="s">
        <v>1816</v>
      </c>
      <c r="H663" t="s">
        <v>2070</v>
      </c>
      <c r="I663" t="s">
        <v>2095</v>
      </c>
      <c r="J663" s="7" t="str" cm="1">
        <f t="array" aca="1" ref="J663" ca="1">_xlfn.IFS((TODAY()-D663)/365.25&lt;20,"&lt; 20",
(TODAY()-D663)/365.25&lt;30,"20 - 30",
(TODAY()-D663)/365.25&lt;40,"30 - 40",
(TODAY()-D663)/365.25&lt;50,"40 - 50",
(TODAY()-D663)/365.25&lt;60,"50 - 60",
(TODAY()-D663)/365.25&lt;70,"60 - 70",
TRUE,"70+")</f>
        <v>20 - 30</v>
      </c>
      <c r="K663" t="str">
        <f t="shared" si="10"/>
        <v>USA</v>
      </c>
      <c r="L663" s="14">
        <f>SUMIF(ORDERLINES!D:D,CUSTOMERS!A663,ORDERLINES!J:J)</f>
        <v>2341</v>
      </c>
      <c r="M663" s="14">
        <f>SUMIF(ORDERLINES!D:D,CUSTOMERS!A663,ORDERLINES!L:L)</f>
        <v>1159.5</v>
      </c>
    </row>
    <row r="664" spans="1:13" x14ac:dyDescent="0.2">
      <c r="A664">
        <v>668</v>
      </c>
      <c r="B664" t="s">
        <v>1817</v>
      </c>
      <c r="C664" t="s">
        <v>1818</v>
      </c>
      <c r="D664" s="3">
        <v>27916</v>
      </c>
      <c r="E664">
        <v>3</v>
      </c>
      <c r="F664" s="6" t="str" cm="1">
        <f t="array" ref="F664">_xlfn.IFS(E664=1,"$0 - $19999",
E664=2,"$20000 - $39999",
E664=3,"$40000 - $59999",
E664=4,"$60000 - $69999",
E664=5,"$70000 - $79999",
E664=6,"$80000 - $89999",
E664=7,"$90000 - $99999",
E664=8,"$100000 - $199999",
E664=9,"$200000 - $249999",
TRUE,"$250000 +")</f>
        <v>$40000 - $59999</v>
      </c>
      <c r="G664" t="s">
        <v>1819</v>
      </c>
      <c r="H664" t="s">
        <v>1928</v>
      </c>
      <c r="I664" t="s">
        <v>2089</v>
      </c>
      <c r="J664" s="7" t="str" cm="1">
        <f t="array" aca="1" ref="J664" ca="1">_xlfn.IFS((TODAY()-D664)/365.25&lt;20,"&lt; 20",
(TODAY()-D664)/365.25&lt;30,"20 - 30",
(TODAY()-D664)/365.25&lt;40,"30 - 40",
(TODAY()-D664)/365.25&lt;50,"40 - 50",
(TODAY()-D664)/365.25&lt;60,"50 - 60",
(TODAY()-D664)/365.25&lt;70,"60 - 70",
TRUE,"70+")</f>
        <v>40 - 50</v>
      </c>
      <c r="K664" t="str">
        <f t="shared" si="10"/>
        <v>USA</v>
      </c>
      <c r="L664" s="14">
        <f>SUMIF(ORDERLINES!D:D,CUSTOMERS!A664,ORDERLINES!J:J)</f>
        <v>460</v>
      </c>
      <c r="M664" s="14">
        <f>SUMIF(ORDERLINES!D:D,CUSTOMERS!A664,ORDERLINES!L:L)</f>
        <v>196</v>
      </c>
    </row>
    <row r="665" spans="1:13" x14ac:dyDescent="0.2">
      <c r="A665">
        <v>669</v>
      </c>
      <c r="B665" t="s">
        <v>1820</v>
      </c>
      <c r="C665" t="s">
        <v>1818</v>
      </c>
      <c r="D665" s="3">
        <v>36110</v>
      </c>
      <c r="E665">
        <v>7</v>
      </c>
      <c r="F665" s="6" t="str" cm="1">
        <f t="array" ref="F665">_xlfn.IFS(E665=1,"$0 - $19999",
E665=2,"$20000 - $39999",
E665=3,"$40000 - $59999",
E665=4,"$60000 - $69999",
E665=5,"$70000 - $79999",
E665=6,"$80000 - $89999",
E665=7,"$90000 - $99999",
E665=8,"$100000 - $199999",
E665=9,"$200000 - $249999",
TRUE,"$250000 +")</f>
        <v>$90000 - $99999</v>
      </c>
      <c r="G665" t="s">
        <v>1821</v>
      </c>
      <c r="H665" t="s">
        <v>1988</v>
      </c>
      <c r="I665" t="s">
        <v>2093</v>
      </c>
      <c r="J665" s="7" t="str" cm="1">
        <f t="array" aca="1" ref="J665" ca="1">_xlfn.IFS((TODAY()-D665)/365.25&lt;20,"&lt; 20",
(TODAY()-D665)/365.25&lt;30,"20 - 30",
(TODAY()-D665)/365.25&lt;40,"30 - 40",
(TODAY()-D665)/365.25&lt;50,"40 - 50",
(TODAY()-D665)/365.25&lt;60,"50 - 60",
(TODAY()-D665)/365.25&lt;70,"60 - 70",
TRUE,"70+")</f>
        <v>20 - 30</v>
      </c>
      <c r="K665" t="str">
        <f t="shared" si="10"/>
        <v>USA</v>
      </c>
      <c r="L665" s="14">
        <f>SUMIF(ORDERLINES!D:D,CUSTOMERS!A665,ORDERLINES!J:J)</f>
        <v>279</v>
      </c>
      <c r="M665" s="14">
        <f>SUMIF(ORDERLINES!D:D,CUSTOMERS!A665,ORDERLINES!L:L)</f>
        <v>135.5</v>
      </c>
    </row>
    <row r="666" spans="1:13" x14ac:dyDescent="0.2">
      <c r="A666">
        <v>670</v>
      </c>
      <c r="B666" t="s">
        <v>1214</v>
      </c>
      <c r="C666" t="s">
        <v>1822</v>
      </c>
      <c r="D666" s="3">
        <v>28328</v>
      </c>
      <c r="E666">
        <v>3</v>
      </c>
      <c r="F666" s="6" t="str" cm="1">
        <f t="array" ref="F666">_xlfn.IFS(E666=1,"$0 - $19999",
E666=2,"$20000 - $39999",
E666=3,"$40000 - $59999",
E666=4,"$60000 - $69999",
E666=5,"$70000 - $79999",
E666=6,"$80000 - $89999",
E666=7,"$90000 - $99999",
E666=8,"$100000 - $199999",
E666=9,"$200000 - $249999",
TRUE,"$250000 +")</f>
        <v>$40000 - $59999</v>
      </c>
      <c r="G666" t="s">
        <v>1823</v>
      </c>
      <c r="H666" t="s">
        <v>1887</v>
      </c>
      <c r="I666" t="s">
        <v>2093</v>
      </c>
      <c r="J666" s="7" t="str" cm="1">
        <f t="array" aca="1" ref="J666" ca="1">_xlfn.IFS((TODAY()-D666)/365.25&lt;20,"&lt; 20",
(TODAY()-D666)/365.25&lt;30,"20 - 30",
(TODAY()-D666)/365.25&lt;40,"30 - 40",
(TODAY()-D666)/365.25&lt;50,"40 - 50",
(TODAY()-D666)/365.25&lt;60,"50 - 60",
(TODAY()-D666)/365.25&lt;70,"60 - 70",
TRUE,"70+")</f>
        <v>40 - 50</v>
      </c>
      <c r="K666" t="str">
        <f t="shared" si="10"/>
        <v>USA</v>
      </c>
      <c r="L666" s="14">
        <f>SUMIF(ORDERLINES!D:D,CUSTOMERS!A666,ORDERLINES!J:J)</f>
        <v>154</v>
      </c>
      <c r="M666" s="14">
        <f>SUMIF(ORDERLINES!D:D,CUSTOMERS!A666,ORDERLINES!L:L)</f>
        <v>75</v>
      </c>
    </row>
    <row r="667" spans="1:13" x14ac:dyDescent="0.2">
      <c r="A667">
        <v>671</v>
      </c>
      <c r="B667" t="s">
        <v>1366</v>
      </c>
      <c r="C667" t="s">
        <v>1822</v>
      </c>
      <c r="D667" s="3">
        <v>35318</v>
      </c>
      <c r="E667">
        <v>3</v>
      </c>
      <c r="F667" s="6" t="str" cm="1">
        <f t="array" ref="F667">_xlfn.IFS(E667=1,"$0 - $19999",
E667=2,"$20000 - $39999",
E667=3,"$40000 - $59999",
E667=4,"$60000 - $69999",
E667=5,"$70000 - $79999",
E667=6,"$80000 - $89999",
E667=7,"$90000 - $99999",
E667=8,"$100000 - $199999",
E667=9,"$200000 - $249999",
TRUE,"$250000 +")</f>
        <v>$40000 - $59999</v>
      </c>
      <c r="G667" t="s">
        <v>1824</v>
      </c>
      <c r="H667" t="s">
        <v>1922</v>
      </c>
      <c r="I667" t="s">
        <v>2093</v>
      </c>
      <c r="J667" s="7" t="str" cm="1">
        <f t="array" aca="1" ref="J667" ca="1">_xlfn.IFS((TODAY()-D667)/365.25&lt;20,"&lt; 20",
(TODAY()-D667)/365.25&lt;30,"20 - 30",
(TODAY()-D667)/365.25&lt;40,"30 - 40",
(TODAY()-D667)/365.25&lt;50,"40 - 50",
(TODAY()-D667)/365.25&lt;60,"50 - 60",
(TODAY()-D667)/365.25&lt;70,"60 - 70",
TRUE,"70+")</f>
        <v>20 - 30</v>
      </c>
      <c r="K667" t="str">
        <f t="shared" si="10"/>
        <v>USA</v>
      </c>
      <c r="L667" s="14">
        <f>SUMIF(ORDERLINES!D:D,CUSTOMERS!A667,ORDERLINES!J:J)</f>
        <v>60</v>
      </c>
      <c r="M667" s="14">
        <f>SUMIF(ORDERLINES!D:D,CUSTOMERS!A667,ORDERLINES!L:L)</f>
        <v>27</v>
      </c>
    </row>
    <row r="668" spans="1:13" x14ac:dyDescent="0.2">
      <c r="A668">
        <v>672</v>
      </c>
      <c r="B668" t="s">
        <v>576</v>
      </c>
      <c r="C668" t="s">
        <v>1822</v>
      </c>
      <c r="D668" s="3">
        <v>28704</v>
      </c>
      <c r="E668">
        <v>4</v>
      </c>
      <c r="F668" s="6" t="str" cm="1">
        <f t="array" ref="F668">_xlfn.IFS(E668=1,"$0 - $19999",
E668=2,"$20000 - $39999",
E668=3,"$40000 - $59999",
E668=4,"$60000 - $69999",
E668=5,"$70000 - $79999",
E668=6,"$80000 - $89999",
E668=7,"$90000 - $99999",
E668=8,"$100000 - $199999",
E668=9,"$200000 - $249999",
TRUE,"$250000 +")</f>
        <v>$60000 - $69999</v>
      </c>
      <c r="G668" t="s">
        <v>1825</v>
      </c>
      <c r="H668" t="s">
        <v>2007</v>
      </c>
      <c r="I668" t="s">
        <v>2095</v>
      </c>
      <c r="J668" s="7" t="str" cm="1">
        <f t="array" aca="1" ref="J668" ca="1">_xlfn.IFS((TODAY()-D668)/365.25&lt;20,"&lt; 20",
(TODAY()-D668)/365.25&lt;30,"20 - 30",
(TODAY()-D668)/365.25&lt;40,"30 - 40",
(TODAY()-D668)/365.25&lt;50,"40 - 50",
(TODAY()-D668)/365.25&lt;60,"50 - 60",
(TODAY()-D668)/365.25&lt;70,"60 - 70",
TRUE,"70+")</f>
        <v>40 - 50</v>
      </c>
      <c r="K668" t="str">
        <f t="shared" si="10"/>
        <v>USA</v>
      </c>
      <c r="L668" s="14">
        <f>SUMIF(ORDERLINES!D:D,CUSTOMERS!A668,ORDERLINES!J:J)</f>
        <v>798</v>
      </c>
      <c r="M668" s="14">
        <f>SUMIF(ORDERLINES!D:D,CUSTOMERS!A668,ORDERLINES!L:L)</f>
        <v>380</v>
      </c>
    </row>
    <row r="669" spans="1:13" x14ac:dyDescent="0.2">
      <c r="A669">
        <v>673</v>
      </c>
      <c r="B669" t="s">
        <v>669</v>
      </c>
      <c r="C669" t="s">
        <v>1826</v>
      </c>
      <c r="D669" s="3">
        <v>33457</v>
      </c>
      <c r="E669">
        <v>5</v>
      </c>
      <c r="F669" s="6" t="str" cm="1">
        <f t="array" ref="F669">_xlfn.IFS(E669=1,"$0 - $19999",
E669=2,"$20000 - $39999",
E669=3,"$40000 - $59999",
E669=4,"$60000 - $69999",
E669=5,"$70000 - $79999",
E669=6,"$80000 - $89999",
E669=7,"$90000 - $99999",
E669=8,"$100000 - $199999",
E669=9,"$200000 - $249999",
TRUE,"$250000 +")</f>
        <v>$70000 - $79999</v>
      </c>
      <c r="G669" t="s">
        <v>1827</v>
      </c>
      <c r="H669" t="s">
        <v>1943</v>
      </c>
      <c r="I669" t="s">
        <v>2094</v>
      </c>
      <c r="J669" s="7" t="str" cm="1">
        <f t="array" aca="1" ref="J669" ca="1">_xlfn.IFS((TODAY()-D669)/365.25&lt;20,"&lt; 20",
(TODAY()-D669)/365.25&lt;30,"20 - 30",
(TODAY()-D669)/365.25&lt;40,"30 - 40",
(TODAY()-D669)/365.25&lt;50,"40 - 50",
(TODAY()-D669)/365.25&lt;60,"50 - 60",
(TODAY()-D669)/365.25&lt;70,"60 - 70",
TRUE,"70+")</f>
        <v>30 - 40</v>
      </c>
      <c r="K669" t="str">
        <f t="shared" si="10"/>
        <v>USA</v>
      </c>
      <c r="L669" s="14">
        <f>SUMIF(ORDERLINES!D:D,CUSTOMERS!A669,ORDERLINES!J:J)</f>
        <v>57</v>
      </c>
      <c r="M669" s="14">
        <f>SUMIF(ORDERLINES!D:D,CUSTOMERS!A669,ORDERLINES!L:L)</f>
        <v>23.5</v>
      </c>
    </row>
    <row r="670" spans="1:13" x14ac:dyDescent="0.2">
      <c r="A670">
        <v>674</v>
      </c>
      <c r="B670" t="s">
        <v>1614</v>
      </c>
      <c r="C670" t="s">
        <v>1828</v>
      </c>
      <c r="D670" s="3">
        <v>33848</v>
      </c>
      <c r="E670">
        <v>3</v>
      </c>
      <c r="F670" s="6" t="str" cm="1">
        <f t="array" ref="F670">_xlfn.IFS(E670=1,"$0 - $19999",
E670=2,"$20000 - $39999",
E670=3,"$40000 - $59999",
E670=4,"$60000 - $69999",
E670=5,"$70000 - $79999",
E670=6,"$80000 - $89999",
E670=7,"$90000 - $99999",
E670=8,"$100000 - $199999",
E670=9,"$200000 - $249999",
TRUE,"$250000 +")</f>
        <v>$40000 - $59999</v>
      </c>
      <c r="G670" t="s">
        <v>1829</v>
      </c>
      <c r="H670" t="s">
        <v>1933</v>
      </c>
      <c r="I670" t="s">
        <v>2090</v>
      </c>
      <c r="J670" s="7" t="str" cm="1">
        <f t="array" aca="1" ref="J670" ca="1">_xlfn.IFS((TODAY()-D670)/365.25&lt;20,"&lt; 20",
(TODAY()-D670)/365.25&lt;30,"20 - 30",
(TODAY()-D670)/365.25&lt;40,"30 - 40",
(TODAY()-D670)/365.25&lt;50,"40 - 50",
(TODAY()-D670)/365.25&lt;60,"50 - 60",
(TODAY()-D670)/365.25&lt;70,"60 - 70",
TRUE,"70+")</f>
        <v>30 - 40</v>
      </c>
      <c r="K670" t="str">
        <f t="shared" si="10"/>
        <v>USA</v>
      </c>
      <c r="L670" s="14">
        <f>SUMIF(ORDERLINES!D:D,CUSTOMERS!A670,ORDERLINES!J:J)</f>
        <v>44</v>
      </c>
      <c r="M670" s="14">
        <f>SUMIF(ORDERLINES!D:D,CUSTOMERS!A670,ORDERLINES!L:L)</f>
        <v>18</v>
      </c>
    </row>
    <row r="671" spans="1:13" x14ac:dyDescent="0.2">
      <c r="A671">
        <v>675</v>
      </c>
      <c r="B671" t="s">
        <v>1830</v>
      </c>
      <c r="C671" t="s">
        <v>797</v>
      </c>
      <c r="D671" s="3">
        <v>33666</v>
      </c>
      <c r="E671">
        <v>4</v>
      </c>
      <c r="F671" s="6" t="str" cm="1">
        <f t="array" ref="F671">_xlfn.IFS(E671=1,"$0 - $19999",
E671=2,"$20000 - $39999",
E671=3,"$40000 - $59999",
E671=4,"$60000 - $69999",
E671=5,"$70000 - $79999",
E671=6,"$80000 - $89999",
E671=7,"$90000 - $99999",
E671=8,"$100000 - $199999",
E671=9,"$200000 - $249999",
TRUE,"$250000 +")</f>
        <v>$60000 - $69999</v>
      </c>
      <c r="G671" t="s">
        <v>1831</v>
      </c>
      <c r="H671" t="s">
        <v>2080</v>
      </c>
      <c r="I671" t="s">
        <v>2091</v>
      </c>
      <c r="J671" s="7" t="str" cm="1">
        <f t="array" aca="1" ref="J671" ca="1">_xlfn.IFS((TODAY()-D671)/365.25&lt;20,"&lt; 20",
(TODAY()-D671)/365.25&lt;30,"20 - 30",
(TODAY()-D671)/365.25&lt;40,"30 - 40",
(TODAY()-D671)/365.25&lt;50,"40 - 50",
(TODAY()-D671)/365.25&lt;60,"50 - 60",
(TODAY()-D671)/365.25&lt;70,"60 - 70",
TRUE,"70+")</f>
        <v>30 - 40</v>
      </c>
      <c r="K671" t="str">
        <f t="shared" si="10"/>
        <v>USA</v>
      </c>
      <c r="L671" s="14">
        <f>SUMIF(ORDERLINES!D:D,CUSTOMERS!A671,ORDERLINES!J:J)</f>
        <v>216</v>
      </c>
      <c r="M671" s="14">
        <f>SUMIF(ORDERLINES!D:D,CUSTOMERS!A671,ORDERLINES!L:L)</f>
        <v>96</v>
      </c>
    </row>
    <row r="672" spans="1:13" x14ac:dyDescent="0.2">
      <c r="A672">
        <v>676</v>
      </c>
      <c r="B672" t="s">
        <v>1465</v>
      </c>
      <c r="C672" t="s">
        <v>1832</v>
      </c>
      <c r="D672" s="3">
        <v>28191</v>
      </c>
      <c r="E672">
        <v>7</v>
      </c>
      <c r="F672" s="6" t="str" cm="1">
        <f t="array" ref="F672">_xlfn.IFS(E672=1,"$0 - $19999",
E672=2,"$20000 - $39999",
E672=3,"$40000 - $59999",
E672=4,"$60000 - $69999",
E672=5,"$70000 - $79999",
E672=6,"$80000 - $89999",
E672=7,"$90000 - $99999",
E672=8,"$100000 - $199999",
E672=9,"$200000 - $249999",
TRUE,"$250000 +")</f>
        <v>$90000 - $99999</v>
      </c>
      <c r="G672" t="s">
        <v>1833</v>
      </c>
      <c r="H672" t="s">
        <v>2076</v>
      </c>
      <c r="I672" t="s">
        <v>2095</v>
      </c>
      <c r="J672" s="7" t="str" cm="1">
        <f t="array" aca="1" ref="J672" ca="1">_xlfn.IFS((TODAY()-D672)/365.25&lt;20,"&lt; 20",
(TODAY()-D672)/365.25&lt;30,"20 - 30",
(TODAY()-D672)/365.25&lt;40,"30 - 40",
(TODAY()-D672)/365.25&lt;50,"40 - 50",
(TODAY()-D672)/365.25&lt;60,"50 - 60",
(TODAY()-D672)/365.25&lt;70,"60 - 70",
TRUE,"70+")</f>
        <v>40 - 50</v>
      </c>
      <c r="K672" t="str">
        <f t="shared" si="10"/>
        <v>USA</v>
      </c>
      <c r="L672" s="14">
        <f>SUMIF(ORDERLINES!D:D,CUSTOMERS!A672,ORDERLINES!J:J)</f>
        <v>129</v>
      </c>
      <c r="M672" s="14">
        <f>SUMIF(ORDERLINES!D:D,CUSTOMERS!A672,ORDERLINES!L:L)</f>
        <v>59.5</v>
      </c>
    </row>
    <row r="673" spans="1:13" x14ac:dyDescent="0.2">
      <c r="A673">
        <v>677</v>
      </c>
      <c r="B673" t="s">
        <v>655</v>
      </c>
      <c r="C673" t="s">
        <v>1834</v>
      </c>
      <c r="D673" s="3">
        <v>29132</v>
      </c>
      <c r="E673">
        <v>4</v>
      </c>
      <c r="F673" s="6" t="str" cm="1">
        <f t="array" ref="F673">_xlfn.IFS(E673=1,"$0 - $19999",
E673=2,"$20000 - $39999",
E673=3,"$40000 - $59999",
E673=4,"$60000 - $69999",
E673=5,"$70000 - $79999",
E673=6,"$80000 - $89999",
E673=7,"$90000 - $99999",
E673=8,"$100000 - $199999",
E673=9,"$200000 - $249999",
TRUE,"$250000 +")</f>
        <v>$60000 - $69999</v>
      </c>
      <c r="G673" t="s">
        <v>1835</v>
      </c>
      <c r="H673" t="s">
        <v>2054</v>
      </c>
      <c r="I673" t="s">
        <v>2089</v>
      </c>
      <c r="J673" s="7" t="str" cm="1">
        <f t="array" aca="1" ref="J673" ca="1">_xlfn.IFS((TODAY()-D673)/365.25&lt;20,"&lt; 20",
(TODAY()-D673)/365.25&lt;30,"20 - 30",
(TODAY()-D673)/365.25&lt;40,"30 - 40",
(TODAY()-D673)/365.25&lt;50,"40 - 50",
(TODAY()-D673)/365.25&lt;60,"50 - 60",
(TODAY()-D673)/365.25&lt;70,"60 - 70",
TRUE,"70+")</f>
        <v>40 - 50</v>
      </c>
      <c r="K673" t="str">
        <f t="shared" si="10"/>
        <v>USA</v>
      </c>
      <c r="L673" s="14">
        <f>SUMIF(ORDERLINES!D:D,CUSTOMERS!A673,ORDERLINES!J:J)</f>
        <v>133</v>
      </c>
      <c r="M673" s="14">
        <f>SUMIF(ORDERLINES!D:D,CUSTOMERS!A673,ORDERLINES!L:L)</f>
        <v>59.5</v>
      </c>
    </row>
    <row r="674" spans="1:13" x14ac:dyDescent="0.2">
      <c r="A674">
        <v>678</v>
      </c>
      <c r="B674" t="s">
        <v>1600</v>
      </c>
      <c r="C674" t="s">
        <v>1836</v>
      </c>
      <c r="D674" s="3">
        <v>34242</v>
      </c>
      <c r="E674">
        <v>5</v>
      </c>
      <c r="F674" s="6" t="str" cm="1">
        <f t="array" ref="F674">_xlfn.IFS(E674=1,"$0 - $19999",
E674=2,"$20000 - $39999",
E674=3,"$40000 - $59999",
E674=4,"$60000 - $69999",
E674=5,"$70000 - $79999",
E674=6,"$80000 - $89999",
E674=7,"$90000 - $99999",
E674=8,"$100000 - $199999",
E674=9,"$200000 - $249999",
TRUE,"$250000 +")</f>
        <v>$70000 - $79999</v>
      </c>
      <c r="G674" t="s">
        <v>1837</v>
      </c>
      <c r="H674" t="s">
        <v>1949</v>
      </c>
      <c r="I674" t="s">
        <v>2094</v>
      </c>
      <c r="J674" s="7" t="str" cm="1">
        <f t="array" aca="1" ref="J674" ca="1">_xlfn.IFS((TODAY()-D674)/365.25&lt;20,"&lt; 20",
(TODAY()-D674)/365.25&lt;30,"20 - 30",
(TODAY()-D674)/365.25&lt;40,"30 - 40",
(TODAY()-D674)/365.25&lt;50,"40 - 50",
(TODAY()-D674)/365.25&lt;60,"50 - 60",
(TODAY()-D674)/365.25&lt;70,"60 - 70",
TRUE,"70+")</f>
        <v>30 - 40</v>
      </c>
      <c r="K674" t="str">
        <f t="shared" si="10"/>
        <v>USA</v>
      </c>
      <c r="L674" s="14">
        <f>SUMIF(ORDERLINES!D:D,CUSTOMERS!A674,ORDERLINES!J:J)</f>
        <v>268</v>
      </c>
      <c r="M674" s="14">
        <f>SUMIF(ORDERLINES!D:D,CUSTOMERS!A674,ORDERLINES!L:L)</f>
        <v>122</v>
      </c>
    </row>
    <row r="675" spans="1:13" x14ac:dyDescent="0.2">
      <c r="A675">
        <v>679</v>
      </c>
      <c r="B675" t="s">
        <v>1838</v>
      </c>
      <c r="C675" t="s">
        <v>1839</v>
      </c>
      <c r="D675" s="3">
        <v>29655</v>
      </c>
      <c r="E675">
        <v>4</v>
      </c>
      <c r="F675" s="6" t="str" cm="1">
        <f t="array" ref="F675">_xlfn.IFS(E675=1,"$0 - $19999",
E675=2,"$20000 - $39999",
E675=3,"$40000 - $59999",
E675=4,"$60000 - $69999",
E675=5,"$70000 - $79999",
E675=6,"$80000 - $89999",
E675=7,"$90000 - $99999",
E675=8,"$100000 - $199999",
E675=9,"$200000 - $249999",
TRUE,"$250000 +")</f>
        <v>$60000 - $69999</v>
      </c>
      <c r="G675" t="s">
        <v>1840</v>
      </c>
      <c r="H675" t="s">
        <v>1889</v>
      </c>
      <c r="I675" t="s">
        <v>2092</v>
      </c>
      <c r="J675" s="7" t="str" cm="1">
        <f t="array" aca="1" ref="J675" ca="1">_xlfn.IFS((TODAY()-D675)/365.25&lt;20,"&lt; 20",
(TODAY()-D675)/365.25&lt;30,"20 - 30",
(TODAY()-D675)/365.25&lt;40,"30 - 40",
(TODAY()-D675)/365.25&lt;50,"40 - 50",
(TODAY()-D675)/365.25&lt;60,"50 - 60",
(TODAY()-D675)/365.25&lt;70,"60 - 70",
TRUE,"70+")</f>
        <v>40 - 50</v>
      </c>
      <c r="K675" t="str">
        <f t="shared" si="10"/>
        <v>USA</v>
      </c>
      <c r="L675" s="14">
        <f>SUMIF(ORDERLINES!D:D,CUSTOMERS!A675,ORDERLINES!J:J)</f>
        <v>272</v>
      </c>
      <c r="M675" s="14">
        <f>SUMIF(ORDERLINES!D:D,CUSTOMERS!A675,ORDERLINES!L:L)</f>
        <v>119</v>
      </c>
    </row>
    <row r="676" spans="1:13" x14ac:dyDescent="0.2">
      <c r="A676">
        <v>680</v>
      </c>
      <c r="B676" t="s">
        <v>1841</v>
      </c>
      <c r="C676" t="s">
        <v>1842</v>
      </c>
      <c r="D676" s="3">
        <v>29889</v>
      </c>
      <c r="E676">
        <v>2</v>
      </c>
      <c r="F676" s="6" t="str" cm="1">
        <f t="array" ref="F676">_xlfn.IFS(E676=1,"$0 - $19999",
E676=2,"$20000 - $39999",
E676=3,"$40000 - $59999",
E676=4,"$60000 - $69999",
E676=5,"$70000 - $79999",
E676=6,"$80000 - $89999",
E676=7,"$90000 - $99999",
E676=8,"$100000 - $199999",
E676=9,"$200000 - $249999",
TRUE,"$250000 +")</f>
        <v>$20000 - $39999</v>
      </c>
      <c r="G676" t="s">
        <v>1843</v>
      </c>
      <c r="H676" t="s">
        <v>1945</v>
      </c>
      <c r="I676" t="s">
        <v>2092</v>
      </c>
      <c r="J676" s="7" t="str" cm="1">
        <f t="array" aca="1" ref="J676" ca="1">_xlfn.IFS((TODAY()-D676)/365.25&lt;20,"&lt; 20",
(TODAY()-D676)/365.25&lt;30,"20 - 30",
(TODAY()-D676)/365.25&lt;40,"30 - 40",
(TODAY()-D676)/365.25&lt;50,"40 - 50",
(TODAY()-D676)/365.25&lt;60,"50 - 60",
(TODAY()-D676)/365.25&lt;70,"60 - 70",
TRUE,"70+")</f>
        <v>40 - 50</v>
      </c>
      <c r="K676" t="str">
        <f t="shared" si="10"/>
        <v>USA</v>
      </c>
      <c r="L676" s="14">
        <f>SUMIF(ORDERLINES!D:D,CUSTOMERS!A676,ORDERLINES!J:J)</f>
        <v>1065</v>
      </c>
      <c r="M676" s="14">
        <f>SUMIF(ORDERLINES!D:D,CUSTOMERS!A676,ORDERLINES!L:L)</f>
        <v>501.5</v>
      </c>
    </row>
    <row r="677" spans="1:13" x14ac:dyDescent="0.2">
      <c r="A677">
        <v>681</v>
      </c>
      <c r="B677" t="s">
        <v>1730</v>
      </c>
      <c r="C677" t="s">
        <v>1842</v>
      </c>
      <c r="D677" s="3">
        <v>28993</v>
      </c>
      <c r="E677">
        <v>9</v>
      </c>
      <c r="F677" s="6" t="str" cm="1">
        <f t="array" ref="F677">_xlfn.IFS(E677=1,"$0 - $19999",
E677=2,"$20000 - $39999",
E677=3,"$40000 - $59999",
E677=4,"$60000 - $69999",
E677=5,"$70000 - $79999",
E677=6,"$80000 - $89999",
E677=7,"$90000 - $99999",
E677=8,"$100000 - $199999",
E677=9,"$200000 - $249999",
TRUE,"$250000 +")</f>
        <v>$200000 - $249999</v>
      </c>
      <c r="G677" t="s">
        <v>1844</v>
      </c>
      <c r="H677" t="s">
        <v>1999</v>
      </c>
      <c r="I677" t="s">
        <v>2093</v>
      </c>
      <c r="J677" s="7" t="str" cm="1">
        <f t="array" aca="1" ref="J677" ca="1">_xlfn.IFS((TODAY()-D677)/365.25&lt;20,"&lt; 20",
(TODAY()-D677)/365.25&lt;30,"20 - 30",
(TODAY()-D677)/365.25&lt;40,"30 - 40",
(TODAY()-D677)/365.25&lt;50,"40 - 50",
(TODAY()-D677)/365.25&lt;60,"50 - 60",
(TODAY()-D677)/365.25&lt;70,"60 - 70",
TRUE,"70+")</f>
        <v>40 - 50</v>
      </c>
      <c r="K677" t="str">
        <f t="shared" si="10"/>
        <v>USA</v>
      </c>
      <c r="L677" s="14">
        <f>SUMIF(ORDERLINES!D:D,CUSTOMERS!A677,ORDERLINES!J:J)</f>
        <v>286</v>
      </c>
      <c r="M677" s="14">
        <f>SUMIF(ORDERLINES!D:D,CUSTOMERS!A677,ORDERLINES!L:L)</f>
        <v>134</v>
      </c>
    </row>
    <row r="678" spans="1:13" x14ac:dyDescent="0.2">
      <c r="A678">
        <v>682</v>
      </c>
      <c r="B678" t="s">
        <v>1559</v>
      </c>
      <c r="C678" t="s">
        <v>1845</v>
      </c>
      <c r="D678" s="3">
        <v>28592</v>
      </c>
      <c r="E678">
        <v>4</v>
      </c>
      <c r="F678" s="6" t="str" cm="1">
        <f t="array" ref="F678">_xlfn.IFS(E678=1,"$0 - $19999",
E678=2,"$20000 - $39999",
E678=3,"$40000 - $59999",
E678=4,"$60000 - $69999",
E678=5,"$70000 - $79999",
E678=6,"$80000 - $89999",
E678=7,"$90000 - $99999",
E678=8,"$100000 - $199999",
E678=9,"$200000 - $249999",
TRUE,"$250000 +")</f>
        <v>$60000 - $69999</v>
      </c>
      <c r="G678" t="s">
        <v>1846</v>
      </c>
      <c r="H678" t="s">
        <v>1933</v>
      </c>
      <c r="I678" t="s">
        <v>2090</v>
      </c>
      <c r="J678" s="7" t="str" cm="1">
        <f t="array" aca="1" ref="J678" ca="1">_xlfn.IFS((TODAY()-D678)/365.25&lt;20,"&lt; 20",
(TODAY()-D678)/365.25&lt;30,"20 - 30",
(TODAY()-D678)/365.25&lt;40,"30 - 40",
(TODAY()-D678)/365.25&lt;50,"40 - 50",
(TODAY()-D678)/365.25&lt;60,"50 - 60",
(TODAY()-D678)/365.25&lt;70,"60 - 70",
TRUE,"70+")</f>
        <v>40 - 50</v>
      </c>
      <c r="K678" t="str">
        <f t="shared" si="10"/>
        <v>USA</v>
      </c>
      <c r="L678" s="14">
        <f>SUMIF(ORDERLINES!D:D,CUSTOMERS!A678,ORDERLINES!J:J)</f>
        <v>135</v>
      </c>
      <c r="M678" s="14">
        <f>SUMIF(ORDERLINES!D:D,CUSTOMERS!A678,ORDERLINES!L:L)</f>
        <v>63.5</v>
      </c>
    </row>
    <row r="679" spans="1:13" x14ac:dyDescent="0.2">
      <c r="A679">
        <v>683</v>
      </c>
      <c r="B679" t="s">
        <v>1211</v>
      </c>
      <c r="C679" t="s">
        <v>1847</v>
      </c>
      <c r="D679" s="3">
        <v>34642</v>
      </c>
      <c r="E679">
        <v>7</v>
      </c>
      <c r="F679" s="6" t="str" cm="1">
        <f t="array" ref="F679">_xlfn.IFS(E679=1,"$0 - $19999",
E679=2,"$20000 - $39999",
E679=3,"$40000 - $59999",
E679=4,"$60000 - $69999",
E679=5,"$70000 - $79999",
E679=6,"$80000 - $89999",
E679=7,"$90000 - $99999",
E679=8,"$100000 - $199999",
E679=9,"$200000 - $249999",
TRUE,"$250000 +")</f>
        <v>$90000 - $99999</v>
      </c>
      <c r="G679" t="s">
        <v>1848</v>
      </c>
      <c r="H679" t="s">
        <v>2088</v>
      </c>
      <c r="I679" t="s">
        <v>2099</v>
      </c>
      <c r="J679" s="7" t="str" cm="1">
        <f t="array" aca="1" ref="J679" ca="1">_xlfn.IFS((TODAY()-D679)/365.25&lt;20,"&lt; 20",
(TODAY()-D679)/365.25&lt;30,"20 - 30",
(TODAY()-D679)/365.25&lt;40,"30 - 40",
(TODAY()-D679)/365.25&lt;50,"40 - 50",
(TODAY()-D679)/365.25&lt;60,"50 - 60",
(TODAY()-D679)/365.25&lt;70,"60 - 70",
TRUE,"70+")</f>
        <v>20 - 30</v>
      </c>
      <c r="K679" t="str">
        <f t="shared" si="10"/>
        <v>Canada</v>
      </c>
      <c r="L679" s="14">
        <f>SUMIF(ORDERLINES!D:D,CUSTOMERS!A679,ORDERLINES!J:J)</f>
        <v>583</v>
      </c>
      <c r="M679" s="14">
        <f>SUMIF(ORDERLINES!D:D,CUSTOMERS!A679,ORDERLINES!L:L)</f>
        <v>285.5</v>
      </c>
    </row>
    <row r="680" spans="1:13" x14ac:dyDescent="0.2">
      <c r="A680">
        <v>684</v>
      </c>
      <c r="B680" t="s">
        <v>1028</v>
      </c>
      <c r="C680" t="s">
        <v>1849</v>
      </c>
      <c r="D680" s="3">
        <v>35035</v>
      </c>
      <c r="E680">
        <v>6</v>
      </c>
      <c r="F680" s="6" t="str" cm="1">
        <f t="array" ref="F680">_xlfn.IFS(E680=1,"$0 - $19999",
E680=2,"$20000 - $39999",
E680=3,"$40000 - $59999",
E680=4,"$60000 - $69999",
E680=5,"$70000 - $79999",
E680=6,"$80000 - $89999",
E680=7,"$90000 - $99999",
E680=8,"$100000 - $199999",
E680=9,"$200000 - $249999",
TRUE,"$250000 +")</f>
        <v>$80000 - $89999</v>
      </c>
      <c r="G680" t="s">
        <v>1850</v>
      </c>
      <c r="H680" t="s">
        <v>1923</v>
      </c>
      <c r="I680" t="s">
        <v>2092</v>
      </c>
      <c r="J680" s="7" t="str" cm="1">
        <f t="array" aca="1" ref="J680" ca="1">_xlfn.IFS((TODAY()-D680)/365.25&lt;20,"&lt; 20",
(TODAY()-D680)/365.25&lt;30,"20 - 30",
(TODAY()-D680)/365.25&lt;40,"30 - 40",
(TODAY()-D680)/365.25&lt;50,"40 - 50",
(TODAY()-D680)/365.25&lt;60,"50 - 60",
(TODAY()-D680)/365.25&lt;70,"60 - 70",
TRUE,"70+")</f>
        <v>20 - 30</v>
      </c>
      <c r="K680" t="str">
        <f t="shared" si="10"/>
        <v>USA</v>
      </c>
      <c r="L680" s="14">
        <f>SUMIF(ORDERLINES!D:D,CUSTOMERS!A680,ORDERLINES!J:J)</f>
        <v>125</v>
      </c>
      <c r="M680" s="14">
        <f>SUMIF(ORDERLINES!D:D,CUSTOMERS!A680,ORDERLINES!L:L)</f>
        <v>52.5</v>
      </c>
    </row>
    <row r="681" spans="1:13" x14ac:dyDescent="0.2">
      <c r="A681">
        <v>685</v>
      </c>
      <c r="B681" s="2" t="s">
        <v>2122</v>
      </c>
      <c r="C681" s="2" t="s">
        <v>1830</v>
      </c>
      <c r="D681" s="3">
        <v>34800</v>
      </c>
      <c r="E681">
        <v>8</v>
      </c>
      <c r="F681" s="6" t="str" cm="1">
        <f t="array" ref="F681">_xlfn.IFS(E681=1,"$0 - $19999",
E681=2,"$20000 - $39999",
E681=3,"$40000 - $59999",
E681=4,"$60000 - $69999",
E681=5,"$70000 - $79999",
E681=6,"$80000 - $89999",
E681=7,"$90000 - $99999",
E681=8,"$100000 - $199999",
E681=9,"$200000 - $249999",
TRUE,"$250000 +")</f>
        <v>$100000 - $199999</v>
      </c>
      <c r="G681" s="2" t="s">
        <v>2123</v>
      </c>
      <c r="H681" s="2" t="s">
        <v>2124</v>
      </c>
      <c r="I681" s="2" t="s">
        <v>2089</v>
      </c>
      <c r="J681" s="7" t="str" cm="1">
        <f t="array" aca="1" ref="J681" ca="1">_xlfn.IFS((TODAY()-D681)/365.25&lt;20,"&lt; 20",
(TODAY()-D681)/365.25&lt;30,"20 - 30",
(TODAY()-D681)/365.25&lt;40,"30 - 40",
(TODAY()-D681)/365.25&lt;50,"40 - 50",
(TODAY()-D681)/365.25&lt;60,"50 - 60",
(TODAY()-D681)/365.25&lt;70,"60 - 70",
TRUE,"70+")</f>
        <v>20 - 30</v>
      </c>
      <c r="K681" t="str">
        <f t="shared" si="10"/>
        <v>USA</v>
      </c>
      <c r="L681" s="14">
        <f>SUMIF(ORDERLINES!D:D,CUSTOMERS!A681,ORDERLINES!J:J)</f>
        <v>47</v>
      </c>
      <c r="M681" s="14">
        <f>SUMIF(ORDERLINES!D:D,CUSTOMERS!A681,ORDERLINES!L:L)</f>
        <v>19.5</v>
      </c>
    </row>
  </sheetData>
  <autoFilter ref="A1:K681" xr:uid="{7F5B15E9-90C3-451F-A984-2DB56C4F6F79}"/>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215"/>
  <sheetViews>
    <sheetView workbookViewId="0">
      <selection activeCell="E5" sqref="E5"/>
    </sheetView>
  </sheetViews>
  <sheetFormatPr defaultRowHeight="12.75" x14ac:dyDescent="0.2"/>
  <cols>
    <col min="1" max="1" width="13" customWidth="1"/>
    <col min="2" max="2" width="34.7109375" bestFit="1" customWidth="1"/>
    <col min="3" max="3" width="10.28515625" bestFit="1" customWidth="1"/>
    <col min="4" max="4" width="11.5703125" customWidth="1"/>
    <col min="5" max="5" width="12.5703125" customWidth="1"/>
    <col min="6" max="6" width="10.140625" bestFit="1" customWidth="1"/>
    <col min="8" max="8" width="15.7109375" bestFit="1" customWidth="1"/>
  </cols>
  <sheetData>
    <row r="1" spans="1:8" x14ac:dyDescent="0.2">
      <c r="A1" s="1" t="s">
        <v>894</v>
      </c>
      <c r="B1" s="1" t="s">
        <v>893</v>
      </c>
      <c r="C1" s="1" t="s">
        <v>168</v>
      </c>
      <c r="D1" s="1" t="s">
        <v>169</v>
      </c>
      <c r="E1" s="1" t="s">
        <v>2100</v>
      </c>
      <c r="F1" s="1" t="s">
        <v>2237</v>
      </c>
      <c r="G1" s="1" t="s">
        <v>2238</v>
      </c>
      <c r="H1" s="1" t="s">
        <v>2239</v>
      </c>
    </row>
    <row r="2" spans="1:8" x14ac:dyDescent="0.2">
      <c r="A2">
        <v>1</v>
      </c>
      <c r="B2" t="s">
        <v>2127</v>
      </c>
      <c r="C2" s="14">
        <v>25</v>
      </c>
      <c r="D2" s="14">
        <v>14.5</v>
      </c>
      <c r="E2">
        <v>18</v>
      </c>
      <c r="F2">
        <f>SUMIF(ORDERLINES!E:E,PRODUCTS!A2,ORDERLINES!G:G)</f>
        <v>19</v>
      </c>
      <c r="G2" s="11">
        <f>C2-D2</f>
        <v>10.5</v>
      </c>
      <c r="H2" s="23">
        <f>G2/D2</f>
        <v>0.72413793103448276</v>
      </c>
    </row>
    <row r="3" spans="1:8" x14ac:dyDescent="0.2">
      <c r="A3">
        <v>2</v>
      </c>
      <c r="B3" t="s">
        <v>2128</v>
      </c>
      <c r="C3" s="14">
        <v>25</v>
      </c>
      <c r="D3" s="14">
        <v>15.5</v>
      </c>
      <c r="E3">
        <v>16</v>
      </c>
      <c r="F3">
        <f>SUMIF(ORDERLINES!E:E,PRODUCTS!A3,ORDERLINES!G:G)</f>
        <v>27</v>
      </c>
      <c r="G3" s="11">
        <f t="shared" ref="G3:G66" si="0">C3-D3</f>
        <v>9.5</v>
      </c>
      <c r="H3" s="23">
        <f t="shared" ref="H3:H66" si="1">G3/D3</f>
        <v>0.61290322580645162</v>
      </c>
    </row>
    <row r="4" spans="1:8" x14ac:dyDescent="0.2">
      <c r="A4">
        <v>3</v>
      </c>
      <c r="B4" t="s">
        <v>2129</v>
      </c>
      <c r="C4" s="14">
        <v>125</v>
      </c>
      <c r="D4" s="14">
        <v>63.5</v>
      </c>
      <c r="E4">
        <v>11</v>
      </c>
      <c r="F4">
        <f>SUMIF(ORDERLINES!E:E,PRODUCTS!A4,ORDERLINES!G:G)</f>
        <v>4</v>
      </c>
      <c r="G4" s="11">
        <f t="shared" si="0"/>
        <v>61.5</v>
      </c>
      <c r="H4" s="23">
        <f t="shared" si="1"/>
        <v>0.96850393700787396</v>
      </c>
    </row>
    <row r="5" spans="1:8" x14ac:dyDescent="0.2">
      <c r="A5">
        <v>4</v>
      </c>
      <c r="B5" s="2" t="s">
        <v>2125</v>
      </c>
      <c r="C5" s="14">
        <v>125</v>
      </c>
      <c r="D5" s="14">
        <v>65.5</v>
      </c>
      <c r="E5">
        <v>15</v>
      </c>
      <c r="F5">
        <f>SUMIF(ORDERLINES!E:E,PRODUCTS!A5,ORDERLINES!G:G)</f>
        <v>12</v>
      </c>
      <c r="G5" s="11">
        <f t="shared" si="0"/>
        <v>59.5</v>
      </c>
      <c r="H5" s="23">
        <f t="shared" si="1"/>
        <v>0.90839694656488545</v>
      </c>
    </row>
    <row r="6" spans="1:8" x14ac:dyDescent="0.2">
      <c r="A6">
        <v>5</v>
      </c>
      <c r="B6" t="s">
        <v>2101</v>
      </c>
      <c r="C6" s="14">
        <v>80</v>
      </c>
      <c r="D6" s="14">
        <v>41</v>
      </c>
      <c r="E6">
        <v>16</v>
      </c>
      <c r="F6">
        <f>SUMIF(ORDERLINES!E:E,PRODUCTS!A6,ORDERLINES!G:G)</f>
        <v>6</v>
      </c>
      <c r="G6" s="11">
        <f t="shared" si="0"/>
        <v>39</v>
      </c>
      <c r="H6" s="23">
        <f t="shared" si="1"/>
        <v>0.95121951219512191</v>
      </c>
    </row>
    <row r="7" spans="1:8" x14ac:dyDescent="0.2">
      <c r="A7">
        <v>6</v>
      </c>
      <c r="B7" t="s">
        <v>2102</v>
      </c>
      <c r="C7" s="14">
        <v>630</v>
      </c>
      <c r="D7" s="14">
        <v>318</v>
      </c>
      <c r="E7">
        <v>8</v>
      </c>
      <c r="F7">
        <f>SUMIF(ORDERLINES!E:E,PRODUCTS!A7,ORDERLINES!G:G)</f>
        <v>7</v>
      </c>
      <c r="G7" s="11">
        <f t="shared" si="0"/>
        <v>312</v>
      </c>
      <c r="H7" s="23">
        <f t="shared" si="1"/>
        <v>0.98113207547169812</v>
      </c>
    </row>
    <row r="8" spans="1:8" x14ac:dyDescent="0.2">
      <c r="A8">
        <v>7</v>
      </c>
      <c r="B8" t="s">
        <v>2103</v>
      </c>
      <c r="C8" s="14">
        <v>35</v>
      </c>
      <c r="D8" s="14">
        <v>20.5</v>
      </c>
      <c r="E8">
        <v>5</v>
      </c>
      <c r="F8">
        <f>SUMIF(ORDERLINES!E:E,PRODUCTS!A8,ORDERLINES!G:G)</f>
        <v>18</v>
      </c>
      <c r="G8" s="11">
        <f t="shared" si="0"/>
        <v>14.5</v>
      </c>
      <c r="H8" s="23">
        <f t="shared" si="1"/>
        <v>0.70731707317073167</v>
      </c>
    </row>
    <row r="9" spans="1:8" x14ac:dyDescent="0.2">
      <c r="A9">
        <v>8</v>
      </c>
      <c r="B9" t="s">
        <v>2104</v>
      </c>
      <c r="C9" s="14">
        <v>30</v>
      </c>
      <c r="D9" s="14">
        <v>17</v>
      </c>
      <c r="E9">
        <v>15</v>
      </c>
      <c r="F9">
        <f>SUMIF(ORDERLINES!E:E,PRODUCTS!A9,ORDERLINES!G:G)</f>
        <v>11</v>
      </c>
      <c r="G9" s="11">
        <f t="shared" si="0"/>
        <v>13</v>
      </c>
      <c r="H9" s="23">
        <f t="shared" si="1"/>
        <v>0.76470588235294112</v>
      </c>
    </row>
    <row r="10" spans="1:8" x14ac:dyDescent="0.2">
      <c r="A10">
        <v>9</v>
      </c>
      <c r="B10" t="s">
        <v>2105</v>
      </c>
      <c r="C10" s="14">
        <v>11</v>
      </c>
      <c r="D10" s="14">
        <v>7.5</v>
      </c>
      <c r="E10">
        <v>16</v>
      </c>
      <c r="F10">
        <f>SUMIF(ORDERLINES!E:E,PRODUCTS!A10,ORDERLINES!G:G)</f>
        <v>6</v>
      </c>
      <c r="G10" s="11">
        <f t="shared" si="0"/>
        <v>3.5</v>
      </c>
      <c r="H10" s="23">
        <f t="shared" si="1"/>
        <v>0.46666666666666667</v>
      </c>
    </row>
    <row r="11" spans="1:8" x14ac:dyDescent="0.2">
      <c r="A11">
        <v>10</v>
      </c>
      <c r="B11" t="s">
        <v>2106</v>
      </c>
      <c r="C11" s="14">
        <v>22</v>
      </c>
      <c r="D11" s="14">
        <v>12</v>
      </c>
      <c r="E11">
        <v>20</v>
      </c>
      <c r="F11">
        <f>SUMIF(ORDERLINES!E:E,PRODUCTS!A11,ORDERLINES!G:G)</f>
        <v>10</v>
      </c>
      <c r="G11" s="11">
        <f t="shared" si="0"/>
        <v>10</v>
      </c>
      <c r="H11" s="23">
        <f t="shared" si="1"/>
        <v>0.83333333333333337</v>
      </c>
    </row>
    <row r="12" spans="1:8" x14ac:dyDescent="0.2">
      <c r="A12">
        <v>11</v>
      </c>
      <c r="B12" t="s">
        <v>2107</v>
      </c>
      <c r="C12" s="14">
        <v>25</v>
      </c>
      <c r="D12" s="14">
        <v>13.5</v>
      </c>
      <c r="E12">
        <v>20</v>
      </c>
      <c r="F12">
        <f>SUMIF(ORDERLINES!E:E,PRODUCTS!A12,ORDERLINES!G:G)</f>
        <v>20</v>
      </c>
      <c r="G12" s="11">
        <f t="shared" si="0"/>
        <v>11.5</v>
      </c>
      <c r="H12" s="23">
        <f t="shared" si="1"/>
        <v>0.85185185185185186</v>
      </c>
    </row>
    <row r="13" spans="1:8" x14ac:dyDescent="0.2">
      <c r="A13">
        <v>12</v>
      </c>
      <c r="B13" t="s">
        <v>2108</v>
      </c>
      <c r="C13" s="14">
        <v>100</v>
      </c>
      <c r="D13" s="14">
        <v>51</v>
      </c>
      <c r="E13">
        <v>18</v>
      </c>
      <c r="F13">
        <f>SUMIF(ORDERLINES!E:E,PRODUCTS!A13,ORDERLINES!G:G)</f>
        <v>13</v>
      </c>
      <c r="G13" s="11">
        <f t="shared" si="0"/>
        <v>49</v>
      </c>
      <c r="H13" s="23">
        <f t="shared" si="1"/>
        <v>0.96078431372549022</v>
      </c>
    </row>
    <row r="14" spans="1:8" x14ac:dyDescent="0.2">
      <c r="A14">
        <v>13</v>
      </c>
      <c r="B14" t="s">
        <v>2109</v>
      </c>
      <c r="C14" s="14">
        <v>35</v>
      </c>
      <c r="D14" s="14">
        <v>19.5</v>
      </c>
      <c r="E14">
        <v>21</v>
      </c>
      <c r="F14">
        <f>SUMIF(ORDERLINES!E:E,PRODUCTS!A14,ORDERLINES!G:G)</f>
        <v>16</v>
      </c>
      <c r="G14" s="11">
        <f t="shared" si="0"/>
        <v>15.5</v>
      </c>
      <c r="H14" s="23">
        <f t="shared" si="1"/>
        <v>0.79487179487179482</v>
      </c>
    </row>
    <row r="15" spans="1:8" x14ac:dyDescent="0.2">
      <c r="A15">
        <v>14</v>
      </c>
      <c r="B15" t="s">
        <v>2110</v>
      </c>
      <c r="C15" s="14">
        <v>27</v>
      </c>
      <c r="D15" s="14">
        <v>16.5</v>
      </c>
      <c r="E15">
        <v>24</v>
      </c>
      <c r="F15">
        <f>SUMIF(ORDERLINES!E:E,PRODUCTS!A15,ORDERLINES!G:G)</f>
        <v>15</v>
      </c>
      <c r="G15" s="11">
        <f t="shared" si="0"/>
        <v>10.5</v>
      </c>
      <c r="H15" s="23">
        <f t="shared" si="1"/>
        <v>0.63636363636363635</v>
      </c>
    </row>
    <row r="16" spans="1:8" x14ac:dyDescent="0.2">
      <c r="A16">
        <v>15</v>
      </c>
      <c r="B16" t="s">
        <v>2130</v>
      </c>
      <c r="C16" s="14">
        <v>135</v>
      </c>
      <c r="D16" s="14">
        <v>70.5</v>
      </c>
      <c r="E16">
        <v>19</v>
      </c>
      <c r="F16">
        <f>SUMIF(ORDERLINES!E:E,PRODUCTS!A16,ORDERLINES!G:G)</f>
        <v>4</v>
      </c>
      <c r="G16" s="11">
        <f t="shared" si="0"/>
        <v>64.5</v>
      </c>
      <c r="H16" s="23">
        <f t="shared" si="1"/>
        <v>0.91489361702127658</v>
      </c>
    </row>
    <row r="17" spans="1:8" x14ac:dyDescent="0.2">
      <c r="A17">
        <v>16</v>
      </c>
      <c r="B17" t="s">
        <v>2111</v>
      </c>
      <c r="C17" s="14">
        <v>50</v>
      </c>
      <c r="D17" s="14">
        <v>27</v>
      </c>
      <c r="E17">
        <v>15</v>
      </c>
      <c r="F17">
        <f>SUMIF(ORDERLINES!E:E,PRODUCTS!A17,ORDERLINES!G:G)</f>
        <v>20</v>
      </c>
      <c r="G17" s="11">
        <f t="shared" si="0"/>
        <v>23</v>
      </c>
      <c r="H17" s="23">
        <f t="shared" si="1"/>
        <v>0.85185185185185186</v>
      </c>
    </row>
    <row r="18" spans="1:8" x14ac:dyDescent="0.2">
      <c r="A18">
        <v>17</v>
      </c>
      <c r="B18" t="s">
        <v>2131</v>
      </c>
      <c r="C18" s="14">
        <v>65</v>
      </c>
      <c r="D18" s="14">
        <v>34.5</v>
      </c>
      <c r="E18">
        <v>22</v>
      </c>
      <c r="F18">
        <f>SUMIF(ORDERLINES!E:E,PRODUCTS!A18,ORDERLINES!G:G)</f>
        <v>21</v>
      </c>
      <c r="G18" s="11">
        <f t="shared" si="0"/>
        <v>30.5</v>
      </c>
      <c r="H18" s="23">
        <f t="shared" si="1"/>
        <v>0.88405797101449279</v>
      </c>
    </row>
    <row r="19" spans="1:8" x14ac:dyDescent="0.2">
      <c r="A19">
        <v>18</v>
      </c>
      <c r="B19" t="s">
        <v>2173</v>
      </c>
      <c r="C19" s="14">
        <v>130</v>
      </c>
      <c r="D19" s="14">
        <v>66</v>
      </c>
      <c r="E19">
        <v>18</v>
      </c>
      <c r="F19">
        <f>SUMIF(ORDERLINES!E:E,PRODUCTS!A19,ORDERLINES!G:G)</f>
        <v>10</v>
      </c>
      <c r="G19" s="11">
        <f t="shared" si="0"/>
        <v>64</v>
      </c>
      <c r="H19" s="23">
        <f t="shared" si="1"/>
        <v>0.96969696969696972</v>
      </c>
    </row>
    <row r="20" spans="1:8" x14ac:dyDescent="0.2">
      <c r="A20">
        <v>19</v>
      </c>
      <c r="B20" t="s">
        <v>2112</v>
      </c>
      <c r="C20" s="14">
        <v>62</v>
      </c>
      <c r="D20" s="14">
        <v>32</v>
      </c>
      <c r="E20">
        <v>11</v>
      </c>
      <c r="F20">
        <f>SUMIF(ORDERLINES!E:E,PRODUCTS!A20,ORDERLINES!G:G)</f>
        <v>23</v>
      </c>
      <c r="G20" s="11">
        <f t="shared" si="0"/>
        <v>30</v>
      </c>
      <c r="H20" s="23">
        <f t="shared" si="1"/>
        <v>0.9375</v>
      </c>
    </row>
    <row r="21" spans="1:8" x14ac:dyDescent="0.2">
      <c r="A21">
        <v>20</v>
      </c>
      <c r="B21" t="s">
        <v>2132</v>
      </c>
      <c r="C21" s="14">
        <v>45</v>
      </c>
      <c r="D21" s="14">
        <v>25.5</v>
      </c>
      <c r="E21">
        <v>18</v>
      </c>
      <c r="F21">
        <f>SUMIF(ORDERLINES!E:E,PRODUCTS!A21,ORDERLINES!G:G)</f>
        <v>7</v>
      </c>
      <c r="G21" s="11">
        <f t="shared" si="0"/>
        <v>19.5</v>
      </c>
      <c r="H21" s="23">
        <f t="shared" si="1"/>
        <v>0.76470588235294112</v>
      </c>
    </row>
    <row r="22" spans="1:8" x14ac:dyDescent="0.2">
      <c r="A22">
        <v>21</v>
      </c>
      <c r="B22" t="s">
        <v>2113</v>
      </c>
      <c r="C22" s="14">
        <v>53</v>
      </c>
      <c r="D22" s="14">
        <v>29.5</v>
      </c>
      <c r="E22">
        <v>16</v>
      </c>
      <c r="F22">
        <f>SUMIF(ORDERLINES!E:E,PRODUCTS!A22,ORDERLINES!G:G)</f>
        <v>15</v>
      </c>
      <c r="G22" s="11">
        <f t="shared" si="0"/>
        <v>23.5</v>
      </c>
      <c r="H22" s="23">
        <f t="shared" si="1"/>
        <v>0.79661016949152541</v>
      </c>
    </row>
    <row r="23" spans="1:8" x14ac:dyDescent="0.2">
      <c r="A23">
        <v>22</v>
      </c>
      <c r="B23" t="s">
        <v>2114</v>
      </c>
      <c r="C23" s="14">
        <v>30</v>
      </c>
      <c r="D23" s="14">
        <v>17</v>
      </c>
      <c r="E23">
        <v>5</v>
      </c>
      <c r="F23">
        <f>SUMIF(ORDERLINES!E:E,PRODUCTS!A23,ORDERLINES!G:G)</f>
        <v>11</v>
      </c>
      <c r="G23" s="11">
        <f t="shared" si="0"/>
        <v>13</v>
      </c>
      <c r="H23" s="23">
        <f t="shared" si="1"/>
        <v>0.76470588235294112</v>
      </c>
    </row>
    <row r="24" spans="1:8" x14ac:dyDescent="0.2">
      <c r="A24">
        <v>23</v>
      </c>
      <c r="B24" t="s">
        <v>2184</v>
      </c>
      <c r="C24" s="14">
        <v>39</v>
      </c>
      <c r="D24" s="14">
        <v>21.5</v>
      </c>
      <c r="E24">
        <v>16</v>
      </c>
      <c r="F24">
        <f>SUMIF(ORDERLINES!E:E,PRODUCTS!A24,ORDERLINES!G:G)</f>
        <v>10</v>
      </c>
      <c r="G24" s="11">
        <f t="shared" si="0"/>
        <v>17.5</v>
      </c>
      <c r="H24" s="23">
        <f t="shared" si="1"/>
        <v>0.81395348837209303</v>
      </c>
    </row>
    <row r="25" spans="1:8" x14ac:dyDescent="0.2">
      <c r="A25">
        <v>24</v>
      </c>
      <c r="B25" t="s">
        <v>2115</v>
      </c>
      <c r="C25" s="14">
        <v>34</v>
      </c>
      <c r="D25" s="14">
        <v>18</v>
      </c>
      <c r="E25">
        <v>26</v>
      </c>
      <c r="F25">
        <f>SUMIF(ORDERLINES!E:E,PRODUCTS!A25,ORDERLINES!G:G)</f>
        <v>19</v>
      </c>
      <c r="G25" s="11">
        <f t="shared" si="0"/>
        <v>16</v>
      </c>
      <c r="H25" s="23">
        <f t="shared" si="1"/>
        <v>0.88888888888888884</v>
      </c>
    </row>
    <row r="26" spans="1:8" x14ac:dyDescent="0.2">
      <c r="A26">
        <v>25</v>
      </c>
      <c r="B26" t="s">
        <v>2116</v>
      </c>
      <c r="C26" s="14">
        <v>20</v>
      </c>
      <c r="D26" s="14">
        <v>12</v>
      </c>
      <c r="E26">
        <v>13</v>
      </c>
      <c r="F26">
        <f>SUMIF(ORDERLINES!E:E,PRODUCTS!A26,ORDERLINES!G:G)</f>
        <v>19</v>
      </c>
      <c r="G26" s="11">
        <f t="shared" si="0"/>
        <v>8</v>
      </c>
      <c r="H26" s="23">
        <f t="shared" si="1"/>
        <v>0.66666666666666663</v>
      </c>
    </row>
    <row r="27" spans="1:8" x14ac:dyDescent="0.2">
      <c r="A27">
        <v>26</v>
      </c>
      <c r="B27" t="s">
        <v>2117</v>
      </c>
      <c r="C27" s="14">
        <v>17</v>
      </c>
      <c r="D27" s="14">
        <v>9.5</v>
      </c>
      <c r="E27">
        <v>17</v>
      </c>
      <c r="F27">
        <f>SUMIF(ORDERLINES!E:E,PRODUCTS!A27,ORDERLINES!G:G)</f>
        <v>55</v>
      </c>
      <c r="G27" s="11">
        <f t="shared" si="0"/>
        <v>7.5</v>
      </c>
      <c r="H27" s="23">
        <f t="shared" si="1"/>
        <v>0.78947368421052633</v>
      </c>
    </row>
    <row r="28" spans="1:8" x14ac:dyDescent="0.2">
      <c r="A28">
        <v>27</v>
      </c>
      <c r="B28" t="s">
        <v>2174</v>
      </c>
      <c r="C28" s="14">
        <v>35</v>
      </c>
      <c r="D28" s="14">
        <v>19.5</v>
      </c>
      <c r="E28">
        <v>16</v>
      </c>
      <c r="F28">
        <f>SUMIF(ORDERLINES!E:E,PRODUCTS!A28,ORDERLINES!G:G)</f>
        <v>9</v>
      </c>
      <c r="G28" s="11">
        <f t="shared" si="0"/>
        <v>15.5</v>
      </c>
      <c r="H28" s="23">
        <f t="shared" si="1"/>
        <v>0.79487179487179482</v>
      </c>
    </row>
    <row r="29" spans="1:8" x14ac:dyDescent="0.2">
      <c r="A29">
        <v>28</v>
      </c>
      <c r="B29" t="s">
        <v>2119</v>
      </c>
      <c r="C29" s="14">
        <v>30</v>
      </c>
      <c r="D29" s="14">
        <v>18</v>
      </c>
      <c r="E29">
        <v>4</v>
      </c>
      <c r="F29">
        <f>SUMIF(ORDERLINES!E:E,PRODUCTS!A29,ORDERLINES!G:G)</f>
        <v>17</v>
      </c>
      <c r="G29" s="11">
        <f t="shared" si="0"/>
        <v>12</v>
      </c>
      <c r="H29" s="23">
        <f t="shared" si="1"/>
        <v>0.66666666666666663</v>
      </c>
    </row>
    <row r="30" spans="1:8" x14ac:dyDescent="0.2">
      <c r="A30">
        <v>29</v>
      </c>
      <c r="B30" t="s">
        <v>2118</v>
      </c>
      <c r="C30" s="14">
        <v>18</v>
      </c>
      <c r="D30" s="14">
        <v>12</v>
      </c>
      <c r="E30">
        <v>5</v>
      </c>
      <c r="F30">
        <f>SUMIF(ORDERLINES!E:E,PRODUCTS!A30,ORDERLINES!G:G)</f>
        <v>28</v>
      </c>
      <c r="G30" s="11">
        <f t="shared" si="0"/>
        <v>6</v>
      </c>
      <c r="H30" s="23">
        <f t="shared" si="1"/>
        <v>0.5</v>
      </c>
    </row>
    <row r="31" spans="1:8" x14ac:dyDescent="0.2">
      <c r="A31">
        <v>30</v>
      </c>
      <c r="B31" t="s">
        <v>2120</v>
      </c>
      <c r="C31" s="14">
        <v>20</v>
      </c>
      <c r="D31" s="14">
        <v>11</v>
      </c>
      <c r="E31">
        <v>20</v>
      </c>
      <c r="F31">
        <f>SUMIF(ORDERLINES!E:E,PRODUCTS!A31,ORDERLINES!G:G)</f>
        <v>21</v>
      </c>
      <c r="G31" s="11">
        <f t="shared" si="0"/>
        <v>9</v>
      </c>
      <c r="H31" s="23">
        <f t="shared" si="1"/>
        <v>0.81818181818181823</v>
      </c>
    </row>
    <row r="32" spans="1:8" x14ac:dyDescent="0.2">
      <c r="A32">
        <v>31</v>
      </c>
      <c r="B32" t="s">
        <v>1</v>
      </c>
      <c r="C32" s="14">
        <v>25</v>
      </c>
      <c r="D32" s="14">
        <v>14.5</v>
      </c>
      <c r="E32">
        <v>17</v>
      </c>
      <c r="F32">
        <f>SUMIF(ORDERLINES!E:E,PRODUCTS!A32,ORDERLINES!G:G)</f>
        <v>29</v>
      </c>
      <c r="G32" s="11">
        <f t="shared" si="0"/>
        <v>10.5</v>
      </c>
      <c r="H32" s="23">
        <f t="shared" si="1"/>
        <v>0.72413793103448276</v>
      </c>
    </row>
    <row r="33" spans="1:8" x14ac:dyDescent="0.2">
      <c r="A33">
        <v>32</v>
      </c>
      <c r="B33" t="s">
        <v>0</v>
      </c>
      <c r="C33" s="14">
        <v>17</v>
      </c>
      <c r="D33" s="14">
        <v>11.5</v>
      </c>
      <c r="E33">
        <v>26</v>
      </c>
      <c r="F33">
        <f>SUMIF(ORDERLINES!E:E,PRODUCTS!A33,ORDERLINES!G:G)</f>
        <v>6</v>
      </c>
      <c r="G33" s="11">
        <f t="shared" si="0"/>
        <v>5.5</v>
      </c>
      <c r="H33" s="23">
        <f t="shared" si="1"/>
        <v>0.47826086956521741</v>
      </c>
    </row>
    <row r="34" spans="1:8" x14ac:dyDescent="0.2">
      <c r="A34">
        <v>33</v>
      </c>
      <c r="B34" t="s">
        <v>2</v>
      </c>
      <c r="C34" s="14">
        <v>60</v>
      </c>
      <c r="D34" s="14">
        <v>31</v>
      </c>
      <c r="E34">
        <v>11</v>
      </c>
      <c r="F34">
        <f>SUMIF(ORDERLINES!E:E,PRODUCTS!A34,ORDERLINES!G:G)</f>
        <v>14</v>
      </c>
      <c r="G34" s="11">
        <f t="shared" si="0"/>
        <v>29</v>
      </c>
      <c r="H34" s="23">
        <f t="shared" si="1"/>
        <v>0.93548387096774188</v>
      </c>
    </row>
    <row r="35" spans="1:8" x14ac:dyDescent="0.2">
      <c r="A35">
        <v>34</v>
      </c>
      <c r="B35" t="s">
        <v>3</v>
      </c>
      <c r="C35" s="14">
        <v>65</v>
      </c>
      <c r="D35" s="14">
        <v>33.5</v>
      </c>
      <c r="E35">
        <v>25</v>
      </c>
      <c r="F35">
        <f>SUMIF(ORDERLINES!E:E,PRODUCTS!A35,ORDERLINES!G:G)</f>
        <v>9</v>
      </c>
      <c r="G35" s="11">
        <f t="shared" si="0"/>
        <v>31.5</v>
      </c>
      <c r="H35" s="23">
        <f t="shared" si="1"/>
        <v>0.94029850746268662</v>
      </c>
    </row>
    <row r="36" spans="1:8" x14ac:dyDescent="0.2">
      <c r="A36">
        <v>35</v>
      </c>
      <c r="B36" t="s">
        <v>4</v>
      </c>
      <c r="C36" s="14">
        <v>23</v>
      </c>
      <c r="D36" s="14">
        <v>13.5</v>
      </c>
      <c r="E36">
        <v>25</v>
      </c>
      <c r="F36">
        <f>SUMIF(ORDERLINES!E:E,PRODUCTS!A36,ORDERLINES!G:G)</f>
        <v>17</v>
      </c>
      <c r="G36" s="11">
        <f t="shared" si="0"/>
        <v>9.5</v>
      </c>
      <c r="H36" s="23">
        <f t="shared" si="1"/>
        <v>0.70370370370370372</v>
      </c>
    </row>
    <row r="37" spans="1:8" x14ac:dyDescent="0.2">
      <c r="A37">
        <v>36</v>
      </c>
      <c r="B37" t="s">
        <v>2175</v>
      </c>
      <c r="C37" s="14">
        <v>14</v>
      </c>
      <c r="D37" s="14">
        <v>8</v>
      </c>
      <c r="E37">
        <v>6</v>
      </c>
      <c r="F37">
        <f>SUMIF(ORDERLINES!E:E,PRODUCTS!A37,ORDERLINES!G:G)</f>
        <v>38</v>
      </c>
      <c r="G37" s="11">
        <f t="shared" si="0"/>
        <v>6</v>
      </c>
      <c r="H37" s="23">
        <f t="shared" si="1"/>
        <v>0.75</v>
      </c>
    </row>
    <row r="38" spans="1:8" x14ac:dyDescent="0.2">
      <c r="A38">
        <v>37</v>
      </c>
      <c r="B38" t="s">
        <v>5</v>
      </c>
      <c r="C38" s="14">
        <v>39</v>
      </c>
      <c r="D38" s="14">
        <v>22.5</v>
      </c>
      <c r="E38">
        <v>21</v>
      </c>
      <c r="F38">
        <f>SUMIF(ORDERLINES!E:E,PRODUCTS!A38,ORDERLINES!G:G)</f>
        <v>5</v>
      </c>
      <c r="G38" s="11">
        <f t="shared" si="0"/>
        <v>16.5</v>
      </c>
      <c r="H38" s="23">
        <f t="shared" si="1"/>
        <v>0.73333333333333328</v>
      </c>
    </row>
    <row r="39" spans="1:8" x14ac:dyDescent="0.2">
      <c r="A39">
        <v>38</v>
      </c>
      <c r="B39" t="s">
        <v>6</v>
      </c>
      <c r="C39" s="14">
        <v>73</v>
      </c>
      <c r="D39" s="14">
        <v>37.5</v>
      </c>
      <c r="E39">
        <v>21</v>
      </c>
      <c r="F39">
        <f>SUMIF(ORDERLINES!E:E,PRODUCTS!A39,ORDERLINES!G:G)</f>
        <v>13</v>
      </c>
      <c r="G39" s="11">
        <f t="shared" si="0"/>
        <v>35.5</v>
      </c>
      <c r="H39" s="23">
        <f t="shared" si="1"/>
        <v>0.94666666666666666</v>
      </c>
    </row>
    <row r="40" spans="1:8" x14ac:dyDescent="0.2">
      <c r="A40">
        <v>39</v>
      </c>
      <c r="B40" t="s">
        <v>7</v>
      </c>
      <c r="C40" s="14">
        <v>220</v>
      </c>
      <c r="D40" s="14">
        <v>111</v>
      </c>
      <c r="E40">
        <v>8</v>
      </c>
      <c r="F40">
        <f>SUMIF(ORDERLINES!E:E,PRODUCTS!A40,ORDERLINES!G:G)</f>
        <v>13</v>
      </c>
      <c r="G40" s="11">
        <f t="shared" si="0"/>
        <v>109</v>
      </c>
      <c r="H40" s="23">
        <f t="shared" si="1"/>
        <v>0.98198198198198194</v>
      </c>
    </row>
    <row r="41" spans="1:8" x14ac:dyDescent="0.2">
      <c r="A41">
        <v>40</v>
      </c>
      <c r="B41" t="s">
        <v>8</v>
      </c>
      <c r="C41" s="14">
        <v>430</v>
      </c>
      <c r="D41" s="14">
        <v>217</v>
      </c>
      <c r="E41">
        <v>8</v>
      </c>
      <c r="F41">
        <f>SUMIF(ORDERLINES!E:E,PRODUCTS!A41,ORDERLINES!G:G)</f>
        <v>20</v>
      </c>
      <c r="G41" s="11">
        <f t="shared" si="0"/>
        <v>213</v>
      </c>
      <c r="H41" s="23">
        <f t="shared" si="1"/>
        <v>0.98156682027649766</v>
      </c>
    </row>
    <row r="42" spans="1:8" x14ac:dyDescent="0.2">
      <c r="A42">
        <v>41</v>
      </c>
      <c r="B42" t="s">
        <v>9</v>
      </c>
      <c r="C42" s="14">
        <v>79</v>
      </c>
      <c r="D42" s="14">
        <v>42.5</v>
      </c>
      <c r="E42">
        <v>11</v>
      </c>
      <c r="F42">
        <f>SUMIF(ORDERLINES!E:E,PRODUCTS!A42,ORDERLINES!G:G)</f>
        <v>23</v>
      </c>
      <c r="G42" s="11">
        <f t="shared" si="0"/>
        <v>36.5</v>
      </c>
      <c r="H42" s="23">
        <f t="shared" si="1"/>
        <v>0.85882352941176465</v>
      </c>
    </row>
    <row r="43" spans="1:8" x14ac:dyDescent="0.2">
      <c r="A43">
        <v>42</v>
      </c>
      <c r="B43" t="s">
        <v>10</v>
      </c>
      <c r="C43" s="14">
        <v>45</v>
      </c>
      <c r="D43" s="14">
        <v>25.5</v>
      </c>
      <c r="E43">
        <v>15</v>
      </c>
      <c r="F43">
        <f>SUMIF(ORDERLINES!E:E,PRODUCTS!A43,ORDERLINES!G:G)</f>
        <v>21</v>
      </c>
      <c r="G43" s="11">
        <f t="shared" si="0"/>
        <v>19.5</v>
      </c>
      <c r="H43" s="23">
        <f t="shared" si="1"/>
        <v>0.76470588235294112</v>
      </c>
    </row>
    <row r="44" spans="1:8" x14ac:dyDescent="0.2">
      <c r="A44">
        <v>43</v>
      </c>
      <c r="B44" t="s">
        <v>11</v>
      </c>
      <c r="C44" s="14">
        <v>57</v>
      </c>
      <c r="D44" s="14">
        <v>30.5</v>
      </c>
      <c r="E44">
        <v>11</v>
      </c>
      <c r="F44">
        <f>SUMIF(ORDERLINES!E:E,PRODUCTS!A44,ORDERLINES!G:G)</f>
        <v>14</v>
      </c>
      <c r="G44" s="11">
        <f t="shared" si="0"/>
        <v>26.5</v>
      </c>
      <c r="H44" s="23">
        <f t="shared" si="1"/>
        <v>0.86885245901639341</v>
      </c>
    </row>
    <row r="45" spans="1:8" x14ac:dyDescent="0.2">
      <c r="A45">
        <v>44</v>
      </c>
      <c r="B45" t="s">
        <v>12</v>
      </c>
      <c r="C45" s="14">
        <v>19</v>
      </c>
      <c r="D45" s="14">
        <v>12.5</v>
      </c>
      <c r="E45">
        <v>15</v>
      </c>
      <c r="F45">
        <f>SUMIF(ORDERLINES!E:E,PRODUCTS!A45,ORDERLINES!G:G)</f>
        <v>10</v>
      </c>
      <c r="G45" s="11">
        <f t="shared" si="0"/>
        <v>6.5</v>
      </c>
      <c r="H45" s="23">
        <f t="shared" si="1"/>
        <v>0.52</v>
      </c>
    </row>
    <row r="46" spans="1:8" x14ac:dyDescent="0.2">
      <c r="A46">
        <v>45</v>
      </c>
      <c r="B46" t="s">
        <v>13</v>
      </c>
      <c r="C46" s="14">
        <v>53</v>
      </c>
      <c r="D46" s="14">
        <v>28.5</v>
      </c>
      <c r="E46">
        <v>11</v>
      </c>
      <c r="F46">
        <f>SUMIF(ORDERLINES!E:E,PRODUCTS!A46,ORDERLINES!G:G)</f>
        <v>9</v>
      </c>
      <c r="G46" s="11">
        <f t="shared" si="0"/>
        <v>24.5</v>
      </c>
      <c r="H46" s="23">
        <f t="shared" si="1"/>
        <v>0.85964912280701755</v>
      </c>
    </row>
    <row r="47" spans="1:8" x14ac:dyDescent="0.2">
      <c r="A47">
        <v>46</v>
      </c>
      <c r="B47" t="s">
        <v>14</v>
      </c>
      <c r="C47" s="14">
        <v>490</v>
      </c>
      <c r="D47" s="14">
        <v>247</v>
      </c>
      <c r="E47">
        <v>8</v>
      </c>
      <c r="F47">
        <f>SUMIF(ORDERLINES!E:E,PRODUCTS!A47,ORDERLINES!G:G)</f>
        <v>11</v>
      </c>
      <c r="G47" s="11">
        <f t="shared" si="0"/>
        <v>243</v>
      </c>
      <c r="H47" s="23">
        <f t="shared" si="1"/>
        <v>0.98380566801619429</v>
      </c>
    </row>
    <row r="48" spans="1:8" x14ac:dyDescent="0.2">
      <c r="A48">
        <v>47</v>
      </c>
      <c r="B48" t="s">
        <v>15</v>
      </c>
      <c r="C48" s="14">
        <v>13</v>
      </c>
      <c r="D48" s="14">
        <v>7.5</v>
      </c>
      <c r="E48">
        <v>23</v>
      </c>
      <c r="F48">
        <f>SUMIF(ORDERLINES!E:E,PRODUCTS!A48,ORDERLINES!G:G)</f>
        <v>16</v>
      </c>
      <c r="G48" s="11">
        <f t="shared" si="0"/>
        <v>5.5</v>
      </c>
      <c r="H48" s="23">
        <f t="shared" si="1"/>
        <v>0.73333333333333328</v>
      </c>
    </row>
    <row r="49" spans="1:8" x14ac:dyDescent="0.2">
      <c r="A49">
        <v>48</v>
      </c>
      <c r="B49" t="s">
        <v>16</v>
      </c>
      <c r="C49" s="14">
        <v>27</v>
      </c>
      <c r="D49" s="14">
        <v>15.5</v>
      </c>
      <c r="E49">
        <v>3</v>
      </c>
      <c r="F49">
        <f>SUMIF(ORDERLINES!E:E,PRODUCTS!A49,ORDERLINES!G:G)</f>
        <v>7</v>
      </c>
      <c r="G49" s="11">
        <f t="shared" si="0"/>
        <v>11.5</v>
      </c>
      <c r="H49" s="23">
        <f t="shared" si="1"/>
        <v>0.74193548387096775</v>
      </c>
    </row>
    <row r="50" spans="1:8" x14ac:dyDescent="0.2">
      <c r="A50">
        <v>49</v>
      </c>
      <c r="B50" t="s">
        <v>17</v>
      </c>
      <c r="C50" s="14">
        <v>41</v>
      </c>
      <c r="D50" s="14">
        <v>23.5</v>
      </c>
      <c r="E50">
        <v>3</v>
      </c>
      <c r="F50">
        <f>SUMIF(ORDERLINES!E:E,PRODUCTS!A50,ORDERLINES!G:G)</f>
        <v>12</v>
      </c>
      <c r="G50" s="11">
        <f t="shared" si="0"/>
        <v>17.5</v>
      </c>
      <c r="H50" s="23">
        <f t="shared" si="1"/>
        <v>0.74468085106382975</v>
      </c>
    </row>
    <row r="51" spans="1:8" x14ac:dyDescent="0.2">
      <c r="A51">
        <v>50</v>
      </c>
      <c r="B51" t="s">
        <v>18</v>
      </c>
      <c r="C51" s="14">
        <v>35</v>
      </c>
      <c r="D51" s="14">
        <v>18.5</v>
      </c>
      <c r="E51">
        <v>3</v>
      </c>
      <c r="F51">
        <f>SUMIF(ORDERLINES!E:E,PRODUCTS!A51,ORDERLINES!G:G)</f>
        <v>6</v>
      </c>
      <c r="G51" s="11">
        <f t="shared" si="0"/>
        <v>16.5</v>
      </c>
      <c r="H51" s="23">
        <f t="shared" si="1"/>
        <v>0.89189189189189189</v>
      </c>
    </row>
    <row r="52" spans="1:8" x14ac:dyDescent="0.2">
      <c r="A52">
        <v>51</v>
      </c>
      <c r="B52" t="s">
        <v>19</v>
      </c>
      <c r="C52" s="14">
        <v>25</v>
      </c>
      <c r="D52" s="14">
        <v>15.5</v>
      </c>
      <c r="E52">
        <v>3</v>
      </c>
      <c r="F52">
        <f>SUMIF(ORDERLINES!E:E,PRODUCTS!A52,ORDERLINES!G:G)</f>
        <v>29</v>
      </c>
      <c r="G52" s="11">
        <f t="shared" si="0"/>
        <v>9.5</v>
      </c>
      <c r="H52" s="23">
        <f t="shared" si="1"/>
        <v>0.61290322580645162</v>
      </c>
    </row>
    <row r="53" spans="1:8" x14ac:dyDescent="0.2">
      <c r="A53">
        <v>52</v>
      </c>
      <c r="B53" t="s">
        <v>20</v>
      </c>
      <c r="C53" s="14">
        <v>20</v>
      </c>
      <c r="D53" s="14">
        <v>11</v>
      </c>
      <c r="E53">
        <v>16</v>
      </c>
      <c r="F53">
        <f>SUMIF(ORDERLINES!E:E,PRODUCTS!A53,ORDERLINES!G:G)</f>
        <v>26</v>
      </c>
      <c r="G53" s="11">
        <f t="shared" si="0"/>
        <v>9</v>
      </c>
      <c r="H53" s="23">
        <f t="shared" si="1"/>
        <v>0.81818181818181823</v>
      </c>
    </row>
    <row r="54" spans="1:8" x14ac:dyDescent="0.2">
      <c r="A54">
        <v>53</v>
      </c>
      <c r="B54" t="s">
        <v>21</v>
      </c>
      <c r="C54" s="14">
        <v>25</v>
      </c>
      <c r="D54" s="14">
        <v>13.5</v>
      </c>
      <c r="E54">
        <v>11</v>
      </c>
      <c r="F54">
        <f>SUMIF(ORDERLINES!E:E,PRODUCTS!A54,ORDERLINES!G:G)</f>
        <v>19</v>
      </c>
      <c r="G54" s="11">
        <f t="shared" si="0"/>
        <v>11.5</v>
      </c>
      <c r="H54" s="23">
        <f t="shared" si="1"/>
        <v>0.85185185185185186</v>
      </c>
    </row>
    <row r="55" spans="1:8" x14ac:dyDescent="0.2">
      <c r="A55">
        <v>54</v>
      </c>
      <c r="B55" t="s">
        <v>2133</v>
      </c>
      <c r="C55" s="14">
        <v>70</v>
      </c>
      <c r="D55" s="14">
        <v>38</v>
      </c>
      <c r="E55">
        <v>22</v>
      </c>
      <c r="F55">
        <f>SUMIF(ORDERLINES!E:E,PRODUCTS!A55,ORDERLINES!G:G)</f>
        <v>19</v>
      </c>
      <c r="G55" s="11">
        <f t="shared" si="0"/>
        <v>32</v>
      </c>
      <c r="H55" s="23">
        <f t="shared" si="1"/>
        <v>0.84210526315789469</v>
      </c>
    </row>
    <row r="56" spans="1:8" x14ac:dyDescent="0.2">
      <c r="A56">
        <v>55</v>
      </c>
      <c r="B56" t="s">
        <v>22</v>
      </c>
      <c r="C56" s="14">
        <v>65</v>
      </c>
      <c r="D56" s="14">
        <v>35.5</v>
      </c>
      <c r="E56">
        <v>16</v>
      </c>
      <c r="F56">
        <f>SUMIF(ORDERLINES!E:E,PRODUCTS!A56,ORDERLINES!G:G)</f>
        <v>13</v>
      </c>
      <c r="G56" s="11">
        <f t="shared" si="0"/>
        <v>29.5</v>
      </c>
      <c r="H56" s="23">
        <f t="shared" si="1"/>
        <v>0.83098591549295775</v>
      </c>
    </row>
    <row r="57" spans="1:8" x14ac:dyDescent="0.2">
      <c r="A57">
        <v>56</v>
      </c>
      <c r="B57" t="s">
        <v>23</v>
      </c>
      <c r="C57" s="14">
        <v>30</v>
      </c>
      <c r="D57" s="14">
        <v>18</v>
      </c>
      <c r="E57">
        <v>15</v>
      </c>
      <c r="F57">
        <f>SUMIF(ORDERLINES!E:E,PRODUCTS!A57,ORDERLINES!G:G)</f>
        <v>24</v>
      </c>
      <c r="G57" s="11">
        <f t="shared" si="0"/>
        <v>12</v>
      </c>
      <c r="H57" s="23">
        <f t="shared" si="1"/>
        <v>0.66666666666666663</v>
      </c>
    </row>
    <row r="58" spans="1:8" x14ac:dyDescent="0.2">
      <c r="A58">
        <v>57</v>
      </c>
      <c r="B58" t="s">
        <v>2134</v>
      </c>
      <c r="C58" s="14">
        <v>30</v>
      </c>
      <c r="D58" s="14">
        <v>16</v>
      </c>
      <c r="E58">
        <v>23</v>
      </c>
      <c r="F58">
        <f>SUMIF(ORDERLINES!E:E,PRODUCTS!A58,ORDERLINES!G:G)</f>
        <v>14</v>
      </c>
      <c r="G58" s="11">
        <f t="shared" si="0"/>
        <v>14</v>
      </c>
      <c r="H58" s="23">
        <f t="shared" si="1"/>
        <v>0.875</v>
      </c>
    </row>
    <row r="59" spans="1:8" x14ac:dyDescent="0.2">
      <c r="A59">
        <v>58</v>
      </c>
      <c r="B59" t="s">
        <v>24</v>
      </c>
      <c r="C59" s="14">
        <v>14</v>
      </c>
      <c r="D59" s="14">
        <v>9</v>
      </c>
      <c r="E59">
        <v>6</v>
      </c>
      <c r="F59">
        <f>SUMIF(ORDERLINES!E:E,PRODUCTS!A59,ORDERLINES!G:G)</f>
        <v>16</v>
      </c>
      <c r="G59" s="11">
        <f t="shared" si="0"/>
        <v>5</v>
      </c>
      <c r="H59" s="23">
        <f t="shared" si="1"/>
        <v>0.55555555555555558</v>
      </c>
    </row>
    <row r="60" spans="1:8" x14ac:dyDescent="0.2">
      <c r="A60">
        <v>59</v>
      </c>
      <c r="B60" t="s">
        <v>2135</v>
      </c>
      <c r="C60" s="14">
        <v>65</v>
      </c>
      <c r="D60" s="14">
        <v>33.5</v>
      </c>
      <c r="E60">
        <v>22</v>
      </c>
      <c r="F60">
        <f>SUMIF(ORDERLINES!E:E,PRODUCTS!A60,ORDERLINES!G:G)</f>
        <v>22</v>
      </c>
      <c r="G60" s="11">
        <f t="shared" si="0"/>
        <v>31.5</v>
      </c>
      <c r="H60" s="23">
        <f t="shared" si="1"/>
        <v>0.94029850746268662</v>
      </c>
    </row>
    <row r="61" spans="1:8" x14ac:dyDescent="0.2">
      <c r="A61">
        <v>60</v>
      </c>
      <c r="B61" t="s">
        <v>2176</v>
      </c>
      <c r="C61" s="14">
        <v>60</v>
      </c>
      <c r="D61" s="14">
        <v>33</v>
      </c>
      <c r="E61">
        <v>15</v>
      </c>
      <c r="F61">
        <f>SUMIF(ORDERLINES!E:E,PRODUCTS!A61,ORDERLINES!G:G)</f>
        <v>20</v>
      </c>
      <c r="G61" s="11">
        <f t="shared" si="0"/>
        <v>27</v>
      </c>
      <c r="H61" s="23">
        <f t="shared" si="1"/>
        <v>0.81818181818181823</v>
      </c>
    </row>
    <row r="62" spans="1:8" x14ac:dyDescent="0.2">
      <c r="A62">
        <v>61</v>
      </c>
      <c r="B62" t="s">
        <v>2181</v>
      </c>
      <c r="C62" s="14">
        <v>105</v>
      </c>
      <c r="D62" s="14">
        <v>53.5</v>
      </c>
      <c r="E62">
        <v>16</v>
      </c>
      <c r="F62">
        <f>SUMIF(ORDERLINES!E:E,PRODUCTS!A62,ORDERLINES!G:G)</f>
        <v>8</v>
      </c>
      <c r="G62" s="11">
        <f t="shared" si="0"/>
        <v>51.5</v>
      </c>
      <c r="H62" s="23">
        <f t="shared" si="1"/>
        <v>0.96261682242990654</v>
      </c>
    </row>
    <row r="63" spans="1:8" x14ac:dyDescent="0.2">
      <c r="A63">
        <v>62</v>
      </c>
      <c r="B63" t="s">
        <v>25</v>
      </c>
      <c r="C63" s="14">
        <v>37</v>
      </c>
      <c r="D63" s="14">
        <v>19.5</v>
      </c>
      <c r="E63">
        <v>3</v>
      </c>
      <c r="F63">
        <f>SUMIF(ORDERLINES!E:E,PRODUCTS!A63,ORDERLINES!G:G)</f>
        <v>30</v>
      </c>
      <c r="G63" s="11">
        <f t="shared" si="0"/>
        <v>17.5</v>
      </c>
      <c r="H63" s="23">
        <f t="shared" si="1"/>
        <v>0.89743589743589747</v>
      </c>
    </row>
    <row r="64" spans="1:8" x14ac:dyDescent="0.2">
      <c r="A64">
        <v>63</v>
      </c>
      <c r="B64" t="s">
        <v>26</v>
      </c>
      <c r="C64" s="14">
        <v>30</v>
      </c>
      <c r="D64" s="14">
        <v>16</v>
      </c>
      <c r="E64">
        <v>12</v>
      </c>
      <c r="F64">
        <f>SUMIF(ORDERLINES!E:E,PRODUCTS!A64,ORDERLINES!G:G)</f>
        <v>11</v>
      </c>
      <c r="G64" s="11">
        <f t="shared" si="0"/>
        <v>14</v>
      </c>
      <c r="H64" s="23">
        <f t="shared" si="1"/>
        <v>0.875</v>
      </c>
    </row>
    <row r="65" spans="1:8" x14ac:dyDescent="0.2">
      <c r="A65">
        <v>64</v>
      </c>
      <c r="B65" t="s">
        <v>27</v>
      </c>
      <c r="C65" s="14">
        <v>52</v>
      </c>
      <c r="D65" s="14">
        <v>29</v>
      </c>
      <c r="E65">
        <v>21</v>
      </c>
      <c r="F65">
        <f>SUMIF(ORDERLINES!E:E,PRODUCTS!A65,ORDERLINES!G:G)</f>
        <v>19</v>
      </c>
      <c r="G65" s="11">
        <f t="shared" si="0"/>
        <v>23</v>
      </c>
      <c r="H65" s="23">
        <f t="shared" si="1"/>
        <v>0.7931034482758621</v>
      </c>
    </row>
    <row r="66" spans="1:8" x14ac:dyDescent="0.2">
      <c r="A66">
        <v>65</v>
      </c>
      <c r="B66" t="s">
        <v>28</v>
      </c>
      <c r="C66" s="14">
        <v>60</v>
      </c>
      <c r="D66" s="14">
        <v>33</v>
      </c>
      <c r="E66">
        <v>21</v>
      </c>
      <c r="F66">
        <f>SUMIF(ORDERLINES!E:E,PRODUCTS!A66,ORDERLINES!G:G)</f>
        <v>8</v>
      </c>
      <c r="G66" s="11">
        <f t="shared" si="0"/>
        <v>27</v>
      </c>
      <c r="H66" s="23">
        <f t="shared" si="1"/>
        <v>0.81818181818181823</v>
      </c>
    </row>
    <row r="67" spans="1:8" x14ac:dyDescent="0.2">
      <c r="A67">
        <v>66</v>
      </c>
      <c r="B67" t="s">
        <v>2136</v>
      </c>
      <c r="C67" s="14">
        <v>20</v>
      </c>
      <c r="D67" s="14">
        <v>13</v>
      </c>
      <c r="E67">
        <v>21</v>
      </c>
      <c r="F67">
        <f>SUMIF(ORDERLINES!E:E,PRODUCTS!A67,ORDERLINES!G:G)</f>
        <v>4</v>
      </c>
      <c r="G67" s="11">
        <f t="shared" ref="G67:G130" si="2">C67-D67</f>
        <v>7</v>
      </c>
      <c r="H67" s="23">
        <f t="shared" ref="H67:H130" si="3">G67/D67</f>
        <v>0.53846153846153844</v>
      </c>
    </row>
    <row r="68" spans="1:8" x14ac:dyDescent="0.2">
      <c r="A68">
        <v>67</v>
      </c>
      <c r="B68" t="s">
        <v>2137</v>
      </c>
      <c r="C68" s="14">
        <v>20</v>
      </c>
      <c r="D68" s="14">
        <v>12</v>
      </c>
      <c r="E68">
        <v>21</v>
      </c>
      <c r="F68">
        <f>SUMIF(ORDERLINES!E:E,PRODUCTS!A68,ORDERLINES!G:G)</f>
        <v>8</v>
      </c>
      <c r="G68" s="11">
        <f t="shared" si="2"/>
        <v>8</v>
      </c>
      <c r="H68" s="23">
        <f t="shared" si="3"/>
        <v>0.66666666666666663</v>
      </c>
    </row>
    <row r="69" spans="1:8" x14ac:dyDescent="0.2">
      <c r="A69">
        <v>68</v>
      </c>
      <c r="B69" t="s">
        <v>29</v>
      </c>
      <c r="C69" s="14">
        <v>13</v>
      </c>
      <c r="D69" s="14">
        <v>7.5</v>
      </c>
      <c r="E69">
        <v>14</v>
      </c>
      <c r="F69">
        <f>SUMIF(ORDERLINES!E:E,PRODUCTS!A69,ORDERLINES!G:G)</f>
        <v>24</v>
      </c>
      <c r="G69" s="11">
        <f t="shared" si="2"/>
        <v>5.5</v>
      </c>
      <c r="H69" s="23">
        <f t="shared" si="3"/>
        <v>0.73333333333333328</v>
      </c>
    </row>
    <row r="70" spans="1:8" x14ac:dyDescent="0.2">
      <c r="A70">
        <v>69</v>
      </c>
      <c r="B70" t="s">
        <v>30</v>
      </c>
      <c r="C70" s="14">
        <v>85</v>
      </c>
      <c r="D70" s="14">
        <v>43.5</v>
      </c>
      <c r="E70">
        <v>26</v>
      </c>
      <c r="F70">
        <f>SUMIF(ORDERLINES!E:E,PRODUCTS!A70,ORDERLINES!G:G)</f>
        <v>14</v>
      </c>
      <c r="G70" s="11">
        <f t="shared" si="2"/>
        <v>41.5</v>
      </c>
      <c r="H70" s="23">
        <f t="shared" si="3"/>
        <v>0.95402298850574707</v>
      </c>
    </row>
    <row r="71" spans="1:8" x14ac:dyDescent="0.2">
      <c r="A71">
        <v>70</v>
      </c>
      <c r="B71" t="s">
        <v>2138</v>
      </c>
      <c r="C71" s="14">
        <v>55</v>
      </c>
      <c r="D71" s="14">
        <v>28.5</v>
      </c>
      <c r="E71">
        <v>22</v>
      </c>
      <c r="F71">
        <f>SUMIF(ORDERLINES!E:E,PRODUCTS!A71,ORDERLINES!G:G)</f>
        <v>18</v>
      </c>
      <c r="G71" s="11">
        <f t="shared" si="2"/>
        <v>26.5</v>
      </c>
      <c r="H71" s="23">
        <f t="shared" si="3"/>
        <v>0.92982456140350878</v>
      </c>
    </row>
    <row r="72" spans="1:8" x14ac:dyDescent="0.2">
      <c r="A72">
        <v>71</v>
      </c>
      <c r="B72" t="s">
        <v>2139</v>
      </c>
      <c r="C72" s="14">
        <v>33</v>
      </c>
      <c r="D72" s="14">
        <v>17.5</v>
      </c>
      <c r="E72">
        <v>26</v>
      </c>
      <c r="F72">
        <f>SUMIF(ORDERLINES!E:E,PRODUCTS!A72,ORDERLINES!G:G)</f>
        <v>24</v>
      </c>
      <c r="G72" s="11">
        <f t="shared" si="2"/>
        <v>15.5</v>
      </c>
      <c r="H72" s="23">
        <f t="shared" si="3"/>
        <v>0.88571428571428568</v>
      </c>
    </row>
    <row r="73" spans="1:8" x14ac:dyDescent="0.2">
      <c r="A73">
        <v>72</v>
      </c>
      <c r="B73" t="s">
        <v>31</v>
      </c>
      <c r="C73" s="14">
        <v>30</v>
      </c>
      <c r="D73" s="14">
        <v>18</v>
      </c>
      <c r="E73">
        <v>17</v>
      </c>
      <c r="F73">
        <f>SUMIF(ORDERLINES!E:E,PRODUCTS!A73,ORDERLINES!G:G)</f>
        <v>19</v>
      </c>
      <c r="G73" s="11">
        <f t="shared" si="2"/>
        <v>12</v>
      </c>
      <c r="H73" s="23">
        <f t="shared" si="3"/>
        <v>0.66666666666666663</v>
      </c>
    </row>
    <row r="74" spans="1:8" x14ac:dyDescent="0.2">
      <c r="A74">
        <v>73</v>
      </c>
      <c r="B74" t="s">
        <v>32</v>
      </c>
      <c r="C74" s="14">
        <v>1500</v>
      </c>
      <c r="D74" s="14">
        <v>752</v>
      </c>
      <c r="E74">
        <v>7</v>
      </c>
      <c r="F74">
        <f>SUMIF(ORDERLINES!E:E,PRODUCTS!A74,ORDERLINES!G:G)</f>
        <v>8</v>
      </c>
      <c r="G74" s="11">
        <f t="shared" si="2"/>
        <v>748</v>
      </c>
      <c r="H74" s="23">
        <f t="shared" si="3"/>
        <v>0.99468085106382975</v>
      </c>
    </row>
    <row r="75" spans="1:8" x14ac:dyDescent="0.2">
      <c r="A75">
        <v>74</v>
      </c>
      <c r="B75" t="s">
        <v>33</v>
      </c>
      <c r="C75" s="14">
        <v>23</v>
      </c>
      <c r="D75" s="14">
        <v>13.5</v>
      </c>
      <c r="E75">
        <v>26</v>
      </c>
      <c r="F75">
        <f>SUMIF(ORDERLINES!E:E,PRODUCTS!A75,ORDERLINES!G:G)</f>
        <v>10</v>
      </c>
      <c r="G75" s="11">
        <f t="shared" si="2"/>
        <v>9.5</v>
      </c>
      <c r="H75" s="23">
        <f t="shared" si="3"/>
        <v>0.70370370370370372</v>
      </c>
    </row>
    <row r="76" spans="1:8" x14ac:dyDescent="0.2">
      <c r="A76">
        <v>75</v>
      </c>
      <c r="B76" t="s">
        <v>34</v>
      </c>
      <c r="C76" s="14">
        <v>140</v>
      </c>
      <c r="D76" s="14">
        <v>73</v>
      </c>
      <c r="E76">
        <v>18</v>
      </c>
      <c r="F76">
        <f>SUMIF(ORDERLINES!E:E,PRODUCTS!A76,ORDERLINES!G:G)</f>
        <v>5</v>
      </c>
      <c r="G76" s="11">
        <f t="shared" si="2"/>
        <v>67</v>
      </c>
      <c r="H76" s="23">
        <f t="shared" si="3"/>
        <v>0.9178082191780822</v>
      </c>
    </row>
    <row r="77" spans="1:8" x14ac:dyDescent="0.2">
      <c r="A77">
        <v>76</v>
      </c>
      <c r="B77" t="s">
        <v>35</v>
      </c>
      <c r="C77" s="14">
        <v>75</v>
      </c>
      <c r="D77" s="14">
        <v>39.5</v>
      </c>
      <c r="E77">
        <v>26</v>
      </c>
      <c r="F77">
        <f>SUMIF(ORDERLINES!E:E,PRODUCTS!A77,ORDERLINES!G:G)</f>
        <v>2</v>
      </c>
      <c r="G77" s="11">
        <f t="shared" si="2"/>
        <v>35.5</v>
      </c>
      <c r="H77" s="23">
        <f t="shared" si="3"/>
        <v>0.89873417721518989</v>
      </c>
    </row>
    <row r="78" spans="1:8" x14ac:dyDescent="0.2">
      <c r="A78">
        <v>77</v>
      </c>
      <c r="B78" t="s">
        <v>36</v>
      </c>
      <c r="C78" s="14">
        <v>13</v>
      </c>
      <c r="D78" s="14">
        <v>7.5</v>
      </c>
      <c r="E78">
        <v>17</v>
      </c>
      <c r="F78">
        <f>SUMIF(ORDERLINES!E:E,PRODUCTS!A78,ORDERLINES!G:G)</f>
        <v>14</v>
      </c>
      <c r="G78" s="11">
        <f t="shared" si="2"/>
        <v>5.5</v>
      </c>
      <c r="H78" s="23">
        <f t="shared" si="3"/>
        <v>0.73333333333333328</v>
      </c>
    </row>
    <row r="79" spans="1:8" x14ac:dyDescent="0.2">
      <c r="A79">
        <v>78</v>
      </c>
      <c r="B79" t="s">
        <v>37</v>
      </c>
      <c r="C79" s="14">
        <v>20</v>
      </c>
      <c r="D79" s="14">
        <v>12</v>
      </c>
      <c r="E79">
        <v>13</v>
      </c>
      <c r="F79">
        <f>SUMIF(ORDERLINES!E:E,PRODUCTS!A79,ORDERLINES!G:G)</f>
        <v>5</v>
      </c>
      <c r="G79" s="11">
        <f t="shared" si="2"/>
        <v>8</v>
      </c>
      <c r="H79" s="23">
        <f t="shared" si="3"/>
        <v>0.66666666666666663</v>
      </c>
    </row>
    <row r="80" spans="1:8" x14ac:dyDescent="0.2">
      <c r="A80">
        <v>79</v>
      </c>
      <c r="B80" t="s">
        <v>2140</v>
      </c>
      <c r="C80" s="14">
        <v>53</v>
      </c>
      <c r="D80" s="14">
        <v>28.5</v>
      </c>
      <c r="E80">
        <v>11</v>
      </c>
      <c r="F80">
        <f>SUMIF(ORDERLINES!E:E,PRODUCTS!A80,ORDERLINES!G:G)</f>
        <v>3</v>
      </c>
      <c r="G80" s="11">
        <f t="shared" si="2"/>
        <v>24.5</v>
      </c>
      <c r="H80" s="23">
        <f t="shared" si="3"/>
        <v>0.85964912280701755</v>
      </c>
    </row>
    <row r="81" spans="1:8" x14ac:dyDescent="0.2">
      <c r="A81">
        <v>80</v>
      </c>
      <c r="B81" t="s">
        <v>2141</v>
      </c>
      <c r="C81" s="14">
        <v>22</v>
      </c>
      <c r="D81" s="14">
        <v>13</v>
      </c>
      <c r="E81">
        <v>15</v>
      </c>
      <c r="F81">
        <f>SUMIF(ORDERLINES!E:E,PRODUCTS!A81,ORDERLINES!G:G)</f>
        <v>15</v>
      </c>
      <c r="G81" s="11">
        <f t="shared" si="2"/>
        <v>9</v>
      </c>
      <c r="H81" s="23">
        <f t="shared" si="3"/>
        <v>0.69230769230769229</v>
      </c>
    </row>
    <row r="82" spans="1:8" x14ac:dyDescent="0.2">
      <c r="A82">
        <v>81</v>
      </c>
      <c r="B82" t="s">
        <v>38</v>
      </c>
      <c r="C82" s="14">
        <v>190</v>
      </c>
      <c r="D82" s="14">
        <v>98</v>
      </c>
      <c r="E82">
        <v>26</v>
      </c>
      <c r="F82">
        <f>SUMIF(ORDERLINES!E:E,PRODUCTS!A82,ORDERLINES!G:G)</f>
        <v>22</v>
      </c>
      <c r="G82" s="11">
        <f t="shared" si="2"/>
        <v>92</v>
      </c>
      <c r="H82" s="23">
        <f t="shared" si="3"/>
        <v>0.93877551020408168</v>
      </c>
    </row>
    <row r="83" spans="1:8" x14ac:dyDescent="0.2">
      <c r="A83">
        <v>82</v>
      </c>
      <c r="B83" t="s">
        <v>39</v>
      </c>
      <c r="C83" s="14">
        <v>205</v>
      </c>
      <c r="D83" s="14">
        <v>105.5</v>
      </c>
      <c r="E83">
        <v>19</v>
      </c>
      <c r="F83">
        <f>SUMIF(ORDERLINES!E:E,PRODUCTS!A83,ORDERLINES!G:G)</f>
        <v>10</v>
      </c>
      <c r="G83" s="11">
        <f t="shared" si="2"/>
        <v>99.5</v>
      </c>
      <c r="H83" s="23">
        <f t="shared" si="3"/>
        <v>0.94312796208530802</v>
      </c>
    </row>
    <row r="84" spans="1:8" x14ac:dyDescent="0.2">
      <c r="A84">
        <v>83</v>
      </c>
      <c r="B84" t="s">
        <v>2142</v>
      </c>
      <c r="C84" s="14">
        <v>590</v>
      </c>
      <c r="D84" s="14">
        <v>298</v>
      </c>
      <c r="E84">
        <v>19</v>
      </c>
      <c r="F84">
        <f>SUMIF(ORDERLINES!E:E,PRODUCTS!A84,ORDERLINES!G:G)</f>
        <v>22</v>
      </c>
      <c r="G84" s="11">
        <f t="shared" si="2"/>
        <v>292</v>
      </c>
      <c r="H84" s="23">
        <f t="shared" si="3"/>
        <v>0.97986577181208057</v>
      </c>
    </row>
    <row r="85" spans="1:8" x14ac:dyDescent="0.2">
      <c r="A85">
        <v>84</v>
      </c>
      <c r="B85" t="s">
        <v>2143</v>
      </c>
      <c r="C85" s="14">
        <v>90</v>
      </c>
      <c r="D85" s="14">
        <v>48</v>
      </c>
      <c r="E85">
        <v>1</v>
      </c>
      <c r="F85">
        <f>SUMIF(ORDERLINES!E:E,PRODUCTS!A85,ORDERLINES!G:G)</f>
        <v>7</v>
      </c>
      <c r="G85" s="11">
        <f t="shared" si="2"/>
        <v>42</v>
      </c>
      <c r="H85" s="23">
        <f t="shared" si="3"/>
        <v>0.875</v>
      </c>
    </row>
    <row r="86" spans="1:8" x14ac:dyDescent="0.2">
      <c r="A86">
        <v>85</v>
      </c>
      <c r="B86" t="s">
        <v>40</v>
      </c>
      <c r="C86" s="14">
        <v>29</v>
      </c>
      <c r="D86" s="14">
        <v>16.5</v>
      </c>
      <c r="E86">
        <v>14</v>
      </c>
      <c r="F86">
        <f>SUMIF(ORDERLINES!E:E,PRODUCTS!A86,ORDERLINES!G:G)</f>
        <v>4</v>
      </c>
      <c r="G86" s="11">
        <f t="shared" si="2"/>
        <v>12.5</v>
      </c>
      <c r="H86" s="23">
        <f t="shared" si="3"/>
        <v>0.75757575757575757</v>
      </c>
    </row>
    <row r="87" spans="1:8" x14ac:dyDescent="0.2">
      <c r="A87">
        <v>86</v>
      </c>
      <c r="B87" t="s">
        <v>2144</v>
      </c>
      <c r="C87" s="14">
        <v>60</v>
      </c>
      <c r="D87" s="14">
        <v>31</v>
      </c>
      <c r="E87">
        <v>22</v>
      </c>
      <c r="F87">
        <f>SUMIF(ORDERLINES!E:E,PRODUCTS!A87,ORDERLINES!G:G)</f>
        <v>23</v>
      </c>
      <c r="G87" s="11">
        <f t="shared" si="2"/>
        <v>29</v>
      </c>
      <c r="H87" s="23">
        <f t="shared" si="3"/>
        <v>0.93548387096774188</v>
      </c>
    </row>
    <row r="88" spans="1:8" x14ac:dyDescent="0.2">
      <c r="A88">
        <v>87</v>
      </c>
      <c r="B88" t="s">
        <v>41</v>
      </c>
      <c r="C88" s="14">
        <v>23</v>
      </c>
      <c r="D88" s="14">
        <v>12.5</v>
      </c>
      <c r="E88">
        <v>4</v>
      </c>
      <c r="F88">
        <f>SUMIF(ORDERLINES!E:E,PRODUCTS!A88,ORDERLINES!G:G)</f>
        <v>22</v>
      </c>
      <c r="G88" s="11">
        <f t="shared" si="2"/>
        <v>10.5</v>
      </c>
      <c r="H88" s="23">
        <f t="shared" si="3"/>
        <v>0.84</v>
      </c>
    </row>
    <row r="89" spans="1:8" x14ac:dyDescent="0.2">
      <c r="A89">
        <v>88</v>
      </c>
      <c r="B89" t="s">
        <v>2145</v>
      </c>
      <c r="C89" s="14">
        <v>95</v>
      </c>
      <c r="D89" s="14">
        <v>48.5</v>
      </c>
      <c r="E89">
        <v>16</v>
      </c>
      <c r="F89">
        <f>SUMIF(ORDERLINES!E:E,PRODUCTS!A89,ORDERLINES!G:G)</f>
        <v>16</v>
      </c>
      <c r="G89" s="11">
        <f t="shared" si="2"/>
        <v>46.5</v>
      </c>
      <c r="H89" s="23">
        <f t="shared" si="3"/>
        <v>0.95876288659793818</v>
      </c>
    </row>
    <row r="90" spans="1:8" x14ac:dyDescent="0.2">
      <c r="A90">
        <v>89</v>
      </c>
      <c r="B90" t="s">
        <v>2146</v>
      </c>
      <c r="C90" s="14">
        <v>58</v>
      </c>
      <c r="D90" s="14">
        <v>32</v>
      </c>
      <c r="E90">
        <v>11</v>
      </c>
      <c r="F90">
        <f>SUMIF(ORDERLINES!E:E,PRODUCTS!A90,ORDERLINES!G:G)</f>
        <v>36</v>
      </c>
      <c r="G90" s="11">
        <f t="shared" si="2"/>
        <v>26</v>
      </c>
      <c r="H90" s="23">
        <f t="shared" si="3"/>
        <v>0.8125</v>
      </c>
    </row>
    <row r="91" spans="1:8" x14ac:dyDescent="0.2">
      <c r="A91">
        <v>90</v>
      </c>
      <c r="B91" t="s">
        <v>2147</v>
      </c>
      <c r="C91" s="14">
        <v>35</v>
      </c>
      <c r="D91" s="14">
        <v>20.5</v>
      </c>
      <c r="E91">
        <v>4</v>
      </c>
      <c r="F91">
        <f>SUMIF(ORDERLINES!E:E,PRODUCTS!A91,ORDERLINES!G:G)</f>
        <v>9</v>
      </c>
      <c r="G91" s="11">
        <f t="shared" si="2"/>
        <v>14.5</v>
      </c>
      <c r="H91" s="23">
        <f t="shared" si="3"/>
        <v>0.70731707317073167</v>
      </c>
    </row>
    <row r="92" spans="1:8" x14ac:dyDescent="0.2">
      <c r="A92">
        <v>91</v>
      </c>
      <c r="B92" t="s">
        <v>42</v>
      </c>
      <c r="C92" s="14">
        <v>40</v>
      </c>
      <c r="D92" s="14">
        <v>21</v>
      </c>
      <c r="E92">
        <v>3</v>
      </c>
      <c r="F92">
        <f>SUMIF(ORDERLINES!E:E,PRODUCTS!A92,ORDERLINES!G:G)</f>
        <v>19</v>
      </c>
      <c r="G92" s="11">
        <f t="shared" si="2"/>
        <v>19</v>
      </c>
      <c r="H92" s="23">
        <f t="shared" si="3"/>
        <v>0.90476190476190477</v>
      </c>
    </row>
    <row r="93" spans="1:8" x14ac:dyDescent="0.2">
      <c r="A93">
        <v>92</v>
      </c>
      <c r="B93" t="s">
        <v>43</v>
      </c>
      <c r="C93" s="14">
        <v>40</v>
      </c>
      <c r="D93" s="14">
        <v>22</v>
      </c>
      <c r="E93">
        <v>3</v>
      </c>
      <c r="F93">
        <f>SUMIF(ORDERLINES!E:E,PRODUCTS!A93,ORDERLINES!G:G)</f>
        <v>9</v>
      </c>
      <c r="G93" s="11">
        <f t="shared" si="2"/>
        <v>18</v>
      </c>
      <c r="H93" s="23">
        <f t="shared" si="3"/>
        <v>0.81818181818181823</v>
      </c>
    </row>
    <row r="94" spans="1:8" x14ac:dyDescent="0.2">
      <c r="A94">
        <v>93</v>
      </c>
      <c r="B94" t="s">
        <v>44</v>
      </c>
      <c r="C94" s="14">
        <v>21</v>
      </c>
      <c r="D94" s="14">
        <v>13.5</v>
      </c>
      <c r="E94">
        <v>12</v>
      </c>
      <c r="F94">
        <f>SUMIF(ORDERLINES!E:E,PRODUCTS!A94,ORDERLINES!G:G)</f>
        <v>4</v>
      </c>
      <c r="G94" s="11">
        <f t="shared" si="2"/>
        <v>7.5</v>
      </c>
      <c r="H94" s="23">
        <f t="shared" si="3"/>
        <v>0.55555555555555558</v>
      </c>
    </row>
    <row r="95" spans="1:8" x14ac:dyDescent="0.2">
      <c r="A95">
        <v>94</v>
      </c>
      <c r="B95" t="s">
        <v>45</v>
      </c>
      <c r="C95" s="14">
        <v>25</v>
      </c>
      <c r="D95" s="14">
        <v>14.5</v>
      </c>
      <c r="E95">
        <v>12</v>
      </c>
      <c r="F95">
        <f>SUMIF(ORDERLINES!E:E,PRODUCTS!A95,ORDERLINES!G:G)</f>
        <v>31</v>
      </c>
      <c r="G95" s="11">
        <f t="shared" si="2"/>
        <v>10.5</v>
      </c>
      <c r="H95" s="23">
        <f t="shared" si="3"/>
        <v>0.72413793103448276</v>
      </c>
    </row>
    <row r="96" spans="1:8" x14ac:dyDescent="0.2">
      <c r="A96">
        <v>95</v>
      </c>
      <c r="B96" t="s">
        <v>46</v>
      </c>
      <c r="C96" s="14">
        <v>19</v>
      </c>
      <c r="D96" s="14">
        <v>11.5</v>
      </c>
      <c r="E96">
        <v>12</v>
      </c>
      <c r="F96">
        <f>SUMIF(ORDERLINES!E:E,PRODUCTS!A96,ORDERLINES!G:G)</f>
        <v>19</v>
      </c>
      <c r="G96" s="11">
        <f t="shared" si="2"/>
        <v>7.5</v>
      </c>
      <c r="H96" s="23">
        <f t="shared" si="3"/>
        <v>0.65217391304347827</v>
      </c>
    </row>
    <row r="97" spans="1:8" x14ac:dyDescent="0.2">
      <c r="A97">
        <v>96</v>
      </c>
      <c r="B97" t="s">
        <v>47</v>
      </c>
      <c r="C97" s="14">
        <v>39</v>
      </c>
      <c r="D97" s="14">
        <v>22.5</v>
      </c>
      <c r="E97">
        <v>24</v>
      </c>
      <c r="F97">
        <f>SUMIF(ORDERLINES!E:E,PRODUCTS!A97,ORDERLINES!G:G)</f>
        <v>18</v>
      </c>
      <c r="G97" s="11">
        <f t="shared" si="2"/>
        <v>16.5</v>
      </c>
      <c r="H97" s="23">
        <f t="shared" si="3"/>
        <v>0.73333333333333328</v>
      </c>
    </row>
    <row r="98" spans="1:8" x14ac:dyDescent="0.2">
      <c r="A98">
        <v>97</v>
      </c>
      <c r="B98" t="s">
        <v>48</v>
      </c>
      <c r="C98" s="14">
        <v>95</v>
      </c>
      <c r="D98" s="14">
        <v>49.5</v>
      </c>
      <c r="E98">
        <v>23</v>
      </c>
      <c r="F98">
        <f>SUMIF(ORDERLINES!E:E,PRODUCTS!A98,ORDERLINES!G:G)</f>
        <v>7</v>
      </c>
      <c r="G98" s="11">
        <f t="shared" si="2"/>
        <v>45.5</v>
      </c>
      <c r="H98" s="23">
        <f t="shared" si="3"/>
        <v>0.91919191919191923</v>
      </c>
    </row>
    <row r="99" spans="1:8" x14ac:dyDescent="0.2">
      <c r="A99">
        <v>98</v>
      </c>
      <c r="B99" t="s">
        <v>49</v>
      </c>
      <c r="C99" s="14">
        <v>14</v>
      </c>
      <c r="D99" s="14">
        <v>9</v>
      </c>
      <c r="E99">
        <v>6</v>
      </c>
      <c r="F99">
        <f>SUMIF(ORDERLINES!E:E,PRODUCTS!A99,ORDERLINES!G:G)</f>
        <v>7</v>
      </c>
      <c r="G99" s="11">
        <f t="shared" si="2"/>
        <v>5</v>
      </c>
      <c r="H99" s="23">
        <f t="shared" si="3"/>
        <v>0.55555555555555558</v>
      </c>
    </row>
    <row r="100" spans="1:8" x14ac:dyDescent="0.2">
      <c r="A100">
        <v>99</v>
      </c>
      <c r="B100" s="2" t="s">
        <v>2187</v>
      </c>
      <c r="C100" s="14">
        <v>9</v>
      </c>
      <c r="D100" s="14">
        <v>7.5</v>
      </c>
      <c r="E100">
        <v>17</v>
      </c>
      <c r="F100">
        <f>SUMIF(ORDERLINES!E:E,PRODUCTS!A100,ORDERLINES!G:G)</f>
        <v>98</v>
      </c>
      <c r="G100" s="11">
        <f t="shared" si="2"/>
        <v>1.5</v>
      </c>
      <c r="H100" s="23">
        <f t="shared" si="3"/>
        <v>0.2</v>
      </c>
    </row>
    <row r="101" spans="1:8" x14ac:dyDescent="0.2">
      <c r="A101">
        <v>100</v>
      </c>
      <c r="B101" t="s">
        <v>50</v>
      </c>
      <c r="C101" s="14">
        <v>64</v>
      </c>
      <c r="D101" s="14">
        <v>35</v>
      </c>
      <c r="E101">
        <v>7</v>
      </c>
      <c r="F101">
        <f>SUMIF(ORDERLINES!E:E,PRODUCTS!A101,ORDERLINES!G:G)</f>
        <v>15</v>
      </c>
      <c r="G101" s="11">
        <f t="shared" si="2"/>
        <v>29</v>
      </c>
      <c r="H101" s="23">
        <f t="shared" si="3"/>
        <v>0.82857142857142863</v>
      </c>
    </row>
    <row r="102" spans="1:8" x14ac:dyDescent="0.2">
      <c r="A102">
        <v>101</v>
      </c>
      <c r="B102" t="s">
        <v>2148</v>
      </c>
      <c r="C102" s="14">
        <v>35</v>
      </c>
      <c r="D102" s="14">
        <v>20.5</v>
      </c>
      <c r="E102">
        <v>23</v>
      </c>
      <c r="F102">
        <f>SUMIF(ORDERLINES!E:E,PRODUCTS!A102,ORDERLINES!G:G)</f>
        <v>26</v>
      </c>
      <c r="G102" s="11">
        <f t="shared" si="2"/>
        <v>14.5</v>
      </c>
      <c r="H102" s="23">
        <f t="shared" si="3"/>
        <v>0.70731707317073167</v>
      </c>
    </row>
    <row r="103" spans="1:8" x14ac:dyDescent="0.2">
      <c r="A103">
        <v>102</v>
      </c>
      <c r="B103" t="s">
        <v>51</v>
      </c>
      <c r="C103" s="14">
        <v>45</v>
      </c>
      <c r="D103" s="14">
        <v>23.5</v>
      </c>
      <c r="E103">
        <v>17</v>
      </c>
      <c r="F103">
        <f>SUMIF(ORDERLINES!E:E,PRODUCTS!A103,ORDERLINES!G:G)</f>
        <v>11</v>
      </c>
      <c r="G103" s="11">
        <f t="shared" si="2"/>
        <v>21.5</v>
      </c>
      <c r="H103" s="23">
        <f t="shared" si="3"/>
        <v>0.91489361702127658</v>
      </c>
    </row>
    <row r="104" spans="1:8" x14ac:dyDescent="0.2">
      <c r="A104">
        <v>103</v>
      </c>
      <c r="B104" t="s">
        <v>52</v>
      </c>
      <c r="C104" s="14">
        <v>14</v>
      </c>
      <c r="D104" s="14">
        <v>10</v>
      </c>
      <c r="E104">
        <v>6</v>
      </c>
      <c r="F104">
        <f>SUMIF(ORDERLINES!E:E,PRODUCTS!A104,ORDERLINES!G:G)</f>
        <v>33</v>
      </c>
      <c r="G104" s="11">
        <f t="shared" si="2"/>
        <v>4</v>
      </c>
      <c r="H104" s="23">
        <f t="shared" si="3"/>
        <v>0.4</v>
      </c>
    </row>
    <row r="105" spans="1:8" x14ac:dyDescent="0.2">
      <c r="A105">
        <v>104</v>
      </c>
      <c r="B105" t="s">
        <v>2149</v>
      </c>
      <c r="C105" s="14">
        <v>43</v>
      </c>
      <c r="D105" s="14">
        <v>23.5</v>
      </c>
      <c r="E105">
        <v>11</v>
      </c>
      <c r="F105">
        <f>SUMIF(ORDERLINES!E:E,PRODUCTS!A105,ORDERLINES!G:G)</f>
        <v>12</v>
      </c>
      <c r="G105" s="11">
        <f t="shared" si="2"/>
        <v>19.5</v>
      </c>
      <c r="H105" s="23">
        <f t="shared" si="3"/>
        <v>0.82978723404255317</v>
      </c>
    </row>
    <row r="106" spans="1:8" x14ac:dyDescent="0.2">
      <c r="A106">
        <v>105</v>
      </c>
      <c r="B106" t="s">
        <v>2150</v>
      </c>
      <c r="C106" s="14">
        <v>65</v>
      </c>
      <c r="D106" s="14">
        <v>33.5</v>
      </c>
      <c r="E106">
        <v>22</v>
      </c>
      <c r="F106">
        <f>SUMIF(ORDERLINES!E:E,PRODUCTS!A106,ORDERLINES!G:G)</f>
        <v>23</v>
      </c>
      <c r="G106" s="11">
        <f t="shared" si="2"/>
        <v>31.5</v>
      </c>
      <c r="H106" s="23">
        <f t="shared" si="3"/>
        <v>0.94029850746268662</v>
      </c>
    </row>
    <row r="107" spans="1:8" x14ac:dyDescent="0.2">
      <c r="A107">
        <v>106</v>
      </c>
      <c r="B107" t="s">
        <v>53</v>
      </c>
      <c r="C107" s="14">
        <v>72</v>
      </c>
      <c r="D107" s="14">
        <v>38</v>
      </c>
      <c r="E107">
        <v>15</v>
      </c>
      <c r="F107">
        <f>SUMIF(ORDERLINES!E:E,PRODUCTS!A107,ORDERLINES!G:G)</f>
        <v>18</v>
      </c>
      <c r="G107" s="11">
        <f t="shared" si="2"/>
        <v>34</v>
      </c>
      <c r="H107" s="23">
        <f t="shared" si="3"/>
        <v>0.89473684210526316</v>
      </c>
    </row>
    <row r="108" spans="1:8" x14ac:dyDescent="0.2">
      <c r="A108">
        <v>107</v>
      </c>
      <c r="B108" t="s">
        <v>54</v>
      </c>
      <c r="C108" s="14">
        <v>17</v>
      </c>
      <c r="D108" s="14">
        <v>11.5</v>
      </c>
      <c r="E108">
        <v>20</v>
      </c>
      <c r="F108">
        <f>SUMIF(ORDERLINES!E:E,PRODUCTS!A108,ORDERLINES!G:G)</f>
        <v>19</v>
      </c>
      <c r="G108" s="11">
        <f t="shared" si="2"/>
        <v>5.5</v>
      </c>
      <c r="H108" s="23">
        <f t="shared" si="3"/>
        <v>0.47826086956521741</v>
      </c>
    </row>
    <row r="109" spans="1:8" x14ac:dyDescent="0.2">
      <c r="A109">
        <v>108</v>
      </c>
      <c r="B109" t="s">
        <v>55</v>
      </c>
      <c r="C109" s="14">
        <v>20</v>
      </c>
      <c r="D109" s="14">
        <v>13</v>
      </c>
      <c r="E109">
        <v>4</v>
      </c>
      <c r="F109">
        <f>SUMIF(ORDERLINES!E:E,PRODUCTS!A109,ORDERLINES!G:G)</f>
        <v>16</v>
      </c>
      <c r="G109" s="11">
        <f t="shared" si="2"/>
        <v>7</v>
      </c>
      <c r="H109" s="23">
        <f t="shared" si="3"/>
        <v>0.53846153846153844</v>
      </c>
    </row>
    <row r="110" spans="1:8" x14ac:dyDescent="0.2">
      <c r="A110">
        <v>109</v>
      </c>
      <c r="B110" t="s">
        <v>56</v>
      </c>
      <c r="C110" s="14">
        <v>29</v>
      </c>
      <c r="D110" s="14">
        <v>15.5</v>
      </c>
      <c r="E110">
        <v>15</v>
      </c>
      <c r="F110">
        <f>SUMIF(ORDERLINES!E:E,PRODUCTS!A110,ORDERLINES!G:G)</f>
        <v>14</v>
      </c>
      <c r="G110" s="11">
        <f t="shared" si="2"/>
        <v>13.5</v>
      </c>
      <c r="H110" s="23">
        <f t="shared" si="3"/>
        <v>0.87096774193548387</v>
      </c>
    </row>
    <row r="111" spans="1:8" x14ac:dyDescent="0.2">
      <c r="A111">
        <v>110</v>
      </c>
      <c r="B111" t="s">
        <v>57</v>
      </c>
      <c r="C111" s="14">
        <v>65</v>
      </c>
      <c r="D111" s="14">
        <v>35.5</v>
      </c>
      <c r="E111">
        <v>11</v>
      </c>
      <c r="F111">
        <f>SUMIF(ORDERLINES!E:E,PRODUCTS!A111,ORDERLINES!G:G)</f>
        <v>19</v>
      </c>
      <c r="G111" s="11">
        <f t="shared" si="2"/>
        <v>29.5</v>
      </c>
      <c r="H111" s="23">
        <f t="shared" si="3"/>
        <v>0.83098591549295775</v>
      </c>
    </row>
    <row r="112" spans="1:8" x14ac:dyDescent="0.2">
      <c r="A112">
        <v>111</v>
      </c>
      <c r="B112" t="s">
        <v>58</v>
      </c>
      <c r="C112" s="14">
        <v>18</v>
      </c>
      <c r="D112" s="14">
        <v>12</v>
      </c>
      <c r="E112">
        <v>21</v>
      </c>
      <c r="F112">
        <f>SUMIF(ORDERLINES!E:E,PRODUCTS!A112,ORDERLINES!G:G)</f>
        <v>30</v>
      </c>
      <c r="G112" s="11">
        <f t="shared" si="2"/>
        <v>6</v>
      </c>
      <c r="H112" s="23">
        <f t="shared" si="3"/>
        <v>0.5</v>
      </c>
    </row>
    <row r="113" spans="1:8" x14ac:dyDescent="0.2">
      <c r="A113">
        <v>112</v>
      </c>
      <c r="B113" t="s">
        <v>2151</v>
      </c>
      <c r="C113" s="14">
        <v>25</v>
      </c>
      <c r="D113" s="14">
        <v>14.5</v>
      </c>
      <c r="E113">
        <v>3</v>
      </c>
      <c r="F113">
        <f>SUMIF(ORDERLINES!E:E,PRODUCTS!A113,ORDERLINES!G:G)</f>
        <v>9</v>
      </c>
      <c r="G113" s="11">
        <f t="shared" si="2"/>
        <v>10.5</v>
      </c>
      <c r="H113" s="23">
        <f t="shared" si="3"/>
        <v>0.72413793103448276</v>
      </c>
    </row>
    <row r="114" spans="1:8" x14ac:dyDescent="0.2">
      <c r="A114">
        <v>113</v>
      </c>
      <c r="B114" t="s">
        <v>59</v>
      </c>
      <c r="C114" s="14">
        <v>40</v>
      </c>
      <c r="D114" s="14">
        <v>23</v>
      </c>
      <c r="E114">
        <v>22</v>
      </c>
      <c r="F114">
        <f>SUMIF(ORDERLINES!E:E,PRODUCTS!A114,ORDERLINES!G:G)</f>
        <v>17</v>
      </c>
      <c r="G114" s="11">
        <f t="shared" si="2"/>
        <v>17</v>
      </c>
      <c r="H114" s="23">
        <f t="shared" si="3"/>
        <v>0.73913043478260865</v>
      </c>
    </row>
    <row r="115" spans="1:8" x14ac:dyDescent="0.2">
      <c r="A115">
        <v>114</v>
      </c>
      <c r="B115" t="s">
        <v>60</v>
      </c>
      <c r="C115" s="14">
        <v>84</v>
      </c>
      <c r="D115" s="14">
        <v>44</v>
      </c>
      <c r="E115">
        <v>9</v>
      </c>
      <c r="F115">
        <f>SUMIF(ORDERLINES!E:E,PRODUCTS!A115,ORDERLINES!G:G)</f>
        <v>8</v>
      </c>
      <c r="G115" s="11">
        <f t="shared" si="2"/>
        <v>40</v>
      </c>
      <c r="H115" s="23">
        <f t="shared" si="3"/>
        <v>0.90909090909090906</v>
      </c>
    </row>
    <row r="116" spans="1:8" x14ac:dyDescent="0.2">
      <c r="A116">
        <v>115</v>
      </c>
      <c r="B116" t="s">
        <v>61</v>
      </c>
      <c r="C116" s="14">
        <v>38</v>
      </c>
      <c r="D116" s="14">
        <v>22</v>
      </c>
      <c r="E116">
        <v>4</v>
      </c>
      <c r="F116">
        <f>SUMIF(ORDERLINES!E:E,PRODUCTS!A116,ORDERLINES!G:G)</f>
        <v>8</v>
      </c>
      <c r="G116" s="11">
        <f t="shared" si="2"/>
        <v>16</v>
      </c>
      <c r="H116" s="23">
        <f t="shared" si="3"/>
        <v>0.72727272727272729</v>
      </c>
    </row>
    <row r="117" spans="1:8" x14ac:dyDescent="0.2">
      <c r="A117">
        <v>116</v>
      </c>
      <c r="B117" t="s">
        <v>62</v>
      </c>
      <c r="C117" s="14">
        <v>20</v>
      </c>
      <c r="D117" s="14">
        <v>11</v>
      </c>
      <c r="E117">
        <v>15</v>
      </c>
      <c r="F117">
        <f>SUMIF(ORDERLINES!E:E,PRODUCTS!A117,ORDERLINES!G:G)</f>
        <v>16</v>
      </c>
      <c r="G117" s="11">
        <f t="shared" si="2"/>
        <v>9</v>
      </c>
      <c r="H117" s="23">
        <f t="shared" si="3"/>
        <v>0.81818181818181823</v>
      </c>
    </row>
    <row r="118" spans="1:8" x14ac:dyDescent="0.2">
      <c r="A118">
        <v>117</v>
      </c>
      <c r="B118" t="s">
        <v>2152</v>
      </c>
      <c r="C118" s="14">
        <v>43</v>
      </c>
      <c r="D118" s="14">
        <v>23.5</v>
      </c>
      <c r="E118">
        <v>16</v>
      </c>
      <c r="F118">
        <f>SUMIF(ORDERLINES!E:E,PRODUCTS!A118,ORDERLINES!G:G)</f>
        <v>10</v>
      </c>
      <c r="G118" s="11">
        <f t="shared" si="2"/>
        <v>19.5</v>
      </c>
      <c r="H118" s="23">
        <f t="shared" si="3"/>
        <v>0.82978723404255317</v>
      </c>
    </row>
    <row r="119" spans="1:8" x14ac:dyDescent="0.2">
      <c r="A119">
        <v>118</v>
      </c>
      <c r="B119" t="s">
        <v>2153</v>
      </c>
      <c r="C119" s="14">
        <v>204</v>
      </c>
      <c r="D119" s="14">
        <v>105</v>
      </c>
      <c r="E119">
        <v>9</v>
      </c>
      <c r="F119">
        <f>SUMIF(ORDERLINES!E:E,PRODUCTS!A119,ORDERLINES!G:G)</f>
        <v>4</v>
      </c>
      <c r="G119" s="11">
        <f t="shared" si="2"/>
        <v>99</v>
      </c>
      <c r="H119" s="23">
        <f t="shared" si="3"/>
        <v>0.94285714285714284</v>
      </c>
    </row>
    <row r="120" spans="1:8" x14ac:dyDescent="0.2">
      <c r="A120">
        <v>119</v>
      </c>
      <c r="B120" t="s">
        <v>63</v>
      </c>
      <c r="C120" s="14">
        <v>65</v>
      </c>
      <c r="D120" s="14">
        <v>33.5</v>
      </c>
      <c r="E120">
        <v>16</v>
      </c>
      <c r="F120">
        <f>SUMIF(ORDERLINES!E:E,PRODUCTS!A120,ORDERLINES!G:G)</f>
        <v>5</v>
      </c>
      <c r="G120" s="11">
        <f t="shared" si="2"/>
        <v>31.5</v>
      </c>
      <c r="H120" s="23">
        <f t="shared" si="3"/>
        <v>0.94029850746268662</v>
      </c>
    </row>
    <row r="121" spans="1:8" x14ac:dyDescent="0.2">
      <c r="A121">
        <v>120</v>
      </c>
      <c r="B121" t="s">
        <v>2185</v>
      </c>
      <c r="C121" s="14">
        <v>80</v>
      </c>
      <c r="D121" s="14">
        <v>42</v>
      </c>
      <c r="E121">
        <v>26</v>
      </c>
      <c r="F121">
        <f>SUMIF(ORDERLINES!E:E,PRODUCTS!A121,ORDERLINES!G:G)</f>
        <v>6</v>
      </c>
      <c r="G121" s="11">
        <f t="shared" si="2"/>
        <v>38</v>
      </c>
      <c r="H121" s="23">
        <f t="shared" si="3"/>
        <v>0.90476190476190477</v>
      </c>
    </row>
    <row r="122" spans="1:8" x14ac:dyDescent="0.2">
      <c r="A122">
        <v>121</v>
      </c>
      <c r="B122" t="s">
        <v>2186</v>
      </c>
      <c r="C122" s="14">
        <v>184</v>
      </c>
      <c r="D122" s="14">
        <v>93</v>
      </c>
      <c r="E122">
        <v>21</v>
      </c>
      <c r="F122">
        <f>SUMIF(ORDERLINES!E:E,PRODUCTS!A122,ORDERLINES!G:G)</f>
        <v>17</v>
      </c>
      <c r="G122" s="11">
        <f t="shared" si="2"/>
        <v>91</v>
      </c>
      <c r="H122" s="23">
        <f t="shared" si="3"/>
        <v>0.978494623655914</v>
      </c>
    </row>
    <row r="123" spans="1:8" x14ac:dyDescent="0.2">
      <c r="A123">
        <v>122</v>
      </c>
      <c r="B123" t="s">
        <v>64</v>
      </c>
      <c r="C123" s="14">
        <v>105</v>
      </c>
      <c r="D123" s="14">
        <v>55.5</v>
      </c>
      <c r="E123">
        <v>13</v>
      </c>
      <c r="F123">
        <f>SUMIF(ORDERLINES!E:E,PRODUCTS!A123,ORDERLINES!G:G)</f>
        <v>11</v>
      </c>
      <c r="G123" s="11">
        <f t="shared" si="2"/>
        <v>49.5</v>
      </c>
      <c r="H123" s="23">
        <f t="shared" si="3"/>
        <v>0.89189189189189189</v>
      </c>
    </row>
    <row r="124" spans="1:8" x14ac:dyDescent="0.2">
      <c r="A124">
        <v>123</v>
      </c>
      <c r="B124" t="s">
        <v>65</v>
      </c>
      <c r="C124" s="14">
        <v>75</v>
      </c>
      <c r="D124" s="14">
        <v>40.5</v>
      </c>
      <c r="E124">
        <v>11</v>
      </c>
      <c r="F124">
        <f>SUMIF(ORDERLINES!E:E,PRODUCTS!A124,ORDERLINES!G:G)</f>
        <v>20</v>
      </c>
      <c r="G124" s="11">
        <f t="shared" si="2"/>
        <v>34.5</v>
      </c>
      <c r="H124" s="23">
        <f t="shared" si="3"/>
        <v>0.85185185185185186</v>
      </c>
    </row>
    <row r="125" spans="1:8" x14ac:dyDescent="0.2">
      <c r="A125">
        <v>124</v>
      </c>
      <c r="B125" t="s">
        <v>66</v>
      </c>
      <c r="C125" s="14">
        <v>23</v>
      </c>
      <c r="D125" s="14">
        <v>14.5</v>
      </c>
      <c r="E125">
        <v>14</v>
      </c>
      <c r="F125">
        <f>SUMIF(ORDERLINES!E:E,PRODUCTS!A125,ORDERLINES!G:G)</f>
        <v>19</v>
      </c>
      <c r="G125" s="11">
        <f t="shared" si="2"/>
        <v>8.5</v>
      </c>
      <c r="H125" s="23">
        <f t="shared" si="3"/>
        <v>0.58620689655172409</v>
      </c>
    </row>
    <row r="126" spans="1:8" x14ac:dyDescent="0.2">
      <c r="A126">
        <v>125</v>
      </c>
      <c r="B126" t="s">
        <v>67</v>
      </c>
      <c r="C126" s="14">
        <v>27</v>
      </c>
      <c r="D126" s="14">
        <v>14.5</v>
      </c>
      <c r="E126">
        <v>3</v>
      </c>
      <c r="F126">
        <f>SUMIF(ORDERLINES!E:E,PRODUCTS!A126,ORDERLINES!G:G)</f>
        <v>23</v>
      </c>
      <c r="G126" s="11">
        <f t="shared" si="2"/>
        <v>12.5</v>
      </c>
      <c r="H126" s="23">
        <f t="shared" si="3"/>
        <v>0.86206896551724133</v>
      </c>
    </row>
    <row r="127" spans="1:8" x14ac:dyDescent="0.2">
      <c r="A127">
        <v>126</v>
      </c>
      <c r="B127" t="s">
        <v>68</v>
      </c>
      <c r="C127" s="14">
        <v>20</v>
      </c>
      <c r="D127" s="14">
        <v>13</v>
      </c>
      <c r="E127">
        <v>14</v>
      </c>
      <c r="F127">
        <f>SUMIF(ORDERLINES!E:E,PRODUCTS!A127,ORDERLINES!G:G)</f>
        <v>18</v>
      </c>
      <c r="G127" s="11">
        <f t="shared" si="2"/>
        <v>7</v>
      </c>
      <c r="H127" s="23">
        <f t="shared" si="3"/>
        <v>0.53846153846153844</v>
      </c>
    </row>
    <row r="128" spans="1:8" x14ac:dyDescent="0.2">
      <c r="A128">
        <v>127</v>
      </c>
      <c r="B128" t="s">
        <v>69</v>
      </c>
      <c r="C128" s="14">
        <v>27</v>
      </c>
      <c r="D128" s="14">
        <v>15.5</v>
      </c>
      <c r="E128">
        <v>24</v>
      </c>
      <c r="F128">
        <f>SUMIF(ORDERLINES!E:E,PRODUCTS!A128,ORDERLINES!G:G)</f>
        <v>9</v>
      </c>
      <c r="G128" s="11">
        <f t="shared" si="2"/>
        <v>11.5</v>
      </c>
      <c r="H128" s="23">
        <f t="shared" si="3"/>
        <v>0.74193548387096775</v>
      </c>
    </row>
    <row r="129" spans="1:8" x14ac:dyDescent="0.2">
      <c r="A129">
        <v>128</v>
      </c>
      <c r="B129" t="s">
        <v>70</v>
      </c>
      <c r="C129" s="14">
        <v>14</v>
      </c>
      <c r="D129" s="14">
        <v>10</v>
      </c>
      <c r="E129">
        <v>6</v>
      </c>
      <c r="F129">
        <f>SUMIF(ORDERLINES!E:E,PRODUCTS!A129,ORDERLINES!G:G)</f>
        <v>16</v>
      </c>
      <c r="G129" s="11">
        <f t="shared" si="2"/>
        <v>4</v>
      </c>
      <c r="H129" s="23">
        <f t="shared" si="3"/>
        <v>0.4</v>
      </c>
    </row>
    <row r="130" spans="1:8" x14ac:dyDescent="0.2">
      <c r="A130">
        <v>129</v>
      </c>
      <c r="B130" t="s">
        <v>71</v>
      </c>
      <c r="C130" s="14">
        <v>630</v>
      </c>
      <c r="D130" s="14">
        <v>316</v>
      </c>
      <c r="E130">
        <v>8</v>
      </c>
      <c r="F130">
        <f>SUMIF(ORDERLINES!E:E,PRODUCTS!A130,ORDERLINES!G:G)</f>
        <v>30</v>
      </c>
      <c r="G130" s="11">
        <f t="shared" si="2"/>
        <v>314</v>
      </c>
      <c r="H130" s="23">
        <f t="shared" si="3"/>
        <v>0.99367088607594933</v>
      </c>
    </row>
    <row r="131" spans="1:8" x14ac:dyDescent="0.2">
      <c r="A131">
        <v>130</v>
      </c>
      <c r="B131" t="s">
        <v>72</v>
      </c>
      <c r="C131" s="14">
        <v>25</v>
      </c>
      <c r="D131" s="14">
        <v>15.5</v>
      </c>
      <c r="E131">
        <v>3</v>
      </c>
      <c r="F131">
        <f>SUMIF(ORDERLINES!E:E,PRODUCTS!A131,ORDERLINES!G:G)</f>
        <v>25</v>
      </c>
      <c r="G131" s="11">
        <f t="shared" ref="G131:G194" si="4">C131-D131</f>
        <v>9.5</v>
      </c>
      <c r="H131" s="23">
        <f t="shared" ref="H131:H194" si="5">G131/D131</f>
        <v>0.61290322580645162</v>
      </c>
    </row>
    <row r="132" spans="1:8" x14ac:dyDescent="0.2">
      <c r="A132">
        <v>131</v>
      </c>
      <c r="B132" t="s">
        <v>73</v>
      </c>
      <c r="C132" s="14">
        <v>22</v>
      </c>
      <c r="D132" s="14">
        <v>13</v>
      </c>
      <c r="E132">
        <v>10</v>
      </c>
      <c r="F132">
        <f>SUMIF(ORDERLINES!E:E,PRODUCTS!A132,ORDERLINES!G:G)</f>
        <v>16</v>
      </c>
      <c r="G132" s="11">
        <f t="shared" si="4"/>
        <v>9</v>
      </c>
      <c r="H132" s="23">
        <f t="shared" si="5"/>
        <v>0.69230769230769229</v>
      </c>
    </row>
    <row r="133" spans="1:8" x14ac:dyDescent="0.2">
      <c r="A133">
        <v>132</v>
      </c>
      <c r="B133" t="s">
        <v>74</v>
      </c>
      <c r="C133" s="14">
        <v>24</v>
      </c>
      <c r="D133" s="14">
        <v>15</v>
      </c>
      <c r="E133">
        <v>1</v>
      </c>
      <c r="F133">
        <f>SUMIF(ORDERLINES!E:E,PRODUCTS!A133,ORDERLINES!G:G)</f>
        <v>17</v>
      </c>
      <c r="G133" s="11">
        <f t="shared" si="4"/>
        <v>9</v>
      </c>
      <c r="H133" s="23">
        <f t="shared" si="5"/>
        <v>0.6</v>
      </c>
    </row>
    <row r="134" spans="1:8" x14ac:dyDescent="0.2">
      <c r="A134">
        <v>133</v>
      </c>
      <c r="B134" t="s">
        <v>75</v>
      </c>
      <c r="C134" s="14">
        <v>64</v>
      </c>
      <c r="D134" s="14">
        <v>35</v>
      </c>
      <c r="E134">
        <v>11</v>
      </c>
      <c r="F134">
        <f>SUMIF(ORDERLINES!E:E,PRODUCTS!A134,ORDERLINES!G:G)</f>
        <v>4</v>
      </c>
      <c r="G134" s="11">
        <f t="shared" si="4"/>
        <v>29</v>
      </c>
      <c r="H134" s="23">
        <f t="shared" si="5"/>
        <v>0.82857142857142863</v>
      </c>
    </row>
    <row r="135" spans="1:8" x14ac:dyDescent="0.2">
      <c r="A135">
        <v>134</v>
      </c>
      <c r="B135" t="s">
        <v>76</v>
      </c>
      <c r="C135" s="14">
        <v>16</v>
      </c>
      <c r="D135" s="14">
        <v>9</v>
      </c>
      <c r="E135">
        <v>6</v>
      </c>
      <c r="F135">
        <f>SUMIF(ORDERLINES!E:E,PRODUCTS!A135,ORDERLINES!G:G)</f>
        <v>21</v>
      </c>
      <c r="G135" s="11">
        <f t="shared" si="4"/>
        <v>7</v>
      </c>
      <c r="H135" s="23">
        <f t="shared" si="5"/>
        <v>0.77777777777777779</v>
      </c>
    </row>
    <row r="136" spans="1:8" x14ac:dyDescent="0.2">
      <c r="A136">
        <v>135</v>
      </c>
      <c r="B136" t="s">
        <v>77</v>
      </c>
      <c r="C136" s="14">
        <v>60</v>
      </c>
      <c r="D136" s="14">
        <v>31</v>
      </c>
      <c r="E136">
        <v>26</v>
      </c>
      <c r="F136">
        <f>SUMIF(ORDERLINES!E:E,PRODUCTS!A136,ORDERLINES!G:G)</f>
        <v>17</v>
      </c>
      <c r="G136" s="11">
        <f t="shared" si="4"/>
        <v>29</v>
      </c>
      <c r="H136" s="23">
        <f t="shared" si="5"/>
        <v>0.93548387096774188</v>
      </c>
    </row>
    <row r="137" spans="1:8" x14ac:dyDescent="0.2">
      <c r="A137">
        <v>136</v>
      </c>
      <c r="B137" t="s">
        <v>2154</v>
      </c>
      <c r="C137" s="14">
        <v>17</v>
      </c>
      <c r="D137" s="14">
        <v>10.5</v>
      </c>
      <c r="E137">
        <v>20</v>
      </c>
      <c r="F137">
        <f>SUMIF(ORDERLINES!E:E,PRODUCTS!A137,ORDERLINES!G:G)</f>
        <v>3</v>
      </c>
      <c r="G137" s="11">
        <f t="shared" si="4"/>
        <v>6.5</v>
      </c>
      <c r="H137" s="23">
        <f t="shared" si="5"/>
        <v>0.61904761904761907</v>
      </c>
    </row>
    <row r="138" spans="1:8" x14ac:dyDescent="0.2">
      <c r="A138">
        <v>137</v>
      </c>
      <c r="B138" t="s">
        <v>78</v>
      </c>
      <c r="C138" s="14">
        <v>13</v>
      </c>
      <c r="D138" s="14">
        <v>7.5</v>
      </c>
      <c r="E138">
        <v>17</v>
      </c>
      <c r="F138">
        <f>SUMIF(ORDERLINES!E:E,PRODUCTS!A138,ORDERLINES!G:G)</f>
        <v>11</v>
      </c>
      <c r="G138" s="11">
        <f t="shared" si="4"/>
        <v>5.5</v>
      </c>
      <c r="H138" s="23">
        <f t="shared" si="5"/>
        <v>0.73333333333333328</v>
      </c>
    </row>
    <row r="139" spans="1:8" x14ac:dyDescent="0.2">
      <c r="A139">
        <v>138</v>
      </c>
      <c r="B139" t="s">
        <v>2177</v>
      </c>
      <c r="C139" s="14">
        <v>30</v>
      </c>
      <c r="D139" s="14">
        <v>16</v>
      </c>
      <c r="E139">
        <v>20</v>
      </c>
      <c r="F139">
        <f>SUMIF(ORDERLINES!E:E,PRODUCTS!A139,ORDERLINES!G:G)</f>
        <v>17</v>
      </c>
      <c r="G139" s="11">
        <f t="shared" si="4"/>
        <v>14</v>
      </c>
      <c r="H139" s="23">
        <f t="shared" si="5"/>
        <v>0.875</v>
      </c>
    </row>
    <row r="140" spans="1:8" x14ac:dyDescent="0.2">
      <c r="A140">
        <v>139</v>
      </c>
      <c r="B140" t="s">
        <v>79</v>
      </c>
      <c r="C140" s="14">
        <v>194</v>
      </c>
      <c r="D140" s="14">
        <v>100</v>
      </c>
      <c r="E140">
        <v>14</v>
      </c>
      <c r="F140">
        <f>SUMIF(ORDERLINES!E:E,PRODUCTS!A140,ORDERLINES!G:G)</f>
        <v>17</v>
      </c>
      <c r="G140" s="11">
        <f t="shared" si="4"/>
        <v>94</v>
      </c>
      <c r="H140" s="23">
        <f t="shared" si="5"/>
        <v>0.94</v>
      </c>
    </row>
    <row r="141" spans="1:8" x14ac:dyDescent="0.2">
      <c r="A141">
        <v>140</v>
      </c>
      <c r="B141" t="s">
        <v>2155</v>
      </c>
      <c r="C141" s="14">
        <v>15</v>
      </c>
      <c r="D141" s="14">
        <v>9.5</v>
      </c>
      <c r="E141">
        <v>16</v>
      </c>
      <c r="F141">
        <f>SUMIF(ORDERLINES!E:E,PRODUCTS!A141,ORDERLINES!G:G)</f>
        <v>25</v>
      </c>
      <c r="G141" s="11">
        <f t="shared" si="4"/>
        <v>5.5</v>
      </c>
      <c r="H141" s="23">
        <f t="shared" si="5"/>
        <v>0.57894736842105265</v>
      </c>
    </row>
    <row r="142" spans="1:8" x14ac:dyDescent="0.2">
      <c r="A142">
        <v>141</v>
      </c>
      <c r="B142" t="s">
        <v>80</v>
      </c>
      <c r="C142" s="14">
        <v>70</v>
      </c>
      <c r="D142" s="14">
        <v>36</v>
      </c>
      <c r="E142">
        <v>22</v>
      </c>
      <c r="F142">
        <f>SUMIF(ORDERLINES!E:E,PRODUCTS!A142,ORDERLINES!G:G)</f>
        <v>20</v>
      </c>
      <c r="G142" s="11">
        <f t="shared" si="4"/>
        <v>34</v>
      </c>
      <c r="H142" s="23">
        <f t="shared" si="5"/>
        <v>0.94444444444444442</v>
      </c>
    </row>
    <row r="143" spans="1:8" x14ac:dyDescent="0.2">
      <c r="A143">
        <v>142</v>
      </c>
      <c r="B143" t="s">
        <v>81</v>
      </c>
      <c r="C143" s="14">
        <v>50</v>
      </c>
      <c r="D143" s="14">
        <v>27</v>
      </c>
      <c r="E143">
        <v>10</v>
      </c>
      <c r="F143">
        <f>SUMIF(ORDERLINES!E:E,PRODUCTS!A143,ORDERLINES!G:G)</f>
        <v>19</v>
      </c>
      <c r="G143" s="11">
        <f t="shared" si="4"/>
        <v>23</v>
      </c>
      <c r="H143" s="23">
        <f t="shared" si="5"/>
        <v>0.85185185185185186</v>
      </c>
    </row>
    <row r="144" spans="1:8" x14ac:dyDescent="0.2">
      <c r="A144">
        <v>143</v>
      </c>
      <c r="B144" t="s">
        <v>82</v>
      </c>
      <c r="C144" s="14">
        <v>480</v>
      </c>
      <c r="D144" s="14">
        <v>243</v>
      </c>
      <c r="E144">
        <v>8</v>
      </c>
      <c r="F144">
        <f>SUMIF(ORDERLINES!E:E,PRODUCTS!A144,ORDERLINES!G:G)</f>
        <v>4</v>
      </c>
      <c r="G144" s="11">
        <f t="shared" si="4"/>
        <v>237</v>
      </c>
      <c r="H144" s="23">
        <f t="shared" si="5"/>
        <v>0.97530864197530864</v>
      </c>
    </row>
    <row r="145" spans="1:8" x14ac:dyDescent="0.2">
      <c r="A145">
        <v>144</v>
      </c>
      <c r="B145" t="s">
        <v>83</v>
      </c>
      <c r="C145" s="14">
        <v>113</v>
      </c>
      <c r="D145" s="14">
        <v>59.5</v>
      </c>
      <c r="E145">
        <v>11</v>
      </c>
      <c r="F145">
        <f>SUMIF(ORDERLINES!E:E,PRODUCTS!A145,ORDERLINES!G:G)</f>
        <v>17</v>
      </c>
      <c r="G145" s="11">
        <f t="shared" si="4"/>
        <v>53.5</v>
      </c>
      <c r="H145" s="23">
        <f t="shared" si="5"/>
        <v>0.89915966386554624</v>
      </c>
    </row>
    <row r="146" spans="1:8" x14ac:dyDescent="0.2">
      <c r="A146">
        <v>145</v>
      </c>
      <c r="B146" t="s">
        <v>2156</v>
      </c>
      <c r="C146" s="14">
        <v>89</v>
      </c>
      <c r="D146" s="14">
        <v>46.5</v>
      </c>
      <c r="E146">
        <v>11</v>
      </c>
      <c r="F146">
        <f>SUMIF(ORDERLINES!E:E,PRODUCTS!A146,ORDERLINES!G:G)</f>
        <v>56</v>
      </c>
      <c r="G146" s="11">
        <f t="shared" si="4"/>
        <v>42.5</v>
      </c>
      <c r="H146" s="23">
        <f t="shared" si="5"/>
        <v>0.91397849462365588</v>
      </c>
    </row>
    <row r="147" spans="1:8" x14ac:dyDescent="0.2">
      <c r="A147">
        <v>146</v>
      </c>
      <c r="B147" t="s">
        <v>84</v>
      </c>
      <c r="C147" s="14">
        <v>18</v>
      </c>
      <c r="D147" s="14">
        <v>12</v>
      </c>
      <c r="E147">
        <v>5</v>
      </c>
      <c r="F147">
        <f>SUMIF(ORDERLINES!E:E,PRODUCTS!A147,ORDERLINES!G:G)</f>
        <v>4</v>
      </c>
      <c r="G147" s="11">
        <f t="shared" si="4"/>
        <v>6</v>
      </c>
      <c r="H147" s="23">
        <f t="shared" si="5"/>
        <v>0.5</v>
      </c>
    </row>
    <row r="148" spans="1:8" x14ac:dyDescent="0.2">
      <c r="A148">
        <v>147</v>
      </c>
      <c r="B148" t="s">
        <v>85</v>
      </c>
      <c r="C148" s="14">
        <v>17</v>
      </c>
      <c r="D148" s="14">
        <v>10.5</v>
      </c>
      <c r="E148">
        <v>24</v>
      </c>
      <c r="F148">
        <f>SUMIF(ORDERLINES!E:E,PRODUCTS!A148,ORDERLINES!G:G)</f>
        <v>11</v>
      </c>
      <c r="G148" s="11">
        <f t="shared" si="4"/>
        <v>6.5</v>
      </c>
      <c r="H148" s="23">
        <f t="shared" si="5"/>
        <v>0.61904761904761907</v>
      </c>
    </row>
    <row r="149" spans="1:8" x14ac:dyDescent="0.2">
      <c r="A149">
        <v>148</v>
      </c>
      <c r="B149" t="s">
        <v>86</v>
      </c>
      <c r="C149" s="14">
        <v>20</v>
      </c>
      <c r="D149" s="14">
        <v>12</v>
      </c>
      <c r="E149">
        <v>4</v>
      </c>
      <c r="F149">
        <f>SUMIF(ORDERLINES!E:E,PRODUCTS!A149,ORDERLINES!G:G)</f>
        <v>5</v>
      </c>
      <c r="G149" s="11">
        <f t="shared" si="4"/>
        <v>8</v>
      </c>
      <c r="H149" s="23">
        <f t="shared" si="5"/>
        <v>0.66666666666666663</v>
      </c>
    </row>
    <row r="150" spans="1:8" x14ac:dyDescent="0.2">
      <c r="A150">
        <v>149</v>
      </c>
      <c r="B150" t="s">
        <v>87</v>
      </c>
      <c r="C150" s="14">
        <v>22</v>
      </c>
      <c r="D150" s="14">
        <v>14</v>
      </c>
      <c r="E150">
        <v>4</v>
      </c>
      <c r="F150">
        <f>SUMIF(ORDERLINES!E:E,PRODUCTS!A150,ORDERLINES!G:G)</f>
        <v>3</v>
      </c>
      <c r="G150" s="11">
        <f t="shared" si="4"/>
        <v>8</v>
      </c>
      <c r="H150" s="23">
        <f t="shared" si="5"/>
        <v>0.5714285714285714</v>
      </c>
    </row>
    <row r="151" spans="1:8" x14ac:dyDescent="0.2">
      <c r="A151">
        <v>150</v>
      </c>
      <c r="B151" t="s">
        <v>88</v>
      </c>
      <c r="C151" s="14">
        <v>105</v>
      </c>
      <c r="D151" s="14">
        <v>53.5</v>
      </c>
      <c r="E151">
        <v>7</v>
      </c>
      <c r="F151">
        <f>SUMIF(ORDERLINES!E:E,PRODUCTS!A151,ORDERLINES!G:G)</f>
        <v>20</v>
      </c>
      <c r="G151" s="11">
        <f t="shared" si="4"/>
        <v>51.5</v>
      </c>
      <c r="H151" s="23">
        <f t="shared" si="5"/>
        <v>0.96261682242990654</v>
      </c>
    </row>
    <row r="152" spans="1:8" x14ac:dyDescent="0.2">
      <c r="A152">
        <v>151</v>
      </c>
      <c r="B152" t="s">
        <v>89</v>
      </c>
      <c r="C152" s="14">
        <v>80</v>
      </c>
      <c r="D152" s="14">
        <v>42</v>
      </c>
      <c r="E152">
        <v>16</v>
      </c>
      <c r="F152">
        <f>SUMIF(ORDERLINES!E:E,PRODUCTS!A152,ORDERLINES!G:G)</f>
        <v>19</v>
      </c>
      <c r="G152" s="11">
        <f t="shared" si="4"/>
        <v>38</v>
      </c>
      <c r="H152" s="23">
        <f t="shared" si="5"/>
        <v>0.90476190476190477</v>
      </c>
    </row>
    <row r="153" spans="1:8" x14ac:dyDescent="0.2">
      <c r="A153">
        <v>152</v>
      </c>
      <c r="B153" t="s">
        <v>90</v>
      </c>
      <c r="C153" s="14">
        <v>105</v>
      </c>
      <c r="D153" s="14">
        <v>53.5</v>
      </c>
      <c r="E153">
        <v>21</v>
      </c>
      <c r="F153">
        <f>SUMIF(ORDERLINES!E:E,PRODUCTS!A153,ORDERLINES!G:G)</f>
        <v>5</v>
      </c>
      <c r="G153" s="11">
        <f t="shared" si="4"/>
        <v>51.5</v>
      </c>
      <c r="H153" s="23">
        <f t="shared" si="5"/>
        <v>0.96261682242990654</v>
      </c>
    </row>
    <row r="154" spans="1:8" x14ac:dyDescent="0.2">
      <c r="A154">
        <v>153</v>
      </c>
      <c r="B154" t="s">
        <v>91</v>
      </c>
      <c r="C154" s="14">
        <v>29</v>
      </c>
      <c r="D154" s="14">
        <v>15.5</v>
      </c>
      <c r="E154">
        <v>26</v>
      </c>
      <c r="F154">
        <f>SUMIF(ORDERLINES!E:E,PRODUCTS!A154,ORDERLINES!G:G)</f>
        <v>22</v>
      </c>
      <c r="G154" s="11">
        <f t="shared" si="4"/>
        <v>13.5</v>
      </c>
      <c r="H154" s="23">
        <f t="shared" si="5"/>
        <v>0.87096774193548387</v>
      </c>
    </row>
    <row r="155" spans="1:8" x14ac:dyDescent="0.2">
      <c r="A155">
        <v>154</v>
      </c>
      <c r="B155" t="s">
        <v>92</v>
      </c>
      <c r="C155" s="14">
        <v>74</v>
      </c>
      <c r="D155" s="14">
        <v>40</v>
      </c>
      <c r="E155">
        <v>16</v>
      </c>
      <c r="F155">
        <f>SUMIF(ORDERLINES!E:E,PRODUCTS!A155,ORDERLINES!G:G)</f>
        <v>9</v>
      </c>
      <c r="G155" s="11">
        <f t="shared" si="4"/>
        <v>34</v>
      </c>
      <c r="H155" s="23">
        <f t="shared" si="5"/>
        <v>0.85</v>
      </c>
    </row>
    <row r="156" spans="1:8" x14ac:dyDescent="0.2">
      <c r="A156">
        <v>155</v>
      </c>
      <c r="B156" t="s">
        <v>2157</v>
      </c>
      <c r="C156" s="14">
        <v>10</v>
      </c>
      <c r="D156" s="14">
        <v>6</v>
      </c>
      <c r="E156">
        <v>25</v>
      </c>
      <c r="F156">
        <f>SUMIF(ORDERLINES!E:E,PRODUCTS!A156,ORDERLINES!G:G)</f>
        <v>4</v>
      </c>
      <c r="G156" s="11">
        <f t="shared" si="4"/>
        <v>4</v>
      </c>
      <c r="H156" s="23">
        <f t="shared" si="5"/>
        <v>0.66666666666666663</v>
      </c>
    </row>
    <row r="157" spans="1:8" x14ac:dyDescent="0.2">
      <c r="A157">
        <v>156</v>
      </c>
      <c r="B157" t="s">
        <v>93</v>
      </c>
      <c r="C157" s="14">
        <v>135</v>
      </c>
      <c r="D157" s="14">
        <v>69.5</v>
      </c>
      <c r="E157">
        <v>2</v>
      </c>
      <c r="F157">
        <f>SUMIF(ORDERLINES!E:E,PRODUCTS!A157,ORDERLINES!G:G)</f>
        <v>18</v>
      </c>
      <c r="G157" s="11">
        <f t="shared" si="4"/>
        <v>65.5</v>
      </c>
      <c r="H157" s="23">
        <f t="shared" si="5"/>
        <v>0.94244604316546765</v>
      </c>
    </row>
    <row r="158" spans="1:8" x14ac:dyDescent="0.2">
      <c r="A158">
        <v>157</v>
      </c>
      <c r="B158" t="s">
        <v>94</v>
      </c>
      <c r="C158" s="14">
        <v>195</v>
      </c>
      <c r="D158" s="14">
        <v>99.5</v>
      </c>
      <c r="E158">
        <v>2</v>
      </c>
      <c r="F158">
        <f>SUMIF(ORDERLINES!E:E,PRODUCTS!A158,ORDERLINES!G:G)</f>
        <v>14</v>
      </c>
      <c r="G158" s="11">
        <f t="shared" si="4"/>
        <v>95.5</v>
      </c>
      <c r="H158" s="23">
        <f t="shared" si="5"/>
        <v>0.95979899497487442</v>
      </c>
    </row>
    <row r="159" spans="1:8" x14ac:dyDescent="0.2">
      <c r="A159">
        <v>158</v>
      </c>
      <c r="B159" t="s">
        <v>95</v>
      </c>
      <c r="C159" s="14">
        <v>304</v>
      </c>
      <c r="D159" s="14">
        <v>154</v>
      </c>
      <c r="E159">
        <v>7</v>
      </c>
      <c r="F159">
        <f>SUMIF(ORDERLINES!E:E,PRODUCTS!A159,ORDERLINES!G:G)</f>
        <v>12</v>
      </c>
      <c r="G159" s="11">
        <f t="shared" si="4"/>
        <v>150</v>
      </c>
      <c r="H159" s="23">
        <f t="shared" si="5"/>
        <v>0.97402597402597402</v>
      </c>
    </row>
    <row r="160" spans="1:8" x14ac:dyDescent="0.2">
      <c r="A160">
        <v>159</v>
      </c>
      <c r="B160" t="s">
        <v>2158</v>
      </c>
      <c r="C160" s="14">
        <v>12</v>
      </c>
      <c r="D160" s="14">
        <v>7</v>
      </c>
      <c r="E160">
        <v>16</v>
      </c>
      <c r="F160">
        <f>SUMIF(ORDERLINES!E:E,PRODUCTS!A160,ORDERLINES!G:G)</f>
        <v>51</v>
      </c>
      <c r="G160" s="11">
        <f t="shared" si="4"/>
        <v>5</v>
      </c>
      <c r="H160" s="23">
        <f t="shared" si="5"/>
        <v>0.7142857142857143</v>
      </c>
    </row>
    <row r="161" spans="1:8" x14ac:dyDescent="0.2">
      <c r="A161">
        <v>160</v>
      </c>
      <c r="B161" t="s">
        <v>96</v>
      </c>
      <c r="C161" s="14">
        <v>97</v>
      </c>
      <c r="D161" s="14">
        <v>51.5</v>
      </c>
      <c r="E161">
        <v>14</v>
      </c>
      <c r="F161">
        <f>SUMIF(ORDERLINES!E:E,PRODUCTS!A161,ORDERLINES!G:G)</f>
        <v>7</v>
      </c>
      <c r="G161" s="11">
        <f t="shared" si="4"/>
        <v>45.5</v>
      </c>
      <c r="H161" s="23">
        <f t="shared" si="5"/>
        <v>0.88349514563106801</v>
      </c>
    </row>
    <row r="162" spans="1:8" x14ac:dyDescent="0.2">
      <c r="A162">
        <v>161</v>
      </c>
      <c r="B162" t="s">
        <v>97</v>
      </c>
      <c r="C162" s="14">
        <v>315</v>
      </c>
      <c r="D162" s="14">
        <v>160.5</v>
      </c>
      <c r="E162">
        <v>19</v>
      </c>
      <c r="F162">
        <f>SUMIF(ORDERLINES!E:E,PRODUCTS!A162,ORDERLINES!G:G)</f>
        <v>21</v>
      </c>
      <c r="G162" s="11">
        <f t="shared" si="4"/>
        <v>154.5</v>
      </c>
      <c r="H162" s="23">
        <f t="shared" si="5"/>
        <v>0.96261682242990654</v>
      </c>
    </row>
    <row r="163" spans="1:8" x14ac:dyDescent="0.2">
      <c r="A163">
        <v>162</v>
      </c>
      <c r="B163" t="s">
        <v>98</v>
      </c>
      <c r="C163" s="14">
        <v>155</v>
      </c>
      <c r="D163" s="14">
        <v>78.5</v>
      </c>
      <c r="E163">
        <v>19</v>
      </c>
      <c r="F163">
        <f>SUMIF(ORDERLINES!E:E,PRODUCTS!A163,ORDERLINES!G:G)</f>
        <v>3</v>
      </c>
      <c r="G163" s="11">
        <f t="shared" si="4"/>
        <v>76.5</v>
      </c>
      <c r="H163" s="23">
        <f t="shared" si="5"/>
        <v>0.97452229299363058</v>
      </c>
    </row>
    <row r="164" spans="1:8" x14ac:dyDescent="0.2">
      <c r="A164">
        <v>163</v>
      </c>
      <c r="B164" t="s">
        <v>99</v>
      </c>
      <c r="C164" s="14">
        <v>180</v>
      </c>
      <c r="D164" s="14">
        <v>93</v>
      </c>
      <c r="E164">
        <v>19</v>
      </c>
      <c r="F164">
        <f>SUMIF(ORDERLINES!E:E,PRODUCTS!A164,ORDERLINES!G:G)</f>
        <v>12</v>
      </c>
      <c r="G164" s="11">
        <f t="shared" si="4"/>
        <v>87</v>
      </c>
      <c r="H164" s="23">
        <f t="shared" si="5"/>
        <v>0.93548387096774188</v>
      </c>
    </row>
    <row r="165" spans="1:8" x14ac:dyDescent="0.2">
      <c r="A165">
        <v>164</v>
      </c>
      <c r="B165" t="s">
        <v>2159</v>
      </c>
      <c r="C165" s="14">
        <v>35</v>
      </c>
      <c r="D165" s="14">
        <v>20.5</v>
      </c>
      <c r="E165">
        <v>2</v>
      </c>
      <c r="F165">
        <f>SUMIF(ORDERLINES!E:E,PRODUCTS!A165,ORDERLINES!G:G)</f>
        <v>27</v>
      </c>
      <c r="G165" s="11">
        <f t="shared" si="4"/>
        <v>14.5</v>
      </c>
      <c r="H165" s="23">
        <f t="shared" si="5"/>
        <v>0.70731707317073167</v>
      </c>
    </row>
    <row r="166" spans="1:8" x14ac:dyDescent="0.2">
      <c r="A166">
        <v>165</v>
      </c>
      <c r="B166" t="s">
        <v>100</v>
      </c>
      <c r="C166" s="14">
        <v>18</v>
      </c>
      <c r="D166" s="14">
        <v>11</v>
      </c>
      <c r="E166">
        <v>20</v>
      </c>
      <c r="F166">
        <f>SUMIF(ORDERLINES!E:E,PRODUCTS!A166,ORDERLINES!G:G)</f>
        <v>7</v>
      </c>
      <c r="G166" s="11">
        <f t="shared" si="4"/>
        <v>7</v>
      </c>
      <c r="H166" s="23">
        <f t="shared" si="5"/>
        <v>0.63636363636363635</v>
      </c>
    </row>
    <row r="167" spans="1:8" x14ac:dyDescent="0.2">
      <c r="A167">
        <v>166</v>
      </c>
      <c r="B167" t="s">
        <v>2160</v>
      </c>
      <c r="C167" s="14">
        <v>15</v>
      </c>
      <c r="D167" s="14">
        <v>10.5</v>
      </c>
      <c r="E167">
        <v>5</v>
      </c>
      <c r="F167">
        <f>SUMIF(ORDERLINES!E:E,PRODUCTS!A167,ORDERLINES!G:G)</f>
        <v>18</v>
      </c>
      <c r="G167" s="11">
        <f t="shared" si="4"/>
        <v>4.5</v>
      </c>
      <c r="H167" s="23">
        <f t="shared" si="5"/>
        <v>0.42857142857142855</v>
      </c>
    </row>
    <row r="168" spans="1:8" x14ac:dyDescent="0.2">
      <c r="A168">
        <v>167</v>
      </c>
      <c r="B168" t="s">
        <v>101</v>
      </c>
      <c r="C168" s="14">
        <v>17</v>
      </c>
      <c r="D168" s="14">
        <v>11.5</v>
      </c>
      <c r="E168">
        <v>17</v>
      </c>
      <c r="F168">
        <f>SUMIF(ORDERLINES!E:E,PRODUCTS!A168,ORDERLINES!G:G)</f>
        <v>2</v>
      </c>
      <c r="G168" s="11">
        <f t="shared" si="4"/>
        <v>5.5</v>
      </c>
      <c r="H168" s="23">
        <f t="shared" si="5"/>
        <v>0.47826086956521741</v>
      </c>
    </row>
    <row r="169" spans="1:8" x14ac:dyDescent="0.2">
      <c r="A169">
        <v>168</v>
      </c>
      <c r="B169" t="s">
        <v>102</v>
      </c>
      <c r="C169" s="14">
        <v>51</v>
      </c>
      <c r="D169" s="14">
        <v>26.5</v>
      </c>
      <c r="E169">
        <v>11</v>
      </c>
      <c r="F169">
        <f>SUMIF(ORDERLINES!E:E,PRODUCTS!A169,ORDERLINES!G:G)</f>
        <v>19</v>
      </c>
      <c r="G169" s="11">
        <f t="shared" si="4"/>
        <v>24.5</v>
      </c>
      <c r="H169" s="23">
        <f t="shared" si="5"/>
        <v>0.92452830188679247</v>
      </c>
    </row>
    <row r="170" spans="1:8" x14ac:dyDescent="0.2">
      <c r="A170">
        <v>169</v>
      </c>
      <c r="B170" t="s">
        <v>103</v>
      </c>
      <c r="C170" s="14">
        <v>20</v>
      </c>
      <c r="D170" s="14">
        <v>11</v>
      </c>
      <c r="E170">
        <v>16</v>
      </c>
      <c r="F170">
        <f>SUMIF(ORDERLINES!E:E,PRODUCTS!A170,ORDERLINES!G:G)</f>
        <v>17</v>
      </c>
      <c r="G170" s="11">
        <f t="shared" si="4"/>
        <v>9</v>
      </c>
      <c r="H170" s="23">
        <f t="shared" si="5"/>
        <v>0.81818181818181823</v>
      </c>
    </row>
    <row r="171" spans="1:8" x14ac:dyDescent="0.2">
      <c r="A171">
        <v>170</v>
      </c>
      <c r="B171" t="s">
        <v>2161</v>
      </c>
      <c r="C171" s="14">
        <v>95</v>
      </c>
      <c r="D171" s="14">
        <v>49.5</v>
      </c>
      <c r="E171">
        <v>11</v>
      </c>
      <c r="F171">
        <f>SUMIF(ORDERLINES!E:E,PRODUCTS!A171,ORDERLINES!G:G)</f>
        <v>14</v>
      </c>
      <c r="G171" s="11">
        <f t="shared" si="4"/>
        <v>45.5</v>
      </c>
      <c r="H171" s="23">
        <f t="shared" si="5"/>
        <v>0.91919191919191923</v>
      </c>
    </row>
    <row r="172" spans="1:8" x14ac:dyDescent="0.2">
      <c r="A172">
        <v>171</v>
      </c>
      <c r="B172" t="s">
        <v>2162</v>
      </c>
      <c r="C172" s="14">
        <v>27</v>
      </c>
      <c r="D172" s="14">
        <v>16.5</v>
      </c>
      <c r="E172">
        <v>23</v>
      </c>
      <c r="F172">
        <f>SUMIF(ORDERLINES!E:E,PRODUCTS!A172,ORDERLINES!G:G)</f>
        <v>24</v>
      </c>
      <c r="G172" s="11">
        <f t="shared" si="4"/>
        <v>10.5</v>
      </c>
      <c r="H172" s="23">
        <f t="shared" si="5"/>
        <v>0.63636363636363635</v>
      </c>
    </row>
    <row r="173" spans="1:8" x14ac:dyDescent="0.2">
      <c r="A173">
        <v>172</v>
      </c>
      <c r="B173" t="s">
        <v>104</v>
      </c>
      <c r="C173" s="14">
        <v>32</v>
      </c>
      <c r="D173" s="14">
        <v>17</v>
      </c>
      <c r="E173">
        <v>15</v>
      </c>
      <c r="F173">
        <f>SUMIF(ORDERLINES!E:E,PRODUCTS!A173,ORDERLINES!G:G)</f>
        <v>5</v>
      </c>
      <c r="G173" s="11">
        <f t="shared" si="4"/>
        <v>15</v>
      </c>
      <c r="H173" s="23">
        <f t="shared" si="5"/>
        <v>0.88235294117647056</v>
      </c>
    </row>
    <row r="174" spans="1:8" x14ac:dyDescent="0.2">
      <c r="A174">
        <v>173</v>
      </c>
      <c r="B174" t="s">
        <v>2163</v>
      </c>
      <c r="C174" s="14">
        <v>84</v>
      </c>
      <c r="D174" s="14">
        <v>44</v>
      </c>
      <c r="E174">
        <v>1</v>
      </c>
      <c r="F174">
        <f>SUMIF(ORDERLINES!E:E,PRODUCTS!A174,ORDERLINES!G:G)</f>
        <v>14</v>
      </c>
      <c r="G174" s="11">
        <f t="shared" si="4"/>
        <v>40</v>
      </c>
      <c r="H174" s="23">
        <f t="shared" si="5"/>
        <v>0.90909090909090906</v>
      </c>
    </row>
    <row r="175" spans="1:8" x14ac:dyDescent="0.2">
      <c r="A175">
        <v>174</v>
      </c>
      <c r="B175" t="s">
        <v>105</v>
      </c>
      <c r="C175" s="14">
        <v>41</v>
      </c>
      <c r="D175" s="14">
        <v>21.5</v>
      </c>
      <c r="E175">
        <v>14</v>
      </c>
      <c r="F175">
        <f>SUMIF(ORDERLINES!E:E,PRODUCTS!A175,ORDERLINES!G:G)</f>
        <v>13</v>
      </c>
      <c r="G175" s="11">
        <f t="shared" si="4"/>
        <v>19.5</v>
      </c>
      <c r="H175" s="23">
        <f t="shared" si="5"/>
        <v>0.90697674418604646</v>
      </c>
    </row>
    <row r="176" spans="1:8" x14ac:dyDescent="0.2">
      <c r="A176">
        <v>175</v>
      </c>
      <c r="B176" t="s">
        <v>106</v>
      </c>
      <c r="C176" s="14">
        <v>29</v>
      </c>
      <c r="D176" s="14">
        <v>16.5</v>
      </c>
      <c r="E176">
        <v>26</v>
      </c>
      <c r="F176">
        <f>SUMIF(ORDERLINES!E:E,PRODUCTS!A176,ORDERLINES!G:G)</f>
        <v>18</v>
      </c>
      <c r="G176" s="11">
        <f t="shared" si="4"/>
        <v>12.5</v>
      </c>
      <c r="H176" s="23">
        <f t="shared" si="5"/>
        <v>0.75757575757575757</v>
      </c>
    </row>
    <row r="177" spans="1:8" x14ac:dyDescent="0.2">
      <c r="A177">
        <v>176</v>
      </c>
      <c r="B177" t="s">
        <v>2164</v>
      </c>
      <c r="C177" s="14">
        <v>70</v>
      </c>
      <c r="D177" s="14">
        <v>37</v>
      </c>
      <c r="E177">
        <v>22</v>
      </c>
      <c r="F177">
        <f>SUMIF(ORDERLINES!E:E,PRODUCTS!A177,ORDERLINES!G:G)</f>
        <v>10</v>
      </c>
      <c r="G177" s="11">
        <f t="shared" si="4"/>
        <v>33</v>
      </c>
      <c r="H177" s="23">
        <f t="shared" si="5"/>
        <v>0.89189189189189189</v>
      </c>
    </row>
    <row r="178" spans="1:8" x14ac:dyDescent="0.2">
      <c r="A178">
        <v>177</v>
      </c>
      <c r="B178" t="s">
        <v>107</v>
      </c>
      <c r="C178" s="14">
        <v>55</v>
      </c>
      <c r="D178" s="14">
        <v>30.5</v>
      </c>
      <c r="E178">
        <v>19</v>
      </c>
      <c r="F178">
        <f>SUMIF(ORDERLINES!E:E,PRODUCTS!A178,ORDERLINES!G:G)</f>
        <v>1</v>
      </c>
      <c r="G178" s="11">
        <f t="shared" si="4"/>
        <v>24.5</v>
      </c>
      <c r="H178" s="23">
        <f t="shared" si="5"/>
        <v>0.80327868852459017</v>
      </c>
    </row>
    <row r="179" spans="1:8" x14ac:dyDescent="0.2">
      <c r="A179">
        <v>178</v>
      </c>
      <c r="B179" t="s">
        <v>108</v>
      </c>
      <c r="C179" s="14">
        <v>120</v>
      </c>
      <c r="D179" s="14">
        <v>62</v>
      </c>
      <c r="E179">
        <v>19</v>
      </c>
      <c r="F179">
        <f>SUMIF(ORDERLINES!E:E,PRODUCTS!A179,ORDERLINES!G:G)</f>
        <v>12</v>
      </c>
      <c r="G179" s="11">
        <f t="shared" si="4"/>
        <v>58</v>
      </c>
      <c r="H179" s="23">
        <f t="shared" si="5"/>
        <v>0.93548387096774188</v>
      </c>
    </row>
    <row r="180" spans="1:8" x14ac:dyDescent="0.2">
      <c r="A180">
        <v>179</v>
      </c>
      <c r="B180" t="s">
        <v>109</v>
      </c>
      <c r="C180" s="14">
        <v>20</v>
      </c>
      <c r="D180" s="14">
        <v>13</v>
      </c>
      <c r="E180">
        <v>4</v>
      </c>
      <c r="F180">
        <f>SUMIF(ORDERLINES!E:E,PRODUCTS!A180,ORDERLINES!G:G)</f>
        <v>11</v>
      </c>
      <c r="G180" s="11">
        <f t="shared" si="4"/>
        <v>7</v>
      </c>
      <c r="H180" s="23">
        <f t="shared" si="5"/>
        <v>0.53846153846153844</v>
      </c>
    </row>
    <row r="181" spans="1:8" x14ac:dyDescent="0.2">
      <c r="A181">
        <v>180</v>
      </c>
      <c r="B181" t="s">
        <v>110</v>
      </c>
      <c r="C181" s="14">
        <v>204</v>
      </c>
      <c r="D181" s="14">
        <v>105</v>
      </c>
      <c r="E181">
        <v>9</v>
      </c>
      <c r="F181">
        <f>SUMIF(ORDERLINES!E:E,PRODUCTS!A181,ORDERLINES!G:G)</f>
        <v>21</v>
      </c>
      <c r="G181" s="11">
        <f t="shared" si="4"/>
        <v>99</v>
      </c>
      <c r="H181" s="23">
        <f t="shared" si="5"/>
        <v>0.94285714285714284</v>
      </c>
    </row>
    <row r="182" spans="1:8" x14ac:dyDescent="0.2">
      <c r="A182">
        <v>181</v>
      </c>
      <c r="B182" t="s">
        <v>111</v>
      </c>
      <c r="C182" s="14">
        <v>12</v>
      </c>
      <c r="D182" s="14">
        <v>7</v>
      </c>
      <c r="E182">
        <v>5</v>
      </c>
      <c r="F182">
        <f>SUMIF(ORDERLINES!E:E,PRODUCTS!A182,ORDERLINES!G:G)</f>
        <v>56</v>
      </c>
      <c r="G182" s="11">
        <f t="shared" si="4"/>
        <v>5</v>
      </c>
      <c r="H182" s="23">
        <f t="shared" si="5"/>
        <v>0.7142857142857143</v>
      </c>
    </row>
    <row r="183" spans="1:8" x14ac:dyDescent="0.2">
      <c r="A183">
        <v>182</v>
      </c>
      <c r="B183" t="s">
        <v>112</v>
      </c>
      <c r="C183" s="14">
        <v>30</v>
      </c>
      <c r="D183" s="14">
        <v>18</v>
      </c>
      <c r="E183">
        <v>18</v>
      </c>
      <c r="F183">
        <f>SUMIF(ORDERLINES!E:E,PRODUCTS!A183,ORDERLINES!G:G)</f>
        <v>15</v>
      </c>
      <c r="G183" s="11">
        <f t="shared" si="4"/>
        <v>12</v>
      </c>
      <c r="H183" s="23">
        <f t="shared" si="5"/>
        <v>0.66666666666666663</v>
      </c>
    </row>
    <row r="184" spans="1:8" x14ac:dyDescent="0.2">
      <c r="A184">
        <v>183</v>
      </c>
      <c r="B184" t="s">
        <v>113</v>
      </c>
      <c r="C184" s="14">
        <v>17</v>
      </c>
      <c r="D184" s="14">
        <v>9.5</v>
      </c>
      <c r="E184">
        <v>17</v>
      </c>
      <c r="F184">
        <f>SUMIF(ORDERLINES!E:E,PRODUCTS!A184,ORDERLINES!G:G)</f>
        <v>18</v>
      </c>
      <c r="G184" s="11">
        <f t="shared" si="4"/>
        <v>7.5</v>
      </c>
      <c r="H184" s="23">
        <f t="shared" si="5"/>
        <v>0.78947368421052633</v>
      </c>
    </row>
    <row r="185" spans="1:8" x14ac:dyDescent="0.2">
      <c r="A185">
        <v>184</v>
      </c>
      <c r="B185" t="s">
        <v>114</v>
      </c>
      <c r="C185" s="14">
        <v>45</v>
      </c>
      <c r="D185" s="14">
        <v>23.5</v>
      </c>
      <c r="E185">
        <v>16</v>
      </c>
      <c r="F185">
        <f>SUMIF(ORDERLINES!E:E,PRODUCTS!A185,ORDERLINES!G:G)</f>
        <v>12</v>
      </c>
      <c r="G185" s="11">
        <f t="shared" si="4"/>
        <v>21.5</v>
      </c>
      <c r="H185" s="23">
        <f t="shared" si="5"/>
        <v>0.91489361702127658</v>
      </c>
    </row>
    <row r="186" spans="1:8" x14ac:dyDescent="0.2">
      <c r="A186">
        <v>185</v>
      </c>
      <c r="B186" t="s">
        <v>2165</v>
      </c>
      <c r="C186" s="14">
        <v>18</v>
      </c>
      <c r="D186" s="14">
        <v>12</v>
      </c>
      <c r="E186">
        <v>26</v>
      </c>
      <c r="F186">
        <f>SUMIF(ORDERLINES!E:E,PRODUCTS!A186,ORDERLINES!G:G)</f>
        <v>5</v>
      </c>
      <c r="G186" s="11">
        <f t="shared" si="4"/>
        <v>6</v>
      </c>
      <c r="H186" s="23">
        <f t="shared" si="5"/>
        <v>0.5</v>
      </c>
    </row>
    <row r="187" spans="1:8" x14ac:dyDescent="0.2">
      <c r="A187">
        <v>186</v>
      </c>
      <c r="B187" t="s">
        <v>115</v>
      </c>
      <c r="C187" s="14">
        <v>51</v>
      </c>
      <c r="D187" s="14">
        <v>26.5</v>
      </c>
      <c r="E187">
        <v>11</v>
      </c>
      <c r="F187">
        <f>SUMIF(ORDERLINES!E:E,PRODUCTS!A187,ORDERLINES!G:G)</f>
        <v>18</v>
      </c>
      <c r="G187" s="11">
        <f t="shared" si="4"/>
        <v>24.5</v>
      </c>
      <c r="H187" s="23">
        <f t="shared" si="5"/>
        <v>0.92452830188679247</v>
      </c>
    </row>
    <row r="188" spans="1:8" x14ac:dyDescent="0.2">
      <c r="A188">
        <v>187</v>
      </c>
      <c r="B188" t="s">
        <v>2178</v>
      </c>
      <c r="C188" s="14">
        <v>11</v>
      </c>
      <c r="D188" s="14">
        <v>6.5</v>
      </c>
      <c r="E188">
        <v>5</v>
      </c>
      <c r="F188">
        <f>SUMIF(ORDERLINES!E:E,PRODUCTS!A188,ORDERLINES!G:G)</f>
        <v>76</v>
      </c>
      <c r="G188" s="11">
        <f t="shared" si="4"/>
        <v>4.5</v>
      </c>
      <c r="H188" s="23">
        <f t="shared" si="5"/>
        <v>0.69230769230769229</v>
      </c>
    </row>
    <row r="189" spans="1:8" x14ac:dyDescent="0.2">
      <c r="A189">
        <v>188</v>
      </c>
      <c r="B189" t="s">
        <v>116</v>
      </c>
      <c r="C189" s="14">
        <v>50</v>
      </c>
      <c r="D189" s="14">
        <v>27</v>
      </c>
      <c r="E189">
        <v>10</v>
      </c>
      <c r="F189">
        <f>SUMIF(ORDERLINES!E:E,PRODUCTS!A189,ORDERLINES!G:G)</f>
        <v>5</v>
      </c>
      <c r="G189" s="11">
        <f t="shared" si="4"/>
        <v>23</v>
      </c>
      <c r="H189" s="23">
        <f t="shared" si="5"/>
        <v>0.85185185185185186</v>
      </c>
    </row>
    <row r="190" spans="1:8" x14ac:dyDescent="0.2">
      <c r="A190">
        <v>189</v>
      </c>
      <c r="B190" s="2" t="s">
        <v>2126</v>
      </c>
      <c r="C190" s="14">
        <v>165</v>
      </c>
      <c r="D190" s="14">
        <v>85.5</v>
      </c>
      <c r="E190">
        <v>15</v>
      </c>
      <c r="F190">
        <f>SUMIF(ORDERLINES!E:E,PRODUCTS!A190,ORDERLINES!G:G)</f>
        <v>14</v>
      </c>
      <c r="G190" s="11">
        <f t="shared" si="4"/>
        <v>79.5</v>
      </c>
      <c r="H190" s="23">
        <f t="shared" si="5"/>
        <v>0.92982456140350878</v>
      </c>
    </row>
    <row r="191" spans="1:8" x14ac:dyDescent="0.2">
      <c r="A191">
        <v>190</v>
      </c>
      <c r="B191" t="s">
        <v>117</v>
      </c>
      <c r="C191" s="14">
        <v>75</v>
      </c>
      <c r="D191" s="14">
        <v>38.5</v>
      </c>
      <c r="E191">
        <v>22</v>
      </c>
      <c r="F191">
        <f>SUMIF(ORDERLINES!E:E,PRODUCTS!A191,ORDERLINES!G:G)</f>
        <v>3</v>
      </c>
      <c r="G191" s="11">
        <f t="shared" si="4"/>
        <v>36.5</v>
      </c>
      <c r="H191" s="23">
        <f t="shared" si="5"/>
        <v>0.94805194805194803</v>
      </c>
    </row>
    <row r="192" spans="1:8" x14ac:dyDescent="0.2">
      <c r="A192">
        <v>191</v>
      </c>
      <c r="B192" t="s">
        <v>2166</v>
      </c>
      <c r="C192" s="14">
        <v>26</v>
      </c>
      <c r="D192" s="14">
        <v>15</v>
      </c>
      <c r="E192">
        <v>15</v>
      </c>
      <c r="F192">
        <f>SUMIF(ORDERLINES!E:E,PRODUCTS!A192,ORDERLINES!G:G)</f>
        <v>22</v>
      </c>
      <c r="G192" s="11">
        <f t="shared" si="4"/>
        <v>11</v>
      </c>
      <c r="H192" s="23">
        <f t="shared" si="5"/>
        <v>0.73333333333333328</v>
      </c>
    </row>
    <row r="193" spans="1:8" x14ac:dyDescent="0.2">
      <c r="A193">
        <v>192</v>
      </c>
      <c r="B193" t="s">
        <v>2179</v>
      </c>
      <c r="C193" s="14">
        <v>20</v>
      </c>
      <c r="D193" s="14">
        <v>11</v>
      </c>
      <c r="E193">
        <v>18</v>
      </c>
      <c r="F193">
        <f>SUMIF(ORDERLINES!E:E,PRODUCTS!A193,ORDERLINES!G:G)</f>
        <v>18</v>
      </c>
      <c r="G193" s="11">
        <f t="shared" si="4"/>
        <v>9</v>
      </c>
      <c r="H193" s="23">
        <f t="shared" si="5"/>
        <v>0.81818181818181823</v>
      </c>
    </row>
    <row r="194" spans="1:8" x14ac:dyDescent="0.2">
      <c r="A194">
        <v>193</v>
      </c>
      <c r="B194" t="s">
        <v>118</v>
      </c>
      <c r="C194" s="14">
        <v>155</v>
      </c>
      <c r="D194" s="14">
        <v>78.5</v>
      </c>
      <c r="E194">
        <v>14</v>
      </c>
      <c r="F194">
        <f>SUMIF(ORDERLINES!E:E,PRODUCTS!A194,ORDERLINES!G:G)</f>
        <v>7</v>
      </c>
      <c r="G194" s="11">
        <f t="shared" si="4"/>
        <v>76.5</v>
      </c>
      <c r="H194" s="23">
        <f t="shared" si="5"/>
        <v>0.97452229299363058</v>
      </c>
    </row>
    <row r="195" spans="1:8" x14ac:dyDescent="0.2">
      <c r="A195">
        <v>194</v>
      </c>
      <c r="B195" t="s">
        <v>119</v>
      </c>
      <c r="C195" s="14">
        <v>50</v>
      </c>
      <c r="D195" s="14">
        <v>27</v>
      </c>
      <c r="E195">
        <v>26</v>
      </c>
      <c r="F195">
        <f>SUMIF(ORDERLINES!E:E,PRODUCTS!A195,ORDERLINES!G:G)</f>
        <v>16</v>
      </c>
      <c r="G195" s="11">
        <f t="shared" ref="G195:G215" si="6">C195-D195</f>
        <v>23</v>
      </c>
      <c r="H195" s="23">
        <f t="shared" ref="H195:H215" si="7">G195/D195</f>
        <v>0.85185185185185186</v>
      </c>
    </row>
    <row r="196" spans="1:8" x14ac:dyDescent="0.2">
      <c r="A196">
        <v>195</v>
      </c>
      <c r="B196" t="s">
        <v>120</v>
      </c>
      <c r="C196" s="14">
        <v>46</v>
      </c>
      <c r="D196" s="14">
        <v>24</v>
      </c>
      <c r="E196">
        <v>16</v>
      </c>
      <c r="F196">
        <f>SUMIF(ORDERLINES!E:E,PRODUCTS!A196,ORDERLINES!G:G)</f>
        <v>21</v>
      </c>
      <c r="G196" s="11">
        <f t="shared" si="6"/>
        <v>22</v>
      </c>
      <c r="H196" s="23">
        <f t="shared" si="7"/>
        <v>0.91666666666666663</v>
      </c>
    </row>
    <row r="197" spans="1:8" x14ac:dyDescent="0.2">
      <c r="A197">
        <v>196</v>
      </c>
      <c r="B197" t="s">
        <v>121</v>
      </c>
      <c r="C197" s="14">
        <v>74</v>
      </c>
      <c r="D197" s="14">
        <v>40</v>
      </c>
      <c r="E197">
        <v>23</v>
      </c>
      <c r="F197">
        <f>SUMIF(ORDERLINES!E:E,PRODUCTS!A197,ORDERLINES!G:G)</f>
        <v>20</v>
      </c>
      <c r="G197" s="11">
        <f t="shared" si="6"/>
        <v>34</v>
      </c>
      <c r="H197" s="23">
        <f t="shared" si="7"/>
        <v>0.85</v>
      </c>
    </row>
    <row r="198" spans="1:8" x14ac:dyDescent="0.2">
      <c r="A198">
        <v>197</v>
      </c>
      <c r="B198" t="s">
        <v>122</v>
      </c>
      <c r="C198" s="14">
        <v>230</v>
      </c>
      <c r="D198" s="14">
        <v>118</v>
      </c>
      <c r="E198">
        <v>26</v>
      </c>
      <c r="F198">
        <f>SUMIF(ORDERLINES!E:E,PRODUCTS!A198,ORDERLINES!G:G)</f>
        <v>8</v>
      </c>
      <c r="G198" s="11">
        <f t="shared" si="6"/>
        <v>112</v>
      </c>
      <c r="H198" s="23">
        <f t="shared" si="7"/>
        <v>0.94915254237288138</v>
      </c>
    </row>
    <row r="199" spans="1:8" x14ac:dyDescent="0.2">
      <c r="A199">
        <v>198</v>
      </c>
      <c r="B199" t="s">
        <v>123</v>
      </c>
      <c r="C199" s="14">
        <v>144</v>
      </c>
      <c r="D199" s="14">
        <v>74</v>
      </c>
      <c r="E199">
        <v>19</v>
      </c>
      <c r="F199">
        <f>SUMIF(ORDERLINES!E:E,PRODUCTS!A199,ORDERLINES!G:G)</f>
        <v>4</v>
      </c>
      <c r="G199" s="11">
        <f t="shared" si="6"/>
        <v>70</v>
      </c>
      <c r="H199" s="23">
        <f t="shared" si="7"/>
        <v>0.94594594594594594</v>
      </c>
    </row>
    <row r="200" spans="1:8" x14ac:dyDescent="0.2">
      <c r="A200">
        <v>199</v>
      </c>
      <c r="B200" t="s">
        <v>124</v>
      </c>
      <c r="C200" s="14">
        <v>154</v>
      </c>
      <c r="D200" s="14">
        <v>79</v>
      </c>
      <c r="E200">
        <v>9</v>
      </c>
      <c r="F200">
        <f>SUMIF(ORDERLINES!E:E,PRODUCTS!A200,ORDERLINES!G:G)</f>
        <v>24</v>
      </c>
      <c r="G200" s="11">
        <f t="shared" si="6"/>
        <v>75</v>
      </c>
      <c r="H200" s="23">
        <f t="shared" si="7"/>
        <v>0.94936708860759489</v>
      </c>
    </row>
    <row r="201" spans="1:8" x14ac:dyDescent="0.2">
      <c r="A201">
        <v>200</v>
      </c>
      <c r="B201" t="s">
        <v>2167</v>
      </c>
      <c r="C201" s="14">
        <v>37</v>
      </c>
      <c r="D201" s="14">
        <v>19.5</v>
      </c>
      <c r="E201">
        <v>21</v>
      </c>
      <c r="F201">
        <f>SUMIF(ORDERLINES!E:E,PRODUCTS!A201,ORDERLINES!G:G)</f>
        <v>27</v>
      </c>
      <c r="G201" s="11">
        <f t="shared" si="6"/>
        <v>17.5</v>
      </c>
      <c r="H201" s="23">
        <f t="shared" si="7"/>
        <v>0.89743589743589747</v>
      </c>
    </row>
    <row r="202" spans="1:8" x14ac:dyDescent="0.2">
      <c r="A202">
        <v>201</v>
      </c>
      <c r="B202" t="s">
        <v>2168</v>
      </c>
      <c r="C202" s="14">
        <v>33</v>
      </c>
      <c r="D202" s="14">
        <v>17.5</v>
      </c>
      <c r="E202">
        <v>11</v>
      </c>
      <c r="F202">
        <f>SUMIF(ORDERLINES!E:E,PRODUCTS!A202,ORDERLINES!G:G)</f>
        <v>9</v>
      </c>
      <c r="G202" s="11">
        <f t="shared" si="6"/>
        <v>15.5</v>
      </c>
      <c r="H202" s="23">
        <f t="shared" si="7"/>
        <v>0.88571428571428568</v>
      </c>
    </row>
    <row r="203" spans="1:8" x14ac:dyDescent="0.2">
      <c r="A203">
        <v>202</v>
      </c>
      <c r="B203" t="s">
        <v>2169</v>
      </c>
      <c r="C203" s="14">
        <v>998</v>
      </c>
      <c r="D203" s="14">
        <v>502</v>
      </c>
      <c r="E203">
        <v>19</v>
      </c>
      <c r="F203">
        <f>SUMIF(ORDERLINES!E:E,PRODUCTS!A203,ORDERLINES!G:G)</f>
        <v>29</v>
      </c>
      <c r="G203" s="11">
        <f t="shared" si="6"/>
        <v>496</v>
      </c>
      <c r="H203" s="23">
        <f t="shared" si="7"/>
        <v>0.98804780876494025</v>
      </c>
    </row>
    <row r="204" spans="1:8" x14ac:dyDescent="0.2">
      <c r="A204">
        <v>203</v>
      </c>
      <c r="B204" t="s">
        <v>125</v>
      </c>
      <c r="C204" s="14">
        <v>105</v>
      </c>
      <c r="D204" s="14">
        <v>54.5</v>
      </c>
      <c r="E204">
        <v>9</v>
      </c>
      <c r="F204">
        <f>SUMIF(ORDERLINES!E:E,PRODUCTS!A204,ORDERLINES!G:G)</f>
        <v>6</v>
      </c>
      <c r="G204" s="11">
        <f t="shared" si="6"/>
        <v>50.5</v>
      </c>
      <c r="H204" s="23">
        <f t="shared" si="7"/>
        <v>0.92660550458715596</v>
      </c>
    </row>
    <row r="205" spans="1:8" x14ac:dyDescent="0.2">
      <c r="A205">
        <v>204</v>
      </c>
      <c r="B205" t="s">
        <v>126</v>
      </c>
      <c r="C205" s="14">
        <v>15</v>
      </c>
      <c r="D205" s="14">
        <v>9.5</v>
      </c>
      <c r="E205">
        <v>17</v>
      </c>
      <c r="F205">
        <f>SUMIF(ORDERLINES!E:E,PRODUCTS!A205,ORDERLINES!G:G)</f>
        <v>16</v>
      </c>
      <c r="G205" s="11">
        <f t="shared" si="6"/>
        <v>5.5</v>
      </c>
      <c r="H205" s="23">
        <f t="shared" si="7"/>
        <v>0.57894736842105265</v>
      </c>
    </row>
    <row r="206" spans="1:8" x14ac:dyDescent="0.2">
      <c r="A206">
        <v>205</v>
      </c>
      <c r="B206" t="s">
        <v>127</v>
      </c>
      <c r="C206" s="14">
        <v>60</v>
      </c>
      <c r="D206" s="14">
        <v>32</v>
      </c>
      <c r="E206">
        <v>9</v>
      </c>
      <c r="F206">
        <f>SUMIF(ORDERLINES!E:E,PRODUCTS!A206,ORDERLINES!G:G)</f>
        <v>17</v>
      </c>
      <c r="G206" s="11">
        <f t="shared" si="6"/>
        <v>28</v>
      </c>
      <c r="H206" s="23">
        <f t="shared" si="7"/>
        <v>0.875</v>
      </c>
    </row>
    <row r="207" spans="1:8" x14ac:dyDescent="0.2">
      <c r="A207">
        <v>206</v>
      </c>
      <c r="B207" t="s">
        <v>128</v>
      </c>
      <c r="C207" s="14">
        <v>45</v>
      </c>
      <c r="D207" s="14">
        <v>24.5</v>
      </c>
      <c r="E207">
        <v>16</v>
      </c>
      <c r="F207">
        <f>SUMIF(ORDERLINES!E:E,PRODUCTS!A207,ORDERLINES!G:G)</f>
        <v>2</v>
      </c>
      <c r="G207" s="11">
        <f t="shared" si="6"/>
        <v>20.5</v>
      </c>
      <c r="H207" s="23">
        <f t="shared" si="7"/>
        <v>0.83673469387755106</v>
      </c>
    </row>
    <row r="208" spans="1:8" x14ac:dyDescent="0.2">
      <c r="A208">
        <v>207</v>
      </c>
      <c r="B208" t="s">
        <v>2170</v>
      </c>
      <c r="C208" s="14">
        <v>48</v>
      </c>
      <c r="D208" s="14">
        <v>26</v>
      </c>
      <c r="E208">
        <v>11</v>
      </c>
      <c r="F208">
        <f>SUMIF(ORDERLINES!E:E,PRODUCTS!A208,ORDERLINES!G:G)</f>
        <v>4</v>
      </c>
      <c r="G208" s="11">
        <f t="shared" si="6"/>
        <v>22</v>
      </c>
      <c r="H208" s="23">
        <f t="shared" si="7"/>
        <v>0.84615384615384615</v>
      </c>
    </row>
    <row r="209" spans="1:8" x14ac:dyDescent="0.2">
      <c r="A209">
        <v>208</v>
      </c>
      <c r="B209" t="s">
        <v>129</v>
      </c>
      <c r="C209" s="14">
        <v>45</v>
      </c>
      <c r="D209" s="14">
        <v>25.5</v>
      </c>
      <c r="E209">
        <v>16</v>
      </c>
      <c r="F209">
        <f>SUMIF(ORDERLINES!E:E,PRODUCTS!A209,ORDERLINES!G:G)</f>
        <v>18</v>
      </c>
      <c r="G209" s="11">
        <f t="shared" si="6"/>
        <v>19.5</v>
      </c>
      <c r="H209" s="23">
        <f t="shared" si="7"/>
        <v>0.76470588235294112</v>
      </c>
    </row>
    <row r="210" spans="1:8" x14ac:dyDescent="0.2">
      <c r="A210">
        <v>209</v>
      </c>
      <c r="B210" t="s">
        <v>2180</v>
      </c>
      <c r="C210" s="14">
        <v>25</v>
      </c>
      <c r="D210" s="14">
        <v>13.5</v>
      </c>
      <c r="E210">
        <v>24</v>
      </c>
      <c r="F210">
        <f>SUMIF(ORDERLINES!E:E,PRODUCTS!A210,ORDERLINES!G:G)</f>
        <v>14</v>
      </c>
      <c r="G210" s="11">
        <f t="shared" si="6"/>
        <v>11.5</v>
      </c>
      <c r="H210" s="23">
        <f t="shared" si="7"/>
        <v>0.85185185185185186</v>
      </c>
    </row>
    <row r="211" spans="1:8" x14ac:dyDescent="0.2">
      <c r="A211">
        <v>210</v>
      </c>
      <c r="B211" t="s">
        <v>130</v>
      </c>
      <c r="C211" s="14">
        <v>24</v>
      </c>
      <c r="D211" s="14">
        <v>14</v>
      </c>
      <c r="E211">
        <v>26</v>
      </c>
      <c r="F211">
        <f>SUMIF(ORDERLINES!E:E,PRODUCTS!A211,ORDERLINES!G:G)</f>
        <v>10</v>
      </c>
      <c r="G211" s="11">
        <f t="shared" si="6"/>
        <v>10</v>
      </c>
      <c r="H211" s="23">
        <f t="shared" si="7"/>
        <v>0.7142857142857143</v>
      </c>
    </row>
    <row r="212" spans="1:8" x14ac:dyDescent="0.2">
      <c r="A212">
        <v>211</v>
      </c>
      <c r="B212" t="s">
        <v>2182</v>
      </c>
      <c r="C212" s="14">
        <v>25</v>
      </c>
      <c r="D212" s="14">
        <v>13.5</v>
      </c>
      <c r="E212">
        <v>23</v>
      </c>
      <c r="F212">
        <f>SUMIF(ORDERLINES!E:E,PRODUCTS!A212,ORDERLINES!G:G)</f>
        <v>6</v>
      </c>
      <c r="G212" s="11">
        <f t="shared" si="6"/>
        <v>11.5</v>
      </c>
      <c r="H212" s="23">
        <f t="shared" si="7"/>
        <v>0.85185185185185186</v>
      </c>
    </row>
    <row r="213" spans="1:8" x14ac:dyDescent="0.2">
      <c r="A213">
        <v>212</v>
      </c>
      <c r="B213" t="s">
        <v>2171</v>
      </c>
      <c r="C213" s="14">
        <v>14</v>
      </c>
      <c r="D213" s="14">
        <v>9</v>
      </c>
      <c r="E213">
        <v>6</v>
      </c>
      <c r="F213">
        <f>SUMIF(ORDERLINES!E:E,PRODUCTS!A213,ORDERLINES!G:G)</f>
        <v>7</v>
      </c>
      <c r="G213" s="11">
        <f t="shared" si="6"/>
        <v>5</v>
      </c>
      <c r="H213" s="23">
        <f t="shared" si="7"/>
        <v>0.55555555555555558</v>
      </c>
    </row>
    <row r="214" spans="1:8" x14ac:dyDescent="0.2">
      <c r="A214">
        <v>213</v>
      </c>
      <c r="B214" t="s">
        <v>2183</v>
      </c>
      <c r="C214" s="14">
        <v>74</v>
      </c>
      <c r="D214" s="14">
        <v>40</v>
      </c>
      <c r="E214">
        <v>5</v>
      </c>
      <c r="F214">
        <f>SUMIF(ORDERLINES!E:E,PRODUCTS!A214,ORDERLINES!G:G)</f>
        <v>5</v>
      </c>
      <c r="G214" s="11">
        <f t="shared" si="6"/>
        <v>34</v>
      </c>
      <c r="H214" s="23">
        <f t="shared" si="7"/>
        <v>0.85</v>
      </c>
    </row>
    <row r="215" spans="1:8" x14ac:dyDescent="0.2">
      <c r="A215">
        <v>214</v>
      </c>
      <c r="B215" t="s">
        <v>2172</v>
      </c>
      <c r="C215" s="14">
        <v>55</v>
      </c>
      <c r="D215" s="14">
        <v>30.5</v>
      </c>
      <c r="E215">
        <v>21</v>
      </c>
      <c r="F215">
        <f>SUMIF(ORDERLINES!E:E,PRODUCTS!A215,ORDERLINES!G:G)</f>
        <v>3</v>
      </c>
      <c r="G215" s="11">
        <f t="shared" si="6"/>
        <v>24.5</v>
      </c>
      <c r="H215" s="23">
        <f t="shared" si="7"/>
        <v>0.80327868852459017</v>
      </c>
    </row>
  </sheetData>
  <phoneticPr fontId="0" type="noConversion"/>
  <pageMargins left="0.75" right="0.75" top="1" bottom="1" header="0.5" footer="0.5"/>
  <pageSetup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7"/>
  <sheetViews>
    <sheetView workbookViewId="0"/>
  </sheetViews>
  <sheetFormatPr defaultRowHeight="12.75" x14ac:dyDescent="0.2"/>
  <cols>
    <col min="1" max="1" width="12.28515625" customWidth="1"/>
    <col min="2" max="2" width="21.7109375" customWidth="1"/>
    <col min="3" max="3" width="19.85546875" customWidth="1"/>
  </cols>
  <sheetData>
    <row r="1" spans="1:3" x14ac:dyDescent="0.2">
      <c r="A1" s="1" t="s">
        <v>2100</v>
      </c>
      <c r="B1" s="1" t="s">
        <v>131</v>
      </c>
      <c r="C1" s="1" t="s">
        <v>158</v>
      </c>
    </row>
    <row r="2" spans="1:3" x14ac:dyDescent="0.2">
      <c r="A2">
        <v>1</v>
      </c>
      <c r="B2" t="s">
        <v>132</v>
      </c>
      <c r="C2" t="s">
        <v>159</v>
      </c>
    </row>
    <row r="3" spans="1:3" x14ac:dyDescent="0.2">
      <c r="A3">
        <v>2</v>
      </c>
      <c r="B3" t="s">
        <v>133</v>
      </c>
      <c r="C3" t="s">
        <v>164</v>
      </c>
    </row>
    <row r="4" spans="1:3" x14ac:dyDescent="0.2">
      <c r="A4">
        <v>3</v>
      </c>
      <c r="B4" t="s">
        <v>134</v>
      </c>
      <c r="C4" t="s">
        <v>160</v>
      </c>
    </row>
    <row r="5" spans="1:3" x14ac:dyDescent="0.2">
      <c r="A5">
        <v>4</v>
      </c>
      <c r="B5" t="s">
        <v>135</v>
      </c>
      <c r="C5" t="s">
        <v>161</v>
      </c>
    </row>
    <row r="6" spans="1:3" x14ac:dyDescent="0.2">
      <c r="A6">
        <v>5</v>
      </c>
      <c r="B6" t="s">
        <v>136</v>
      </c>
      <c r="C6" t="s">
        <v>2121</v>
      </c>
    </row>
    <row r="7" spans="1:3" x14ac:dyDescent="0.2">
      <c r="A7">
        <v>6</v>
      </c>
      <c r="B7" t="s">
        <v>137</v>
      </c>
      <c r="C7" t="s">
        <v>160</v>
      </c>
    </row>
    <row r="8" spans="1:3" x14ac:dyDescent="0.2">
      <c r="A8">
        <v>7</v>
      </c>
      <c r="B8" t="s">
        <v>138</v>
      </c>
      <c r="C8" t="s">
        <v>159</v>
      </c>
    </row>
    <row r="9" spans="1:3" x14ac:dyDescent="0.2">
      <c r="A9">
        <v>8</v>
      </c>
      <c r="B9" t="s">
        <v>139</v>
      </c>
      <c r="C9" t="s">
        <v>163</v>
      </c>
    </row>
    <row r="10" spans="1:3" x14ac:dyDescent="0.2">
      <c r="A10">
        <v>9</v>
      </c>
      <c r="B10" t="s">
        <v>140</v>
      </c>
      <c r="C10" t="s">
        <v>159</v>
      </c>
    </row>
    <row r="11" spans="1:3" x14ac:dyDescent="0.2">
      <c r="A11">
        <v>10</v>
      </c>
      <c r="B11" t="s">
        <v>141</v>
      </c>
      <c r="C11" t="s">
        <v>2121</v>
      </c>
    </row>
    <row r="12" spans="1:3" x14ac:dyDescent="0.2">
      <c r="A12">
        <v>11</v>
      </c>
      <c r="B12" t="s">
        <v>142</v>
      </c>
      <c r="C12" t="s">
        <v>161</v>
      </c>
    </row>
    <row r="13" spans="1:3" x14ac:dyDescent="0.2">
      <c r="A13">
        <v>12</v>
      </c>
      <c r="B13" t="s">
        <v>143</v>
      </c>
      <c r="C13" t="s">
        <v>161</v>
      </c>
    </row>
    <row r="14" spans="1:3" x14ac:dyDescent="0.2">
      <c r="A14">
        <v>13</v>
      </c>
      <c r="B14" t="s">
        <v>144</v>
      </c>
      <c r="C14" t="s">
        <v>163</v>
      </c>
    </row>
    <row r="15" spans="1:3" x14ac:dyDescent="0.2">
      <c r="A15">
        <v>14</v>
      </c>
      <c r="B15" t="s">
        <v>145</v>
      </c>
      <c r="C15" t="s">
        <v>162</v>
      </c>
    </row>
    <row r="16" spans="1:3" x14ac:dyDescent="0.2">
      <c r="A16">
        <v>15</v>
      </c>
      <c r="B16" t="s">
        <v>146</v>
      </c>
      <c r="C16" t="s">
        <v>163</v>
      </c>
    </row>
    <row r="17" spans="1:3" x14ac:dyDescent="0.2">
      <c r="A17">
        <v>16</v>
      </c>
      <c r="B17" t="s">
        <v>147</v>
      </c>
      <c r="C17" t="s">
        <v>163</v>
      </c>
    </row>
    <row r="18" spans="1:3" x14ac:dyDescent="0.2">
      <c r="A18">
        <v>17</v>
      </c>
      <c r="B18" t="s">
        <v>148</v>
      </c>
      <c r="C18" t="s">
        <v>2121</v>
      </c>
    </row>
    <row r="19" spans="1:3" x14ac:dyDescent="0.2">
      <c r="A19">
        <v>18</v>
      </c>
      <c r="B19" t="s">
        <v>149</v>
      </c>
      <c r="C19" t="s">
        <v>160</v>
      </c>
    </row>
    <row r="20" spans="1:3" x14ac:dyDescent="0.2">
      <c r="A20">
        <v>19</v>
      </c>
      <c r="B20" t="s">
        <v>150</v>
      </c>
      <c r="C20" t="s">
        <v>163</v>
      </c>
    </row>
    <row r="21" spans="1:3" x14ac:dyDescent="0.2">
      <c r="A21">
        <v>20</v>
      </c>
      <c r="B21" t="s">
        <v>151</v>
      </c>
      <c r="C21" t="s">
        <v>162</v>
      </c>
    </row>
    <row r="22" spans="1:3" x14ac:dyDescent="0.2">
      <c r="A22">
        <v>21</v>
      </c>
      <c r="B22" t="s">
        <v>152</v>
      </c>
      <c r="C22" t="s">
        <v>163</v>
      </c>
    </row>
    <row r="23" spans="1:3" x14ac:dyDescent="0.2">
      <c r="A23">
        <v>22</v>
      </c>
      <c r="B23" t="s">
        <v>153</v>
      </c>
      <c r="C23" t="s">
        <v>161</v>
      </c>
    </row>
    <row r="24" spans="1:3" x14ac:dyDescent="0.2">
      <c r="A24">
        <v>23</v>
      </c>
      <c r="B24" t="s">
        <v>154</v>
      </c>
      <c r="C24" t="s">
        <v>164</v>
      </c>
    </row>
    <row r="25" spans="1:3" x14ac:dyDescent="0.2">
      <c r="A25">
        <v>24</v>
      </c>
      <c r="B25" t="s">
        <v>155</v>
      </c>
      <c r="C25" t="s">
        <v>162</v>
      </c>
    </row>
    <row r="26" spans="1:3" x14ac:dyDescent="0.2">
      <c r="A26">
        <v>25</v>
      </c>
      <c r="B26" t="s">
        <v>156</v>
      </c>
      <c r="C26" t="s">
        <v>164</v>
      </c>
    </row>
    <row r="27" spans="1:3" x14ac:dyDescent="0.2">
      <c r="A27">
        <v>26</v>
      </c>
      <c r="B27" t="s">
        <v>157</v>
      </c>
      <c r="C27" t="s">
        <v>161</v>
      </c>
    </row>
  </sheetData>
  <phoneticPr fontId="0" type="noConversion"/>
  <pageMargins left="0.75" right="0.75" top="1" bottom="1" header="0.5" footer="0.5"/>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CCC6FD33-D9F3-470A-8A60-5921C827A9CF}">
  <ds:schemaRefs/>
</ds:datastoreItem>
</file>

<file path=customXml/itemProps2.xml><?xml version="1.0" encoding="utf-8"?>
<ds:datastoreItem xmlns:ds="http://schemas.openxmlformats.org/officeDocument/2006/customXml" ds:itemID="{C97F8D81-0A02-4196-923D-A234532393D1}">
  <ds:schemaRefs/>
</ds:datastoreItem>
</file>

<file path=customXml/itemProps3.xml><?xml version="1.0" encoding="utf-8"?>
<ds:datastoreItem xmlns:ds="http://schemas.openxmlformats.org/officeDocument/2006/customXml" ds:itemID="{F7F48B95-734C-4917-8A5E-C905D51E2235}">
  <ds:schemaRefs/>
</ds:datastoreItem>
</file>

<file path=customXml/itemProps4.xml><?xml version="1.0" encoding="utf-8"?>
<ds:datastoreItem xmlns:ds="http://schemas.openxmlformats.org/officeDocument/2006/customXml" ds:itemID="{971DA4D2-219E-4A68-A1B9-721EA6709FCA}">
  <ds:schemaRefs/>
</ds:datastoreItem>
</file>

<file path=customXml/itemProps5.xml><?xml version="1.0" encoding="utf-8"?>
<ds:datastoreItem xmlns:ds="http://schemas.openxmlformats.org/officeDocument/2006/customXml" ds:itemID="{36F2080D-FCEA-41C2-BE9B-2E7718961F2B}">
  <ds:schemaRefs/>
</ds:datastoreItem>
</file>

<file path=customXml/itemProps6.xml><?xml version="1.0" encoding="utf-8"?>
<ds:datastoreItem xmlns:ds="http://schemas.openxmlformats.org/officeDocument/2006/customXml" ds:itemID="{30863C8D-6926-451E-B403-8CCDD03328CF}">
  <ds:schemaRefs/>
</ds:datastoreItem>
</file>

<file path=customXml/itemProps7.xml><?xml version="1.0" encoding="utf-8"?>
<ds:datastoreItem xmlns:ds="http://schemas.openxmlformats.org/officeDocument/2006/customXml" ds:itemID="{542D13E1-AABE-46A6-BCF3-F54908D943C1}">
  <ds:schemaRefs/>
</ds:datastoreItem>
</file>

<file path=customXml/itemProps8.xml><?xml version="1.0" encoding="utf-8"?>
<ds:datastoreItem xmlns:ds="http://schemas.openxmlformats.org/officeDocument/2006/customXml" ds:itemID="{96C74E98-454D-4592-8F88-BBCC8164A985}">
  <ds:schemaRefs/>
</ds:datastoreItem>
</file>

<file path=customXml/itemProps9.xml><?xml version="1.0" encoding="utf-8"?>
<ds:datastoreItem xmlns:ds="http://schemas.openxmlformats.org/officeDocument/2006/customXml" ds:itemID="{EC9D15F8-2C56-4CB1-A1E6-D5881F2609D0}">
  <ds:schemaRefs/>
</ds:datastoreItem>
</file>

<file path=customXml/itemProps10.xml><?xml version="1.0" encoding="utf-8"?>
<ds:datastoreItem xmlns:ds="http://schemas.openxmlformats.org/officeDocument/2006/customXml" ds:itemID="{320A3DBF-7A21-4947-9B46-844E27DA71AE}">
  <ds:schemaRefs/>
</ds:datastoreItem>
</file>

<file path=customXml/itemProps11.xml><?xml version="1.0" encoding="utf-8"?>
<ds:datastoreItem xmlns:ds="http://schemas.openxmlformats.org/officeDocument/2006/customXml" ds:itemID="{B09C2F30-AF7D-4675-B040-0818779B8AE0}">
  <ds:schemaRefs/>
</ds:datastoreItem>
</file>

<file path=customXml/itemProps12.xml><?xml version="1.0" encoding="utf-8"?>
<ds:datastoreItem xmlns:ds="http://schemas.openxmlformats.org/officeDocument/2006/customXml" ds:itemID="{1AE1623C-882E-4752-92CC-28F0D5A2CBE2}">
  <ds:schemaRefs/>
</ds:datastoreItem>
</file>

<file path=customXml/itemProps13.xml><?xml version="1.0" encoding="utf-8"?>
<ds:datastoreItem xmlns:ds="http://schemas.openxmlformats.org/officeDocument/2006/customXml" ds:itemID="{3095A060-A3B3-4070-9EB7-06D8C5A55472}">
  <ds:schemaRefs/>
</ds:datastoreItem>
</file>

<file path=customXml/itemProps14.xml><?xml version="1.0" encoding="utf-8"?>
<ds:datastoreItem xmlns:ds="http://schemas.openxmlformats.org/officeDocument/2006/customXml" ds:itemID="{EDBB848B-F8B8-4854-A412-04771FA360CF}">
  <ds:schemaRefs/>
</ds:datastoreItem>
</file>

<file path=customXml/itemProps15.xml><?xml version="1.0" encoding="utf-8"?>
<ds:datastoreItem xmlns:ds="http://schemas.openxmlformats.org/officeDocument/2006/customXml" ds:itemID="{C2D61B1B-2F77-4749-9806-43FE1C19927B}">
  <ds:schemaRefs/>
</ds:datastoreItem>
</file>

<file path=customXml/itemProps16.xml><?xml version="1.0" encoding="utf-8"?>
<ds:datastoreItem xmlns:ds="http://schemas.openxmlformats.org/officeDocument/2006/customXml" ds:itemID="{80450FC8-B4E5-4F7A-9D86-A0320FDF1121}">
  <ds:schemaRefs/>
</ds:datastoreItem>
</file>

<file path=customXml/itemProps17.xml><?xml version="1.0" encoding="utf-8"?>
<ds:datastoreItem xmlns:ds="http://schemas.openxmlformats.org/officeDocument/2006/customXml" ds:itemID="{FE1FD3CA-7120-49FF-ABB4-82F4A1F4609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vt:i4>
      </vt:variant>
    </vt:vector>
  </HeadingPairs>
  <TitlesOfParts>
    <vt:vector size="15" baseType="lpstr">
      <vt:lpstr>Q1</vt:lpstr>
      <vt:lpstr>Q2</vt:lpstr>
      <vt:lpstr>Q3</vt:lpstr>
      <vt:lpstr>Q4</vt:lpstr>
      <vt:lpstr>Q5</vt:lpstr>
      <vt:lpstr>Q6</vt:lpstr>
      <vt:lpstr>Q7</vt:lpstr>
      <vt:lpstr>Data Notes</vt:lpstr>
      <vt:lpstr>ORDERLINES</vt:lpstr>
      <vt:lpstr>CUSTOMER_ORDERS</vt:lpstr>
      <vt:lpstr>CUSTOMERS</vt:lpstr>
      <vt:lpstr>PRODUCTS</vt:lpstr>
      <vt:lpstr>CATEGORIES</vt:lpstr>
      <vt:lpstr>PRODUCTS!ITEMS_1</vt:lpstr>
      <vt:lpstr>CATEGORIES!SUBCAT</vt:lpstr>
    </vt:vector>
  </TitlesOfParts>
  <Company>The University of Tennessee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 Reeve</dc:creator>
  <cp:lastModifiedBy>Robert Mepham</cp:lastModifiedBy>
  <cp:lastPrinted>2010-10-13T20:14:03Z</cp:lastPrinted>
  <dcterms:created xsi:type="dcterms:W3CDTF">2002-02-05T18:49:04Z</dcterms:created>
  <dcterms:modified xsi:type="dcterms:W3CDTF">2024-03-13T22:56:43Z</dcterms:modified>
</cp:coreProperties>
</file>