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roble\git\BMEP-Interactive-Solver\data\solutions\new\"/>
    </mc:Choice>
  </mc:AlternateContent>
  <xr:revisionPtr revIDLastSave="0" documentId="13_ncr:1_{91E2057A-46C9-4A5D-A8D1-1BF86AC6ACB2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F1-Man-Bun" sheetId="3" r:id="rId1"/>
    <sheet name="Topological" sheetId="4" r:id="rId2"/>
  </sheets>
  <definedNames>
    <definedName name="Arial">Topological!$1:$1048576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D9" i="3" l="1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5" i="3"/>
  <c r="H3" i="4" a="1"/>
  <c r="H3" i="4"/>
  <c r="L3" i="4"/>
  <c r="E26" i="4"/>
  <c r="E25" i="4"/>
  <c r="E24" i="4"/>
  <c r="E23" i="4"/>
  <c r="E22" i="4"/>
  <c r="E21" i="4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E7" i="4"/>
  <c r="E6" i="4"/>
  <c r="E5" i="4"/>
  <c r="E4" i="4"/>
  <c r="E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3" i="4"/>
  <c r="J26" i="3"/>
  <c r="J25" i="3"/>
  <c r="G25" i="3"/>
  <c r="J24" i="3"/>
  <c r="J23" i="3"/>
  <c r="G23" i="3"/>
  <c r="J22" i="3"/>
  <c r="G22" i="3"/>
  <c r="J21" i="3"/>
  <c r="G21" i="3"/>
  <c r="J20" i="3"/>
  <c r="G20" i="3"/>
  <c r="J19" i="3"/>
  <c r="G19" i="3"/>
  <c r="J18" i="3"/>
  <c r="G18" i="3"/>
  <c r="J17" i="3"/>
  <c r="G17" i="3"/>
  <c r="J16" i="3"/>
  <c r="G16" i="3"/>
  <c r="J15" i="3"/>
  <c r="G15" i="3"/>
  <c r="J14" i="3"/>
  <c r="G14" i="3"/>
  <c r="J13" i="3"/>
  <c r="G13" i="3"/>
  <c r="J12" i="3"/>
  <c r="G12" i="3"/>
  <c r="J11" i="3"/>
  <c r="G11" i="3"/>
  <c r="J10" i="3"/>
  <c r="G10" i="3"/>
  <c r="J9" i="3"/>
  <c r="G9" i="3"/>
  <c r="J8" i="3"/>
  <c r="J7" i="3"/>
  <c r="J6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<sst xmlns="http://schemas.openxmlformats.org/spreadsheetml/2006/main" count="96" uniqueCount="38">
  <si>
    <t>00-A-test_n4</t>
  </si>
  <si>
    <t>00-A-test_n5</t>
  </si>
  <si>
    <t>00-A-test_n6</t>
  </si>
  <si>
    <t>00-A-test_n7</t>
  </si>
  <si>
    <t>00-A-test_n8</t>
  </si>
  <si>
    <t>00-A-test_n9</t>
  </si>
  <si>
    <t>01-Primates12_n10</t>
  </si>
  <si>
    <t>01-Primates12_n11</t>
  </si>
  <si>
    <t>02-M17_n10</t>
  </si>
  <si>
    <t>02-M17_n11</t>
  </si>
  <si>
    <t>03-M18_n10</t>
  </si>
  <si>
    <t>03-M18_n11</t>
  </si>
  <si>
    <t>04-SeedPlant500_n10</t>
  </si>
  <si>
    <t>04-SeedPlant500_n11</t>
  </si>
  <si>
    <t>05-M43_n10</t>
  </si>
  <si>
    <t>05-M43_n11</t>
  </si>
  <si>
    <t>06-M62_n10</t>
  </si>
  <si>
    <t>06-M62_n11</t>
  </si>
  <si>
    <t>07-RbcL55_n10</t>
  </si>
  <si>
    <t>07-RbcL55_n11</t>
  </si>
  <si>
    <t>08-Rana64_n10</t>
  </si>
  <si>
    <t>08-Rana64_n11</t>
  </si>
  <si>
    <t>09-M82_n10</t>
  </si>
  <si>
    <t>09-M82_n11</t>
  </si>
  <si>
    <t>Instance</t>
  </si>
  <si>
    <t>Time</t>
  </si>
  <si>
    <t>Nodes</t>
  </si>
  <si>
    <t>Root gap</t>
  </si>
  <si>
    <t>Delta time</t>
  </si>
  <si>
    <t>Delta nodes</t>
  </si>
  <si>
    <t>Delta root gap</t>
  </si>
  <si>
    <t>-</t>
  </si>
  <si>
    <t>F1-Manifold</t>
  </si>
  <si>
    <t>F1-Buneman</t>
  </si>
  <si>
    <t>Pn-Manifold</t>
  </si>
  <si>
    <t>Pn</t>
  </si>
  <si>
    <t>Time original</t>
  </si>
  <si>
    <t>Root gap 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</si>
</sst>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3" x14ac:knownFonts="1">
    <font>
      <sz val="11"/>
      <color theme="1"/>
      <name val="Aptos Narrow"/>
      <family val="2"/>
      <charset val="1"/>
    </font>
    <font>
      <b/>
      <sz val="11"/>
      <color rgb="FFFFFFFF"/>
      <name val="Aptos Narrow"/>
      <family val="2"/>
      <charset val="1"/>
    </font>
    <font>
      <b/>
      <sz val="11"/>
      <color theme="1"/>
      <name val="Aptos Narrow"/>
      <family val="2"/>
      <charset val="1"/>
    </font>
    <font>
      <sz val="10"/>
      <color rgb="FF000000"/>
      <name val="Arial"/>
      <charset val="1"/>
    </font>
    <font>
      <i/>
      <sz val="11"/>
      <color rgb="FF808080"/>
      <name val="Aptos Narrow"/>
      <family val="2"/>
      <charset val="1"/>
    </font>
    <font>
      <b/>
      <sz val="24"/>
      <color theme="1"/>
      <name val="Aptos Narrow"/>
      <family val="2"/>
      <charset val="1"/>
    </font>
    <font>
      <u/>
      <sz val="11"/>
      <color rgb="FF0000EE"/>
      <name val="Aptos Narrow"/>
      <family val="2"/>
      <charset val="1"/>
    </font>
    <font>
      <b/>
      <i/>
      <u/>
      <sz val="11"/>
      <color theme="1"/>
      <name val="Aptos Narrow"/>
      <family val="2"/>
      <charset val="1"/>
    </font>
    <font>
      <sz val="11"/>
      <color rgb="FFCC0000"/>
      <name val="Aptos Narrow"/>
      <family val="2"/>
      <charset val="1"/>
    </font>
    <font>
      <sz val="11"/>
      <color theme="1"/>
      <name val="Arial"/>
      <family val="2"/>
      <charset val="1"/>
    </font>
    <font>
      <b/>
      <sz val="11"/>
      <color theme="1"/>
      <name val="Arial"/>
      <family val="2"/>
      <charset val="1"/>
    </font>
    <font>
      <sz val="11"/>
      <color theme="1"/>
      <name val="Aptos Narrow"/>
      <family val="2"/>
      <charset val="1"/>
    </font>
    <font>
      <b/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FFCC"/>
      </patternFill>
    </fill>
    <fill>
      <patternFill patternType="solid">
        <fgColor rgb="FFCC0000"/>
        <bgColor rgb="FF800000"/>
      </patternFill>
    </fill>
  </fills>
  <borders count="1">
    <border>
      <left/>
      <right/>
      <top/>
      <bottom/>
      <diagonal/>
    </border>
  </borders>
  <cellStyleXfs count="14">
    <xf numFmtId="0" fontId="0" fillId="0" borderId="0"/>
    <xf numFmtId="0" fontId="1" fillId="2" borderId="0" applyBorder="0" applyProtection="0"/>
    <xf numFmtId="0" fontId="1" fillId="3" borderId="0" applyBorder="0" applyProtection="0"/>
    <xf numFmtId="0" fontId="2" fillId="4" borderId="0" applyBorder="0" applyProtection="0"/>
    <xf numFmtId="0" fontId="2" fillId="0" borderId="0" applyBorder="0" applyProtection="0"/>
    <xf numFmtId="0" fontId="3" fillId="0" borderId="0" applyBorder="0" applyProtection="0"/>
    <xf numFmtId="0" fontId="1" fillId="5" borderId="0" applyBorder="0" applyProtection="0"/>
    <xf numFmtId="0" fontId="4" fillId="0" borderId="0" applyBorder="0" applyProtection="0"/>
    <xf numFmtId="0" fontId="5" fillId="0" borderId="0" applyBorder="0" applyProtection="0"/>
    <xf numFmtId="0" fontId="6" fillId="0" borderId="0" applyBorder="0" applyProtection="0"/>
    <xf numFmtId="0" fontId="7" fillId="0" borderId="0" applyBorder="0" applyProtection="0"/>
    <xf numFmtId="0" fontId="11" fillId="0" borderId="0" applyBorder="0" applyProtection="0"/>
    <xf numFmtId="0" fontId="11" fillId="0" borderId="0" applyBorder="0" applyProtection="0"/>
    <xf numFmtId="0" fontId="8" fillId="0" borderId="0" applyBorder="0" applyProtection="0"/>
  </cellStyleXfs>
  <cellXfs count="11">
    <xf numFmtId="0" fontId="0" fillId="0" borderId="0" xfId="0"/>
    <xf numFmtId="0" fontId="10" fillId="0" borderId="0" xfId="0" applyFont="1" applyAlignment="1">
      <alignment horizontal="center" vertical="center"/>
    </xf>
    <xf numFmtId="0" fontId="9" fillId="0" borderId="0" xfId="0" applyFont="1"/>
    <xf numFmtId="11" fontId="9" fillId="0" borderId="0" xfId="0" applyNumberFormat="1" applyFont="1"/>
    <xf numFmtId="0" fontId="10" fillId="0" borderId="0" xfId="0" applyFont="1"/>
    <xf numFmtId="164" fontId="9" fillId="0" borderId="0" xfId="0" applyNumberFormat="1" applyFont="1"/>
    <xf numFmtId="2" fontId="9" fillId="0" borderId="0" xfId="0" applyNumberFormat="1" applyFont="1"/>
    <xf numFmtId="1" fontId="9" fillId="0" borderId="0" xfId="0" applyNumberFormat="1" applyFont="1"/>
    <xf numFmtId="0" fontId="12" fillId="0" borderId="0" xfId="0" applyFont="1"/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</cellXfs>
  <cellStyles count="14">
    <cellStyle name="Accent 1 5" xfId="1" xr:uid="{00000000-0005-0000-0000-000006000000}"/>
    <cellStyle name="Accent 2 6" xfId="2" xr:uid="{00000000-0005-0000-0000-000007000000}"/>
    <cellStyle name="Accent 3 7" xfId="3" xr:uid="{00000000-0005-0000-0000-000008000000}"/>
    <cellStyle name="Accent 4" xfId="4" xr:uid="{00000000-0005-0000-0000-000009000000}"/>
    <cellStyle name="Default 8" xfId="5" xr:uid="{00000000-0005-0000-0000-00000A000000}"/>
    <cellStyle name="Error 9" xfId="6" xr:uid="{00000000-0005-0000-0000-00000B000000}"/>
    <cellStyle name="Footnote 10" xfId="7" xr:uid="{00000000-0005-0000-0000-00000C000000}"/>
    <cellStyle name="Heading 11" xfId="8" xr:uid="{00000000-0005-0000-0000-00000D000000}"/>
    <cellStyle name="Hyperlink 12" xfId="9" xr:uid="{00000000-0005-0000-0000-00000E000000}"/>
    <cellStyle name="Normale" xfId="0" builtinId="0"/>
    <cellStyle name="Result 13" xfId="10" xr:uid="{00000000-0005-0000-0000-00000F000000}"/>
    <cellStyle name="Status 14" xfId="11" xr:uid="{00000000-0005-0000-0000-000010000000}"/>
    <cellStyle name="Text 15" xfId="12" xr:uid="{00000000-0005-0000-0000-000011000000}"/>
    <cellStyle name="Warning 16" xfId="13" xr:uid="{00000000-0005-0000-0000-000012000000}"/>
  </cellStyles>
  <dxfs count="9"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</dxfs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">
              <a:schemeClr val="phClr">
                <a:lumMod val="105000"/>
                <a:tint val="73000"/>
              </a:schemeClr>
            </a:gs>
            <a:gs pos="1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">
              <a:schemeClr val="phClr">
                <a:lumMod val="100000"/>
                <a:shade val="100000"/>
              </a:schemeClr>
            </a:gs>
            <a:gs pos="1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"/>
        </a:ln>
        <a:ln w="19050" cap="flat" cmpd="sng" algn="ctr">
          <a:prstDash val="solid"/>
          <a:miter lim="800"/>
        </a:ln>
        <a:ln w="25400" cap="flat" cmpd="sng" algn="ctr">
          <a:prstDash val="solid"/>
          <a:miter lim="8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">
              <a:schemeClr val="phClr">
                <a:tint val="98000"/>
                <a:shade val="90000"/>
                <a:lumMod val="103000"/>
              </a:schemeClr>
            </a:gs>
            <a:gs pos="1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6"/>
  <sheetViews>
    <sheetView tabSelected="1" zoomScale="90" zoomScaleNormal="130" workbookViewId="0">
      <selection activeCell="G26" sqref="G26"/>
    </sheetView>
  </sheetViews>
  <sheetFormatPr defaultColWidth="8.5546875" defaultRowHeight="14.4" x14ac:dyDescent="0.3"/>
  <cols>
    <col min="1" max="1" width="25.88671875" customWidth="1"/>
    <col min="2" max="2" width="13.77734375" customWidth="1"/>
    <col min="3" max="3" width="12.44140625" customWidth="1"/>
    <col min="4" max="4" width="14.44140625" customWidth="1"/>
    <col min="5" max="5" width="12.109375" customWidth="1"/>
    <col min="6" max="7" width="14.77734375" customWidth="1"/>
    <col min="8" max="8" width="13.33203125" customWidth="1"/>
    <col min="9" max="9" width="14.109375" customWidth="1"/>
    <col min="10" max="10" width="17.21875" customWidth="1"/>
    <col min="11" max="11" width="14.77734375" customWidth="1"/>
    <col min="12" max="12" width="14.21875" customWidth="1"/>
    <col min="13" max="13" width="8.88671875" customWidth="1"/>
  </cols>
  <sheetData>
    <row r="1" spans="1:10" x14ac:dyDescent="0.3">
      <c r="A1" s="4" t="s">
        <v>24</v>
      </c>
      <c r="B1" s="9" t="s">
        <v>25</v>
      </c>
      <c r="C1" s="9"/>
      <c r="E1" s="9" t="s">
        <v>26</v>
      </c>
      <c r="F1" s="9"/>
      <c r="H1" s="9" t="s">
        <v>27</v>
      </c>
      <c r="I1" s="9"/>
    </row>
    <row r="2" spans="1:10" x14ac:dyDescent="0.3">
      <c r="A2" s="2"/>
      <c r="B2" s="8" t="s">
        <v>32</v>
      </c>
      <c r="C2" s="8" t="s">
        <v>33</v>
      </c>
      <c r="D2" s="8" t="s">
        <v>28</v>
      </c>
      <c r="E2" s="8" t="s">
        <v>32</v>
      </c>
      <c r="F2" s="8" t="s">
        <v>33</v>
      </c>
      <c r="G2" s="8" t="s">
        <v>29</v>
      </c>
      <c r="H2" s="8" t="s">
        <v>32</v>
      </c>
      <c r="I2" s="8" t="s">
        <v>33</v>
      </c>
      <c r="J2" s="8" t="s">
        <v>30</v>
      </c>
    </row>
    <row r="3" spans="1:10" x14ac:dyDescent="0.3">
      <c r="A3" s="2" t="s">
        <v>0</v>
      </c>
      <c r="B3" s="5">
        <v>6.8733692169189496E-3</v>
      </c>
      <c r="C3" s="5">
        <v>0</v>
      </c>
      <c r="D3" s="6" t="s">
        <v>31</v>
      </c>
      <c r="E3" s="7">
        <v>0</v>
      </c>
      <c r="F3" s="7">
        <v>0</v>
      </c>
      <c r="G3" s="6" t="s">
        <v>31</v>
      </c>
      <c r="H3" s="5">
        <v>0</v>
      </c>
      <c r="I3" s="5">
        <v>0</v>
      </c>
      <c r="J3" s="6" t="s">
        <v>31</v>
      </c>
    </row>
    <row r="4" spans="1:10" x14ac:dyDescent="0.3">
      <c r="A4" s="2" t="s">
        <v>1</v>
      </c>
      <c r="B4" s="5">
        <v>0</v>
      </c>
      <c r="C4" s="5">
        <v>3.3736228942871101E-2</v>
      </c>
      <c r="D4" s="6" t="s">
        <v>31</v>
      </c>
      <c r="E4" s="7">
        <v>0</v>
      </c>
      <c r="F4" s="7">
        <v>1</v>
      </c>
      <c r="G4" s="6" t="s">
        <v>31</v>
      </c>
      <c r="H4" s="5">
        <v>0</v>
      </c>
      <c r="I4" s="5">
        <v>0</v>
      </c>
      <c r="J4" s="6" t="s">
        <v>31</v>
      </c>
    </row>
    <row r="5" spans="1:10" x14ac:dyDescent="0.3">
      <c r="A5" s="2" t="s">
        <v>2</v>
      </c>
      <c r="B5" s="5">
        <v>0</v>
      </c>
      <c r="C5" s="5">
        <v>4.7514438629150398E-2</v>
      </c>
      <c r="D5" s="6" t="s">
        <v>31</v>
      </c>
      <c r="E5" s="7">
        <v>0</v>
      </c>
      <c r="F5" s="7">
        <v>6</v>
      </c>
      <c r="G5" s="6" t="s">
        <v>31</v>
      </c>
      <c r="H5" s="5">
        <v>0</v>
      </c>
      <c r="I5" s="5">
        <v>0</v>
      </c>
      <c r="J5" s="6" t="s">
        <v>31</v>
      </c>
    </row>
    <row r="6" spans="1:10" x14ac:dyDescent="0.3">
      <c r="A6" s="2" t="s">
        <v>3</v>
      </c>
      <c r="B6" s="5">
        <v>9.9445343017578097E-2</v>
      </c>
      <c r="C6" s="5">
        <v>7.9532384872436496E-2</v>
      </c>
      <c r="D6" s="6" t="s">
        <v>31</v>
      </c>
      <c r="E6" s="7">
        <v>19</v>
      </c>
      <c r="F6" s="7">
        <v>10</v>
      </c>
      <c r="G6" s="6" t="s">
        <v>31</v>
      </c>
      <c r="H6" s="5">
        <v>9.1703527888650202E-2</v>
      </c>
      <c r="I6" s="5">
        <v>0.86848635235727401</v>
      </c>
      <c r="J6" s="6">
        <f t="shared" ref="J6:J26" si="0">100*(I6-H6)/I6</f>
        <v>89.440993788820577</v>
      </c>
    </row>
    <row r="7" spans="1:10" x14ac:dyDescent="0.3">
      <c r="A7" s="2" t="s">
        <v>4</v>
      </c>
      <c r="B7" s="5">
        <v>0.18957328796386699</v>
      </c>
      <c r="C7" s="5">
        <v>0.18933534622192399</v>
      </c>
      <c r="D7" s="6" t="s">
        <v>31</v>
      </c>
      <c r="E7" s="7">
        <v>4063</v>
      </c>
      <c r="F7" s="7">
        <v>753</v>
      </c>
      <c r="G7" s="6" t="s">
        <v>31</v>
      </c>
      <c r="H7" s="5">
        <v>1.32695432388515</v>
      </c>
      <c r="I7" s="5">
        <v>3.0651785291070301</v>
      </c>
      <c r="J7" s="6">
        <f t="shared" si="0"/>
        <v>56.708742695267155</v>
      </c>
    </row>
    <row r="8" spans="1:10" x14ac:dyDescent="0.3">
      <c r="A8" s="2" t="s">
        <v>5</v>
      </c>
      <c r="B8" s="5">
        <v>0.56803894042968806</v>
      </c>
      <c r="C8" s="5">
        <v>0.56789946556091297</v>
      </c>
      <c r="D8" s="6" t="s">
        <v>31</v>
      </c>
      <c r="E8" s="7">
        <v>16201</v>
      </c>
      <c r="F8" s="7">
        <v>15893</v>
      </c>
      <c r="G8" s="6" t="s">
        <v>31</v>
      </c>
      <c r="H8" s="5">
        <v>1.5718473336382801</v>
      </c>
      <c r="I8" s="5">
        <v>2.3489932885906399</v>
      </c>
      <c r="J8" s="6">
        <f t="shared" si="0"/>
        <v>33.084213510828526</v>
      </c>
    </row>
    <row r="9" spans="1:10" x14ac:dyDescent="0.3">
      <c r="A9" s="2" t="s">
        <v>6</v>
      </c>
      <c r="B9" s="5">
        <v>0.34764266014099099</v>
      </c>
      <c r="C9" s="5">
        <v>0.60127472877502397</v>
      </c>
      <c r="D9" s="6">
        <f t="shared" ref="D6:D26" si="1">IF(C9&gt;0,MAX(0,100*(C9-B9)/C9),"-")</f>
        <v>42.182392922243245</v>
      </c>
      <c r="E9" s="7">
        <v>250</v>
      </c>
      <c r="F9" s="7">
        <v>7876</v>
      </c>
      <c r="G9" s="6">
        <f t="shared" ref="G7:G26" si="2">100*(F9-E9)/F9</f>
        <v>96.825799898425601</v>
      </c>
      <c r="H9" s="5">
        <v>1.79078827785071</v>
      </c>
      <c r="I9" s="5">
        <v>10.5937942449054</v>
      </c>
      <c r="J9" s="6">
        <f t="shared" si="0"/>
        <v>83.0958744671494</v>
      </c>
    </row>
    <row r="10" spans="1:10" x14ac:dyDescent="0.3">
      <c r="A10" s="2" t="s">
        <v>7</v>
      </c>
      <c r="B10" s="5">
        <v>0.72512960433960005</v>
      </c>
      <c r="C10" s="5">
        <v>4.5393097400665301</v>
      </c>
      <c r="D10" s="6">
        <f t="shared" si="1"/>
        <v>84.02555353429193</v>
      </c>
      <c r="E10" s="7">
        <v>3375</v>
      </c>
      <c r="F10" s="7">
        <v>84606</v>
      </c>
      <c r="G10" s="6">
        <f t="shared" si="2"/>
        <v>96.010921211261618</v>
      </c>
      <c r="H10" s="5">
        <v>1.9950353597019099</v>
      </c>
      <c r="I10" s="5">
        <v>11.238722048741399</v>
      </c>
      <c r="J10" s="6">
        <f t="shared" si="0"/>
        <v>82.248556810555428</v>
      </c>
    </row>
    <row r="11" spans="1:10" x14ac:dyDescent="0.3">
      <c r="A11" s="2" t="s">
        <v>8</v>
      </c>
      <c r="B11" s="5">
        <v>0.53686022758483898</v>
      </c>
      <c r="C11" s="5">
        <v>0.648162841796875</v>
      </c>
      <c r="D11" s="6">
        <f t="shared" si="1"/>
        <v>17.172014042563191</v>
      </c>
      <c r="E11" s="7">
        <v>3210</v>
      </c>
      <c r="F11" s="7">
        <v>5241</v>
      </c>
      <c r="G11" s="6">
        <f t="shared" si="2"/>
        <v>38.752146536920435</v>
      </c>
      <c r="H11" s="5">
        <v>0.46690410021041201</v>
      </c>
      <c r="I11" s="5">
        <v>2.1806327304689601</v>
      </c>
      <c r="J11" s="6">
        <f t="shared" si="0"/>
        <v>78.58859524180393</v>
      </c>
    </row>
    <row r="12" spans="1:10" x14ac:dyDescent="0.3">
      <c r="A12" s="2" t="s">
        <v>9</v>
      </c>
      <c r="B12" s="5">
        <v>0.73614764213562001</v>
      </c>
      <c r="C12" s="5">
        <v>2.3872733116149898</v>
      </c>
      <c r="D12" s="6">
        <f t="shared" si="1"/>
        <v>69.163663056342031</v>
      </c>
      <c r="E12" s="7">
        <v>1161</v>
      </c>
      <c r="F12" s="7">
        <v>33509</v>
      </c>
      <c r="G12" s="6">
        <f t="shared" si="2"/>
        <v>96.5352591840998</v>
      </c>
      <c r="H12" s="5">
        <v>0.74956042267108403</v>
      </c>
      <c r="I12" s="5">
        <v>4.25347432154354</v>
      </c>
      <c r="J12" s="6">
        <f t="shared" si="0"/>
        <v>82.377690189062264</v>
      </c>
    </row>
    <row r="13" spans="1:10" x14ac:dyDescent="0.3">
      <c r="A13" s="2" t="s">
        <v>10</v>
      </c>
      <c r="B13" s="5">
        <v>0.24775528907775901</v>
      </c>
      <c r="C13" s="5">
        <v>1.10853123664856</v>
      </c>
      <c r="D13" s="6">
        <f t="shared" si="1"/>
        <v>77.65013011028887</v>
      </c>
      <c r="E13" s="7">
        <v>49</v>
      </c>
      <c r="F13" s="7">
        <v>14611</v>
      </c>
      <c r="G13" s="6">
        <f t="shared" si="2"/>
        <v>99.664636232975155</v>
      </c>
      <c r="H13" s="5">
        <v>0.595948571972583</v>
      </c>
      <c r="I13" s="5">
        <v>6.2613133323222199</v>
      </c>
      <c r="J13" s="6">
        <f t="shared" si="0"/>
        <v>90.48205160255803</v>
      </c>
    </row>
    <row r="14" spans="1:10" x14ac:dyDescent="0.3">
      <c r="A14" s="2" t="s">
        <v>11</v>
      </c>
      <c r="B14" s="5">
        <v>0.55139207839965798</v>
      </c>
      <c r="C14" s="5">
        <v>2.3701612949371298</v>
      </c>
      <c r="D14" s="6">
        <f t="shared" si="1"/>
        <v>76.73609473003043</v>
      </c>
      <c r="E14" s="7">
        <v>946</v>
      </c>
      <c r="F14" s="7">
        <v>28932</v>
      </c>
      <c r="G14" s="6">
        <f t="shared" si="2"/>
        <v>96.730264067468553</v>
      </c>
      <c r="H14" s="5">
        <v>1.20005404102692</v>
      </c>
      <c r="I14" s="5">
        <v>6.0310556533490596</v>
      </c>
      <c r="J14" s="6">
        <f t="shared" si="0"/>
        <v>80.102089750066767</v>
      </c>
    </row>
    <row r="15" spans="1:10" x14ac:dyDescent="0.3">
      <c r="A15" s="2" t="s">
        <v>12</v>
      </c>
      <c r="B15" s="5">
        <v>0.33335113525390597</v>
      </c>
      <c r="C15" s="5">
        <v>0.67991089820861805</v>
      </c>
      <c r="D15" s="6">
        <f t="shared" si="1"/>
        <v>50.971349903024588</v>
      </c>
      <c r="E15" s="7">
        <v>116</v>
      </c>
      <c r="F15" s="7">
        <v>6764</v>
      </c>
      <c r="G15" s="6">
        <f t="shared" si="2"/>
        <v>98.28503843879362</v>
      </c>
      <c r="H15" s="5">
        <v>2.0545063068536198</v>
      </c>
      <c r="I15" s="5">
        <v>10.8547504573406</v>
      </c>
      <c r="J15" s="6">
        <f t="shared" si="0"/>
        <v>81.072744924649598</v>
      </c>
    </row>
    <row r="16" spans="1:10" x14ac:dyDescent="0.3">
      <c r="A16" s="2" t="s">
        <v>13</v>
      </c>
      <c r="B16" s="5">
        <v>0.54033994674682595</v>
      </c>
      <c r="C16" s="5">
        <v>1.6776533126831099</v>
      </c>
      <c r="D16" s="6">
        <f t="shared" si="1"/>
        <v>67.791918469576544</v>
      </c>
      <c r="E16" s="7">
        <v>495</v>
      </c>
      <c r="F16" s="7">
        <v>16418</v>
      </c>
      <c r="G16" s="6">
        <f t="shared" si="2"/>
        <v>96.985016445364849</v>
      </c>
      <c r="H16" s="5">
        <v>2.2472431540365099</v>
      </c>
      <c r="I16" s="5">
        <v>15.1977816628419</v>
      </c>
      <c r="J16" s="6">
        <f t="shared" si="0"/>
        <v>85.213347553669976</v>
      </c>
    </row>
    <row r="17" spans="1:10" x14ac:dyDescent="0.3">
      <c r="A17" s="2" t="s">
        <v>14</v>
      </c>
      <c r="B17" s="5">
        <v>0.30085158348083502</v>
      </c>
      <c r="C17" s="5">
        <v>0.90165543556213401</v>
      </c>
      <c r="D17" s="6">
        <f t="shared" si="1"/>
        <v>66.633419861405258</v>
      </c>
      <c r="E17" s="7">
        <v>148</v>
      </c>
      <c r="F17" s="7">
        <v>8957</v>
      </c>
      <c r="G17" s="6">
        <f t="shared" si="2"/>
        <v>98.347661047225628</v>
      </c>
      <c r="H17" s="5">
        <v>0.54134923977278904</v>
      </c>
      <c r="I17" s="5">
        <v>4.1883835459910399</v>
      </c>
      <c r="J17" s="6">
        <f t="shared" si="0"/>
        <v>87.074984088051153</v>
      </c>
    </row>
    <row r="18" spans="1:10" x14ac:dyDescent="0.3">
      <c r="A18" s="2" t="s">
        <v>15</v>
      </c>
      <c r="B18" s="5">
        <v>0.58678770065307595</v>
      </c>
      <c r="C18" s="5">
        <v>2.3584935665130602</v>
      </c>
      <c r="D18" s="6">
        <f t="shared" si="1"/>
        <v>75.120233144387228</v>
      </c>
      <c r="E18" s="7">
        <v>762</v>
      </c>
      <c r="F18" s="7">
        <v>26024</v>
      </c>
      <c r="G18" s="6">
        <f t="shared" si="2"/>
        <v>97.071933599754075</v>
      </c>
      <c r="H18" s="5">
        <v>1.9220354377742199</v>
      </c>
      <c r="I18" s="5">
        <v>8.9297814022842008</v>
      </c>
      <c r="J18" s="6">
        <f t="shared" si="0"/>
        <v>78.476119949783197</v>
      </c>
    </row>
    <row r="19" spans="1:10" x14ac:dyDescent="0.3">
      <c r="A19" s="2" t="s">
        <v>16</v>
      </c>
      <c r="B19" s="5">
        <v>0.37808394432067899</v>
      </c>
      <c r="C19" s="5">
        <v>0.63260531425476096</v>
      </c>
      <c r="D19" s="6">
        <f t="shared" si="1"/>
        <v>40.233833671460729</v>
      </c>
      <c r="E19" s="7">
        <v>816</v>
      </c>
      <c r="F19" s="7">
        <v>7446</v>
      </c>
      <c r="G19" s="6">
        <f t="shared" si="2"/>
        <v>89.041095890410958</v>
      </c>
      <c r="H19" s="5">
        <v>0.98781582303968796</v>
      </c>
      <c r="I19" s="5">
        <v>6.0900516306895902</v>
      </c>
      <c r="J19" s="6">
        <f t="shared" si="0"/>
        <v>83.779844852845102</v>
      </c>
    </row>
    <row r="20" spans="1:10" x14ac:dyDescent="0.3">
      <c r="A20" s="2" t="s">
        <v>17</v>
      </c>
      <c r="B20" s="5">
        <v>1.35900378227234</v>
      </c>
      <c r="C20" s="5">
        <v>4.2555069923400897</v>
      </c>
      <c r="D20" s="6">
        <f t="shared" si="1"/>
        <v>68.064820837598305</v>
      </c>
      <c r="E20" s="7">
        <v>7110</v>
      </c>
      <c r="F20" s="7">
        <v>69217</v>
      </c>
      <c r="G20" s="6">
        <f t="shared" si="2"/>
        <v>89.727957004782056</v>
      </c>
      <c r="H20" s="5">
        <v>1.39270521901272</v>
      </c>
      <c r="I20" s="5">
        <v>5.8775500363069897</v>
      </c>
      <c r="J20" s="6">
        <f t="shared" si="0"/>
        <v>76.304664181339888</v>
      </c>
    </row>
    <row r="21" spans="1:10" x14ac:dyDescent="0.3">
      <c r="A21" s="2" t="s">
        <v>18</v>
      </c>
      <c r="B21" s="5">
        <v>0.49411463737487799</v>
      </c>
      <c r="C21" s="5">
        <v>0.66493821144104004</v>
      </c>
      <c r="D21" s="6">
        <f t="shared" si="1"/>
        <v>25.690142501505033</v>
      </c>
      <c r="E21" s="7">
        <v>684</v>
      </c>
      <c r="F21" s="7">
        <v>6721</v>
      </c>
      <c r="G21" s="6">
        <f t="shared" si="2"/>
        <v>89.822943014432383</v>
      </c>
      <c r="H21" s="5">
        <v>0.842135355415083</v>
      </c>
      <c r="I21" s="5">
        <v>3.3504392441644102</v>
      </c>
      <c r="J21" s="6">
        <f t="shared" si="0"/>
        <v>74.8649268336424</v>
      </c>
    </row>
    <row r="22" spans="1:10" x14ac:dyDescent="0.3">
      <c r="A22" s="2" t="s">
        <v>19</v>
      </c>
      <c r="B22" s="5">
        <v>0.71338796615600597</v>
      </c>
      <c r="C22" s="5">
        <v>1.2041778564453101</v>
      </c>
      <c r="D22" s="6">
        <f t="shared" si="1"/>
        <v>40.757259209042282</v>
      </c>
      <c r="E22" s="7">
        <v>1397</v>
      </c>
      <c r="F22" s="7">
        <v>11527</v>
      </c>
      <c r="G22" s="6">
        <f t="shared" si="2"/>
        <v>87.880628090569971</v>
      </c>
      <c r="H22" s="5">
        <v>0.735104578638758</v>
      </c>
      <c r="I22" s="5">
        <v>3.5007123932225599</v>
      </c>
      <c r="J22" s="6">
        <f t="shared" si="0"/>
        <v>79.001286136446595</v>
      </c>
    </row>
    <row r="23" spans="1:10" x14ac:dyDescent="0.3">
      <c r="A23" s="2" t="s">
        <v>20</v>
      </c>
      <c r="B23" s="5">
        <v>0.61869716644287098</v>
      </c>
      <c r="C23" s="5">
        <v>1.1658856868743901</v>
      </c>
      <c r="D23" s="6">
        <f t="shared" si="1"/>
        <v>46.933290852765396</v>
      </c>
      <c r="E23" s="7">
        <v>691</v>
      </c>
      <c r="F23" s="7">
        <v>16933</v>
      </c>
      <c r="G23" s="6">
        <f t="shared" si="2"/>
        <v>95.919211008090713</v>
      </c>
      <c r="H23" s="5">
        <v>5.3386885147796299</v>
      </c>
      <c r="I23" s="5">
        <v>15.376800568270401</v>
      </c>
      <c r="J23" s="6">
        <f t="shared" si="0"/>
        <v>65.28088862779515</v>
      </c>
    </row>
    <row r="24" spans="1:10" x14ac:dyDescent="0.3">
      <c r="A24" s="2" t="s">
        <v>21</v>
      </c>
      <c r="B24" s="5">
        <v>6.1108453273773202</v>
      </c>
      <c r="C24" s="5">
        <v>4.3390247821807897</v>
      </c>
      <c r="D24" s="6" t="s">
        <v>31</v>
      </c>
      <c r="E24" s="7">
        <v>69298</v>
      </c>
      <c r="F24" s="7">
        <v>68923</v>
      </c>
      <c r="G24" s="6" t="s">
        <v>31</v>
      </c>
      <c r="H24" s="5">
        <v>4.8328068962379804</v>
      </c>
      <c r="I24" s="5">
        <v>14.6064925364442</v>
      </c>
      <c r="J24" s="6">
        <f t="shared" si="0"/>
        <v>66.913296370228551</v>
      </c>
    </row>
    <row r="25" spans="1:10" x14ac:dyDescent="0.3">
      <c r="A25" s="2" t="s">
        <v>22</v>
      </c>
      <c r="B25" s="5">
        <v>0.56451201438903797</v>
      </c>
      <c r="C25" s="5">
        <v>1.39064073562622</v>
      </c>
      <c r="D25" s="6">
        <f t="shared" si="1"/>
        <v>59.40633695482591</v>
      </c>
      <c r="E25" s="7">
        <v>3313</v>
      </c>
      <c r="F25" s="7">
        <v>20623</v>
      </c>
      <c r="G25" s="6">
        <f t="shared" si="2"/>
        <v>83.935411918731518</v>
      </c>
      <c r="H25" s="5">
        <v>2.05260613494413</v>
      </c>
      <c r="I25" s="5">
        <v>6.4019385404022398</v>
      </c>
      <c r="J25" s="6">
        <f t="shared" si="0"/>
        <v>67.93774070165999</v>
      </c>
    </row>
    <row r="26" spans="1:10" x14ac:dyDescent="0.3">
      <c r="A26" s="2" t="s">
        <v>23</v>
      </c>
      <c r="B26" s="5">
        <v>8.9962418079376203</v>
      </c>
      <c r="C26" s="5">
        <v>3.22402691841125</v>
      </c>
      <c r="D26" s="6" t="s">
        <v>31</v>
      </c>
      <c r="E26" s="7">
        <v>129582</v>
      </c>
      <c r="F26" s="7">
        <v>41761</v>
      </c>
      <c r="G26" s="6" t="s">
        <v>31</v>
      </c>
      <c r="H26" s="5">
        <v>2.4677803710624899</v>
      </c>
      <c r="I26" s="5">
        <v>7.0272675060902801</v>
      </c>
      <c r="J26" s="6">
        <f t="shared" si="0"/>
        <v>64.882788809110323</v>
      </c>
    </row>
  </sheetData>
  <mergeCells count="3">
    <mergeCell ref="B1:C1"/>
    <mergeCell ref="E1:F1"/>
    <mergeCell ref="H1:I1"/>
  </mergeCells>
  <conditionalFormatting sqref="B3:B24 B26">
    <cfRule type="cellIs" dxfId="8" priority="5" operator="lessThanOrEqual">
      <formula>C3</formula>
    </cfRule>
  </conditionalFormatting>
  <conditionalFormatting sqref="B25">
    <cfRule type="cellIs" dxfId="7" priority="2" operator="lessThanOrEqual">
      <formula>"I3"</formula>
    </cfRule>
  </conditionalFormatting>
  <conditionalFormatting sqref="C3:C26">
    <cfRule type="cellIs" dxfId="6" priority="1" operator="lessThanOrEqual">
      <formula>B3</formula>
    </cfRule>
  </conditionalFormatting>
  <conditionalFormatting sqref="E3:E26">
    <cfRule type="cellIs" dxfId="5" priority="7" operator="lessThanOrEqual">
      <formula>F3</formula>
    </cfRule>
  </conditionalFormatting>
  <conditionalFormatting sqref="F3:F26">
    <cfRule type="cellIs" dxfId="4" priority="6" operator="lessThanOrEqual">
      <formula>E3</formula>
    </cfRule>
  </conditionalFormatting>
  <conditionalFormatting sqref="H3:H26">
    <cfRule type="cellIs" dxfId="3" priority="4" operator="lessThanOrEqual">
      <formula>"I3"</formula>
    </cfRule>
  </conditionalFormatting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31"/>
  <sheetViews>
    <sheetView zoomScale="95" zoomScaleNormal="130" workbookViewId="0">
      <selection activeCell="I26" sqref="I26"/>
    </sheetView>
  </sheetViews>
  <sheetFormatPr defaultColWidth="8.5546875" defaultRowHeight="13.8" x14ac:dyDescent="0.25"/>
  <cols>
    <col min="1" max="1" width="23.88671875" style="2" customWidth="1"/>
    <col min="2" max="3" width="15.33203125" style="2" customWidth="1"/>
    <col min="4" max="5" width="11.88671875" style="2" customWidth="1"/>
    <col min="6" max="6" width="12.44140625" style="2" customWidth="1"/>
    <col min="7" max="7" width="17.109375" style="2" customWidth="1"/>
    <col min="8" max="8" width="13.5546875" style="2" customWidth="1"/>
    <col min="9" max="9" width="15.33203125" style="2" customWidth="1"/>
    <col min="10" max="11" width="19" style="2" hidden="1" customWidth="1"/>
    <col min="12" max="12" width="18.109375" style="2" hidden="1" customWidth="1"/>
    <col min="13" max="13" width="13" style="2" customWidth="1"/>
    <col min="14" max="14" width="13.5546875" style="2" customWidth="1"/>
    <col min="15" max="15" width="10.33203125" style="2" customWidth="1"/>
    <col min="16" max="16" width="14.21875" style="2" customWidth="1"/>
    <col min="17" max="17" width="12.109375" style="2" customWidth="1"/>
    <col min="18" max="19" width="13.33203125" style="2" customWidth="1"/>
    <col min="20" max="20" width="11.88671875" style="2" customWidth="1"/>
    <col min="21" max="21" width="13.5546875" style="2" customWidth="1"/>
    <col min="22" max="22" width="9.21875" style="2" customWidth="1"/>
    <col min="23" max="23" width="16.5546875" style="2" customWidth="1"/>
    <col min="24" max="24" width="10.6640625" style="2" customWidth="1"/>
    <col min="25" max="16384" width="8.5546875" style="2"/>
  </cols>
  <sheetData>
    <row r="1" spans="1:23" ht="14.4" customHeight="1" x14ac:dyDescent="0.25">
      <c r="A1" s="4" t="s">
        <v>24</v>
      </c>
      <c r="B1" s="9" t="s">
        <v>25</v>
      </c>
      <c r="C1" s="9"/>
      <c r="D1" s="9"/>
      <c r="E1" s="9"/>
      <c r="F1" s="10" t="s">
        <v>27</v>
      </c>
      <c r="G1" s="10"/>
      <c r="H1" s="10"/>
      <c r="I1" s="10"/>
      <c r="J1" s="10" t="s">
        <v>36</v>
      </c>
      <c r="K1" s="10"/>
      <c r="L1" s="1" t="s">
        <v>37</v>
      </c>
      <c r="O1" s="10"/>
      <c r="P1" s="10"/>
      <c r="Q1" s="10"/>
      <c r="R1" s="10"/>
      <c r="S1" s="10"/>
      <c r="T1" s="10"/>
      <c r="U1" s="10"/>
      <c r="V1" s="10"/>
      <c r="W1" s="4"/>
    </row>
    <row r="2" spans="1:23" x14ac:dyDescent="0.25">
      <c r="B2" s="8" t="s">
        <v>32</v>
      </c>
      <c r="C2" s="8" t="s">
        <v>33</v>
      </c>
      <c r="D2" s="8" t="s">
        <v>34</v>
      </c>
      <c r="E2" s="8" t="s">
        <v>35</v>
      </c>
      <c r="F2" s="8" t="s">
        <v>32</v>
      </c>
      <c r="G2" s="8" t="s">
        <v>33</v>
      </c>
      <c r="H2" s="8" t="s">
        <v>34</v>
      </c>
      <c r="I2" s="8" t="s">
        <v>35</v>
      </c>
      <c r="J2" s="8" t="s">
        <v>34</v>
      </c>
      <c r="K2" s="8" t="s">
        <v>35</v>
      </c>
      <c r="L2" s="8" t="s">
        <v>34</v>
      </c>
    </row>
    <row r="3" spans="1:23" x14ac:dyDescent="0.25">
      <c r="A3" s="2" t="s">
        <v>0</v>
      </c>
      <c r="B3" s="5">
        <v>6.8733692169189496E-3</v>
      </c>
      <c r="C3" s="5">
        <v>0</v>
      </c>
      <c r="D3" s="5">
        <f>MIN(J3,3600)</f>
        <v>8.4872245788574201E-3</v>
      </c>
      <c r="E3" s="5">
        <f>MIN(K3,3600)</f>
        <v>2.7828216552734401E-3</v>
      </c>
      <c r="F3" s="5">
        <v>0</v>
      </c>
      <c r="G3" s="5">
        <v>0</v>
      </c>
      <c r="H3" s="5" cm="1">
        <f t="array" ref="H3">IF(ABS(L3)&lt;10^{-12},0,ABS(L3))</f>
        <v>0</v>
      </c>
      <c r="I3" s="5">
        <v>0</v>
      </c>
      <c r="J3" s="2">
        <v>8.4872245788574201E-3</v>
      </c>
      <c r="K3" s="2">
        <v>2.7828216552734401E-3</v>
      </c>
      <c r="L3" s="3">
        <f>-1.515825E-14</f>
        <v>-1.5158250000000001E-14</v>
      </c>
      <c r="Q3" s="3"/>
    </row>
    <row r="4" spans="1:23" x14ac:dyDescent="0.25">
      <c r="A4" s="2" t="s">
        <v>1</v>
      </c>
      <c r="B4" s="5">
        <v>0</v>
      </c>
      <c r="C4" s="5">
        <v>3.3736228942871101E-2</v>
      </c>
      <c r="D4" s="5">
        <f>MIN(J4,3600)</f>
        <v>0.18114233016967801</v>
      </c>
      <c r="E4" s="5">
        <f>MIN(K4,3600)</f>
        <v>6.3202381134033203E-2</v>
      </c>
      <c r="F4" s="5">
        <v>0</v>
      </c>
      <c r="G4" s="5">
        <v>0</v>
      </c>
      <c r="H4" s="5">
        <v>0</v>
      </c>
      <c r="I4" s="5">
        <v>23.214285714285701</v>
      </c>
      <c r="J4" s="2">
        <v>0.18114233016967801</v>
      </c>
      <c r="K4" s="2">
        <v>6.3202381134033203E-2</v>
      </c>
      <c r="L4" s="2">
        <v>0</v>
      </c>
      <c r="R4" s="3"/>
    </row>
    <row r="5" spans="1:23" x14ac:dyDescent="0.25">
      <c r="A5" s="2" t="s">
        <v>2</v>
      </c>
      <c r="B5" s="5">
        <v>0</v>
      </c>
      <c r="C5" s="5">
        <v>4.7514438629150398E-2</v>
      </c>
      <c r="D5" s="5">
        <f>MIN(J5,3600)</f>
        <v>0.538230180740356</v>
      </c>
      <c r="E5" s="5">
        <f>MIN(K5,3600)</f>
        <v>0.15813612937927199</v>
      </c>
      <c r="F5" s="5">
        <v>0</v>
      </c>
      <c r="G5" s="5">
        <v>0</v>
      </c>
      <c r="H5" s="5">
        <v>8.0459770114942497</v>
      </c>
      <c r="I5" s="5">
        <v>53.448275862069003</v>
      </c>
      <c r="J5" s="2">
        <v>0.538230180740356</v>
      </c>
      <c r="K5" s="2">
        <v>0.15813612937927199</v>
      </c>
      <c r="L5" s="2">
        <v>8.0459770114942497</v>
      </c>
    </row>
    <row r="6" spans="1:23" x14ac:dyDescent="0.25">
      <c r="A6" s="2" t="s">
        <v>3</v>
      </c>
      <c r="B6" s="5">
        <v>9.9445343017578097E-2</v>
      </c>
      <c r="C6" s="5">
        <v>7.9532384872436496E-2</v>
      </c>
      <c r="D6" s="5">
        <f>MIN(J6,3600)</f>
        <v>2.1696522235870401</v>
      </c>
      <c r="E6" s="5">
        <f>MIN(K6,3600)</f>
        <v>0.63347744941711404</v>
      </c>
      <c r="F6" s="5">
        <v>9.1703527888650202E-2</v>
      </c>
      <c r="G6" s="5">
        <v>0.86848635235727401</v>
      </c>
      <c r="H6" s="5">
        <v>9.6774193536732405</v>
      </c>
      <c r="I6" s="5">
        <v>70.9677419354839</v>
      </c>
      <c r="J6" s="2">
        <v>2.1696522235870401</v>
      </c>
      <c r="K6" s="2">
        <v>0.63347744941711404</v>
      </c>
      <c r="L6" s="2">
        <v>9.6774193536732405</v>
      </c>
    </row>
    <row r="7" spans="1:23" x14ac:dyDescent="0.25">
      <c r="A7" s="2" t="s">
        <v>4</v>
      </c>
      <c r="B7" s="5">
        <v>0.18957328796386699</v>
      </c>
      <c r="C7" s="5">
        <v>0.18933534622192399</v>
      </c>
      <c r="D7" s="5">
        <f>MIN(J7,3600)</f>
        <v>9.6791279315948504</v>
      </c>
      <c r="E7" s="5">
        <f>MIN(K7,3600)</f>
        <v>16.232081651687601</v>
      </c>
      <c r="F7" s="5">
        <v>1.32695432388515</v>
      </c>
      <c r="G7" s="5">
        <v>3.0651785291070301</v>
      </c>
      <c r="H7" s="5">
        <v>14.705882352690301</v>
      </c>
      <c r="I7" s="5">
        <v>83.088235293868905</v>
      </c>
      <c r="J7" s="2">
        <v>9.6791279315948504</v>
      </c>
      <c r="K7" s="2">
        <v>16.232081651687601</v>
      </c>
      <c r="L7" s="2">
        <v>14.705882352690301</v>
      </c>
    </row>
    <row r="8" spans="1:23" x14ac:dyDescent="0.25">
      <c r="A8" s="2" t="s">
        <v>5</v>
      </c>
      <c r="B8" s="5">
        <v>0.56803894042968806</v>
      </c>
      <c r="C8" s="5">
        <v>0.56789946556091297</v>
      </c>
      <c r="D8" s="5">
        <f>MIN(J8,3600)</f>
        <v>340.70025873184198</v>
      </c>
      <c r="E8" s="5">
        <f>MIN(K8,3600)</f>
        <v>833.75221610069298</v>
      </c>
      <c r="F8" s="5">
        <v>1.5718473336382801</v>
      </c>
      <c r="G8" s="5">
        <v>2.3489932885906399</v>
      </c>
      <c r="H8" s="5">
        <v>19.4630872483221</v>
      </c>
      <c r="I8" s="5">
        <v>90.436241610722206</v>
      </c>
      <c r="J8" s="2">
        <v>340.70025873184198</v>
      </c>
      <c r="K8" s="2">
        <v>833.75221610069298</v>
      </c>
      <c r="L8" s="2">
        <v>19.4630872483221</v>
      </c>
    </row>
    <row r="9" spans="1:23" x14ac:dyDescent="0.25">
      <c r="A9" s="2" t="s">
        <v>6</v>
      </c>
      <c r="B9" s="5">
        <v>0.34764266014099099</v>
      </c>
      <c r="C9" s="5">
        <v>0.60127472877502397</v>
      </c>
      <c r="D9" s="5">
        <f>MIN(J9,3600)</f>
        <v>3600</v>
      </c>
      <c r="E9" s="5">
        <f>MIN(K9,3600)</f>
        <v>3600</v>
      </c>
      <c r="F9" s="5">
        <v>1.79078827785071</v>
      </c>
      <c r="G9" s="5">
        <v>10.5937942449054</v>
      </c>
      <c r="H9" s="5">
        <v>39.880934907348902</v>
      </c>
      <c r="I9" s="5">
        <v>94.078297967986202</v>
      </c>
      <c r="J9" s="2">
        <v>3603.2797827720601</v>
      </c>
      <c r="K9" s="2">
        <v>3605.77924180031</v>
      </c>
      <c r="L9" s="2">
        <v>39.880934907348902</v>
      </c>
    </row>
    <row r="10" spans="1:23" x14ac:dyDescent="0.25">
      <c r="A10" s="2" t="s">
        <v>7</v>
      </c>
      <c r="B10" s="5">
        <v>0.72512960433960005</v>
      </c>
      <c r="C10" s="5">
        <v>4.5393097400665301</v>
      </c>
      <c r="D10" s="5">
        <f>MIN(J10,3600)</f>
        <v>3600</v>
      </c>
      <c r="E10" s="5">
        <f>MIN(K10,3600)</f>
        <v>3600</v>
      </c>
      <c r="F10" s="5">
        <v>1.9950353597019099</v>
      </c>
      <c r="G10" s="5">
        <v>11.238722048741399</v>
      </c>
      <c r="H10" s="5">
        <v>45.4665429564254</v>
      </c>
      <c r="I10" s="5">
        <v>96.519577271229593</v>
      </c>
      <c r="J10" s="2">
        <v>3603.80404019356</v>
      </c>
      <c r="K10" s="2">
        <v>3604.6623833179501</v>
      </c>
      <c r="L10" s="2">
        <v>45.4665429564254</v>
      </c>
    </row>
    <row r="11" spans="1:23" x14ac:dyDescent="0.25">
      <c r="A11" s="2" t="s">
        <v>8</v>
      </c>
      <c r="B11" s="5">
        <v>0.53686022758483898</v>
      </c>
      <c r="C11" s="5">
        <v>0.648162841796875</v>
      </c>
      <c r="D11" s="5">
        <f>MIN(J11,3600)</f>
        <v>3600</v>
      </c>
      <c r="E11" s="5">
        <f>MIN(K11,3600)</f>
        <v>3600</v>
      </c>
      <c r="F11" s="5">
        <v>0.46690410021041201</v>
      </c>
      <c r="G11" s="5">
        <v>2.1806327304689601</v>
      </c>
      <c r="H11" s="5">
        <v>30.619543122320898</v>
      </c>
      <c r="I11" s="5">
        <v>93.987109220378301</v>
      </c>
      <c r="J11" s="2">
        <v>3606.6318657398201</v>
      </c>
      <c r="K11" s="2">
        <v>3605.5303649902298</v>
      </c>
      <c r="L11" s="2">
        <v>30.619543122320898</v>
      </c>
    </row>
    <row r="12" spans="1:23" x14ac:dyDescent="0.25">
      <c r="A12" s="2" t="s">
        <v>9</v>
      </c>
      <c r="B12" s="5">
        <v>0.73614764213562001</v>
      </c>
      <c r="C12" s="5">
        <v>2.3872733116149898</v>
      </c>
      <c r="D12" s="5">
        <f>MIN(J12,3600)</f>
        <v>3600</v>
      </c>
      <c r="E12" s="5">
        <f>MIN(K12,3600)</f>
        <v>3600</v>
      </c>
      <c r="F12" s="5">
        <v>0.74956042267108403</v>
      </c>
      <c r="G12" s="5">
        <v>4.25347432154354</v>
      </c>
      <c r="H12" s="5">
        <v>34.8084716122315</v>
      </c>
      <c r="I12" s="5">
        <v>96.449686598059699</v>
      </c>
      <c r="J12" s="2">
        <v>3604.6095855236099</v>
      </c>
      <c r="K12" s="2">
        <v>3603.3608460426299</v>
      </c>
      <c r="L12" s="2">
        <v>34.8084716122315</v>
      </c>
    </row>
    <row r="13" spans="1:23" x14ac:dyDescent="0.25">
      <c r="A13" s="2" t="s">
        <v>10</v>
      </c>
      <c r="B13" s="5">
        <v>0.24775528907775901</v>
      </c>
      <c r="C13" s="5">
        <v>1.10853123664856</v>
      </c>
      <c r="D13" s="5">
        <f>MIN(J13,3600)</f>
        <v>3600</v>
      </c>
      <c r="E13" s="5">
        <f>MIN(K13,3600)</f>
        <v>3600</v>
      </c>
      <c r="F13" s="5">
        <v>0.595948571972583</v>
      </c>
      <c r="G13" s="5">
        <v>6.2613133323222199</v>
      </c>
      <c r="H13" s="5">
        <v>24.051128497264301</v>
      </c>
      <c r="I13" s="5">
        <v>93.8104907201119</v>
      </c>
      <c r="J13" s="2">
        <v>3606.1830871105199</v>
      </c>
      <c r="K13" s="2">
        <v>3605.9706678390498</v>
      </c>
      <c r="L13" s="2">
        <v>24.051128497264301</v>
      </c>
    </row>
    <row r="14" spans="1:23" x14ac:dyDescent="0.25">
      <c r="A14" s="2" t="s">
        <v>11</v>
      </c>
      <c r="B14" s="5">
        <v>0.55139207839965798</v>
      </c>
      <c r="C14" s="5">
        <v>2.3701612949371298</v>
      </c>
      <c r="D14" s="5">
        <f>MIN(J14,3600)</f>
        <v>3600</v>
      </c>
      <c r="E14" s="5">
        <f>MIN(K14,3600)</f>
        <v>3600</v>
      </c>
      <c r="F14" s="5">
        <v>1.20005404102692</v>
      </c>
      <c r="G14" s="5">
        <v>6.0310556533490596</v>
      </c>
      <c r="H14" s="5">
        <v>27.4287770448075</v>
      </c>
      <c r="I14" s="5">
        <v>96.958479230724294</v>
      </c>
      <c r="J14" s="2">
        <v>3603.93860507011</v>
      </c>
      <c r="K14" s="2">
        <v>3602.8569679260299</v>
      </c>
      <c r="L14" s="2">
        <v>27.4287770448075</v>
      </c>
    </row>
    <row r="15" spans="1:23" x14ac:dyDescent="0.25">
      <c r="A15" s="2" t="s">
        <v>12</v>
      </c>
      <c r="B15" s="5">
        <v>0.33335113525390597</v>
      </c>
      <c r="C15" s="5">
        <v>0.67991089820861805</v>
      </c>
      <c r="D15" s="5">
        <f>MIN(J15,3600)</f>
        <v>150.477245330811</v>
      </c>
      <c r="E15" s="5">
        <f>MIN(K15,3600)</f>
        <v>3600</v>
      </c>
      <c r="F15" s="5">
        <v>2.0545063068536198</v>
      </c>
      <c r="G15" s="5">
        <v>10.8547504573406</v>
      </c>
      <c r="H15" s="5">
        <v>14.338056002064899</v>
      </c>
      <c r="I15" s="5">
        <v>92.723343412535897</v>
      </c>
      <c r="J15" s="2">
        <v>150.477245330811</v>
      </c>
      <c r="K15" s="2">
        <v>3604.5734779834702</v>
      </c>
      <c r="L15" s="2">
        <v>14.338056002064899</v>
      </c>
    </row>
    <row r="16" spans="1:23" x14ac:dyDescent="0.25">
      <c r="A16" s="2" t="s">
        <v>13</v>
      </c>
      <c r="B16" s="5">
        <v>0.54033994674682595</v>
      </c>
      <c r="C16" s="5">
        <v>1.6776533126831099</v>
      </c>
      <c r="D16" s="5">
        <f>MIN(J16,3600)</f>
        <v>3600</v>
      </c>
      <c r="E16" s="5">
        <f>MIN(K16,3600)</f>
        <v>3600</v>
      </c>
      <c r="F16" s="5">
        <v>2.2472431540365099</v>
      </c>
      <c r="G16" s="5">
        <v>15.1977816628419</v>
      </c>
      <c r="H16" s="5">
        <v>16.819259048661799</v>
      </c>
      <c r="I16" s="5">
        <v>96.054236236758996</v>
      </c>
      <c r="J16" s="2">
        <v>3601.6001012325301</v>
      </c>
      <c r="K16" s="2">
        <v>3603.7006866931902</v>
      </c>
      <c r="L16" s="2">
        <v>16.819259048661799</v>
      </c>
    </row>
    <row r="17" spans="1:12" x14ac:dyDescent="0.25">
      <c r="A17" s="2" t="s">
        <v>14</v>
      </c>
      <c r="B17" s="5">
        <v>0.30085158348083502</v>
      </c>
      <c r="C17" s="5">
        <v>0.90165543556213401</v>
      </c>
      <c r="D17" s="5">
        <f>MIN(J17,3600)</f>
        <v>3600</v>
      </c>
      <c r="E17" s="5">
        <f>MIN(K17,3600)</f>
        <v>3600</v>
      </c>
      <c r="F17" s="5">
        <v>0.54134923977278904</v>
      </c>
      <c r="G17" s="5">
        <v>4.1883835459910399</v>
      </c>
      <c r="H17" s="5">
        <v>18.824075503417799</v>
      </c>
      <c r="I17" s="5">
        <v>94.513971751930299</v>
      </c>
      <c r="J17" s="2">
        <v>3606.57720541954</v>
      </c>
      <c r="K17" s="2">
        <v>3608.0211634635898</v>
      </c>
      <c r="L17" s="2">
        <v>18.824075503417799</v>
      </c>
    </row>
    <row r="18" spans="1:12" x14ac:dyDescent="0.25">
      <c r="A18" s="2" t="s">
        <v>15</v>
      </c>
      <c r="B18" s="5">
        <v>0.58678770065307595</v>
      </c>
      <c r="C18" s="5">
        <v>2.3584935665130602</v>
      </c>
      <c r="D18" s="5">
        <f>MIN(J18,3600)</f>
        <v>3600</v>
      </c>
      <c r="E18" s="5">
        <f>MIN(K18,3600)</f>
        <v>3600</v>
      </c>
      <c r="F18" s="5">
        <v>1.9220354377742199</v>
      </c>
      <c r="G18" s="5">
        <v>8.9297814022842008</v>
      </c>
      <c r="H18" s="5">
        <v>22.209821958470901</v>
      </c>
      <c r="I18" s="5">
        <v>97.227307823331202</v>
      </c>
      <c r="J18" s="2">
        <v>3604.22075033188</v>
      </c>
      <c r="K18" s="2">
        <v>3603.96254253387</v>
      </c>
      <c r="L18" s="2">
        <v>22.209821958470901</v>
      </c>
    </row>
    <row r="19" spans="1:12" x14ac:dyDescent="0.25">
      <c r="A19" s="2" t="s">
        <v>16</v>
      </c>
      <c r="B19" s="5">
        <v>0.37808394432067899</v>
      </c>
      <c r="C19" s="5">
        <v>0.63260531425476096</v>
      </c>
      <c r="D19" s="5">
        <f>MIN(J19,3600)</f>
        <v>3600</v>
      </c>
      <c r="E19" s="5">
        <f>MIN(K19,3600)</f>
        <v>3600</v>
      </c>
      <c r="F19" s="5">
        <v>0.98781582303968796</v>
      </c>
      <c r="G19" s="5">
        <v>6.0900516306895902</v>
      </c>
      <c r="H19" s="5">
        <v>28.208327342633002</v>
      </c>
      <c r="I19" s="5">
        <v>94.763178315683106</v>
      </c>
      <c r="J19" s="2">
        <v>3602.7807867526999</v>
      </c>
      <c r="K19" s="2">
        <v>3606.5577423572499</v>
      </c>
      <c r="L19" s="2">
        <v>28.208327342633002</v>
      </c>
    </row>
    <row r="20" spans="1:12" x14ac:dyDescent="0.25">
      <c r="A20" s="2" t="s">
        <v>17</v>
      </c>
      <c r="B20" s="5">
        <v>1.35900378227234</v>
      </c>
      <c r="C20" s="5">
        <v>4.2555069923400897</v>
      </c>
      <c r="D20" s="5">
        <f>MIN(J20,3600)</f>
        <v>3600</v>
      </c>
      <c r="E20" s="5">
        <f>MIN(K20,3600)</f>
        <v>3600</v>
      </c>
      <c r="F20" s="5">
        <v>1.39270521901272</v>
      </c>
      <c r="G20" s="5">
        <v>5.8775500363069897</v>
      </c>
      <c r="H20" s="5">
        <v>29.287590572560202</v>
      </c>
      <c r="I20" s="5">
        <v>97.018277557123994</v>
      </c>
      <c r="J20" s="2">
        <v>3601.1870148181902</v>
      </c>
      <c r="K20" s="2">
        <v>3603.9140443801898</v>
      </c>
      <c r="L20" s="2">
        <v>29.287590572560202</v>
      </c>
    </row>
    <row r="21" spans="1:12" x14ac:dyDescent="0.25">
      <c r="A21" s="2" t="s">
        <v>18</v>
      </c>
      <c r="B21" s="5">
        <v>0.49411463737487799</v>
      </c>
      <c r="C21" s="5">
        <v>0.66493821144104004</v>
      </c>
      <c r="D21" s="5">
        <f>MIN(J21,3600)</f>
        <v>3600</v>
      </c>
      <c r="E21" s="5">
        <f>MIN(K21,3600)</f>
        <v>3600</v>
      </c>
      <c r="F21" s="5">
        <v>0.842135355415083</v>
      </c>
      <c r="G21" s="5">
        <v>3.3504392441644102</v>
      </c>
      <c r="H21" s="5">
        <v>26.8595839171096</v>
      </c>
      <c r="I21" s="5">
        <v>94.973520936320796</v>
      </c>
      <c r="J21" s="2">
        <v>3606.54762434959</v>
      </c>
      <c r="K21" s="2">
        <v>3608.1696183681502</v>
      </c>
      <c r="L21" s="2">
        <v>26.8595839171096</v>
      </c>
    </row>
    <row r="22" spans="1:12" x14ac:dyDescent="0.25">
      <c r="A22" s="2" t="s">
        <v>19</v>
      </c>
      <c r="B22" s="5">
        <v>0.71338796615600597</v>
      </c>
      <c r="C22" s="5">
        <v>1.2041778564453101</v>
      </c>
      <c r="D22" s="5">
        <f>MIN(J22,3600)</f>
        <v>3600</v>
      </c>
      <c r="E22" s="5">
        <f>MIN(K22,3600)</f>
        <v>3600</v>
      </c>
      <c r="F22" s="5">
        <v>0.735104578638758</v>
      </c>
      <c r="G22" s="5">
        <v>3.5007123932225599</v>
      </c>
      <c r="H22" s="5">
        <v>26.4941480558997</v>
      </c>
      <c r="I22" s="5">
        <v>96.957364713947698</v>
      </c>
      <c r="J22" s="2">
        <v>3604.41003704071</v>
      </c>
      <c r="K22" s="2">
        <v>3603.58719229698</v>
      </c>
      <c r="L22" s="2">
        <v>26.4941480558997</v>
      </c>
    </row>
    <row r="23" spans="1:12" x14ac:dyDescent="0.25">
      <c r="A23" s="2" t="s">
        <v>20</v>
      </c>
      <c r="B23" s="5">
        <v>0.61869716644287098</v>
      </c>
      <c r="C23" s="5">
        <v>1.1658856868743901</v>
      </c>
      <c r="D23" s="5">
        <f>MIN(J23,3600)</f>
        <v>1999.8066389560699</v>
      </c>
      <c r="E23" s="5">
        <f>MIN(K23,3600)</f>
        <v>3600</v>
      </c>
      <c r="F23" s="5">
        <v>5.3386885147796299</v>
      </c>
      <c r="G23" s="5">
        <v>15.376800568270401</v>
      </c>
      <c r="H23" s="5">
        <v>19.250037117771299</v>
      </c>
      <c r="I23" s="5">
        <v>93.481409977899801</v>
      </c>
      <c r="J23" s="2">
        <v>1999.8066389560699</v>
      </c>
      <c r="K23" s="2">
        <v>3606.1053881645198</v>
      </c>
      <c r="L23" s="2">
        <v>19.250037117771299</v>
      </c>
    </row>
    <row r="24" spans="1:12" x14ac:dyDescent="0.25">
      <c r="A24" s="2" t="s">
        <v>21</v>
      </c>
      <c r="B24" s="5">
        <v>6.1108453273773202</v>
      </c>
      <c r="C24" s="5">
        <v>4.3390247821807897</v>
      </c>
      <c r="D24" s="5">
        <f>MIN(J24,3600)</f>
        <v>3600</v>
      </c>
      <c r="E24" s="5">
        <f>MIN(K24,3600)</f>
        <v>3600</v>
      </c>
      <c r="F24" s="5">
        <v>4.8328068962379804</v>
      </c>
      <c r="G24" s="5">
        <v>14.6064925364442</v>
      </c>
      <c r="H24" s="5">
        <v>15.203486616576299</v>
      </c>
      <c r="I24" s="5">
        <v>96.066946442870503</v>
      </c>
      <c r="J24" s="2">
        <v>3600.50429987907</v>
      </c>
      <c r="K24" s="2">
        <v>3603.7674396038101</v>
      </c>
      <c r="L24" s="2">
        <v>15.203486616576299</v>
      </c>
    </row>
    <row r="25" spans="1:12" x14ac:dyDescent="0.25">
      <c r="A25" s="2" t="s">
        <v>22</v>
      </c>
      <c r="B25" s="5">
        <v>0.56451201438903797</v>
      </c>
      <c r="C25" s="5">
        <v>1.39064073562622</v>
      </c>
      <c r="D25" s="5">
        <f>MIN(J25,3600)</f>
        <v>3600</v>
      </c>
      <c r="E25" s="5">
        <f>MIN(K25,3600)</f>
        <v>3600</v>
      </c>
      <c r="F25" s="5">
        <v>2.05260613494413</v>
      </c>
      <c r="G25" s="5">
        <v>6.4019385404022398</v>
      </c>
      <c r="H25" s="5">
        <v>19.515440561510299</v>
      </c>
      <c r="I25" s="5">
        <v>94.257534901074294</v>
      </c>
      <c r="J25" s="2">
        <v>3600.7579119205502</v>
      </c>
      <c r="K25" s="2">
        <v>3606.27540564537</v>
      </c>
      <c r="L25" s="2">
        <v>19.515440561510299</v>
      </c>
    </row>
    <row r="26" spans="1:12" x14ac:dyDescent="0.25">
      <c r="A26" s="2" t="s">
        <v>23</v>
      </c>
      <c r="B26" s="5">
        <v>8.9962418079376203</v>
      </c>
      <c r="C26" s="5">
        <v>3.22402691841125</v>
      </c>
      <c r="D26" s="5">
        <f>MIN(J26,3600)</f>
        <v>3600</v>
      </c>
      <c r="E26" s="5">
        <f>MIN(K26,3600)</f>
        <v>3600</v>
      </c>
      <c r="F26" s="5">
        <v>2.4677803710624899</v>
      </c>
      <c r="G26" s="5">
        <v>7.0272675060902801</v>
      </c>
      <c r="H26" s="5">
        <v>27.752786588101401</v>
      </c>
      <c r="I26" s="5">
        <v>97.026782567492504</v>
      </c>
      <c r="J26" s="2">
        <v>3603.3379578590402</v>
      </c>
      <c r="K26" s="2">
        <v>3602.9264237880702</v>
      </c>
      <c r="L26" s="2">
        <v>27.752786588101401</v>
      </c>
    </row>
    <row r="31" spans="1:12" x14ac:dyDescent="0.25">
      <c r="I31" s="3"/>
      <c r="J31" s="3"/>
      <c r="K31" s="3"/>
    </row>
  </sheetData>
  <mergeCells count="6">
    <mergeCell ref="B1:E1"/>
    <mergeCell ref="O1:P1"/>
    <mergeCell ref="Q1:S1"/>
    <mergeCell ref="T1:V1"/>
    <mergeCell ref="F1:I1"/>
    <mergeCell ref="J1:K1"/>
  </mergeCells>
  <conditionalFormatting sqref="B3:B26">
    <cfRule type="cellIs" dxfId="2" priority="3" operator="lessThanOrEqual">
      <formula>C3</formula>
    </cfRule>
  </conditionalFormatting>
  <conditionalFormatting sqref="C3:C26">
    <cfRule type="cellIs" dxfId="1" priority="1" operator="lessThanOrEqual">
      <formula>B3</formula>
    </cfRule>
  </conditionalFormatting>
  <conditionalFormatting sqref="F3:F26">
    <cfRule type="cellIs" dxfId="0" priority="2" operator="lessThanOrEqual">
      <formula>"I3"</formula>
    </cfRule>
  </conditionalFormatting>
  <pageMargins left="0.7" right="0.7" top="0.75" bottom="0.75" header="0.511811023622047" footer="0.511811023622047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2</vt:i4>
      </vt:variant>
      <vt:variant>
        <vt:lpstr>Intervalli denominati</vt:lpstr>
      </vt:variant>
      <vt:variant>
        <vt:i4>1</vt:i4>
      </vt:variant>
    </vt:vector>
  </HeadingPairs>
  <TitlesOfParts>
    <vt:vector size="3" baseType="lpstr">
      <vt:lpstr>F1-Man-Bun</vt:lpstr>
      <vt:lpstr>Topological</vt:lpstr>
      <vt:lpstr>Arial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ROBERTO RONCO</cp:lastModifiedBy>
  <cp:revision>17</cp:revision>
  <dcterms:created xsi:type="dcterms:W3CDTF">2025-01-28T14:10:23Z</dcterms:created>
  <dcterms:modified xsi:type="dcterms:W3CDTF">2025-03-16T16:10:42Z</dcterms:modified>
  <dc:language>en-US</dc:language>
</cp:coreProperties>
</file>