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hon\Documents\Etherbridge\Hurts\"/>
    </mc:Choice>
  </mc:AlternateContent>
  <bookViews>
    <workbookView xWindow="0" yWindow="0" windowWidth="22260" windowHeight="12645" activeTab="1"/>
  </bookViews>
  <sheets>
    <sheet name="Etherbridge" sheetId="1" r:id="rId1"/>
    <sheet name="Exchanges" sheetId="2" r:id="rId2"/>
    <sheet name="Derivatives" sheetId="3" r:id="rId3"/>
    <sheet name="Lending" sheetId="4" r:id="rId4"/>
    <sheet name="Ratios" sheetId="5" r:id="rId5"/>
    <sheet name="Ratios 2021-05-28" sheetId="6" r:id="rId6"/>
    <sheet name="Ratios 2021-05-31" sheetId="7" r:id="rId7"/>
    <sheet name="Ratios 2021-06-22" sheetId="8" r:id="rId8"/>
  </sheets>
  <calcPr calcId="162913"/>
</workbook>
</file>

<file path=xl/calcChain.xml><?xml version="1.0" encoding="utf-8"?>
<calcChain xmlns="http://schemas.openxmlformats.org/spreadsheetml/2006/main">
  <c r="D18" i="5" l="1"/>
  <c r="F17" i="5"/>
  <c r="B17" i="5"/>
  <c r="F11" i="5"/>
  <c r="F10" i="5"/>
  <c r="B10" i="5"/>
  <c r="B9" i="5"/>
  <c r="B8" i="5"/>
  <c r="B7" i="5"/>
  <c r="B6" i="5"/>
  <c r="K5" i="5"/>
  <c r="D5" i="5"/>
  <c r="O3" i="5"/>
  <c r="K3" i="5"/>
  <c r="D3" i="5"/>
  <c r="L3" i="4"/>
  <c r="G18" i="5" s="1"/>
  <c r="K3" i="4"/>
  <c r="F18" i="5" s="1"/>
  <c r="I3" i="4"/>
  <c r="E18" i="5" s="1"/>
  <c r="H3" i="4"/>
  <c r="G3" i="4"/>
  <c r="C18" i="5" s="1"/>
  <c r="F3" i="4"/>
  <c r="B18" i="5" s="1"/>
  <c r="L2" i="4"/>
  <c r="G17" i="5" s="1"/>
  <c r="K2" i="4"/>
  <c r="I2" i="4"/>
  <c r="E17" i="5" s="1"/>
  <c r="H2" i="4"/>
  <c r="D17" i="5" s="1"/>
  <c r="G2" i="4"/>
  <c r="C17" i="5" s="1"/>
  <c r="F2" i="4"/>
  <c r="L4" i="3"/>
  <c r="P5" i="5" s="1"/>
  <c r="K4" i="3"/>
  <c r="O5" i="5" s="1"/>
  <c r="F4" i="3"/>
  <c r="L5" i="5" s="1"/>
  <c r="E4" i="3"/>
  <c r="F3" i="3"/>
  <c r="L4" i="5" s="1"/>
  <c r="E3" i="3"/>
  <c r="K4" i="5" s="1"/>
  <c r="L2" i="3"/>
  <c r="P3" i="5" s="1"/>
  <c r="K2" i="3"/>
  <c r="I2" i="3"/>
  <c r="N3" i="5" s="1"/>
  <c r="H2" i="3"/>
  <c r="M3" i="5" s="1"/>
  <c r="F2" i="3"/>
  <c r="L3" i="5" s="1"/>
  <c r="E2" i="3"/>
  <c r="I12" i="2"/>
  <c r="E12" i="5" s="1"/>
  <c r="H12" i="2"/>
  <c r="D12" i="5" s="1"/>
  <c r="L11" i="2"/>
  <c r="G10" i="5" s="1"/>
  <c r="K11" i="2"/>
  <c r="I11" i="2"/>
  <c r="E10" i="5" s="1"/>
  <c r="H11" i="2"/>
  <c r="D10" i="5" s="1"/>
  <c r="F11" i="2"/>
  <c r="C10" i="5" s="1"/>
  <c r="E11" i="2"/>
  <c r="I10" i="2"/>
  <c r="E9" i="5" s="1"/>
  <c r="H10" i="2"/>
  <c r="D9" i="5" s="1"/>
  <c r="F10" i="2"/>
  <c r="C9" i="5" s="1"/>
  <c r="E10" i="2"/>
  <c r="I9" i="2"/>
  <c r="E8" i="5" s="1"/>
  <c r="H9" i="2"/>
  <c r="D8" i="5" s="1"/>
  <c r="F9" i="2"/>
  <c r="C8" i="5" s="1"/>
  <c r="E9" i="2"/>
  <c r="I8" i="2"/>
  <c r="E7" i="5" s="1"/>
  <c r="H8" i="2"/>
  <c r="D7" i="5" s="1"/>
  <c r="F8" i="2"/>
  <c r="C7" i="5" s="1"/>
  <c r="E8" i="2"/>
  <c r="I7" i="2"/>
  <c r="E6" i="5" s="1"/>
  <c r="H7" i="2"/>
  <c r="D6" i="5" s="1"/>
  <c r="F7" i="2"/>
  <c r="C6" i="5" s="1"/>
  <c r="E7" i="2"/>
  <c r="L6" i="2"/>
  <c r="G5" i="5" s="1"/>
  <c r="K6" i="2"/>
  <c r="F5" i="5" s="1"/>
  <c r="I6" i="2"/>
  <c r="E5" i="5" s="1"/>
  <c r="H6" i="2"/>
  <c r="F6" i="2"/>
  <c r="C5" i="5" s="1"/>
  <c r="E6" i="2"/>
  <c r="B5" i="5" s="1"/>
  <c r="L5" i="2"/>
  <c r="G11" i="5" s="1"/>
  <c r="K5" i="2"/>
  <c r="I5" i="2"/>
  <c r="E11" i="5" s="1"/>
  <c r="H5" i="2"/>
  <c r="D11" i="5" s="1"/>
  <c r="L4" i="2"/>
  <c r="G4" i="5" s="1"/>
  <c r="K4" i="2"/>
  <c r="F4" i="5" s="1"/>
  <c r="I4" i="2"/>
  <c r="E4" i="5" s="1"/>
  <c r="H4" i="2"/>
  <c r="D4" i="5" s="1"/>
  <c r="F4" i="2"/>
  <c r="C4" i="5" s="1"/>
  <c r="E4" i="2"/>
  <c r="B4" i="5" s="1"/>
  <c r="L2" i="2"/>
  <c r="G3" i="5" s="1"/>
  <c r="K2" i="2"/>
  <c r="F3" i="5" s="1"/>
  <c r="I2" i="2"/>
  <c r="E3" i="5" s="1"/>
  <c r="H2" i="2"/>
  <c r="F2" i="2"/>
  <c r="C3" i="5" s="1"/>
  <c r="E2" i="2"/>
  <c r="B3" i="5" s="1"/>
</calcChain>
</file>

<file path=xl/sharedStrings.xml><?xml version="1.0" encoding="utf-8"?>
<sst xmlns="http://schemas.openxmlformats.org/spreadsheetml/2006/main" count="218" uniqueCount="59">
  <si>
    <t>Coins</t>
  </si>
  <si>
    <t>MC</t>
  </si>
  <si>
    <t>FD</t>
  </si>
  <si>
    <t>TVL</t>
  </si>
  <si>
    <t>Exch vol</t>
  </si>
  <si>
    <t>7 Day Revenue</t>
  </si>
  <si>
    <t>Bitcoin</t>
  </si>
  <si>
    <t>Ethereum</t>
  </si>
  <si>
    <t>Uniswap</t>
  </si>
  <si>
    <t>4900000000</t>
  </si>
  <si>
    <t>Maker</t>
  </si>
  <si>
    <t>5680000000</t>
  </si>
  <si>
    <t>Aave</t>
  </si>
  <si>
    <t>9570000000</t>
  </si>
  <si>
    <t>Yearn</t>
  </si>
  <si>
    <t>Exchanges</t>
  </si>
  <si>
    <t>MC/TVL</t>
  </si>
  <si>
    <t>FD/TVL</t>
  </si>
  <si>
    <t>Exch Vol</t>
  </si>
  <si>
    <t>MC / Exch Vol</t>
  </si>
  <si>
    <t>FD / Exch Vol</t>
  </si>
  <si>
    <t>MC /REV-year est</t>
  </si>
  <si>
    <t>FD/REV-year est</t>
  </si>
  <si>
    <t>Thorchain</t>
  </si>
  <si>
    <t>Sushi</t>
  </si>
  <si>
    <t>2340000000</t>
  </si>
  <si>
    <t>ZRX</t>
  </si>
  <si>
    <t>Bancor</t>
  </si>
  <si>
    <t>1000000000</t>
  </si>
  <si>
    <t>Curve</t>
  </si>
  <si>
    <t>6380000000</t>
  </si>
  <si>
    <t>1Inch</t>
  </si>
  <si>
    <t>34700000</t>
  </si>
  <si>
    <t>Loopring</t>
  </si>
  <si>
    <t>105800000</t>
  </si>
  <si>
    <t>Kyber</t>
  </si>
  <si>
    <t>6700000</t>
  </si>
  <si>
    <t>Balancer</t>
  </si>
  <si>
    <t>717100000</t>
  </si>
  <si>
    <t>Serum</t>
  </si>
  <si>
    <t>Synthetix</t>
  </si>
  <si>
    <t>686200000</t>
  </si>
  <si>
    <t>Barnbridge</t>
  </si>
  <si>
    <t>282100000</t>
  </si>
  <si>
    <t>Hegic</t>
  </si>
  <si>
    <t>43200000</t>
  </si>
  <si>
    <t>UMA</t>
  </si>
  <si>
    <t>Injective</t>
  </si>
  <si>
    <t>Perpetual</t>
  </si>
  <si>
    <t>Saffron</t>
  </si>
  <si>
    <t>BV</t>
  </si>
  <si>
    <t>MC/BV</t>
  </si>
  <si>
    <t>FD/BV</t>
  </si>
  <si>
    <t>5599000000</t>
  </si>
  <si>
    <t>5105000000</t>
  </si>
  <si>
    <t xml:space="preserve">Exchanges </t>
  </si>
  <si>
    <t xml:space="preserve">Derivatives </t>
  </si>
  <si>
    <t>Lending</t>
  </si>
  <si>
    <t>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</si>
</sst>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 x14ac:dyDescent="0.25"/>
  <cols>
    <col min="1" max="1" width="15" style="16" customWidth="1"/>
    <col min="2" max="2" width="19.140625" style="16" customWidth="1"/>
    <col min="3" max="3" width="20.85546875" style="16" customWidth="1"/>
    <col min="4" max="4" width="18.7109375" style="16" customWidth="1"/>
    <col min="5" max="5" width="14.140625" style="16" customWidth="1"/>
    <col min="6" max="6" width="19.5703125" style="16" customWidth="1"/>
  </cols>
  <sheetData>
    <row r="1" spans="1:6" ht="26.2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x14ac:dyDescent="0.25">
      <c r="A2" s="4" t="s">
        <v>6</v>
      </c>
      <c r="B2" s="7">
        <v>554452595514</v>
      </c>
      <c r="C2" s="7">
        <v>621299014464</v>
      </c>
      <c r="D2" s="25"/>
      <c r="E2" s="25"/>
      <c r="F2" s="25">
        <v>8327280.3095708136</v>
      </c>
    </row>
    <row r="3" spans="1:6" ht="18" customHeight="1" x14ac:dyDescent="0.25">
      <c r="A3" s="4" t="s">
        <v>7</v>
      </c>
      <c r="B3" s="7">
        <v>204670545322</v>
      </c>
      <c r="C3" s="7"/>
      <c r="D3" s="25"/>
      <c r="E3" s="25"/>
      <c r="F3" s="25">
        <v>34325616.938937597</v>
      </c>
    </row>
    <row r="4" spans="1:6" x14ac:dyDescent="0.25">
      <c r="A4" s="4" t="s">
        <v>8</v>
      </c>
      <c r="B4" s="7">
        <v>7425237407</v>
      </c>
      <c r="C4" s="7">
        <v>14283219929</v>
      </c>
      <c r="D4" s="25" t="s">
        <v>9</v>
      </c>
      <c r="E4" s="25">
        <v>1886356466.9421179</v>
      </c>
      <c r="F4" s="25">
        <v>21474445.015293919</v>
      </c>
    </row>
    <row r="5" spans="1:6" x14ac:dyDescent="0.25">
      <c r="A5" s="4" t="s">
        <v>10</v>
      </c>
      <c r="B5" s="7">
        <v>1771412825</v>
      </c>
      <c r="C5" s="7">
        <v>1976334582</v>
      </c>
      <c r="D5" s="25" t="s">
        <v>11</v>
      </c>
      <c r="E5" s="25"/>
      <c r="F5" s="25">
        <v>2085813.608430343</v>
      </c>
    </row>
    <row r="6" spans="1:6" x14ac:dyDescent="0.25">
      <c r="A6" s="4" t="s">
        <v>12</v>
      </c>
      <c r="B6" s="7">
        <v>2230182026</v>
      </c>
      <c r="C6" s="7">
        <v>2787438006</v>
      </c>
      <c r="D6" s="25" t="s">
        <v>13</v>
      </c>
      <c r="E6" s="25"/>
      <c r="F6" s="25">
        <v>6322553.8846439589</v>
      </c>
    </row>
    <row r="7" spans="1:6" x14ac:dyDescent="0.25">
      <c r="A7" s="4" t="s">
        <v>14</v>
      </c>
      <c r="B7" s="7">
        <v>940831990</v>
      </c>
      <c r="C7" s="7">
        <v>955678015</v>
      </c>
      <c r="D7" s="25"/>
      <c r="E7" s="25"/>
      <c r="F7" s="25"/>
    </row>
    <row r="8" spans="1:6" x14ac:dyDescent="0.25">
      <c r="A8" s="13"/>
      <c r="B8" s="1"/>
      <c r="C8" s="2"/>
      <c r="E8" s="15"/>
    </row>
    <row r="9" spans="1:6" x14ac:dyDescent="0.25">
      <c r="A9" s="2"/>
      <c r="B9" s="2"/>
      <c r="C9" s="2"/>
    </row>
    <row r="10" spans="1:6" x14ac:dyDescent="0.25">
      <c r="A10" s="2"/>
      <c r="C10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1" workbookViewId="0">
      <selection activeCell="B6" sqref="B6"/>
    </sheetView>
  </sheetViews>
  <sheetFormatPr defaultRowHeight="15" x14ac:dyDescent="0.25"/>
  <cols>
    <col min="1" max="1" width="13.85546875" style="16" customWidth="1"/>
    <col min="2" max="2" width="18" style="16" customWidth="1"/>
    <col min="3" max="3" width="19" style="16" customWidth="1"/>
    <col min="4" max="4" width="18.28515625" style="16" customWidth="1"/>
    <col min="5" max="5" width="14.42578125" style="16" customWidth="1"/>
    <col min="6" max="6" width="17.42578125" style="16" customWidth="1"/>
    <col min="7" max="7" width="17.85546875" style="16" customWidth="1"/>
    <col min="8" max="8" width="16.140625" style="16" customWidth="1"/>
    <col min="9" max="9" width="15.7109375" style="16" customWidth="1"/>
    <col min="10" max="10" width="18.42578125" style="16" customWidth="1"/>
    <col min="11" max="11" width="14.5703125" style="16" customWidth="1"/>
    <col min="12" max="12" width="14" style="16" customWidth="1"/>
  </cols>
  <sheetData>
    <row r="1" spans="1:12" ht="26.25" customHeight="1" x14ac:dyDescent="0.25">
      <c r="A1" s="20" t="s">
        <v>15</v>
      </c>
      <c r="B1" s="20" t="s">
        <v>1</v>
      </c>
      <c r="C1" s="20" t="s">
        <v>2</v>
      </c>
      <c r="D1" s="20" t="s">
        <v>3</v>
      </c>
      <c r="E1" s="9" t="s">
        <v>16</v>
      </c>
      <c r="F1" s="9" t="s">
        <v>17</v>
      </c>
      <c r="G1" s="20" t="s">
        <v>18</v>
      </c>
      <c r="H1" s="9" t="s">
        <v>19</v>
      </c>
      <c r="I1" s="9" t="s">
        <v>20</v>
      </c>
      <c r="J1" s="20" t="s">
        <v>5</v>
      </c>
      <c r="K1" s="9" t="s">
        <v>21</v>
      </c>
      <c r="L1" s="9" t="s">
        <v>22</v>
      </c>
    </row>
    <row r="2" spans="1:12" x14ac:dyDescent="0.25">
      <c r="A2" s="4" t="s">
        <v>8</v>
      </c>
      <c r="B2" s="7">
        <v>7425237407</v>
      </c>
      <c r="C2" s="7">
        <v>14283219929</v>
      </c>
      <c r="D2" s="25" t="s">
        <v>9</v>
      </c>
      <c r="E2" s="10">
        <f>B2/D2</f>
        <v>1.5153545728571429</v>
      </c>
      <c r="F2" s="10">
        <f>C2/D2</f>
        <v>2.914942842653061</v>
      </c>
      <c r="G2" s="25">
        <v>1886356466.9421179</v>
      </c>
      <c r="H2" s="10">
        <f>B2/G2</f>
        <v>3.9362853930978892</v>
      </c>
      <c r="I2" s="10">
        <f>C2/G2</f>
        <v>7.571856210270715</v>
      </c>
      <c r="J2" s="25">
        <v>21474445.015293919</v>
      </c>
      <c r="K2" s="10">
        <f>B2/(J2*52)</f>
        <v>6.6494396924342549</v>
      </c>
      <c r="L2" s="10">
        <f>C2/(J2*52)</f>
        <v>12.790891970958979</v>
      </c>
    </row>
    <row r="3" spans="1:12" x14ac:dyDescent="0.25">
      <c r="A3" s="4" t="s">
        <v>23</v>
      </c>
      <c r="B3" s="7">
        <v>1304270552</v>
      </c>
      <c r="C3" s="7">
        <v>2402465852</v>
      </c>
      <c r="D3" s="25"/>
      <c r="E3" s="10"/>
      <c r="F3" s="10"/>
      <c r="G3" s="25"/>
      <c r="H3" s="10"/>
      <c r="I3" s="10"/>
      <c r="J3" s="25"/>
      <c r="K3" s="10"/>
      <c r="L3" s="10"/>
    </row>
    <row r="4" spans="1:12" x14ac:dyDescent="0.25">
      <c r="A4" s="4" t="s">
        <v>24</v>
      </c>
      <c r="B4" s="7">
        <v>1159281376</v>
      </c>
      <c r="C4" s="7">
        <v>1530440950</v>
      </c>
      <c r="D4" s="25" t="s">
        <v>25</v>
      </c>
      <c r="E4" s="10">
        <f>B4/D4</f>
        <v>0.49541939145299146</v>
      </c>
      <c r="F4" s="10">
        <f>C4/D4</f>
        <v>0.65403459401709396</v>
      </c>
      <c r="G4" s="25">
        <v>518533504.20462912</v>
      </c>
      <c r="H4" s="10">
        <f t="shared" ref="H4:H12" si="0">B4/G4</f>
        <v>2.2356923257605206</v>
      </c>
      <c r="I4" s="10">
        <f t="shared" ref="I4:I12" si="1">C4/G4</f>
        <v>2.9514793886800446</v>
      </c>
      <c r="J4" s="25">
        <v>4878524.8610538412</v>
      </c>
      <c r="K4" s="10">
        <f>B4/(J4*52)</f>
        <v>4.5697978898008067</v>
      </c>
      <c r="L4" s="10">
        <f>C4/(J4*52)</f>
        <v>6.0328803417046712</v>
      </c>
    </row>
    <row r="5" spans="1:12" x14ac:dyDescent="0.25">
      <c r="A5" s="4" t="s">
        <v>26</v>
      </c>
      <c r="B5" s="7">
        <v>437540093</v>
      </c>
      <c r="C5" s="7">
        <v>517658420</v>
      </c>
      <c r="D5" s="25"/>
      <c r="E5" s="10"/>
      <c r="F5" s="10"/>
      <c r="G5" s="25">
        <v>228387066.62398019</v>
      </c>
      <c r="H5" s="10">
        <f t="shared" si="0"/>
        <v>1.9157831459886141</v>
      </c>
      <c r="I5" s="10">
        <f t="shared" si="1"/>
        <v>2.2665837766211183</v>
      </c>
      <c r="J5" s="25">
        <v>27935.14752668142</v>
      </c>
      <c r="K5" s="10">
        <f>B5/(J5*52)</f>
        <v>301.2059467255616</v>
      </c>
      <c r="L5" s="10">
        <f>C5/(J5*52)</f>
        <v>356.36001585015526</v>
      </c>
    </row>
    <row r="6" spans="1:12" x14ac:dyDescent="0.25">
      <c r="A6" s="4" t="s">
        <v>27</v>
      </c>
      <c r="B6" s="7">
        <v>583340706</v>
      </c>
      <c r="C6" s="7">
        <v>583340706</v>
      </c>
      <c r="D6" s="25" t="s">
        <v>28</v>
      </c>
      <c r="E6" s="10">
        <f t="shared" ref="E6:E11" si="2">B6/D6</f>
        <v>0.58334070599999999</v>
      </c>
      <c r="F6" s="10">
        <f t="shared" ref="F6:F11" si="3">C6/D6</f>
        <v>0.58334070599999999</v>
      </c>
      <c r="G6" s="25">
        <v>105514364.34403861</v>
      </c>
      <c r="H6" s="10">
        <f t="shared" si="0"/>
        <v>5.5285430531331992</v>
      </c>
      <c r="I6" s="10">
        <f t="shared" si="1"/>
        <v>5.5285430531331992</v>
      </c>
      <c r="J6" s="25">
        <v>883592.31582199992</v>
      </c>
      <c r="K6" s="10">
        <f>B6/(J6*52)</f>
        <v>12.696002782192471</v>
      </c>
      <c r="L6" s="10">
        <f>C6/(J6*52)</f>
        <v>12.696002782192471</v>
      </c>
    </row>
    <row r="7" spans="1:12" x14ac:dyDescent="0.25">
      <c r="A7" s="4" t="s">
        <v>29</v>
      </c>
      <c r="B7" s="7">
        <v>441259459</v>
      </c>
      <c r="C7" s="7">
        <v>4171092698</v>
      </c>
      <c r="D7" s="25" t="s">
        <v>30</v>
      </c>
      <c r="E7" s="10">
        <f t="shared" si="2"/>
        <v>6.9162924608150475E-2</v>
      </c>
      <c r="F7" s="10">
        <f t="shared" si="3"/>
        <v>0.65377628495297802</v>
      </c>
      <c r="G7" s="25">
        <v>404633587.16304427</v>
      </c>
      <c r="H7" s="10">
        <f t="shared" si="0"/>
        <v>1.0905161434910682</v>
      </c>
      <c r="I7" s="10">
        <f t="shared" si="1"/>
        <v>10.308320491248017</v>
      </c>
      <c r="J7" s="25"/>
      <c r="K7" s="10"/>
      <c r="L7" s="10"/>
    </row>
    <row r="8" spans="1:12" x14ac:dyDescent="0.25">
      <c r="A8" s="3" t="s">
        <v>31</v>
      </c>
      <c r="B8" s="8">
        <v>369515053</v>
      </c>
      <c r="C8" s="8">
        <v>3207872203</v>
      </c>
      <c r="D8" s="25" t="s">
        <v>32</v>
      </c>
      <c r="E8" s="10">
        <f t="shared" si="2"/>
        <v>10.64884878962536</v>
      </c>
      <c r="F8" s="10">
        <f t="shared" si="3"/>
        <v>92.44588481268012</v>
      </c>
      <c r="G8" s="25">
        <v>485486549.22566801</v>
      </c>
      <c r="H8" s="10">
        <f t="shared" si="0"/>
        <v>0.76112315282341392</v>
      </c>
      <c r="I8" s="10">
        <f t="shared" si="1"/>
        <v>6.6075408435443377</v>
      </c>
      <c r="J8" s="25"/>
      <c r="K8" s="10"/>
      <c r="L8" s="10"/>
    </row>
    <row r="9" spans="1:12" x14ac:dyDescent="0.25">
      <c r="A9" s="4" t="s">
        <v>33</v>
      </c>
      <c r="B9" s="25">
        <v>223591566</v>
      </c>
      <c r="C9" s="25">
        <v>246654750</v>
      </c>
      <c r="D9" s="25" t="s">
        <v>34</v>
      </c>
      <c r="E9" s="10">
        <f t="shared" si="2"/>
        <v>2.1133418336483931</v>
      </c>
      <c r="F9" s="10">
        <f t="shared" si="3"/>
        <v>2.3313303402646501</v>
      </c>
      <c r="G9" s="25">
        <v>605813.56652404764</v>
      </c>
      <c r="H9" s="10">
        <f t="shared" si="0"/>
        <v>369.07652511463618</v>
      </c>
      <c r="I9" s="10">
        <f t="shared" si="1"/>
        <v>407.14629653347174</v>
      </c>
      <c r="J9" s="25"/>
      <c r="K9" s="10"/>
      <c r="L9" s="10"/>
    </row>
    <row r="10" spans="1:12" x14ac:dyDescent="0.25">
      <c r="A10" s="4" t="s">
        <v>35</v>
      </c>
      <c r="B10" s="25">
        <v>103240116</v>
      </c>
      <c r="C10" s="25">
        <v>252638568</v>
      </c>
      <c r="D10" s="25" t="s">
        <v>36</v>
      </c>
      <c r="E10" s="10">
        <f t="shared" si="2"/>
        <v>15.408972537313433</v>
      </c>
      <c r="F10" s="10">
        <f t="shared" si="3"/>
        <v>37.707248955223882</v>
      </c>
      <c r="G10" s="25">
        <v>4858933.3001109865</v>
      </c>
      <c r="H10" s="10">
        <f t="shared" si="0"/>
        <v>21.247485738822927</v>
      </c>
      <c r="I10" s="10">
        <f t="shared" si="1"/>
        <v>51.994656521469288</v>
      </c>
      <c r="J10" s="25"/>
      <c r="K10" s="10"/>
      <c r="L10" s="10"/>
    </row>
    <row r="11" spans="1:12" x14ac:dyDescent="0.25">
      <c r="A11" s="4" t="s">
        <v>37</v>
      </c>
      <c r="B11" s="25">
        <v>151123525</v>
      </c>
      <c r="C11" s="25">
        <v>1399310247</v>
      </c>
      <c r="D11" s="25" t="s">
        <v>38</v>
      </c>
      <c r="E11" s="10">
        <f t="shared" si="2"/>
        <v>0.21074260912006693</v>
      </c>
      <c r="F11" s="10">
        <f t="shared" si="3"/>
        <v>1.9513460423929716</v>
      </c>
      <c r="G11" s="25">
        <v>103396993.40557431</v>
      </c>
      <c r="H11" s="10">
        <f t="shared" si="0"/>
        <v>1.4615852939477509</v>
      </c>
      <c r="I11" s="10">
        <f t="shared" si="1"/>
        <v>13.53337462638987</v>
      </c>
      <c r="J11" s="25">
        <v>481223.01187576348</v>
      </c>
      <c r="K11" s="10">
        <f>B11/(J11*52)</f>
        <v>6.0392407738092109</v>
      </c>
      <c r="L11" s="10">
        <f>C11/(J11*52)</f>
        <v>55.919629315762968</v>
      </c>
    </row>
    <row r="12" spans="1:12" x14ac:dyDescent="0.25">
      <c r="A12" s="4" t="s">
        <v>39</v>
      </c>
      <c r="B12" s="25">
        <v>124305889</v>
      </c>
      <c r="C12" s="25">
        <v>24861177745</v>
      </c>
      <c r="D12" s="25"/>
      <c r="E12" s="10"/>
      <c r="F12" s="10"/>
      <c r="G12" s="25">
        <v>24956246.731738091</v>
      </c>
      <c r="H12" s="10">
        <f t="shared" si="0"/>
        <v>4.9809528787000676</v>
      </c>
      <c r="I12" s="10">
        <f t="shared" si="1"/>
        <v>996.19057353615653</v>
      </c>
      <c r="J12" s="25"/>
      <c r="K12" s="10"/>
      <c r="L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H13" sqref="H13"/>
    </sheetView>
  </sheetViews>
  <sheetFormatPr defaultRowHeight="15" x14ac:dyDescent="0.25"/>
  <cols>
    <col min="1" max="1" width="14.28515625" style="16" customWidth="1"/>
    <col min="2" max="2" width="18.7109375" style="16" customWidth="1"/>
    <col min="3" max="3" width="21.28515625" style="16" customWidth="1"/>
    <col min="4" max="4" width="15" style="16" customWidth="1"/>
    <col min="5" max="6" width="15.42578125" style="16" customWidth="1"/>
    <col min="7" max="7" width="14.85546875" style="16" customWidth="1"/>
    <col min="8" max="8" width="18.140625" style="16" customWidth="1"/>
    <col min="9" max="9" width="14.85546875" style="16" customWidth="1"/>
    <col min="10" max="10" width="16.28515625" style="16" customWidth="1"/>
    <col min="11" max="11" width="14.28515625" style="16" customWidth="1"/>
    <col min="12" max="12" width="14.85546875" style="16" customWidth="1"/>
  </cols>
  <sheetData>
    <row r="1" spans="1:12" ht="26.2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9" t="s">
        <v>16</v>
      </c>
      <c r="F1" s="9" t="s">
        <v>17</v>
      </c>
      <c r="G1" s="18" t="s">
        <v>4</v>
      </c>
      <c r="H1" s="9" t="s">
        <v>19</v>
      </c>
      <c r="I1" s="22" t="s">
        <v>20</v>
      </c>
      <c r="J1" s="20" t="s">
        <v>5</v>
      </c>
      <c r="K1" s="9" t="s">
        <v>21</v>
      </c>
      <c r="L1" s="9" t="s">
        <v>22</v>
      </c>
    </row>
    <row r="2" spans="1:12" ht="26.25" customHeight="1" x14ac:dyDescent="0.25">
      <c r="A2" s="4" t="s">
        <v>40</v>
      </c>
      <c r="B2" s="7">
        <v>902804219</v>
      </c>
      <c r="C2" s="7">
        <v>1308636931</v>
      </c>
      <c r="D2" s="25" t="s">
        <v>41</v>
      </c>
      <c r="E2" s="10">
        <f>B2/D2</f>
        <v>1.3156575619352959</v>
      </c>
      <c r="F2" s="10">
        <f>C2/D2</f>
        <v>1.9070780107840279</v>
      </c>
      <c r="G2" s="19">
        <v>39390332.070905678</v>
      </c>
      <c r="H2" s="17">
        <f>B2/G2</f>
        <v>22.919436611371587</v>
      </c>
      <c r="I2" s="23">
        <f>C2/G2</f>
        <v>33.222287353260981</v>
      </c>
      <c r="J2" s="25">
        <v>364337.09628728742</v>
      </c>
      <c r="K2" s="10">
        <f>B2/(J2*52)</f>
        <v>47.65262657323219</v>
      </c>
      <c r="L2" s="10">
        <f>C2/(J2*52)</f>
        <v>69.073654819598943</v>
      </c>
    </row>
    <row r="3" spans="1:12" ht="21" customHeight="1" x14ac:dyDescent="0.25">
      <c r="A3" s="4" t="s">
        <v>42</v>
      </c>
      <c r="B3" s="7">
        <v>104376305</v>
      </c>
      <c r="C3" s="7">
        <v>345998627</v>
      </c>
      <c r="D3" s="25" t="s">
        <v>43</v>
      </c>
      <c r="E3" s="10">
        <f>B3/D3</f>
        <v>0.36999753633463311</v>
      </c>
      <c r="F3" s="10">
        <f>C3/D3</f>
        <v>1.2265105529953917</v>
      </c>
      <c r="G3" s="25"/>
      <c r="H3" s="21"/>
      <c r="I3" s="21"/>
      <c r="J3" s="25"/>
      <c r="K3" s="10"/>
      <c r="L3" s="10"/>
    </row>
    <row r="4" spans="1:12" x14ac:dyDescent="0.25">
      <c r="A4" s="3" t="s">
        <v>44</v>
      </c>
      <c r="B4" s="8">
        <v>36066839</v>
      </c>
      <c r="C4" s="8">
        <v>202041924</v>
      </c>
      <c r="D4" s="25" t="s">
        <v>45</v>
      </c>
      <c r="E4" s="10">
        <f>B4/D4</f>
        <v>0.83488053240740745</v>
      </c>
      <c r="F4" s="10">
        <f>C4/D4</f>
        <v>4.6768963888888893</v>
      </c>
      <c r="G4" s="25"/>
      <c r="H4" s="21"/>
      <c r="I4" s="21"/>
      <c r="J4" s="25">
        <v>125404.1814447053</v>
      </c>
      <c r="K4" s="10">
        <f>B4/(J4*52)</f>
        <v>5.5308606914206839</v>
      </c>
      <c r="L4" s="10">
        <f>C4/(J4*52)</f>
        <v>30.983190278211111</v>
      </c>
    </row>
    <row r="5" spans="1:12" x14ac:dyDescent="0.25">
      <c r="A5" s="4" t="s">
        <v>46</v>
      </c>
      <c r="B5" s="7">
        <v>463460117</v>
      </c>
      <c r="C5" s="7">
        <v>778841024</v>
      </c>
      <c r="D5" s="15"/>
      <c r="E5" s="15"/>
      <c r="F5" s="15"/>
      <c r="G5" s="15"/>
    </row>
    <row r="6" spans="1:12" x14ac:dyDescent="0.25">
      <c r="A6" s="4" t="s">
        <v>47</v>
      </c>
      <c r="B6" s="7">
        <v>144269690</v>
      </c>
      <c r="C6" s="7">
        <v>499395089</v>
      </c>
      <c r="D6" s="15"/>
      <c r="E6" s="15"/>
      <c r="F6" s="15"/>
      <c r="G6" s="15"/>
    </row>
    <row r="7" spans="1:12" ht="20.25" customHeight="1" x14ac:dyDescent="0.25">
      <c r="A7" s="4" t="s">
        <v>48</v>
      </c>
      <c r="B7" s="7">
        <v>101963429</v>
      </c>
      <c r="C7" s="7">
        <v>559794679</v>
      </c>
      <c r="D7" s="15"/>
      <c r="E7" s="15"/>
      <c r="F7" s="15"/>
      <c r="G7" s="15"/>
    </row>
    <row r="8" spans="1:12" x14ac:dyDescent="0.25">
      <c r="A8" s="4" t="s">
        <v>49</v>
      </c>
      <c r="B8" s="7">
        <v>20517682</v>
      </c>
      <c r="C8" s="7">
        <v>25632574</v>
      </c>
      <c r="D8" s="15"/>
      <c r="E8" s="15"/>
      <c r="F8" s="15"/>
      <c r="G8" s="15"/>
    </row>
    <row r="10" spans="1:12" ht="21" customHeight="1" x14ac:dyDescent="0.25">
      <c r="A10" s="13"/>
      <c r="B10" s="14"/>
      <c r="C10" s="14"/>
      <c r="D10" s="15"/>
      <c r="E10" s="15"/>
      <c r="F10" s="15"/>
      <c r="G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B1" workbookViewId="0">
      <selection activeCell="K1" sqref="K1:L1"/>
    </sheetView>
  </sheetViews>
  <sheetFormatPr defaultRowHeight="15" x14ac:dyDescent="0.25"/>
  <cols>
    <col min="1" max="1" width="13.5703125" style="16" customWidth="1"/>
    <col min="2" max="2" width="17.42578125" style="16" customWidth="1"/>
    <col min="3" max="3" width="20" style="16" customWidth="1"/>
    <col min="4" max="4" width="13.140625" style="16" customWidth="1"/>
    <col min="5" max="5" width="17" style="16" customWidth="1"/>
    <col min="6" max="6" width="15.5703125" style="16" customWidth="1"/>
    <col min="7" max="7" width="16.5703125" style="16" customWidth="1"/>
    <col min="8" max="8" width="16.140625" style="16" customWidth="1"/>
    <col min="9" max="9" width="18" style="16" customWidth="1"/>
    <col min="10" max="10" width="17.5703125" style="16" customWidth="1"/>
    <col min="11" max="11" width="14.42578125" style="16" customWidth="1"/>
    <col min="12" max="12" width="14.140625" style="16" customWidth="1"/>
  </cols>
  <sheetData>
    <row r="1" spans="1:12" ht="26.25" customHeight="1" x14ac:dyDescent="0.25">
      <c r="A1" s="20" t="s">
        <v>0</v>
      </c>
      <c r="B1" s="20" t="s">
        <v>1</v>
      </c>
      <c r="C1" s="20" t="s">
        <v>2</v>
      </c>
      <c r="D1" s="20" t="s">
        <v>50</v>
      </c>
      <c r="E1" s="20" t="s">
        <v>3</v>
      </c>
      <c r="F1" s="9" t="s">
        <v>16</v>
      </c>
      <c r="G1" s="9" t="s">
        <v>17</v>
      </c>
      <c r="H1" s="9" t="s">
        <v>51</v>
      </c>
      <c r="I1" s="9" t="s">
        <v>52</v>
      </c>
      <c r="J1" s="20" t="s">
        <v>5</v>
      </c>
      <c r="K1" s="9" t="s">
        <v>21</v>
      </c>
      <c r="L1" s="9" t="s">
        <v>22</v>
      </c>
    </row>
    <row r="2" spans="1:12" x14ac:dyDescent="0.25">
      <c r="A2" s="4" t="s">
        <v>12</v>
      </c>
      <c r="B2" s="7">
        <v>2230182026</v>
      </c>
      <c r="C2" s="7">
        <v>2787438006</v>
      </c>
      <c r="D2" s="25" t="s">
        <v>53</v>
      </c>
      <c r="E2" s="25" t="s">
        <v>13</v>
      </c>
      <c r="F2" s="10">
        <f>B2/E2</f>
        <v>0.23303887419017763</v>
      </c>
      <c r="G2" s="10">
        <f>C2/E2</f>
        <v>0.29126833918495298</v>
      </c>
      <c r="H2" s="10">
        <f>B2/D2</f>
        <v>0.39831791855688514</v>
      </c>
      <c r="I2" s="10">
        <f>C2/D2</f>
        <v>0.4978456878013931</v>
      </c>
      <c r="J2" s="25">
        <v>6322553.8846439589</v>
      </c>
      <c r="K2" s="10">
        <f>B2/(J2*52)</f>
        <v>6.7833531618893481</v>
      </c>
      <c r="L2" s="10">
        <f>C2/(J2*52)</f>
        <v>8.4783108244683891</v>
      </c>
    </row>
    <row r="3" spans="1:12" x14ac:dyDescent="0.25">
      <c r="A3" s="4" t="s">
        <v>10</v>
      </c>
      <c r="B3" s="7">
        <v>1771412825</v>
      </c>
      <c r="C3" s="7">
        <v>1976334582</v>
      </c>
      <c r="D3" s="25" t="s">
        <v>54</v>
      </c>
      <c r="E3" s="25" t="s">
        <v>11</v>
      </c>
      <c r="F3" s="10">
        <f>B3/E3</f>
        <v>0.31186845510563382</v>
      </c>
      <c r="G3" s="10">
        <f>C3/E3</f>
        <v>0.34794622922535212</v>
      </c>
      <c r="H3" s="10">
        <f>B3/D3</f>
        <v>0.34699565621939277</v>
      </c>
      <c r="I3" s="10">
        <f>C3/D3</f>
        <v>0.38713703858961801</v>
      </c>
      <c r="J3" s="25">
        <v>2085813.608430343</v>
      </c>
      <c r="K3" s="10">
        <f>B3/(J3*52)</f>
        <v>16.332059160183412</v>
      </c>
      <c r="L3" s="10">
        <f>C3/(J3*52)</f>
        <v>18.221395294199905</v>
      </c>
    </row>
    <row r="4" spans="1:12" x14ac:dyDescent="0.25">
      <c r="A4" s="5"/>
      <c r="B4" s="6"/>
      <c r="C4" s="6"/>
    </row>
    <row r="5" spans="1:12" x14ac:dyDescent="0.25">
      <c r="A5" s="5"/>
      <c r="B5" s="6"/>
      <c r="C5" s="6"/>
    </row>
    <row r="6" spans="1:12" x14ac:dyDescent="0.25">
      <c r="A6" s="5"/>
      <c r="B6" s="6"/>
      <c r="C6" s="6"/>
    </row>
    <row r="7" spans="1:12" x14ac:dyDescent="0.25">
      <c r="A7" s="5"/>
      <c r="B7" s="6"/>
      <c r="C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5" sqref="D5"/>
    </sheetView>
  </sheetViews>
  <sheetFormatPr defaultRowHeight="15" x14ac:dyDescent="0.25"/>
  <cols>
    <col min="1" max="1" width="10.140625" style="16" customWidth="1"/>
    <col min="2" max="2" width="17.140625" style="16" customWidth="1"/>
    <col min="3" max="3" width="18.28515625" style="16" customWidth="1"/>
    <col min="4" max="4" width="17" style="16" customWidth="1"/>
    <col min="5" max="5" width="17.28515625" style="16" customWidth="1"/>
    <col min="6" max="6" width="15.42578125" style="16" customWidth="1"/>
    <col min="7" max="7" width="13.85546875" style="16" customWidth="1"/>
    <col min="8" max="8" width="4.42578125" style="16" customWidth="1"/>
    <col min="9" max="9" width="4.5703125" style="16" customWidth="1"/>
    <col min="10" max="10" width="12.85546875" style="16" customWidth="1"/>
    <col min="11" max="11" width="15.28515625" style="16" customWidth="1"/>
    <col min="12" max="12" width="17" style="16" customWidth="1"/>
    <col min="13" max="13" width="16.5703125" style="16" customWidth="1"/>
    <col min="14" max="14" width="16.140625" style="16" customWidth="1"/>
    <col min="15" max="15" width="14" style="16" customWidth="1"/>
    <col min="16" max="16" width="12.7109375" style="16" customWidth="1"/>
  </cols>
  <sheetData>
    <row r="1" spans="1:16" ht="17.25" customHeight="1" x14ac:dyDescent="0.25">
      <c r="B1" s="26" t="s">
        <v>55</v>
      </c>
      <c r="C1" s="27"/>
      <c r="D1" s="27"/>
      <c r="E1" s="27"/>
      <c r="F1" s="27"/>
      <c r="G1" s="28"/>
      <c r="K1" s="26" t="s">
        <v>56</v>
      </c>
      <c r="L1" s="27"/>
      <c r="M1" s="27"/>
      <c r="N1" s="27"/>
      <c r="O1" s="27"/>
      <c r="P1" s="28"/>
    </row>
    <row r="2" spans="1:16" ht="27.75" customHeight="1" x14ac:dyDescent="0.25">
      <c r="B2" s="9" t="s">
        <v>16</v>
      </c>
      <c r="C2" s="9" t="s">
        <v>17</v>
      </c>
      <c r="D2" s="9" t="s">
        <v>19</v>
      </c>
      <c r="E2" s="9" t="s">
        <v>20</v>
      </c>
      <c r="F2" s="9" t="s">
        <v>21</v>
      </c>
      <c r="G2" s="9" t="s">
        <v>22</v>
      </c>
      <c r="K2" s="9" t="s">
        <v>16</v>
      </c>
      <c r="L2" s="9" t="s">
        <v>17</v>
      </c>
      <c r="M2" s="9" t="s">
        <v>19</v>
      </c>
      <c r="N2" s="9" t="s">
        <v>20</v>
      </c>
      <c r="O2" s="9" t="s">
        <v>21</v>
      </c>
      <c r="P2" s="9" t="s">
        <v>22</v>
      </c>
    </row>
    <row r="3" spans="1:16" ht="26.25" customHeight="1" x14ac:dyDescent="0.25">
      <c r="A3" s="11" t="s">
        <v>8</v>
      </c>
      <c r="B3" s="25">
        <f>Exchanges!E2</f>
        <v>1.5153545728571429</v>
      </c>
      <c r="C3" s="25">
        <f>Exchanges!F2</f>
        <v>2.914942842653061</v>
      </c>
      <c r="D3" s="25">
        <f>Exchanges!H2</f>
        <v>3.9362853930978892</v>
      </c>
      <c r="E3" s="25">
        <f>Exchanges!I2</f>
        <v>7.571856210270715</v>
      </c>
      <c r="F3" s="25">
        <f>Exchanges!K2</f>
        <v>6.6494396924342549</v>
      </c>
      <c r="G3" s="25">
        <f>Exchanges!L2</f>
        <v>12.790891970958979</v>
      </c>
      <c r="J3" s="11" t="s">
        <v>40</v>
      </c>
      <c r="K3" s="25">
        <f>Derivatives!E2</f>
        <v>1.3156575619352959</v>
      </c>
      <c r="L3" s="25">
        <f>Derivatives!F2</f>
        <v>1.9070780107840279</v>
      </c>
      <c r="M3" s="25">
        <f>Derivatives!H2</f>
        <v>22.919436611371587</v>
      </c>
      <c r="N3" s="24">
        <f>Derivatives!I2</f>
        <v>33.222287353260981</v>
      </c>
      <c r="O3" s="25">
        <f>Derivatives!K2</f>
        <v>47.65262657323219</v>
      </c>
      <c r="P3" s="25">
        <f>Derivatives!L2</f>
        <v>69.073654819598943</v>
      </c>
    </row>
    <row r="4" spans="1:16" ht="20.25" customHeight="1" x14ac:dyDescent="0.25">
      <c r="A4" s="11" t="s">
        <v>24</v>
      </c>
      <c r="B4" s="25">
        <f>Exchanges!E4</f>
        <v>0.49541939145299146</v>
      </c>
      <c r="C4" s="25">
        <f>Exchanges!F4</f>
        <v>0.65403459401709396</v>
      </c>
      <c r="D4" s="25">
        <f>Exchanges!H4</f>
        <v>2.2356923257605206</v>
      </c>
      <c r="E4" s="25">
        <f>Exchanges!I4</f>
        <v>2.9514793886800446</v>
      </c>
      <c r="F4" s="25">
        <f>Exchanges!K4</f>
        <v>4.5697978898008067</v>
      </c>
      <c r="G4" s="25">
        <f>Exchanges!L4</f>
        <v>6.0328803417046712</v>
      </c>
      <c r="J4" s="11" t="s">
        <v>42</v>
      </c>
      <c r="K4" s="25">
        <f>Derivatives!E3</f>
        <v>0.36999753633463311</v>
      </c>
      <c r="L4" s="25">
        <f>Derivatives!F3</f>
        <v>1.2265105529953917</v>
      </c>
      <c r="M4" s="25"/>
      <c r="N4" s="25"/>
      <c r="O4" s="25"/>
      <c r="P4" s="25"/>
    </row>
    <row r="5" spans="1:16" x14ac:dyDescent="0.25">
      <c r="A5" s="11" t="s">
        <v>27</v>
      </c>
      <c r="B5" s="25">
        <f>Exchanges!E6</f>
        <v>0.58334070599999999</v>
      </c>
      <c r="C5" s="25">
        <f>Exchanges!F6</f>
        <v>0.58334070599999999</v>
      </c>
      <c r="D5" s="25">
        <f>Exchanges!H6</f>
        <v>5.5285430531331992</v>
      </c>
      <c r="E5" s="25">
        <f>Exchanges!I6</f>
        <v>5.5285430531331992</v>
      </c>
      <c r="F5" s="25">
        <f>Exchanges!K6</f>
        <v>12.696002782192471</v>
      </c>
      <c r="G5" s="25">
        <f>Exchanges!L6</f>
        <v>12.696002782192471</v>
      </c>
      <c r="J5" s="12" t="s">
        <v>44</v>
      </c>
      <c r="K5" s="25">
        <f>Derivatives!E4</f>
        <v>0.83488053240740745</v>
      </c>
      <c r="L5" s="25">
        <f>Derivatives!F4</f>
        <v>4.6768963888888893</v>
      </c>
      <c r="M5" s="25"/>
      <c r="N5" s="25"/>
      <c r="O5" s="25">
        <f>Derivatives!K4</f>
        <v>5.5308606914206839</v>
      </c>
      <c r="P5" s="25">
        <f>Derivatives!L4</f>
        <v>30.983190278211111</v>
      </c>
    </row>
    <row r="6" spans="1:16" x14ac:dyDescent="0.25">
      <c r="A6" s="11" t="s">
        <v>29</v>
      </c>
      <c r="B6" s="25">
        <f>Exchanges!E7</f>
        <v>6.9162924608150475E-2</v>
      </c>
      <c r="C6" s="25">
        <f>Exchanges!F7</f>
        <v>0.65377628495297802</v>
      </c>
      <c r="D6" s="25">
        <f>Exchanges!H7</f>
        <v>1.0905161434910682</v>
      </c>
      <c r="E6" s="25">
        <f>Exchanges!I7</f>
        <v>10.308320491248017</v>
      </c>
      <c r="F6" s="25"/>
      <c r="G6" s="25"/>
      <c r="K6" s="15"/>
      <c r="L6" s="15"/>
      <c r="M6" s="15"/>
      <c r="N6" s="15"/>
    </row>
    <row r="7" spans="1:16" x14ac:dyDescent="0.25">
      <c r="A7" s="12" t="s">
        <v>31</v>
      </c>
      <c r="B7" s="25">
        <f>Exchanges!E8</f>
        <v>10.64884878962536</v>
      </c>
      <c r="C7" s="25">
        <f>Exchanges!F8</f>
        <v>92.44588481268012</v>
      </c>
      <c r="D7" s="25">
        <f>Exchanges!H8</f>
        <v>0.76112315282341392</v>
      </c>
      <c r="E7" s="25">
        <f>Exchanges!I8</f>
        <v>6.6075408435443377</v>
      </c>
      <c r="F7" s="25"/>
      <c r="G7" s="25"/>
    </row>
    <row r="8" spans="1:16" x14ac:dyDescent="0.25">
      <c r="A8" s="11" t="s">
        <v>33</v>
      </c>
      <c r="B8" s="25">
        <f>Exchanges!E9</f>
        <v>2.1133418336483931</v>
      </c>
      <c r="C8" s="25">
        <f>Exchanges!F9</f>
        <v>2.3313303402646501</v>
      </c>
      <c r="D8" s="25">
        <f>Exchanges!H9</f>
        <v>369.07652511463618</v>
      </c>
      <c r="E8" s="25">
        <f>Exchanges!I9</f>
        <v>407.14629653347174</v>
      </c>
      <c r="F8" s="25"/>
      <c r="G8" s="25"/>
    </row>
    <row r="9" spans="1:16" x14ac:dyDescent="0.25">
      <c r="A9" s="11" t="s">
        <v>35</v>
      </c>
      <c r="B9" s="25">
        <f>Exchanges!E10</f>
        <v>15.408972537313433</v>
      </c>
      <c r="C9" s="25">
        <f>Exchanges!F10</f>
        <v>37.707248955223882</v>
      </c>
      <c r="D9" s="25">
        <f>Exchanges!H10</f>
        <v>21.247485738822927</v>
      </c>
      <c r="E9" s="25">
        <f>Exchanges!I10</f>
        <v>51.994656521469288</v>
      </c>
      <c r="F9" s="25"/>
      <c r="G9" s="25"/>
    </row>
    <row r="10" spans="1:16" x14ac:dyDescent="0.25">
      <c r="A10" s="11" t="s">
        <v>37</v>
      </c>
      <c r="B10" s="25">
        <f>Exchanges!E11</f>
        <v>0.21074260912006693</v>
      </c>
      <c r="C10" s="25">
        <f>Exchanges!F11</f>
        <v>1.9513460423929716</v>
      </c>
      <c r="D10" s="25">
        <f>Exchanges!H11</f>
        <v>1.4615852939477509</v>
      </c>
      <c r="E10" s="25">
        <f>Exchanges!I11</f>
        <v>13.53337462638987</v>
      </c>
      <c r="F10" s="25">
        <f>Exchanges!K11</f>
        <v>6.0392407738092109</v>
      </c>
      <c r="G10" s="25">
        <f>Exchanges!L11</f>
        <v>55.919629315762968</v>
      </c>
    </row>
    <row r="11" spans="1:16" x14ac:dyDescent="0.25">
      <c r="A11" s="4" t="s">
        <v>26</v>
      </c>
      <c r="B11" s="25"/>
      <c r="C11" s="25"/>
      <c r="D11" s="25">
        <f>Exchanges!H5</f>
        <v>1.9157831459886141</v>
      </c>
      <c r="E11" s="25">
        <f>Exchanges!I5</f>
        <v>2.2665837766211183</v>
      </c>
      <c r="F11" s="25">
        <f>Exchanges!K5</f>
        <v>301.2059467255616</v>
      </c>
      <c r="G11" s="25">
        <f>Exchanges!L5</f>
        <v>356.36001585015526</v>
      </c>
    </row>
    <row r="12" spans="1:16" x14ac:dyDescent="0.25">
      <c r="A12" s="4" t="s">
        <v>39</v>
      </c>
      <c r="B12" s="25"/>
      <c r="C12" s="25"/>
      <c r="D12" s="25">
        <f>Exchanges!H12</f>
        <v>4.9809528787000676</v>
      </c>
      <c r="E12" s="25">
        <f>Exchanges!I12</f>
        <v>996.19057353615653</v>
      </c>
    </row>
    <row r="15" spans="1:16" x14ac:dyDescent="0.25">
      <c r="B15" s="26" t="s">
        <v>57</v>
      </c>
      <c r="C15" s="27"/>
      <c r="D15" s="27"/>
      <c r="E15" s="27"/>
      <c r="F15" s="27"/>
      <c r="G15" s="28"/>
    </row>
    <row r="16" spans="1:16" ht="26.25" customHeight="1" x14ac:dyDescent="0.25">
      <c r="B16" s="9" t="s">
        <v>16</v>
      </c>
      <c r="C16" s="9" t="s">
        <v>17</v>
      </c>
      <c r="D16" s="9" t="s">
        <v>51</v>
      </c>
      <c r="E16" s="9" t="s">
        <v>52</v>
      </c>
      <c r="F16" s="9" t="s">
        <v>21</v>
      </c>
      <c r="G16" s="9" t="s">
        <v>22</v>
      </c>
    </row>
    <row r="17" spans="1:7" x14ac:dyDescent="0.25">
      <c r="A17" s="11" t="s">
        <v>12</v>
      </c>
      <c r="B17" s="25">
        <f>Lending!F2</f>
        <v>0.23303887419017763</v>
      </c>
      <c r="C17" s="25">
        <f>Lending!G2</f>
        <v>0.29126833918495298</v>
      </c>
      <c r="D17" s="25">
        <f>Lending!H2</f>
        <v>0.39831791855688514</v>
      </c>
      <c r="E17" s="25">
        <f>Lending!I2</f>
        <v>0.4978456878013931</v>
      </c>
      <c r="F17" s="25">
        <f>Lending!K2</f>
        <v>6.7833531618893481</v>
      </c>
      <c r="G17" s="25">
        <f>Lending!L2</f>
        <v>8.4783108244683891</v>
      </c>
    </row>
    <row r="18" spans="1:7" x14ac:dyDescent="0.25">
      <c r="A18" s="11" t="s">
        <v>10</v>
      </c>
      <c r="B18" s="25">
        <f>Lending!F3</f>
        <v>0.31186845510563382</v>
      </c>
      <c r="C18" s="25">
        <f>Lending!G3</f>
        <v>0.34794622922535212</v>
      </c>
      <c r="D18" s="25">
        <f>Lending!H3</f>
        <v>0.34699565621939277</v>
      </c>
      <c r="E18" s="25">
        <f>Lending!I3</f>
        <v>0.38713703858961801</v>
      </c>
      <c r="F18" s="25">
        <f>Lending!K3</f>
        <v>16.332059160183412</v>
      </c>
      <c r="G18" s="25">
        <f>Lending!L3</f>
        <v>18.221395294199905</v>
      </c>
    </row>
  </sheetData>
  <mergeCells count="3">
    <mergeCell ref="B1:G1"/>
    <mergeCell ref="B15:G15"/>
    <mergeCell ref="K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sheetData>
    <row r="1" spans="1:12" x14ac:dyDescent="0.25">
      <c r="B1" t="s">
        <v>15</v>
      </c>
      <c r="I1" t="s">
        <v>58</v>
      </c>
    </row>
    <row r="2" spans="1:12" x14ac:dyDescent="0.25">
      <c r="B2" t="s">
        <v>16</v>
      </c>
      <c r="C2" t="s">
        <v>17</v>
      </c>
      <c r="D2" t="s">
        <v>19</v>
      </c>
      <c r="E2" t="s">
        <v>20</v>
      </c>
      <c r="I2" t="s">
        <v>16</v>
      </c>
      <c r="J2" t="s">
        <v>17</v>
      </c>
      <c r="K2" t="s">
        <v>19</v>
      </c>
      <c r="L2" t="s">
        <v>20</v>
      </c>
    </row>
    <row r="3" spans="1:12" x14ac:dyDescent="0.25">
      <c r="A3" t="s">
        <v>8</v>
      </c>
      <c r="B3">
        <v>2.1156234960546279</v>
      </c>
      <c r="C3">
        <v>4.0696228318664636</v>
      </c>
      <c r="D3">
        <v>7.8466271513135402</v>
      </c>
      <c r="E3">
        <v>15.093807129519771</v>
      </c>
      <c r="H3" t="s">
        <v>40</v>
      </c>
      <c r="I3">
        <v>1.315926050344828</v>
      </c>
      <c r="J3">
        <v>1.931119551724138</v>
      </c>
      <c r="K3">
        <v>152.3003327253912</v>
      </c>
      <c r="L3">
        <v>223.50051523261919</v>
      </c>
    </row>
    <row r="4" spans="1:12" x14ac:dyDescent="0.25">
      <c r="A4" t="s">
        <v>24</v>
      </c>
      <c r="B4">
        <v>0.60792288602484468</v>
      </c>
      <c r="C4">
        <v>0.89468444440993788</v>
      </c>
      <c r="D4">
        <v>4.3997677510957747</v>
      </c>
      <c r="E4">
        <v>6.4751695591881546</v>
      </c>
      <c r="H4" t="s">
        <v>42</v>
      </c>
      <c r="I4">
        <v>0.96620937090432502</v>
      </c>
      <c r="J4">
        <v>3.737391926605504</v>
      </c>
    </row>
    <row r="5" spans="1:12" x14ac:dyDescent="0.25">
      <c r="A5" t="s">
        <v>27</v>
      </c>
      <c r="B5">
        <v>0.65053206180555556</v>
      </c>
      <c r="C5">
        <v>0.65053206180555556</v>
      </c>
      <c r="D5">
        <v>10.404918676224151</v>
      </c>
      <c r="E5">
        <v>10.404918676224151</v>
      </c>
      <c r="H5" t="s">
        <v>44</v>
      </c>
      <c r="I5">
        <v>1.578664931192661</v>
      </c>
      <c r="J5">
        <v>8.8434835091743125</v>
      </c>
    </row>
    <row r="6" spans="1:12" x14ac:dyDescent="0.25">
      <c r="A6" t="s">
        <v>29</v>
      </c>
      <c r="B6">
        <v>0.10228130767918089</v>
      </c>
      <c r="C6">
        <v>0.91599593361774745</v>
      </c>
      <c r="D6">
        <v>1.182566379315632</v>
      </c>
      <c r="E6">
        <v>10.59065453175341</v>
      </c>
    </row>
    <row r="7" spans="1:12" x14ac:dyDescent="0.25">
      <c r="A7" t="s">
        <v>31</v>
      </c>
      <c r="B7">
        <v>8.7992172461273661</v>
      </c>
      <c r="C7">
        <v>78.775013889845098</v>
      </c>
      <c r="D7">
        <v>1.5379865125295571</v>
      </c>
      <c r="E7">
        <v>13.76882801026783</v>
      </c>
    </row>
    <row r="8" spans="1:12" x14ac:dyDescent="0.25">
      <c r="A8" t="s">
        <v>33</v>
      </c>
      <c r="B8">
        <v>3.2134703362474779</v>
      </c>
      <c r="C8">
        <v>3.54493569603228</v>
      </c>
      <c r="D8">
        <v>246.76036363410319</v>
      </c>
      <c r="E8">
        <v>272.21337989194723</v>
      </c>
    </row>
    <row r="9" spans="1:12" x14ac:dyDescent="0.25">
      <c r="A9" t="s">
        <v>35</v>
      </c>
      <c r="B9">
        <v>17.993708000000002</v>
      </c>
      <c r="C9">
        <v>44.032347111111108</v>
      </c>
      <c r="D9">
        <v>29.419651028677531</v>
      </c>
      <c r="E9">
        <v>71.992736904616109</v>
      </c>
    </row>
    <row r="10" spans="1:12" x14ac:dyDescent="0.25">
      <c r="A10" t="s">
        <v>37</v>
      </c>
      <c r="B10">
        <v>0.2261828264285714</v>
      </c>
      <c r="C10">
        <v>2.0943128907142858</v>
      </c>
      <c r="D10">
        <v>4.7566457183905504</v>
      </c>
      <c r="E10">
        <v>44.043593414605311</v>
      </c>
    </row>
    <row r="11" spans="1:12" x14ac:dyDescent="0.25">
      <c r="A11" t="s">
        <v>26</v>
      </c>
      <c r="D11">
        <v>3.0931721890877282</v>
      </c>
      <c r="E11">
        <v>3.673944885071029</v>
      </c>
    </row>
    <row r="12" spans="1:12" x14ac:dyDescent="0.25">
      <c r="A12" t="s">
        <v>39</v>
      </c>
      <c r="D12">
        <v>10.25709402475017</v>
      </c>
      <c r="E12">
        <v>2051.4188082937708</v>
      </c>
    </row>
    <row r="15" spans="1:12" x14ac:dyDescent="0.25">
      <c r="B15" t="s">
        <v>57</v>
      </c>
    </row>
    <row r="16" spans="1:12" x14ac:dyDescent="0.25">
      <c r="B16" t="s">
        <v>16</v>
      </c>
      <c r="C16" t="s">
        <v>17</v>
      </c>
      <c r="D16" t="s">
        <v>51</v>
      </c>
      <c r="E16" t="s">
        <v>52</v>
      </c>
    </row>
    <row r="17" spans="1:5" x14ac:dyDescent="0.25">
      <c r="A17" t="s">
        <v>12</v>
      </c>
      <c r="B17">
        <v>0.51989818788598574</v>
      </c>
      <c r="C17">
        <v>0.65083341627078384</v>
      </c>
      <c r="D17">
        <v>0.99738955160628839</v>
      </c>
      <c r="E17">
        <v>1.248579941900205</v>
      </c>
    </row>
    <row r="18" spans="1:5" x14ac:dyDescent="0.25">
      <c r="A18" t="s">
        <v>10</v>
      </c>
      <c r="B18">
        <v>0.3527896624434389</v>
      </c>
      <c r="C18">
        <v>0.39360131085972849</v>
      </c>
      <c r="D18">
        <v>0.67314064666522766</v>
      </c>
      <c r="E18">
        <v>0.75101135074465786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8" sqref="H8"/>
    </sheetView>
  </sheetViews>
  <sheetFormatPr defaultRowHeight="15" x14ac:dyDescent="0.25"/>
  <sheetData>
    <row r="1" spans="1:12" x14ac:dyDescent="0.25">
      <c r="B1" t="s">
        <v>15</v>
      </c>
      <c r="I1" t="s">
        <v>58</v>
      </c>
    </row>
    <row r="2" spans="1:12" x14ac:dyDescent="0.25">
      <c r="B2" t="s">
        <v>16</v>
      </c>
      <c r="C2" t="s">
        <v>17</v>
      </c>
      <c r="D2" t="s">
        <v>19</v>
      </c>
      <c r="E2" t="s">
        <v>20</v>
      </c>
      <c r="I2" t="s">
        <v>16</v>
      </c>
      <c r="J2" t="s">
        <v>17</v>
      </c>
      <c r="K2" t="s">
        <v>19</v>
      </c>
      <c r="L2" t="s">
        <v>20</v>
      </c>
    </row>
    <row r="3" spans="1:12" x14ac:dyDescent="0.25">
      <c r="A3" t="s">
        <v>8</v>
      </c>
      <c r="B3">
        <v>2.052333487198795</v>
      </c>
      <c r="C3">
        <v>3.947877887349398</v>
      </c>
      <c r="D3">
        <v>8.6568897790486705</v>
      </c>
      <c r="E3">
        <v>16.652431948851611</v>
      </c>
      <c r="H3" t="s">
        <v>40</v>
      </c>
      <c r="I3">
        <v>1.304707273825503</v>
      </c>
      <c r="J3">
        <v>1.91340341409396</v>
      </c>
      <c r="K3">
        <v>122.17069040110241</v>
      </c>
      <c r="L3">
        <v>179.16801784225331</v>
      </c>
    </row>
    <row r="4" spans="1:12" x14ac:dyDescent="0.25">
      <c r="A4" t="s">
        <v>24</v>
      </c>
      <c r="B4">
        <v>0.59642868226299695</v>
      </c>
      <c r="C4">
        <v>0.87639892293577981</v>
      </c>
      <c r="D4">
        <v>6.3171714975963607</v>
      </c>
      <c r="E4">
        <v>9.2825218859155783</v>
      </c>
      <c r="H4" t="s">
        <v>42</v>
      </c>
      <c r="I4">
        <v>1.016185606276748</v>
      </c>
      <c r="J4">
        <v>3.8478437375178318</v>
      </c>
    </row>
    <row r="5" spans="1:12" x14ac:dyDescent="0.25">
      <c r="A5" t="s">
        <v>27</v>
      </c>
      <c r="B5">
        <v>0.64419772464788727</v>
      </c>
      <c r="C5">
        <v>0.64419772464788727</v>
      </c>
      <c r="D5">
        <v>11.83747762333344</v>
      </c>
      <c r="E5">
        <v>11.83747762333344</v>
      </c>
      <c r="H5" t="s">
        <v>44</v>
      </c>
      <c r="I5">
        <v>1.5410685681293299</v>
      </c>
      <c r="J5">
        <v>8.6328734411085453</v>
      </c>
    </row>
    <row r="6" spans="1:12" x14ac:dyDescent="0.25">
      <c r="A6" t="s">
        <v>29</v>
      </c>
      <c r="B6">
        <v>0.10442875763546799</v>
      </c>
      <c r="C6">
        <v>0.95303775927750412</v>
      </c>
      <c r="D6">
        <v>3.100841588563422</v>
      </c>
      <c r="E6">
        <v>28.29890143627712</v>
      </c>
    </row>
    <row r="7" spans="1:12" x14ac:dyDescent="0.25">
      <c r="A7" t="s">
        <v>31</v>
      </c>
      <c r="B7">
        <v>8.9869579173838208</v>
      </c>
      <c r="C7">
        <v>80.44030578313253</v>
      </c>
      <c r="D7">
        <v>2.1014057927000511</v>
      </c>
      <c r="E7">
        <v>18.80922622462289</v>
      </c>
    </row>
    <row r="8" spans="1:12" x14ac:dyDescent="0.25">
      <c r="A8" t="s">
        <v>33</v>
      </c>
      <c r="B8">
        <v>3.158233456790124</v>
      </c>
      <c r="C8">
        <v>3.4840012002743479</v>
      </c>
      <c r="D8">
        <v>598.5600116029658</v>
      </c>
      <c r="E8">
        <v>660.30071158211479</v>
      </c>
    </row>
    <row r="9" spans="1:12" x14ac:dyDescent="0.25">
      <c r="A9" t="s">
        <v>35</v>
      </c>
      <c r="B9">
        <v>16.701370659340661</v>
      </c>
      <c r="C9">
        <v>40.869872527472531</v>
      </c>
      <c r="D9">
        <v>38.033337071626732</v>
      </c>
      <c r="E9">
        <v>93.07126161183858</v>
      </c>
    </row>
    <row r="10" spans="1:12" x14ac:dyDescent="0.25">
      <c r="A10" t="s">
        <v>37</v>
      </c>
      <c r="B10">
        <v>0.2259068645390071</v>
      </c>
      <c r="C10">
        <v>2.0917576595744678</v>
      </c>
      <c r="D10">
        <v>5.7034365608534463</v>
      </c>
      <c r="E10">
        <v>52.81029036637478</v>
      </c>
    </row>
    <row r="11" spans="1:12" x14ac:dyDescent="0.25">
      <c r="A11" t="s">
        <v>26</v>
      </c>
      <c r="D11">
        <v>6.6346003526890867</v>
      </c>
      <c r="E11">
        <v>7.8803100943885811</v>
      </c>
    </row>
    <row r="12" spans="1:12" x14ac:dyDescent="0.25">
      <c r="A12" t="s">
        <v>39</v>
      </c>
      <c r="D12">
        <v>12.10286334446641</v>
      </c>
      <c r="E12">
        <v>2420.5726643023222</v>
      </c>
    </row>
    <row r="15" spans="1:12" x14ac:dyDescent="0.25">
      <c r="B15" t="s">
        <v>57</v>
      </c>
    </row>
    <row r="16" spans="1:12" x14ac:dyDescent="0.25">
      <c r="B16" t="s">
        <v>16</v>
      </c>
      <c r="C16" t="s">
        <v>17</v>
      </c>
      <c r="D16" t="s">
        <v>51</v>
      </c>
      <c r="E16" t="s">
        <v>52</v>
      </c>
    </row>
    <row r="17" spans="1:5" x14ac:dyDescent="0.25">
      <c r="A17" t="s">
        <v>12</v>
      </c>
      <c r="B17">
        <v>0.48680988023379379</v>
      </c>
      <c r="C17">
        <v>0.60920376854410196</v>
      </c>
      <c r="D17">
        <v>0.93544639023892184</v>
      </c>
      <c r="E17">
        <v>1.1706366064937721</v>
      </c>
    </row>
    <row r="18" spans="1:5" x14ac:dyDescent="0.25">
      <c r="A18" t="s">
        <v>10</v>
      </c>
      <c r="B18">
        <v>0.36571364330985923</v>
      </c>
      <c r="C18">
        <v>0.4080203723004695</v>
      </c>
      <c r="D18">
        <v>0.66621343617703654</v>
      </c>
      <c r="E18">
        <v>0.74328278212529397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/>
  </sheetViews>
  <sheetFormatPr defaultRowHeight="15" x14ac:dyDescent="0.25"/>
  <sheetData>
    <row r="1" spans="1:16" x14ac:dyDescent="0.25">
      <c r="B1" t="s">
        <v>15</v>
      </c>
      <c r="K1" t="s">
        <v>58</v>
      </c>
    </row>
    <row r="2" spans="1:16" x14ac:dyDescent="0.25">
      <c r="B2" t="s">
        <v>16</v>
      </c>
      <c r="C2" t="s">
        <v>17</v>
      </c>
      <c r="D2" t="s">
        <v>19</v>
      </c>
      <c r="E2" t="s">
        <v>20</v>
      </c>
      <c r="F2" t="s">
        <v>21</v>
      </c>
      <c r="G2" t="s">
        <v>22</v>
      </c>
      <c r="K2" t="s">
        <v>16</v>
      </c>
      <c r="L2" t="s">
        <v>17</v>
      </c>
      <c r="M2" t="s">
        <v>19</v>
      </c>
      <c r="N2" t="s">
        <v>20</v>
      </c>
      <c r="O2" t="s">
        <v>21</v>
      </c>
      <c r="P2" t="s">
        <v>22</v>
      </c>
    </row>
    <row r="3" spans="1:16" x14ac:dyDescent="0.25">
      <c r="A3" t="s">
        <v>8</v>
      </c>
      <c r="B3">
        <v>1.5153545728571429</v>
      </c>
      <c r="C3">
        <v>2.914942842653061</v>
      </c>
      <c r="D3">
        <v>3.943992464663105</v>
      </c>
      <c r="E3">
        <v>7.5866815676486139</v>
      </c>
      <c r="F3">
        <v>6.6494400068142534</v>
      </c>
      <c r="G3">
        <v>12.790892575701751</v>
      </c>
      <c r="J3" t="s">
        <v>40</v>
      </c>
      <c r="K3">
        <v>1.3156575619352959</v>
      </c>
      <c r="L3">
        <v>1.9070780107840279</v>
      </c>
      <c r="M3">
        <v>22.885633292068238</v>
      </c>
      <c r="N3">
        <v>33.173288610122917</v>
      </c>
      <c r="O3">
        <v>47.652639166908237</v>
      </c>
      <c r="P3">
        <v>69.073673074442283</v>
      </c>
    </row>
    <row r="4" spans="1:16" x14ac:dyDescent="0.25">
      <c r="A4" t="s">
        <v>24</v>
      </c>
      <c r="B4">
        <v>0.49541939145299152</v>
      </c>
      <c r="C4">
        <v>0.65403459401709396</v>
      </c>
      <c r="D4">
        <v>2.240069711806425</v>
      </c>
      <c r="E4">
        <v>2.957258253929933</v>
      </c>
      <c r="F4">
        <v>4.5697986963648463</v>
      </c>
      <c r="G4">
        <v>6.0328814065010707</v>
      </c>
      <c r="J4" t="s">
        <v>42</v>
      </c>
      <c r="K4">
        <v>0.36999753633463311</v>
      </c>
      <c r="L4">
        <v>1.2265105529953919</v>
      </c>
    </row>
    <row r="5" spans="1:16" x14ac:dyDescent="0.25">
      <c r="A5" t="s">
        <v>27</v>
      </c>
      <c r="B5">
        <v>0.58334070599999999</v>
      </c>
      <c r="C5">
        <v>0.58334070599999999</v>
      </c>
      <c r="D5">
        <v>5.5311978157037309</v>
      </c>
      <c r="E5">
        <v>5.5311978157037309</v>
      </c>
      <c r="F5">
        <v>12.6960073201206</v>
      </c>
      <c r="G5">
        <v>12.6960073201206</v>
      </c>
      <c r="J5" t="s">
        <v>44</v>
      </c>
      <c r="K5">
        <v>0.83488053240740745</v>
      </c>
      <c r="L5">
        <v>4.6768963888888893</v>
      </c>
      <c r="O5">
        <v>5.5308686939197127</v>
      </c>
      <c r="P5">
        <v>30.983235107210419</v>
      </c>
    </row>
    <row r="6" spans="1:16" x14ac:dyDescent="0.25">
      <c r="A6" t="s">
        <v>29</v>
      </c>
      <c r="B6">
        <v>6.9162924608150475E-2</v>
      </c>
      <c r="C6">
        <v>0.65377628495297802</v>
      </c>
      <c r="D6">
        <v>1.091039800702829</v>
      </c>
      <c r="E6">
        <v>10.31327046507335</v>
      </c>
    </row>
    <row r="7" spans="1:16" x14ac:dyDescent="0.25">
      <c r="A7" t="s">
        <v>31</v>
      </c>
      <c r="B7">
        <v>10.64884878962536</v>
      </c>
      <c r="C7">
        <v>92.44588481268012</v>
      </c>
      <c r="D7">
        <v>0.76148863813089229</v>
      </c>
      <c r="E7">
        <v>6.6107137323047436</v>
      </c>
    </row>
    <row r="8" spans="1:16" x14ac:dyDescent="0.25">
      <c r="A8" t="s">
        <v>33</v>
      </c>
      <c r="B8">
        <v>2.1133418336483931</v>
      </c>
      <c r="C8">
        <v>2.3313303402646501</v>
      </c>
      <c r="D8">
        <v>368.53218312938742</v>
      </c>
      <c r="E8">
        <v>406.54580636880218</v>
      </c>
    </row>
    <row r="9" spans="1:16" x14ac:dyDescent="0.25">
      <c r="A9" t="s">
        <v>35</v>
      </c>
      <c r="B9">
        <v>15.40897253731343</v>
      </c>
      <c r="C9">
        <v>37.707248955223882</v>
      </c>
      <c r="D9">
        <v>21.216148339173831</v>
      </c>
      <c r="E9">
        <v>51.91797086787907</v>
      </c>
    </row>
    <row r="10" spans="1:16" x14ac:dyDescent="0.25">
      <c r="A10" t="s">
        <v>37</v>
      </c>
      <c r="B10">
        <v>0.2107426091200669</v>
      </c>
      <c r="C10">
        <v>1.951346042392972</v>
      </c>
      <c r="D10">
        <v>1.4594296373660409</v>
      </c>
      <c r="E10">
        <v>13.51341458149415</v>
      </c>
      <c r="F10">
        <v>6.0392409228473793</v>
      </c>
      <c r="G10">
        <v>55.919630695764113</v>
      </c>
    </row>
    <row r="11" spans="1:16" x14ac:dyDescent="0.25">
      <c r="A11" t="s">
        <v>26</v>
      </c>
      <c r="D11">
        <v>1.9167030949255091</v>
      </c>
      <c r="E11">
        <v>2.2676721781659648</v>
      </c>
      <c r="F11">
        <v>301.2075374151533</v>
      </c>
      <c r="G11">
        <v>356.36189781222902</v>
      </c>
    </row>
    <row r="12" spans="1:16" x14ac:dyDescent="0.25">
      <c r="A12" t="s">
        <v>39</v>
      </c>
      <c r="D12">
        <v>4.9736066838906154</v>
      </c>
      <c r="E12">
        <v>994.72133457751636</v>
      </c>
    </row>
    <row r="15" spans="1:16" x14ac:dyDescent="0.25">
      <c r="B15" t="s">
        <v>57</v>
      </c>
    </row>
    <row r="16" spans="1:16" x14ac:dyDescent="0.25">
      <c r="B16" t="s">
        <v>16</v>
      </c>
      <c r="C16" t="s">
        <v>17</v>
      </c>
      <c r="D16" t="s">
        <v>51</v>
      </c>
      <c r="E16" t="s">
        <v>52</v>
      </c>
      <c r="F16" t="s">
        <v>21</v>
      </c>
      <c r="G16" t="s">
        <v>22</v>
      </c>
    </row>
    <row r="17" spans="1:7" x14ac:dyDescent="0.25">
      <c r="A17" t="s">
        <v>12</v>
      </c>
      <c r="B17">
        <v>0.2330388741901776</v>
      </c>
      <c r="C17">
        <v>0.29126833918495298</v>
      </c>
      <c r="D17">
        <v>0.39831791855688509</v>
      </c>
      <c r="E17">
        <v>0.4978456878013931</v>
      </c>
      <c r="F17">
        <v>6.7833541110079087</v>
      </c>
      <c r="G17">
        <v>8.4783120107433714</v>
      </c>
    </row>
    <row r="18" spans="1:7" x14ac:dyDescent="0.25">
      <c r="A18" t="s">
        <v>10</v>
      </c>
      <c r="B18">
        <v>0.31186845510563382</v>
      </c>
      <c r="C18">
        <v>0.34794622922535212</v>
      </c>
      <c r="D18">
        <v>0.34699565621939282</v>
      </c>
      <c r="E18">
        <v>0.38713703858961801</v>
      </c>
      <c r="F18">
        <v>16.33206392423482</v>
      </c>
      <c r="G18">
        <v>18.221400609369471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Etherbridge</vt:lpstr>
      <vt:lpstr>Exchanges</vt:lpstr>
      <vt:lpstr>Derivatives</vt:lpstr>
      <vt:lpstr>Lending</vt:lpstr>
      <vt:lpstr>Ratios</vt:lpstr>
      <vt:lpstr>Ratios 2021-05-28</vt:lpstr>
      <vt:lpstr>Ratios 2021-05-31</vt:lpstr>
      <vt:lpstr>Ratios 2021-06-22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Shone</cp:lastModifiedBy>
  <dcterms:created xsi:type="dcterms:W3CDTF">2015-06-05T18:17:20Z</dcterms:created>
  <dcterms:modified xsi:type="dcterms:W3CDTF">2021-06-22T14:05:55Z</dcterms:modified>
</cp:coreProperties>
</file>