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twa\Documents\Websites\Bennion Emergency Preparedness Fair\Bennion EP Site\"/>
    </mc:Choice>
  </mc:AlternateContent>
  <xr:revisionPtr revIDLastSave="0" documentId="13_ncr:1_{A3AD8F7E-B7D3-492C-AFC9-FB225F94B25C}" xr6:coauthVersionLast="47" xr6:coauthVersionMax="47" xr10:uidLastSave="{00000000-0000-0000-0000-000000000000}"/>
  <bookViews>
    <workbookView xWindow="-120" yWindow="-120" windowWidth="25440" windowHeight="15300" tabRatio="674" activeTab="12" xr2:uid="{00000000-000D-0000-FFFF-FFFF00000000}"/>
  </bookViews>
  <sheets>
    <sheet name="Jan " sheetId="16" r:id="rId1"/>
    <sheet name="Feb" sheetId="2" r:id="rId2"/>
    <sheet name="Mar" sheetId="3" r:id="rId3"/>
    <sheet name="April" sheetId="4" r:id="rId4"/>
    <sheet name="May" sheetId="5" r:id="rId5"/>
    <sheet name="Jun" sheetId="6" r:id="rId6"/>
    <sheet name="Jul" sheetId="18" r:id="rId7"/>
    <sheet name="Aug" sheetId="8" r:id="rId8"/>
    <sheet name="Sep" sheetId="9" r:id="rId9"/>
    <sheet name="Oct" sheetId="10" r:id="rId10"/>
    <sheet name="Nov" sheetId="11" r:id="rId11"/>
    <sheet name="Dec" sheetId="12" r:id="rId12"/>
    <sheet name="Extras" sheetId="17" r:id="rId13"/>
  </sheets>
  <calcPr calcId="191029"/>
  <fileRecoveryPr autoRecover="0"/>
</workbook>
</file>

<file path=xl/calcChain.xml><?xml version="1.0" encoding="utf-8"?>
<calcChain xmlns="http://schemas.openxmlformats.org/spreadsheetml/2006/main">
  <c r="J30" i="12" l="1"/>
  <c r="J31" i="12"/>
  <c r="J32" i="12"/>
  <c r="J33" i="12"/>
  <c r="J34" i="12"/>
  <c r="J2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K22" i="12" s="1"/>
  <c r="J23" i="12"/>
  <c r="K23" i="12" s="1"/>
  <c r="J9" i="12"/>
  <c r="J30" i="11"/>
  <c r="J31" i="11"/>
  <c r="J32" i="11"/>
  <c r="J33" i="11"/>
  <c r="J34" i="11"/>
  <c r="J2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9" i="11"/>
  <c r="J30" i="10"/>
  <c r="J31" i="10"/>
  <c r="J32" i="10"/>
  <c r="J33" i="10"/>
  <c r="K33" i="10" s="1"/>
  <c r="J34" i="10"/>
  <c r="J2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9" i="10"/>
  <c r="J30" i="9"/>
  <c r="J31" i="9"/>
  <c r="J32" i="9"/>
  <c r="J33" i="9"/>
  <c r="K33" i="9" s="1"/>
  <c r="J34" i="9"/>
  <c r="K34" i="9" s="1"/>
  <c r="J2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9" i="9"/>
  <c r="J30" i="8"/>
  <c r="J31" i="8"/>
  <c r="J32" i="8"/>
  <c r="J33" i="8"/>
  <c r="J34" i="8"/>
  <c r="J2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9" i="8"/>
  <c r="J30" i="18"/>
  <c r="J31" i="18"/>
  <c r="J32" i="18"/>
  <c r="J33" i="18"/>
  <c r="K33" i="18" s="1"/>
  <c r="J34" i="18"/>
  <c r="J2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9" i="18"/>
  <c r="J30" i="6"/>
  <c r="J31" i="6"/>
  <c r="J32" i="6"/>
  <c r="J33" i="6"/>
  <c r="K33" i="6" s="1"/>
  <c r="J34" i="6"/>
  <c r="J2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9" i="6"/>
  <c r="J30" i="5"/>
  <c r="J31" i="5"/>
  <c r="J32" i="5"/>
  <c r="J33" i="5"/>
  <c r="J34" i="5"/>
  <c r="J29" i="5"/>
  <c r="J23" i="5"/>
  <c r="J22" i="5"/>
  <c r="K22" i="5" s="1"/>
  <c r="J10" i="5"/>
  <c r="J11" i="5"/>
  <c r="J12" i="5"/>
  <c r="J13" i="5"/>
  <c r="J14" i="5"/>
  <c r="J15" i="5"/>
  <c r="J16" i="5"/>
  <c r="J17" i="5"/>
  <c r="J18" i="5"/>
  <c r="J19" i="5"/>
  <c r="J20" i="5"/>
  <c r="J21" i="5"/>
  <c r="J9" i="5"/>
  <c r="C45" i="12"/>
  <c r="I42" i="12"/>
  <c r="H42" i="12"/>
  <c r="G42" i="12"/>
  <c r="F42" i="12"/>
  <c r="E42" i="12"/>
  <c r="D42" i="12"/>
  <c r="C42" i="12"/>
  <c r="D39" i="12"/>
  <c r="D38" i="12"/>
  <c r="D45" i="12" s="1"/>
  <c r="I42" i="11"/>
  <c r="H42" i="11"/>
  <c r="G42" i="11"/>
  <c r="F42" i="11"/>
  <c r="E42" i="11"/>
  <c r="D42" i="11"/>
  <c r="D45" i="11" s="1"/>
  <c r="C42" i="11"/>
  <c r="C45" i="11" s="1"/>
  <c r="D39" i="11"/>
  <c r="D38" i="11"/>
  <c r="C45" i="10"/>
  <c r="I42" i="10"/>
  <c r="H42" i="10"/>
  <c r="G42" i="10"/>
  <c r="F42" i="10"/>
  <c r="E42" i="10"/>
  <c r="D42" i="10"/>
  <c r="C42" i="10"/>
  <c r="D39" i="10"/>
  <c r="D38" i="10"/>
  <c r="D45" i="10" s="1"/>
  <c r="I42" i="9"/>
  <c r="H42" i="9"/>
  <c r="G42" i="9"/>
  <c r="F42" i="9"/>
  <c r="E42" i="9"/>
  <c r="D42" i="9"/>
  <c r="D45" i="9" s="1"/>
  <c r="C42" i="9"/>
  <c r="C45" i="9" s="1"/>
  <c r="D39" i="9"/>
  <c r="D38" i="9"/>
  <c r="I42" i="8"/>
  <c r="H42" i="8"/>
  <c r="G42" i="8"/>
  <c r="F42" i="8"/>
  <c r="E42" i="8"/>
  <c r="D42" i="8"/>
  <c r="D45" i="8" s="1"/>
  <c r="C42" i="8"/>
  <c r="C45" i="8" s="1"/>
  <c r="D39" i="8"/>
  <c r="D38" i="8"/>
  <c r="C45" i="18"/>
  <c r="I42" i="18"/>
  <c r="H42" i="18"/>
  <c r="G42" i="18"/>
  <c r="F42" i="18"/>
  <c r="E42" i="18"/>
  <c r="D42" i="18"/>
  <c r="C42" i="18"/>
  <c r="D39" i="18"/>
  <c r="D38" i="18"/>
  <c r="D45" i="18" s="1"/>
  <c r="I42" i="6"/>
  <c r="H42" i="6"/>
  <c r="G42" i="6"/>
  <c r="F42" i="6"/>
  <c r="E42" i="6"/>
  <c r="D42" i="6"/>
  <c r="D45" i="6" s="1"/>
  <c r="C42" i="6"/>
  <c r="C45" i="6" s="1"/>
  <c r="D39" i="6"/>
  <c r="D38" i="6"/>
  <c r="I42" i="5"/>
  <c r="H42" i="5"/>
  <c r="G42" i="5"/>
  <c r="F42" i="5"/>
  <c r="E42" i="5"/>
  <c r="D42" i="5"/>
  <c r="D45" i="5" s="1"/>
  <c r="C42" i="5"/>
  <c r="C45" i="5" s="1"/>
  <c r="D39" i="5"/>
  <c r="D38" i="5"/>
  <c r="I42" i="4"/>
  <c r="H42" i="4"/>
  <c r="G42" i="4"/>
  <c r="F42" i="4"/>
  <c r="E42" i="4"/>
  <c r="D42" i="4"/>
  <c r="C42" i="4"/>
  <c r="C45" i="4" s="1"/>
  <c r="D39" i="4"/>
  <c r="D38" i="4"/>
  <c r="D45" i="4" s="1"/>
  <c r="I42" i="3"/>
  <c r="H42" i="3"/>
  <c r="G42" i="3"/>
  <c r="F42" i="3"/>
  <c r="E42" i="3"/>
  <c r="D42" i="3"/>
  <c r="D45" i="3" s="1"/>
  <c r="C42" i="3"/>
  <c r="C45" i="3" s="1"/>
  <c r="D39" i="3"/>
  <c r="D38" i="3"/>
  <c r="I42" i="2"/>
  <c r="H42" i="2"/>
  <c r="G42" i="2"/>
  <c r="F42" i="2"/>
  <c r="E42" i="2"/>
  <c r="D42" i="2"/>
  <c r="D45" i="2" s="1"/>
  <c r="C42" i="2"/>
  <c r="C45" i="2" s="1"/>
  <c r="D39" i="2"/>
  <c r="D38" i="2"/>
  <c r="J32" i="2"/>
  <c r="J34" i="2"/>
  <c r="K34" i="2" s="1"/>
  <c r="J31" i="16" s="1"/>
  <c r="K31" i="16" s="1"/>
  <c r="J31" i="2" s="1"/>
  <c r="J10" i="4"/>
  <c r="J11" i="4"/>
  <c r="J12" i="4"/>
  <c r="J13" i="4"/>
  <c r="K13" i="4" s="1"/>
  <c r="J14" i="4"/>
  <c r="J15" i="4"/>
  <c r="J16" i="4"/>
  <c r="J17" i="4"/>
  <c r="K17" i="4" s="1"/>
  <c r="J18" i="4"/>
  <c r="J19" i="4"/>
  <c r="J20" i="4"/>
  <c r="J21" i="4"/>
  <c r="K21" i="4" s="1"/>
  <c r="J22" i="4"/>
  <c r="J23" i="4"/>
  <c r="K23" i="4" s="1"/>
  <c r="J9" i="4"/>
  <c r="H35" i="4"/>
  <c r="G35" i="4"/>
  <c r="F35" i="4"/>
  <c r="E35" i="4"/>
  <c r="D35" i="4"/>
  <c r="C35" i="4"/>
  <c r="I34" i="4"/>
  <c r="I33" i="4"/>
  <c r="I32" i="4"/>
  <c r="I31" i="4"/>
  <c r="I30" i="4"/>
  <c r="C30" i="4"/>
  <c r="I29" i="4"/>
  <c r="I35" i="4" s="1"/>
  <c r="H24" i="4"/>
  <c r="G24" i="4"/>
  <c r="F24" i="4"/>
  <c r="E24" i="4"/>
  <c r="D24" i="4"/>
  <c r="C24" i="4"/>
  <c r="I23" i="4"/>
  <c r="K22" i="4"/>
  <c r="I22" i="4"/>
  <c r="I21" i="4"/>
  <c r="K20" i="4"/>
  <c r="I20" i="4"/>
  <c r="K19" i="4"/>
  <c r="I19" i="4"/>
  <c r="K18" i="4"/>
  <c r="I18" i="4"/>
  <c r="I17" i="4"/>
  <c r="K16" i="4"/>
  <c r="I16" i="4"/>
  <c r="K15" i="4"/>
  <c r="I15" i="4"/>
  <c r="K14" i="4"/>
  <c r="I14" i="4"/>
  <c r="I13" i="4"/>
  <c r="K12" i="4"/>
  <c r="I12" i="4"/>
  <c r="K11" i="4"/>
  <c r="I11" i="4"/>
  <c r="K10" i="4"/>
  <c r="I10" i="4"/>
  <c r="I24" i="4" s="1"/>
  <c r="K9" i="4"/>
  <c r="I9" i="4"/>
  <c r="J10" i="3"/>
  <c r="J11" i="3"/>
  <c r="J12" i="3"/>
  <c r="K12" i="3" s="1"/>
  <c r="J13" i="3"/>
  <c r="J14" i="3"/>
  <c r="J15" i="3"/>
  <c r="J16" i="3"/>
  <c r="J17" i="3"/>
  <c r="K17" i="3" s="1"/>
  <c r="J18" i="3"/>
  <c r="J19" i="3"/>
  <c r="J20" i="3"/>
  <c r="J21" i="3"/>
  <c r="K21" i="3" s="1"/>
  <c r="J22" i="3"/>
  <c r="J23" i="3"/>
  <c r="J9" i="3"/>
  <c r="H35" i="3"/>
  <c r="G35" i="3"/>
  <c r="F35" i="3"/>
  <c r="E35" i="3"/>
  <c r="D35" i="3"/>
  <c r="I34" i="3"/>
  <c r="I33" i="3"/>
  <c r="I32" i="3"/>
  <c r="I31" i="3"/>
  <c r="I30" i="3"/>
  <c r="C30" i="3"/>
  <c r="C35" i="3" s="1"/>
  <c r="I29" i="3"/>
  <c r="I35" i="3" s="1"/>
  <c r="H24" i="3"/>
  <c r="G24" i="3"/>
  <c r="F24" i="3"/>
  <c r="E24" i="3"/>
  <c r="D24" i="3"/>
  <c r="C24" i="3"/>
  <c r="I23" i="3"/>
  <c r="K23" i="3" s="1"/>
  <c r="K22" i="3"/>
  <c r="I22" i="3"/>
  <c r="I21" i="3"/>
  <c r="K20" i="3"/>
  <c r="I20" i="3"/>
  <c r="I19" i="3"/>
  <c r="K19" i="3" s="1"/>
  <c r="K18" i="3"/>
  <c r="I18" i="3"/>
  <c r="I17" i="3"/>
  <c r="K16" i="3"/>
  <c r="I16" i="3"/>
  <c r="I15" i="3"/>
  <c r="K15" i="3" s="1"/>
  <c r="K14" i="3"/>
  <c r="I14" i="3"/>
  <c r="K13" i="3"/>
  <c r="I13" i="3"/>
  <c r="I12" i="3"/>
  <c r="I11" i="3"/>
  <c r="K11" i="3" s="1"/>
  <c r="K10" i="3"/>
  <c r="I10" i="3"/>
  <c r="K9" i="3"/>
  <c r="I9" i="3"/>
  <c r="I24" i="3" s="1"/>
  <c r="J10" i="2"/>
  <c r="J11" i="2"/>
  <c r="K11" i="2" s="1"/>
  <c r="J12" i="2"/>
  <c r="J13" i="2"/>
  <c r="K13" i="2" s="1"/>
  <c r="J14" i="2"/>
  <c r="J15" i="2"/>
  <c r="K15" i="2" s="1"/>
  <c r="J16" i="2"/>
  <c r="J17" i="2"/>
  <c r="K17" i="2" s="1"/>
  <c r="J18" i="2"/>
  <c r="J19" i="2"/>
  <c r="K19" i="2" s="1"/>
  <c r="J20" i="2"/>
  <c r="J21" i="2"/>
  <c r="K21" i="2" s="1"/>
  <c r="J22" i="2"/>
  <c r="J23" i="2"/>
  <c r="K23" i="2" s="1"/>
  <c r="J9" i="2"/>
  <c r="K9" i="2" s="1"/>
  <c r="H35" i="2"/>
  <c r="G35" i="2"/>
  <c r="F35" i="2"/>
  <c r="E35" i="2"/>
  <c r="D35" i="2"/>
  <c r="C35" i="2"/>
  <c r="I34" i="2"/>
  <c r="I33" i="2"/>
  <c r="K32" i="2"/>
  <c r="J32" i="3" s="1"/>
  <c r="K32" i="3" s="1"/>
  <c r="J32" i="4" s="1"/>
  <c r="K32" i="4" s="1"/>
  <c r="I32" i="2"/>
  <c r="I31" i="2"/>
  <c r="I30" i="2"/>
  <c r="C30" i="2"/>
  <c r="I29" i="2"/>
  <c r="I35" i="2" s="1"/>
  <c r="H24" i="2"/>
  <c r="G24" i="2"/>
  <c r="F24" i="2"/>
  <c r="E24" i="2"/>
  <c r="D24" i="2"/>
  <c r="C24" i="2"/>
  <c r="I23" i="2"/>
  <c r="K22" i="2"/>
  <c r="I22" i="2"/>
  <c r="I21" i="2"/>
  <c r="K20" i="2"/>
  <c r="I20" i="2"/>
  <c r="I19" i="2"/>
  <c r="K18" i="2"/>
  <c r="I18" i="2"/>
  <c r="I17" i="2"/>
  <c r="K16" i="2"/>
  <c r="I16" i="2"/>
  <c r="I15" i="2"/>
  <c r="K14" i="2"/>
  <c r="I14" i="2"/>
  <c r="I13" i="2"/>
  <c r="K12" i="2"/>
  <c r="I12" i="2"/>
  <c r="I11" i="2"/>
  <c r="K10" i="2"/>
  <c r="I10" i="2"/>
  <c r="I24" i="2" s="1"/>
  <c r="I9" i="2"/>
  <c r="H42" i="16"/>
  <c r="D39" i="16"/>
  <c r="D38" i="16"/>
  <c r="H35" i="16"/>
  <c r="I42" i="16" s="1"/>
  <c r="G35" i="16"/>
  <c r="F35" i="16"/>
  <c r="G42" i="16" s="1"/>
  <c r="E35" i="16"/>
  <c r="F42" i="16" s="1"/>
  <c r="D35" i="16"/>
  <c r="E42" i="16" s="1"/>
  <c r="D42" i="16" s="1"/>
  <c r="K34" i="16"/>
  <c r="I34" i="16"/>
  <c r="I33" i="16"/>
  <c r="K33" i="16" s="1"/>
  <c r="J33" i="2" s="1"/>
  <c r="K33" i="2" s="1"/>
  <c r="J33" i="3" s="1"/>
  <c r="K33" i="3" s="1"/>
  <c r="J33" i="4" s="1"/>
  <c r="K33" i="4" s="1"/>
  <c r="K32" i="16"/>
  <c r="J32" i="16"/>
  <c r="I32" i="16"/>
  <c r="I31" i="16"/>
  <c r="I30" i="16"/>
  <c r="C30" i="16"/>
  <c r="C35" i="16" s="1"/>
  <c r="C42" i="16" s="1"/>
  <c r="C45" i="16" s="1"/>
  <c r="I29" i="16"/>
  <c r="I35" i="16" s="1"/>
  <c r="H35" i="5"/>
  <c r="G35" i="5"/>
  <c r="F35" i="5"/>
  <c r="E35" i="5"/>
  <c r="D35" i="5"/>
  <c r="K34" i="5"/>
  <c r="I34" i="5"/>
  <c r="K33" i="5"/>
  <c r="I33" i="5"/>
  <c r="K32" i="5"/>
  <c r="I32" i="5"/>
  <c r="I31" i="5"/>
  <c r="I30" i="5"/>
  <c r="C30" i="5"/>
  <c r="C35" i="5" s="1"/>
  <c r="I29" i="5"/>
  <c r="I35" i="5" s="1"/>
  <c r="H35" i="6"/>
  <c r="G35" i="6"/>
  <c r="F35" i="6"/>
  <c r="E35" i="6"/>
  <c r="D35" i="6"/>
  <c r="I34" i="6"/>
  <c r="K34" i="6" s="1"/>
  <c r="I33" i="6"/>
  <c r="K32" i="6"/>
  <c r="I32" i="6"/>
  <c r="I31" i="6"/>
  <c r="I30" i="6"/>
  <c r="C30" i="6"/>
  <c r="C35" i="6" s="1"/>
  <c r="I29" i="6"/>
  <c r="I35" i="6" s="1"/>
  <c r="H35" i="18"/>
  <c r="G35" i="18"/>
  <c r="F35" i="18"/>
  <c r="E35" i="18"/>
  <c r="D35" i="18"/>
  <c r="C35" i="18"/>
  <c r="K34" i="18"/>
  <c r="I34" i="18"/>
  <c r="I33" i="18"/>
  <c r="K32" i="18"/>
  <c r="I32" i="18"/>
  <c r="I31" i="18"/>
  <c r="I30" i="18"/>
  <c r="C30" i="18"/>
  <c r="I29" i="18"/>
  <c r="I35" i="18" s="1"/>
  <c r="H35" i="8"/>
  <c r="G35" i="8"/>
  <c r="F35" i="8"/>
  <c r="E35" i="8"/>
  <c r="D35" i="8"/>
  <c r="K34" i="8"/>
  <c r="I34" i="8"/>
  <c r="I33" i="8"/>
  <c r="K32" i="8"/>
  <c r="I32" i="8"/>
  <c r="I31" i="8"/>
  <c r="I30" i="8"/>
  <c r="C30" i="8"/>
  <c r="C35" i="8" s="1"/>
  <c r="I29" i="8"/>
  <c r="I35" i="8" s="1"/>
  <c r="H35" i="9"/>
  <c r="G35" i="9"/>
  <c r="F35" i="9"/>
  <c r="E35" i="9"/>
  <c r="D35" i="9"/>
  <c r="I34" i="9"/>
  <c r="I33" i="9"/>
  <c r="K32" i="9"/>
  <c r="I32" i="9"/>
  <c r="I31" i="9"/>
  <c r="I30" i="9"/>
  <c r="C30" i="9"/>
  <c r="C35" i="9" s="1"/>
  <c r="I29" i="9"/>
  <c r="I35" i="9" s="1"/>
  <c r="H35" i="10"/>
  <c r="G35" i="10"/>
  <c r="F35" i="10"/>
  <c r="E35" i="10"/>
  <c r="D35" i="10"/>
  <c r="K34" i="10"/>
  <c r="I34" i="10"/>
  <c r="I33" i="10"/>
  <c r="K32" i="10"/>
  <c r="I32" i="10"/>
  <c r="I31" i="10"/>
  <c r="I30" i="10"/>
  <c r="C30" i="10"/>
  <c r="C35" i="10" s="1"/>
  <c r="I29" i="10"/>
  <c r="I35" i="10" s="1"/>
  <c r="H35" i="11"/>
  <c r="G35" i="11"/>
  <c r="F35" i="11"/>
  <c r="E35" i="11"/>
  <c r="D35" i="11"/>
  <c r="K34" i="11"/>
  <c r="I34" i="11"/>
  <c r="I33" i="11"/>
  <c r="K32" i="11"/>
  <c r="I32" i="11"/>
  <c r="I31" i="11"/>
  <c r="I30" i="11"/>
  <c r="C30" i="11"/>
  <c r="C35" i="11" s="1"/>
  <c r="I29" i="11"/>
  <c r="I35" i="11" s="1"/>
  <c r="H35" i="12"/>
  <c r="G35" i="12"/>
  <c r="F35" i="12"/>
  <c r="E35" i="12"/>
  <c r="D35" i="12"/>
  <c r="K34" i="12"/>
  <c r="I34" i="12"/>
  <c r="I33" i="12"/>
  <c r="K32" i="12"/>
  <c r="I32" i="12"/>
  <c r="I31" i="12"/>
  <c r="I30" i="12"/>
  <c r="C30" i="12"/>
  <c r="C35" i="12" s="1"/>
  <c r="I29" i="12"/>
  <c r="I35" i="12" s="1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9" i="16"/>
  <c r="H24" i="16"/>
  <c r="G24" i="16"/>
  <c r="F24" i="16"/>
  <c r="E24" i="16"/>
  <c r="D24" i="16"/>
  <c r="C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H24" i="12"/>
  <c r="G24" i="12"/>
  <c r="F24" i="12"/>
  <c r="E24" i="12"/>
  <c r="D24" i="12"/>
  <c r="C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24" i="12" s="1"/>
  <c r="H24" i="11"/>
  <c r="G24" i="11"/>
  <c r="F24" i="11"/>
  <c r="E24" i="11"/>
  <c r="D24" i="11"/>
  <c r="C24" i="11"/>
  <c r="K23" i="11"/>
  <c r="I23" i="11"/>
  <c r="K22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24" i="11" s="1"/>
  <c r="H24" i="10"/>
  <c r="G24" i="10"/>
  <c r="F24" i="10"/>
  <c r="E24" i="10"/>
  <c r="D24" i="10"/>
  <c r="C24" i="10"/>
  <c r="K23" i="10"/>
  <c r="I23" i="10"/>
  <c r="K22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24" i="10" s="1"/>
  <c r="H24" i="9"/>
  <c r="G24" i="9"/>
  <c r="F24" i="9"/>
  <c r="E24" i="9"/>
  <c r="D24" i="9"/>
  <c r="C24" i="9"/>
  <c r="K23" i="9"/>
  <c r="I23" i="9"/>
  <c r="K22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24" i="9" s="1"/>
  <c r="H24" i="8"/>
  <c r="G24" i="8"/>
  <c r="F24" i="8"/>
  <c r="E24" i="8"/>
  <c r="D24" i="8"/>
  <c r="C24" i="8"/>
  <c r="K23" i="8"/>
  <c r="I23" i="8"/>
  <c r="K22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24" i="8" s="1"/>
  <c r="H24" i="18"/>
  <c r="G24" i="18"/>
  <c r="F24" i="18"/>
  <c r="E24" i="18"/>
  <c r="D24" i="18"/>
  <c r="C24" i="18"/>
  <c r="K23" i="18"/>
  <c r="I23" i="18"/>
  <c r="K22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24" i="18" s="1"/>
  <c r="H24" i="6"/>
  <c r="G24" i="6"/>
  <c r="F24" i="6"/>
  <c r="E24" i="6"/>
  <c r="D24" i="6"/>
  <c r="C24" i="6"/>
  <c r="K23" i="6"/>
  <c r="I23" i="6"/>
  <c r="K22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24" i="6" s="1"/>
  <c r="H24" i="5"/>
  <c r="G24" i="5"/>
  <c r="F24" i="5"/>
  <c r="E24" i="5"/>
  <c r="D24" i="5"/>
  <c r="C24" i="5"/>
  <c r="K23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24" i="5" s="1"/>
  <c r="K33" i="12" l="1"/>
  <c r="D45" i="16"/>
  <c r="K31" i="9"/>
  <c r="J34" i="3"/>
  <c r="K31" i="2"/>
  <c r="J31" i="3" s="1"/>
  <c r="K31" i="3" s="1"/>
  <c r="J31" i="4" s="1"/>
  <c r="K31" i="4" s="1"/>
  <c r="K34" i="3"/>
  <c r="J34" i="4" s="1"/>
  <c r="K34" i="4" s="1"/>
  <c r="K24" i="4"/>
  <c r="J24" i="4"/>
  <c r="K24" i="3"/>
  <c r="J24" i="3"/>
  <c r="K29" i="16"/>
  <c r="J29" i="2" s="1"/>
  <c r="K29" i="2" s="1"/>
  <c r="K29" i="9"/>
  <c r="K29" i="18"/>
  <c r="K29" i="12"/>
  <c r="K29" i="8"/>
  <c r="K29" i="11"/>
  <c r="K29" i="6"/>
  <c r="K29" i="5"/>
  <c r="K29" i="10"/>
  <c r="K24" i="2"/>
  <c r="K30" i="5"/>
  <c r="K30" i="18"/>
  <c r="K30" i="10"/>
  <c r="K30" i="12"/>
  <c r="K30" i="16"/>
  <c r="J30" i="2" s="1"/>
  <c r="K30" i="9"/>
  <c r="K30" i="8"/>
  <c r="K30" i="11"/>
  <c r="K30" i="6"/>
  <c r="K35" i="6" s="1"/>
  <c r="K31" i="12"/>
  <c r="K31" i="10"/>
  <c r="K31" i="18"/>
  <c r="K31" i="5"/>
  <c r="J24" i="2"/>
  <c r="K31" i="6"/>
  <c r="K31" i="11"/>
  <c r="K33" i="11"/>
  <c r="K31" i="8"/>
  <c r="K33" i="8"/>
  <c r="K23" i="16"/>
  <c r="I24" i="16"/>
  <c r="K22" i="16"/>
  <c r="K35" i="10" l="1"/>
  <c r="K35" i="11"/>
  <c r="K35" i="8"/>
  <c r="K35" i="5"/>
  <c r="K35" i="12"/>
  <c r="K35" i="16"/>
  <c r="K30" i="2"/>
  <c r="J30" i="3" s="1"/>
  <c r="K30" i="3" s="1"/>
  <c r="J30" i="4" s="1"/>
  <c r="K30" i="4" s="1"/>
  <c r="K35" i="9"/>
  <c r="J29" i="3"/>
  <c r="K29" i="3" s="1"/>
  <c r="K35" i="18"/>
  <c r="K35" i="2" l="1"/>
  <c r="K35" i="3"/>
  <c r="J29" i="4"/>
  <c r="K29" i="4" s="1"/>
  <c r="K35" i="4" s="1"/>
  <c r="C179" i="17"/>
  <c r="F272" i="17" l="1"/>
  <c r="G258" i="17"/>
  <c r="G259" i="17" l="1"/>
  <c r="G260" i="17" s="1"/>
  <c r="G261" i="17" s="1"/>
  <c r="G262" i="17" s="1"/>
  <c r="G263" i="17" s="1"/>
  <c r="G264" i="17" s="1"/>
  <c r="G265" i="17" s="1"/>
  <c r="G266" i="17" s="1"/>
  <c r="G267" i="17" s="1"/>
  <c r="G268" i="17" s="1"/>
  <c r="F142" i="17" l="1"/>
  <c r="K12" i="17" l="1"/>
  <c r="F254" i="17" l="1"/>
  <c r="F175" i="17" l="1"/>
  <c r="G69" i="17"/>
  <c r="K13" i="17" l="1"/>
  <c r="G179" i="17" l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l="1"/>
  <c r="G206" i="17" s="1"/>
  <c r="G207" i="17" s="1"/>
  <c r="G208" i="17" s="1"/>
  <c r="G209" i="17" s="1"/>
  <c r="G210" i="17" s="1"/>
  <c r="G146" i="17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211" i="17" l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G227" i="17" s="1"/>
  <c r="G228" i="17" s="1"/>
  <c r="G229" i="17" s="1"/>
  <c r="G230" i="17" s="1"/>
  <c r="G231" i="17" s="1"/>
  <c r="G232" i="17" s="1"/>
  <c r="G233" i="17" s="1"/>
  <c r="G234" i="17" s="1"/>
  <c r="G235" i="17" s="1"/>
  <c r="G236" i="17" s="1"/>
  <c r="G237" i="17" s="1"/>
  <c r="G238" i="17" s="1"/>
  <c r="G239" i="17" s="1"/>
  <c r="G240" i="17" s="1"/>
  <c r="G241" i="17" s="1"/>
  <c r="G242" i="17" s="1"/>
  <c r="G243" i="17" s="1"/>
  <c r="G244" i="17" s="1"/>
  <c r="G245" i="17" s="1"/>
  <c r="G246" i="17" s="1"/>
  <c r="G247" i="17" s="1"/>
  <c r="G248" i="17" s="1"/>
  <c r="G249" i="17" s="1"/>
  <c r="G250" i="17" s="1"/>
  <c r="G251" i="17" s="1"/>
  <c r="G252" i="17" s="1"/>
  <c r="G253" i="17" s="1"/>
  <c r="G73" i="17"/>
  <c r="G7" i="17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74" i="17" l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K9" i="16" l="1"/>
  <c r="K15" i="16" l="1"/>
  <c r="K10" i="16"/>
  <c r="K14" i="16"/>
  <c r="K13" i="16"/>
  <c r="K12" i="16"/>
  <c r="K17" i="16"/>
  <c r="K20" i="16"/>
  <c r="J24" i="16"/>
  <c r="K19" i="16"/>
  <c r="K18" i="16"/>
  <c r="K11" i="16"/>
  <c r="K21" i="16"/>
  <c r="K16" i="16"/>
  <c r="K24" i="16" l="1"/>
  <c r="K20" i="6"/>
  <c r="K14" i="11"/>
  <c r="K14" i="6"/>
  <c r="K20" i="9"/>
  <c r="K11" i="8"/>
  <c r="K18" i="5"/>
  <c r="K16" i="10"/>
  <c r="K15" i="8"/>
  <c r="K14" i="5"/>
  <c r="K13" i="11"/>
  <c r="K21" i="18"/>
  <c r="K17" i="6"/>
  <c r="K12" i="5"/>
  <c r="K20" i="12"/>
  <c r="K19" i="9"/>
  <c r="K21" i="9"/>
  <c r="K10" i="18"/>
  <c r="K13" i="12"/>
  <c r="K15" i="11"/>
  <c r="K16" i="6"/>
  <c r="K12" i="10"/>
  <c r="K11" i="9"/>
  <c r="K11" i="10"/>
  <c r="K16" i="12"/>
  <c r="K11" i="12"/>
  <c r="K13" i="10"/>
  <c r="K20" i="11"/>
  <c r="K17" i="11"/>
  <c r="K17" i="18"/>
  <c r="K12" i="6"/>
  <c r="K15" i="6"/>
  <c r="K21" i="8"/>
  <c r="K10" i="5"/>
  <c r="K17" i="8"/>
  <c r="K13" i="5"/>
  <c r="K10" i="9"/>
  <c r="K15" i="10"/>
  <c r="K10" i="8"/>
  <c r="K17" i="10"/>
  <c r="K9" i="9"/>
  <c r="K18" i="11"/>
  <c r="K16" i="5"/>
  <c r="K13" i="9"/>
  <c r="K20" i="18"/>
  <c r="K12" i="18"/>
  <c r="K9" i="12"/>
  <c r="K18" i="10"/>
  <c r="K18" i="18"/>
  <c r="K13" i="8"/>
  <c r="K9" i="6"/>
  <c r="K16" i="9"/>
  <c r="K9" i="8"/>
  <c r="K10" i="10"/>
  <c r="K10" i="12"/>
  <c r="K19" i="11"/>
  <c r="K21" i="12"/>
  <c r="K15" i="12"/>
  <c r="K19" i="18"/>
  <c r="K21" i="10"/>
  <c r="K20" i="5"/>
  <c r="K10" i="11"/>
  <c r="K18" i="9"/>
  <c r="K20" i="8"/>
  <c r="K19" i="6"/>
  <c r="K15" i="9"/>
  <c r="K20" i="10"/>
  <c r="K14" i="18"/>
  <c r="K18" i="6"/>
  <c r="K18" i="12"/>
  <c r="K12" i="8"/>
  <c r="K16" i="18"/>
  <c r="K18" i="8"/>
  <c r="K12" i="12"/>
  <c r="K21" i="5"/>
  <c r="K14" i="10"/>
  <c r="K16" i="11"/>
  <c r="K14" i="8"/>
  <c r="K14" i="9"/>
  <c r="K21" i="11"/>
  <c r="K21" i="6"/>
  <c r="K11" i="18"/>
  <c r="K12" i="9"/>
  <c r="K15" i="5"/>
  <c r="K12" i="11"/>
  <c r="K19" i="12"/>
  <c r="K11" i="11"/>
  <c r="K13" i="6"/>
  <c r="K9" i="5"/>
  <c r="K9" i="18"/>
  <c r="K15" i="18"/>
  <c r="K11" i="6"/>
  <c r="K9" i="10"/>
  <c r="K17" i="5"/>
  <c r="K19" i="10"/>
  <c r="K16" i="8"/>
  <c r="K17" i="9"/>
  <c r="K19" i="5"/>
  <c r="K14" i="12"/>
  <c r="K17" i="12"/>
  <c r="K9" i="11"/>
  <c r="K11" i="5"/>
  <c r="K13" i="18"/>
  <c r="K19" i="8"/>
  <c r="K24" i="8" l="1"/>
  <c r="J24" i="8"/>
  <c r="K24" i="11"/>
  <c r="J24" i="6"/>
  <c r="K10" i="6"/>
  <c r="K24" i="6" s="1"/>
  <c r="J24" i="12"/>
  <c r="J24" i="18"/>
  <c r="K24" i="5"/>
  <c r="K24" i="10"/>
  <c r="K24" i="12"/>
  <c r="K24" i="9"/>
  <c r="K24" i="18"/>
  <c r="J24" i="5"/>
  <c r="J24" i="11"/>
  <c r="J24" i="10"/>
  <c r="J24" i="9"/>
</calcChain>
</file>

<file path=xl/sharedStrings.xml><?xml version="1.0" encoding="utf-8"?>
<sst xmlns="http://schemas.openxmlformats.org/spreadsheetml/2006/main" count="875" uniqueCount="64">
  <si>
    <t>Total Income</t>
  </si>
  <si>
    <t>Total Expenses</t>
  </si>
  <si>
    <t>Net Income/Loss</t>
  </si>
  <si>
    <t>Variable Expenses</t>
  </si>
  <si>
    <t>Fixed Expenses</t>
  </si>
  <si>
    <t>Food</t>
  </si>
  <si>
    <t>Categories</t>
  </si>
  <si>
    <t>Week 1</t>
  </si>
  <si>
    <t>Week 2</t>
  </si>
  <si>
    <t>Week 3</t>
  </si>
  <si>
    <t>Week 4</t>
  </si>
  <si>
    <t>Week 5</t>
  </si>
  <si>
    <t>Budget</t>
  </si>
  <si>
    <t>Total Exp</t>
  </si>
  <si>
    <t>Previous</t>
  </si>
  <si>
    <t>Remaining</t>
  </si>
  <si>
    <t>Gas/Electric</t>
  </si>
  <si>
    <t>Cable</t>
  </si>
  <si>
    <t>Auto Maintenance</t>
  </si>
  <si>
    <t>Tithing</t>
  </si>
  <si>
    <t>Fast Offerings</t>
  </si>
  <si>
    <t>TOTAL</t>
  </si>
  <si>
    <t>Actual</t>
  </si>
  <si>
    <t>Extra</t>
  </si>
  <si>
    <t>Vacation</t>
  </si>
  <si>
    <t>Christmas</t>
  </si>
  <si>
    <t>Total Expense</t>
  </si>
  <si>
    <t>Date</t>
  </si>
  <si>
    <t>Item</t>
  </si>
  <si>
    <t>Entertainment</t>
  </si>
  <si>
    <t>Interest</t>
  </si>
  <si>
    <t>Church Callings</t>
  </si>
  <si>
    <t>Home Improvement</t>
  </si>
  <si>
    <t>Total Extras Budgets</t>
  </si>
  <si>
    <t>Home Imp</t>
  </si>
  <si>
    <t>Budget Totals</t>
  </si>
  <si>
    <t>Expense Totals</t>
  </si>
  <si>
    <t>Birthdays/Holiday Décor</t>
  </si>
  <si>
    <t>Home Maintenance/Clothing</t>
  </si>
  <si>
    <t>Water/Sewer/Garbage</t>
  </si>
  <si>
    <t>Birthdays, etc.</t>
  </si>
  <si>
    <t xml:space="preserve"> </t>
  </si>
  <si>
    <t>Health and Nutrition</t>
  </si>
  <si>
    <t>Running Total</t>
  </si>
  <si>
    <t>Clothing Budget</t>
  </si>
  <si>
    <t>Week 5/Tips</t>
  </si>
  <si>
    <t>Total</t>
  </si>
  <si>
    <t>Mint Mobile</t>
  </si>
  <si>
    <t>2023 Year End</t>
  </si>
  <si>
    <t>Week 4*</t>
  </si>
  <si>
    <t>Life Insurance / Retirement</t>
  </si>
  <si>
    <t>Houshold Income</t>
  </si>
  <si>
    <t>Side Jobs/Investments</t>
  </si>
  <si>
    <t>Kid Clothes/Maint</t>
  </si>
  <si>
    <t>Vehicle 1 Gas/Light Maint.</t>
  </si>
  <si>
    <t>Vehicle 2 Gas/Light Maint.</t>
  </si>
  <si>
    <t>Personal 1</t>
  </si>
  <si>
    <t>Personal 2</t>
  </si>
  <si>
    <t>Vacations, Birthdays, and Christmas Budgets 2024</t>
  </si>
  <si>
    <t>Mortgage</t>
  </si>
  <si>
    <t>Auto Insurance</t>
  </si>
  <si>
    <t>Mortgage/Rent</t>
  </si>
  <si>
    <t>Clothing</t>
  </si>
  <si>
    <t>Expense Amt.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</si>
</sst>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44" fontId="0" fillId="0" borderId="7" xfId="1" applyFont="1" applyBorder="1" applyAlignment="1">
      <alignment horizontal="left"/>
    </xf>
    <xf numFmtId="44" fontId="3" fillId="0" borderId="7" xfId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44" fontId="5" fillId="0" borderId="7" xfId="1" applyFont="1" applyBorder="1" applyAlignment="1">
      <alignment horizontal="left"/>
    </xf>
    <xf numFmtId="0" fontId="9" fillId="0" borderId="0" xfId="0" applyFont="1" applyAlignment="1">
      <alignment horizontal="left"/>
    </xf>
    <xf numFmtId="44" fontId="0" fillId="0" borderId="0" xfId="1" applyFont="1" applyAlignment="1">
      <alignment horizontal="left"/>
    </xf>
    <xf numFmtId="44" fontId="0" fillId="0" borderId="0" xfId="0" applyNumberFormat="1" applyAlignment="1">
      <alignment horizontal="left"/>
    </xf>
    <xf numFmtId="44" fontId="3" fillId="0" borderId="0" xfId="1" applyFont="1" applyAlignment="1">
      <alignment horizontal="left"/>
    </xf>
    <xf numFmtId="0" fontId="4" fillId="0" borderId="0" xfId="0" applyFont="1"/>
    <xf numFmtId="0" fontId="10" fillId="0" borderId="0" xfId="0" applyFont="1"/>
    <xf numFmtId="0" fontId="1" fillId="0" borderId="0" xfId="0" applyFont="1"/>
    <xf numFmtId="0" fontId="4" fillId="3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44" fontId="0" fillId="0" borderId="0" xfId="1" applyFont="1"/>
    <xf numFmtId="44" fontId="10" fillId="0" borderId="7" xfId="1" applyFont="1" applyBorder="1" applyAlignment="1">
      <alignment horizontal="left"/>
    </xf>
    <xf numFmtId="44" fontId="6" fillId="0" borderId="8" xfId="1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2" fillId="0" borderId="0" xfId="0" applyFont="1"/>
    <xf numFmtId="14" fontId="0" fillId="0" borderId="0" xfId="0" applyNumberFormat="1" applyAlignment="1">
      <alignment horizontal="left"/>
    </xf>
    <xf numFmtId="44" fontId="7" fillId="0" borderId="0" xfId="1" applyFont="1" applyAlignment="1">
      <alignment horizontal="left"/>
    </xf>
    <xf numFmtId="44" fontId="4" fillId="0" borderId="8" xfId="1" applyFont="1" applyBorder="1" applyAlignment="1">
      <alignment horizontal="left"/>
    </xf>
    <xf numFmtId="44" fontId="3" fillId="0" borderId="8" xfId="1" applyFont="1" applyBorder="1" applyAlignment="1">
      <alignment horizontal="left"/>
    </xf>
    <xf numFmtId="44" fontId="0" fillId="0" borderId="8" xfId="1" applyFont="1" applyBorder="1" applyAlignment="1">
      <alignment horizontal="left"/>
    </xf>
    <xf numFmtId="44" fontId="0" fillId="0" borderId="8" xfId="0" applyNumberFormat="1" applyBorder="1" applyAlignment="1">
      <alignment horizontal="left"/>
    </xf>
    <xf numFmtId="44" fontId="0" fillId="0" borderId="0" xfId="1" applyFont="1" applyBorder="1" applyAlignment="1">
      <alignment horizontal="left"/>
    </xf>
    <xf numFmtId="0" fontId="0" fillId="6" borderId="0" xfId="0" applyFill="1"/>
    <xf numFmtId="0" fontId="4" fillId="7" borderId="0" xfId="0" applyFont="1" applyFill="1"/>
    <xf numFmtId="0" fontId="1" fillId="7" borderId="0" xfId="0" applyFont="1" applyFill="1"/>
    <xf numFmtId="14" fontId="0" fillId="0" borderId="0" xfId="1" applyNumberFormat="1" applyFont="1"/>
    <xf numFmtId="14" fontId="0" fillId="0" borderId="0" xfId="1" applyNumberFormat="1" applyFont="1" applyAlignment="1">
      <alignment horizontal="left"/>
    </xf>
    <xf numFmtId="0" fontId="0" fillId="0" borderId="0" xfId="1" applyNumberFormat="1" applyFont="1" applyAlignment="1">
      <alignment horizontal="left"/>
    </xf>
    <xf numFmtId="14" fontId="0" fillId="0" borderId="0" xfId="0" applyNumberFormat="1"/>
    <xf numFmtId="44" fontId="0" fillId="2" borderId="0" xfId="1" applyFont="1" applyFill="1" applyAlignment="1">
      <alignment horizontal="left"/>
    </xf>
    <xf numFmtId="44" fontId="3" fillId="0" borderId="0" xfId="0" applyNumberFormat="1" applyFont="1" applyAlignment="1">
      <alignment horizontal="left"/>
    </xf>
    <xf numFmtId="44" fontId="0" fillId="0" borderId="0" xfId="0" applyNumberFormat="1"/>
    <xf numFmtId="0" fontId="0" fillId="9" borderId="0" xfId="0" applyFill="1"/>
    <xf numFmtId="44" fontId="10" fillId="0" borderId="0" xfId="1" applyFont="1"/>
    <xf numFmtId="0" fontId="13" fillId="0" borderId="9" xfId="0" applyFont="1" applyBorder="1"/>
    <xf numFmtId="44" fontId="13" fillId="0" borderId="9" xfId="0" applyNumberFormat="1" applyFont="1" applyBorder="1"/>
    <xf numFmtId="0" fontId="13" fillId="0" borderId="0" xfId="0" applyFont="1"/>
    <xf numFmtId="44" fontId="0" fillId="0" borderId="0" xfId="1" applyFont="1" applyFill="1" applyBorder="1" applyAlignment="1">
      <alignment horizontal="left"/>
    </xf>
    <xf numFmtId="0" fontId="0" fillId="8" borderId="0" xfId="0" applyFill="1"/>
    <xf numFmtId="44" fontId="1" fillId="0" borderId="0" xfId="1" applyFont="1"/>
    <xf numFmtId="44" fontId="1" fillId="3" borderId="0" xfId="1" applyFont="1" applyFill="1"/>
    <xf numFmtId="44" fontId="0" fillId="5" borderId="0" xfId="1" applyFont="1" applyFill="1"/>
    <xf numFmtId="44" fontId="0" fillId="6" borderId="0" xfId="1" applyFont="1" applyFill="1"/>
    <xf numFmtId="44" fontId="1" fillId="7" borderId="0" xfId="1" applyFont="1" applyFill="1"/>
    <xf numFmtId="44" fontId="0" fillId="8" borderId="0" xfId="1" applyFont="1" applyFill="1"/>
    <xf numFmtId="44" fontId="14" fillId="0" borderId="0" xfId="1" applyFont="1" applyBorder="1" applyAlignment="1">
      <alignment horizontal="left"/>
    </xf>
    <xf numFmtId="0" fontId="15" fillId="0" borderId="0" xfId="0" applyFont="1" applyAlignment="1">
      <alignment horizontal="left"/>
    </xf>
    <xf numFmtId="44" fontId="0" fillId="0" borderId="11" xfId="1" applyFont="1" applyBorder="1" applyAlignment="1">
      <alignment horizontal="left"/>
    </xf>
    <xf numFmtId="0" fontId="7" fillId="0" borderId="0" xfId="0" applyFont="1"/>
    <xf numFmtId="44" fontId="7" fillId="0" borderId="0" xfId="1" applyFont="1"/>
    <xf numFmtId="44" fontId="10" fillId="0" borderId="10" xfId="1" applyFont="1" applyBorder="1" applyAlignment="1">
      <alignment horizontal="left"/>
    </xf>
    <xf numFmtId="0" fontId="13" fillId="0" borderId="0" xfId="0" applyFont="1" applyAlignment="1">
      <alignment horizontal="left"/>
    </xf>
    <xf numFmtId="44" fontId="13" fillId="0" borderId="0" xfId="1" applyFont="1" applyAlignment="1">
      <alignment horizontal="left"/>
    </xf>
    <xf numFmtId="44" fontId="16" fillId="0" borderId="0" xfId="1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2" applyNumberFormat="1" applyFont="1" applyAlignment="1">
      <alignment horizontal="left"/>
    </xf>
    <xf numFmtId="0" fontId="7" fillId="0" borderId="0" xfId="1" applyNumberFormat="1" applyFont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14" fontId="0" fillId="0" borderId="0" xfId="1" applyNumberFormat="1" applyFont="1" applyAlignment="1">
      <alignment horizontal="right"/>
    </xf>
    <xf numFmtId="8" fontId="0" fillId="0" borderId="0" xfId="0" applyNumberFormat="1" applyAlignment="1">
      <alignment horizontal="left"/>
    </xf>
    <xf numFmtId="44" fontId="10" fillId="0" borderId="0" xfId="1" applyFont="1" applyAlignment="1">
      <alignment horizontal="left"/>
    </xf>
    <xf numFmtId="44" fontId="17" fillId="0" borderId="0" xfId="1" applyFont="1" applyAlignment="1">
      <alignment horizontal="left"/>
    </xf>
    <xf numFmtId="44" fontId="0" fillId="0" borderId="0" xfId="1" applyFont="1" applyAlignment="1">
      <alignment horizontal="right"/>
    </xf>
    <xf numFmtId="44" fontId="1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right"/>
    </xf>
    <xf numFmtId="44" fontId="10" fillId="0" borderId="0" xfId="1" applyFont="1" applyBorder="1" applyAlignment="1">
      <alignment horizontal="right"/>
    </xf>
    <xf numFmtId="44" fontId="2" fillId="0" borderId="0" xfId="1" applyFont="1" applyAlignment="1">
      <alignment horizontal="right"/>
    </xf>
    <xf numFmtId="44" fontId="5" fillId="0" borderId="10" xfId="1" applyFont="1" applyBorder="1" applyAlignment="1">
      <alignment horizontal="left"/>
    </xf>
    <xf numFmtId="0" fontId="0" fillId="0" borderId="11" xfId="0" applyBorder="1" applyAlignment="1">
      <alignment horizontal="left"/>
    </xf>
    <xf numFmtId="44" fontId="3" fillId="0" borderId="0" xfId="1" applyFont="1" applyBorder="1" applyAlignment="1">
      <alignment horizontal="left"/>
    </xf>
    <xf numFmtId="44" fontId="7" fillId="0" borderId="0" xfId="1" applyFont="1" applyBorder="1" applyAlignment="1">
      <alignment horizontal="left"/>
    </xf>
    <xf numFmtId="17" fontId="8" fillId="0" borderId="1" xfId="0" applyNumberFormat="1" applyFont="1" applyBorder="1" applyAlignment="1">
      <alignment horizontal="left"/>
    </xf>
    <xf numFmtId="17" fontId="8" fillId="0" borderId="2" xfId="0" applyNumberFormat="1" applyFont="1" applyBorder="1" applyAlignment="1">
      <alignment horizontal="left"/>
    </xf>
    <xf numFmtId="17" fontId="8" fillId="0" borderId="3" xfId="0" applyNumberFormat="1" applyFont="1" applyBorder="1" applyAlignment="1">
      <alignment horizontal="left"/>
    </xf>
    <xf numFmtId="17" fontId="8" fillId="0" borderId="4" xfId="0" applyNumberFormat="1" applyFont="1" applyBorder="1" applyAlignment="1">
      <alignment horizontal="left"/>
    </xf>
    <xf numFmtId="17" fontId="8" fillId="0" borderId="5" xfId="0" applyNumberFormat="1" applyFont="1" applyBorder="1" applyAlignment="1">
      <alignment horizontal="left"/>
    </xf>
    <xf numFmtId="17" fontId="8" fillId="0" borderId="6" xfId="0" applyNumberFormat="1" applyFont="1" applyBorder="1" applyAlignment="1">
      <alignment horizontal="left"/>
    </xf>
    <xf numFmtId="44" fontId="10" fillId="0" borderId="0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44" fontId="2" fillId="0" borderId="0" xfId="1" applyFont="1" applyBorder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opLeftCell="A11" workbookViewId="0">
      <selection activeCell="J34" sqref="J3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5" ht="8.25" customHeight="1" thickBot="1" x14ac:dyDescent="0.3"/>
    <row r="2" spans="2:15" ht="15" customHeight="1" x14ac:dyDescent="0.25">
      <c r="B2" s="85">
        <v>45292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5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5" x14ac:dyDescent="0.25">
      <c r="L4" s="26"/>
    </row>
    <row r="5" spans="2:15" ht="18.75" x14ac:dyDescent="0.3">
      <c r="B5" s="2" t="s">
        <v>3</v>
      </c>
      <c r="I5" s="11"/>
    </row>
    <row r="6" spans="2:15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5" ht="6.75" customHeight="1" x14ac:dyDescent="0.25">
      <c r="J7" s="32"/>
    </row>
    <row r="8" spans="2:15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  <c r="N8" s="77" t="s">
        <v>48</v>
      </c>
      <c r="O8" s="77"/>
    </row>
    <row r="9" spans="2:15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O9</f>
        <v>52.71</v>
      </c>
      <c r="K9" s="22">
        <f>J9+C9-I9</f>
        <v>702.71</v>
      </c>
      <c r="L9" s="1" t="s">
        <v>41</v>
      </c>
      <c r="M9" s="74"/>
      <c r="N9" s="5" t="s">
        <v>5</v>
      </c>
      <c r="O9" s="76">
        <v>52.71</v>
      </c>
    </row>
    <row r="10" spans="2:15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 t="shared" ref="J10:J23" si="1">O10</f>
        <v>128.54</v>
      </c>
      <c r="K10" s="22">
        <f t="shared" ref="K10:K23" si="2">J10+C10-I10</f>
        <v>278.53999999999996</v>
      </c>
      <c r="M10" s="73"/>
      <c r="N10" s="5" t="s">
        <v>38</v>
      </c>
      <c r="O10" s="76">
        <v>128.54</v>
      </c>
    </row>
    <row r="11" spans="2:15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 t="shared" si="1"/>
        <v>235</v>
      </c>
      <c r="K11" s="22">
        <f t="shared" si="2"/>
        <v>685</v>
      </c>
      <c r="M11" s="4"/>
      <c r="N11" s="5" t="s">
        <v>18</v>
      </c>
      <c r="O11" s="76">
        <v>235</v>
      </c>
    </row>
    <row r="12" spans="2:15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 t="shared" si="1"/>
        <v>80.17</v>
      </c>
      <c r="K12" s="22">
        <f t="shared" si="2"/>
        <v>130.17000000000002</v>
      </c>
      <c r="M12" s="26"/>
      <c r="N12" s="5" t="s">
        <v>53</v>
      </c>
      <c r="O12" s="80">
        <v>80.17</v>
      </c>
    </row>
    <row r="13" spans="2:15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 t="shared" si="1"/>
        <v>100.8</v>
      </c>
      <c r="K13" s="22">
        <f t="shared" si="2"/>
        <v>250.8</v>
      </c>
      <c r="M13" s="37"/>
      <c r="N13" s="5" t="s">
        <v>54</v>
      </c>
      <c r="O13" s="76">
        <v>100.8</v>
      </c>
    </row>
    <row r="14" spans="2:15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 t="shared" si="1"/>
        <v>49.8</v>
      </c>
      <c r="K14" s="22">
        <f t="shared" si="2"/>
        <v>169.8</v>
      </c>
      <c r="M14" s="37"/>
      <c r="N14" s="5" t="s">
        <v>55</v>
      </c>
      <c r="O14" s="76">
        <v>49.8</v>
      </c>
    </row>
    <row r="15" spans="2:15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 t="shared" si="1"/>
        <v>198.89</v>
      </c>
      <c r="K15" s="22">
        <f t="shared" si="2"/>
        <v>333.89</v>
      </c>
      <c r="M15" s="37"/>
      <c r="N15" s="5" t="s">
        <v>16</v>
      </c>
      <c r="O15" s="76">
        <v>198.89</v>
      </c>
    </row>
    <row r="16" spans="2:15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 t="shared" si="1"/>
        <v>36.08</v>
      </c>
      <c r="K16" s="22">
        <f t="shared" si="2"/>
        <v>71.08</v>
      </c>
      <c r="N16" s="5" t="s">
        <v>17</v>
      </c>
      <c r="O16" s="76">
        <v>36.08</v>
      </c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 t="shared" si="1"/>
        <v>0</v>
      </c>
      <c r="K17" s="22">
        <f t="shared" si="2"/>
        <v>100</v>
      </c>
      <c r="M17" s="11"/>
      <c r="N17" s="5" t="s">
        <v>39</v>
      </c>
      <c r="O17" s="76">
        <v>0</v>
      </c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 t="shared" si="1"/>
        <v>12</v>
      </c>
      <c r="K18" s="22">
        <f t="shared" si="2"/>
        <v>52</v>
      </c>
      <c r="M18" s="32"/>
      <c r="N18" s="5" t="s">
        <v>56</v>
      </c>
      <c r="O18" s="76">
        <v>12</v>
      </c>
      <c r="P18" s="11"/>
    </row>
    <row r="19" spans="2:16" ht="15" customHeight="1" x14ac:dyDescent="0.25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 t="shared" si="1"/>
        <v>42.3</v>
      </c>
      <c r="K19" s="22">
        <f t="shared" si="2"/>
        <v>82.3</v>
      </c>
      <c r="M19" s="11"/>
      <c r="N19" s="5" t="s">
        <v>57</v>
      </c>
      <c r="O19" s="76">
        <v>42.3</v>
      </c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 t="shared" si="1"/>
        <v>163.91</v>
      </c>
      <c r="K20" s="22">
        <f t="shared" si="2"/>
        <v>238.91</v>
      </c>
      <c r="M20" s="75"/>
      <c r="N20" s="5" t="s">
        <v>29</v>
      </c>
      <c r="O20" s="76">
        <v>163.91</v>
      </c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 t="shared" si="1"/>
        <v>42.77</v>
      </c>
      <c r="K21" s="61">
        <f t="shared" si="2"/>
        <v>92.77000000000001</v>
      </c>
      <c r="L21" s="58"/>
      <c r="M21" s="11"/>
      <c r="N21" s="5" t="s">
        <v>32</v>
      </c>
      <c r="O21" s="76">
        <v>42.77</v>
      </c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 t="shared" si="1"/>
        <v>11</v>
      </c>
      <c r="K22" s="22">
        <f t="shared" si="2"/>
        <v>111</v>
      </c>
      <c r="M22" s="11"/>
      <c r="N22" s="5" t="s">
        <v>42</v>
      </c>
      <c r="O22" s="76">
        <v>11</v>
      </c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 t="shared" si="1"/>
        <v>-135.71</v>
      </c>
      <c r="K23" s="22">
        <f t="shared" si="2"/>
        <v>-80.710000000000008</v>
      </c>
      <c r="M23" s="11"/>
      <c r="N23" s="5" t="s">
        <v>47</v>
      </c>
      <c r="O23" s="76">
        <v>-135.71</v>
      </c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3">SUM(D9:D22)</f>
        <v>0</v>
      </c>
      <c r="E24" s="9">
        <f t="shared" si="3"/>
        <v>0</v>
      </c>
      <c r="F24" s="9">
        <f t="shared" si="3"/>
        <v>0</v>
      </c>
      <c r="G24" s="9">
        <f t="shared" si="3"/>
        <v>0</v>
      </c>
      <c r="H24" s="9">
        <f t="shared" si="3"/>
        <v>0</v>
      </c>
      <c r="I24" s="9">
        <f t="shared" si="3"/>
        <v>0</v>
      </c>
      <c r="J24" s="9">
        <f t="shared" si="3"/>
        <v>1153.97</v>
      </c>
      <c r="K24" s="9">
        <f t="shared" si="3"/>
        <v>3298.97</v>
      </c>
      <c r="N24" s="5" t="s">
        <v>32</v>
      </c>
      <c r="O24" s="76">
        <v>0.11</v>
      </c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</row>
    <row r="27" spans="2:16" ht="9" customHeight="1" x14ac:dyDescent="0.3">
      <c r="B27" s="57"/>
      <c r="J27" s="48"/>
    </row>
    <row r="28" spans="2:16" x14ac:dyDescent="0.25">
      <c r="B28" s="4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v>0</v>
      </c>
      <c r="K29" s="81">
        <f>J29+C29-I29</f>
        <v>1050</v>
      </c>
      <c r="L29" s="82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4">SUM(D30:H30)</f>
        <v>0</v>
      </c>
      <c r="J30" s="6">
        <v>0</v>
      </c>
      <c r="K30" s="81">
        <f t="shared" ref="K30:K33" si="5">J30+C30-I30</f>
        <v>266.07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4"/>
        <v>0</v>
      </c>
      <c r="J31" s="6">
        <f>Feb!K34</f>
        <v>0</v>
      </c>
      <c r="K31" s="81">
        <f t="shared" si="5"/>
        <v>125</v>
      </c>
      <c r="L31" s="82"/>
      <c r="O31" s="79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4"/>
        <v>0</v>
      </c>
      <c r="J32" s="6">
        <f>Feb!K36</f>
        <v>0</v>
      </c>
      <c r="K32" s="81">
        <f t="shared" si="5"/>
        <v>585</v>
      </c>
      <c r="L32" s="82"/>
      <c r="O32" s="78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4"/>
        <v>0</v>
      </c>
      <c r="J33" s="6">
        <v>0</v>
      </c>
      <c r="K33" s="81">
        <f t="shared" si="5"/>
        <v>125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4"/>
        <v>0</v>
      </c>
      <c r="J34" s="6"/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6">SUM(C29:C34)</f>
        <v>2151.0699999999997</v>
      </c>
      <c r="D35" s="9">
        <f t="shared" si="6"/>
        <v>0</v>
      </c>
      <c r="E35" s="9">
        <f t="shared" si="6"/>
        <v>0</v>
      </c>
      <c r="F35" s="9">
        <f t="shared" si="6"/>
        <v>0</v>
      </c>
      <c r="G35" s="9">
        <f t="shared" si="6"/>
        <v>0</v>
      </c>
      <c r="H35" s="9">
        <f t="shared" si="6"/>
        <v>0</v>
      </c>
      <c r="I35" s="9">
        <f t="shared" si="6"/>
        <v>0</v>
      </c>
      <c r="J35" s="9"/>
      <c r="K35" s="81">
        <f>SUM(K29:K34)</f>
        <v>2151.0699999999997</v>
      </c>
      <c r="L35" s="82"/>
      <c r="O35" s="78"/>
    </row>
    <row r="36" spans="1:15" s="11" customFormat="1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78"/>
    </row>
    <row r="37" spans="1:15" s="11" customFormat="1" ht="18.75" x14ac:dyDescent="0.3">
      <c r="A37" s="1"/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L37" s="1"/>
      <c r="M37" s="1"/>
      <c r="N37" s="1"/>
      <c r="O37" s="78"/>
    </row>
    <row r="38" spans="1:15" ht="18.75" x14ac:dyDescent="0.3">
      <c r="A38" s="11"/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A39" s="11"/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</row>
    <row r="44" spans="1:15" ht="18.75" x14ac:dyDescent="0.3">
      <c r="B44" s="2" t="s">
        <v>2</v>
      </c>
      <c r="C44" s="10" t="s">
        <v>12</v>
      </c>
      <c r="D44" s="24" t="s">
        <v>22</v>
      </c>
      <c r="L44" s="13"/>
      <c r="M44" s="11"/>
    </row>
    <row r="45" spans="1:15" x14ac:dyDescent="0.25">
      <c r="C45" s="12">
        <f>C38+C39-C42</f>
        <v>-4351.07</v>
      </c>
      <c r="D45" s="31">
        <f>D38-D42</f>
        <v>0</v>
      </c>
      <c r="J45" s="1"/>
      <c r="L45" s="11"/>
      <c r="M45" s="11"/>
    </row>
    <row r="46" spans="1:15" ht="18.75" x14ac:dyDescent="0.3">
      <c r="B46" s="84"/>
      <c r="C46" s="83"/>
      <c r="D46" s="83"/>
      <c r="E46" s="83"/>
      <c r="F46" s="83"/>
      <c r="G46" s="83"/>
      <c r="H46" s="83"/>
      <c r="I46" s="83"/>
      <c r="K46" s="11"/>
    </row>
    <row r="47" spans="1:15" x14ac:dyDescent="0.25"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</sheetData>
  <mergeCells count="1">
    <mergeCell ref="B2:L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3"/>
  <sheetViews>
    <sheetView workbookViewId="0">
      <selection activeCell="J34" sqref="J3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4" ht="8.25" customHeight="1" thickBot="1" x14ac:dyDescent="0.3"/>
    <row r="2" spans="2:14" ht="15" customHeight="1" x14ac:dyDescent="0.25">
      <c r="B2" s="85">
        <v>45566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4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4" x14ac:dyDescent="0.25">
      <c r="L4" s="26"/>
    </row>
    <row r="5" spans="2:14" ht="18.75" x14ac:dyDescent="0.3">
      <c r="B5" s="2" t="s">
        <v>3</v>
      </c>
      <c r="I5" s="11"/>
    </row>
    <row r="6" spans="2:14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4" ht="6.75" customHeight="1" x14ac:dyDescent="0.25">
      <c r="J7" s="32"/>
    </row>
    <row r="8" spans="2:14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</row>
    <row r="9" spans="2:14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Sep!K9</f>
        <v>5902.71</v>
      </c>
      <c r="K9" s="22">
        <f>J9+C9-I9</f>
        <v>6552.71</v>
      </c>
      <c r="L9" s="1" t="s">
        <v>41</v>
      </c>
      <c r="M9" s="74"/>
    </row>
    <row r="10" spans="2:14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Sep!K10</f>
        <v>1478.54</v>
      </c>
      <c r="K10" s="22">
        <f t="shared" ref="K10:K23" si="1">J10+C10-I10</f>
        <v>1628.54</v>
      </c>
      <c r="M10" s="73"/>
    </row>
    <row r="11" spans="2:14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Sep!K11</f>
        <v>4285</v>
      </c>
      <c r="K11" s="22">
        <f t="shared" si="1"/>
        <v>4735</v>
      </c>
      <c r="M11" s="4"/>
    </row>
    <row r="12" spans="2:14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Sep!K12</f>
        <v>530.17000000000007</v>
      </c>
      <c r="K12" s="22">
        <f t="shared" si="1"/>
        <v>580.17000000000007</v>
      </c>
      <c r="M12" s="26"/>
      <c r="N12" s="11"/>
    </row>
    <row r="13" spans="2:14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Sep!K13</f>
        <v>1450.8</v>
      </c>
      <c r="K13" s="22">
        <f t="shared" si="1"/>
        <v>1600.8</v>
      </c>
      <c r="M13" s="37"/>
      <c r="N13" s="11"/>
    </row>
    <row r="14" spans="2:14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Sep!K14</f>
        <v>1129.8</v>
      </c>
      <c r="K14" s="22">
        <f t="shared" si="1"/>
        <v>1249.8</v>
      </c>
      <c r="M14" s="37"/>
      <c r="N14" s="11"/>
    </row>
    <row r="15" spans="2:14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Sep!K15</f>
        <v>1413.8899999999999</v>
      </c>
      <c r="K15" s="22">
        <f t="shared" si="1"/>
        <v>1548.8899999999999</v>
      </c>
      <c r="M15" s="37"/>
      <c r="N15" s="11"/>
    </row>
    <row r="16" spans="2:14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Sep!K16</f>
        <v>351.08</v>
      </c>
      <c r="K16" s="22">
        <f t="shared" si="1"/>
        <v>386.08</v>
      </c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Sep!K17</f>
        <v>900</v>
      </c>
      <c r="K17" s="22">
        <f t="shared" si="1"/>
        <v>1000</v>
      </c>
      <c r="M17" s="11"/>
      <c r="N17" s="11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Sep!K18</f>
        <v>372</v>
      </c>
      <c r="K18" s="22">
        <f t="shared" si="1"/>
        <v>412</v>
      </c>
      <c r="M18" s="32"/>
      <c r="N18" s="32"/>
      <c r="P18" s="11"/>
    </row>
    <row r="19" spans="2:16" ht="15" customHeight="1" x14ac:dyDescent="0.3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Sep!K19</f>
        <v>402.3</v>
      </c>
      <c r="K19" s="22">
        <f t="shared" si="1"/>
        <v>442.3</v>
      </c>
      <c r="M19" s="11"/>
      <c r="N19" s="63"/>
      <c r="O19" s="62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Sep!K20</f>
        <v>838.91</v>
      </c>
      <c r="K20" s="22">
        <f t="shared" si="1"/>
        <v>913.91</v>
      </c>
      <c r="M20" s="75"/>
      <c r="N20" s="11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Sep!K21</f>
        <v>492.77</v>
      </c>
      <c r="K21" s="61">
        <f t="shared" si="1"/>
        <v>542.77</v>
      </c>
      <c r="L21" s="58"/>
      <c r="M21" s="11"/>
      <c r="N21" s="11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Sep!K22</f>
        <v>911</v>
      </c>
      <c r="K22" s="22">
        <f t="shared" si="1"/>
        <v>1011</v>
      </c>
      <c r="M22" s="11"/>
      <c r="N22" s="11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Sep!K23</f>
        <v>359.28999999999996</v>
      </c>
      <c r="K23" s="22">
        <f t="shared" si="1"/>
        <v>414.28999999999996</v>
      </c>
      <c r="M23" s="11"/>
      <c r="N23" s="11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20458.969999999998</v>
      </c>
      <c r="K24" s="9">
        <f t="shared" si="2"/>
        <v>22603.97</v>
      </c>
      <c r="N24" s="11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  <c r="N26" s="12"/>
    </row>
    <row r="27" spans="2:16" ht="9" customHeight="1" x14ac:dyDescent="0.3">
      <c r="B27" s="57"/>
      <c r="J27" s="48"/>
    </row>
    <row r="28" spans="2:16" x14ac:dyDescent="0.25">
      <c r="B28" s="4"/>
      <c r="N28" s="91"/>
      <c r="O28" s="91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Sep!K29</f>
        <v>9450</v>
      </c>
      <c r="K29" s="81">
        <f>J29+C29-I29</f>
        <v>10500</v>
      </c>
      <c r="L29" s="82"/>
      <c r="O29" s="78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Sep!K30</f>
        <v>2394.63</v>
      </c>
      <c r="K30" s="81">
        <f t="shared" ref="K30:K33" si="4">J30+C30-I30</f>
        <v>2660.7000000000003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Sep!K31</f>
        <v>1125</v>
      </c>
      <c r="K31" s="81">
        <f t="shared" si="4"/>
        <v>1250</v>
      </c>
      <c r="L31" s="82"/>
      <c r="O31" s="78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Sep!K32</f>
        <v>5265</v>
      </c>
      <c r="K32" s="81">
        <f t="shared" si="4"/>
        <v>5850</v>
      </c>
      <c r="L32" s="82"/>
      <c r="O32" s="79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Sep!K33</f>
        <v>1125</v>
      </c>
      <c r="K33" s="81">
        <f t="shared" si="4"/>
        <v>1250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Sep!K34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21510.7</v>
      </c>
      <c r="L35" s="82"/>
      <c r="O35" s="78"/>
    </row>
    <row r="36" spans="1:15" x14ac:dyDescent="0.25">
      <c r="O36" s="78"/>
    </row>
    <row r="37" spans="1:15" ht="18.75" x14ac:dyDescent="0.3"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O37" s="78"/>
    </row>
    <row r="38" spans="1:15" ht="18.75" x14ac:dyDescent="0.3"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A40" s="1"/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  <c r="O43" s="78"/>
    </row>
    <row r="44" spans="1:15" s="11" customFormat="1" ht="18.75" x14ac:dyDescent="0.3">
      <c r="B44" s="2" t="s">
        <v>2</v>
      </c>
      <c r="C44" s="10" t="s">
        <v>12</v>
      </c>
      <c r="D44" s="24" t="s">
        <v>22</v>
      </c>
      <c r="E44" s="1"/>
      <c r="F44" s="1"/>
      <c r="G44" s="1"/>
      <c r="H44" s="1"/>
      <c r="I44" s="1"/>
      <c r="K44" s="1"/>
      <c r="L44" s="13"/>
      <c r="N44" s="1"/>
      <c r="O44" s="78"/>
    </row>
    <row r="45" spans="1:15" s="11" customFormat="1" x14ac:dyDescent="0.25">
      <c r="A45" s="1"/>
      <c r="B45" s="1"/>
      <c r="C45" s="12">
        <f>C38+C39-C42</f>
        <v>-4351.07</v>
      </c>
      <c r="D45" s="31">
        <f>D38-D42</f>
        <v>0</v>
      </c>
      <c r="E45" s="1"/>
      <c r="F45" s="1"/>
      <c r="G45" s="1"/>
      <c r="H45" s="1"/>
      <c r="I45" s="1"/>
      <c r="J45" s="1"/>
      <c r="K45" s="1"/>
      <c r="N45" s="1"/>
      <c r="O45" s="78"/>
    </row>
    <row r="46" spans="1:15" ht="18.75" x14ac:dyDescent="0.3">
      <c r="A46" s="11"/>
      <c r="B46" s="84"/>
      <c r="C46" s="83"/>
      <c r="D46" s="83"/>
      <c r="E46" s="83"/>
      <c r="F46" s="83"/>
      <c r="G46" s="83"/>
      <c r="H46" s="83"/>
      <c r="I46" s="83"/>
      <c r="K46" s="11"/>
      <c r="O46" s="78"/>
    </row>
    <row r="47" spans="1:15" x14ac:dyDescent="0.25">
      <c r="A47" s="11"/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  <row r="50" spans="3:10" x14ac:dyDescent="0.25">
      <c r="G50" s="12"/>
    </row>
    <row r="51" spans="3:10" x14ac:dyDescent="0.25">
      <c r="C51" s="11"/>
      <c r="D51" s="11"/>
      <c r="E51" s="11"/>
      <c r="J51" s="1"/>
    </row>
    <row r="52" spans="3:10" x14ac:dyDescent="0.25">
      <c r="D52" s="41"/>
      <c r="J52" s="1"/>
    </row>
    <row r="53" spans="3:10" x14ac:dyDescent="0.25">
      <c r="D53" s="12"/>
      <c r="J53" s="1"/>
    </row>
  </sheetData>
  <mergeCells count="2">
    <mergeCell ref="B2:L3"/>
    <mergeCell ref="N28:O28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3"/>
  <sheetViews>
    <sheetView workbookViewId="0">
      <selection activeCell="J29" sqref="J29:J3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4" ht="8.25" customHeight="1" thickBot="1" x14ac:dyDescent="0.3"/>
    <row r="2" spans="2:14" ht="15" customHeight="1" x14ac:dyDescent="0.25">
      <c r="B2" s="85">
        <v>45597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4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4" x14ac:dyDescent="0.25">
      <c r="L4" s="26"/>
    </row>
    <row r="5" spans="2:14" ht="18.75" x14ac:dyDescent="0.3">
      <c r="B5" s="2" t="s">
        <v>3</v>
      </c>
      <c r="I5" s="11"/>
    </row>
    <row r="6" spans="2:14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4" ht="6.75" customHeight="1" x14ac:dyDescent="0.25">
      <c r="J7" s="32"/>
    </row>
    <row r="8" spans="2:14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</row>
    <row r="9" spans="2:14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Oct!K9</f>
        <v>6552.71</v>
      </c>
      <c r="K9" s="22">
        <f>J9+C9-I9</f>
        <v>7202.71</v>
      </c>
      <c r="L9" s="1" t="s">
        <v>41</v>
      </c>
      <c r="M9" s="74"/>
    </row>
    <row r="10" spans="2:14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Oct!K10</f>
        <v>1628.54</v>
      </c>
      <c r="K10" s="22">
        <f t="shared" ref="K10:K23" si="1">J10+C10-I10</f>
        <v>1778.54</v>
      </c>
      <c r="M10" s="73"/>
    </row>
    <row r="11" spans="2:14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Oct!K11</f>
        <v>4735</v>
      </c>
      <c r="K11" s="22">
        <f t="shared" si="1"/>
        <v>5185</v>
      </c>
      <c r="M11" s="4"/>
    </row>
    <row r="12" spans="2:14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Oct!K12</f>
        <v>580.17000000000007</v>
      </c>
      <c r="K12" s="22">
        <f t="shared" si="1"/>
        <v>630.17000000000007</v>
      </c>
      <c r="M12" s="26"/>
      <c r="N12" s="11"/>
    </row>
    <row r="13" spans="2:14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Oct!K13</f>
        <v>1600.8</v>
      </c>
      <c r="K13" s="22">
        <f t="shared" si="1"/>
        <v>1750.8</v>
      </c>
      <c r="M13" s="37"/>
      <c r="N13" s="11"/>
    </row>
    <row r="14" spans="2:14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Oct!K14</f>
        <v>1249.8</v>
      </c>
      <c r="K14" s="22">
        <f t="shared" si="1"/>
        <v>1369.8</v>
      </c>
      <c r="M14" s="37"/>
      <c r="N14" s="11"/>
    </row>
    <row r="15" spans="2:14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Oct!K15</f>
        <v>1548.8899999999999</v>
      </c>
      <c r="K15" s="22">
        <f t="shared" si="1"/>
        <v>1683.8899999999999</v>
      </c>
      <c r="M15" s="37"/>
      <c r="N15" s="11"/>
    </row>
    <row r="16" spans="2:14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Oct!K16</f>
        <v>386.08</v>
      </c>
      <c r="K16" s="22">
        <f t="shared" si="1"/>
        <v>421.08</v>
      </c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Oct!K17</f>
        <v>1000</v>
      </c>
      <c r="K17" s="22">
        <f t="shared" si="1"/>
        <v>1100</v>
      </c>
      <c r="M17" s="11"/>
      <c r="N17" s="11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Oct!K18</f>
        <v>412</v>
      </c>
      <c r="K18" s="22">
        <f t="shared" si="1"/>
        <v>452</v>
      </c>
      <c r="M18" s="32"/>
      <c r="N18" s="32"/>
      <c r="P18" s="11"/>
    </row>
    <row r="19" spans="2:16" ht="15" customHeight="1" x14ac:dyDescent="0.3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Oct!K19</f>
        <v>442.3</v>
      </c>
      <c r="K19" s="22">
        <f t="shared" si="1"/>
        <v>482.3</v>
      </c>
      <c r="M19" s="11"/>
      <c r="N19" s="63"/>
      <c r="O19" s="62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Oct!K20</f>
        <v>913.91</v>
      </c>
      <c r="K20" s="22">
        <f t="shared" si="1"/>
        <v>988.91</v>
      </c>
      <c r="M20" s="75"/>
      <c r="N20" s="11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Oct!K21</f>
        <v>542.77</v>
      </c>
      <c r="K21" s="61">
        <f t="shared" si="1"/>
        <v>592.77</v>
      </c>
      <c r="L21" s="58"/>
      <c r="M21" s="11"/>
      <c r="N21" s="11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Oct!K22</f>
        <v>1011</v>
      </c>
      <c r="K22" s="22">
        <f t="shared" si="1"/>
        <v>1111</v>
      </c>
      <c r="M22" s="11"/>
      <c r="N22" s="11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Oct!K23</f>
        <v>414.28999999999996</v>
      </c>
      <c r="K23" s="22">
        <f t="shared" si="1"/>
        <v>469.28999999999996</v>
      </c>
      <c r="M23" s="11"/>
      <c r="N23" s="11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22603.97</v>
      </c>
      <c r="K24" s="9">
        <f t="shared" si="2"/>
        <v>24748.97</v>
      </c>
      <c r="N24" s="11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  <c r="N26" s="12"/>
    </row>
    <row r="27" spans="2:16" ht="9" customHeight="1" x14ac:dyDescent="0.3">
      <c r="B27" s="57"/>
      <c r="J27" s="48"/>
    </row>
    <row r="28" spans="2:16" x14ac:dyDescent="0.25">
      <c r="B28" s="4"/>
      <c r="N28" s="91"/>
      <c r="O28" s="91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Oct!K29</f>
        <v>10500</v>
      </c>
      <c r="K29" s="81">
        <f>J29+C29-I29</f>
        <v>11550</v>
      </c>
      <c r="L29" s="82"/>
      <c r="O29" s="78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Oct!K30</f>
        <v>2660.7000000000003</v>
      </c>
      <c r="K30" s="81">
        <f t="shared" ref="K30:K33" si="4">J30+C30-I30</f>
        <v>2926.7700000000004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Oct!K31</f>
        <v>1250</v>
      </c>
      <c r="K31" s="81">
        <f t="shared" si="4"/>
        <v>1375</v>
      </c>
      <c r="L31" s="82"/>
      <c r="O31" s="78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Oct!K32</f>
        <v>5850</v>
      </c>
      <c r="K32" s="81">
        <f t="shared" si="4"/>
        <v>6435</v>
      </c>
      <c r="L32" s="82"/>
      <c r="O32" s="79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Oct!K33</f>
        <v>1250</v>
      </c>
      <c r="K33" s="81">
        <f t="shared" si="4"/>
        <v>1375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Oct!K34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23661.77</v>
      </c>
      <c r="L35" s="82"/>
      <c r="O35" s="78"/>
    </row>
    <row r="36" spans="1:15" x14ac:dyDescent="0.25">
      <c r="O36" s="78"/>
    </row>
    <row r="37" spans="1:15" ht="18.75" x14ac:dyDescent="0.3"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O37" s="78"/>
    </row>
    <row r="38" spans="1:15" ht="18.75" x14ac:dyDescent="0.3"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A40" s="1"/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  <c r="O43" s="78"/>
    </row>
    <row r="44" spans="1:15" s="11" customFormat="1" ht="18.75" x14ac:dyDescent="0.3">
      <c r="B44" s="2" t="s">
        <v>2</v>
      </c>
      <c r="C44" s="10" t="s">
        <v>12</v>
      </c>
      <c r="D44" s="24" t="s">
        <v>22</v>
      </c>
      <c r="E44" s="1"/>
      <c r="F44" s="1"/>
      <c r="G44" s="1"/>
      <c r="H44" s="1"/>
      <c r="I44" s="1"/>
      <c r="K44" s="1"/>
      <c r="L44" s="13"/>
      <c r="N44" s="1"/>
      <c r="O44" s="78"/>
    </row>
    <row r="45" spans="1:15" s="11" customFormat="1" x14ac:dyDescent="0.25">
      <c r="A45" s="1"/>
      <c r="B45" s="1"/>
      <c r="C45" s="12">
        <f>C38+C39-C42</f>
        <v>-4351.07</v>
      </c>
      <c r="D45" s="31">
        <f>D38-D42</f>
        <v>0</v>
      </c>
      <c r="E45" s="1"/>
      <c r="F45" s="1"/>
      <c r="G45" s="1"/>
      <c r="H45" s="1"/>
      <c r="I45" s="1"/>
      <c r="J45" s="1"/>
      <c r="K45" s="1"/>
      <c r="N45" s="1"/>
      <c r="O45" s="78"/>
    </row>
    <row r="46" spans="1:15" ht="18.75" x14ac:dyDescent="0.3">
      <c r="A46" s="11"/>
      <c r="B46" s="84"/>
      <c r="C46" s="83"/>
      <c r="D46" s="83"/>
      <c r="E46" s="83"/>
      <c r="F46" s="83"/>
      <c r="G46" s="83"/>
      <c r="H46" s="83"/>
      <c r="I46" s="83"/>
      <c r="K46" s="11"/>
      <c r="O46" s="78"/>
    </row>
    <row r="47" spans="1:15" x14ac:dyDescent="0.25">
      <c r="A47" s="11"/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  <row r="50" spans="3:10" x14ac:dyDescent="0.25">
      <c r="G50" s="12"/>
    </row>
    <row r="51" spans="3:10" x14ac:dyDescent="0.25">
      <c r="C51" s="11"/>
      <c r="D51" s="11"/>
      <c r="E51" s="11"/>
      <c r="J51" s="1"/>
    </row>
    <row r="52" spans="3:10" x14ac:dyDescent="0.25">
      <c r="D52" s="41"/>
      <c r="J52" s="1"/>
    </row>
    <row r="53" spans="3:10" x14ac:dyDescent="0.25">
      <c r="D53" s="12"/>
      <c r="J53" s="1"/>
    </row>
  </sheetData>
  <mergeCells count="2">
    <mergeCell ref="B2:L3"/>
    <mergeCell ref="N28:O28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53"/>
  <sheetViews>
    <sheetView topLeftCell="A11" workbookViewId="0">
      <selection activeCell="M28" sqref="M28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5" ht="8.25" customHeight="1" thickBot="1" x14ac:dyDescent="0.3"/>
    <row r="2" spans="2:15" ht="15" customHeight="1" x14ac:dyDescent="0.25">
      <c r="B2" s="85">
        <v>45627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5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5" x14ac:dyDescent="0.25">
      <c r="L4" s="26"/>
    </row>
    <row r="5" spans="2:15" ht="18.75" x14ac:dyDescent="0.3">
      <c r="B5" s="2" t="s">
        <v>3</v>
      </c>
      <c r="I5" s="11"/>
    </row>
    <row r="6" spans="2:15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5" ht="6.75" customHeight="1" x14ac:dyDescent="0.25">
      <c r="J7" s="32"/>
    </row>
    <row r="8" spans="2:15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</row>
    <row r="9" spans="2:15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Nov!K9</f>
        <v>7202.71</v>
      </c>
      <c r="K9" s="22">
        <f>J9+C9-I9</f>
        <v>7852.71</v>
      </c>
      <c r="L9" s="1" t="s">
        <v>41</v>
      </c>
      <c r="M9" s="74"/>
    </row>
    <row r="10" spans="2:15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Nov!K10</f>
        <v>1778.54</v>
      </c>
      <c r="K10" s="22">
        <f t="shared" ref="K10:K23" si="1">J10+C10-I10</f>
        <v>1928.54</v>
      </c>
      <c r="M10" s="73"/>
    </row>
    <row r="11" spans="2:15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Nov!K11</f>
        <v>5185</v>
      </c>
      <c r="K11" s="22">
        <f t="shared" si="1"/>
        <v>5635</v>
      </c>
      <c r="M11" s="4"/>
    </row>
    <row r="12" spans="2:15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Nov!K12</f>
        <v>630.17000000000007</v>
      </c>
      <c r="K12" s="22">
        <f t="shared" si="1"/>
        <v>680.17000000000007</v>
      </c>
      <c r="M12" s="26"/>
      <c r="N12" s="91"/>
      <c r="O12" s="91"/>
    </row>
    <row r="13" spans="2:15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Nov!K13</f>
        <v>1750.8</v>
      </c>
      <c r="K13" s="22">
        <f t="shared" si="1"/>
        <v>1900.8</v>
      </c>
      <c r="M13" s="37"/>
      <c r="O13" s="78"/>
    </row>
    <row r="14" spans="2:15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Nov!K14</f>
        <v>1369.8</v>
      </c>
      <c r="K14" s="22">
        <f t="shared" si="1"/>
        <v>1489.8</v>
      </c>
      <c r="M14" s="37"/>
      <c r="O14" s="78"/>
    </row>
    <row r="15" spans="2:15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Nov!K15</f>
        <v>1683.8899999999999</v>
      </c>
      <c r="K15" s="22">
        <f t="shared" si="1"/>
        <v>1818.8899999999999</v>
      </c>
      <c r="M15" s="37"/>
      <c r="O15" s="78"/>
    </row>
    <row r="16" spans="2:15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Nov!K16</f>
        <v>421.08</v>
      </c>
      <c r="K16" s="22">
        <f t="shared" si="1"/>
        <v>456.08</v>
      </c>
      <c r="O16" s="79"/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Nov!K17</f>
        <v>1100</v>
      </c>
      <c r="K17" s="22">
        <f t="shared" si="1"/>
        <v>1200</v>
      </c>
      <c r="M17" s="11"/>
      <c r="O17" s="78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Nov!K18</f>
        <v>452</v>
      </c>
      <c r="K18" s="22">
        <f t="shared" si="1"/>
        <v>492</v>
      </c>
      <c r="M18" s="32"/>
      <c r="O18" s="78"/>
      <c r="P18" s="11"/>
    </row>
    <row r="19" spans="2:16" ht="15" customHeight="1" x14ac:dyDescent="0.25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Nov!K19</f>
        <v>482.3</v>
      </c>
      <c r="K19" s="22">
        <f t="shared" si="1"/>
        <v>522.29999999999995</v>
      </c>
      <c r="M19" s="11"/>
      <c r="O19" s="78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Nov!K20</f>
        <v>988.91</v>
      </c>
      <c r="K20" s="22">
        <f t="shared" si="1"/>
        <v>1063.9099999999999</v>
      </c>
      <c r="M20" s="75"/>
      <c r="O20" s="78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Nov!K21</f>
        <v>592.77</v>
      </c>
      <c r="K21" s="61">
        <f t="shared" si="1"/>
        <v>642.77</v>
      </c>
      <c r="L21" s="58"/>
      <c r="M21" s="11"/>
      <c r="O21" s="78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Nov!K22</f>
        <v>1111</v>
      </c>
      <c r="K22" s="22">
        <f t="shared" si="1"/>
        <v>1211</v>
      </c>
      <c r="M22" s="11"/>
      <c r="O22" s="78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Nov!K23</f>
        <v>469.28999999999996</v>
      </c>
      <c r="K23" s="22">
        <f t="shared" si="1"/>
        <v>524.29</v>
      </c>
      <c r="M23" s="11"/>
      <c r="O23" s="78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24748.97</v>
      </c>
      <c r="K24" s="9">
        <f t="shared" si="2"/>
        <v>26893.97</v>
      </c>
      <c r="O24" s="78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O25" s="78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  <c r="O26" s="78"/>
    </row>
    <row r="27" spans="2:16" ht="9" customHeight="1" x14ac:dyDescent="0.3">
      <c r="B27" s="57"/>
      <c r="J27" s="48"/>
      <c r="O27" s="78"/>
    </row>
    <row r="28" spans="2:16" x14ac:dyDescent="0.25">
      <c r="B28" s="4"/>
      <c r="O28" s="78"/>
    </row>
    <row r="29" spans="2:16" ht="15.75" x14ac:dyDescent="0.25">
      <c r="B29" s="5" t="s">
        <v>59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Nov!K29</f>
        <v>11550</v>
      </c>
      <c r="K29" s="81">
        <f>J29+C29-I29</f>
        <v>12600</v>
      </c>
      <c r="L29" s="82"/>
      <c r="O29" s="78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Nov!K30</f>
        <v>2926.7700000000004</v>
      </c>
      <c r="K30" s="81">
        <f t="shared" ref="K30:K33" si="4">J30+C30-I30</f>
        <v>3192.8400000000006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Nov!K31</f>
        <v>1375</v>
      </c>
      <c r="K31" s="81">
        <f t="shared" si="4"/>
        <v>1500</v>
      </c>
      <c r="L31" s="82"/>
      <c r="O31" s="78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Nov!K32</f>
        <v>6435</v>
      </c>
      <c r="K32" s="81">
        <f t="shared" si="4"/>
        <v>7020</v>
      </c>
      <c r="L32" s="82"/>
      <c r="O32" s="79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Nov!K33</f>
        <v>1375</v>
      </c>
      <c r="K33" s="81">
        <f t="shared" si="4"/>
        <v>1500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Nov!K34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25812.84</v>
      </c>
      <c r="L35" s="82"/>
      <c r="O35" s="78"/>
    </row>
    <row r="36" spans="1:15" x14ac:dyDescent="0.25">
      <c r="O36" s="78"/>
    </row>
    <row r="37" spans="1:15" ht="18.75" x14ac:dyDescent="0.3"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O37" s="78"/>
    </row>
    <row r="38" spans="1:15" ht="18.75" x14ac:dyDescent="0.3"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A40" s="1"/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  <c r="O43" s="78"/>
    </row>
    <row r="44" spans="1:15" s="11" customFormat="1" ht="18.75" x14ac:dyDescent="0.3">
      <c r="B44" s="2" t="s">
        <v>2</v>
      </c>
      <c r="C44" s="10" t="s">
        <v>12</v>
      </c>
      <c r="D44" s="24" t="s">
        <v>22</v>
      </c>
      <c r="E44" s="1"/>
      <c r="F44" s="1"/>
      <c r="G44" s="1"/>
      <c r="H44" s="1"/>
      <c r="I44" s="1"/>
      <c r="K44" s="1"/>
      <c r="L44" s="13"/>
      <c r="N44" s="1"/>
      <c r="O44" s="78"/>
    </row>
    <row r="45" spans="1:15" s="11" customFormat="1" x14ac:dyDescent="0.25">
      <c r="A45" s="1"/>
      <c r="B45" s="1"/>
      <c r="C45" s="12">
        <f>C38+C39-C42</f>
        <v>-4351.07</v>
      </c>
      <c r="D45" s="31">
        <f>D38-D42</f>
        <v>0</v>
      </c>
      <c r="E45" s="1"/>
      <c r="F45" s="1"/>
      <c r="G45" s="1"/>
      <c r="H45" s="1"/>
      <c r="I45" s="1"/>
      <c r="J45" s="1"/>
      <c r="K45" s="1"/>
      <c r="N45" s="1"/>
      <c r="O45" s="78"/>
    </row>
    <row r="46" spans="1:15" ht="18.75" x14ac:dyDescent="0.3">
      <c r="A46" s="11"/>
      <c r="B46" s="27"/>
      <c r="C46" s="13"/>
      <c r="D46" s="83"/>
      <c r="E46" s="13"/>
      <c r="F46" s="13"/>
      <c r="G46" s="13"/>
      <c r="H46" s="13"/>
      <c r="I46" s="13"/>
      <c r="K46" s="11"/>
      <c r="O46" s="78"/>
    </row>
    <row r="47" spans="1:15" x14ac:dyDescent="0.25">
      <c r="A47" s="11"/>
      <c r="B47" s="11"/>
      <c r="C47" s="11"/>
      <c r="D47" s="32"/>
      <c r="E47" s="32"/>
      <c r="F47" s="11"/>
      <c r="G47" s="11"/>
      <c r="H47" s="11"/>
      <c r="I47" s="11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  <row r="50" spans="3:10" x14ac:dyDescent="0.25">
      <c r="G50" s="12"/>
    </row>
    <row r="51" spans="3:10" x14ac:dyDescent="0.25">
      <c r="C51" s="11"/>
      <c r="D51" s="11"/>
      <c r="E51" s="11"/>
      <c r="J51" s="1"/>
    </row>
    <row r="52" spans="3:10" x14ac:dyDescent="0.25">
      <c r="D52" s="41"/>
      <c r="J52" s="1"/>
    </row>
    <row r="53" spans="3:10" x14ac:dyDescent="0.25">
      <c r="D53" s="12"/>
      <c r="J53" s="1"/>
    </row>
  </sheetData>
  <mergeCells count="2">
    <mergeCell ref="B2:L3"/>
    <mergeCell ref="N12:O1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K272"/>
  <sheetViews>
    <sheetView tabSelected="1" topLeftCell="A246" zoomScaleNormal="100" workbookViewId="0">
      <selection activeCell="I262" sqref="I262"/>
    </sheetView>
  </sheetViews>
  <sheetFormatPr defaultRowHeight="15" x14ac:dyDescent="0.25"/>
  <cols>
    <col min="1" max="1" width="2.140625" customWidth="1"/>
    <col min="2" max="2" width="19.7109375" customWidth="1"/>
    <col min="3" max="3" width="10.7109375" style="21" customWidth="1"/>
    <col min="4" max="4" width="12" customWidth="1"/>
    <col min="5" max="5" width="24.140625" style="1" customWidth="1"/>
    <col min="6" max="6" width="15.28515625" bestFit="1" customWidth="1"/>
    <col min="7" max="7" width="14.5703125" bestFit="1" customWidth="1"/>
    <col min="9" max="9" width="17" bestFit="1" customWidth="1"/>
    <col min="10" max="10" width="10.140625" bestFit="1" customWidth="1"/>
    <col min="11" max="11" width="16" bestFit="1" customWidth="1"/>
  </cols>
  <sheetData>
    <row r="1" spans="2:11" ht="8.25" customHeight="1" thickBot="1" x14ac:dyDescent="0.3"/>
    <row r="2" spans="2:11" x14ac:dyDescent="0.25">
      <c r="B2" s="92" t="s">
        <v>58</v>
      </c>
      <c r="C2" s="93"/>
      <c r="D2" s="93"/>
      <c r="E2" s="93"/>
      <c r="F2" s="93"/>
      <c r="G2" s="93"/>
      <c r="H2" s="93"/>
      <c r="I2" s="93"/>
      <c r="J2" s="93"/>
      <c r="K2" s="94"/>
    </row>
    <row r="3" spans="2:11" ht="15.75" thickBot="1" x14ac:dyDescent="0.3">
      <c r="B3" s="95"/>
      <c r="C3" s="96"/>
      <c r="D3" s="96"/>
      <c r="E3" s="96"/>
      <c r="F3" s="96"/>
      <c r="G3" s="96"/>
      <c r="H3" s="96"/>
      <c r="I3" s="96"/>
      <c r="J3" s="96"/>
      <c r="K3" s="97"/>
    </row>
    <row r="5" spans="2:11" ht="18.75" x14ac:dyDescent="0.3">
      <c r="B5" s="14" t="s">
        <v>24</v>
      </c>
      <c r="C5" s="50" t="s">
        <v>12</v>
      </c>
      <c r="D5" s="16" t="s">
        <v>27</v>
      </c>
      <c r="E5" s="4" t="s">
        <v>28</v>
      </c>
      <c r="F5" s="16" t="s">
        <v>63</v>
      </c>
      <c r="G5" s="16" t="s">
        <v>15</v>
      </c>
      <c r="I5" s="98" t="s">
        <v>33</v>
      </c>
      <c r="J5" s="98"/>
      <c r="K5" s="98"/>
    </row>
    <row r="6" spans="2:11" ht="3" customHeight="1" x14ac:dyDescent="0.3">
      <c r="B6" s="17"/>
      <c r="C6" s="51"/>
      <c r="D6" s="18"/>
      <c r="E6" s="65"/>
      <c r="F6" s="18"/>
      <c r="G6" s="18"/>
      <c r="I6" s="43"/>
      <c r="J6" s="43"/>
      <c r="K6" s="43"/>
    </row>
    <row r="7" spans="2:11" x14ac:dyDescent="0.25">
      <c r="C7" s="21">
        <v>2500</v>
      </c>
      <c r="D7" s="36"/>
      <c r="E7" s="38"/>
      <c r="F7" s="21"/>
      <c r="G7" s="21">
        <f>C7-F7</f>
        <v>2500</v>
      </c>
      <c r="I7" s="15" t="s">
        <v>24</v>
      </c>
      <c r="K7" s="44">
        <v>2500</v>
      </c>
    </row>
    <row r="8" spans="2:11" x14ac:dyDescent="0.25">
      <c r="D8" s="36"/>
      <c r="E8" s="38"/>
      <c r="F8" s="21"/>
      <c r="G8" s="21">
        <f>G7-F8</f>
        <v>2500</v>
      </c>
      <c r="I8" s="15" t="s">
        <v>25</v>
      </c>
      <c r="K8" s="44">
        <v>1000</v>
      </c>
    </row>
    <row r="9" spans="2:11" x14ac:dyDescent="0.25">
      <c r="D9" s="36"/>
      <c r="E9" s="38"/>
      <c r="F9" s="21"/>
      <c r="G9" s="21">
        <f t="shared" ref="G9:G37" si="0">G8-F9</f>
        <v>2500</v>
      </c>
      <c r="I9" s="15" t="s">
        <v>40</v>
      </c>
      <c r="K9" s="44">
        <v>600</v>
      </c>
    </row>
    <row r="10" spans="2:11" x14ac:dyDescent="0.25">
      <c r="D10" s="36"/>
      <c r="E10" s="38"/>
      <c r="F10" s="21"/>
      <c r="G10" s="21">
        <f t="shared" si="0"/>
        <v>2500</v>
      </c>
      <c r="I10" s="15" t="s">
        <v>34</v>
      </c>
      <c r="K10" s="44">
        <v>2075</v>
      </c>
    </row>
    <row r="11" spans="2:11" x14ac:dyDescent="0.25">
      <c r="D11" s="36"/>
      <c r="E11" s="38"/>
      <c r="F11" s="21"/>
      <c r="G11" s="21">
        <f t="shared" si="0"/>
        <v>2500</v>
      </c>
      <c r="I11" s="15" t="s">
        <v>62</v>
      </c>
      <c r="K11" s="44">
        <v>500</v>
      </c>
    </row>
    <row r="12" spans="2:11" ht="18.75" x14ac:dyDescent="0.3">
      <c r="D12" s="36"/>
      <c r="E12" s="38"/>
      <c r="F12" s="21"/>
      <c r="G12" s="21">
        <f t="shared" si="0"/>
        <v>2500</v>
      </c>
      <c r="I12" s="45" t="s">
        <v>35</v>
      </c>
      <c r="J12" s="45"/>
      <c r="K12" s="46">
        <f>SUM(K7:K11)</f>
        <v>6675</v>
      </c>
    </row>
    <row r="13" spans="2:11" ht="18.75" x14ac:dyDescent="0.3">
      <c r="D13" s="36"/>
      <c r="E13" s="38"/>
      <c r="F13" s="21"/>
      <c r="G13" s="21">
        <f t="shared" si="0"/>
        <v>2500</v>
      </c>
      <c r="I13" s="47" t="s">
        <v>36</v>
      </c>
      <c r="K13" s="42">
        <f>G69+F142+F175+F254</f>
        <v>0</v>
      </c>
    </row>
    <row r="14" spans="2:11" x14ac:dyDescent="0.25">
      <c r="D14" s="36"/>
      <c r="E14" s="38"/>
      <c r="F14" s="21"/>
      <c r="G14" s="21">
        <f t="shared" si="0"/>
        <v>2500</v>
      </c>
    </row>
    <row r="15" spans="2:11" x14ac:dyDescent="0.25">
      <c r="D15" s="36"/>
      <c r="E15" s="38"/>
      <c r="F15" s="21"/>
      <c r="G15" s="21">
        <f t="shared" si="0"/>
        <v>2500</v>
      </c>
    </row>
    <row r="16" spans="2:11" x14ac:dyDescent="0.25">
      <c r="D16" s="36"/>
      <c r="E16" s="38"/>
      <c r="F16" s="21"/>
      <c r="G16" s="21">
        <f t="shared" si="0"/>
        <v>2500</v>
      </c>
    </row>
    <row r="17" spans="4:11" x14ac:dyDescent="0.25">
      <c r="D17" s="36"/>
      <c r="E17" s="38"/>
      <c r="F17" s="21"/>
      <c r="G17" s="21">
        <f t="shared" si="0"/>
        <v>2500</v>
      </c>
    </row>
    <row r="18" spans="4:11" x14ac:dyDescent="0.25">
      <c r="D18" s="36"/>
      <c r="E18" s="66"/>
      <c r="F18" s="56"/>
      <c r="G18" s="21">
        <f t="shared" si="0"/>
        <v>2500</v>
      </c>
    </row>
    <row r="19" spans="4:11" x14ac:dyDescent="0.25">
      <c r="D19" s="36"/>
      <c r="E19" s="38"/>
      <c r="F19" s="21"/>
      <c r="G19" s="21">
        <f t="shared" si="0"/>
        <v>2500</v>
      </c>
    </row>
    <row r="20" spans="4:11" x14ac:dyDescent="0.25">
      <c r="D20" s="36"/>
      <c r="E20" s="38"/>
      <c r="F20" s="21"/>
      <c r="G20" s="21">
        <f t="shared" si="0"/>
        <v>2500</v>
      </c>
    </row>
    <row r="21" spans="4:11" x14ac:dyDescent="0.25">
      <c r="D21" s="36"/>
      <c r="E21" s="38"/>
      <c r="F21" s="21"/>
      <c r="G21" s="21">
        <f t="shared" si="0"/>
        <v>2500</v>
      </c>
    </row>
    <row r="22" spans="4:11" x14ac:dyDescent="0.25">
      <c r="D22" s="36"/>
      <c r="E22" s="38"/>
      <c r="F22" s="21"/>
      <c r="G22" s="21">
        <f t="shared" si="0"/>
        <v>2500</v>
      </c>
    </row>
    <row r="23" spans="4:11" x14ac:dyDescent="0.25">
      <c r="D23" s="36"/>
      <c r="E23" s="38"/>
      <c r="F23" s="21"/>
      <c r="G23" s="21">
        <f t="shared" si="0"/>
        <v>2500</v>
      </c>
    </row>
    <row r="24" spans="4:11" x14ac:dyDescent="0.25">
      <c r="D24" s="36"/>
      <c r="E24" s="38"/>
      <c r="F24" s="21"/>
      <c r="G24" s="21">
        <f t="shared" si="0"/>
        <v>2500</v>
      </c>
    </row>
    <row r="25" spans="4:11" x14ac:dyDescent="0.25">
      <c r="D25" s="36"/>
      <c r="E25" s="38"/>
      <c r="F25" s="21"/>
      <c r="G25" s="21">
        <f t="shared" si="0"/>
        <v>2500</v>
      </c>
      <c r="J25" s="42"/>
    </row>
    <row r="26" spans="4:11" x14ac:dyDescent="0.25">
      <c r="D26" s="39"/>
      <c r="F26" s="21"/>
      <c r="G26" s="21">
        <f t="shared" si="0"/>
        <v>2500</v>
      </c>
    </row>
    <row r="27" spans="4:11" x14ac:dyDescent="0.25">
      <c r="D27" s="39"/>
      <c r="E27" s="38"/>
      <c r="F27" s="21"/>
      <c r="G27" s="21">
        <f t="shared" si="0"/>
        <v>2500</v>
      </c>
    </row>
    <row r="28" spans="4:11" x14ac:dyDescent="0.25">
      <c r="D28" s="36"/>
      <c r="E28" s="38"/>
      <c r="F28" s="21"/>
      <c r="G28" s="21">
        <f t="shared" si="0"/>
        <v>2500</v>
      </c>
    </row>
    <row r="29" spans="4:11" x14ac:dyDescent="0.25">
      <c r="D29" s="36"/>
      <c r="E29" s="38"/>
      <c r="F29" s="21"/>
      <c r="G29" s="21">
        <f t="shared" si="0"/>
        <v>2500</v>
      </c>
    </row>
    <row r="30" spans="4:11" x14ac:dyDescent="0.25">
      <c r="D30" s="36"/>
      <c r="E30" s="38"/>
      <c r="F30" s="21"/>
      <c r="G30" s="21">
        <f t="shared" si="0"/>
        <v>2500</v>
      </c>
      <c r="J30" s="39"/>
      <c r="K30" s="21"/>
    </row>
    <row r="31" spans="4:11" x14ac:dyDescent="0.25">
      <c r="D31" s="36"/>
      <c r="E31" s="38"/>
      <c r="F31" s="21"/>
      <c r="G31" s="21">
        <f t="shared" si="0"/>
        <v>2500</v>
      </c>
      <c r="J31" s="39"/>
      <c r="K31" s="21"/>
    </row>
    <row r="32" spans="4:11" x14ac:dyDescent="0.25">
      <c r="D32" s="36"/>
      <c r="E32" s="38"/>
      <c r="F32" s="21"/>
      <c r="G32" s="21">
        <f t="shared" si="0"/>
        <v>2500</v>
      </c>
      <c r="J32" s="39"/>
      <c r="K32" s="21"/>
    </row>
    <row r="33" spans="4:11" x14ac:dyDescent="0.25">
      <c r="D33" s="36"/>
      <c r="E33" s="38"/>
      <c r="F33" s="21"/>
      <c r="G33" s="21">
        <f t="shared" si="0"/>
        <v>2500</v>
      </c>
      <c r="J33" s="39"/>
      <c r="K33" s="21"/>
    </row>
    <row r="34" spans="4:11" x14ac:dyDescent="0.25">
      <c r="D34" s="36"/>
      <c r="E34" s="38"/>
      <c r="F34" s="21"/>
      <c r="G34" s="21">
        <f t="shared" si="0"/>
        <v>2500</v>
      </c>
    </row>
    <row r="35" spans="4:11" x14ac:dyDescent="0.25">
      <c r="D35" s="36"/>
      <c r="E35" s="38"/>
      <c r="F35" s="21"/>
      <c r="G35" s="21">
        <f t="shared" si="0"/>
        <v>2500</v>
      </c>
    </row>
    <row r="36" spans="4:11" x14ac:dyDescent="0.25">
      <c r="D36" s="36"/>
      <c r="E36" s="38"/>
      <c r="F36" s="21"/>
      <c r="G36" s="21">
        <f t="shared" si="0"/>
        <v>2500</v>
      </c>
    </row>
    <row r="37" spans="4:11" x14ac:dyDescent="0.25">
      <c r="D37" s="36"/>
      <c r="E37" s="38"/>
      <c r="F37" s="21"/>
      <c r="G37" s="21">
        <f t="shared" si="0"/>
        <v>2500</v>
      </c>
    </row>
    <row r="38" spans="4:11" x14ac:dyDescent="0.25">
      <c r="D38" s="36"/>
      <c r="E38" s="38"/>
      <c r="F38" s="21"/>
      <c r="G38" s="21">
        <f t="shared" ref="G38:G68" si="1">G37-F38</f>
        <v>2500</v>
      </c>
    </row>
    <row r="39" spans="4:11" x14ac:dyDescent="0.25">
      <c r="D39" s="36"/>
      <c r="E39" s="38"/>
      <c r="F39" s="21"/>
      <c r="G39" s="21">
        <f t="shared" si="1"/>
        <v>2500</v>
      </c>
    </row>
    <row r="40" spans="4:11" x14ac:dyDescent="0.25">
      <c r="D40" s="36"/>
      <c r="E40" s="38"/>
      <c r="F40" s="21"/>
      <c r="G40" s="21">
        <f t="shared" si="1"/>
        <v>2500</v>
      </c>
    </row>
    <row r="41" spans="4:11" x14ac:dyDescent="0.25">
      <c r="D41" s="36"/>
      <c r="E41" s="38"/>
      <c r="F41" s="21"/>
      <c r="G41" s="21">
        <f t="shared" si="1"/>
        <v>2500</v>
      </c>
    </row>
    <row r="42" spans="4:11" x14ac:dyDescent="0.25">
      <c r="D42" s="36"/>
      <c r="E42" s="38"/>
      <c r="F42" s="21"/>
      <c r="G42" s="21">
        <f t="shared" si="1"/>
        <v>2500</v>
      </c>
    </row>
    <row r="43" spans="4:11" x14ac:dyDescent="0.25">
      <c r="D43" s="36"/>
      <c r="E43" s="38"/>
      <c r="F43" s="21"/>
      <c r="G43" s="21">
        <f t="shared" si="1"/>
        <v>2500</v>
      </c>
    </row>
    <row r="44" spans="4:11" x14ac:dyDescent="0.25">
      <c r="D44" s="36"/>
      <c r="E44" s="38"/>
      <c r="F44" s="21"/>
      <c r="G44" s="21">
        <f t="shared" si="1"/>
        <v>2500</v>
      </c>
    </row>
    <row r="45" spans="4:11" x14ac:dyDescent="0.25">
      <c r="D45" s="36"/>
      <c r="E45" s="38"/>
      <c r="F45" s="21"/>
      <c r="G45" s="21">
        <f t="shared" si="1"/>
        <v>2500</v>
      </c>
    </row>
    <row r="46" spans="4:11" x14ac:dyDescent="0.25">
      <c r="D46" s="36"/>
      <c r="E46" s="38"/>
      <c r="F46" s="21"/>
      <c r="G46" s="21">
        <f t="shared" si="1"/>
        <v>2500</v>
      </c>
    </row>
    <row r="47" spans="4:11" x14ac:dyDescent="0.25">
      <c r="D47" s="36"/>
      <c r="E47" s="38"/>
      <c r="F47" s="21"/>
      <c r="G47" s="21">
        <f t="shared" si="1"/>
        <v>2500</v>
      </c>
    </row>
    <row r="48" spans="4:11" x14ac:dyDescent="0.25">
      <c r="D48" s="36"/>
      <c r="E48" s="38"/>
      <c r="F48" s="21"/>
      <c r="G48" s="21">
        <f t="shared" si="1"/>
        <v>2500</v>
      </c>
    </row>
    <row r="49" spans="4:7" x14ac:dyDescent="0.25">
      <c r="D49" s="36"/>
      <c r="E49" s="38"/>
      <c r="F49" s="21"/>
      <c r="G49" s="21">
        <f t="shared" si="1"/>
        <v>2500</v>
      </c>
    </row>
    <row r="50" spans="4:7" x14ac:dyDescent="0.25">
      <c r="D50" s="36"/>
      <c r="E50" s="38"/>
      <c r="F50" s="21"/>
      <c r="G50" s="21">
        <f t="shared" si="1"/>
        <v>2500</v>
      </c>
    </row>
    <row r="51" spans="4:7" x14ac:dyDescent="0.25">
      <c r="D51" s="36"/>
      <c r="E51" s="38"/>
      <c r="F51" s="21"/>
      <c r="G51" s="21">
        <f t="shared" si="1"/>
        <v>2500</v>
      </c>
    </row>
    <row r="52" spans="4:7" x14ac:dyDescent="0.25">
      <c r="D52" s="36"/>
      <c r="E52" s="38"/>
      <c r="F52" s="21"/>
      <c r="G52" s="21">
        <f t="shared" si="1"/>
        <v>2500</v>
      </c>
    </row>
    <row r="53" spans="4:7" x14ac:dyDescent="0.25">
      <c r="D53" s="36"/>
      <c r="E53" s="38"/>
      <c r="F53" s="21"/>
      <c r="G53" s="21">
        <f t="shared" si="1"/>
        <v>2500</v>
      </c>
    </row>
    <row r="54" spans="4:7" x14ac:dyDescent="0.25">
      <c r="D54" s="36"/>
      <c r="E54" s="38"/>
      <c r="F54" s="21"/>
      <c r="G54" s="21">
        <f t="shared" si="1"/>
        <v>2500</v>
      </c>
    </row>
    <row r="55" spans="4:7" x14ac:dyDescent="0.25">
      <c r="D55" s="36"/>
      <c r="E55" s="38"/>
      <c r="F55" s="21"/>
      <c r="G55" s="21">
        <f t="shared" si="1"/>
        <v>2500</v>
      </c>
    </row>
    <row r="56" spans="4:7" x14ac:dyDescent="0.25">
      <c r="D56" s="36"/>
      <c r="E56" s="38"/>
      <c r="F56" s="21"/>
      <c r="G56" s="21">
        <f t="shared" si="1"/>
        <v>2500</v>
      </c>
    </row>
    <row r="57" spans="4:7" x14ac:dyDescent="0.25">
      <c r="D57" s="36"/>
      <c r="E57" s="38"/>
      <c r="F57" s="21"/>
      <c r="G57" s="21">
        <f t="shared" si="1"/>
        <v>2500</v>
      </c>
    </row>
    <row r="58" spans="4:7" x14ac:dyDescent="0.25">
      <c r="D58" s="36"/>
      <c r="E58" s="38"/>
      <c r="F58" s="21"/>
      <c r="G58" s="21">
        <f t="shared" si="1"/>
        <v>2500</v>
      </c>
    </row>
    <row r="59" spans="4:7" x14ac:dyDescent="0.25">
      <c r="D59" s="36"/>
      <c r="E59" s="38"/>
      <c r="F59" s="21"/>
      <c r="G59" s="21">
        <f t="shared" si="1"/>
        <v>2500</v>
      </c>
    </row>
    <row r="60" spans="4:7" x14ac:dyDescent="0.25">
      <c r="D60" s="36"/>
      <c r="E60" s="38"/>
      <c r="F60" s="21"/>
      <c r="G60" s="21">
        <f t="shared" si="1"/>
        <v>2500</v>
      </c>
    </row>
    <row r="61" spans="4:7" x14ac:dyDescent="0.25">
      <c r="D61" s="36"/>
      <c r="E61" s="38"/>
      <c r="F61" s="21"/>
      <c r="G61" s="21">
        <f t="shared" si="1"/>
        <v>2500</v>
      </c>
    </row>
    <row r="62" spans="4:7" x14ac:dyDescent="0.25">
      <c r="D62" s="36"/>
      <c r="E62" s="38"/>
      <c r="F62" s="21"/>
      <c r="G62" s="21">
        <f t="shared" si="1"/>
        <v>2500</v>
      </c>
    </row>
    <row r="63" spans="4:7" x14ac:dyDescent="0.25">
      <c r="D63" s="36"/>
      <c r="E63" s="38"/>
      <c r="F63" s="21"/>
      <c r="G63" s="21">
        <f t="shared" si="1"/>
        <v>2500</v>
      </c>
    </row>
    <row r="64" spans="4:7" x14ac:dyDescent="0.25">
      <c r="D64" s="36"/>
      <c r="E64" s="38"/>
      <c r="F64" s="21"/>
      <c r="G64" s="21">
        <f t="shared" si="1"/>
        <v>2500</v>
      </c>
    </row>
    <row r="65" spans="2:8" x14ac:dyDescent="0.25">
      <c r="D65" s="36"/>
      <c r="E65" s="38"/>
      <c r="F65" s="21"/>
      <c r="G65" s="21">
        <f t="shared" si="1"/>
        <v>2500</v>
      </c>
    </row>
    <row r="66" spans="2:8" x14ac:dyDescent="0.25">
      <c r="D66" s="36"/>
      <c r="E66" s="38"/>
      <c r="F66" s="21"/>
      <c r="G66" s="21">
        <f t="shared" si="1"/>
        <v>2500</v>
      </c>
    </row>
    <row r="67" spans="2:8" x14ac:dyDescent="0.25">
      <c r="D67" s="36"/>
      <c r="E67" s="38"/>
      <c r="F67" s="21"/>
      <c r="G67" s="21">
        <f t="shared" si="1"/>
        <v>2500</v>
      </c>
    </row>
    <row r="68" spans="2:8" x14ac:dyDescent="0.25">
      <c r="D68" s="36"/>
      <c r="E68" s="38"/>
      <c r="F68" s="21"/>
      <c r="G68" s="21">
        <f t="shared" si="1"/>
        <v>2500</v>
      </c>
    </row>
    <row r="69" spans="2:8" ht="18.75" x14ac:dyDescent="0.3">
      <c r="D69" s="47" t="s">
        <v>1</v>
      </c>
      <c r="E69" s="67"/>
      <c r="F69" s="59"/>
      <c r="G69" s="60">
        <f>SUM(F7:F68)</f>
        <v>0</v>
      </c>
    </row>
    <row r="71" spans="2:8" ht="18.75" x14ac:dyDescent="0.3">
      <c r="B71" s="14" t="s">
        <v>25</v>
      </c>
      <c r="C71" s="50" t="s">
        <v>12</v>
      </c>
      <c r="D71" s="16" t="s">
        <v>27</v>
      </c>
      <c r="E71" s="4" t="s">
        <v>28</v>
      </c>
      <c r="F71" s="16" t="s">
        <v>63</v>
      </c>
      <c r="G71" s="16" t="s">
        <v>15</v>
      </c>
    </row>
    <row r="72" spans="2:8" ht="4.5" customHeight="1" x14ac:dyDescent="0.25">
      <c r="B72" s="19"/>
      <c r="C72" s="52"/>
      <c r="D72" s="20"/>
      <c r="E72" s="68"/>
      <c r="F72" s="19"/>
      <c r="G72" s="20"/>
    </row>
    <row r="73" spans="2:8" x14ac:dyDescent="0.25">
      <c r="C73" s="21">
        <v>1000</v>
      </c>
      <c r="D73" s="36"/>
      <c r="E73" s="38"/>
      <c r="F73" s="21"/>
      <c r="G73" s="21">
        <f>C73-F73</f>
        <v>1000</v>
      </c>
    </row>
    <row r="74" spans="2:8" x14ac:dyDescent="0.25">
      <c r="D74" s="36"/>
      <c r="E74" s="38"/>
      <c r="F74" s="21"/>
      <c r="G74" s="21">
        <f>G73-F74</f>
        <v>1000</v>
      </c>
    </row>
    <row r="75" spans="2:8" x14ac:dyDescent="0.25">
      <c r="D75" s="36"/>
      <c r="E75" s="38"/>
      <c r="F75" s="21"/>
      <c r="G75" s="21">
        <f>G74-F75</f>
        <v>1000</v>
      </c>
    </row>
    <row r="76" spans="2:8" x14ac:dyDescent="0.25">
      <c r="D76" s="36"/>
      <c r="E76" s="38"/>
      <c r="F76" s="21"/>
      <c r="G76" s="21">
        <f t="shared" ref="G76:G138" si="2">G75-F76</f>
        <v>1000</v>
      </c>
    </row>
    <row r="77" spans="2:8" x14ac:dyDescent="0.25">
      <c r="D77" s="36"/>
      <c r="E77" s="38"/>
      <c r="F77" s="21"/>
      <c r="G77" s="21">
        <f t="shared" si="2"/>
        <v>1000</v>
      </c>
    </row>
    <row r="78" spans="2:8" x14ac:dyDescent="0.25">
      <c r="D78" s="36"/>
      <c r="F78" s="21"/>
      <c r="G78" s="21">
        <f t="shared" si="2"/>
        <v>1000</v>
      </c>
    </row>
    <row r="79" spans="2:8" x14ac:dyDescent="0.25">
      <c r="D79" s="36"/>
      <c r="E79" s="38"/>
      <c r="F79" s="21"/>
      <c r="G79" s="21">
        <f t="shared" si="2"/>
        <v>1000</v>
      </c>
    </row>
    <row r="80" spans="2:8" x14ac:dyDescent="0.25">
      <c r="D80" s="36"/>
      <c r="E80" s="38"/>
      <c r="F80" s="21"/>
      <c r="G80" s="21">
        <f t="shared" si="2"/>
        <v>1000</v>
      </c>
      <c r="H80" s="42"/>
    </row>
    <row r="81" spans="4:9" x14ac:dyDescent="0.25">
      <c r="D81" s="36"/>
      <c r="E81" s="38"/>
      <c r="F81" s="21"/>
      <c r="G81" s="21">
        <f t="shared" si="2"/>
        <v>1000</v>
      </c>
    </row>
    <row r="82" spans="4:9" x14ac:dyDescent="0.25">
      <c r="D82" s="36"/>
      <c r="E82" s="38"/>
      <c r="F82" s="21"/>
      <c r="G82" s="21">
        <f t="shared" si="2"/>
        <v>1000</v>
      </c>
    </row>
    <row r="83" spans="4:9" x14ac:dyDescent="0.25">
      <c r="D83" s="36"/>
      <c r="E83" s="38"/>
      <c r="F83" s="21"/>
      <c r="G83" s="21">
        <f t="shared" si="2"/>
        <v>1000</v>
      </c>
    </row>
    <row r="84" spans="4:9" x14ac:dyDescent="0.25">
      <c r="D84" s="36"/>
      <c r="E84" s="38"/>
      <c r="F84" s="21"/>
      <c r="G84" s="21">
        <f t="shared" si="2"/>
        <v>1000</v>
      </c>
    </row>
    <row r="85" spans="4:9" x14ac:dyDescent="0.25">
      <c r="D85" s="36"/>
      <c r="E85" s="38"/>
      <c r="F85" s="21"/>
      <c r="G85" s="21">
        <f t="shared" si="2"/>
        <v>1000</v>
      </c>
    </row>
    <row r="86" spans="4:9" x14ac:dyDescent="0.25">
      <c r="D86" s="36"/>
      <c r="E86" s="38"/>
      <c r="F86" s="21"/>
      <c r="G86" s="21">
        <f t="shared" si="2"/>
        <v>1000</v>
      </c>
    </row>
    <row r="87" spans="4:9" x14ac:dyDescent="0.25">
      <c r="D87" s="36"/>
      <c r="E87" s="38"/>
      <c r="F87" s="21"/>
      <c r="G87" s="21">
        <f t="shared" si="2"/>
        <v>1000</v>
      </c>
      <c r="I87" s="42"/>
    </row>
    <row r="88" spans="4:9" x14ac:dyDescent="0.25">
      <c r="D88" s="36"/>
      <c r="E88" s="38"/>
      <c r="F88" s="21"/>
      <c r="G88" s="21">
        <f t="shared" si="2"/>
        <v>1000</v>
      </c>
    </row>
    <row r="89" spans="4:9" x14ac:dyDescent="0.25">
      <c r="D89" s="36"/>
      <c r="E89" s="38"/>
      <c r="F89" s="21"/>
      <c r="G89" s="21">
        <f t="shared" si="2"/>
        <v>1000</v>
      </c>
    </row>
    <row r="90" spans="4:9" x14ac:dyDescent="0.25">
      <c r="D90" s="36"/>
      <c r="E90" s="38"/>
      <c r="F90" s="21"/>
      <c r="G90" s="21">
        <f t="shared" si="2"/>
        <v>1000</v>
      </c>
    </row>
    <row r="91" spans="4:9" x14ac:dyDescent="0.25">
      <c r="D91" s="36"/>
      <c r="E91" s="38"/>
      <c r="F91" s="21"/>
      <c r="G91" s="21">
        <f t="shared" si="2"/>
        <v>1000</v>
      </c>
    </row>
    <row r="92" spans="4:9" x14ac:dyDescent="0.25">
      <c r="D92" s="36"/>
      <c r="E92" s="38"/>
      <c r="F92" s="21"/>
      <c r="G92" s="21">
        <f t="shared" si="2"/>
        <v>1000</v>
      </c>
    </row>
    <row r="93" spans="4:9" x14ac:dyDescent="0.25">
      <c r="D93" s="36"/>
      <c r="E93" s="38"/>
      <c r="F93" s="21"/>
      <c r="G93" s="21">
        <f t="shared" si="2"/>
        <v>1000</v>
      </c>
    </row>
    <row r="94" spans="4:9" x14ac:dyDescent="0.25">
      <c r="D94" s="36"/>
      <c r="E94" s="38"/>
      <c r="F94" s="21"/>
      <c r="G94" s="21">
        <f t="shared" si="2"/>
        <v>1000</v>
      </c>
    </row>
    <row r="95" spans="4:9" x14ac:dyDescent="0.25">
      <c r="D95" s="36"/>
      <c r="E95" s="38"/>
      <c r="F95" s="21"/>
      <c r="G95" s="21">
        <f t="shared" si="2"/>
        <v>1000</v>
      </c>
    </row>
    <row r="96" spans="4:9" x14ac:dyDescent="0.25">
      <c r="D96" s="36"/>
      <c r="E96" s="38"/>
      <c r="F96" s="21"/>
      <c r="G96" s="21">
        <f t="shared" si="2"/>
        <v>1000</v>
      </c>
    </row>
    <row r="97" spans="4:7" x14ac:dyDescent="0.25">
      <c r="D97" s="36"/>
      <c r="E97" s="38"/>
      <c r="F97" s="21"/>
      <c r="G97" s="21">
        <f t="shared" si="2"/>
        <v>1000</v>
      </c>
    </row>
    <row r="98" spans="4:7" x14ac:dyDescent="0.25">
      <c r="D98" s="36"/>
      <c r="E98" s="38"/>
      <c r="F98" s="21"/>
      <c r="G98" s="21">
        <f t="shared" si="2"/>
        <v>1000</v>
      </c>
    </row>
    <row r="99" spans="4:7" x14ac:dyDescent="0.25">
      <c r="D99" s="36"/>
      <c r="E99" s="38"/>
      <c r="F99" s="21"/>
      <c r="G99" s="21">
        <f t="shared" si="2"/>
        <v>1000</v>
      </c>
    </row>
    <row r="100" spans="4:7" x14ac:dyDescent="0.25">
      <c r="D100" s="36"/>
      <c r="E100" s="38"/>
      <c r="F100" s="21"/>
      <c r="G100" s="21">
        <f t="shared" si="2"/>
        <v>1000</v>
      </c>
    </row>
    <row r="101" spans="4:7" x14ac:dyDescent="0.25">
      <c r="D101" s="36"/>
      <c r="E101" s="38"/>
      <c r="F101" s="21"/>
      <c r="G101" s="21">
        <f t="shared" si="2"/>
        <v>1000</v>
      </c>
    </row>
    <row r="102" spans="4:7" x14ac:dyDescent="0.25">
      <c r="D102" s="36"/>
      <c r="E102" s="38"/>
      <c r="F102" s="21"/>
      <c r="G102" s="21">
        <f t="shared" si="2"/>
        <v>1000</v>
      </c>
    </row>
    <row r="103" spans="4:7" x14ac:dyDescent="0.25">
      <c r="D103" s="36"/>
      <c r="E103" s="38"/>
      <c r="F103" s="21"/>
      <c r="G103" s="21">
        <f t="shared" si="2"/>
        <v>1000</v>
      </c>
    </row>
    <row r="104" spans="4:7" x14ac:dyDescent="0.25">
      <c r="D104" s="36"/>
      <c r="E104" s="38"/>
      <c r="F104" s="21"/>
      <c r="G104" s="21">
        <f t="shared" si="2"/>
        <v>1000</v>
      </c>
    </row>
    <row r="105" spans="4:7" x14ac:dyDescent="0.25">
      <c r="D105" s="72"/>
      <c r="E105" s="38"/>
      <c r="F105" s="21"/>
      <c r="G105" s="21">
        <f t="shared" si="2"/>
        <v>1000</v>
      </c>
    </row>
    <row r="106" spans="4:7" x14ac:dyDescent="0.25">
      <c r="D106" s="39"/>
      <c r="F106" s="21"/>
      <c r="G106" s="21">
        <f t="shared" si="2"/>
        <v>1000</v>
      </c>
    </row>
    <row r="107" spans="4:7" x14ac:dyDescent="0.25">
      <c r="D107" s="36"/>
      <c r="E107" s="38"/>
      <c r="F107" s="21"/>
      <c r="G107" s="21">
        <f t="shared" si="2"/>
        <v>1000</v>
      </c>
    </row>
    <row r="108" spans="4:7" x14ac:dyDescent="0.25">
      <c r="D108" s="36"/>
      <c r="E108" s="38"/>
      <c r="F108" s="21"/>
      <c r="G108" s="21">
        <f t="shared" si="2"/>
        <v>1000</v>
      </c>
    </row>
    <row r="109" spans="4:7" x14ac:dyDescent="0.25">
      <c r="D109" s="36"/>
      <c r="E109" s="38"/>
      <c r="F109" s="21"/>
      <c r="G109" s="21">
        <f t="shared" si="2"/>
        <v>1000</v>
      </c>
    </row>
    <row r="110" spans="4:7" x14ac:dyDescent="0.25">
      <c r="D110" s="36"/>
      <c r="E110" s="38"/>
      <c r="F110" s="21"/>
      <c r="G110" s="21">
        <f t="shared" si="2"/>
        <v>1000</v>
      </c>
    </row>
    <row r="111" spans="4:7" x14ac:dyDescent="0.25">
      <c r="D111" s="36"/>
      <c r="E111" s="38"/>
      <c r="F111" s="21"/>
      <c r="G111" s="21">
        <f t="shared" si="2"/>
        <v>1000</v>
      </c>
    </row>
    <row r="112" spans="4:7" x14ac:dyDescent="0.25">
      <c r="D112" s="36"/>
      <c r="E112" s="38"/>
      <c r="F112" s="21"/>
      <c r="G112" s="21">
        <f t="shared" si="2"/>
        <v>1000</v>
      </c>
    </row>
    <row r="113" spans="4:7" x14ac:dyDescent="0.25">
      <c r="D113" s="36"/>
      <c r="E113" s="38"/>
      <c r="F113" s="21"/>
      <c r="G113" s="21">
        <f t="shared" si="2"/>
        <v>1000</v>
      </c>
    </row>
    <row r="114" spans="4:7" x14ac:dyDescent="0.25">
      <c r="D114" s="36"/>
      <c r="E114" s="38"/>
      <c r="F114" s="21"/>
      <c r="G114" s="21">
        <f t="shared" si="2"/>
        <v>1000</v>
      </c>
    </row>
    <row r="115" spans="4:7" x14ac:dyDescent="0.25">
      <c r="D115" s="36"/>
      <c r="E115" s="38"/>
      <c r="F115" s="21"/>
      <c r="G115" s="21">
        <f t="shared" si="2"/>
        <v>1000</v>
      </c>
    </row>
    <row r="116" spans="4:7" x14ac:dyDescent="0.25">
      <c r="D116" s="72"/>
      <c r="E116" s="38"/>
      <c r="F116" s="21"/>
      <c r="G116" s="21">
        <f t="shared" si="2"/>
        <v>1000</v>
      </c>
    </row>
    <row r="117" spans="4:7" x14ac:dyDescent="0.25">
      <c r="D117" s="72"/>
      <c r="E117" s="38"/>
      <c r="F117" s="21"/>
      <c r="G117" s="21">
        <f t="shared" si="2"/>
        <v>1000</v>
      </c>
    </row>
    <row r="118" spans="4:7" x14ac:dyDescent="0.25">
      <c r="D118" s="39"/>
      <c r="E118" s="38"/>
      <c r="F118" s="21"/>
      <c r="G118" s="21">
        <f t="shared" si="2"/>
        <v>1000</v>
      </c>
    </row>
    <row r="119" spans="4:7" x14ac:dyDescent="0.25">
      <c r="D119" s="39"/>
      <c r="E119" s="38"/>
      <c r="F119" s="21"/>
      <c r="G119" s="21">
        <f t="shared" si="2"/>
        <v>1000</v>
      </c>
    </row>
    <row r="120" spans="4:7" x14ac:dyDescent="0.25">
      <c r="D120" s="39"/>
      <c r="F120" s="21"/>
      <c r="G120" s="21">
        <f t="shared" si="2"/>
        <v>1000</v>
      </c>
    </row>
    <row r="121" spans="4:7" x14ac:dyDescent="0.25">
      <c r="D121" s="39"/>
      <c r="E121" s="38"/>
      <c r="F121" s="21"/>
      <c r="G121" s="21">
        <f t="shared" si="2"/>
        <v>1000</v>
      </c>
    </row>
    <row r="122" spans="4:7" x14ac:dyDescent="0.25">
      <c r="D122" s="39"/>
      <c r="E122" s="38"/>
      <c r="F122" s="21"/>
      <c r="G122" s="21">
        <f t="shared" si="2"/>
        <v>1000</v>
      </c>
    </row>
    <row r="123" spans="4:7" x14ac:dyDescent="0.25">
      <c r="D123" s="39"/>
      <c r="E123" s="38"/>
      <c r="F123" s="21"/>
      <c r="G123" s="21">
        <f t="shared" si="2"/>
        <v>1000</v>
      </c>
    </row>
    <row r="124" spans="4:7" x14ac:dyDescent="0.25">
      <c r="D124" s="39"/>
      <c r="E124" s="38"/>
      <c r="F124" s="21"/>
      <c r="G124" s="21">
        <f t="shared" si="2"/>
        <v>1000</v>
      </c>
    </row>
    <row r="125" spans="4:7" x14ac:dyDescent="0.25">
      <c r="D125" s="39"/>
      <c r="E125" s="38"/>
      <c r="F125" s="21"/>
      <c r="G125" s="21">
        <f t="shared" si="2"/>
        <v>1000</v>
      </c>
    </row>
    <row r="126" spans="4:7" x14ac:dyDescent="0.25">
      <c r="D126" s="39"/>
      <c r="F126" s="21"/>
      <c r="G126" s="21">
        <f t="shared" si="2"/>
        <v>1000</v>
      </c>
    </row>
    <row r="127" spans="4:7" x14ac:dyDescent="0.25">
      <c r="D127" s="39"/>
      <c r="E127" s="38"/>
      <c r="F127" s="21"/>
      <c r="G127" s="21">
        <f t="shared" si="2"/>
        <v>1000</v>
      </c>
    </row>
    <row r="128" spans="4:7" x14ac:dyDescent="0.25">
      <c r="D128" s="39"/>
      <c r="E128" s="38"/>
      <c r="F128" s="21"/>
      <c r="G128" s="21">
        <f t="shared" si="2"/>
        <v>1000</v>
      </c>
    </row>
    <row r="129" spans="2:7" x14ac:dyDescent="0.25">
      <c r="D129" s="39"/>
      <c r="E129" s="38"/>
      <c r="F129" s="21"/>
      <c r="G129" s="21">
        <f t="shared" si="2"/>
        <v>1000</v>
      </c>
    </row>
    <row r="130" spans="2:7" x14ac:dyDescent="0.25">
      <c r="D130" s="39"/>
      <c r="E130" s="38"/>
      <c r="F130" s="21"/>
      <c r="G130" s="21">
        <f t="shared" si="2"/>
        <v>1000</v>
      </c>
    </row>
    <row r="131" spans="2:7" x14ac:dyDescent="0.25">
      <c r="D131" s="39"/>
      <c r="E131" s="38"/>
      <c r="F131" s="21"/>
      <c r="G131" s="21">
        <f t="shared" si="2"/>
        <v>1000</v>
      </c>
    </row>
    <row r="132" spans="2:7" x14ac:dyDescent="0.25">
      <c r="D132" s="39"/>
      <c r="E132" s="38"/>
      <c r="F132" s="21"/>
      <c r="G132" s="21">
        <f t="shared" si="2"/>
        <v>1000</v>
      </c>
    </row>
    <row r="133" spans="2:7" x14ac:dyDescent="0.25">
      <c r="D133" s="39"/>
      <c r="E133" s="38"/>
      <c r="F133" s="21"/>
      <c r="G133" s="21">
        <f t="shared" si="2"/>
        <v>1000</v>
      </c>
    </row>
    <row r="134" spans="2:7" x14ac:dyDescent="0.25">
      <c r="D134" s="39"/>
      <c r="E134" s="38"/>
      <c r="F134" s="21"/>
      <c r="G134" s="21">
        <f t="shared" si="2"/>
        <v>1000</v>
      </c>
    </row>
    <row r="135" spans="2:7" x14ac:dyDescent="0.25">
      <c r="D135" s="39"/>
      <c r="E135" s="38"/>
      <c r="F135" s="21"/>
      <c r="G135" s="21">
        <f t="shared" si="2"/>
        <v>1000</v>
      </c>
    </row>
    <row r="136" spans="2:7" x14ac:dyDescent="0.25">
      <c r="D136" s="39"/>
      <c r="E136" s="38"/>
      <c r="F136" s="21"/>
      <c r="G136" s="21">
        <f t="shared" si="2"/>
        <v>1000</v>
      </c>
    </row>
    <row r="137" spans="2:7" x14ac:dyDescent="0.25">
      <c r="D137" s="39"/>
      <c r="E137" s="38"/>
      <c r="F137" s="21"/>
      <c r="G137" s="21">
        <f t="shared" si="2"/>
        <v>1000</v>
      </c>
    </row>
    <row r="138" spans="2:7" x14ac:dyDescent="0.25">
      <c r="D138" s="39"/>
      <c r="E138" s="38"/>
      <c r="F138" s="21"/>
      <c r="G138" s="21">
        <f t="shared" si="2"/>
        <v>1000</v>
      </c>
    </row>
    <row r="139" spans="2:7" ht="15.75" customHeight="1" x14ac:dyDescent="0.25">
      <c r="D139" s="39"/>
      <c r="E139" s="38"/>
      <c r="F139" s="21"/>
      <c r="G139" s="21">
        <f t="shared" ref="G139:G141" si="3">G138-F139</f>
        <v>1000</v>
      </c>
    </row>
    <row r="140" spans="2:7" ht="15.75" customHeight="1" x14ac:dyDescent="0.25">
      <c r="D140" s="39"/>
      <c r="E140" s="38"/>
      <c r="F140" s="21"/>
      <c r="G140" s="21">
        <f t="shared" si="3"/>
        <v>1000</v>
      </c>
    </row>
    <row r="141" spans="2:7" ht="15.75" customHeight="1" x14ac:dyDescent="0.25">
      <c r="D141" s="39"/>
      <c r="E141" s="38"/>
      <c r="F141" s="21"/>
      <c r="G141" s="21">
        <f t="shared" si="3"/>
        <v>1000</v>
      </c>
    </row>
    <row r="142" spans="2:7" x14ac:dyDescent="0.25">
      <c r="B142" s="15" t="s">
        <v>26</v>
      </c>
      <c r="D142" s="21"/>
      <c r="E142" s="38"/>
      <c r="F142" s="21">
        <f>SUM(F73:F139)</f>
        <v>0</v>
      </c>
      <c r="G142" s="21"/>
    </row>
    <row r="144" spans="2:7" ht="18.75" x14ac:dyDescent="0.3">
      <c r="B144" s="25" t="s">
        <v>37</v>
      </c>
      <c r="C144" s="50" t="s">
        <v>12</v>
      </c>
      <c r="D144" s="16" t="s">
        <v>27</v>
      </c>
      <c r="E144" s="4" t="s">
        <v>28</v>
      </c>
      <c r="F144" s="16" t="s">
        <v>63</v>
      </c>
      <c r="G144" s="16" t="s">
        <v>15</v>
      </c>
    </row>
    <row r="145" spans="2:7" ht="4.5" customHeight="1" x14ac:dyDescent="0.25">
      <c r="B145" s="33"/>
      <c r="C145" s="53"/>
      <c r="D145" s="33"/>
      <c r="E145" s="69"/>
      <c r="F145" s="33"/>
      <c r="G145" s="33"/>
    </row>
    <row r="146" spans="2:7" x14ac:dyDescent="0.25">
      <c r="C146" s="21">
        <v>600</v>
      </c>
      <c r="D146" s="72"/>
      <c r="E146" s="38"/>
      <c r="F146" s="21"/>
      <c r="G146" s="21">
        <f>C146-F146</f>
        <v>600</v>
      </c>
    </row>
    <row r="147" spans="2:7" x14ac:dyDescent="0.25">
      <c r="D147" s="72"/>
      <c r="E147" s="38"/>
      <c r="F147" s="21"/>
      <c r="G147" s="21">
        <f>G146-F147</f>
        <v>600</v>
      </c>
    </row>
    <row r="148" spans="2:7" x14ac:dyDescent="0.25">
      <c r="D148" s="72"/>
      <c r="E148" s="38"/>
      <c r="F148" s="21"/>
      <c r="G148" s="21">
        <f t="shared" ref="G148:G174" si="4">G147-F148</f>
        <v>600</v>
      </c>
    </row>
    <row r="149" spans="2:7" x14ac:dyDescent="0.25">
      <c r="D149" s="72"/>
      <c r="E149" s="38"/>
      <c r="F149" s="21"/>
      <c r="G149" s="21">
        <f>G148-F149</f>
        <v>600</v>
      </c>
    </row>
    <row r="150" spans="2:7" x14ac:dyDescent="0.25">
      <c r="D150" s="72"/>
      <c r="E150" s="38"/>
      <c r="F150" s="21"/>
      <c r="G150" s="21">
        <f t="shared" si="4"/>
        <v>600</v>
      </c>
    </row>
    <row r="151" spans="2:7" x14ac:dyDescent="0.25">
      <c r="D151" s="72"/>
      <c r="E151" s="38"/>
      <c r="F151" s="21"/>
      <c r="G151" s="21">
        <f t="shared" si="4"/>
        <v>600</v>
      </c>
    </row>
    <row r="152" spans="2:7" x14ac:dyDescent="0.25">
      <c r="D152" s="72"/>
      <c r="E152" s="38"/>
      <c r="F152" s="21"/>
      <c r="G152" s="21">
        <f t="shared" si="4"/>
        <v>600</v>
      </c>
    </row>
    <row r="153" spans="2:7" x14ac:dyDescent="0.25">
      <c r="D153" s="72"/>
      <c r="E153" s="38"/>
      <c r="F153" s="21"/>
      <c r="G153" s="21">
        <f t="shared" si="4"/>
        <v>600</v>
      </c>
    </row>
    <row r="154" spans="2:7" x14ac:dyDescent="0.25">
      <c r="D154" s="72"/>
      <c r="E154" s="38"/>
      <c r="F154" s="21"/>
      <c r="G154" s="21">
        <f t="shared" si="4"/>
        <v>600</v>
      </c>
    </row>
    <row r="155" spans="2:7" x14ac:dyDescent="0.25">
      <c r="D155" s="72"/>
      <c r="E155" s="38"/>
      <c r="F155" s="21"/>
      <c r="G155" s="21">
        <f t="shared" si="4"/>
        <v>600</v>
      </c>
    </row>
    <row r="156" spans="2:7" x14ac:dyDescent="0.25">
      <c r="D156" s="72"/>
      <c r="E156" s="38"/>
      <c r="F156" s="21"/>
      <c r="G156" s="21">
        <f t="shared" si="4"/>
        <v>600</v>
      </c>
    </row>
    <row r="157" spans="2:7" x14ac:dyDescent="0.25">
      <c r="D157" s="72"/>
      <c r="E157" s="38"/>
      <c r="F157" s="21"/>
      <c r="G157" s="21">
        <f t="shared" si="4"/>
        <v>600</v>
      </c>
    </row>
    <row r="158" spans="2:7" x14ac:dyDescent="0.25">
      <c r="D158" s="72"/>
      <c r="E158" s="38"/>
      <c r="F158" s="21"/>
      <c r="G158" s="21">
        <f t="shared" si="4"/>
        <v>600</v>
      </c>
    </row>
    <row r="159" spans="2:7" x14ac:dyDescent="0.25">
      <c r="D159" s="39"/>
      <c r="F159" s="21"/>
      <c r="G159" s="21">
        <f t="shared" si="4"/>
        <v>600</v>
      </c>
    </row>
    <row r="160" spans="2:7" x14ac:dyDescent="0.25">
      <c r="D160" s="72"/>
      <c r="E160" s="38"/>
      <c r="F160" s="21"/>
      <c r="G160" s="21">
        <f t="shared" si="4"/>
        <v>600</v>
      </c>
    </row>
    <row r="161" spans="2:7" x14ac:dyDescent="0.25">
      <c r="D161" s="36"/>
      <c r="E161" s="38"/>
      <c r="F161" s="21"/>
      <c r="G161" s="21">
        <f t="shared" si="4"/>
        <v>600</v>
      </c>
    </row>
    <row r="162" spans="2:7" x14ac:dyDescent="0.25">
      <c r="D162" s="39"/>
      <c r="E162" s="37"/>
      <c r="F162" s="21"/>
      <c r="G162" s="21">
        <f t="shared" si="4"/>
        <v>600</v>
      </c>
    </row>
    <row r="163" spans="2:7" x14ac:dyDescent="0.25">
      <c r="D163" s="39"/>
      <c r="E163" s="38"/>
      <c r="F163" s="21"/>
      <c r="G163" s="21">
        <f t="shared" si="4"/>
        <v>600</v>
      </c>
    </row>
    <row r="164" spans="2:7" x14ac:dyDescent="0.25">
      <c r="D164" s="72"/>
      <c r="E164" s="38"/>
      <c r="F164" s="21"/>
      <c r="G164" s="21">
        <f t="shared" si="4"/>
        <v>600</v>
      </c>
    </row>
    <row r="165" spans="2:7" x14ac:dyDescent="0.25">
      <c r="G165" s="21">
        <f t="shared" si="4"/>
        <v>600</v>
      </c>
    </row>
    <row r="166" spans="2:7" x14ac:dyDescent="0.25">
      <c r="G166" s="21">
        <f t="shared" si="4"/>
        <v>600</v>
      </c>
    </row>
    <row r="167" spans="2:7" x14ac:dyDescent="0.25">
      <c r="D167" s="37"/>
      <c r="E167" s="38"/>
      <c r="F167" s="21"/>
      <c r="G167" s="21">
        <f t="shared" si="4"/>
        <v>600</v>
      </c>
    </row>
    <row r="168" spans="2:7" x14ac:dyDescent="0.25">
      <c r="D168" s="37"/>
      <c r="E168" s="38"/>
      <c r="F168" s="21"/>
      <c r="G168" s="21">
        <f t="shared" si="4"/>
        <v>600</v>
      </c>
    </row>
    <row r="169" spans="2:7" x14ac:dyDescent="0.25">
      <c r="D169" s="37"/>
      <c r="E169" s="38"/>
      <c r="F169" s="21"/>
      <c r="G169" s="21">
        <f t="shared" si="4"/>
        <v>600</v>
      </c>
    </row>
    <row r="170" spans="2:7" x14ac:dyDescent="0.25">
      <c r="G170" s="21">
        <f t="shared" si="4"/>
        <v>600</v>
      </c>
    </row>
    <row r="171" spans="2:7" x14ac:dyDescent="0.25">
      <c r="G171" s="21">
        <f t="shared" si="4"/>
        <v>600</v>
      </c>
    </row>
    <row r="172" spans="2:7" x14ac:dyDescent="0.25">
      <c r="G172" s="21">
        <f t="shared" si="4"/>
        <v>600</v>
      </c>
    </row>
    <row r="173" spans="2:7" x14ac:dyDescent="0.25">
      <c r="G173" s="21">
        <f t="shared" si="4"/>
        <v>600</v>
      </c>
    </row>
    <row r="174" spans="2:7" x14ac:dyDescent="0.25">
      <c r="D174" s="11"/>
      <c r="E174" s="38"/>
      <c r="F174" s="21"/>
      <c r="G174" s="21">
        <f t="shared" si="4"/>
        <v>600</v>
      </c>
    </row>
    <row r="175" spans="2:7" x14ac:dyDescent="0.25">
      <c r="B175" s="15" t="s">
        <v>26</v>
      </c>
      <c r="D175" s="11"/>
      <c r="E175" s="38"/>
      <c r="F175" s="21">
        <f>SUM(F146:F174)</f>
        <v>0</v>
      </c>
      <c r="G175" s="21"/>
    </row>
    <row r="176" spans="2:7" x14ac:dyDescent="0.25">
      <c r="D176" s="1"/>
      <c r="G176" s="21"/>
    </row>
    <row r="177" spans="2:7" ht="18.75" x14ac:dyDescent="0.3">
      <c r="B177" s="14" t="s">
        <v>32</v>
      </c>
      <c r="C177" s="50" t="s">
        <v>12</v>
      </c>
      <c r="D177" s="16" t="s">
        <v>27</v>
      </c>
      <c r="E177" s="4"/>
      <c r="F177" s="16" t="s">
        <v>63</v>
      </c>
      <c r="G177" s="16" t="s">
        <v>15</v>
      </c>
    </row>
    <row r="178" spans="2:7" ht="4.5" customHeight="1" x14ac:dyDescent="0.3">
      <c r="B178" s="34"/>
      <c r="C178" s="54"/>
      <c r="D178" s="35"/>
      <c r="E178" s="70"/>
      <c r="F178" s="35"/>
      <c r="G178" s="35"/>
    </row>
    <row r="179" spans="2:7" x14ac:dyDescent="0.25">
      <c r="C179" s="21">
        <f>630+1445</f>
        <v>2075</v>
      </c>
      <c r="D179" s="36"/>
      <c r="E179" s="38"/>
      <c r="F179" s="21"/>
      <c r="G179" s="21">
        <f>C179-F179</f>
        <v>2075</v>
      </c>
    </row>
    <row r="180" spans="2:7" x14ac:dyDescent="0.25">
      <c r="D180" s="36"/>
      <c r="E180" s="38"/>
      <c r="F180" s="21"/>
      <c r="G180" s="21">
        <f>G179-F180</f>
        <v>2075</v>
      </c>
    </row>
    <row r="181" spans="2:7" x14ac:dyDescent="0.25">
      <c r="D181" s="36"/>
      <c r="E181" s="38"/>
      <c r="F181" s="21"/>
      <c r="G181" s="21">
        <f>G180-F181</f>
        <v>2075</v>
      </c>
    </row>
    <row r="182" spans="2:7" x14ac:dyDescent="0.25">
      <c r="D182" s="36"/>
      <c r="E182" s="38"/>
      <c r="F182" s="21"/>
      <c r="G182" s="21">
        <f>G181-F182</f>
        <v>2075</v>
      </c>
    </row>
    <row r="183" spans="2:7" x14ac:dyDescent="0.25">
      <c r="D183" s="36"/>
      <c r="E183" s="38"/>
      <c r="F183" s="21"/>
      <c r="G183" s="21">
        <f>G182-F183</f>
        <v>2075</v>
      </c>
    </row>
    <row r="184" spans="2:7" x14ac:dyDescent="0.25">
      <c r="D184" s="36"/>
      <c r="E184" s="38"/>
      <c r="F184" s="21"/>
      <c r="G184" s="21">
        <f t="shared" ref="G184:G200" si="5">G183-F184</f>
        <v>2075</v>
      </c>
    </row>
    <row r="185" spans="2:7" x14ac:dyDescent="0.25">
      <c r="D185" s="39"/>
      <c r="F185" s="21"/>
      <c r="G185" s="21">
        <f t="shared" si="5"/>
        <v>2075</v>
      </c>
    </row>
    <row r="186" spans="2:7" x14ac:dyDescent="0.25">
      <c r="D186" s="36"/>
      <c r="E186" s="38"/>
      <c r="F186" s="21"/>
      <c r="G186" s="21">
        <f t="shared" si="5"/>
        <v>2075</v>
      </c>
    </row>
    <row r="187" spans="2:7" x14ac:dyDescent="0.25">
      <c r="D187" s="36"/>
      <c r="E187" s="38"/>
      <c r="F187" s="21"/>
      <c r="G187" s="21">
        <f t="shared" si="5"/>
        <v>2075</v>
      </c>
    </row>
    <row r="188" spans="2:7" x14ac:dyDescent="0.25">
      <c r="D188" s="36"/>
      <c r="E188" s="38"/>
      <c r="F188" s="21"/>
      <c r="G188" s="21">
        <f t="shared" si="5"/>
        <v>2075</v>
      </c>
    </row>
    <row r="189" spans="2:7" x14ac:dyDescent="0.25">
      <c r="D189" s="36"/>
      <c r="E189" s="38"/>
      <c r="F189" s="21"/>
      <c r="G189" s="21">
        <f t="shared" si="5"/>
        <v>2075</v>
      </c>
    </row>
    <row r="190" spans="2:7" x14ac:dyDescent="0.25">
      <c r="D190" s="36"/>
      <c r="E190" s="38"/>
      <c r="F190" s="21"/>
      <c r="G190" s="21">
        <f t="shared" si="5"/>
        <v>2075</v>
      </c>
    </row>
    <row r="191" spans="2:7" x14ac:dyDescent="0.25">
      <c r="D191" s="36"/>
      <c r="E191" s="38"/>
      <c r="F191" s="21"/>
      <c r="G191" s="21">
        <f t="shared" si="5"/>
        <v>2075</v>
      </c>
    </row>
    <row r="192" spans="2:7" x14ac:dyDescent="0.25">
      <c r="D192" s="39"/>
      <c r="F192" s="21"/>
      <c r="G192" s="21">
        <f t="shared" si="5"/>
        <v>2075</v>
      </c>
    </row>
    <row r="193" spans="2:7" x14ac:dyDescent="0.25">
      <c r="D193" s="36"/>
      <c r="E193" s="38"/>
      <c r="F193" s="21"/>
      <c r="G193" s="21">
        <f t="shared" si="5"/>
        <v>2075</v>
      </c>
    </row>
    <row r="194" spans="2:7" x14ac:dyDescent="0.25">
      <c r="D194" s="36"/>
      <c r="E194" s="38"/>
      <c r="F194" s="21"/>
      <c r="G194" s="21">
        <f t="shared" si="5"/>
        <v>2075</v>
      </c>
    </row>
    <row r="195" spans="2:7" x14ac:dyDescent="0.25">
      <c r="D195" s="36"/>
      <c r="E195" s="38"/>
      <c r="F195" s="21"/>
      <c r="G195" s="21">
        <f t="shared" si="5"/>
        <v>2075</v>
      </c>
    </row>
    <row r="196" spans="2:7" x14ac:dyDescent="0.25">
      <c r="D196" s="36"/>
      <c r="E196" s="38"/>
      <c r="F196" s="21"/>
      <c r="G196" s="21">
        <f t="shared" si="5"/>
        <v>2075</v>
      </c>
    </row>
    <row r="197" spans="2:7" x14ac:dyDescent="0.25">
      <c r="D197" s="36"/>
      <c r="E197" s="38"/>
      <c r="F197" s="21"/>
      <c r="G197" s="21">
        <f t="shared" si="5"/>
        <v>2075</v>
      </c>
    </row>
    <row r="198" spans="2:7" x14ac:dyDescent="0.25">
      <c r="D198" s="36"/>
      <c r="E198" s="38"/>
      <c r="F198" s="21"/>
      <c r="G198" s="21">
        <f t="shared" si="5"/>
        <v>2075</v>
      </c>
    </row>
    <row r="199" spans="2:7" x14ac:dyDescent="0.25">
      <c r="D199" s="39"/>
      <c r="F199" s="21"/>
      <c r="G199" s="21">
        <f t="shared" si="5"/>
        <v>2075</v>
      </c>
    </row>
    <row r="200" spans="2:7" x14ac:dyDescent="0.25">
      <c r="B200" s="15"/>
      <c r="D200" s="36"/>
      <c r="E200" s="38"/>
      <c r="F200" s="21"/>
      <c r="G200" s="21">
        <f t="shared" si="5"/>
        <v>2075</v>
      </c>
    </row>
    <row r="201" spans="2:7" x14ac:dyDescent="0.25">
      <c r="B201" s="15"/>
      <c r="D201" s="36"/>
      <c r="E201" s="38"/>
      <c r="F201" s="21"/>
      <c r="G201" s="21">
        <f t="shared" ref="G201:G253" si="6">G200-F201</f>
        <v>2075</v>
      </c>
    </row>
    <row r="202" spans="2:7" x14ac:dyDescent="0.25">
      <c r="B202" s="15"/>
      <c r="D202" s="36"/>
      <c r="E202" s="38"/>
      <c r="F202" s="21"/>
      <c r="G202" s="21">
        <f t="shared" si="6"/>
        <v>2075</v>
      </c>
    </row>
    <row r="203" spans="2:7" x14ac:dyDescent="0.25">
      <c r="B203" s="15"/>
      <c r="D203" s="36"/>
      <c r="E203" s="38"/>
      <c r="F203" s="21"/>
      <c r="G203" s="21">
        <f t="shared" si="6"/>
        <v>2075</v>
      </c>
    </row>
    <row r="204" spans="2:7" x14ac:dyDescent="0.25">
      <c r="B204" s="15"/>
      <c r="D204" s="36"/>
      <c r="E204" s="38"/>
      <c r="F204" s="21"/>
      <c r="G204" s="21">
        <f t="shared" si="6"/>
        <v>2075</v>
      </c>
    </row>
    <row r="205" spans="2:7" x14ac:dyDescent="0.25">
      <c r="B205" s="15"/>
      <c r="D205" s="36"/>
      <c r="E205" s="38"/>
      <c r="F205" s="21"/>
      <c r="G205" s="21">
        <f t="shared" si="6"/>
        <v>2075</v>
      </c>
    </row>
    <row r="206" spans="2:7" x14ac:dyDescent="0.25">
      <c r="B206" s="15"/>
      <c r="D206" s="36"/>
      <c r="E206" s="38"/>
      <c r="F206" s="21"/>
      <c r="G206" s="21">
        <f t="shared" si="6"/>
        <v>2075</v>
      </c>
    </row>
    <row r="207" spans="2:7" x14ac:dyDescent="0.25">
      <c r="B207" s="15"/>
      <c r="D207" s="36"/>
      <c r="E207" s="38"/>
      <c r="F207" s="21"/>
      <c r="G207" s="21">
        <f t="shared" si="6"/>
        <v>2075</v>
      </c>
    </row>
    <row r="208" spans="2:7" x14ac:dyDescent="0.25">
      <c r="B208" s="15"/>
      <c r="D208" s="36"/>
      <c r="E208" s="38"/>
      <c r="F208" s="21"/>
      <c r="G208" s="21">
        <f t="shared" si="6"/>
        <v>2075</v>
      </c>
    </row>
    <row r="209" spans="2:7" x14ac:dyDescent="0.25">
      <c r="B209" s="15"/>
      <c r="D209" s="36"/>
      <c r="E209" s="38"/>
      <c r="F209" s="21"/>
      <c r="G209" s="21">
        <f t="shared" si="6"/>
        <v>2075</v>
      </c>
    </row>
    <row r="210" spans="2:7" x14ac:dyDescent="0.25">
      <c r="B210" s="15"/>
      <c r="D210" s="36"/>
      <c r="E210" s="38"/>
      <c r="F210" s="21"/>
      <c r="G210" s="21">
        <f t="shared" si="6"/>
        <v>2075</v>
      </c>
    </row>
    <row r="211" spans="2:7" x14ac:dyDescent="0.25">
      <c r="B211" s="15"/>
      <c r="D211" s="36"/>
      <c r="E211" s="38"/>
      <c r="F211" s="21"/>
      <c r="G211" s="21">
        <f t="shared" si="6"/>
        <v>2075</v>
      </c>
    </row>
    <row r="212" spans="2:7" x14ac:dyDescent="0.25">
      <c r="B212" s="15"/>
      <c r="D212" s="36"/>
      <c r="E212" s="38"/>
      <c r="F212" s="21"/>
      <c r="G212" s="21">
        <f t="shared" si="6"/>
        <v>2075</v>
      </c>
    </row>
    <row r="213" spans="2:7" x14ac:dyDescent="0.25">
      <c r="B213" s="15"/>
      <c r="D213" s="36"/>
      <c r="E213" s="38"/>
      <c r="F213" s="21"/>
      <c r="G213" s="21">
        <f t="shared" si="6"/>
        <v>2075</v>
      </c>
    </row>
    <row r="214" spans="2:7" x14ac:dyDescent="0.25">
      <c r="B214" s="15"/>
      <c r="D214" s="36"/>
      <c r="E214" s="38"/>
      <c r="F214" s="21"/>
      <c r="G214" s="21">
        <f t="shared" si="6"/>
        <v>2075</v>
      </c>
    </row>
    <row r="215" spans="2:7" x14ac:dyDescent="0.25">
      <c r="B215" s="15"/>
      <c r="D215" s="36"/>
      <c r="E215" s="38"/>
      <c r="F215" s="21"/>
      <c r="G215" s="21">
        <f t="shared" si="6"/>
        <v>2075</v>
      </c>
    </row>
    <row r="216" spans="2:7" x14ac:dyDescent="0.25">
      <c r="B216" s="15"/>
      <c r="D216" s="36"/>
      <c r="E216" s="38"/>
      <c r="F216" s="21"/>
      <c r="G216" s="21">
        <f t="shared" si="6"/>
        <v>2075</v>
      </c>
    </row>
    <row r="217" spans="2:7" x14ac:dyDescent="0.25">
      <c r="B217" s="15"/>
      <c r="D217" s="36"/>
      <c r="E217" s="38"/>
      <c r="F217" s="21"/>
      <c r="G217" s="21">
        <f t="shared" si="6"/>
        <v>2075</v>
      </c>
    </row>
    <row r="218" spans="2:7" x14ac:dyDescent="0.25">
      <c r="B218" s="15"/>
      <c r="D218" s="36"/>
      <c r="E218" s="38"/>
      <c r="F218" s="21"/>
      <c r="G218" s="21">
        <f t="shared" si="6"/>
        <v>2075</v>
      </c>
    </row>
    <row r="219" spans="2:7" x14ac:dyDescent="0.25">
      <c r="B219" s="15"/>
      <c r="D219" s="36"/>
      <c r="E219" s="38"/>
      <c r="F219" s="21"/>
      <c r="G219" s="21">
        <f t="shared" si="6"/>
        <v>2075</v>
      </c>
    </row>
    <row r="220" spans="2:7" x14ac:dyDescent="0.25">
      <c r="B220" s="15"/>
      <c r="D220" s="36"/>
      <c r="E220" s="38"/>
      <c r="F220" s="21"/>
      <c r="G220" s="21">
        <f t="shared" si="6"/>
        <v>2075</v>
      </c>
    </row>
    <row r="221" spans="2:7" x14ac:dyDescent="0.25">
      <c r="B221" s="15"/>
      <c r="D221" s="36"/>
      <c r="E221" s="38"/>
      <c r="F221" s="21"/>
      <c r="G221" s="21">
        <f t="shared" si="6"/>
        <v>2075</v>
      </c>
    </row>
    <row r="222" spans="2:7" x14ac:dyDescent="0.25">
      <c r="B222" s="15"/>
      <c r="D222" s="36"/>
      <c r="E222" s="38"/>
      <c r="F222" s="21"/>
      <c r="G222" s="21">
        <f t="shared" si="6"/>
        <v>2075</v>
      </c>
    </row>
    <row r="223" spans="2:7" x14ac:dyDescent="0.25">
      <c r="B223" s="15"/>
      <c r="D223" s="36"/>
      <c r="E223" s="38"/>
      <c r="F223" s="21"/>
      <c r="G223" s="21">
        <f t="shared" si="6"/>
        <v>2075</v>
      </c>
    </row>
    <row r="224" spans="2:7" x14ac:dyDescent="0.25">
      <c r="B224" s="15"/>
      <c r="D224" s="36"/>
      <c r="E224" s="38"/>
      <c r="F224" s="21"/>
      <c r="G224" s="21">
        <f t="shared" si="6"/>
        <v>2075</v>
      </c>
    </row>
    <row r="225" spans="2:7" x14ac:dyDescent="0.25">
      <c r="B225" s="15"/>
      <c r="D225" s="36"/>
      <c r="E225" s="38"/>
      <c r="F225" s="21"/>
      <c r="G225" s="21">
        <f t="shared" si="6"/>
        <v>2075</v>
      </c>
    </row>
    <row r="226" spans="2:7" x14ac:dyDescent="0.25">
      <c r="B226" s="15"/>
      <c r="D226" s="36"/>
      <c r="E226" s="38"/>
      <c r="F226" s="21"/>
      <c r="G226" s="21">
        <f t="shared" si="6"/>
        <v>2075</v>
      </c>
    </row>
    <row r="227" spans="2:7" x14ac:dyDescent="0.25">
      <c r="B227" s="15"/>
      <c r="D227" s="36"/>
      <c r="E227" s="38"/>
      <c r="F227" s="21"/>
      <c r="G227" s="21">
        <f t="shared" si="6"/>
        <v>2075</v>
      </c>
    </row>
    <row r="228" spans="2:7" x14ac:dyDescent="0.25">
      <c r="B228" s="15"/>
      <c r="D228" s="36"/>
      <c r="E228" s="38"/>
      <c r="F228" s="21"/>
      <c r="G228" s="21">
        <f t="shared" si="6"/>
        <v>2075</v>
      </c>
    </row>
    <row r="229" spans="2:7" x14ac:dyDescent="0.25">
      <c r="B229" s="15"/>
      <c r="D229" s="36"/>
      <c r="E229" s="38"/>
      <c r="F229" s="21"/>
      <c r="G229" s="21">
        <f t="shared" si="6"/>
        <v>2075</v>
      </c>
    </row>
    <row r="230" spans="2:7" x14ac:dyDescent="0.25">
      <c r="B230" s="15"/>
      <c r="D230" s="36"/>
      <c r="E230" s="38"/>
      <c r="F230" s="21"/>
      <c r="G230" s="21">
        <f t="shared" si="6"/>
        <v>2075</v>
      </c>
    </row>
    <row r="231" spans="2:7" x14ac:dyDescent="0.25">
      <c r="B231" s="15"/>
      <c r="D231" s="36"/>
      <c r="E231" s="38"/>
      <c r="F231" s="21"/>
      <c r="G231" s="21">
        <f t="shared" si="6"/>
        <v>2075</v>
      </c>
    </row>
    <row r="232" spans="2:7" x14ac:dyDescent="0.25">
      <c r="B232" s="15"/>
      <c r="D232" s="36"/>
      <c r="E232" s="38"/>
      <c r="F232" s="21"/>
      <c r="G232" s="21">
        <f t="shared" si="6"/>
        <v>2075</v>
      </c>
    </row>
    <row r="233" spans="2:7" x14ac:dyDescent="0.25">
      <c r="B233" s="15"/>
      <c r="D233" s="36"/>
      <c r="E233" s="38"/>
      <c r="F233" s="21"/>
      <c r="G233" s="21">
        <f t="shared" si="6"/>
        <v>2075</v>
      </c>
    </row>
    <row r="234" spans="2:7" x14ac:dyDescent="0.25">
      <c r="B234" s="15"/>
      <c r="D234" s="36"/>
      <c r="E234" s="38"/>
      <c r="F234" s="21"/>
      <c r="G234" s="21">
        <f t="shared" si="6"/>
        <v>2075</v>
      </c>
    </row>
    <row r="235" spans="2:7" x14ac:dyDescent="0.25">
      <c r="B235" s="15"/>
      <c r="D235" s="36"/>
      <c r="E235" s="38"/>
      <c r="F235" s="21"/>
      <c r="G235" s="21">
        <f t="shared" si="6"/>
        <v>2075</v>
      </c>
    </row>
    <row r="236" spans="2:7" x14ac:dyDescent="0.25">
      <c r="B236" s="15"/>
      <c r="D236" s="36"/>
      <c r="E236" s="38"/>
      <c r="F236" s="21"/>
      <c r="G236" s="21">
        <f t="shared" si="6"/>
        <v>2075</v>
      </c>
    </row>
    <row r="237" spans="2:7" x14ac:dyDescent="0.25">
      <c r="B237" s="15"/>
      <c r="D237" s="36"/>
      <c r="E237" s="38"/>
      <c r="F237" s="21"/>
      <c r="G237" s="21">
        <f t="shared" si="6"/>
        <v>2075</v>
      </c>
    </row>
    <row r="238" spans="2:7" x14ac:dyDescent="0.25">
      <c r="B238" s="15"/>
      <c r="D238" s="36"/>
      <c r="E238" s="38"/>
      <c r="F238" s="21"/>
      <c r="G238" s="21">
        <f t="shared" si="6"/>
        <v>2075</v>
      </c>
    </row>
    <row r="239" spans="2:7" x14ac:dyDescent="0.25">
      <c r="B239" s="15"/>
      <c r="D239" s="36"/>
      <c r="E239" s="38"/>
      <c r="F239" s="21"/>
      <c r="G239" s="21">
        <f t="shared" si="6"/>
        <v>2075</v>
      </c>
    </row>
    <row r="240" spans="2:7" x14ac:dyDescent="0.25">
      <c r="B240" s="15"/>
      <c r="D240" s="36"/>
      <c r="E240" s="38"/>
      <c r="F240" s="21"/>
      <c r="G240" s="21">
        <f t="shared" si="6"/>
        <v>2075</v>
      </c>
    </row>
    <row r="241" spans="2:7" x14ac:dyDescent="0.25">
      <c r="B241" s="15"/>
      <c r="D241" s="36"/>
      <c r="E241" s="38"/>
      <c r="F241" s="21"/>
      <c r="G241" s="21">
        <f t="shared" si="6"/>
        <v>2075</v>
      </c>
    </row>
    <row r="242" spans="2:7" x14ac:dyDescent="0.25">
      <c r="B242" s="15"/>
      <c r="D242" s="36"/>
      <c r="E242" s="38"/>
      <c r="F242" s="21"/>
      <c r="G242" s="21">
        <f t="shared" si="6"/>
        <v>2075</v>
      </c>
    </row>
    <row r="243" spans="2:7" x14ac:dyDescent="0.25">
      <c r="B243" s="15"/>
      <c r="D243" s="36"/>
      <c r="E243" s="38"/>
      <c r="F243" s="21"/>
      <c r="G243" s="21">
        <f t="shared" si="6"/>
        <v>2075</v>
      </c>
    </row>
    <row r="244" spans="2:7" x14ac:dyDescent="0.25">
      <c r="B244" s="15"/>
      <c r="D244" s="36"/>
      <c r="E244" s="38"/>
      <c r="F244" s="21"/>
      <c r="G244" s="21">
        <f t="shared" si="6"/>
        <v>2075</v>
      </c>
    </row>
    <row r="245" spans="2:7" x14ac:dyDescent="0.25">
      <c r="B245" s="15"/>
      <c r="D245" s="36"/>
      <c r="E245" s="38"/>
      <c r="F245" s="21"/>
      <c r="G245" s="21">
        <f t="shared" si="6"/>
        <v>2075</v>
      </c>
    </row>
    <row r="246" spans="2:7" x14ac:dyDescent="0.25">
      <c r="B246" s="15"/>
      <c r="D246" s="36"/>
      <c r="E246" s="38"/>
      <c r="F246" s="21"/>
      <c r="G246" s="21">
        <f t="shared" si="6"/>
        <v>2075</v>
      </c>
    </row>
    <row r="247" spans="2:7" x14ac:dyDescent="0.25">
      <c r="B247" s="15"/>
      <c r="D247" s="36"/>
      <c r="E247" s="38"/>
      <c r="F247" s="21"/>
      <c r="G247" s="21">
        <f t="shared" si="6"/>
        <v>2075</v>
      </c>
    </row>
    <row r="248" spans="2:7" x14ac:dyDescent="0.25">
      <c r="B248" s="15"/>
      <c r="D248" s="36"/>
      <c r="E248" s="38"/>
      <c r="F248" s="21"/>
      <c r="G248" s="21">
        <f t="shared" si="6"/>
        <v>2075</v>
      </c>
    </row>
    <row r="249" spans="2:7" x14ac:dyDescent="0.25">
      <c r="B249" s="15"/>
      <c r="D249" s="36"/>
      <c r="E249" s="38"/>
      <c r="F249" s="21"/>
      <c r="G249" s="21">
        <f t="shared" si="6"/>
        <v>2075</v>
      </c>
    </row>
    <row r="250" spans="2:7" x14ac:dyDescent="0.25">
      <c r="B250" s="15"/>
      <c r="D250" s="36"/>
      <c r="E250" s="38"/>
      <c r="F250" s="21"/>
      <c r="G250" s="21">
        <f t="shared" si="6"/>
        <v>2075</v>
      </c>
    </row>
    <row r="251" spans="2:7" x14ac:dyDescent="0.25">
      <c r="B251" s="15"/>
      <c r="D251" s="36"/>
      <c r="E251" s="38"/>
      <c r="F251" s="21"/>
      <c r="G251" s="21">
        <f t="shared" si="6"/>
        <v>2075</v>
      </c>
    </row>
    <row r="252" spans="2:7" x14ac:dyDescent="0.25">
      <c r="B252" s="15"/>
      <c r="D252" s="36"/>
      <c r="E252" s="38"/>
      <c r="F252" s="21"/>
      <c r="G252" s="21">
        <f t="shared" si="6"/>
        <v>2075</v>
      </c>
    </row>
    <row r="253" spans="2:7" x14ac:dyDescent="0.25">
      <c r="B253" s="15"/>
      <c r="D253" s="36"/>
      <c r="E253" s="38"/>
      <c r="F253" s="21"/>
      <c r="G253" s="21">
        <f t="shared" si="6"/>
        <v>2075</v>
      </c>
    </row>
    <row r="254" spans="2:7" x14ac:dyDescent="0.25">
      <c r="B254" s="15" t="s">
        <v>1</v>
      </c>
      <c r="D254" s="21"/>
      <c r="E254" s="38"/>
      <c r="F254" s="21">
        <f>SUM(F179:F253)</f>
        <v>0</v>
      </c>
      <c r="G254" s="21"/>
    </row>
    <row r="255" spans="2:7" x14ac:dyDescent="0.25">
      <c r="G255" s="21"/>
    </row>
    <row r="256" spans="2:7" ht="18.75" x14ac:dyDescent="0.3">
      <c r="B256" s="14" t="s">
        <v>44</v>
      </c>
      <c r="D256" s="16" t="s">
        <v>27</v>
      </c>
      <c r="E256" s="4" t="s">
        <v>28</v>
      </c>
      <c r="F256" s="16" t="s">
        <v>63</v>
      </c>
      <c r="G256" s="16" t="s">
        <v>43</v>
      </c>
    </row>
    <row r="257" spans="2:7" ht="6.75" customHeight="1" x14ac:dyDescent="0.25">
      <c r="B257" s="49"/>
      <c r="C257" s="55"/>
      <c r="D257" s="49"/>
      <c r="E257" s="71"/>
      <c r="F257" s="49"/>
      <c r="G257" s="49"/>
    </row>
    <row r="258" spans="2:7" x14ac:dyDescent="0.25">
      <c r="C258" s="21">
        <v>500</v>
      </c>
      <c r="D258" s="36"/>
      <c r="E258" s="38"/>
      <c r="F258" s="21"/>
      <c r="G258" s="21">
        <f>C258-F258</f>
        <v>500</v>
      </c>
    </row>
    <row r="259" spans="2:7" x14ac:dyDescent="0.25">
      <c r="D259" s="36"/>
      <c r="E259" s="38"/>
      <c r="F259" s="21"/>
      <c r="G259" s="21">
        <f>G258-F259</f>
        <v>500</v>
      </c>
    </row>
    <row r="260" spans="2:7" x14ac:dyDescent="0.25">
      <c r="D260" s="36"/>
      <c r="E260" s="38"/>
      <c r="F260" s="21"/>
      <c r="G260" s="21">
        <f t="shared" ref="G260:G268" si="7">G259-F260</f>
        <v>500</v>
      </c>
    </row>
    <row r="261" spans="2:7" x14ac:dyDescent="0.25">
      <c r="D261" s="36"/>
      <c r="E261" s="38"/>
      <c r="F261" s="21"/>
      <c r="G261" s="21">
        <f t="shared" si="7"/>
        <v>500</v>
      </c>
    </row>
    <row r="262" spans="2:7" x14ac:dyDescent="0.25">
      <c r="D262" s="39"/>
      <c r="F262" s="21"/>
      <c r="G262" s="21">
        <f t="shared" si="7"/>
        <v>500</v>
      </c>
    </row>
    <row r="263" spans="2:7" x14ac:dyDescent="0.25">
      <c r="D263" s="39"/>
      <c r="F263" s="21"/>
      <c r="G263" s="21">
        <f>G262-F263</f>
        <v>500</v>
      </c>
    </row>
    <row r="264" spans="2:7" x14ac:dyDescent="0.25">
      <c r="D264" s="36"/>
      <c r="F264" s="21"/>
      <c r="G264" s="21">
        <f t="shared" si="7"/>
        <v>500</v>
      </c>
    </row>
    <row r="265" spans="2:7" x14ac:dyDescent="0.25">
      <c r="D265" s="36"/>
      <c r="F265" s="21"/>
      <c r="G265" s="21">
        <f t="shared" si="7"/>
        <v>500</v>
      </c>
    </row>
    <row r="266" spans="2:7" x14ac:dyDescent="0.25">
      <c r="D266" s="36"/>
      <c r="F266" s="21"/>
      <c r="G266" s="21">
        <f t="shared" si="7"/>
        <v>500</v>
      </c>
    </row>
    <row r="267" spans="2:7" x14ac:dyDescent="0.25">
      <c r="D267" s="39"/>
      <c r="G267" s="21">
        <f t="shared" si="7"/>
        <v>500</v>
      </c>
    </row>
    <row r="268" spans="2:7" x14ac:dyDescent="0.25">
      <c r="G268" s="21">
        <f t="shared" si="7"/>
        <v>500</v>
      </c>
    </row>
    <row r="272" spans="2:7" x14ac:dyDescent="0.25">
      <c r="B272" t="s">
        <v>46</v>
      </c>
      <c r="F272" s="42">
        <f>SUM(F258:F271)</f>
        <v>0</v>
      </c>
    </row>
  </sheetData>
  <mergeCells count="2">
    <mergeCell ref="B2:K3"/>
    <mergeCell ref="I5:K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"/>
  <sheetViews>
    <sheetView workbookViewId="0">
      <selection activeCell="N8" sqref="N8:O2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5" ht="8.25" customHeight="1" thickBot="1" x14ac:dyDescent="0.3"/>
    <row r="2" spans="2:15" ht="15" customHeight="1" x14ac:dyDescent="0.25">
      <c r="B2" s="85">
        <v>45323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5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5" x14ac:dyDescent="0.25">
      <c r="L4" s="26"/>
    </row>
    <row r="5" spans="2:15" ht="18.75" x14ac:dyDescent="0.3">
      <c r="B5" s="2" t="s">
        <v>3</v>
      </c>
      <c r="I5" s="11"/>
    </row>
    <row r="6" spans="2:15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5" ht="6.75" customHeight="1" x14ac:dyDescent="0.25">
      <c r="J7" s="32"/>
    </row>
    <row r="8" spans="2:15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  <c r="N8" s="77"/>
      <c r="O8" s="77"/>
    </row>
    <row r="9" spans="2:15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'Jan '!K9</f>
        <v>702.71</v>
      </c>
      <c r="K9" s="22">
        <f>J9+C9-I9</f>
        <v>1352.71</v>
      </c>
      <c r="L9" s="1" t="s">
        <v>41</v>
      </c>
      <c r="M9" s="74"/>
      <c r="N9" s="99"/>
      <c r="O9" s="78"/>
    </row>
    <row r="10" spans="2:15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'Jan '!K10</f>
        <v>278.53999999999996</v>
      </c>
      <c r="K10" s="22">
        <f t="shared" ref="K10:K23" si="1">J10+C10-I10</f>
        <v>428.53999999999996</v>
      </c>
      <c r="M10" s="73"/>
      <c r="N10" s="99"/>
      <c r="O10" s="78"/>
    </row>
    <row r="11" spans="2:15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'Jan '!K11</f>
        <v>685</v>
      </c>
      <c r="K11" s="22">
        <f t="shared" si="1"/>
        <v>1135</v>
      </c>
      <c r="M11" s="4"/>
      <c r="N11" s="99"/>
      <c r="O11" s="78"/>
    </row>
    <row r="12" spans="2:15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'Jan '!K12</f>
        <v>130.17000000000002</v>
      </c>
      <c r="K12" s="22">
        <f t="shared" si="1"/>
        <v>180.17000000000002</v>
      </c>
      <c r="M12" s="26"/>
      <c r="N12" s="99"/>
      <c r="O12" s="100"/>
    </row>
    <row r="13" spans="2:15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'Jan '!K13</f>
        <v>250.8</v>
      </c>
      <c r="K13" s="22">
        <f t="shared" si="1"/>
        <v>400.8</v>
      </c>
      <c r="M13" s="37"/>
      <c r="N13" s="99"/>
      <c r="O13" s="78"/>
    </row>
    <row r="14" spans="2:15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'Jan '!K14</f>
        <v>169.8</v>
      </c>
      <c r="K14" s="22">
        <f t="shared" si="1"/>
        <v>289.8</v>
      </c>
      <c r="M14" s="37"/>
      <c r="N14" s="99"/>
      <c r="O14" s="78"/>
    </row>
    <row r="15" spans="2:15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'Jan '!K15</f>
        <v>333.89</v>
      </c>
      <c r="K15" s="22">
        <f t="shared" si="1"/>
        <v>468.89</v>
      </c>
      <c r="M15" s="37"/>
      <c r="N15" s="99"/>
      <c r="O15" s="78"/>
    </row>
    <row r="16" spans="2:15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'Jan '!K16</f>
        <v>71.08</v>
      </c>
      <c r="K16" s="22">
        <f t="shared" si="1"/>
        <v>106.08</v>
      </c>
      <c r="N16" s="99"/>
      <c r="O16" s="78"/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'Jan '!K17</f>
        <v>100</v>
      </c>
      <c r="K17" s="22">
        <f t="shared" si="1"/>
        <v>200</v>
      </c>
      <c r="M17" s="11"/>
      <c r="N17" s="99"/>
      <c r="O17" s="78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'Jan '!K18</f>
        <v>52</v>
      </c>
      <c r="K18" s="22">
        <f t="shared" si="1"/>
        <v>92</v>
      </c>
      <c r="M18" s="32"/>
      <c r="N18" s="99"/>
      <c r="O18" s="78"/>
      <c r="P18" s="11"/>
    </row>
    <row r="19" spans="2:16" ht="15" customHeight="1" x14ac:dyDescent="0.25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'Jan '!K19</f>
        <v>82.3</v>
      </c>
      <c r="K19" s="22">
        <f t="shared" si="1"/>
        <v>122.3</v>
      </c>
      <c r="M19" s="11"/>
      <c r="N19" s="99"/>
      <c r="O19" s="78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'Jan '!K20</f>
        <v>238.91</v>
      </c>
      <c r="K20" s="22">
        <f t="shared" si="1"/>
        <v>313.90999999999997</v>
      </c>
      <c r="M20" s="75"/>
      <c r="N20" s="99"/>
      <c r="O20" s="78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'Jan '!K21</f>
        <v>92.77000000000001</v>
      </c>
      <c r="K21" s="61">
        <f t="shared" si="1"/>
        <v>142.77000000000001</v>
      </c>
      <c r="L21" s="58"/>
      <c r="M21" s="11"/>
      <c r="N21" s="99"/>
      <c r="O21" s="78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'Jan '!K22</f>
        <v>111</v>
      </c>
      <c r="K22" s="22">
        <f t="shared" si="1"/>
        <v>211</v>
      </c>
      <c r="M22" s="11"/>
      <c r="N22" s="99"/>
      <c r="O22" s="78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'Jan '!K23</f>
        <v>-80.710000000000008</v>
      </c>
      <c r="K23" s="22">
        <f t="shared" si="1"/>
        <v>-25.710000000000008</v>
      </c>
      <c r="M23" s="11"/>
      <c r="N23" s="99"/>
      <c r="O23" s="78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3298.97</v>
      </c>
      <c r="K24" s="9">
        <f t="shared" si="2"/>
        <v>5443.9700000000012</v>
      </c>
      <c r="N24" s="99"/>
      <c r="O24" s="78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</row>
    <row r="27" spans="2:16" ht="9" customHeight="1" x14ac:dyDescent="0.3">
      <c r="B27" s="57"/>
      <c r="J27" s="48"/>
    </row>
    <row r="28" spans="2:16" x14ac:dyDescent="0.25">
      <c r="B28" s="4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'Jan '!K29</f>
        <v>1050</v>
      </c>
      <c r="K29" s="81">
        <f>J29+C29-I29</f>
        <v>2100</v>
      </c>
      <c r="L29" s="82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'Jan '!K30</f>
        <v>266.07</v>
      </c>
      <c r="K30" s="81">
        <f t="shared" ref="K30:K33" si="4">J30+C30-I30</f>
        <v>532.14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'Jan '!K31</f>
        <v>125</v>
      </c>
      <c r="K31" s="81">
        <f t="shared" si="4"/>
        <v>250</v>
      </c>
      <c r="L31" s="82"/>
      <c r="O31" s="79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'Jan '!K32</f>
        <v>585</v>
      </c>
      <c r="K32" s="81">
        <f t="shared" si="4"/>
        <v>1170</v>
      </c>
      <c r="L32" s="82"/>
      <c r="O32" s="78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'Jan '!K33</f>
        <v>125</v>
      </c>
      <c r="K33" s="81">
        <f t="shared" si="4"/>
        <v>250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'Jan '!K34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4302.1399999999994</v>
      </c>
      <c r="L35" s="82"/>
      <c r="O35" s="78"/>
    </row>
    <row r="36" spans="1:15" s="11" customFormat="1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78"/>
    </row>
    <row r="37" spans="1:15" s="11" customFormat="1" ht="18.75" x14ac:dyDescent="0.3">
      <c r="A37" s="1"/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L37" s="1"/>
      <c r="M37" s="1"/>
      <c r="N37" s="1"/>
      <c r="O37" s="78"/>
    </row>
    <row r="38" spans="1:15" ht="18.75" x14ac:dyDescent="0.3">
      <c r="A38" s="11"/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A39" s="11"/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</row>
    <row r="44" spans="1:15" ht="18.75" x14ac:dyDescent="0.3">
      <c r="B44" s="2" t="s">
        <v>2</v>
      </c>
      <c r="C44" s="10" t="s">
        <v>12</v>
      </c>
      <c r="D44" s="24" t="s">
        <v>22</v>
      </c>
      <c r="L44" s="13"/>
      <c r="M44" s="11"/>
    </row>
    <row r="45" spans="1:15" x14ac:dyDescent="0.25">
      <c r="C45" s="12">
        <f>C38+C39-C42</f>
        <v>-4351.07</v>
      </c>
      <c r="D45" s="31">
        <f>D38-D42</f>
        <v>0</v>
      </c>
      <c r="J45" s="1"/>
      <c r="L45" s="11"/>
      <c r="M45" s="11"/>
    </row>
    <row r="46" spans="1:15" ht="18.75" x14ac:dyDescent="0.3">
      <c r="B46" s="84"/>
      <c r="C46" s="83"/>
      <c r="D46" s="83"/>
      <c r="E46" s="83"/>
      <c r="F46" s="83"/>
      <c r="G46" s="83"/>
      <c r="H46" s="83"/>
      <c r="I46" s="83"/>
      <c r="K46" s="11"/>
    </row>
    <row r="47" spans="1:15" x14ac:dyDescent="0.25"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</sheetData>
  <mergeCells count="1">
    <mergeCell ref="B2:L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workbookViewId="0">
      <selection activeCell="N8" sqref="N8:O2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5" ht="8.25" customHeight="1" thickBot="1" x14ac:dyDescent="0.3"/>
    <row r="2" spans="2:15" ht="15" customHeight="1" x14ac:dyDescent="0.25">
      <c r="B2" s="85">
        <v>45323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5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5" x14ac:dyDescent="0.25">
      <c r="L4" s="26"/>
    </row>
    <row r="5" spans="2:15" ht="18.75" x14ac:dyDescent="0.3">
      <c r="B5" s="2" t="s">
        <v>3</v>
      </c>
      <c r="I5" s="11"/>
    </row>
    <row r="6" spans="2:15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5" ht="6.75" customHeight="1" x14ac:dyDescent="0.25">
      <c r="J7" s="32"/>
    </row>
    <row r="8" spans="2:15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  <c r="N8" s="77"/>
      <c r="O8" s="77"/>
    </row>
    <row r="9" spans="2:15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Feb!K9</f>
        <v>1352.71</v>
      </c>
      <c r="K9" s="22">
        <f>J9+C9-I9</f>
        <v>2002.71</v>
      </c>
      <c r="L9" s="1" t="s">
        <v>41</v>
      </c>
      <c r="M9" s="74"/>
      <c r="N9" s="99"/>
      <c r="O9" s="78"/>
    </row>
    <row r="10" spans="2:15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Feb!K10</f>
        <v>428.53999999999996</v>
      </c>
      <c r="K10" s="22">
        <f t="shared" ref="K10:K23" si="1">J10+C10-I10</f>
        <v>578.54</v>
      </c>
      <c r="M10" s="73"/>
      <c r="N10" s="99"/>
      <c r="O10" s="78"/>
    </row>
    <row r="11" spans="2:15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Feb!K11</f>
        <v>1135</v>
      </c>
      <c r="K11" s="22">
        <f t="shared" si="1"/>
        <v>1585</v>
      </c>
      <c r="M11" s="4"/>
      <c r="N11" s="99"/>
      <c r="O11" s="78"/>
    </row>
    <row r="12" spans="2:15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Feb!K12</f>
        <v>180.17000000000002</v>
      </c>
      <c r="K12" s="22">
        <f t="shared" si="1"/>
        <v>230.17000000000002</v>
      </c>
      <c r="M12" s="26"/>
      <c r="N12" s="99"/>
      <c r="O12" s="100"/>
    </row>
    <row r="13" spans="2:15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Feb!K13</f>
        <v>400.8</v>
      </c>
      <c r="K13" s="22">
        <f t="shared" si="1"/>
        <v>550.79999999999995</v>
      </c>
      <c r="M13" s="37"/>
      <c r="N13" s="99"/>
      <c r="O13" s="78"/>
    </row>
    <row r="14" spans="2:15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Feb!K14</f>
        <v>289.8</v>
      </c>
      <c r="K14" s="22">
        <f t="shared" si="1"/>
        <v>409.8</v>
      </c>
      <c r="M14" s="37"/>
      <c r="N14" s="99"/>
      <c r="O14" s="78"/>
    </row>
    <row r="15" spans="2:15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Feb!K15</f>
        <v>468.89</v>
      </c>
      <c r="K15" s="22">
        <f t="shared" si="1"/>
        <v>603.89</v>
      </c>
      <c r="M15" s="37"/>
      <c r="N15" s="99"/>
      <c r="O15" s="78"/>
    </row>
    <row r="16" spans="2:15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Feb!K16</f>
        <v>106.08</v>
      </c>
      <c r="K16" s="22">
        <f t="shared" si="1"/>
        <v>141.07999999999998</v>
      </c>
      <c r="N16" s="99"/>
      <c r="O16" s="78"/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Feb!K17</f>
        <v>200</v>
      </c>
      <c r="K17" s="22">
        <f t="shared" si="1"/>
        <v>300</v>
      </c>
      <c r="M17" s="11"/>
      <c r="N17" s="99"/>
      <c r="O17" s="78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Feb!K18</f>
        <v>92</v>
      </c>
      <c r="K18" s="22">
        <f t="shared" si="1"/>
        <v>132</v>
      </c>
      <c r="M18" s="32"/>
      <c r="N18" s="99"/>
      <c r="O18" s="78"/>
      <c r="P18" s="11"/>
    </row>
    <row r="19" spans="2:16" ht="15" customHeight="1" x14ac:dyDescent="0.25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Feb!K19</f>
        <v>122.3</v>
      </c>
      <c r="K19" s="22">
        <f t="shared" si="1"/>
        <v>162.30000000000001</v>
      </c>
      <c r="M19" s="11"/>
      <c r="N19" s="99"/>
      <c r="O19" s="78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Feb!K20</f>
        <v>313.90999999999997</v>
      </c>
      <c r="K20" s="22">
        <f t="shared" si="1"/>
        <v>388.90999999999997</v>
      </c>
      <c r="M20" s="75"/>
      <c r="N20" s="99"/>
      <c r="O20" s="78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Feb!K21</f>
        <v>142.77000000000001</v>
      </c>
      <c r="K21" s="61">
        <f t="shared" si="1"/>
        <v>192.77</v>
      </c>
      <c r="L21" s="58"/>
      <c r="M21" s="11"/>
      <c r="N21" s="99"/>
      <c r="O21" s="78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Feb!K22</f>
        <v>211</v>
      </c>
      <c r="K22" s="22">
        <f t="shared" si="1"/>
        <v>311</v>
      </c>
      <c r="M22" s="11"/>
      <c r="N22" s="99"/>
      <c r="O22" s="78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Feb!K23</f>
        <v>-25.710000000000008</v>
      </c>
      <c r="K23" s="22">
        <f t="shared" si="1"/>
        <v>29.289999999999992</v>
      </c>
      <c r="M23" s="11"/>
      <c r="N23" s="99"/>
      <c r="O23" s="78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5443.9700000000012</v>
      </c>
      <c r="K24" s="9">
        <f t="shared" si="2"/>
        <v>7588.9700000000012</v>
      </c>
      <c r="N24" s="99"/>
      <c r="O24" s="78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</row>
    <row r="27" spans="2:16" ht="9" customHeight="1" x14ac:dyDescent="0.3">
      <c r="B27" s="57"/>
      <c r="J27" s="48"/>
    </row>
    <row r="28" spans="2:16" x14ac:dyDescent="0.25">
      <c r="B28" s="4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Feb!K29</f>
        <v>2100</v>
      </c>
      <c r="K29" s="81">
        <f>J29+C29-I29</f>
        <v>3150</v>
      </c>
      <c r="L29" s="82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Feb!K30</f>
        <v>532.14</v>
      </c>
      <c r="K30" s="81">
        <f t="shared" ref="K30:K33" si="4">J30+C30-I30</f>
        <v>798.21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Feb!K31</f>
        <v>250</v>
      </c>
      <c r="K31" s="81">
        <f t="shared" si="4"/>
        <v>375</v>
      </c>
      <c r="L31" s="82"/>
      <c r="O31" s="79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Feb!K32</f>
        <v>1170</v>
      </c>
      <c r="K32" s="81">
        <f t="shared" si="4"/>
        <v>1755</v>
      </c>
      <c r="L32" s="82"/>
      <c r="O32" s="78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Feb!K33</f>
        <v>250</v>
      </c>
      <c r="K33" s="81">
        <f t="shared" si="4"/>
        <v>375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Feb!K34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6453.21</v>
      </c>
      <c r="L35" s="82"/>
      <c r="O35" s="78"/>
    </row>
    <row r="36" spans="1:15" s="11" customFormat="1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78"/>
    </row>
    <row r="37" spans="1:15" s="11" customFormat="1" ht="18.75" x14ac:dyDescent="0.3">
      <c r="A37" s="1"/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L37" s="1"/>
      <c r="M37" s="1"/>
      <c r="N37" s="1"/>
      <c r="O37" s="78"/>
    </row>
    <row r="38" spans="1:15" ht="18.75" x14ac:dyDescent="0.3">
      <c r="A38" s="11"/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A39" s="11"/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</row>
    <row r="44" spans="1:15" ht="18.75" x14ac:dyDescent="0.3">
      <c r="B44" s="2" t="s">
        <v>2</v>
      </c>
      <c r="C44" s="10" t="s">
        <v>12</v>
      </c>
      <c r="D44" s="24" t="s">
        <v>22</v>
      </c>
      <c r="L44" s="13"/>
      <c r="M44" s="11"/>
    </row>
    <row r="45" spans="1:15" x14ac:dyDescent="0.25">
      <c r="C45" s="12">
        <f>C38+C39-C42</f>
        <v>-4351.07</v>
      </c>
      <c r="D45" s="31">
        <f>D38-D42</f>
        <v>0</v>
      </c>
      <c r="J45" s="1"/>
      <c r="L45" s="11"/>
      <c r="M45" s="11"/>
    </row>
    <row r="46" spans="1:15" ht="18.75" x14ac:dyDescent="0.3">
      <c r="B46" s="84"/>
      <c r="C46" s="83"/>
      <c r="D46" s="83"/>
      <c r="E46" s="83"/>
      <c r="F46" s="83"/>
      <c r="G46" s="83"/>
      <c r="H46" s="83"/>
      <c r="I46" s="83"/>
      <c r="K46" s="11"/>
    </row>
    <row r="47" spans="1:15" x14ac:dyDescent="0.25"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</sheetData>
  <mergeCells count="1">
    <mergeCell ref="B2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9"/>
  <sheetViews>
    <sheetView topLeftCell="A6" workbookViewId="0">
      <selection activeCell="N8" sqref="N8:O2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5" ht="8.25" customHeight="1" thickBot="1" x14ac:dyDescent="0.3"/>
    <row r="2" spans="2:15" ht="15" customHeight="1" x14ac:dyDescent="0.25">
      <c r="B2" s="85">
        <v>45383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5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5" x14ac:dyDescent="0.25">
      <c r="L4" s="26"/>
    </row>
    <row r="5" spans="2:15" ht="18.75" x14ac:dyDescent="0.3">
      <c r="B5" s="2" t="s">
        <v>3</v>
      </c>
      <c r="I5" s="11"/>
    </row>
    <row r="6" spans="2:15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5" ht="6.75" customHeight="1" x14ac:dyDescent="0.25">
      <c r="J7" s="32"/>
    </row>
    <row r="8" spans="2:15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  <c r="N8" s="77"/>
      <c r="O8" s="77"/>
    </row>
    <row r="9" spans="2:15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Mar!K9</f>
        <v>2002.71</v>
      </c>
      <c r="K9" s="22">
        <f>J9+C9-I9</f>
        <v>2652.71</v>
      </c>
      <c r="L9" s="1" t="s">
        <v>41</v>
      </c>
      <c r="M9" s="74"/>
      <c r="N9" s="99"/>
      <c r="O9" s="78"/>
    </row>
    <row r="10" spans="2:15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Mar!K10</f>
        <v>578.54</v>
      </c>
      <c r="K10" s="22">
        <f t="shared" ref="K10:K23" si="1">J10+C10-I10</f>
        <v>728.54</v>
      </c>
      <c r="M10" s="73"/>
      <c r="N10" s="99"/>
      <c r="O10" s="78"/>
    </row>
    <row r="11" spans="2:15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Mar!K11</f>
        <v>1585</v>
      </c>
      <c r="K11" s="22">
        <f t="shared" si="1"/>
        <v>2035</v>
      </c>
      <c r="M11" s="4"/>
      <c r="N11" s="99"/>
      <c r="O11" s="78"/>
    </row>
    <row r="12" spans="2:15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Mar!K12</f>
        <v>230.17000000000002</v>
      </c>
      <c r="K12" s="22">
        <f t="shared" si="1"/>
        <v>280.17</v>
      </c>
      <c r="M12" s="26"/>
      <c r="N12" s="99"/>
      <c r="O12" s="100"/>
    </row>
    <row r="13" spans="2:15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Mar!K13</f>
        <v>550.79999999999995</v>
      </c>
      <c r="K13" s="22">
        <f t="shared" si="1"/>
        <v>700.8</v>
      </c>
      <c r="M13" s="37"/>
      <c r="N13" s="99"/>
      <c r="O13" s="78"/>
    </row>
    <row r="14" spans="2:15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Mar!K14</f>
        <v>409.8</v>
      </c>
      <c r="K14" s="22">
        <f t="shared" si="1"/>
        <v>529.79999999999995</v>
      </c>
      <c r="M14" s="37"/>
      <c r="N14" s="99"/>
      <c r="O14" s="78"/>
    </row>
    <row r="15" spans="2:15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Mar!K15</f>
        <v>603.89</v>
      </c>
      <c r="K15" s="22">
        <f t="shared" si="1"/>
        <v>738.89</v>
      </c>
      <c r="M15" s="37"/>
      <c r="N15" s="99"/>
      <c r="O15" s="78"/>
    </row>
    <row r="16" spans="2:15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Mar!K16</f>
        <v>141.07999999999998</v>
      </c>
      <c r="K16" s="22">
        <f t="shared" si="1"/>
        <v>176.07999999999998</v>
      </c>
      <c r="N16" s="99"/>
      <c r="O16" s="78"/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Mar!K17</f>
        <v>300</v>
      </c>
      <c r="K17" s="22">
        <f t="shared" si="1"/>
        <v>400</v>
      </c>
      <c r="M17" s="11"/>
      <c r="N17" s="99"/>
      <c r="O17" s="78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Mar!K18</f>
        <v>132</v>
      </c>
      <c r="K18" s="22">
        <f t="shared" si="1"/>
        <v>172</v>
      </c>
      <c r="M18" s="32"/>
      <c r="N18" s="99"/>
      <c r="O18" s="78"/>
      <c r="P18" s="11"/>
    </row>
    <row r="19" spans="2:16" ht="15" customHeight="1" x14ac:dyDescent="0.25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Mar!K19</f>
        <v>162.30000000000001</v>
      </c>
      <c r="K19" s="22">
        <f t="shared" si="1"/>
        <v>202.3</v>
      </c>
      <c r="M19" s="11"/>
      <c r="N19" s="99"/>
      <c r="O19" s="78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Mar!K20</f>
        <v>388.90999999999997</v>
      </c>
      <c r="K20" s="22">
        <f t="shared" si="1"/>
        <v>463.90999999999997</v>
      </c>
      <c r="M20" s="75"/>
      <c r="N20" s="99"/>
      <c r="O20" s="78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Mar!K21</f>
        <v>192.77</v>
      </c>
      <c r="K21" s="61">
        <f t="shared" si="1"/>
        <v>242.77</v>
      </c>
      <c r="L21" s="58"/>
      <c r="M21" s="11"/>
      <c r="N21" s="99"/>
      <c r="O21" s="78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Mar!K22</f>
        <v>311</v>
      </c>
      <c r="K22" s="22">
        <f t="shared" si="1"/>
        <v>411</v>
      </c>
      <c r="M22" s="11"/>
      <c r="N22" s="99"/>
      <c r="O22" s="78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Mar!K23</f>
        <v>29.289999999999992</v>
      </c>
      <c r="K23" s="22">
        <f t="shared" si="1"/>
        <v>84.289999999999992</v>
      </c>
      <c r="M23" s="11"/>
      <c r="N23" s="99"/>
      <c r="O23" s="78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7588.9700000000012</v>
      </c>
      <c r="K24" s="9">
        <f t="shared" si="2"/>
        <v>9733.9700000000012</v>
      </c>
      <c r="N24" s="99"/>
      <c r="O24" s="78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</row>
    <row r="27" spans="2:16" ht="9" customHeight="1" x14ac:dyDescent="0.3">
      <c r="B27" s="57"/>
      <c r="J27" s="48"/>
    </row>
    <row r="28" spans="2:16" x14ac:dyDescent="0.25">
      <c r="B28" s="4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Mar!K29</f>
        <v>3150</v>
      </c>
      <c r="K29" s="81">
        <f>J29+C29-I29</f>
        <v>4200</v>
      </c>
      <c r="L29" s="82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Mar!K30</f>
        <v>798.21</v>
      </c>
      <c r="K30" s="81">
        <f t="shared" ref="K30:K33" si="4">J30+C30-I30</f>
        <v>1064.28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Mar!K31</f>
        <v>375</v>
      </c>
      <c r="K31" s="81">
        <f t="shared" si="4"/>
        <v>500</v>
      </c>
      <c r="L31" s="82"/>
      <c r="O31" s="79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Mar!K32</f>
        <v>1755</v>
      </c>
      <c r="K32" s="81">
        <f t="shared" si="4"/>
        <v>2340</v>
      </c>
      <c r="L32" s="82"/>
      <c r="O32" s="78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Mar!K33</f>
        <v>375</v>
      </c>
      <c r="K33" s="81">
        <f t="shared" si="4"/>
        <v>500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Mar!K34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8604.2799999999988</v>
      </c>
      <c r="L35" s="82"/>
      <c r="O35" s="78"/>
    </row>
    <row r="36" spans="1:15" s="11" customFormat="1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78"/>
    </row>
    <row r="37" spans="1:15" s="11" customFormat="1" ht="18.75" x14ac:dyDescent="0.3">
      <c r="A37" s="1"/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L37" s="1"/>
      <c r="M37" s="1"/>
      <c r="N37" s="1"/>
      <c r="O37" s="78"/>
    </row>
    <row r="38" spans="1:15" ht="18.75" x14ac:dyDescent="0.3">
      <c r="A38" s="11"/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A39" s="11"/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</row>
    <row r="44" spans="1:15" ht="18.75" x14ac:dyDescent="0.3">
      <c r="B44" s="2" t="s">
        <v>2</v>
      </c>
      <c r="C44" s="10" t="s">
        <v>12</v>
      </c>
      <c r="D44" s="24" t="s">
        <v>22</v>
      </c>
      <c r="L44" s="13"/>
      <c r="M44" s="11"/>
    </row>
    <row r="45" spans="1:15" x14ac:dyDescent="0.25">
      <c r="C45" s="12">
        <f>C38+C39-C42</f>
        <v>-4351.07</v>
      </c>
      <c r="D45" s="31">
        <f>D38-D42</f>
        <v>0</v>
      </c>
      <c r="J45" s="1"/>
      <c r="L45" s="11"/>
      <c r="M45" s="11"/>
    </row>
    <row r="46" spans="1:15" ht="18.75" x14ac:dyDescent="0.3">
      <c r="B46" s="84"/>
      <c r="C46" s="83"/>
      <c r="D46" s="83"/>
      <c r="E46" s="83"/>
      <c r="F46" s="83"/>
      <c r="G46" s="83"/>
      <c r="H46" s="83"/>
      <c r="I46" s="83"/>
      <c r="K46" s="11"/>
    </row>
    <row r="47" spans="1:15" x14ac:dyDescent="0.25"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</sheetData>
  <mergeCells count="1">
    <mergeCell ref="B2:L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topLeftCell="A6" workbookViewId="0">
      <selection activeCell="L36" sqref="L36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4" ht="8.25" customHeight="1" thickBot="1" x14ac:dyDescent="0.3"/>
    <row r="2" spans="2:14" ht="15" customHeight="1" x14ac:dyDescent="0.25">
      <c r="B2" s="85">
        <v>45413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4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4" x14ac:dyDescent="0.25">
      <c r="L4" s="26"/>
    </row>
    <row r="5" spans="2:14" ht="18.75" x14ac:dyDescent="0.3">
      <c r="B5" s="2" t="s">
        <v>3</v>
      </c>
      <c r="I5" s="11"/>
    </row>
    <row r="6" spans="2:14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4" ht="6.75" customHeight="1" x14ac:dyDescent="0.25">
      <c r="J7" s="32"/>
    </row>
    <row r="8" spans="2:14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</row>
    <row r="9" spans="2:14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April!K9</f>
        <v>2652.71</v>
      </c>
      <c r="K9" s="22">
        <f>J9+C9-I9</f>
        <v>3302.71</v>
      </c>
      <c r="L9" s="1" t="s">
        <v>41</v>
      </c>
      <c r="M9" s="74"/>
    </row>
    <row r="10" spans="2:14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April!K10</f>
        <v>728.54</v>
      </c>
      <c r="K10" s="22">
        <f t="shared" ref="K10:K23" si="1">J10+C10-I10</f>
        <v>878.54</v>
      </c>
      <c r="M10" s="73"/>
    </row>
    <row r="11" spans="2:14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April!K11</f>
        <v>2035</v>
      </c>
      <c r="K11" s="22">
        <f t="shared" si="1"/>
        <v>2485</v>
      </c>
      <c r="M11" s="4"/>
    </row>
    <row r="12" spans="2:14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April!K12</f>
        <v>280.17</v>
      </c>
      <c r="K12" s="22">
        <f t="shared" si="1"/>
        <v>330.17</v>
      </c>
      <c r="M12" s="26"/>
      <c r="N12" s="11"/>
    </row>
    <row r="13" spans="2:14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April!K13</f>
        <v>700.8</v>
      </c>
      <c r="K13" s="22">
        <f t="shared" si="1"/>
        <v>850.8</v>
      </c>
      <c r="M13" s="37"/>
      <c r="N13" s="11"/>
    </row>
    <row r="14" spans="2:14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April!K14</f>
        <v>529.79999999999995</v>
      </c>
      <c r="K14" s="22">
        <f t="shared" si="1"/>
        <v>649.79999999999995</v>
      </c>
      <c r="M14" s="37"/>
      <c r="N14" s="11"/>
    </row>
    <row r="15" spans="2:14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April!K15</f>
        <v>738.89</v>
      </c>
      <c r="K15" s="22">
        <f t="shared" si="1"/>
        <v>873.89</v>
      </c>
      <c r="M15" s="37"/>
      <c r="N15" s="11"/>
    </row>
    <row r="16" spans="2:14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April!K16</f>
        <v>176.07999999999998</v>
      </c>
      <c r="K16" s="22">
        <f t="shared" si="1"/>
        <v>211.07999999999998</v>
      </c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April!K17</f>
        <v>400</v>
      </c>
      <c r="K17" s="22">
        <f t="shared" si="1"/>
        <v>500</v>
      </c>
      <c r="M17" s="11"/>
      <c r="N17" s="11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April!K18</f>
        <v>172</v>
      </c>
      <c r="K18" s="22">
        <f t="shared" si="1"/>
        <v>212</v>
      </c>
      <c r="M18" s="32"/>
      <c r="N18" s="32"/>
      <c r="P18" s="11"/>
    </row>
    <row r="19" spans="2:16" ht="15" customHeight="1" x14ac:dyDescent="0.3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April!K19</f>
        <v>202.3</v>
      </c>
      <c r="K19" s="22">
        <f t="shared" si="1"/>
        <v>242.3</v>
      </c>
      <c r="M19" s="11"/>
      <c r="N19" s="63"/>
      <c r="O19" s="62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April!K20</f>
        <v>463.90999999999997</v>
      </c>
      <c r="K20" s="22">
        <f t="shared" si="1"/>
        <v>538.91</v>
      </c>
      <c r="M20" s="75"/>
      <c r="N20" s="11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April!K21</f>
        <v>242.77</v>
      </c>
      <c r="K21" s="61">
        <f t="shared" si="1"/>
        <v>292.77</v>
      </c>
      <c r="L21" s="58"/>
      <c r="M21" s="11"/>
      <c r="N21" s="11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April!K22</f>
        <v>411</v>
      </c>
      <c r="K22" s="22">
        <f t="shared" si="1"/>
        <v>511</v>
      </c>
      <c r="M22" s="11"/>
      <c r="N22" s="11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April!K23</f>
        <v>84.289999999999992</v>
      </c>
      <c r="K23" s="22">
        <f t="shared" si="1"/>
        <v>139.29</v>
      </c>
      <c r="M23" s="11"/>
      <c r="N23" s="11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9733.9700000000012</v>
      </c>
      <c r="K24" s="9">
        <f t="shared" si="2"/>
        <v>11878.97</v>
      </c>
      <c r="N24" s="11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  <c r="N26" s="12"/>
    </row>
    <row r="27" spans="2:16" ht="9" customHeight="1" x14ac:dyDescent="0.3">
      <c r="B27" s="57"/>
      <c r="J27" s="48"/>
    </row>
    <row r="28" spans="2:16" x14ac:dyDescent="0.25">
      <c r="B28" s="4"/>
      <c r="N28" s="91"/>
      <c r="O28" s="91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April!K29</f>
        <v>4200</v>
      </c>
      <c r="K29" s="81">
        <f>J29+C29-I29</f>
        <v>5250</v>
      </c>
      <c r="L29" s="82"/>
      <c r="O29" s="78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April!K30</f>
        <v>1064.28</v>
      </c>
      <c r="K30" s="81">
        <f t="shared" ref="K30:K33" si="4">J30+C30-I30</f>
        <v>1330.35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April!K31</f>
        <v>500</v>
      </c>
      <c r="K31" s="81">
        <f t="shared" si="4"/>
        <v>625</v>
      </c>
      <c r="L31" s="82"/>
      <c r="O31" s="78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April!K32</f>
        <v>2340</v>
      </c>
      <c r="K32" s="81">
        <f t="shared" si="4"/>
        <v>2925</v>
      </c>
      <c r="L32" s="82"/>
      <c r="O32" s="79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April!K33</f>
        <v>500</v>
      </c>
      <c r="K33" s="81">
        <f t="shared" si="4"/>
        <v>625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April!K34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10755.35</v>
      </c>
      <c r="L35" s="82"/>
      <c r="O35" s="78"/>
    </row>
    <row r="36" spans="1:15" x14ac:dyDescent="0.25">
      <c r="O36" s="78"/>
    </row>
    <row r="37" spans="1:15" ht="18.75" x14ac:dyDescent="0.3"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O37" s="78"/>
    </row>
    <row r="38" spans="1:15" ht="18.75" x14ac:dyDescent="0.3"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A40" s="1"/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  <c r="O43" s="78"/>
    </row>
    <row r="44" spans="1:15" s="11" customFormat="1" ht="18.75" x14ac:dyDescent="0.3">
      <c r="B44" s="2" t="s">
        <v>2</v>
      </c>
      <c r="C44" s="10" t="s">
        <v>12</v>
      </c>
      <c r="D44" s="24" t="s">
        <v>22</v>
      </c>
      <c r="E44" s="1"/>
      <c r="F44" s="1"/>
      <c r="G44" s="1"/>
      <c r="H44" s="1"/>
      <c r="I44" s="1"/>
      <c r="K44" s="1"/>
      <c r="L44" s="13"/>
      <c r="N44" s="1"/>
      <c r="O44" s="78"/>
    </row>
    <row r="45" spans="1:15" s="11" customFormat="1" x14ac:dyDescent="0.25">
      <c r="A45" s="1"/>
      <c r="B45" s="1"/>
      <c r="C45" s="12">
        <f>C38+C39-C42</f>
        <v>-4351.07</v>
      </c>
      <c r="D45" s="31">
        <f>D38-D42</f>
        <v>0</v>
      </c>
      <c r="E45" s="1"/>
      <c r="F45" s="1"/>
      <c r="G45" s="1"/>
      <c r="H45" s="1"/>
      <c r="I45" s="1"/>
      <c r="J45" s="1"/>
      <c r="K45" s="1"/>
      <c r="N45" s="1"/>
      <c r="O45" s="78"/>
    </row>
    <row r="46" spans="1:15" ht="18.75" x14ac:dyDescent="0.3">
      <c r="A46" s="11"/>
      <c r="B46" s="84"/>
      <c r="C46" s="83"/>
      <c r="D46" s="83"/>
      <c r="E46" s="83"/>
      <c r="F46" s="83"/>
      <c r="G46" s="83"/>
      <c r="H46" s="83"/>
      <c r="I46" s="83"/>
      <c r="K46" s="11"/>
      <c r="O46" s="78"/>
    </row>
    <row r="47" spans="1:15" x14ac:dyDescent="0.25">
      <c r="A47" s="11"/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  <row r="50" spans="3:10" x14ac:dyDescent="0.25">
      <c r="G50" s="12"/>
    </row>
    <row r="51" spans="3:10" x14ac:dyDescent="0.25">
      <c r="C51" s="11"/>
      <c r="D51" s="11"/>
      <c r="E51" s="11"/>
      <c r="J51" s="1"/>
    </row>
    <row r="52" spans="3:10" x14ac:dyDescent="0.25">
      <c r="D52" s="41"/>
      <c r="J52" s="1"/>
    </row>
    <row r="53" spans="3:10" x14ac:dyDescent="0.25">
      <c r="D53" s="12"/>
      <c r="J53" s="1"/>
    </row>
  </sheetData>
  <mergeCells count="2">
    <mergeCell ref="B2:L3"/>
    <mergeCell ref="N28:O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3"/>
  <sheetViews>
    <sheetView topLeftCell="A6" workbookViewId="0">
      <selection activeCell="J29" sqref="J29:J3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4" ht="8.25" customHeight="1" thickBot="1" x14ac:dyDescent="0.3"/>
    <row r="2" spans="2:14" ht="15" customHeight="1" x14ac:dyDescent="0.25">
      <c r="B2" s="85">
        <v>45444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4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4" x14ac:dyDescent="0.25">
      <c r="L4" s="26"/>
    </row>
    <row r="5" spans="2:14" ht="18.75" x14ac:dyDescent="0.3">
      <c r="B5" s="2" t="s">
        <v>3</v>
      </c>
      <c r="I5" s="11"/>
    </row>
    <row r="6" spans="2:14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4" ht="6.75" customHeight="1" x14ac:dyDescent="0.25">
      <c r="J7" s="32"/>
    </row>
    <row r="8" spans="2:14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</row>
    <row r="9" spans="2:14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May!K9</f>
        <v>3302.71</v>
      </c>
      <c r="K9" s="22">
        <f>J9+C9-I9</f>
        <v>3952.71</v>
      </c>
      <c r="L9" s="1" t="s">
        <v>41</v>
      </c>
      <c r="M9" s="74"/>
    </row>
    <row r="10" spans="2:14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May!K10</f>
        <v>878.54</v>
      </c>
      <c r="K10" s="22">
        <f t="shared" ref="K10:K23" si="1">J10+C10-I10</f>
        <v>1028.54</v>
      </c>
      <c r="M10" s="73"/>
    </row>
    <row r="11" spans="2:14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May!K11</f>
        <v>2485</v>
      </c>
      <c r="K11" s="22">
        <f t="shared" si="1"/>
        <v>2935</v>
      </c>
      <c r="M11" s="4"/>
    </row>
    <row r="12" spans="2:14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May!K12</f>
        <v>330.17</v>
      </c>
      <c r="K12" s="22">
        <f t="shared" si="1"/>
        <v>380.17</v>
      </c>
      <c r="M12" s="26"/>
      <c r="N12" s="11"/>
    </row>
    <row r="13" spans="2:14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May!K13</f>
        <v>850.8</v>
      </c>
      <c r="K13" s="22">
        <f t="shared" si="1"/>
        <v>1000.8</v>
      </c>
      <c r="M13" s="37"/>
      <c r="N13" s="11"/>
    </row>
    <row r="14" spans="2:14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May!K14</f>
        <v>649.79999999999995</v>
      </c>
      <c r="K14" s="22">
        <f t="shared" si="1"/>
        <v>769.8</v>
      </c>
      <c r="M14" s="37"/>
      <c r="N14" s="11"/>
    </row>
    <row r="15" spans="2:14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May!K15</f>
        <v>873.89</v>
      </c>
      <c r="K15" s="22">
        <f t="shared" si="1"/>
        <v>1008.89</v>
      </c>
      <c r="M15" s="37"/>
      <c r="N15" s="11"/>
    </row>
    <row r="16" spans="2:14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May!K16</f>
        <v>211.07999999999998</v>
      </c>
      <c r="K16" s="22">
        <f t="shared" si="1"/>
        <v>246.07999999999998</v>
      </c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May!K17</f>
        <v>500</v>
      </c>
      <c r="K17" s="22">
        <f t="shared" si="1"/>
        <v>600</v>
      </c>
      <c r="M17" s="11"/>
      <c r="N17" s="11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May!K18</f>
        <v>212</v>
      </c>
      <c r="K18" s="22">
        <f t="shared" si="1"/>
        <v>252</v>
      </c>
      <c r="M18" s="32"/>
      <c r="N18" s="32"/>
      <c r="P18" s="11"/>
    </row>
    <row r="19" spans="2:16" ht="15" customHeight="1" x14ac:dyDescent="0.3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May!K19</f>
        <v>242.3</v>
      </c>
      <c r="K19" s="22">
        <f t="shared" si="1"/>
        <v>282.3</v>
      </c>
      <c r="M19" s="11"/>
      <c r="N19" s="63"/>
      <c r="O19" s="62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May!K20</f>
        <v>538.91</v>
      </c>
      <c r="K20" s="22">
        <f t="shared" si="1"/>
        <v>613.91</v>
      </c>
      <c r="M20" s="75"/>
      <c r="N20" s="11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May!K21</f>
        <v>292.77</v>
      </c>
      <c r="K21" s="61">
        <f t="shared" si="1"/>
        <v>342.77</v>
      </c>
      <c r="L21" s="58"/>
      <c r="M21" s="11"/>
      <c r="N21" s="11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May!K22</f>
        <v>511</v>
      </c>
      <c r="K22" s="22">
        <f t="shared" si="1"/>
        <v>611</v>
      </c>
      <c r="M22" s="11"/>
      <c r="N22" s="11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May!K23</f>
        <v>139.29</v>
      </c>
      <c r="K23" s="22">
        <f t="shared" si="1"/>
        <v>194.29</v>
      </c>
      <c r="M23" s="11"/>
      <c r="N23" s="11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11878.97</v>
      </c>
      <c r="K24" s="9">
        <f t="shared" si="2"/>
        <v>14023.969999999998</v>
      </c>
      <c r="N24" s="11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  <c r="N26" s="12"/>
    </row>
    <row r="27" spans="2:16" ht="9" customHeight="1" x14ac:dyDescent="0.3">
      <c r="B27" s="57"/>
      <c r="J27" s="48"/>
    </row>
    <row r="28" spans="2:16" x14ac:dyDescent="0.25">
      <c r="B28" s="4"/>
      <c r="N28" s="91"/>
      <c r="O28" s="91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May!K29</f>
        <v>5250</v>
      </c>
      <c r="K29" s="81">
        <f>J29+C29-I29</f>
        <v>6300</v>
      </c>
      <c r="L29" s="82"/>
      <c r="O29" s="78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May!K30</f>
        <v>1330.35</v>
      </c>
      <c r="K30" s="81">
        <f t="shared" ref="K30:K33" si="4">J30+C30-I30</f>
        <v>1596.4199999999998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May!K31</f>
        <v>625</v>
      </c>
      <c r="K31" s="81">
        <f t="shared" si="4"/>
        <v>750</v>
      </c>
      <c r="L31" s="82"/>
      <c r="O31" s="78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May!K32</f>
        <v>2925</v>
      </c>
      <c r="K32" s="81">
        <f t="shared" si="4"/>
        <v>3510</v>
      </c>
      <c r="L32" s="82"/>
      <c r="O32" s="79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May!K33</f>
        <v>625</v>
      </c>
      <c r="K33" s="81">
        <f t="shared" si="4"/>
        <v>750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May!K34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12906.42</v>
      </c>
      <c r="L35" s="82"/>
      <c r="O35" s="78"/>
    </row>
    <row r="36" spans="1:15" x14ac:dyDescent="0.25">
      <c r="O36" s="78"/>
    </row>
    <row r="37" spans="1:15" ht="18.75" x14ac:dyDescent="0.3"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O37" s="78"/>
    </row>
    <row r="38" spans="1:15" ht="18.75" x14ac:dyDescent="0.3"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A40" s="1"/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  <c r="O43" s="78"/>
    </row>
    <row r="44" spans="1:15" s="11" customFormat="1" ht="18.75" x14ac:dyDescent="0.3">
      <c r="B44" s="2" t="s">
        <v>2</v>
      </c>
      <c r="C44" s="10" t="s">
        <v>12</v>
      </c>
      <c r="D44" s="24" t="s">
        <v>22</v>
      </c>
      <c r="E44" s="1"/>
      <c r="F44" s="1"/>
      <c r="G44" s="1"/>
      <c r="H44" s="1"/>
      <c r="I44" s="1"/>
      <c r="K44" s="1"/>
      <c r="L44" s="13"/>
      <c r="N44" s="1"/>
      <c r="O44" s="78"/>
    </row>
    <row r="45" spans="1:15" s="11" customFormat="1" x14ac:dyDescent="0.25">
      <c r="A45" s="1"/>
      <c r="B45" s="1"/>
      <c r="C45" s="12">
        <f>C38+C39-C42</f>
        <v>-4351.07</v>
      </c>
      <c r="D45" s="31">
        <f>D38-D42</f>
        <v>0</v>
      </c>
      <c r="E45" s="1"/>
      <c r="F45" s="1"/>
      <c r="G45" s="1"/>
      <c r="H45" s="1"/>
      <c r="I45" s="1"/>
      <c r="J45" s="1"/>
      <c r="K45" s="1"/>
      <c r="N45" s="1"/>
      <c r="O45" s="78"/>
    </row>
    <row r="46" spans="1:15" ht="18.75" x14ac:dyDescent="0.3">
      <c r="A46" s="11"/>
      <c r="B46" s="84"/>
      <c r="C46" s="83"/>
      <c r="D46" s="83"/>
      <c r="E46" s="83"/>
      <c r="F46" s="83"/>
      <c r="G46" s="83"/>
      <c r="H46" s="83"/>
      <c r="I46" s="83"/>
      <c r="K46" s="11"/>
      <c r="O46" s="78"/>
    </row>
    <row r="47" spans="1:15" x14ac:dyDescent="0.25">
      <c r="A47" s="11"/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  <row r="50" spans="3:10" x14ac:dyDescent="0.25">
      <c r="G50" s="12"/>
    </row>
    <row r="51" spans="3:10" x14ac:dyDescent="0.25">
      <c r="C51" s="11"/>
      <c r="D51" s="11"/>
      <c r="E51" s="11"/>
      <c r="J51" s="1"/>
    </row>
    <row r="52" spans="3:10" x14ac:dyDescent="0.25">
      <c r="D52" s="41"/>
      <c r="J52" s="1"/>
    </row>
    <row r="53" spans="3:10" x14ac:dyDescent="0.25">
      <c r="D53" s="12"/>
      <c r="J53" s="1"/>
    </row>
  </sheetData>
  <mergeCells count="2">
    <mergeCell ref="B2:L3"/>
    <mergeCell ref="N28:O2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workbookViewId="0">
      <selection activeCell="J29" sqref="J29:J3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4" ht="8.25" customHeight="1" thickBot="1" x14ac:dyDescent="0.3"/>
    <row r="2" spans="2:14" ht="15" customHeight="1" x14ac:dyDescent="0.25">
      <c r="B2" s="85">
        <v>45474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4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4" x14ac:dyDescent="0.25">
      <c r="L4" s="26"/>
    </row>
    <row r="5" spans="2:14" ht="18.75" x14ac:dyDescent="0.3">
      <c r="B5" s="2" t="s">
        <v>3</v>
      </c>
      <c r="I5" s="11"/>
    </row>
    <row r="6" spans="2:14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4" ht="6.75" customHeight="1" x14ac:dyDescent="0.25">
      <c r="J7" s="32"/>
    </row>
    <row r="8" spans="2:14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</row>
    <row r="9" spans="2:14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Jun!K9</f>
        <v>3952.71</v>
      </c>
      <c r="K9" s="22">
        <f>J9+C9-I9</f>
        <v>4602.71</v>
      </c>
      <c r="L9" s="1" t="s">
        <v>41</v>
      </c>
      <c r="M9" s="74"/>
    </row>
    <row r="10" spans="2:14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Jun!K10</f>
        <v>1028.54</v>
      </c>
      <c r="K10" s="22">
        <f t="shared" ref="K10:K23" si="1">J10+C10-I10</f>
        <v>1178.54</v>
      </c>
      <c r="M10" s="73"/>
    </row>
    <row r="11" spans="2:14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Jun!K11</f>
        <v>2935</v>
      </c>
      <c r="K11" s="22">
        <f t="shared" si="1"/>
        <v>3385</v>
      </c>
      <c r="M11" s="4"/>
    </row>
    <row r="12" spans="2:14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Jun!K12</f>
        <v>380.17</v>
      </c>
      <c r="K12" s="22">
        <f t="shared" si="1"/>
        <v>430.17</v>
      </c>
      <c r="M12" s="26"/>
      <c r="N12" s="11"/>
    </row>
    <row r="13" spans="2:14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Jun!K13</f>
        <v>1000.8</v>
      </c>
      <c r="K13" s="22">
        <f t="shared" si="1"/>
        <v>1150.8</v>
      </c>
      <c r="M13" s="37"/>
      <c r="N13" s="11"/>
    </row>
    <row r="14" spans="2:14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Jun!K14</f>
        <v>769.8</v>
      </c>
      <c r="K14" s="22">
        <f t="shared" si="1"/>
        <v>889.8</v>
      </c>
      <c r="M14" s="37"/>
      <c r="N14" s="11"/>
    </row>
    <row r="15" spans="2:14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Jun!K15</f>
        <v>1008.89</v>
      </c>
      <c r="K15" s="22">
        <f t="shared" si="1"/>
        <v>1143.8899999999999</v>
      </c>
      <c r="M15" s="37"/>
      <c r="N15" s="11"/>
    </row>
    <row r="16" spans="2:14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Jun!K16</f>
        <v>246.07999999999998</v>
      </c>
      <c r="K16" s="22">
        <f t="shared" si="1"/>
        <v>281.08</v>
      </c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Jun!K17</f>
        <v>600</v>
      </c>
      <c r="K17" s="22">
        <f t="shared" si="1"/>
        <v>700</v>
      </c>
      <c r="M17" s="11"/>
      <c r="N17" s="11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Jun!K18</f>
        <v>252</v>
      </c>
      <c r="K18" s="22">
        <f t="shared" si="1"/>
        <v>292</v>
      </c>
      <c r="M18" s="32"/>
      <c r="N18" s="32"/>
      <c r="P18" s="11"/>
    </row>
    <row r="19" spans="2:16" ht="15" customHeight="1" x14ac:dyDescent="0.3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Jun!K19</f>
        <v>282.3</v>
      </c>
      <c r="K19" s="22">
        <f t="shared" si="1"/>
        <v>322.3</v>
      </c>
      <c r="M19" s="11"/>
      <c r="N19" s="63"/>
      <c r="O19" s="62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Jun!K20</f>
        <v>613.91</v>
      </c>
      <c r="K20" s="22">
        <f t="shared" si="1"/>
        <v>688.91</v>
      </c>
      <c r="M20" s="75"/>
      <c r="N20" s="11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Jun!K21</f>
        <v>342.77</v>
      </c>
      <c r="K21" s="61">
        <f t="shared" si="1"/>
        <v>392.77</v>
      </c>
      <c r="L21" s="58"/>
      <c r="M21" s="11"/>
      <c r="N21" s="11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Jun!K22</f>
        <v>611</v>
      </c>
      <c r="K22" s="22">
        <f t="shared" si="1"/>
        <v>711</v>
      </c>
      <c r="M22" s="11"/>
      <c r="N22" s="11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Jun!K23</f>
        <v>194.29</v>
      </c>
      <c r="K23" s="22">
        <f t="shared" si="1"/>
        <v>249.29</v>
      </c>
      <c r="M23" s="11"/>
      <c r="N23" s="11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14023.969999999998</v>
      </c>
      <c r="K24" s="9">
        <f t="shared" si="2"/>
        <v>16168.969999999998</v>
      </c>
      <c r="N24" s="11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  <c r="N26" s="12"/>
    </row>
    <row r="27" spans="2:16" ht="9" customHeight="1" x14ac:dyDescent="0.3">
      <c r="B27" s="57"/>
      <c r="J27" s="48"/>
    </row>
    <row r="28" spans="2:16" x14ac:dyDescent="0.25">
      <c r="B28" s="4"/>
      <c r="N28" s="91"/>
      <c r="O28" s="91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Jun!K29</f>
        <v>6300</v>
      </c>
      <c r="K29" s="81">
        <f>J29+C29-I29</f>
        <v>7350</v>
      </c>
      <c r="L29" s="82"/>
      <c r="O29" s="78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Jun!K30</f>
        <v>1596.4199999999998</v>
      </c>
      <c r="K30" s="81">
        <f t="shared" ref="K30:K33" si="4">J30+C30-I30</f>
        <v>1862.4899999999998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Jun!K31</f>
        <v>750</v>
      </c>
      <c r="K31" s="81">
        <f t="shared" si="4"/>
        <v>875</v>
      </c>
      <c r="L31" s="82"/>
      <c r="O31" s="78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Jun!K32</f>
        <v>3510</v>
      </c>
      <c r="K32" s="81">
        <f t="shared" si="4"/>
        <v>4095</v>
      </c>
      <c r="L32" s="82"/>
      <c r="O32" s="79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Jun!K33</f>
        <v>750</v>
      </c>
      <c r="K33" s="81">
        <f t="shared" si="4"/>
        <v>875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Jun!K34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15057.49</v>
      </c>
      <c r="L35" s="82"/>
      <c r="O35" s="78"/>
    </row>
    <row r="36" spans="1:15" x14ac:dyDescent="0.25">
      <c r="O36" s="78"/>
    </row>
    <row r="37" spans="1:15" ht="18.75" x14ac:dyDescent="0.3"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O37" s="78"/>
    </row>
    <row r="38" spans="1:15" ht="18.75" x14ac:dyDescent="0.3"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A40" s="1"/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  <c r="O43" s="78"/>
    </row>
    <row r="44" spans="1:15" s="11" customFormat="1" ht="18.75" x14ac:dyDescent="0.3">
      <c r="B44" s="2" t="s">
        <v>2</v>
      </c>
      <c r="C44" s="10" t="s">
        <v>12</v>
      </c>
      <c r="D44" s="24" t="s">
        <v>22</v>
      </c>
      <c r="E44" s="1"/>
      <c r="F44" s="1"/>
      <c r="G44" s="1"/>
      <c r="H44" s="1"/>
      <c r="I44" s="1"/>
      <c r="K44" s="1"/>
      <c r="L44" s="13"/>
      <c r="N44" s="1"/>
      <c r="O44" s="78"/>
    </row>
    <row r="45" spans="1:15" s="11" customFormat="1" x14ac:dyDescent="0.25">
      <c r="A45" s="1"/>
      <c r="B45" s="1"/>
      <c r="C45" s="12">
        <f>C38+C39-C42</f>
        <v>-4351.07</v>
      </c>
      <c r="D45" s="31">
        <f>D38-D42</f>
        <v>0</v>
      </c>
      <c r="E45" s="1"/>
      <c r="F45" s="1"/>
      <c r="G45" s="1"/>
      <c r="H45" s="1"/>
      <c r="I45" s="1"/>
      <c r="J45" s="1"/>
      <c r="K45" s="1"/>
      <c r="N45" s="1"/>
      <c r="O45" s="78"/>
    </row>
    <row r="46" spans="1:15" ht="18.75" x14ac:dyDescent="0.3">
      <c r="A46" s="11"/>
      <c r="B46" s="84"/>
      <c r="C46" s="83"/>
      <c r="D46" s="83"/>
      <c r="E46" s="83"/>
      <c r="F46" s="83"/>
      <c r="G46" s="83"/>
      <c r="H46" s="83"/>
      <c r="I46" s="83"/>
      <c r="K46" s="11"/>
      <c r="O46" s="78"/>
    </row>
    <row r="47" spans="1:15" x14ac:dyDescent="0.25">
      <c r="A47" s="11"/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  <row r="50" spans="3:10" x14ac:dyDescent="0.25">
      <c r="G50" s="12"/>
    </row>
    <row r="51" spans="3:10" x14ac:dyDescent="0.25">
      <c r="C51" s="11"/>
      <c r="D51" s="11"/>
      <c r="E51" s="11"/>
      <c r="J51" s="1"/>
    </row>
    <row r="52" spans="3:10" x14ac:dyDescent="0.25">
      <c r="D52" s="41"/>
      <c r="J52" s="1"/>
    </row>
    <row r="53" spans="3:10" x14ac:dyDescent="0.25">
      <c r="D53" s="12"/>
      <c r="J53" s="1"/>
    </row>
  </sheetData>
  <mergeCells count="2">
    <mergeCell ref="B2:L3"/>
    <mergeCell ref="N28:O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3"/>
  <sheetViews>
    <sheetView topLeftCell="B6" workbookViewId="0">
      <selection activeCell="J29" sqref="J29:J3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4" ht="8.25" customHeight="1" thickBot="1" x14ac:dyDescent="0.3"/>
    <row r="2" spans="2:14" ht="15" customHeight="1" x14ac:dyDescent="0.25">
      <c r="B2" s="85">
        <v>45505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4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4" x14ac:dyDescent="0.25">
      <c r="L4" s="26"/>
    </row>
    <row r="5" spans="2:14" ht="18.75" x14ac:dyDescent="0.3">
      <c r="B5" s="2" t="s">
        <v>3</v>
      </c>
      <c r="I5" s="11"/>
    </row>
    <row r="6" spans="2:14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4" ht="6.75" customHeight="1" x14ac:dyDescent="0.25">
      <c r="J7" s="32"/>
    </row>
    <row r="8" spans="2:14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</row>
    <row r="9" spans="2:14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Jul!K9</f>
        <v>4602.71</v>
      </c>
      <c r="K9" s="22">
        <f>J9+C9-I9</f>
        <v>5252.71</v>
      </c>
      <c r="L9" s="1" t="s">
        <v>41</v>
      </c>
      <c r="M9" s="74"/>
    </row>
    <row r="10" spans="2:14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Jul!K10</f>
        <v>1178.54</v>
      </c>
      <c r="K10" s="22">
        <f t="shared" ref="K10:K23" si="1">J10+C10-I10</f>
        <v>1328.54</v>
      </c>
      <c r="M10" s="73"/>
    </row>
    <row r="11" spans="2:14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Jul!K11</f>
        <v>3385</v>
      </c>
      <c r="K11" s="22">
        <f t="shared" si="1"/>
        <v>3835</v>
      </c>
      <c r="M11" s="4"/>
    </row>
    <row r="12" spans="2:14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Jul!K12</f>
        <v>430.17</v>
      </c>
      <c r="K12" s="22">
        <f t="shared" si="1"/>
        <v>480.17</v>
      </c>
      <c r="M12" s="26"/>
      <c r="N12" s="11"/>
    </row>
    <row r="13" spans="2:14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Jul!K13</f>
        <v>1150.8</v>
      </c>
      <c r="K13" s="22">
        <f t="shared" si="1"/>
        <v>1300.8</v>
      </c>
      <c r="M13" s="37"/>
      <c r="N13" s="11"/>
    </row>
    <row r="14" spans="2:14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Jul!K14</f>
        <v>889.8</v>
      </c>
      <c r="K14" s="22">
        <f t="shared" si="1"/>
        <v>1009.8</v>
      </c>
      <c r="M14" s="37"/>
      <c r="N14" s="11"/>
    </row>
    <row r="15" spans="2:14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Jul!K15</f>
        <v>1143.8899999999999</v>
      </c>
      <c r="K15" s="22">
        <f t="shared" si="1"/>
        <v>1278.8899999999999</v>
      </c>
      <c r="M15" s="37"/>
      <c r="N15" s="11"/>
    </row>
    <row r="16" spans="2:14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Jul!K16</f>
        <v>281.08</v>
      </c>
      <c r="K16" s="22">
        <f t="shared" si="1"/>
        <v>316.08</v>
      </c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Jul!K17</f>
        <v>700</v>
      </c>
      <c r="K17" s="22">
        <f t="shared" si="1"/>
        <v>800</v>
      </c>
      <c r="M17" s="11"/>
      <c r="N17" s="11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Jul!K18</f>
        <v>292</v>
      </c>
      <c r="K18" s="22">
        <f t="shared" si="1"/>
        <v>332</v>
      </c>
      <c r="M18" s="32"/>
      <c r="N18" s="32"/>
      <c r="P18" s="11"/>
    </row>
    <row r="19" spans="2:16" ht="15" customHeight="1" x14ac:dyDescent="0.3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Jul!K19</f>
        <v>322.3</v>
      </c>
      <c r="K19" s="22">
        <f t="shared" si="1"/>
        <v>362.3</v>
      </c>
      <c r="M19" s="11"/>
      <c r="N19" s="63"/>
      <c r="O19" s="62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Jul!K20</f>
        <v>688.91</v>
      </c>
      <c r="K20" s="22">
        <f t="shared" si="1"/>
        <v>763.91</v>
      </c>
      <c r="M20" s="75"/>
      <c r="N20" s="11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Jul!K21</f>
        <v>392.77</v>
      </c>
      <c r="K21" s="61">
        <f t="shared" si="1"/>
        <v>442.77</v>
      </c>
      <c r="L21" s="58"/>
      <c r="M21" s="11"/>
      <c r="N21" s="11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Jul!K22</f>
        <v>711</v>
      </c>
      <c r="K22" s="22">
        <f t="shared" si="1"/>
        <v>811</v>
      </c>
      <c r="M22" s="11"/>
      <c r="N22" s="11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Jul!K23</f>
        <v>249.29</v>
      </c>
      <c r="K23" s="22">
        <f t="shared" si="1"/>
        <v>304.28999999999996</v>
      </c>
      <c r="M23" s="11"/>
      <c r="N23" s="11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16168.969999999998</v>
      </c>
      <c r="K24" s="9">
        <f t="shared" si="2"/>
        <v>18313.969999999998</v>
      </c>
      <c r="N24" s="11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  <c r="N26" s="12"/>
    </row>
    <row r="27" spans="2:16" ht="9" customHeight="1" x14ac:dyDescent="0.3">
      <c r="B27" s="57"/>
      <c r="J27" s="48"/>
    </row>
    <row r="28" spans="2:16" x14ac:dyDescent="0.25">
      <c r="B28" s="4"/>
      <c r="N28" s="91"/>
      <c r="O28" s="91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Jul!K29</f>
        <v>7350</v>
      </c>
      <c r="K29" s="81">
        <f>J29+C29-I29</f>
        <v>8400</v>
      </c>
      <c r="L29" s="82"/>
      <c r="O29" s="78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Jul!K30</f>
        <v>1862.4899999999998</v>
      </c>
      <c r="K30" s="81">
        <f t="shared" ref="K30:K33" si="4">J30+C30-I30</f>
        <v>2128.56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Jul!K31</f>
        <v>875</v>
      </c>
      <c r="K31" s="81">
        <f t="shared" si="4"/>
        <v>1000</v>
      </c>
      <c r="L31" s="82"/>
      <c r="O31" s="78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Jul!K32</f>
        <v>4095</v>
      </c>
      <c r="K32" s="81">
        <f t="shared" si="4"/>
        <v>4680</v>
      </c>
      <c r="L32" s="82"/>
      <c r="O32" s="79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Jul!K33</f>
        <v>875</v>
      </c>
      <c r="K33" s="81">
        <f t="shared" si="4"/>
        <v>1000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Jul!K34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17208.559999999998</v>
      </c>
      <c r="L35" s="82"/>
      <c r="O35" s="78"/>
    </row>
    <row r="36" spans="1:15" x14ac:dyDescent="0.25">
      <c r="O36" s="78"/>
    </row>
    <row r="37" spans="1:15" ht="18.75" x14ac:dyDescent="0.3"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O37" s="78"/>
    </row>
    <row r="38" spans="1:15" ht="18.75" x14ac:dyDescent="0.3"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A40" s="1"/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  <c r="O43" s="78"/>
    </row>
    <row r="44" spans="1:15" s="11" customFormat="1" ht="18.75" x14ac:dyDescent="0.3">
      <c r="B44" s="2" t="s">
        <v>2</v>
      </c>
      <c r="C44" s="10" t="s">
        <v>12</v>
      </c>
      <c r="D44" s="24" t="s">
        <v>22</v>
      </c>
      <c r="E44" s="1"/>
      <c r="F44" s="1"/>
      <c r="G44" s="1"/>
      <c r="H44" s="1"/>
      <c r="I44" s="1"/>
      <c r="K44" s="1"/>
      <c r="L44" s="13"/>
      <c r="N44" s="1"/>
      <c r="O44" s="78"/>
    </row>
    <row r="45" spans="1:15" s="11" customFormat="1" x14ac:dyDescent="0.25">
      <c r="A45" s="1"/>
      <c r="B45" s="1"/>
      <c r="C45" s="12">
        <f>C38+C39-C42</f>
        <v>-4351.07</v>
      </c>
      <c r="D45" s="31">
        <f>D38-D42</f>
        <v>0</v>
      </c>
      <c r="E45" s="1"/>
      <c r="F45" s="1"/>
      <c r="G45" s="1"/>
      <c r="H45" s="1"/>
      <c r="I45" s="1"/>
      <c r="J45" s="1"/>
      <c r="K45" s="1"/>
      <c r="N45" s="1"/>
      <c r="O45" s="78"/>
    </row>
    <row r="46" spans="1:15" ht="18.75" x14ac:dyDescent="0.3">
      <c r="A46" s="11"/>
      <c r="B46" s="84"/>
      <c r="C46" s="83"/>
      <c r="D46" s="83"/>
      <c r="E46" s="83"/>
      <c r="F46" s="83"/>
      <c r="G46" s="83"/>
      <c r="H46" s="83"/>
      <c r="I46" s="83"/>
      <c r="K46" s="11"/>
      <c r="O46" s="78"/>
    </row>
    <row r="47" spans="1:15" x14ac:dyDescent="0.25">
      <c r="A47" s="11"/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  <row r="50" spans="3:10" x14ac:dyDescent="0.25">
      <c r="G50" s="12"/>
    </row>
    <row r="51" spans="3:10" x14ac:dyDescent="0.25">
      <c r="C51" s="11"/>
      <c r="D51" s="11"/>
      <c r="E51" s="11"/>
      <c r="J51" s="1"/>
    </row>
    <row r="52" spans="3:10" x14ac:dyDescent="0.25">
      <c r="D52" s="41"/>
      <c r="J52" s="1"/>
    </row>
    <row r="53" spans="3:10" x14ac:dyDescent="0.25">
      <c r="D53" s="12"/>
      <c r="J53" s="1"/>
    </row>
  </sheetData>
  <mergeCells count="2">
    <mergeCell ref="B2:L3"/>
    <mergeCell ref="N28:O2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3"/>
  <sheetViews>
    <sheetView workbookViewId="0">
      <selection activeCell="J29" sqref="J29:J34"/>
    </sheetView>
  </sheetViews>
  <sheetFormatPr defaultColWidth="9.140625" defaultRowHeight="15" x14ac:dyDescent="0.25"/>
  <cols>
    <col min="1" max="1" width="3.140625" style="1" customWidth="1"/>
    <col min="2" max="2" width="35.140625" style="1" bestFit="1" customWidth="1"/>
    <col min="3" max="3" width="11.5703125" style="1" customWidth="1"/>
    <col min="4" max="4" width="12.7109375" style="1" bestFit="1" customWidth="1"/>
    <col min="5" max="5" width="14.85546875" style="1" customWidth="1"/>
    <col min="6" max="6" width="11.5703125" style="1" bestFit="1" customWidth="1"/>
    <col min="7" max="8" width="12.28515625" style="1" bestFit="1" customWidth="1"/>
    <col min="9" max="9" width="13.28515625" style="1" bestFit="1" customWidth="1"/>
    <col min="10" max="10" width="24.42578125" style="11" bestFit="1" customWidth="1"/>
    <col min="11" max="11" width="12.7109375" style="1" bestFit="1" customWidth="1"/>
    <col min="12" max="12" width="10.5703125" style="1" bestFit="1" customWidth="1"/>
    <col min="13" max="13" width="14.42578125" style="1" customWidth="1"/>
    <col min="14" max="14" width="28.28515625" style="1" customWidth="1"/>
    <col min="15" max="15" width="14.5703125" style="1" bestFit="1" customWidth="1"/>
    <col min="16" max="16" width="13.28515625" style="1" customWidth="1"/>
    <col min="17" max="16384" width="9.140625" style="1"/>
  </cols>
  <sheetData>
    <row r="1" spans="2:14" ht="8.25" customHeight="1" thickBot="1" x14ac:dyDescent="0.3"/>
    <row r="2" spans="2:14" ht="15" customHeight="1" x14ac:dyDescent="0.25">
      <c r="B2" s="85">
        <v>45536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4" ht="15.75" customHeight="1" thickBot="1" x14ac:dyDescent="0.3">
      <c r="B3" s="88"/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4" x14ac:dyDescent="0.25">
      <c r="L4" s="26"/>
    </row>
    <row r="5" spans="2:14" ht="18.75" x14ac:dyDescent="0.3">
      <c r="B5" s="2" t="s">
        <v>3</v>
      </c>
      <c r="I5" s="11"/>
    </row>
    <row r="6" spans="2:14" ht="4.5" customHeight="1" x14ac:dyDescent="0.25">
      <c r="B6" s="3"/>
      <c r="C6" s="3"/>
      <c r="D6" s="3"/>
      <c r="E6" s="3"/>
      <c r="F6" s="3"/>
      <c r="G6" s="3"/>
      <c r="H6" s="3"/>
      <c r="I6" s="3"/>
      <c r="J6" s="40"/>
      <c r="K6" s="3"/>
      <c r="L6" s="3"/>
    </row>
    <row r="7" spans="2:14" ht="6.75" customHeight="1" x14ac:dyDescent="0.25">
      <c r="J7" s="32"/>
    </row>
    <row r="8" spans="2:14" ht="15.75" customHeight="1" x14ac:dyDescent="0.25">
      <c r="B8" s="4" t="s">
        <v>6</v>
      </c>
      <c r="C8" s="1" t="s">
        <v>12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13</v>
      </c>
      <c r="J8" s="48" t="s">
        <v>14</v>
      </c>
      <c r="K8" s="1" t="s">
        <v>15</v>
      </c>
      <c r="M8" s="4"/>
    </row>
    <row r="9" spans="2:14" x14ac:dyDescent="0.25">
      <c r="B9" s="5" t="s">
        <v>5</v>
      </c>
      <c r="C9" s="6">
        <v>650</v>
      </c>
      <c r="D9" s="7"/>
      <c r="E9" s="7"/>
      <c r="F9" s="7"/>
      <c r="G9" s="7"/>
      <c r="H9" s="7"/>
      <c r="I9" s="7">
        <f t="shared" ref="I9:I21" si="0">SUM(D9:H9)</f>
        <v>0</v>
      </c>
      <c r="J9" s="6">
        <f>Aug!K9</f>
        <v>5252.71</v>
      </c>
      <c r="K9" s="22">
        <f>J9+C9-I9</f>
        <v>5902.71</v>
      </c>
      <c r="L9" s="1" t="s">
        <v>41</v>
      </c>
      <c r="M9" s="74"/>
    </row>
    <row r="10" spans="2:14" x14ac:dyDescent="0.25">
      <c r="B10" s="5" t="s">
        <v>38</v>
      </c>
      <c r="C10" s="6">
        <v>150</v>
      </c>
      <c r="D10" s="7"/>
      <c r="E10" s="7"/>
      <c r="F10" s="13"/>
      <c r="G10" s="7"/>
      <c r="H10" s="7"/>
      <c r="I10" s="7">
        <f t="shared" si="0"/>
        <v>0</v>
      </c>
      <c r="J10" s="6">
        <f>Aug!K10</f>
        <v>1328.54</v>
      </c>
      <c r="K10" s="22">
        <f t="shared" ref="K10:K23" si="1">J10+C10-I10</f>
        <v>1478.54</v>
      </c>
      <c r="M10" s="73"/>
    </row>
    <row r="11" spans="2:14" x14ac:dyDescent="0.25">
      <c r="B11" s="5" t="s">
        <v>18</v>
      </c>
      <c r="C11" s="6">
        <v>450</v>
      </c>
      <c r="D11" s="7"/>
      <c r="E11" s="7"/>
      <c r="F11" s="7"/>
      <c r="G11" s="7"/>
      <c r="H11" s="7"/>
      <c r="I11" s="7">
        <f t="shared" si="0"/>
        <v>0</v>
      </c>
      <c r="J11" s="6">
        <f>Aug!K11</f>
        <v>3835</v>
      </c>
      <c r="K11" s="22">
        <f t="shared" si="1"/>
        <v>4285</v>
      </c>
      <c r="M11" s="4"/>
    </row>
    <row r="12" spans="2:14" x14ac:dyDescent="0.25">
      <c r="B12" s="5" t="s">
        <v>53</v>
      </c>
      <c r="C12" s="6">
        <v>50</v>
      </c>
      <c r="D12" s="7"/>
      <c r="E12" s="7"/>
      <c r="F12" s="7"/>
      <c r="G12" s="7"/>
      <c r="H12" s="7"/>
      <c r="I12" s="7">
        <f t="shared" si="0"/>
        <v>0</v>
      </c>
      <c r="J12" s="6">
        <f>Aug!K12</f>
        <v>480.17</v>
      </c>
      <c r="K12" s="22">
        <f t="shared" si="1"/>
        <v>530.17000000000007</v>
      </c>
      <c r="M12" s="26"/>
      <c r="N12" s="11"/>
    </row>
    <row r="13" spans="2:14" x14ac:dyDescent="0.25">
      <c r="B13" s="5" t="s">
        <v>54</v>
      </c>
      <c r="C13" s="6">
        <v>150</v>
      </c>
      <c r="D13" s="7"/>
      <c r="E13" s="7"/>
      <c r="F13" s="7"/>
      <c r="G13" s="7"/>
      <c r="H13" s="7"/>
      <c r="I13" s="7">
        <f t="shared" si="0"/>
        <v>0</v>
      </c>
      <c r="J13" s="6">
        <f>Aug!K13</f>
        <v>1300.8</v>
      </c>
      <c r="K13" s="22">
        <f t="shared" si="1"/>
        <v>1450.8</v>
      </c>
      <c r="M13" s="37"/>
      <c r="N13" s="11"/>
    </row>
    <row r="14" spans="2:14" x14ac:dyDescent="0.25">
      <c r="B14" s="5" t="s">
        <v>55</v>
      </c>
      <c r="C14" s="6">
        <v>120</v>
      </c>
      <c r="D14" s="7"/>
      <c r="E14" s="7"/>
      <c r="F14" s="7"/>
      <c r="G14" s="7"/>
      <c r="H14" s="7"/>
      <c r="I14" s="7">
        <f t="shared" si="0"/>
        <v>0</v>
      </c>
      <c r="J14" s="6">
        <f>Aug!K14</f>
        <v>1009.8</v>
      </c>
      <c r="K14" s="22">
        <f t="shared" si="1"/>
        <v>1129.8</v>
      </c>
      <c r="M14" s="37"/>
      <c r="N14" s="11"/>
    </row>
    <row r="15" spans="2:14" x14ac:dyDescent="0.25">
      <c r="B15" s="5" t="s">
        <v>16</v>
      </c>
      <c r="C15" s="6">
        <v>135</v>
      </c>
      <c r="D15" s="7"/>
      <c r="E15" s="7"/>
      <c r="F15" s="7"/>
      <c r="G15" s="7"/>
      <c r="H15" s="7"/>
      <c r="I15" s="7">
        <f t="shared" si="0"/>
        <v>0</v>
      </c>
      <c r="J15" s="6">
        <f>Aug!K15</f>
        <v>1278.8899999999999</v>
      </c>
      <c r="K15" s="22">
        <f t="shared" si="1"/>
        <v>1413.8899999999999</v>
      </c>
      <c r="M15" s="37"/>
      <c r="N15" s="11"/>
    </row>
    <row r="16" spans="2:14" x14ac:dyDescent="0.25">
      <c r="B16" s="5" t="s">
        <v>17</v>
      </c>
      <c r="C16" s="6">
        <v>35</v>
      </c>
      <c r="D16" s="7"/>
      <c r="E16" s="7"/>
      <c r="F16" s="7"/>
      <c r="G16" s="7"/>
      <c r="H16" s="7"/>
      <c r="I16" s="7">
        <f t="shared" si="0"/>
        <v>0</v>
      </c>
      <c r="J16" s="6">
        <f>Aug!K16</f>
        <v>316.08</v>
      </c>
      <c r="K16" s="22">
        <f t="shared" si="1"/>
        <v>351.08</v>
      </c>
    </row>
    <row r="17" spans="2:16" x14ac:dyDescent="0.25">
      <c r="B17" s="5" t="s">
        <v>39</v>
      </c>
      <c r="C17" s="6">
        <v>100</v>
      </c>
      <c r="D17" s="7"/>
      <c r="E17" s="7"/>
      <c r="F17" s="7"/>
      <c r="G17" s="7"/>
      <c r="H17" s="7"/>
      <c r="I17" s="7">
        <f t="shared" si="0"/>
        <v>0</v>
      </c>
      <c r="J17" s="6">
        <f>Aug!K17</f>
        <v>800</v>
      </c>
      <c r="K17" s="22">
        <f t="shared" si="1"/>
        <v>900</v>
      </c>
      <c r="M17" s="11"/>
      <c r="N17" s="11"/>
    </row>
    <row r="18" spans="2:16" x14ac:dyDescent="0.25">
      <c r="B18" s="5" t="s">
        <v>56</v>
      </c>
      <c r="C18" s="6">
        <v>40</v>
      </c>
      <c r="D18" s="7"/>
      <c r="E18" s="7"/>
      <c r="F18" s="7"/>
      <c r="G18" s="7"/>
      <c r="H18" s="7"/>
      <c r="I18" s="7">
        <f t="shared" si="0"/>
        <v>0</v>
      </c>
      <c r="J18" s="6">
        <f>Aug!K18</f>
        <v>332</v>
      </c>
      <c r="K18" s="22">
        <f t="shared" si="1"/>
        <v>372</v>
      </c>
      <c r="M18" s="32"/>
      <c r="N18" s="32"/>
      <c r="P18" s="11"/>
    </row>
    <row r="19" spans="2:16" ht="15" customHeight="1" x14ac:dyDescent="0.3">
      <c r="B19" s="5" t="s">
        <v>57</v>
      </c>
      <c r="C19" s="6">
        <v>40</v>
      </c>
      <c r="D19" s="7"/>
      <c r="E19" s="7"/>
      <c r="F19" s="7"/>
      <c r="G19" s="7"/>
      <c r="H19" s="7"/>
      <c r="I19" s="7">
        <f t="shared" si="0"/>
        <v>0</v>
      </c>
      <c r="J19" s="6">
        <f>Aug!K19</f>
        <v>362.3</v>
      </c>
      <c r="K19" s="22">
        <f t="shared" si="1"/>
        <v>402.3</v>
      </c>
      <c r="M19" s="11"/>
      <c r="N19" s="63"/>
      <c r="O19" s="62"/>
      <c r="P19" s="11"/>
    </row>
    <row r="20" spans="2:16" ht="15.75" customHeight="1" x14ac:dyDescent="0.3">
      <c r="B20" s="5" t="s">
        <v>29</v>
      </c>
      <c r="C20" s="6">
        <v>75</v>
      </c>
      <c r="D20" s="7"/>
      <c r="E20" s="7"/>
      <c r="F20" s="13"/>
      <c r="G20" s="7"/>
      <c r="H20" s="7"/>
      <c r="I20" s="7">
        <f t="shared" si="0"/>
        <v>0</v>
      </c>
      <c r="J20" s="6">
        <f>Aug!K20</f>
        <v>763.91</v>
      </c>
      <c r="K20" s="22">
        <f t="shared" si="1"/>
        <v>838.91</v>
      </c>
      <c r="M20" s="75"/>
      <c r="N20" s="11"/>
    </row>
    <row r="21" spans="2:16" x14ac:dyDescent="0.25">
      <c r="B21" s="5" t="s">
        <v>32</v>
      </c>
      <c r="C21" s="11">
        <v>50</v>
      </c>
      <c r="D21" s="7"/>
      <c r="E21" s="7"/>
      <c r="F21" s="7"/>
      <c r="G21" s="7"/>
      <c r="H21" s="7"/>
      <c r="I21" s="7">
        <f t="shared" si="0"/>
        <v>0</v>
      </c>
      <c r="J21" s="6">
        <f>Aug!K21</f>
        <v>442.77</v>
      </c>
      <c r="K21" s="61">
        <f t="shared" si="1"/>
        <v>492.77</v>
      </c>
      <c r="L21" s="58"/>
      <c r="M21" s="11"/>
      <c r="N21" s="11"/>
    </row>
    <row r="22" spans="2:16" x14ac:dyDescent="0.25">
      <c r="B22" s="5" t="s">
        <v>42</v>
      </c>
      <c r="C22" s="6">
        <v>100</v>
      </c>
      <c r="D22" s="7"/>
      <c r="E22" s="7"/>
      <c r="F22" s="7"/>
      <c r="G22" s="7"/>
      <c r="H22" s="7"/>
      <c r="I22" s="7">
        <f>SUM(D22:H22)</f>
        <v>0</v>
      </c>
      <c r="J22" s="6">
        <f>Aug!K22</f>
        <v>811</v>
      </c>
      <c r="K22" s="22">
        <f t="shared" si="1"/>
        <v>911</v>
      </c>
      <c r="M22" s="11"/>
      <c r="N22" s="11"/>
    </row>
    <row r="23" spans="2:16" x14ac:dyDescent="0.25">
      <c r="B23" s="5" t="s">
        <v>47</v>
      </c>
      <c r="C23" s="6">
        <v>55</v>
      </c>
      <c r="D23" s="7"/>
      <c r="E23" s="7"/>
      <c r="F23" s="7"/>
      <c r="G23" s="7"/>
      <c r="H23" s="7"/>
      <c r="I23" s="7">
        <f>SUM(D23:H23)</f>
        <v>0</v>
      </c>
      <c r="J23" s="6">
        <f>Aug!K23</f>
        <v>304.28999999999996</v>
      </c>
      <c r="K23" s="22">
        <f t="shared" si="1"/>
        <v>359.28999999999996</v>
      </c>
      <c r="M23" s="11"/>
      <c r="N23" s="11"/>
    </row>
    <row r="24" spans="2:16" ht="15.75" x14ac:dyDescent="0.25">
      <c r="B24" s="8" t="s">
        <v>21</v>
      </c>
      <c r="C24" s="9">
        <f>SUM(C9:C23)</f>
        <v>2200</v>
      </c>
      <c r="D24" s="9">
        <f t="shared" ref="D24:K24" si="2">SUM(D9:D22)</f>
        <v>0</v>
      </c>
      <c r="E24" s="9">
        <f t="shared" si="2"/>
        <v>0</v>
      </c>
      <c r="F24" s="9">
        <f t="shared" si="2"/>
        <v>0</v>
      </c>
      <c r="G24" s="9">
        <f t="shared" si="2"/>
        <v>0</v>
      </c>
      <c r="H24" s="9">
        <f t="shared" si="2"/>
        <v>0</v>
      </c>
      <c r="I24" s="9">
        <f t="shared" si="2"/>
        <v>0</v>
      </c>
      <c r="J24" s="9">
        <f t="shared" si="2"/>
        <v>18313.969999999998</v>
      </c>
      <c r="K24" s="9">
        <f t="shared" si="2"/>
        <v>20458.969999999998</v>
      </c>
      <c r="N24" s="11"/>
    </row>
    <row r="25" spans="2:16" ht="6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6" ht="18.75" customHeight="1" x14ac:dyDescent="0.3">
      <c r="B26" s="2" t="s">
        <v>4</v>
      </c>
      <c r="C26" s="1" t="s">
        <v>12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13</v>
      </c>
      <c r="J26" s="48" t="s">
        <v>14</v>
      </c>
      <c r="K26" s="1" t="s">
        <v>15</v>
      </c>
      <c r="N26" s="12"/>
    </row>
    <row r="27" spans="2:16" ht="9" customHeight="1" x14ac:dyDescent="0.3">
      <c r="B27" s="57"/>
      <c r="J27" s="48"/>
    </row>
    <row r="28" spans="2:16" x14ac:dyDescent="0.25">
      <c r="B28" s="4"/>
      <c r="N28" s="91"/>
      <c r="O28" s="91"/>
    </row>
    <row r="29" spans="2:16" ht="15.75" x14ac:dyDescent="0.25">
      <c r="B29" s="5" t="s">
        <v>61</v>
      </c>
      <c r="C29" s="6">
        <v>1050</v>
      </c>
      <c r="D29" s="7"/>
      <c r="E29" s="7"/>
      <c r="F29" s="7"/>
      <c r="G29" s="7"/>
      <c r="H29" s="7"/>
      <c r="I29" s="7">
        <f>SUM(D29:H29)</f>
        <v>0</v>
      </c>
      <c r="J29" s="6">
        <f>Aug!K29</f>
        <v>8400</v>
      </c>
      <c r="K29" s="81">
        <f>J29+C29-I29</f>
        <v>9450</v>
      </c>
      <c r="L29" s="82"/>
      <c r="O29" s="78"/>
    </row>
    <row r="30" spans="2:16" ht="15.75" x14ac:dyDescent="0.25">
      <c r="B30" s="5" t="s">
        <v>50</v>
      </c>
      <c r="C30" s="6">
        <f>67.76+100+48.31+50</f>
        <v>266.07</v>
      </c>
      <c r="D30" s="7"/>
      <c r="E30" s="7"/>
      <c r="F30" s="7"/>
      <c r="G30" s="7"/>
      <c r="H30" s="7"/>
      <c r="I30" s="7">
        <f t="shared" ref="I30:I34" si="3">SUM(D30:H30)</f>
        <v>0</v>
      </c>
      <c r="J30" s="6">
        <f>Aug!K30</f>
        <v>2128.56</v>
      </c>
      <c r="K30" s="81">
        <f t="shared" ref="K30:K33" si="4">J30+C30-I30</f>
        <v>2394.63</v>
      </c>
      <c r="L30" s="82"/>
      <c r="O30" s="78"/>
    </row>
    <row r="31" spans="2:16" ht="15.75" x14ac:dyDescent="0.25">
      <c r="B31" s="5" t="s">
        <v>60</v>
      </c>
      <c r="C31" s="6">
        <v>125</v>
      </c>
      <c r="D31" s="7"/>
      <c r="E31" s="7"/>
      <c r="F31" s="7"/>
      <c r="G31" s="7"/>
      <c r="H31" s="7"/>
      <c r="I31" s="7">
        <f t="shared" si="3"/>
        <v>0</v>
      </c>
      <c r="J31" s="6">
        <f>Aug!K31</f>
        <v>1000</v>
      </c>
      <c r="K31" s="81">
        <f t="shared" si="4"/>
        <v>1125</v>
      </c>
      <c r="L31" s="82"/>
      <c r="O31" s="78"/>
    </row>
    <row r="32" spans="2:16" ht="15.75" x14ac:dyDescent="0.25">
      <c r="B32" s="5" t="s">
        <v>19</v>
      </c>
      <c r="C32" s="6">
        <v>585</v>
      </c>
      <c r="D32" s="7"/>
      <c r="E32" s="7"/>
      <c r="F32" s="7"/>
      <c r="G32" s="7"/>
      <c r="H32" s="7"/>
      <c r="I32" s="7">
        <f t="shared" si="3"/>
        <v>0</v>
      </c>
      <c r="J32" s="6">
        <f>Aug!K32</f>
        <v>4680</v>
      </c>
      <c r="K32" s="81">
        <f t="shared" si="4"/>
        <v>5265</v>
      </c>
      <c r="L32" s="82"/>
      <c r="O32" s="79"/>
    </row>
    <row r="33" spans="1:15" ht="15.75" x14ac:dyDescent="0.25">
      <c r="B33" s="5" t="s">
        <v>20</v>
      </c>
      <c r="C33" s="6">
        <v>125</v>
      </c>
      <c r="D33" s="7"/>
      <c r="E33" s="7"/>
      <c r="F33" s="7"/>
      <c r="G33" s="7"/>
      <c r="H33" s="7"/>
      <c r="I33" s="7">
        <f t="shared" si="3"/>
        <v>0</v>
      </c>
      <c r="J33" s="6">
        <f>Aug!K33</f>
        <v>1000</v>
      </c>
      <c r="K33" s="81">
        <f t="shared" si="4"/>
        <v>1125</v>
      </c>
      <c r="L33" s="82"/>
      <c r="O33" s="78"/>
    </row>
    <row r="34" spans="1:15" ht="15.75" x14ac:dyDescent="0.25">
      <c r="B34" s="5" t="s">
        <v>31</v>
      </c>
      <c r="C34" s="6">
        <v>0</v>
      </c>
      <c r="D34" s="7"/>
      <c r="E34" s="7"/>
      <c r="F34" s="7"/>
      <c r="G34" s="7"/>
      <c r="H34" s="7"/>
      <c r="I34" s="7">
        <f t="shared" si="3"/>
        <v>0</v>
      </c>
      <c r="J34" s="6">
        <f>Aug!K34</f>
        <v>0</v>
      </c>
      <c r="K34" s="81">
        <f>J34+C34-I34</f>
        <v>0</v>
      </c>
      <c r="L34" s="82"/>
      <c r="O34" s="78"/>
    </row>
    <row r="35" spans="1:15" ht="15.75" x14ac:dyDescent="0.25">
      <c r="B35" s="8" t="s">
        <v>21</v>
      </c>
      <c r="C35" s="9">
        <f t="shared" ref="C35:I35" si="5">SUM(C29:C34)</f>
        <v>2151.0699999999997</v>
      </c>
      <c r="D35" s="9">
        <f t="shared" si="5"/>
        <v>0</v>
      </c>
      <c r="E35" s="9">
        <f t="shared" si="5"/>
        <v>0</v>
      </c>
      <c r="F35" s="9">
        <f t="shared" si="5"/>
        <v>0</v>
      </c>
      <c r="G35" s="9">
        <f t="shared" si="5"/>
        <v>0</v>
      </c>
      <c r="H35" s="9">
        <f t="shared" si="5"/>
        <v>0</v>
      </c>
      <c r="I35" s="9">
        <f t="shared" si="5"/>
        <v>0</v>
      </c>
      <c r="J35" s="9"/>
      <c r="K35" s="81">
        <f>SUM(K29:K34)</f>
        <v>19359.63</v>
      </c>
      <c r="L35" s="82"/>
      <c r="O35" s="78"/>
    </row>
    <row r="36" spans="1:15" x14ac:dyDescent="0.25">
      <c r="O36" s="78"/>
    </row>
    <row r="37" spans="1:15" ht="18.75" x14ac:dyDescent="0.3">
      <c r="B37" s="2" t="s">
        <v>0</v>
      </c>
      <c r="C37" s="10" t="s">
        <v>12</v>
      </c>
      <c r="D37" s="10" t="s">
        <v>22</v>
      </c>
      <c r="E37" s="10" t="s">
        <v>7</v>
      </c>
      <c r="F37" s="10" t="s">
        <v>8</v>
      </c>
      <c r="G37" s="10" t="s">
        <v>9</v>
      </c>
      <c r="H37" s="10" t="s">
        <v>10</v>
      </c>
      <c r="I37" s="10" t="s">
        <v>45</v>
      </c>
      <c r="J37" s="4" t="s">
        <v>30</v>
      </c>
      <c r="K37" s="10" t="s">
        <v>23</v>
      </c>
      <c r="O37" s="78"/>
    </row>
    <row r="38" spans="1:15" ht="18.75" x14ac:dyDescent="0.3">
      <c r="B38" s="27" t="s">
        <v>51</v>
      </c>
      <c r="C38" s="11"/>
      <c r="D38" s="23">
        <f>SUM(E38:L38)</f>
        <v>0</v>
      </c>
      <c r="E38" s="11"/>
      <c r="F38" s="11"/>
      <c r="G38" s="11"/>
      <c r="H38" s="11"/>
      <c r="I38" s="11"/>
      <c r="K38" s="11"/>
      <c r="O38" s="78"/>
    </row>
    <row r="39" spans="1:15" ht="18.75" x14ac:dyDescent="0.3">
      <c r="B39" s="27" t="s">
        <v>52</v>
      </c>
      <c r="C39" s="11"/>
      <c r="D39" s="23">
        <f>SUM(E39:I39)</f>
        <v>0</v>
      </c>
      <c r="E39" s="11"/>
      <c r="F39" s="11"/>
      <c r="G39" s="11"/>
      <c r="H39" s="11"/>
      <c r="I39" s="11"/>
      <c r="K39" s="11"/>
      <c r="L39" s="10"/>
      <c r="O39" s="78"/>
    </row>
    <row r="40" spans="1:15" s="11" customFormat="1" ht="18.75" x14ac:dyDescent="0.3">
      <c r="A40" s="1"/>
      <c r="B40" s="27"/>
      <c r="D40" s="28"/>
      <c r="N40" s="1"/>
      <c r="O40" s="78"/>
    </row>
    <row r="41" spans="1:15" s="11" customFormat="1" ht="20.25" x14ac:dyDescent="0.4">
      <c r="A41" s="1"/>
      <c r="B41" s="2" t="s">
        <v>1</v>
      </c>
      <c r="C41" s="10" t="s">
        <v>12</v>
      </c>
      <c r="D41" s="24" t="s">
        <v>22</v>
      </c>
      <c r="E41" s="10" t="s">
        <v>7</v>
      </c>
      <c r="F41" s="10" t="s">
        <v>8</v>
      </c>
      <c r="G41" s="10" t="s">
        <v>9</v>
      </c>
      <c r="H41" s="10" t="s">
        <v>49</v>
      </c>
      <c r="I41" s="10" t="s">
        <v>11</v>
      </c>
      <c r="J41" s="64"/>
      <c r="K41" s="1"/>
      <c r="N41" s="1"/>
      <c r="O41" s="78"/>
    </row>
    <row r="42" spans="1:15" ht="18.75" x14ac:dyDescent="0.3">
      <c r="A42" s="11"/>
      <c r="B42" s="27"/>
      <c r="C42" s="13">
        <f>C35+C24</f>
        <v>4351.07</v>
      </c>
      <c r="D42" s="29">
        <f>SUM(E42:L42)</f>
        <v>0</v>
      </c>
      <c r="E42" s="13">
        <f>D35+D24</f>
        <v>0</v>
      </c>
      <c r="F42" s="13">
        <f>E35+E24</f>
        <v>0</v>
      </c>
      <c r="G42" s="13">
        <f>F35+F24</f>
        <v>0</v>
      </c>
      <c r="H42" s="13">
        <f>G35+G24</f>
        <v>0</v>
      </c>
      <c r="I42" s="13">
        <f>H35+H24</f>
        <v>0</v>
      </c>
      <c r="K42" s="11"/>
      <c r="L42" s="11"/>
      <c r="O42" s="78"/>
    </row>
    <row r="43" spans="1:15" x14ac:dyDescent="0.25">
      <c r="A43" s="11"/>
      <c r="B43" s="11"/>
      <c r="C43" s="11"/>
      <c r="D43" s="30"/>
      <c r="E43" s="11"/>
      <c r="F43" s="11"/>
      <c r="G43" s="11"/>
      <c r="H43" s="11"/>
      <c r="I43" s="11"/>
      <c r="K43" s="11"/>
      <c r="L43" s="11"/>
      <c r="O43" s="78"/>
    </row>
    <row r="44" spans="1:15" s="11" customFormat="1" ht="18.75" x14ac:dyDescent="0.3">
      <c r="B44" s="2" t="s">
        <v>2</v>
      </c>
      <c r="C44" s="10" t="s">
        <v>12</v>
      </c>
      <c r="D44" s="24" t="s">
        <v>22</v>
      </c>
      <c r="E44" s="1"/>
      <c r="F44" s="1"/>
      <c r="G44" s="1"/>
      <c r="H44" s="1"/>
      <c r="I44" s="1"/>
      <c r="K44" s="1"/>
      <c r="L44" s="13"/>
      <c r="N44" s="1"/>
      <c r="O44" s="78"/>
    </row>
    <row r="45" spans="1:15" s="11" customFormat="1" x14ac:dyDescent="0.25">
      <c r="A45" s="1"/>
      <c r="B45" s="1"/>
      <c r="C45" s="12">
        <f>C38+C39-C42</f>
        <v>-4351.07</v>
      </c>
      <c r="D45" s="31">
        <f>D38-D42</f>
        <v>0</v>
      </c>
      <c r="E45" s="1"/>
      <c r="F45" s="1"/>
      <c r="G45" s="1"/>
      <c r="H45" s="1"/>
      <c r="I45" s="1"/>
      <c r="J45" s="1"/>
      <c r="K45" s="1"/>
      <c r="N45" s="1"/>
      <c r="O45" s="78"/>
    </row>
    <row r="46" spans="1:15" ht="18.75" x14ac:dyDescent="0.3">
      <c r="A46" s="11"/>
      <c r="B46" s="84"/>
      <c r="C46" s="83"/>
      <c r="D46" s="83"/>
      <c r="E46" s="83"/>
      <c r="F46" s="83"/>
      <c r="G46" s="83"/>
      <c r="H46" s="83"/>
      <c r="I46" s="83"/>
      <c r="K46" s="11"/>
      <c r="O46" s="78"/>
    </row>
    <row r="47" spans="1:15" x14ac:dyDescent="0.25">
      <c r="A47" s="11"/>
      <c r="B47" s="32"/>
      <c r="C47" s="32"/>
      <c r="D47" s="32"/>
      <c r="E47" s="32"/>
      <c r="F47" s="32"/>
      <c r="G47" s="32"/>
      <c r="H47" s="32"/>
      <c r="I47" s="32"/>
      <c r="K47" s="11"/>
    </row>
    <row r="48" spans="1:15" ht="18.75" x14ac:dyDescent="0.3">
      <c r="B48" s="2"/>
      <c r="C48" s="10"/>
      <c r="D48" s="10"/>
    </row>
    <row r="49" spans="3:10" x14ac:dyDescent="0.25">
      <c r="C49" s="12"/>
      <c r="D49" s="12"/>
      <c r="J49" s="1"/>
    </row>
    <row r="50" spans="3:10" x14ac:dyDescent="0.25">
      <c r="G50" s="12"/>
    </row>
    <row r="51" spans="3:10" x14ac:dyDescent="0.25">
      <c r="C51" s="11"/>
      <c r="D51" s="11"/>
      <c r="E51" s="11"/>
      <c r="J51" s="1"/>
    </row>
    <row r="52" spans="3:10" x14ac:dyDescent="0.25">
      <c r="D52" s="41"/>
      <c r="J52" s="1"/>
    </row>
    <row r="53" spans="3:10" x14ac:dyDescent="0.25">
      <c r="D53" s="12"/>
      <c r="J53" s="1"/>
    </row>
  </sheetData>
  <mergeCells count="2">
    <mergeCell ref="B2:L3"/>
    <mergeCell ref="N28:O2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</vt:lpstr>
      <vt:lpstr>Feb</vt:lpstr>
      <vt:lpstr>Mar</vt:lpstr>
      <vt:lpstr>April</vt:lpstr>
      <vt:lpstr>May</vt:lpstr>
      <vt:lpstr>Jun</vt:lpstr>
      <vt:lpstr>Jul</vt:lpstr>
      <vt:lpstr>Aug</vt:lpstr>
      <vt:lpstr>Sep</vt:lpstr>
      <vt:lpstr>Oct</vt:lpstr>
      <vt:lpstr>Nov</vt:lpstr>
      <vt:lpstr>Dec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Robert Wagner</cp:lastModifiedBy>
  <dcterms:created xsi:type="dcterms:W3CDTF">2014-02-07T01:20:58Z</dcterms:created>
  <dcterms:modified xsi:type="dcterms:W3CDTF">2024-05-19T00:24:22Z</dcterms:modified>
</cp:coreProperties>
</file>