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wil\Documents\Computer\R statistics\Vibration\"/>
    </mc:Choice>
  </mc:AlternateContent>
  <xr:revisionPtr revIDLastSave="0" documentId="13_ncr:1_{9B3E5940-B069-494D-95E4-D7C45391C558}" xr6:coauthVersionLast="45" xr6:coauthVersionMax="45" xr10:uidLastSave="{00000000-0000-0000-0000-000000000000}"/>
  <bookViews>
    <workbookView xWindow="4335" yWindow="2775" windowWidth="21600" windowHeight="12735" xr2:uid="{00000000-000D-0000-FFFF-FFFF00000000}"/>
  </bookViews>
  <sheets>
    <sheet name="FilterCoeffs 191221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6" i="1" l="1"/>
  <c r="AP37" i="1" s="1"/>
  <c r="AP38" i="1" s="1"/>
  <c r="AP39" i="1" s="1"/>
  <c r="AP40" i="1" s="1"/>
  <c r="AP41" i="1" s="1"/>
  <c r="AP42" i="1" s="1"/>
  <c r="AO36" i="1"/>
  <c r="AO37" i="1" s="1"/>
  <c r="AO38" i="1" s="1"/>
  <c r="AO39" i="1" s="1"/>
  <c r="AO40" i="1" s="1"/>
  <c r="AO41" i="1" s="1"/>
  <c r="AO42" i="1" s="1"/>
  <c r="AN36" i="1"/>
  <c r="AN37" i="1" s="1"/>
  <c r="AN38" i="1" s="1"/>
  <c r="AN39" i="1" s="1"/>
  <c r="AN40" i="1" s="1"/>
  <c r="AN41" i="1" s="1"/>
  <c r="AN42" i="1" s="1"/>
  <c r="AE44" i="1"/>
  <c r="AG36" i="1"/>
  <c r="AG37" i="1" s="1"/>
  <c r="AG38" i="1" s="1"/>
  <c r="AG39" i="1" s="1"/>
  <c r="AG40" i="1" s="1"/>
  <c r="AG41" i="1" s="1"/>
  <c r="AG42" i="1" s="1"/>
  <c r="AF36" i="1"/>
  <c r="AF37" i="1" s="1"/>
  <c r="AF38" i="1" s="1"/>
  <c r="AF39" i="1" s="1"/>
  <c r="AF40" i="1" s="1"/>
  <c r="AF41" i="1" s="1"/>
  <c r="AF42" i="1" s="1"/>
  <c r="AE36" i="1"/>
  <c r="AE37" i="1" s="1"/>
  <c r="AE38" i="1" s="1"/>
  <c r="AE39" i="1" s="1"/>
  <c r="AE40" i="1" s="1"/>
  <c r="AE41" i="1" s="1"/>
  <c r="AE42" i="1" s="1"/>
  <c r="AN44" i="1" l="1"/>
  <c r="X36" i="1"/>
  <c r="X37" i="1" s="1"/>
  <c r="X38" i="1" s="1"/>
  <c r="X39" i="1" s="1"/>
  <c r="X40" i="1" s="1"/>
  <c r="X41" i="1" s="1"/>
  <c r="X42" i="1" s="1"/>
  <c r="W36" i="1"/>
  <c r="W37" i="1" s="1"/>
  <c r="W38" i="1" s="1"/>
  <c r="W39" i="1" s="1"/>
  <c r="W40" i="1" s="1"/>
  <c r="W41" i="1" s="1"/>
  <c r="W42" i="1" s="1"/>
  <c r="V36" i="1"/>
  <c r="V37" i="1" s="1"/>
  <c r="V38" i="1" s="1"/>
  <c r="V39" i="1" s="1"/>
  <c r="V40" i="1" s="1"/>
  <c r="V41" i="1" s="1"/>
  <c r="V42" i="1" s="1"/>
  <c r="V44" i="1" l="1"/>
  <c r="O36" i="1"/>
  <c r="O37" i="1" s="1"/>
  <c r="O38" i="1" s="1"/>
  <c r="O39" i="1" s="1"/>
  <c r="O40" i="1" s="1"/>
  <c r="O41" i="1" s="1"/>
  <c r="O42" i="1" s="1"/>
  <c r="N36" i="1"/>
  <c r="N37" i="1" s="1"/>
  <c r="N38" i="1" s="1"/>
  <c r="N39" i="1" s="1"/>
  <c r="N40" i="1" s="1"/>
  <c r="N41" i="1" s="1"/>
  <c r="N42" i="1" s="1"/>
  <c r="M36" i="1"/>
  <c r="M37" i="1" s="1"/>
  <c r="M38" i="1" s="1"/>
  <c r="M39" i="1" s="1"/>
  <c r="M40" i="1" s="1"/>
  <c r="M41" i="1" s="1"/>
  <c r="M42" i="1" s="1"/>
  <c r="M44" i="1" s="1"/>
  <c r="F36" i="1"/>
  <c r="F37" i="1" s="1"/>
  <c r="F38" i="1" s="1"/>
  <c r="F39" i="1" s="1"/>
  <c r="F40" i="1" s="1"/>
  <c r="F41" i="1" s="1"/>
  <c r="F42" i="1" s="1"/>
  <c r="E36" i="1"/>
  <c r="E37" i="1" s="1"/>
  <c r="E38" i="1" s="1"/>
  <c r="E39" i="1" s="1"/>
  <c r="E40" i="1" s="1"/>
  <c r="E41" i="1" s="1"/>
  <c r="E42" i="1" s="1"/>
  <c r="D36" i="1"/>
  <c r="D37" i="1" s="1"/>
  <c r="D38" i="1" s="1"/>
  <c r="D39" i="1" s="1"/>
  <c r="D40" i="1" s="1"/>
  <c r="D41" i="1" s="1"/>
  <c r="D42" i="1" s="1"/>
  <c r="D44" i="1" l="1"/>
  <c r="F21" i="1" l="1"/>
  <c r="F22" i="1" s="1"/>
  <c r="F23" i="1" s="1"/>
  <c r="F24" i="1" s="1"/>
  <c r="F25" i="1" s="1"/>
  <c r="F26" i="1" s="1"/>
  <c r="F27" i="1" s="1"/>
  <c r="E21" i="1"/>
  <c r="E22" i="1" s="1"/>
  <c r="E23" i="1" s="1"/>
  <c r="E24" i="1" s="1"/>
  <c r="E25" i="1" s="1"/>
  <c r="E26" i="1" s="1"/>
  <c r="E27" i="1" s="1"/>
  <c r="D21" i="1"/>
  <c r="D22" i="1" s="1"/>
  <c r="D23" i="1" s="1"/>
  <c r="D24" i="1" s="1"/>
  <c r="D25" i="1" s="1"/>
  <c r="D26" i="1" s="1"/>
  <c r="D27" i="1" s="1"/>
  <c r="D29" i="1" s="1"/>
  <c r="AG21" i="1" l="1"/>
  <c r="AG22" i="1" s="1"/>
  <c r="AG23" i="1" s="1"/>
  <c r="AG24" i="1" s="1"/>
  <c r="AG25" i="1" s="1"/>
  <c r="AG26" i="1" s="1"/>
  <c r="AG27" i="1" s="1"/>
  <c r="AF21" i="1"/>
  <c r="AF22" i="1" s="1"/>
  <c r="AF23" i="1" s="1"/>
  <c r="AF24" i="1" s="1"/>
  <c r="AF25" i="1" s="1"/>
  <c r="AF26" i="1" s="1"/>
  <c r="AF27" i="1" s="1"/>
  <c r="AE21" i="1"/>
  <c r="AE22" i="1" s="1"/>
  <c r="AE23" i="1" s="1"/>
  <c r="AE24" i="1" s="1"/>
  <c r="AE25" i="1" s="1"/>
  <c r="AE26" i="1" s="1"/>
  <c r="AE27" i="1" s="1"/>
  <c r="X21" i="1"/>
  <c r="X22" i="1" s="1"/>
  <c r="X23" i="1" s="1"/>
  <c r="X24" i="1" s="1"/>
  <c r="X25" i="1" s="1"/>
  <c r="X26" i="1" s="1"/>
  <c r="X27" i="1" s="1"/>
  <c r="W21" i="1"/>
  <c r="W22" i="1" s="1"/>
  <c r="W23" i="1" s="1"/>
  <c r="W24" i="1" s="1"/>
  <c r="W25" i="1" s="1"/>
  <c r="W26" i="1" s="1"/>
  <c r="W27" i="1" s="1"/>
  <c r="V21" i="1"/>
  <c r="V22" i="1" s="1"/>
  <c r="V23" i="1" s="1"/>
  <c r="V24" i="1" s="1"/>
  <c r="V25" i="1" s="1"/>
  <c r="V26" i="1" s="1"/>
  <c r="V27" i="1" s="1"/>
  <c r="O21" i="1"/>
  <c r="O22" i="1" s="1"/>
  <c r="O23" i="1" s="1"/>
  <c r="O24" i="1" s="1"/>
  <c r="O25" i="1" s="1"/>
  <c r="O26" i="1" s="1"/>
  <c r="O27" i="1" s="1"/>
  <c r="N21" i="1"/>
  <c r="N22" i="1" s="1"/>
  <c r="N23" i="1" s="1"/>
  <c r="N24" i="1" s="1"/>
  <c r="N25" i="1" s="1"/>
  <c r="N26" i="1" s="1"/>
  <c r="N27" i="1" s="1"/>
  <c r="M21" i="1"/>
  <c r="M22" i="1" s="1"/>
  <c r="M23" i="1" s="1"/>
  <c r="M24" i="1" s="1"/>
  <c r="M25" i="1" s="1"/>
  <c r="M26" i="1" s="1"/>
  <c r="M27" i="1" s="1"/>
  <c r="V29" i="1" l="1"/>
  <c r="AE29" i="1"/>
  <c r="M29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C97" i="1"/>
  <c r="E97" i="1" s="1"/>
  <c r="E98" i="1" s="1"/>
  <c r="B97" i="1"/>
  <c r="F97" i="1" s="1"/>
  <c r="F98" i="1" s="1"/>
  <c r="A97" i="1"/>
  <c r="G97" i="1" s="1"/>
  <c r="B87" i="1"/>
  <c r="C87" i="1"/>
  <c r="B88" i="1"/>
  <c r="C88" i="1"/>
  <c r="B89" i="1"/>
  <c r="C89" i="1"/>
  <c r="B90" i="1"/>
  <c r="C90" i="1"/>
  <c r="B91" i="1"/>
  <c r="C91" i="1"/>
  <c r="B92" i="1"/>
  <c r="C92" i="1"/>
  <c r="A88" i="1"/>
  <c r="A89" i="1"/>
  <c r="A90" i="1"/>
  <c r="A91" i="1"/>
  <c r="A92" i="1"/>
  <c r="A87" i="1"/>
  <c r="B82" i="1"/>
  <c r="C82" i="1"/>
  <c r="D82" i="1"/>
  <c r="E82" i="1"/>
  <c r="F82" i="1"/>
  <c r="A82" i="1"/>
  <c r="F99" i="1" l="1"/>
  <c r="E99" i="1"/>
  <c r="E100" i="1" s="1"/>
  <c r="E101" i="1" s="1"/>
  <c r="E102" i="1" s="1"/>
  <c r="E103" i="1" s="1"/>
  <c r="F100" i="1"/>
  <c r="F101" i="1" s="1"/>
  <c r="F102" i="1" s="1"/>
  <c r="F103" i="1" s="1"/>
  <c r="G98" i="1"/>
  <c r="G99" i="1" s="1"/>
  <c r="G100" i="1" s="1"/>
  <c r="G101" i="1" s="1"/>
  <c r="G102" i="1" s="1"/>
  <c r="G103" i="1" s="1"/>
  <c r="A77" i="1"/>
  <c r="B77" i="1" s="1"/>
  <c r="C77" i="1" s="1"/>
  <c r="D77" i="1" s="1"/>
  <c r="E77" i="1" s="1"/>
  <c r="F77" i="1" s="1"/>
  <c r="B15" i="1" l="1"/>
  <c r="B16" i="1" s="1"/>
  <c r="C15" i="1"/>
  <c r="C16" i="1" s="1"/>
  <c r="D15" i="1"/>
  <c r="D16" i="1" s="1"/>
  <c r="E15" i="1"/>
  <c r="E16" i="1" s="1"/>
  <c r="F15" i="1"/>
  <c r="F16" i="1" s="1"/>
  <c r="A15" i="1"/>
  <c r="A16" i="1" s="1"/>
  <c r="A17" i="1" s="1"/>
  <c r="E2" i="1"/>
  <c r="E3" i="1" s="1"/>
  <c r="E4" i="1" s="1"/>
  <c r="E5" i="1" s="1"/>
  <c r="E6" i="1" s="1"/>
  <c r="E7" i="1" s="1"/>
  <c r="E8" i="1" s="1"/>
  <c r="F2" i="1"/>
  <c r="F3" i="1" s="1"/>
  <c r="F4" i="1" s="1"/>
  <c r="F5" i="1" s="1"/>
  <c r="F6" i="1" s="1"/>
  <c r="F7" i="1" s="1"/>
  <c r="F8" i="1" s="1"/>
  <c r="D2" i="1"/>
  <c r="D3" i="1" s="1"/>
  <c r="D4" i="1" s="1"/>
  <c r="D5" i="1" s="1"/>
  <c r="D6" i="1" s="1"/>
  <c r="D7" i="1" s="1"/>
  <c r="D8" i="1" s="1"/>
  <c r="B17" i="1" l="1"/>
  <c r="C17" i="1" s="1"/>
  <c r="D17" i="1" s="1"/>
  <c r="E17" i="1" s="1"/>
  <c r="F17" i="1" s="1"/>
  <c r="G3" i="1"/>
  <c r="G4" i="1" s="1"/>
  <c r="G5" i="1" s="1"/>
  <c r="G6" i="1" s="1"/>
  <c r="G7" i="1" s="1"/>
</calcChain>
</file>

<file path=xl/sharedStrings.xml><?xml version="1.0" encoding="utf-8"?>
<sst xmlns="http://schemas.openxmlformats.org/spreadsheetml/2006/main" count="68" uniqueCount="24">
  <si>
    <t>Hh</t>
  </si>
  <si>
    <t>Hl</t>
  </si>
  <si>
    <t>Hw</t>
  </si>
  <si>
    <t>Calibration coeffs</t>
  </si>
  <si>
    <t>Integer calibration coeffs</t>
  </si>
  <si>
    <t>Integer filter coeffs</t>
  </si>
  <si>
    <t>Integer calibration coeffs 16bit</t>
  </si>
  <si>
    <t>offset so small to be negligible!</t>
  </si>
  <si>
    <t>=====================================================================================</t>
  </si>
  <si>
    <t>Integer filter coeffs - require magnitude &lt; 16</t>
  </si>
  <si>
    <t>Hh_integer</t>
  </si>
  <si>
    <t>Hl_integer</t>
  </si>
  <si>
    <t>Hw_integer</t>
  </si>
  <si>
    <t>f = 800 Hz</t>
  </si>
  <si>
    <t>f = 950 Hz</t>
  </si>
  <si>
    <t>f = 900 Hz</t>
  </si>
  <si>
    <t>f = 1000 Hz</t>
  </si>
  <si>
    <t>Cells to copy into c code</t>
  </si>
  <si>
    <t>Hw_float</t>
  </si>
  <si>
    <t>Hh_float</t>
  </si>
  <si>
    <t>Hl_float</t>
  </si>
  <si>
    <t>Float filter coeffs</t>
  </si>
  <si>
    <t>f = 1500 Hz</t>
  </si>
  <si>
    <t>f = 1200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</si>
</sst>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34" borderId="10" xfId="0" applyFont="1" applyFill="1" applyBorder="1" applyAlignment="1">
      <alignment horizontal="right" vertical="center"/>
    </xf>
    <xf numFmtId="0" fontId="19" fillId="33" borderId="10" xfId="0" applyFont="1" applyFill="1" applyBorder="1" applyAlignment="1">
      <alignment horizontal="right" vertical="center"/>
    </xf>
    <xf numFmtId="0" fontId="19" fillId="35" borderId="10" xfId="0" applyFont="1" applyFill="1" applyBorder="1" applyAlignment="1">
      <alignment horizontal="right" vertical="center"/>
    </xf>
    <xf numFmtId="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3"/>
  <sheetViews>
    <sheetView tabSelected="1" topLeftCell="AA25" workbookViewId="0">
      <selection activeCell="AH49" sqref="AH49"/>
    </sheetView>
  </sheetViews>
  <sheetFormatPr defaultRowHeight="15" x14ac:dyDescent="0.25"/>
  <cols>
    <col min="1" max="1" width="12.140625" customWidth="1"/>
    <col min="2" max="2" width="13.5703125" customWidth="1"/>
    <col min="3" max="4" width="12.140625" customWidth="1"/>
    <col min="5" max="7" width="18.42578125" customWidth="1"/>
    <col min="22" max="24" width="2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s="1">
        <v>2.9093036001423198</v>
      </c>
      <c r="B2" s="1">
        <v>10.221917009922899</v>
      </c>
      <c r="C2" s="1">
        <v>0.27687925324298701</v>
      </c>
      <c r="D2" s="1">
        <f>A2</f>
        <v>2.9093036001423198</v>
      </c>
      <c r="E2" s="1">
        <f t="shared" ref="E2:F2" si="0">B2</f>
        <v>10.221917009922899</v>
      </c>
      <c r="F2" s="1">
        <f t="shared" si="0"/>
        <v>0.27687925324298701</v>
      </c>
    </row>
    <row r="3" spans="1:7" x14ac:dyDescent="0.25">
      <c r="A3" s="1">
        <v>-5.6537096724638802</v>
      </c>
      <c r="B3" s="1">
        <v>0.66977116871532605</v>
      </c>
      <c r="C3" s="1">
        <v>-0.51112806594676297</v>
      </c>
      <c r="D3" t="str">
        <f>D2&amp;","&amp;A3</f>
        <v>2.90930360014232,-5.65370967246388</v>
      </c>
      <c r="E3" t="str">
        <f>E2&amp;","&amp;B3</f>
        <v>10.2219170099229,0.669771168715326</v>
      </c>
      <c r="F3" t="str">
        <f>F2&amp;","&amp;C3</f>
        <v>0.276879253242987,-0.511128065946763</v>
      </c>
      <c r="G3" t="str">
        <f>G2&amp;","&amp;D3</f>
        <v>,2.90930360014232,-5.65370967246388</v>
      </c>
    </row>
    <row r="4" spans="1:7" x14ac:dyDescent="0.25">
      <c r="A4" s="1">
        <v>2.75069522637855</v>
      </c>
      <c r="B4" s="1">
        <v>1.7615626577772301</v>
      </c>
      <c r="C4" s="1">
        <v>0.23681498493858499</v>
      </c>
      <c r="D4" t="str">
        <f t="shared" ref="D4:G7" si="1">D3&amp;","&amp;A4</f>
        <v>2.90930360014232,-5.65370967246388,2.75069522637855</v>
      </c>
      <c r="E4" t="str">
        <f t="shared" si="1"/>
        <v>10.2219170099229,0.669771168715326,1.76156265777723</v>
      </c>
      <c r="F4" t="str">
        <f t="shared" si="1"/>
        <v>0.276879253242987,-0.511128065946763,0.236814984938585</v>
      </c>
      <c r="G4" t="str">
        <f t="shared" si="1"/>
        <v>,2.90930360014232,-5.65370967246388,2.90930360014232,-5.65370967246388,2.75069522637855</v>
      </c>
    </row>
    <row r="5" spans="1:7" x14ac:dyDescent="0.25">
      <c r="A5" s="1">
        <v>2.8284271247461898</v>
      </c>
      <c r="B5" s="1">
        <v>3.1633127091038502</v>
      </c>
      <c r="C5" s="1">
        <v>1.3462108916110599E-2</v>
      </c>
      <c r="D5" t="str">
        <f t="shared" si="1"/>
        <v>2.90930360014232,-5.65370967246388,2.75069522637855,2.82842712474619</v>
      </c>
      <c r="E5" t="str">
        <f t="shared" si="1"/>
        <v>10.2219170099229,0.669771168715326,1.76156265777723,3.16331270910385</v>
      </c>
      <c r="F5" t="str">
        <f t="shared" si="1"/>
        <v>0.276879253242987,-0.511128065946763,0.236814984938585,0.0134621089161106</v>
      </c>
      <c r="G5" t="str">
        <f t="shared" si="1"/>
        <v>,2.90930360014232,-5.65370967246388,2.90930360014232,-5.65370967246388,2.75069522637855,2.90930360014232,-5.65370967246388,2.75069522637855,2.82842712474619</v>
      </c>
    </row>
    <row r="6" spans="1:7" x14ac:dyDescent="0.25">
      <c r="A6" s="1">
        <v>-5.6568542494923797</v>
      </c>
      <c r="B6" s="1">
        <v>6.3266254182077102</v>
      </c>
      <c r="C6" s="1">
        <v>1.2830861174041499E-3</v>
      </c>
      <c r="D6" t="str">
        <f t="shared" si="1"/>
        <v>2.90930360014232,-5.65370967246388,2.75069522637855,2.82842712474619,-5.65685424949238</v>
      </c>
      <c r="E6" t="str">
        <f t="shared" si="1"/>
        <v>10.2219170099229,0.669771168715326,1.76156265777723,3.16331270910385,6.32662541820771</v>
      </c>
      <c r="F6" t="str">
        <f t="shared" si="1"/>
        <v>0.276879253242987,-0.511128065946763,0.236814984938585,0.0134621089161106,0.00128308611740415</v>
      </c>
      <c r="G6" t="str">
        <f t="shared" si="1"/>
        <v>,2.90930360014232,-5.65370967246388,2.90930360014232,-5.65370967246388,2.75069522637855,2.90930360014232,-5.65370967246388,2.75069522637855,2.82842712474619,2.90930360014232,-5.65370967246388,2.75069522637855,2.82842712474619,-5.65685424949238</v>
      </c>
    </row>
    <row r="7" spans="1:7" x14ac:dyDescent="0.25">
      <c r="A7" s="1">
        <v>2.8284271247461898</v>
      </c>
      <c r="B7" s="1">
        <v>3.1633127091038502</v>
      </c>
      <c r="C7" s="1">
        <v>-1.21790227987065E-2</v>
      </c>
      <c r="D7" t="str">
        <f t="shared" si="1"/>
        <v>2.90930360014232,-5.65370967246388,2.75069522637855,2.82842712474619,-5.65685424949238,2.82842712474619</v>
      </c>
      <c r="E7" t="str">
        <f t="shared" si="1"/>
        <v>10.2219170099229,0.669771168715326,1.76156265777723,3.16331270910385,6.32662541820771,3.16331270910385</v>
      </c>
      <c r="F7" t="str">
        <f t="shared" si="1"/>
        <v>0.276879253242987,-0.511128065946763,0.236814984938585,0.0134621089161106,0.00128308611740415,-0.0121790227987065</v>
      </c>
      <c r="G7" t="str">
        <f t="shared" si="1"/>
        <v>,2.90930360014232,-5.65370967246388,2.90930360014232,-5.65370967246388,2.75069522637855,2.90930360014232,-5.65370967246388,2.75069522637855,2.82842712474619,2.90930360014232,-5.65370967246388,2.75069522637855,2.82842712474619,-5.65685424949238,2.90930360014232,-5.65370967246388,2.75069522637855,2.82842712474619,-5.65685424949238,2.82842712474619</v>
      </c>
    </row>
    <row r="8" spans="1:7" x14ac:dyDescent="0.25">
      <c r="D8" t="str">
        <f>"{"&amp;D7&amp;"}"</f>
        <v>{2.90930360014232,-5.65370967246388,2.75069522637855,2.82842712474619,-5.65685424949238,2.82842712474619}</v>
      </c>
      <c r="E8" t="str">
        <f t="shared" ref="E8:F8" si="2">"{"&amp;E7&amp;"}"</f>
        <v>{10.2219170099229,0.669771168715326,1.76156265777723,3.16331270910385,6.32662541820771,3.16331270910385}</v>
      </c>
      <c r="F8" t="str">
        <f t="shared" si="2"/>
        <v>{0.276879253242987,-0.511128065946763,0.236814984938585,0.0134621089161106,0.00128308611740415,-0.0121790227987065}</v>
      </c>
    </row>
    <row r="10" spans="1:7" x14ac:dyDescent="0.25">
      <c r="A10" s="6" t="s">
        <v>8</v>
      </c>
    </row>
    <row r="13" spans="1:7" x14ac:dyDescent="0.25">
      <c r="A13" t="s">
        <v>3</v>
      </c>
    </row>
    <row r="14" spans="1:7" x14ac:dyDescent="0.25">
      <c r="A14">
        <v>38.781320000000001</v>
      </c>
      <c r="B14">
        <v>103.4153</v>
      </c>
      <c r="C14">
        <v>19.319929999999999</v>
      </c>
      <c r="D14">
        <v>105.2384</v>
      </c>
      <c r="E14">
        <v>-28.44483</v>
      </c>
      <c r="F14">
        <v>103.8676</v>
      </c>
    </row>
    <row r="15" spans="1:7" x14ac:dyDescent="0.25">
      <c r="A15">
        <f>A14/16</f>
        <v>2.4238325000000001</v>
      </c>
      <c r="B15">
        <f t="shared" ref="B15:F15" si="3">B14/16</f>
        <v>6.4634562500000001</v>
      </c>
      <c r="C15">
        <f t="shared" si="3"/>
        <v>1.207495625</v>
      </c>
      <c r="D15">
        <f t="shared" si="3"/>
        <v>6.5773999999999999</v>
      </c>
      <c r="E15">
        <f t="shared" si="3"/>
        <v>-1.777801875</v>
      </c>
      <c r="F15">
        <f t="shared" si="3"/>
        <v>6.4917249999999997</v>
      </c>
    </row>
    <row r="16" spans="1:7" x14ac:dyDescent="0.25">
      <c r="A16">
        <f>A15</f>
        <v>2.4238325000000001</v>
      </c>
      <c r="B16">
        <f>1/B15</f>
        <v>0.15471598496547415</v>
      </c>
      <c r="C16">
        <f t="shared" ref="C16" si="4">C15</f>
        <v>1.207495625</v>
      </c>
      <c r="D16">
        <f t="shared" ref="D16" si="5">1/D15</f>
        <v>0.15203575881047224</v>
      </c>
      <c r="E16">
        <f t="shared" ref="E16" si="6">E15</f>
        <v>-1.777801875</v>
      </c>
      <c r="F16">
        <f t="shared" ref="F16" si="7">1/F15</f>
        <v>0.154042261494441</v>
      </c>
    </row>
    <row r="17" spans="1:33" x14ac:dyDescent="0.25">
      <c r="A17">
        <f>A16</f>
        <v>2.4238325000000001</v>
      </c>
      <c r="B17" t="str">
        <f>A17&amp;","&amp;B16</f>
        <v>2.4238325,0.154715984965474</v>
      </c>
      <c r="C17" t="str">
        <f t="shared" ref="C17:F17" si="8">B17&amp;","&amp;C16</f>
        <v>2.4238325,0.154715984965474,1.207495625</v>
      </c>
      <c r="D17" t="str">
        <f t="shared" si="8"/>
        <v>2.4238325,0.154715984965474,1.207495625,0.152035758810472</v>
      </c>
      <c r="E17" t="str">
        <f t="shared" si="8"/>
        <v>2.4238325,0.154715984965474,1.207495625,0.152035758810472,-1.777801875</v>
      </c>
      <c r="F17" t="str">
        <f t="shared" si="8"/>
        <v>2.4238325,0.154715984965474,1.207495625,0.152035758810472,-1.777801875,0.154042261494441</v>
      </c>
    </row>
    <row r="18" spans="1:33" x14ac:dyDescent="0.25">
      <c r="A18" s="6" t="s">
        <v>8</v>
      </c>
    </row>
    <row r="19" spans="1:33" x14ac:dyDescent="0.25">
      <c r="A19" t="s">
        <v>5</v>
      </c>
      <c r="C19" t="s">
        <v>16</v>
      </c>
      <c r="J19" t="s">
        <v>5</v>
      </c>
      <c r="L19" t="s">
        <v>15</v>
      </c>
      <c r="S19" t="s">
        <v>5</v>
      </c>
      <c r="U19" t="s">
        <v>13</v>
      </c>
      <c r="AB19" t="s">
        <v>5</v>
      </c>
      <c r="AD19" t="s">
        <v>14</v>
      </c>
    </row>
    <row r="20" spans="1:33" x14ac:dyDescent="0.25">
      <c r="A20" t="s">
        <v>12</v>
      </c>
      <c r="B20" t="s">
        <v>11</v>
      </c>
      <c r="C20" t="s">
        <v>10</v>
      </c>
      <c r="J20" t="s">
        <v>12</v>
      </c>
      <c r="K20" t="s">
        <v>11</v>
      </c>
      <c r="L20" t="s">
        <v>10</v>
      </c>
      <c r="S20" t="s">
        <v>12</v>
      </c>
      <c r="T20" t="s">
        <v>11</v>
      </c>
      <c r="U20" t="s">
        <v>10</v>
      </c>
      <c r="AB20" t="s">
        <v>12</v>
      </c>
      <c r="AC20" t="s">
        <v>11</v>
      </c>
      <c r="AD20" t="s">
        <v>10</v>
      </c>
    </row>
    <row r="21" spans="1:33" ht="15.75" thickBot="1" x14ac:dyDescent="0.3">
      <c r="A21" s="3">
        <v>277</v>
      </c>
      <c r="B21" s="3">
        <v>10222</v>
      </c>
      <c r="C21" s="3">
        <v>2909</v>
      </c>
      <c r="D21" s="1">
        <f>A21</f>
        <v>277</v>
      </c>
      <c r="E21" s="1">
        <f>B21</f>
        <v>10222</v>
      </c>
      <c r="F21" s="1">
        <f>C21</f>
        <v>2909</v>
      </c>
      <c r="J21">
        <v>310</v>
      </c>
      <c r="K21">
        <v>41084</v>
      </c>
      <c r="L21">
        <v>2918</v>
      </c>
      <c r="M21" s="1">
        <f>J21</f>
        <v>310</v>
      </c>
      <c r="N21" s="1">
        <f t="shared" ref="N21" si="9">K21</f>
        <v>41084</v>
      </c>
      <c r="O21" s="1">
        <f t="shared" ref="O21" si="10">L21</f>
        <v>2918</v>
      </c>
      <c r="S21">
        <v>352</v>
      </c>
      <c r="T21">
        <v>36837</v>
      </c>
      <c r="U21">
        <v>2930</v>
      </c>
      <c r="V21" s="1">
        <f>S21</f>
        <v>352</v>
      </c>
      <c r="W21" s="1">
        <f t="shared" ref="W21" si="11">T21</f>
        <v>36837</v>
      </c>
      <c r="X21" s="1">
        <f t="shared" ref="X21" si="12">U21</f>
        <v>2930</v>
      </c>
      <c r="AB21">
        <v>292</v>
      </c>
      <c r="AC21">
        <v>16911</v>
      </c>
      <c r="AD21">
        <v>2913</v>
      </c>
      <c r="AE21" s="1">
        <f>AB21</f>
        <v>292</v>
      </c>
      <c r="AF21" s="1">
        <f t="shared" ref="AF21" si="13">AC21</f>
        <v>16911</v>
      </c>
      <c r="AG21" s="1">
        <f t="shared" ref="AG21" si="14">AD21</f>
        <v>2913</v>
      </c>
    </row>
    <row r="22" spans="1:33" ht="15.75" thickBot="1" x14ac:dyDescent="0.3">
      <c r="A22" s="4">
        <v>-511</v>
      </c>
      <c r="B22" s="4">
        <v>670</v>
      </c>
      <c r="C22" s="4">
        <v>-5653</v>
      </c>
      <c r="D22" t="str">
        <f t="shared" ref="D22:F26" si="15">D21&amp;","&amp;A22</f>
        <v>277,-511</v>
      </c>
      <c r="E22" t="str">
        <f t="shared" si="15"/>
        <v>10222,670</v>
      </c>
      <c r="F22" t="str">
        <f t="shared" si="15"/>
        <v>2909,-5653</v>
      </c>
      <c r="J22">
        <v>-567</v>
      </c>
      <c r="K22">
        <v>46550</v>
      </c>
      <c r="L22">
        <v>-5652</v>
      </c>
      <c r="M22" t="str">
        <f>M21&amp;","&amp;J22</f>
        <v>310,-567</v>
      </c>
      <c r="N22" t="str">
        <f>N21&amp;","&amp;K22</f>
        <v>41084,46550</v>
      </c>
      <c r="O22" t="str">
        <f>O21&amp;","&amp;L22</f>
        <v>2918,-5652</v>
      </c>
      <c r="S22">
        <v>-638</v>
      </c>
      <c r="T22">
        <v>96328</v>
      </c>
      <c r="U22">
        <v>-5651</v>
      </c>
      <c r="V22" t="str">
        <f>V21&amp;","&amp;S22</f>
        <v>352,-638</v>
      </c>
      <c r="W22" t="str">
        <f>W21&amp;","&amp;T22</f>
        <v>36837,96328</v>
      </c>
      <c r="X22" t="str">
        <f>X21&amp;","&amp;U22</f>
        <v>2930,-5651</v>
      </c>
      <c r="AB22">
        <v>-537</v>
      </c>
      <c r="AC22">
        <v>9440</v>
      </c>
      <c r="AD22">
        <v>-5653</v>
      </c>
      <c r="AE22" t="str">
        <f>AE21&amp;","&amp;AB22</f>
        <v>292,-537</v>
      </c>
      <c r="AF22" t="str">
        <f>AF21&amp;","&amp;AC22</f>
        <v>16911,9440</v>
      </c>
      <c r="AG22" t="str">
        <f>AG21&amp;","&amp;AD22</f>
        <v>2913,-5653</v>
      </c>
    </row>
    <row r="23" spans="1:33" ht="15.75" thickBot="1" x14ac:dyDescent="0.3">
      <c r="A23" s="3">
        <v>237</v>
      </c>
      <c r="B23" s="3">
        <v>1762</v>
      </c>
      <c r="C23" s="3">
        <v>2750</v>
      </c>
      <c r="D23" t="str">
        <f t="shared" si="15"/>
        <v>277,-511,237</v>
      </c>
      <c r="E23" t="str">
        <f t="shared" si="15"/>
        <v>10222,670,1762</v>
      </c>
      <c r="F23" t="str">
        <f t="shared" si="15"/>
        <v>2909,-5653,2750</v>
      </c>
      <c r="J23">
        <v>260</v>
      </c>
      <c r="K23">
        <v>16780</v>
      </c>
      <c r="L23">
        <v>2742</v>
      </c>
      <c r="M23" t="str">
        <f t="shared" ref="M23:M26" si="16">M22&amp;","&amp;J23</f>
        <v>310,-567,260</v>
      </c>
      <c r="N23" t="str">
        <f t="shared" ref="N23:N26" si="17">N22&amp;","&amp;K23</f>
        <v>41084,46550,16780</v>
      </c>
      <c r="O23" t="str">
        <f t="shared" ref="O23:O26" si="18">O22&amp;","&amp;L23</f>
        <v>2918,-5652,2742</v>
      </c>
      <c r="S23">
        <v>290</v>
      </c>
      <c r="T23">
        <v>70805</v>
      </c>
      <c r="U23">
        <v>2731</v>
      </c>
      <c r="V23" t="str">
        <f t="shared" ref="V23:V26" si="19">V22&amp;","&amp;S23</f>
        <v>352,-638,290</v>
      </c>
      <c r="W23" t="str">
        <f t="shared" ref="W23:W26" si="20">W22&amp;","&amp;T23</f>
        <v>36837,96328,70805</v>
      </c>
      <c r="X23" t="str">
        <f t="shared" ref="X23:X26" si="21">X22&amp;","&amp;U23</f>
        <v>2930,-5651,2731</v>
      </c>
      <c r="AB23">
        <v>248</v>
      </c>
      <c r="AC23">
        <v>3842</v>
      </c>
      <c r="AD23">
        <v>2746</v>
      </c>
      <c r="AE23" t="str">
        <f t="shared" ref="AE23:AE26" si="22">AE22&amp;","&amp;AB23</f>
        <v>292,-537,248</v>
      </c>
      <c r="AF23" t="str">
        <f t="shared" ref="AF23:AF26" si="23">AF22&amp;","&amp;AC23</f>
        <v>16911,9440,3842</v>
      </c>
      <c r="AG23" t="str">
        <f t="shared" ref="AG23:AG26" si="24">AG22&amp;","&amp;AD23</f>
        <v>2913,-5653,2746</v>
      </c>
    </row>
    <row r="24" spans="1:33" ht="15.75" thickBot="1" x14ac:dyDescent="0.3">
      <c r="A24" s="4">
        <v>13</v>
      </c>
      <c r="B24" s="4">
        <v>3163</v>
      </c>
      <c r="C24" s="4">
        <v>2828</v>
      </c>
      <c r="D24" t="str">
        <f t="shared" si="15"/>
        <v>277,-511,237,13</v>
      </c>
      <c r="E24" t="str">
        <f t="shared" si="15"/>
        <v>10222,670,1762,3163</v>
      </c>
      <c r="F24" t="str">
        <f t="shared" si="15"/>
        <v>2909,-5653,2750,2828</v>
      </c>
      <c r="J24">
        <v>16</v>
      </c>
      <c r="K24">
        <v>26103</v>
      </c>
      <c r="L24">
        <v>2828</v>
      </c>
      <c r="M24" t="str">
        <f t="shared" si="16"/>
        <v>310,-567,260,16</v>
      </c>
      <c r="N24" t="str">
        <f t="shared" si="17"/>
        <v>41084,46550,16780,26103</v>
      </c>
      <c r="O24" t="str">
        <f t="shared" si="18"/>
        <v>2918,-5652,2742,2828</v>
      </c>
      <c r="S24">
        <v>21</v>
      </c>
      <c r="T24">
        <v>50992</v>
      </c>
      <c r="U24">
        <v>2828</v>
      </c>
      <c r="V24" t="str">
        <f t="shared" si="19"/>
        <v>352,-638,290,21</v>
      </c>
      <c r="W24" t="str">
        <f t="shared" si="20"/>
        <v>36837,96328,70805,50992</v>
      </c>
      <c r="X24" t="str">
        <f t="shared" si="21"/>
        <v>2930,-5651,2731,2828</v>
      </c>
      <c r="AB24">
        <v>14</v>
      </c>
      <c r="AC24">
        <v>7548</v>
      </c>
      <c r="AD24">
        <v>2828</v>
      </c>
      <c r="AE24" t="str">
        <f t="shared" si="22"/>
        <v>292,-537,248,14</v>
      </c>
      <c r="AF24" t="str">
        <f t="shared" si="23"/>
        <v>16911,9440,3842,7548</v>
      </c>
      <c r="AG24" t="str">
        <f t="shared" si="24"/>
        <v>2913,-5653,2746,2828</v>
      </c>
    </row>
    <row r="25" spans="1:33" ht="15.75" thickBot="1" x14ac:dyDescent="0.3">
      <c r="A25" s="3">
        <v>1</v>
      </c>
      <c r="B25" s="3">
        <v>6327</v>
      </c>
      <c r="C25" s="3">
        <v>-5656</v>
      </c>
      <c r="D25" t="str">
        <f t="shared" si="15"/>
        <v>277,-511,237,13,1</v>
      </c>
      <c r="E25" t="str">
        <f t="shared" si="15"/>
        <v>10222,670,1762,3163,6327</v>
      </c>
      <c r="F25" t="str">
        <f t="shared" si="15"/>
        <v>2909,-5653,2750,2828,-5656</v>
      </c>
      <c r="J25">
        <v>1</v>
      </c>
      <c r="K25">
        <v>52207</v>
      </c>
      <c r="L25">
        <v>-5656</v>
      </c>
      <c r="M25" t="str">
        <f t="shared" si="16"/>
        <v>310,-567,260,16,1</v>
      </c>
      <c r="N25" t="str">
        <f t="shared" si="17"/>
        <v>41084,46550,16780,26103,52207</v>
      </c>
      <c r="O25" t="str">
        <f t="shared" si="18"/>
        <v>2918,-5652,2742,2828,-5656</v>
      </c>
      <c r="S25">
        <v>2</v>
      </c>
      <c r="T25">
        <v>101985</v>
      </c>
      <c r="U25">
        <v>-5656</v>
      </c>
      <c r="V25" t="str">
        <f t="shared" si="19"/>
        <v>352,-638,290,21,2</v>
      </c>
      <c r="W25" t="str">
        <f t="shared" si="20"/>
        <v>36837,96328,70805,50992,101985</v>
      </c>
      <c r="X25" t="str">
        <f t="shared" si="21"/>
        <v>2930,-5651,2731,2828,-5656</v>
      </c>
      <c r="AB25">
        <v>1</v>
      </c>
      <c r="AC25">
        <v>15097</v>
      </c>
      <c r="AD25">
        <v>-5656</v>
      </c>
      <c r="AE25" t="str">
        <f t="shared" si="22"/>
        <v>292,-537,248,14,1</v>
      </c>
      <c r="AF25" t="str">
        <f t="shared" si="23"/>
        <v>16911,9440,3842,7548,15097</v>
      </c>
      <c r="AG25" t="str">
        <f t="shared" si="24"/>
        <v>2913,-5653,2746,2828,-5656</v>
      </c>
    </row>
    <row r="26" spans="1:33" ht="15.75" thickBot="1" x14ac:dyDescent="0.3">
      <c r="A26" s="4">
        <v>-12</v>
      </c>
      <c r="B26" s="4">
        <v>3163</v>
      </c>
      <c r="C26" s="4">
        <v>2828</v>
      </c>
      <c r="D26" t="str">
        <f t="shared" si="15"/>
        <v>277,-511,237,13,1,-12</v>
      </c>
      <c r="E26" t="str">
        <f t="shared" si="15"/>
        <v>10222,670,1762,3163,6327,3163</v>
      </c>
      <c r="F26" t="str">
        <f t="shared" si="15"/>
        <v>2909,-5653,2750,2828,-5656,2828</v>
      </c>
      <c r="J26">
        <v>-14</v>
      </c>
      <c r="K26">
        <v>26103</v>
      </c>
      <c r="L26">
        <v>2828</v>
      </c>
      <c r="M26" t="str">
        <f t="shared" si="16"/>
        <v>310,-567,260,16,1,-14</v>
      </c>
      <c r="N26" t="str">
        <f t="shared" si="17"/>
        <v>41084,46550,16780,26103,52207,26103</v>
      </c>
      <c r="O26" t="str">
        <f t="shared" si="18"/>
        <v>2918,-5652,2742,2828,-5656,2828</v>
      </c>
      <c r="S26">
        <v>-18</v>
      </c>
      <c r="T26">
        <v>50992</v>
      </c>
      <c r="U26">
        <v>2828</v>
      </c>
      <c r="V26" t="str">
        <f t="shared" si="19"/>
        <v>352,-638,290,21,2,-18</v>
      </c>
      <c r="W26" t="str">
        <f t="shared" si="20"/>
        <v>36837,96328,70805,50992,101985,50992</v>
      </c>
      <c r="X26" t="str">
        <f t="shared" si="21"/>
        <v>2930,-5651,2731,2828,-5656,2828</v>
      </c>
      <c r="AB26">
        <v>-13</v>
      </c>
      <c r="AC26">
        <v>7548</v>
      </c>
      <c r="AD26">
        <v>2828</v>
      </c>
      <c r="AE26" t="str">
        <f t="shared" si="22"/>
        <v>292,-537,248,14,1,-13</v>
      </c>
      <c r="AF26" t="str">
        <f t="shared" si="23"/>
        <v>16911,9440,3842,7548,15097,7548</v>
      </c>
      <c r="AG26" t="str">
        <f t="shared" si="24"/>
        <v>2913,-5653,2746,2828,-5656,2828</v>
      </c>
    </row>
    <row r="27" spans="1:33" x14ac:dyDescent="0.25">
      <c r="D27" t="str">
        <f>"{"&amp;D26&amp;"}"</f>
        <v>{277,-511,237,13,1,-12}</v>
      </c>
      <c r="E27" t="str">
        <f>"{"&amp;E26&amp;"}"</f>
        <v>{10222,670,1762,3163,6327,3163}</v>
      </c>
      <c r="F27" t="str">
        <f>"{"&amp;F26&amp;"}"</f>
        <v>{2909,-5653,2750,2828,-5656,2828}</v>
      </c>
      <c r="M27" t="str">
        <f>"{"&amp;M26&amp;"}"</f>
        <v>{310,-567,260,16,1,-14}</v>
      </c>
      <c r="N27" t="str">
        <f t="shared" ref="N27:O27" si="25">"{"&amp;N26&amp;"}"</f>
        <v>{41084,46550,16780,26103,52207,26103}</v>
      </c>
      <c r="O27" t="str">
        <f t="shared" si="25"/>
        <v>{2918,-5652,2742,2828,-5656,2828}</v>
      </c>
      <c r="V27" t="str">
        <f>"{"&amp;V26&amp;"}"</f>
        <v>{352,-638,290,21,2,-18}</v>
      </c>
      <c r="W27" t="str">
        <f t="shared" ref="W27:X27" si="26">"{"&amp;W26&amp;"}"</f>
        <v>{36837,96328,70805,50992,101985,50992}</v>
      </c>
      <c r="X27" t="str">
        <f t="shared" si="26"/>
        <v>{2930,-5651,2731,2828,-5656,2828}</v>
      </c>
      <c r="AE27" t="str">
        <f>"{"&amp;AE26&amp;"}"</f>
        <v>{292,-537,248,14,1,-13}</v>
      </c>
      <c r="AF27" t="str">
        <f t="shared" ref="AF27:AG27" si="27">"{"&amp;AF26&amp;"}"</f>
        <v>{16911,9440,3842,7548,15097,7548}</v>
      </c>
      <c r="AG27" t="str">
        <f t="shared" si="27"/>
        <v>{2913,-5653,2746,2828,-5656,2828}</v>
      </c>
    </row>
    <row r="28" spans="1:33" x14ac:dyDescent="0.25">
      <c r="A28" t="s">
        <v>17</v>
      </c>
    </row>
    <row r="29" spans="1:33" x14ac:dyDescent="0.25">
      <c r="D29" t="str">
        <f>D27&amp;", "&amp;E27&amp;", "&amp;F27</f>
        <v>{277,-511,237,13,1,-12}, {10222,670,1762,3163,6327,3163}, {2909,-5653,2750,2828,-5656,2828}</v>
      </c>
      <c r="M29" t="str">
        <f>M27&amp;", "&amp;N27&amp;", "&amp;O27</f>
        <v>{310,-567,260,16,1,-14}, {41084,46550,16780,26103,52207,26103}, {2918,-5652,2742,2828,-5656,2828}</v>
      </c>
      <c r="V29" t="str">
        <f>V27&amp;", "&amp;W27&amp;", "&amp;X27</f>
        <v>{352,-638,290,21,2,-18}, {36837,96328,70805,50992,101985,50992}, {2930,-5651,2731,2828,-5656,2828}</v>
      </c>
      <c r="AE29" t="str">
        <f>AE27&amp;", "&amp;AF27&amp;", "&amp;AG27</f>
        <v>{292,-537,248,14,1,-13}, {16911,9440,3842,7548,15097,7548}, {2913,-5653,2746,2828,-5656,2828}</v>
      </c>
    </row>
    <row r="30" spans="1:33" x14ac:dyDescent="0.25">
      <c r="A30" s="6" t="s">
        <v>8</v>
      </c>
    </row>
    <row r="31" spans="1:33" x14ac:dyDescent="0.25">
      <c r="A31" s="6"/>
    </row>
    <row r="32" spans="1:33" x14ac:dyDescent="0.25">
      <c r="A32" s="6"/>
    </row>
    <row r="33" spans="1:42" x14ac:dyDescent="0.25">
      <c r="A33" s="6"/>
    </row>
    <row r="34" spans="1:42" x14ac:dyDescent="0.25">
      <c r="A34" t="s">
        <v>21</v>
      </c>
      <c r="C34" t="s">
        <v>22</v>
      </c>
      <c r="J34" t="s">
        <v>21</v>
      </c>
      <c r="L34" t="s">
        <v>16</v>
      </c>
      <c r="S34" t="s">
        <v>21</v>
      </c>
      <c r="U34" t="s">
        <v>15</v>
      </c>
      <c r="AB34" t="s">
        <v>21</v>
      </c>
      <c r="AD34" t="s">
        <v>23</v>
      </c>
      <c r="AK34" t="s">
        <v>21</v>
      </c>
      <c r="AM34" t="s">
        <v>23</v>
      </c>
    </row>
    <row r="35" spans="1:42" x14ac:dyDescent="0.25">
      <c r="A35" t="s">
        <v>18</v>
      </c>
      <c r="B35" t="s">
        <v>20</v>
      </c>
      <c r="C35" t="s">
        <v>19</v>
      </c>
      <c r="J35" t="s">
        <v>18</v>
      </c>
      <c r="K35" t="s">
        <v>20</v>
      </c>
      <c r="L35" t="s">
        <v>19</v>
      </c>
      <c r="S35" t="s">
        <v>18</v>
      </c>
      <c r="T35" t="s">
        <v>20</v>
      </c>
      <c r="U35" t="s">
        <v>19</v>
      </c>
      <c r="AB35" t="s">
        <v>18</v>
      </c>
      <c r="AC35" t="s">
        <v>20</v>
      </c>
      <c r="AD35" t="s">
        <v>19</v>
      </c>
      <c r="AK35" t="s">
        <v>18</v>
      </c>
      <c r="AL35" t="s">
        <v>20</v>
      </c>
      <c r="AM35" t="s">
        <v>19</v>
      </c>
    </row>
    <row r="36" spans="1:42" x14ac:dyDescent="0.25">
      <c r="A36">
        <v>0.17980934539999999</v>
      </c>
      <c r="B36">
        <v>1.4815962</v>
      </c>
      <c r="C36">
        <v>2.8819910000000002</v>
      </c>
      <c r="D36" s="1">
        <f>A36</f>
        <v>0.17980934539999999</v>
      </c>
      <c r="E36" s="1">
        <f t="shared" ref="E36" si="28">B36</f>
        <v>1.4815962</v>
      </c>
      <c r="F36" s="1">
        <f t="shared" ref="F36" si="29">C36</f>
        <v>2.8819910000000002</v>
      </c>
      <c r="J36">
        <v>0.27687925299999999</v>
      </c>
      <c r="K36">
        <v>10.221916999999999</v>
      </c>
      <c r="L36">
        <v>2.9093040000000001</v>
      </c>
      <c r="M36" s="1">
        <f>J36</f>
        <v>0.27687925299999999</v>
      </c>
      <c r="N36" s="1">
        <f t="shared" ref="N36" si="30">K36</f>
        <v>10.221916999999999</v>
      </c>
      <c r="O36" s="1">
        <f t="shared" ref="O36" si="31">L36</f>
        <v>2.9093040000000001</v>
      </c>
      <c r="S36">
        <v>0.31034984399999999</v>
      </c>
      <c r="T36">
        <v>41.084029999999998</v>
      </c>
      <c r="U36">
        <v>2.9184869999999998</v>
      </c>
      <c r="V36" s="1">
        <f>S36</f>
        <v>0.31034984399999999</v>
      </c>
      <c r="W36" s="1">
        <f>T36</f>
        <v>41.084029999999998</v>
      </c>
      <c r="X36" s="1">
        <f>U36</f>
        <v>2.9184869999999998</v>
      </c>
      <c r="AB36">
        <v>0.2277253333</v>
      </c>
      <c r="AC36">
        <v>3.5184959</v>
      </c>
      <c r="AD36">
        <v>2.8956029999999999</v>
      </c>
      <c r="AE36" s="1">
        <f>AB36</f>
        <v>0.2277253333</v>
      </c>
      <c r="AF36" s="1">
        <f>AC36</f>
        <v>3.5184959</v>
      </c>
      <c r="AG36" s="1">
        <f>AD36</f>
        <v>2.8956029999999999</v>
      </c>
      <c r="AK36">
        <v>0.2180439689</v>
      </c>
      <c r="AL36">
        <v>2.9193302380000001</v>
      </c>
      <c r="AM36">
        <v>2.8928739999999999</v>
      </c>
      <c r="AN36" s="1">
        <f>AK36</f>
        <v>0.2180439689</v>
      </c>
      <c r="AO36" s="1">
        <f>AL36</f>
        <v>2.9193302380000001</v>
      </c>
      <c r="AP36" s="1">
        <f>AM36</f>
        <v>2.8928739999999999</v>
      </c>
    </row>
    <row r="37" spans="1:42" x14ac:dyDescent="0.25">
      <c r="A37">
        <v>-0.3410695507</v>
      </c>
      <c r="B37">
        <v>-3.9284474</v>
      </c>
      <c r="C37">
        <v>-5.6554570000000002</v>
      </c>
      <c r="D37" t="str">
        <f>D36&amp;","&amp;A37</f>
        <v>0.1798093454,-0.3410695507</v>
      </c>
      <c r="E37" t="str">
        <f>E36&amp;","&amp;B37</f>
        <v>1.4815962,-3.9284474</v>
      </c>
      <c r="F37" t="str">
        <f>F36&amp;","&amp;C37</f>
        <v>2.881991,-5.655457</v>
      </c>
      <c r="J37">
        <v>-0.51112806600000005</v>
      </c>
      <c r="K37">
        <v>0.66977120000000001</v>
      </c>
      <c r="L37">
        <v>-5.6537100000000002</v>
      </c>
      <c r="M37" t="str">
        <f>M36&amp;","&amp;J37</f>
        <v>0.276879253,-0.511128066</v>
      </c>
      <c r="N37" t="str">
        <f>N36&amp;","&amp;K37</f>
        <v>10.221917,0.6697712</v>
      </c>
      <c r="O37" t="str">
        <f>O36&amp;","&amp;L37</f>
        <v>2.909304,-5.65371</v>
      </c>
      <c r="S37">
        <v>-0.56769606900000003</v>
      </c>
      <c r="T37">
        <v>46.550800000000002</v>
      </c>
      <c r="U37">
        <v>-5.6529720000000001</v>
      </c>
      <c r="V37" t="str">
        <f t="shared" ref="V37:X41" si="32">V36&amp;","&amp;S37</f>
        <v>0.310349844,-0.567696069</v>
      </c>
      <c r="W37" t="str">
        <f t="shared" si="32"/>
        <v>41.08403,46.5508</v>
      </c>
      <c r="X37" t="str">
        <f t="shared" si="32"/>
        <v>2.918487,-5.652972</v>
      </c>
      <c r="AB37">
        <v>-0.42615851809999999</v>
      </c>
      <c r="AC37">
        <v>-5.5201866400000004</v>
      </c>
      <c r="AD37">
        <v>-5.6546709999999996</v>
      </c>
      <c r="AE37" t="str">
        <f t="shared" ref="AE37:AE41" si="33">AE36&amp;","&amp;AB37</f>
        <v>0.2277253333,-0.4261585181</v>
      </c>
      <c r="AF37" t="str">
        <f t="shared" ref="AF37:AF41" si="34">AF36&amp;","&amp;AC37</f>
        <v>3.5184959,-5.52018664</v>
      </c>
      <c r="AG37" t="str">
        <f t="shared" ref="AG37:AG41" si="35">AG36&amp;","&amp;AD37</f>
        <v>2.895603,-5.654671</v>
      </c>
      <c r="AK37">
        <v>-0.40914950280000001</v>
      </c>
      <c r="AL37">
        <v>-5.6540229899999996</v>
      </c>
      <c r="AM37">
        <v>-5.6548420000000004</v>
      </c>
      <c r="AN37" t="str">
        <f t="shared" ref="AN37:AN41" si="36">AN36&amp;","&amp;AK37</f>
        <v>0.2180439689,-0.4091495028</v>
      </c>
      <c r="AO37" t="str">
        <f t="shared" ref="AO37:AO41" si="37">AO36&amp;","&amp;AL37</f>
        <v>2.919330238,-5.65402299</v>
      </c>
      <c r="AP37" t="str">
        <f t="shared" ref="AP37:AP41" si="38">AP36&amp;","&amp;AM37</f>
        <v>2.892874,-5.654842</v>
      </c>
    </row>
    <row r="38" spans="1:42" x14ac:dyDescent="0.25">
      <c r="A38">
        <v>0.1620194965</v>
      </c>
      <c r="B38">
        <v>5.9036648999999999</v>
      </c>
      <c r="C38">
        <v>2.7762600000000002</v>
      </c>
      <c r="D38" t="str">
        <f t="shared" ref="D38:D41" si="39">D37&amp;","&amp;A38</f>
        <v>0.1798093454,-0.3410695507,0.1620194965</v>
      </c>
      <c r="E38" t="str">
        <f t="shared" ref="E38:E41" si="40">E37&amp;","&amp;B38</f>
        <v>1.4815962,-3.9284474,5.9036649</v>
      </c>
      <c r="F38" t="str">
        <f t="shared" ref="F38:F41" si="41">F37&amp;","&amp;C38</f>
        <v>2.881991,-5.655457,2.77626</v>
      </c>
      <c r="J38">
        <v>0.23681498500000001</v>
      </c>
      <c r="K38">
        <v>1.7615627</v>
      </c>
      <c r="L38">
        <v>2.7506949999999999</v>
      </c>
      <c r="M38" t="str">
        <f t="shared" ref="M38:M41" si="42">M37&amp;","&amp;J38</f>
        <v>0.276879253,-0.511128066,0.236814985</v>
      </c>
      <c r="N38" t="str">
        <f t="shared" ref="N38:N41" si="43">N37&amp;","&amp;K38</f>
        <v>10.221917,0.6697712,1.7615627</v>
      </c>
      <c r="O38" t="str">
        <f t="shared" ref="O38:O41" si="44">O37&amp;","&amp;L38</f>
        <v>2.909304,-5.65371,2.750695</v>
      </c>
      <c r="S38">
        <v>0.26086841900000002</v>
      </c>
      <c r="T38">
        <v>16.780480000000001</v>
      </c>
      <c r="U38">
        <v>2.7422499999999999</v>
      </c>
      <c r="V38" t="str">
        <f t="shared" si="32"/>
        <v>0.310349844,-0.567696069,0.260868419</v>
      </c>
      <c r="W38" t="str">
        <f t="shared" si="32"/>
        <v>41.08403,46.5508,16.78048</v>
      </c>
      <c r="X38" t="str">
        <f t="shared" si="32"/>
        <v>2.918487,-5.652972,2.74225</v>
      </c>
      <c r="AB38">
        <v>0.19991710309999999</v>
      </c>
      <c r="AC38">
        <v>2.2750259599999998</v>
      </c>
      <c r="AD38">
        <v>2.7634349999999999</v>
      </c>
      <c r="AE38" t="str">
        <f t="shared" si="33"/>
        <v>0.2277253333,-0.4261585181,0.1999171031</v>
      </c>
      <c r="AF38" t="str">
        <f t="shared" si="34"/>
        <v>3.5184959,-5.52018664,2.27502596</v>
      </c>
      <c r="AG38" t="str">
        <f t="shared" si="35"/>
        <v>2.895603,-5.654671,2.763435</v>
      </c>
      <c r="AK38">
        <v>0.192418231</v>
      </c>
      <c r="AL38">
        <v>2.7403552699999998</v>
      </c>
      <c r="AM38">
        <v>2.7659929999999999</v>
      </c>
      <c r="AN38" t="str">
        <f t="shared" si="36"/>
        <v>0.2180439689,-0.4091495028,0.192418231</v>
      </c>
      <c r="AO38" t="str">
        <f t="shared" si="37"/>
        <v>2.919330238,-5.65402299,2.74035527</v>
      </c>
      <c r="AP38" t="str">
        <f t="shared" si="38"/>
        <v>2.892874,-5.654842,2.765993</v>
      </c>
    </row>
    <row r="39" spans="1:42" ht="15.75" thickBot="1" x14ac:dyDescent="0.3">
      <c r="A39">
        <v>5.8825743999999999E-3</v>
      </c>
      <c r="B39">
        <v>0.86420339999999995</v>
      </c>
      <c r="C39">
        <v>2.828427</v>
      </c>
      <c r="D39" t="str">
        <f t="shared" si="39"/>
        <v>0.1798093454,-0.3410695507,0.1620194965,0.0058825744</v>
      </c>
      <c r="E39" t="str">
        <f t="shared" si="40"/>
        <v>1.4815962,-3.9284474,5.9036649,0.8642034</v>
      </c>
      <c r="F39" t="str">
        <f t="shared" si="41"/>
        <v>2.881991,-5.655457,2.77626,2.828427</v>
      </c>
      <c r="J39">
        <v>1.3462109E-2</v>
      </c>
      <c r="K39">
        <v>3.1633127000000001</v>
      </c>
      <c r="L39">
        <v>2.828427</v>
      </c>
      <c r="M39" t="str">
        <f t="shared" si="42"/>
        <v>0.276879253,-0.511128066,0.236814985,0.013462109</v>
      </c>
      <c r="N39" t="str">
        <f t="shared" si="43"/>
        <v>10.221917,0.6697712,1.7615627,3.1633127</v>
      </c>
      <c r="O39" t="str">
        <f t="shared" si="44"/>
        <v>2.909304,-5.65371,2.750695,2.828427</v>
      </c>
      <c r="P39" s="3"/>
      <c r="Q39" s="3"/>
      <c r="R39" s="3"/>
      <c r="S39">
        <v>1.6714604000000001E-2</v>
      </c>
      <c r="T39">
        <v>26.103829999999999</v>
      </c>
      <c r="U39">
        <v>2.828427</v>
      </c>
      <c r="V39" t="str">
        <f t="shared" si="32"/>
        <v>0.310349844,-0.567696069,0.260868419,0.016714604</v>
      </c>
      <c r="W39" t="str">
        <f t="shared" si="32"/>
        <v>41.08403,46.5508,16.78048,26.10383</v>
      </c>
      <c r="X39" t="str">
        <f t="shared" si="32"/>
        <v>2.918487,-5.652972,2.74225,2.828427</v>
      </c>
      <c r="AB39">
        <v>9.2696133E-3</v>
      </c>
      <c r="AC39">
        <v>6.8333809999999995E-2</v>
      </c>
      <c r="AD39">
        <v>2.828427</v>
      </c>
      <c r="AE39" t="str">
        <f t="shared" si="33"/>
        <v>0.2277253333,-0.4261585181,0.1999171031,0.0092696133</v>
      </c>
      <c r="AF39" t="str">
        <f t="shared" si="34"/>
        <v>3.5184959,-5.52018664,2.27502596,0.06833381</v>
      </c>
      <c r="AG39" t="str">
        <f t="shared" si="35"/>
        <v>2.895603,-5.654671,2.763435,2.828427</v>
      </c>
      <c r="AK39">
        <v>8.5284104000000003E-3</v>
      </c>
      <c r="AL39">
        <v>1.41563E-3</v>
      </c>
      <c r="AM39">
        <v>2.828427</v>
      </c>
      <c r="AN39" t="str">
        <f t="shared" si="36"/>
        <v>0.2180439689,-0.4091495028,0.192418231,0.0085284104</v>
      </c>
      <c r="AO39" t="str">
        <f t="shared" si="37"/>
        <v>2.919330238,-5.65402299,2.74035527,0.00141563</v>
      </c>
      <c r="AP39" t="str">
        <f t="shared" si="38"/>
        <v>2.892874,-5.654842,2.765993,2.828427</v>
      </c>
    </row>
    <row r="40" spans="1:42" ht="15.75" thickBot="1" x14ac:dyDescent="0.3">
      <c r="A40">
        <v>3.796456E-4</v>
      </c>
      <c r="B40">
        <v>1.7284069</v>
      </c>
      <c r="C40">
        <v>-5.656854</v>
      </c>
      <c r="D40" t="str">
        <f t="shared" si="39"/>
        <v>0.1798093454,-0.3410695507,0.1620194965,0.0058825744,0.0003796456</v>
      </c>
      <c r="E40" t="str">
        <f t="shared" si="40"/>
        <v>1.4815962,-3.9284474,5.9036649,0.8642034,1.7284069</v>
      </c>
      <c r="F40" t="str">
        <f t="shared" si="41"/>
        <v>2.881991,-5.655457,2.77626,2.828427,-5.656854</v>
      </c>
      <c r="J40">
        <v>1.2830859999999999E-3</v>
      </c>
      <c r="K40">
        <v>6.3266254000000002</v>
      </c>
      <c r="L40">
        <v>-5.656854</v>
      </c>
      <c r="M40" t="str">
        <f t="shared" si="42"/>
        <v>0.276879253,-0.511128066,0.236814985,0.013462109,0.001283086</v>
      </c>
      <c r="N40" t="str">
        <f t="shared" si="43"/>
        <v>10.221917,0.6697712,1.7615627,3.1633127,6.3266254</v>
      </c>
      <c r="O40" t="str">
        <f t="shared" si="44"/>
        <v>2.909304,-5.65371,2.750695,2.828427,-5.656854</v>
      </c>
      <c r="P40" s="4"/>
      <c r="Q40" s="4"/>
      <c r="R40" s="4"/>
      <c r="S40">
        <v>1.7610970000000001E-3</v>
      </c>
      <c r="T40">
        <v>52.207659999999997</v>
      </c>
      <c r="U40">
        <v>-5.656854</v>
      </c>
      <c r="V40" t="str">
        <f t="shared" si="32"/>
        <v>0.310349844,-0.567696069,0.260868419,0.016714604,0.001761097</v>
      </c>
      <c r="W40" t="str">
        <f t="shared" si="32"/>
        <v>41.08403,46.5508,16.78048,26.10383,52.20766</v>
      </c>
      <c r="X40" t="str">
        <f t="shared" si="32"/>
        <v>2.918487,-5.652972,2.74225,2.828427,-5.656854</v>
      </c>
      <c r="AB40">
        <v>7.419592E-4</v>
      </c>
      <c r="AC40">
        <v>0.13666760999999999</v>
      </c>
      <c r="AD40">
        <v>-5.656854</v>
      </c>
      <c r="AE40" t="str">
        <f t="shared" si="33"/>
        <v>0.2277253333,-0.4261585181,0.1999171031,0.0092696133,0.0007419592</v>
      </c>
      <c r="AF40" t="str">
        <f t="shared" si="34"/>
        <v>3.5184959,-5.52018664,2.27502596,0.06833381,0.13666761</v>
      </c>
      <c r="AG40" t="str">
        <f t="shared" si="35"/>
        <v>2.895603,-5.654671,2.763435,2.828427,-5.656854</v>
      </c>
      <c r="AK40">
        <v>6.5634860000000005E-4</v>
      </c>
      <c r="AL40">
        <v>2.831259E-3</v>
      </c>
      <c r="AM40">
        <v>-5.656854</v>
      </c>
      <c r="AN40" t="str">
        <f t="shared" si="36"/>
        <v>0.2180439689,-0.4091495028,0.192418231,0.0085284104,0.0006563486</v>
      </c>
      <c r="AO40" t="str">
        <f t="shared" si="37"/>
        <v>2.919330238,-5.65402299,2.74035527,0.00141563,0.002831259</v>
      </c>
      <c r="AP40" t="str">
        <f t="shared" si="38"/>
        <v>2.892874,-5.654842,2.765993,2.828427,-5.656854</v>
      </c>
    </row>
    <row r="41" spans="1:42" ht="15.75" thickBot="1" x14ac:dyDescent="0.3">
      <c r="A41">
        <v>-5.5029288000000001E-3</v>
      </c>
      <c r="B41">
        <v>0.86420339999999995</v>
      </c>
      <c r="C41">
        <v>2.828427</v>
      </c>
      <c r="D41" t="str">
        <f t="shared" si="39"/>
        <v>0.1798093454,-0.3410695507,0.1620194965,0.0058825744,0.0003796456,-0.0055029288</v>
      </c>
      <c r="E41" t="str">
        <f t="shared" si="40"/>
        <v>1.4815962,-3.9284474,5.9036649,0.8642034,1.7284069,0.8642034</v>
      </c>
      <c r="F41" t="str">
        <f t="shared" si="41"/>
        <v>2.881991,-5.655457,2.77626,2.828427,-5.656854,2.828427</v>
      </c>
      <c r="J41">
        <v>-1.2179023000000001E-2</v>
      </c>
      <c r="K41">
        <v>3.1633127000000001</v>
      </c>
      <c r="L41">
        <v>2.828427</v>
      </c>
      <c r="M41" t="str">
        <f t="shared" si="42"/>
        <v>0.276879253,-0.511128066,0.236814985,0.013462109,0.001283086,-0.012179023</v>
      </c>
      <c r="N41" t="str">
        <f t="shared" si="43"/>
        <v>10.221917,0.6697712,1.7615627,3.1633127,6.3266254,3.1633127</v>
      </c>
      <c r="O41" t="str">
        <f t="shared" si="44"/>
        <v>2.909304,-5.65371,2.750695,2.828427,-5.656854,2.828427</v>
      </c>
      <c r="P41" s="3"/>
      <c r="Q41" s="3"/>
      <c r="R41" s="3"/>
      <c r="S41">
        <v>-1.4953507E-2</v>
      </c>
      <c r="T41">
        <v>26.103829999999999</v>
      </c>
      <c r="U41">
        <v>2.828427</v>
      </c>
      <c r="V41" t="str">
        <f t="shared" si="32"/>
        <v>0.310349844,-0.567696069,0.260868419,0.016714604,0.001761097,-0.014953507</v>
      </c>
      <c r="W41" t="str">
        <f t="shared" si="32"/>
        <v>41.08403,46.5508,16.78048,26.10383,52.20766,26.10383</v>
      </c>
      <c r="X41" t="str">
        <f t="shared" si="32"/>
        <v>2.918487,-5.652972,2.74225,2.828427,-5.656854,2.828427</v>
      </c>
      <c r="AB41">
        <v>-8.5276541000000004E-3</v>
      </c>
      <c r="AC41">
        <v>6.8333809999999995E-2</v>
      </c>
      <c r="AD41">
        <v>2.828427</v>
      </c>
      <c r="AE41" t="str">
        <f t="shared" si="33"/>
        <v>0.2277253333,-0.4261585181,0.1999171031,0.0092696133,0.0007419592,-0.0085276541</v>
      </c>
      <c r="AF41" t="str">
        <f t="shared" si="34"/>
        <v>3.5184959,-5.52018664,2.27502596,0.06833381,0.13666761,0.06833381</v>
      </c>
      <c r="AG41" t="str">
        <f t="shared" si="35"/>
        <v>2.895603,-5.654671,2.763435,2.828427,-5.656854,2.828427</v>
      </c>
      <c r="AK41">
        <v>-7.8720617999999999E-3</v>
      </c>
      <c r="AL41">
        <v>1.41563E-3</v>
      </c>
      <c r="AM41">
        <v>2.828427</v>
      </c>
      <c r="AN41" t="str">
        <f t="shared" si="36"/>
        <v>0.2180439689,-0.4091495028,0.192418231,0.0085284104,0.0006563486,-0.0078720618</v>
      </c>
      <c r="AO41" t="str">
        <f t="shared" si="37"/>
        <v>2.919330238,-5.65402299,2.74035527,0.00141563,0.002831259,0.00141563</v>
      </c>
      <c r="AP41" t="str">
        <f t="shared" si="38"/>
        <v>2.892874,-5.654842,2.765993,2.828427,-5.656854,2.828427</v>
      </c>
    </row>
    <row r="42" spans="1:42" ht="15.75" thickBot="1" x14ac:dyDescent="0.3">
      <c r="D42" t="str">
        <f>"{"&amp;D41&amp;"}"</f>
        <v>{0.1798093454,-0.3410695507,0.1620194965,0.0058825744,0.0003796456,-0.0055029288}</v>
      </c>
      <c r="E42" t="str">
        <f t="shared" ref="E42:F42" si="45">"{"&amp;E41&amp;"}"</f>
        <v>{1.4815962,-3.9284474,5.9036649,0.8642034,1.7284069,0.8642034}</v>
      </c>
      <c r="F42" t="str">
        <f t="shared" si="45"/>
        <v>{2.881991,-5.655457,2.77626,2.828427,-5.656854,2.828427}</v>
      </c>
      <c r="M42" t="str">
        <f>"{"&amp;M41&amp;"}"</f>
        <v>{0.276879253,-0.511128066,0.236814985,0.013462109,0.001283086,-0.012179023}</v>
      </c>
      <c r="N42" t="str">
        <f t="shared" ref="N42:O42" si="46">"{"&amp;N41&amp;"}"</f>
        <v>{10.221917,0.6697712,1.7615627,3.1633127,6.3266254,3.1633127}</v>
      </c>
      <c r="O42" t="str">
        <f t="shared" si="46"/>
        <v>{2.909304,-5.65371,2.750695,2.828427,-5.656854,2.828427}</v>
      </c>
      <c r="P42" s="4"/>
      <c r="Q42" s="4"/>
      <c r="R42" s="4"/>
      <c r="V42" t="str">
        <f>"{"&amp;V41&amp;"}"</f>
        <v>{0.310349844,-0.567696069,0.260868419,0.016714604,0.001761097,-0.014953507}</v>
      </c>
      <c r="W42" t="str">
        <f t="shared" ref="W42:X42" si="47">"{"&amp;W41&amp;"}"</f>
        <v>{41.08403,46.5508,16.78048,26.10383,52.20766,26.10383}</v>
      </c>
      <c r="X42" t="str">
        <f t="shared" si="47"/>
        <v>{2.918487,-5.652972,2.74225,2.828427,-5.656854,2.828427}</v>
      </c>
      <c r="AE42" t="str">
        <f>"{"&amp;AE41&amp;"}"</f>
        <v>{0.2277253333,-0.4261585181,0.1999171031,0.0092696133,0.0007419592,-0.0085276541}</v>
      </c>
      <c r="AF42" t="str">
        <f t="shared" ref="AF42:AG42" si="48">"{"&amp;AF41&amp;"}"</f>
        <v>{3.5184959,-5.52018664,2.27502596,0.06833381,0.13666761,0.06833381}</v>
      </c>
      <c r="AG42" t="str">
        <f t="shared" si="48"/>
        <v>{2.895603,-5.654671,2.763435,2.828427,-5.656854,2.828427}</v>
      </c>
      <c r="AN42" t="str">
        <f>"{"&amp;AN41&amp;"}"</f>
        <v>{0.2180439689,-0.4091495028,0.192418231,0.0085284104,0.0006563486,-0.0078720618}</v>
      </c>
      <c r="AO42" t="str">
        <f t="shared" ref="AO42:AP42" si="49">"{"&amp;AO41&amp;"}"</f>
        <v>{2.919330238,-5.65402299,2.74035527,0.00141563,0.002831259,0.00141563}</v>
      </c>
      <c r="AP42" t="str">
        <f t="shared" si="49"/>
        <v>{2.892874,-5.654842,2.765993,2.828427,-5.656854,2.828427}</v>
      </c>
    </row>
    <row r="43" spans="1:42" ht="15.75" thickBot="1" x14ac:dyDescent="0.3">
      <c r="P43" s="3"/>
      <c r="Q43" s="3"/>
      <c r="R43" s="3"/>
    </row>
    <row r="44" spans="1:42" ht="15.75" thickBot="1" x14ac:dyDescent="0.3">
      <c r="D44" t="str">
        <f>D42&amp;", "&amp;E42&amp;", "&amp;F42</f>
        <v>{0.1798093454,-0.3410695507,0.1620194965,0.0058825744,0.0003796456,-0.0055029288}, {1.4815962,-3.9284474,5.9036649,0.8642034,1.7284069,0.8642034}, {2.881991,-5.655457,2.77626,2.828427,-5.656854,2.828427}</v>
      </c>
      <c r="M44" t="str">
        <f>M42&amp;", "&amp;N42&amp;", "&amp;O42</f>
        <v>{0.276879253,-0.511128066,0.236814985,0.013462109,0.001283086,-0.012179023}, {10.221917,0.6697712,1.7615627,3.1633127,6.3266254,3.1633127}, {2.909304,-5.65371,2.750695,2.828427,-5.656854,2.828427}</v>
      </c>
      <c r="P44" s="4"/>
      <c r="Q44" s="4"/>
      <c r="R44" s="4"/>
      <c r="V44" t="str">
        <f>V42&amp;", "&amp;W42&amp;", "&amp;X42</f>
        <v>{0.310349844,-0.567696069,0.260868419,0.016714604,0.001761097,-0.014953507}, {41.08403,46.5508,16.78048,26.10383,52.20766,26.10383}, {2.918487,-5.652972,2.74225,2.828427,-5.656854,2.828427}</v>
      </c>
      <c r="AE44" t="str">
        <f>AE42&amp;", "&amp;AF42&amp;", "&amp;AG42</f>
        <v>{0.2277253333,-0.4261585181,0.1999171031,0.0092696133,0.0007419592,-0.0085276541}, {3.5184959,-5.52018664,2.27502596,0.06833381,0.13666761,0.06833381}, {2.895603,-5.654671,2.763435,2.828427,-5.656854,2.828427}</v>
      </c>
      <c r="AN44" t="str">
        <f>AN42&amp;", "&amp;AO42&amp;", "&amp;AP42</f>
        <v>{0.2180439689,-0.4091495028,0.192418231,0.0085284104,0.0006563486,-0.0078720618}, {2.919330238,-5.65402299,2.74035527,0.00141563,0.002831259,0.00141563}, {2.892874,-5.654842,2.765993,2.828427,-5.656854,2.828427}</v>
      </c>
    </row>
    <row r="45" spans="1:42" x14ac:dyDescent="0.25">
      <c r="A45" s="6"/>
    </row>
    <row r="46" spans="1:42" x14ac:dyDescent="0.25">
      <c r="A46" s="6"/>
    </row>
    <row r="47" spans="1:42" x14ac:dyDescent="0.25">
      <c r="A47" s="6"/>
    </row>
    <row r="48" spans="1:42" x14ac:dyDescent="0.25">
      <c r="A48" s="6"/>
    </row>
    <row r="49" spans="1:28" ht="15.75" thickBot="1" x14ac:dyDescent="0.3">
      <c r="A49" s="6"/>
      <c r="Z49" s="3"/>
      <c r="AA49" s="3"/>
      <c r="AB49" s="3"/>
    </row>
    <row r="50" spans="1:28" ht="15.75" thickBot="1" x14ac:dyDescent="0.3">
      <c r="A50" s="6"/>
      <c r="Y50" s="2"/>
      <c r="Z50" s="4"/>
      <c r="AA50" s="4"/>
      <c r="AB50" s="4"/>
    </row>
    <row r="51" spans="1:28" ht="15.75" thickBot="1" x14ac:dyDescent="0.3">
      <c r="A51" s="6"/>
      <c r="Y51" s="2"/>
      <c r="Z51" s="3"/>
      <c r="AA51" s="3"/>
      <c r="AB51" s="3"/>
    </row>
    <row r="52" spans="1:28" ht="15.75" thickBot="1" x14ac:dyDescent="0.3">
      <c r="A52" s="6"/>
      <c r="Y52" s="2"/>
      <c r="Z52" s="4"/>
      <c r="AA52" s="4"/>
      <c r="AB52" s="4"/>
    </row>
    <row r="53" spans="1:28" ht="15.75" thickBot="1" x14ac:dyDescent="0.3">
      <c r="A53" s="6"/>
      <c r="Y53" s="2"/>
      <c r="Z53" s="3"/>
      <c r="AA53" s="3"/>
      <c r="AB53" s="3"/>
    </row>
    <row r="54" spans="1:28" ht="15.75" thickBot="1" x14ac:dyDescent="0.3">
      <c r="A54" s="6"/>
      <c r="Y54" s="2"/>
      <c r="Z54" s="4"/>
      <c r="AA54" s="4"/>
      <c r="AB54" s="4"/>
    </row>
    <row r="55" spans="1:28" x14ac:dyDescent="0.25">
      <c r="A55" s="6"/>
    </row>
    <row r="56" spans="1:28" x14ac:dyDescent="0.25">
      <c r="A56" s="6"/>
    </row>
    <row r="57" spans="1:28" x14ac:dyDescent="0.25">
      <c r="A57" s="6"/>
    </row>
    <row r="58" spans="1:28" x14ac:dyDescent="0.25">
      <c r="A58" s="6"/>
    </row>
    <row r="59" spans="1:28" x14ac:dyDescent="0.25">
      <c r="A59" s="6"/>
    </row>
    <row r="60" spans="1:28" x14ac:dyDescent="0.25">
      <c r="A60" s="6"/>
    </row>
    <row r="61" spans="1:28" x14ac:dyDescent="0.25">
      <c r="A61" s="6"/>
    </row>
    <row r="62" spans="1:28" x14ac:dyDescent="0.25">
      <c r="A62" s="6"/>
    </row>
    <row r="63" spans="1:28" x14ac:dyDescent="0.25">
      <c r="A63" s="6"/>
    </row>
    <row r="64" spans="1:28" x14ac:dyDescent="0.25">
      <c r="A64" s="6"/>
    </row>
    <row r="65" spans="1:6" x14ac:dyDescent="0.25">
      <c r="A65" s="6"/>
    </row>
    <row r="67" spans="1:6" x14ac:dyDescent="0.25">
      <c r="A67" t="s">
        <v>4</v>
      </c>
    </row>
    <row r="69" spans="1:6" ht="15.75" thickBot="1" x14ac:dyDescent="0.3">
      <c r="A69" s="2">
        <v>1</v>
      </c>
      <c r="B69" s="3">
        <v>621</v>
      </c>
    </row>
    <row r="70" spans="1:6" ht="15.75" thickBot="1" x14ac:dyDescent="0.3">
      <c r="A70" s="2">
        <v>2</v>
      </c>
      <c r="B70" s="4">
        <v>103</v>
      </c>
    </row>
    <row r="71" spans="1:6" ht="15.75" thickBot="1" x14ac:dyDescent="0.3">
      <c r="A71" s="2">
        <v>3</v>
      </c>
      <c r="B71" s="3">
        <v>309</v>
      </c>
    </row>
    <row r="72" spans="1:6" ht="15.75" thickBot="1" x14ac:dyDescent="0.3">
      <c r="A72" s="2">
        <v>4</v>
      </c>
      <c r="B72" s="4">
        <v>105</v>
      </c>
    </row>
    <row r="73" spans="1:6" ht="15.75" thickBot="1" x14ac:dyDescent="0.3">
      <c r="A73" s="2">
        <v>5</v>
      </c>
      <c r="B73" s="3">
        <v>-455</v>
      </c>
    </row>
    <row r="74" spans="1:6" ht="15.75" thickBot="1" x14ac:dyDescent="0.3">
      <c r="A74" s="2">
        <v>6</v>
      </c>
      <c r="B74" s="4">
        <v>104</v>
      </c>
    </row>
    <row r="76" spans="1:6" ht="15.75" thickBot="1" x14ac:dyDescent="0.3">
      <c r="A76" s="3">
        <v>621</v>
      </c>
      <c r="B76" s="4">
        <v>103</v>
      </c>
      <c r="C76" s="3">
        <v>309</v>
      </c>
      <c r="D76" s="4">
        <v>105</v>
      </c>
      <c r="E76" s="3">
        <v>-455</v>
      </c>
      <c r="F76" s="4">
        <v>104</v>
      </c>
    </row>
    <row r="77" spans="1:6" x14ac:dyDescent="0.25">
      <c r="A77">
        <f>A76</f>
        <v>621</v>
      </c>
      <c r="B77" t="str">
        <f>A77&amp;","&amp;B76</f>
        <v>621,103</v>
      </c>
      <c r="C77" t="str">
        <f t="shared" ref="C77" si="50">B77&amp;","&amp;C76</f>
        <v>621,103,309</v>
      </c>
      <c r="D77" t="str">
        <f t="shared" ref="D77" si="51">C77&amp;","&amp;D76</f>
        <v>621,103,309,105</v>
      </c>
      <c r="E77" t="str">
        <f t="shared" ref="E77:F77" si="52">D77&amp;","&amp;E76</f>
        <v>621,103,309,105,-455</v>
      </c>
      <c r="F77" t="str">
        <f t="shared" si="52"/>
        <v>621,103,309,105,-455,104</v>
      </c>
    </row>
    <row r="79" spans="1:6" x14ac:dyDescent="0.25">
      <c r="A79" s="6" t="s">
        <v>8</v>
      </c>
    </row>
    <row r="81" spans="1:7" x14ac:dyDescent="0.25">
      <c r="A81" t="s">
        <v>6</v>
      </c>
    </row>
    <row r="82" spans="1:7" x14ac:dyDescent="0.25">
      <c r="A82">
        <f t="shared" ref="A82:F82" si="53">A14/16</f>
        <v>2.4238325000000001</v>
      </c>
      <c r="B82">
        <f t="shared" si="53"/>
        <v>6.4634562500000001</v>
      </c>
      <c r="C82">
        <f t="shared" si="53"/>
        <v>1.207495625</v>
      </c>
      <c r="D82">
        <f t="shared" si="53"/>
        <v>6.5773999999999999</v>
      </c>
      <c r="E82">
        <f t="shared" si="53"/>
        <v>-1.777801875</v>
      </c>
      <c r="F82">
        <f t="shared" si="53"/>
        <v>6.4917249999999997</v>
      </c>
    </row>
    <row r="83" spans="1:7" x14ac:dyDescent="0.25">
      <c r="A83" t="s">
        <v>7</v>
      </c>
    </row>
    <row r="85" spans="1:7" x14ac:dyDescent="0.25">
      <c r="A85" t="s">
        <v>9</v>
      </c>
    </row>
    <row r="86" spans="1:7" x14ac:dyDescent="0.25">
      <c r="A86" t="s">
        <v>0</v>
      </c>
      <c r="B86" t="s">
        <v>1</v>
      </c>
      <c r="C86" t="s">
        <v>2</v>
      </c>
    </row>
    <row r="87" spans="1:7" x14ac:dyDescent="0.25">
      <c r="A87">
        <f t="shared" ref="A87:A92" si="54">ROUND(A2*2,0)</f>
        <v>6</v>
      </c>
      <c r="B87" s="5">
        <f t="shared" ref="B87:B92" si="55">ROUND(B2,0)</f>
        <v>10</v>
      </c>
      <c r="C87" s="5">
        <f t="shared" ref="C87:C92" si="56">ROUND(C2*32,0)</f>
        <v>9</v>
      </c>
    </row>
    <row r="88" spans="1:7" x14ac:dyDescent="0.25">
      <c r="A88">
        <f t="shared" si="54"/>
        <v>-11</v>
      </c>
      <c r="B88" s="5">
        <f t="shared" si="55"/>
        <v>1</v>
      </c>
      <c r="C88" s="5">
        <f t="shared" si="56"/>
        <v>-16</v>
      </c>
    </row>
    <row r="89" spans="1:7" x14ac:dyDescent="0.25">
      <c r="A89">
        <f t="shared" si="54"/>
        <v>6</v>
      </c>
      <c r="B89" s="5">
        <f t="shared" si="55"/>
        <v>2</v>
      </c>
      <c r="C89" s="5">
        <f t="shared" si="56"/>
        <v>8</v>
      </c>
    </row>
    <row r="90" spans="1:7" x14ac:dyDescent="0.25">
      <c r="A90">
        <f t="shared" si="54"/>
        <v>6</v>
      </c>
      <c r="B90" s="5">
        <f t="shared" si="55"/>
        <v>3</v>
      </c>
      <c r="C90" s="5">
        <f t="shared" si="56"/>
        <v>0</v>
      </c>
    </row>
    <row r="91" spans="1:7" x14ac:dyDescent="0.25">
      <c r="A91">
        <f t="shared" si="54"/>
        <v>-11</v>
      </c>
      <c r="B91" s="5">
        <f t="shared" si="55"/>
        <v>6</v>
      </c>
      <c r="C91" s="5">
        <f t="shared" si="56"/>
        <v>0</v>
      </c>
    </row>
    <row r="92" spans="1:7" x14ac:dyDescent="0.25">
      <c r="A92">
        <f t="shared" si="54"/>
        <v>6</v>
      </c>
      <c r="B92" s="5">
        <f t="shared" si="55"/>
        <v>3</v>
      </c>
      <c r="C92" s="5">
        <f t="shared" si="56"/>
        <v>0</v>
      </c>
    </row>
    <row r="95" spans="1:7" x14ac:dyDescent="0.25">
      <c r="A95" t="s">
        <v>9</v>
      </c>
    </row>
    <row r="96" spans="1:7" x14ac:dyDescent="0.25">
      <c r="A96" t="s">
        <v>0</v>
      </c>
      <c r="B96" t="s">
        <v>1</v>
      </c>
      <c r="C96" t="s">
        <v>2</v>
      </c>
      <c r="E96" t="s">
        <v>2</v>
      </c>
      <c r="F96" t="s">
        <v>1</v>
      </c>
      <c r="G96" t="s">
        <v>0</v>
      </c>
    </row>
    <row r="97" spans="1:7" x14ac:dyDescent="0.25">
      <c r="A97">
        <f t="shared" ref="A97:A102" si="57">ROUND(A2*4,0)</f>
        <v>12</v>
      </c>
      <c r="B97" s="5">
        <f t="shared" ref="B97:B102" si="58">ROUND(B2*2,0)</f>
        <v>20</v>
      </c>
      <c r="C97" s="5">
        <f t="shared" ref="C97:C102" si="59">ROUND(C2*64,0)</f>
        <v>18</v>
      </c>
      <c r="E97" s="1">
        <f>C97</f>
        <v>18</v>
      </c>
      <c r="F97" s="1">
        <f>B97</f>
        <v>20</v>
      </c>
      <c r="G97" s="1">
        <f>A97</f>
        <v>12</v>
      </c>
    </row>
    <row r="98" spans="1:7" x14ac:dyDescent="0.25">
      <c r="A98">
        <f t="shared" si="57"/>
        <v>-23</v>
      </c>
      <c r="B98" s="5">
        <f t="shared" si="58"/>
        <v>1</v>
      </c>
      <c r="C98" s="5">
        <f t="shared" si="59"/>
        <v>-33</v>
      </c>
      <c r="E98" t="str">
        <f>E97&amp;","&amp;C98</f>
        <v>18,-33</v>
      </c>
      <c r="F98" t="str">
        <f>F97&amp;","&amp;B98</f>
        <v>20,1</v>
      </c>
      <c r="G98" t="str">
        <f>G97&amp;","&amp;A98</f>
        <v>12,-23</v>
      </c>
    </row>
    <row r="99" spans="1:7" x14ac:dyDescent="0.25">
      <c r="A99">
        <f t="shared" si="57"/>
        <v>11</v>
      </c>
      <c r="B99" s="5">
        <f t="shared" si="58"/>
        <v>4</v>
      </c>
      <c r="C99" s="5">
        <f t="shared" si="59"/>
        <v>15</v>
      </c>
      <c r="E99" t="str">
        <f>E98&amp;","&amp;C99</f>
        <v>18,-33,15</v>
      </c>
      <c r="F99" t="str">
        <f>F98&amp;","&amp;B99</f>
        <v>20,1,4</v>
      </c>
      <c r="G99" t="str">
        <f>G98&amp;","&amp;A99</f>
        <v>12,-23,11</v>
      </c>
    </row>
    <row r="100" spans="1:7" x14ac:dyDescent="0.25">
      <c r="A100">
        <f t="shared" si="57"/>
        <v>11</v>
      </c>
      <c r="B100" s="5">
        <f t="shared" si="58"/>
        <v>6</v>
      </c>
      <c r="C100" s="5">
        <f t="shared" si="59"/>
        <v>1</v>
      </c>
      <c r="E100" t="str">
        <f>E99&amp;","&amp;C100</f>
        <v>18,-33,15,1</v>
      </c>
      <c r="F100" t="str">
        <f>F99&amp;","&amp;B100</f>
        <v>20,1,4,6</v>
      </c>
      <c r="G100" t="str">
        <f>G99&amp;","&amp;A100</f>
        <v>12,-23,11,11</v>
      </c>
    </row>
    <row r="101" spans="1:7" x14ac:dyDescent="0.25">
      <c r="A101">
        <f t="shared" si="57"/>
        <v>-23</v>
      </c>
      <c r="B101" s="5">
        <f t="shared" si="58"/>
        <v>13</v>
      </c>
      <c r="C101" s="5">
        <f t="shared" si="59"/>
        <v>0</v>
      </c>
      <c r="E101" t="str">
        <f>E100&amp;","&amp;C101</f>
        <v>18,-33,15,1,0</v>
      </c>
      <c r="F101" t="str">
        <f>F100&amp;","&amp;B101</f>
        <v>20,1,4,6,13</v>
      </c>
      <c r="G101" t="str">
        <f>G100&amp;","&amp;A101</f>
        <v>12,-23,11,11,-23</v>
      </c>
    </row>
    <row r="102" spans="1:7" x14ac:dyDescent="0.25">
      <c r="A102">
        <f t="shared" si="57"/>
        <v>11</v>
      </c>
      <c r="B102" s="5">
        <f t="shared" si="58"/>
        <v>6</v>
      </c>
      <c r="C102" s="5">
        <f t="shared" si="59"/>
        <v>-1</v>
      </c>
      <c r="E102" t="str">
        <f>E101&amp;","&amp;C102</f>
        <v>18,-33,15,1,0,-1</v>
      </c>
      <c r="F102" t="str">
        <f>F101&amp;","&amp;B102</f>
        <v>20,1,4,6,13,6</v>
      </c>
      <c r="G102" t="str">
        <f>G101&amp;","&amp;A102</f>
        <v>12,-23,11,11,-23,11</v>
      </c>
    </row>
    <row r="103" spans="1:7" x14ac:dyDescent="0.25">
      <c r="E103" t="str">
        <f>"{"&amp;E102&amp;"}"</f>
        <v>{18,-33,15,1,0,-1}</v>
      </c>
      <c r="F103" t="str">
        <f t="shared" ref="F103" si="60">"{"&amp;F102&amp;"}"</f>
        <v>{20,1,4,6,13,6}</v>
      </c>
      <c r="G103" t="str">
        <f>"{"&amp;G102&amp;"}"</f>
        <v>{12,-23,11,11,-23,11}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FilterCoeffs 191221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Wilkinson</dc:creator>
  <cp:lastModifiedBy>Rob Wilkinson</cp:lastModifiedBy>
  <dcterms:created xsi:type="dcterms:W3CDTF">2019-04-16T05:35:06Z</dcterms:created>
  <dcterms:modified xsi:type="dcterms:W3CDTF">2019-12-21T09:10:48Z</dcterms:modified>
</cp:coreProperties>
</file>