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S-DE\ES-DE\themes\compendium-es-de\_inc\systems\system-grid\"/>
    </mc:Choice>
  </mc:AlternateContent>
  <xr:revisionPtr revIDLastSave="0" documentId="13_ncr:1_{5AD8303A-E7CD-494E-8E55-4781D994097C}" xr6:coauthVersionLast="47" xr6:coauthVersionMax="47" xr10:uidLastSave="{00000000-0000-0000-0000-000000000000}"/>
  <bookViews>
    <workbookView xWindow="19200" yWindow="0" windowWidth="19200" windowHeight="15600" xr2:uid="{4F081FE7-05EB-4296-BF15-ABD1A250E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7" i="1"/>
  <c r="N5" i="1"/>
  <c r="F5" i="1"/>
  <c r="F10" i="1" s="1"/>
  <c r="F14" i="1" s="1"/>
  <c r="F18" i="1" s="1"/>
  <c r="F22" i="1" s="1"/>
  <c r="F28" i="1" s="1"/>
  <c r="F33" i="1" s="1"/>
  <c r="F38" i="1" s="1"/>
  <c r="F47" i="1"/>
  <c r="F43" i="1"/>
  <c r="F48" i="1" s="1"/>
  <c r="F42" i="1"/>
  <c r="F41" i="1"/>
  <c r="F46" i="1" s="1"/>
  <c r="F8" i="1"/>
  <c r="F12" i="1" s="1"/>
  <c r="F16" i="1" s="1"/>
  <c r="F20" i="1" s="1"/>
  <c r="F26" i="1" s="1"/>
  <c r="F31" i="1" s="1"/>
  <c r="F36" i="1" s="1"/>
  <c r="F7" i="1"/>
  <c r="H47" i="1"/>
  <c r="I47" i="1"/>
  <c r="L47" i="1"/>
  <c r="M47" i="1"/>
  <c r="E48" i="1"/>
  <c r="E46" i="1"/>
  <c r="V7" i="1"/>
  <c r="V8" i="1"/>
  <c r="V6" i="1"/>
  <c r="E42" i="1"/>
  <c r="E47" i="1" s="1"/>
  <c r="G42" i="1"/>
  <c r="G47" i="1" s="1"/>
  <c r="H42" i="1"/>
  <c r="I42" i="1"/>
  <c r="J42" i="1"/>
  <c r="J47" i="1" s="1"/>
  <c r="K42" i="1"/>
  <c r="K47" i="1" s="1"/>
  <c r="L42" i="1"/>
  <c r="M42" i="1"/>
  <c r="N42" i="1"/>
  <c r="N47" i="1" s="1"/>
  <c r="E43" i="1"/>
  <c r="G43" i="1"/>
  <c r="G48" i="1" s="1"/>
  <c r="H43" i="1"/>
  <c r="H48" i="1" s="1"/>
  <c r="I43" i="1"/>
  <c r="I48" i="1" s="1"/>
  <c r="J43" i="1"/>
  <c r="J48" i="1" s="1"/>
  <c r="K43" i="1"/>
  <c r="K48" i="1" s="1"/>
  <c r="L43" i="1"/>
  <c r="L48" i="1" s="1"/>
  <c r="M43" i="1"/>
  <c r="M48" i="1" s="1"/>
  <c r="N43" i="1"/>
  <c r="N48" i="1" s="1"/>
  <c r="G41" i="1"/>
  <c r="G46" i="1" s="1"/>
  <c r="H41" i="1"/>
  <c r="H46" i="1" s="1"/>
  <c r="I41" i="1"/>
  <c r="I46" i="1" s="1"/>
  <c r="J41" i="1"/>
  <c r="J46" i="1" s="1"/>
  <c r="K41" i="1"/>
  <c r="K46" i="1" s="1"/>
  <c r="L41" i="1"/>
  <c r="L46" i="1" s="1"/>
  <c r="M41" i="1"/>
  <c r="M46" i="1" s="1"/>
  <c r="N41" i="1"/>
  <c r="N46" i="1" s="1"/>
  <c r="E41" i="1"/>
  <c r="S12" i="1"/>
  <c r="S13" i="1"/>
  <c r="S11" i="1"/>
  <c r="E10" i="1"/>
  <c r="G9" i="1"/>
  <c r="I8" i="1"/>
  <c r="G7" i="1"/>
  <c r="H7" i="1"/>
  <c r="I7" i="1"/>
  <c r="J7" i="1"/>
  <c r="K7" i="1"/>
  <c r="L7" i="1"/>
  <c r="M7" i="1"/>
  <c r="E7" i="1"/>
  <c r="F9" i="1" l="1"/>
  <c r="F21" i="1"/>
  <c r="F27" i="1" s="1"/>
  <c r="F32" i="1" s="1"/>
  <c r="F37" i="1" s="1"/>
  <c r="F13" i="1"/>
  <c r="I20" i="1"/>
  <c r="I26" i="1" s="1"/>
  <c r="I31" i="1" s="1"/>
  <c r="I36" i="1" s="1"/>
  <c r="L8" i="1"/>
  <c r="L12" i="1" s="1"/>
  <c r="L20" i="1"/>
  <c r="L26" i="1" s="1"/>
  <c r="L31" i="1" s="1"/>
  <c r="L36" i="1" s="1"/>
  <c r="H8" i="1"/>
  <c r="I12" i="1"/>
  <c r="E14" i="1"/>
  <c r="E18" i="1" s="1"/>
  <c r="E22" i="1" s="1"/>
  <c r="E28" i="1" s="1"/>
  <c r="E33" i="1" s="1"/>
  <c r="E38" i="1" s="1"/>
  <c r="M10" i="1"/>
  <c r="I10" i="1"/>
  <c r="K8" i="1"/>
  <c r="G8" i="1"/>
  <c r="L10" i="1"/>
  <c r="H10" i="1"/>
  <c r="N8" i="1"/>
  <c r="J8" i="1"/>
  <c r="J20" i="1" s="1"/>
  <c r="E8" i="1"/>
  <c r="K10" i="1"/>
  <c r="G10" i="1"/>
  <c r="M8" i="1"/>
  <c r="N10" i="1"/>
  <c r="J10" i="1"/>
  <c r="J9" i="1"/>
  <c r="N9" i="1"/>
  <c r="N21" i="1" s="1"/>
  <c r="N27" i="1" s="1"/>
  <c r="N32" i="1" s="1"/>
  <c r="N37" i="1" s="1"/>
  <c r="E9" i="1"/>
  <c r="E21" i="1" s="1"/>
  <c r="E27" i="1" s="1"/>
  <c r="E32" i="1" s="1"/>
  <c r="E37" i="1" s="1"/>
  <c r="G13" i="1"/>
  <c r="G17" i="1" s="1"/>
  <c r="G21" i="1" s="1"/>
  <c r="G27" i="1" s="1"/>
  <c r="G32" i="1" s="1"/>
  <c r="G37" i="1" s="1"/>
  <c r="M9" i="1"/>
  <c r="I9" i="1"/>
  <c r="L9" i="1"/>
  <c r="H9" i="1"/>
  <c r="K9" i="1"/>
  <c r="J12" i="1" l="1"/>
  <c r="J26" i="1" s="1"/>
  <c r="J31" i="1" s="1"/>
  <c r="J36" i="1" s="1"/>
  <c r="G14" i="1"/>
  <c r="G18" i="1" s="1"/>
  <c r="G22" i="1" s="1"/>
  <c r="G28" i="1" s="1"/>
  <c r="G33" i="1" s="1"/>
  <c r="G38" i="1" s="1"/>
  <c r="H12" i="1"/>
  <c r="H16" i="1" s="1"/>
  <c r="H20" i="1"/>
  <c r="H26" i="1" s="1"/>
  <c r="H31" i="1" s="1"/>
  <c r="H36" i="1" s="1"/>
  <c r="M20" i="1"/>
  <c r="M26" i="1" s="1"/>
  <c r="M31" i="1" s="1"/>
  <c r="M36" i="1" s="1"/>
  <c r="M12" i="1"/>
  <c r="G12" i="1"/>
  <c r="G16" i="1" s="1"/>
  <c r="G20" i="1"/>
  <c r="G26" i="1" s="1"/>
  <c r="G31" i="1" s="1"/>
  <c r="G36" i="1" s="1"/>
  <c r="N12" i="1"/>
  <c r="N20" i="1" s="1"/>
  <c r="N26" i="1" s="1"/>
  <c r="N31" i="1" s="1"/>
  <c r="N36" i="1" s="1"/>
  <c r="K12" i="1"/>
  <c r="K20" i="1"/>
  <c r="K26" i="1" s="1"/>
  <c r="K31" i="1" s="1"/>
  <c r="K36" i="1" s="1"/>
  <c r="J14" i="1"/>
  <c r="J18" i="1" s="1"/>
  <c r="J22" i="1" s="1"/>
  <c r="J28" i="1" s="1"/>
  <c r="J33" i="1" s="1"/>
  <c r="J38" i="1" s="1"/>
  <c r="K14" i="1"/>
  <c r="K18" i="1" s="1"/>
  <c r="K22" i="1" s="1"/>
  <c r="K28" i="1" s="1"/>
  <c r="K33" i="1" s="1"/>
  <c r="K38" i="1" s="1"/>
  <c r="H14" i="1"/>
  <c r="H18" i="1" s="1"/>
  <c r="H22" i="1"/>
  <c r="H28" i="1" s="1"/>
  <c r="H33" i="1" s="1"/>
  <c r="H38" i="1" s="1"/>
  <c r="I14" i="1"/>
  <c r="I18" i="1" s="1"/>
  <c r="I22" i="1" s="1"/>
  <c r="I28" i="1" s="1"/>
  <c r="I33" i="1" s="1"/>
  <c r="I38" i="1" s="1"/>
  <c r="N14" i="1"/>
  <c r="N18" i="1" s="1"/>
  <c r="N22" i="1" s="1"/>
  <c r="N28" i="1" s="1"/>
  <c r="N33" i="1" s="1"/>
  <c r="N38" i="1" s="1"/>
  <c r="E12" i="1"/>
  <c r="E16" i="1" s="1"/>
  <c r="E20" i="1"/>
  <c r="E26" i="1" s="1"/>
  <c r="E31" i="1" s="1"/>
  <c r="E36" i="1" s="1"/>
  <c r="L14" i="1"/>
  <c r="L18" i="1" s="1"/>
  <c r="L22" i="1"/>
  <c r="L28" i="1" s="1"/>
  <c r="L33" i="1" s="1"/>
  <c r="L38" i="1" s="1"/>
  <c r="M14" i="1"/>
  <c r="M18" i="1" s="1"/>
  <c r="M22" i="1"/>
  <c r="M28" i="1" s="1"/>
  <c r="M33" i="1" s="1"/>
  <c r="M38" i="1" s="1"/>
  <c r="J13" i="1"/>
  <c r="J17" i="1" s="1"/>
  <c r="J21" i="1" s="1"/>
  <c r="J27" i="1" s="1"/>
  <c r="J32" i="1" s="1"/>
  <c r="J37" i="1" s="1"/>
  <c r="E13" i="1"/>
  <c r="N13" i="1"/>
  <c r="H13" i="1"/>
  <c r="H21" i="1"/>
  <c r="H27" i="1" s="1"/>
  <c r="H32" i="1" s="1"/>
  <c r="H37" i="1" s="1"/>
  <c r="M13" i="1"/>
  <c r="M17" i="1" s="1"/>
  <c r="M21" i="1" s="1"/>
  <c r="M27" i="1" s="1"/>
  <c r="M32" i="1" s="1"/>
  <c r="M37" i="1" s="1"/>
  <c r="L13" i="1"/>
  <c r="L17" i="1" s="1"/>
  <c r="L21" i="1" s="1"/>
  <c r="L27" i="1" s="1"/>
  <c r="L32" i="1" s="1"/>
  <c r="L37" i="1" s="1"/>
  <c r="K13" i="1"/>
  <c r="K17" i="1" s="1"/>
  <c r="K21" i="1"/>
  <c r="K27" i="1" s="1"/>
  <c r="K32" i="1" s="1"/>
  <c r="K37" i="1" s="1"/>
  <c r="I13" i="1"/>
  <c r="I17" i="1" s="1"/>
  <c r="I21" i="1" s="1"/>
  <c r="I27" i="1" s="1"/>
  <c r="I32" i="1" s="1"/>
  <c r="I37" i="1" s="1"/>
</calcChain>
</file>

<file path=xl/sharedStrings.xml><?xml version="1.0" encoding="utf-8"?>
<sst xmlns="http://schemas.openxmlformats.org/spreadsheetml/2006/main" count="40" uniqueCount="20">
  <si>
    <t>grid size</t>
  </si>
  <si>
    <t>x</t>
  </si>
  <si>
    <t>y</t>
  </si>
  <si>
    <t>itemspacing</t>
  </si>
  <si>
    <t>item size</t>
  </si>
  <si>
    <t>itemSpacing</t>
  </si>
  <si>
    <t>high</t>
  </si>
  <si>
    <t>y (2 high)</t>
  </si>
  <si>
    <t>y (3 high)</t>
  </si>
  <si>
    <t>y (4 high)</t>
  </si>
  <si>
    <t># wide calc</t>
  </si>
  <si>
    <t># rounded down</t>
  </si>
  <si>
    <t>grid size x</t>
  </si>
  <si>
    <t>Icon Pos X</t>
  </si>
  <si>
    <t>System Name Pos X</t>
  </si>
  <si>
    <t>System Name Size X</t>
  </si>
  <si>
    <t>Icon Pos Y</t>
  </si>
  <si>
    <t>grid Y</t>
  </si>
  <si>
    <t>Grid Size Y</t>
  </si>
  <si>
    <t>System Name Pos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</si>
</sst>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6F93-39A1-41ED-BB87-9849304114AB}">
  <dimension ref="A2:Y48"/>
  <sheetViews>
    <sheetView tabSelected="1" topLeftCell="A4" zoomScale="85" zoomScaleNormal="85" workbookViewId="0">
      <selection activeCell="N46" sqref="N46"/>
    </sheetView>
  </sheetViews>
  <sheetFormatPr defaultRowHeight="15" x14ac:dyDescent="0.25"/>
  <sheetData>
    <row r="2" spans="1:24" x14ac:dyDescent="0.25">
      <c r="Q2" t="s">
        <v>0</v>
      </c>
      <c r="R2" t="s">
        <v>1</v>
      </c>
      <c r="S2">
        <v>0.9</v>
      </c>
    </row>
    <row r="3" spans="1:24" x14ac:dyDescent="0.25">
      <c r="E3" s="1">
        <v>1</v>
      </c>
      <c r="F3" s="1">
        <v>8</v>
      </c>
      <c r="G3" s="1">
        <v>5</v>
      </c>
      <c r="H3" s="1">
        <v>4</v>
      </c>
      <c r="I3" s="1">
        <v>3</v>
      </c>
      <c r="J3" s="1">
        <v>16</v>
      </c>
      <c r="K3" s="1">
        <v>16</v>
      </c>
      <c r="L3" s="1">
        <v>19.5</v>
      </c>
      <c r="M3" s="1">
        <v>21</v>
      </c>
      <c r="N3" s="1">
        <v>32</v>
      </c>
      <c r="R3" t="s">
        <v>2</v>
      </c>
      <c r="S3">
        <v>0.55000000000000004</v>
      </c>
    </row>
    <row r="4" spans="1:24" x14ac:dyDescent="0.25">
      <c r="E4" s="1">
        <v>1</v>
      </c>
      <c r="F4" s="1">
        <v>7</v>
      </c>
      <c r="G4" s="1">
        <v>4</v>
      </c>
      <c r="H4" s="1">
        <v>3</v>
      </c>
      <c r="I4" s="1">
        <v>2</v>
      </c>
      <c r="J4" s="1">
        <v>10</v>
      </c>
      <c r="K4" s="1">
        <v>9</v>
      </c>
      <c r="L4" s="1">
        <v>9</v>
      </c>
      <c r="M4" s="1">
        <v>9</v>
      </c>
      <c r="N4" s="1">
        <v>9</v>
      </c>
    </row>
    <row r="5" spans="1:24" x14ac:dyDescent="0.25">
      <c r="E5" s="1">
        <v>720</v>
      </c>
      <c r="F5">
        <f>F6*F3/F4</f>
        <v>822.85714285714289</v>
      </c>
      <c r="G5" s="1">
        <v>900</v>
      </c>
      <c r="H5" s="1">
        <v>960</v>
      </c>
      <c r="I5" s="1">
        <v>1080</v>
      </c>
      <c r="J5" s="1">
        <v>1152</v>
      </c>
      <c r="K5" s="1">
        <v>1280</v>
      </c>
      <c r="L5" s="1">
        <v>1560</v>
      </c>
      <c r="M5" s="1">
        <v>1680</v>
      </c>
      <c r="N5">
        <f>N6*N3/N4</f>
        <v>2560</v>
      </c>
      <c r="Q5" t="s">
        <v>3</v>
      </c>
      <c r="R5" t="s">
        <v>2</v>
      </c>
      <c r="S5">
        <v>2.5000000000000001E-2</v>
      </c>
      <c r="U5" t="s">
        <v>17</v>
      </c>
      <c r="V5">
        <v>0.1287035</v>
      </c>
    </row>
    <row r="6" spans="1:24" x14ac:dyDescent="0.25">
      <c r="E6" s="1">
        <v>720</v>
      </c>
      <c r="F6" s="1">
        <v>720</v>
      </c>
      <c r="G6" s="1">
        <v>720</v>
      </c>
      <c r="H6" s="1">
        <v>720</v>
      </c>
      <c r="I6" s="1">
        <v>720</v>
      </c>
      <c r="J6" s="1">
        <v>720</v>
      </c>
      <c r="K6" s="1">
        <v>720</v>
      </c>
      <c r="L6" s="1">
        <v>720</v>
      </c>
      <c r="M6" s="1">
        <v>720</v>
      </c>
      <c r="N6" s="1">
        <v>720</v>
      </c>
      <c r="Q6" t="s">
        <v>4</v>
      </c>
      <c r="R6" t="s">
        <v>7</v>
      </c>
      <c r="S6">
        <v>0.23055555555555554</v>
      </c>
      <c r="U6" t="s">
        <v>18</v>
      </c>
      <c r="V6">
        <f>S6*R11+((R11-1)*$S$5)</f>
        <v>0.4861111111111111</v>
      </c>
    </row>
    <row r="7" spans="1:24" x14ac:dyDescent="0.25">
      <c r="C7" t="s">
        <v>5</v>
      </c>
      <c r="D7" t="s">
        <v>1</v>
      </c>
      <c r="E7">
        <f>$S$5*E6/E5</f>
        <v>2.5000000000000001E-2</v>
      </c>
      <c r="F7">
        <f t="shared" ref="F7" si="0">$S$5*F6/F5</f>
        <v>2.1874999999999999E-2</v>
      </c>
      <c r="G7">
        <f t="shared" ref="G7:N7" si="1">$S$5*G6/G5</f>
        <v>0.02</v>
      </c>
      <c r="H7">
        <f t="shared" si="1"/>
        <v>1.8749999999999999E-2</v>
      </c>
      <c r="I7">
        <f t="shared" si="1"/>
        <v>1.6666666666666666E-2</v>
      </c>
      <c r="J7">
        <f t="shared" si="1"/>
        <v>1.5625E-2</v>
      </c>
      <c r="K7">
        <f t="shared" si="1"/>
        <v>1.40625E-2</v>
      </c>
      <c r="L7">
        <f t="shared" si="1"/>
        <v>1.1538461538461539E-2</v>
      </c>
      <c r="M7">
        <f t="shared" si="1"/>
        <v>1.0714285714285714E-2</v>
      </c>
      <c r="N7">
        <f>$S$5*N6/N5</f>
        <v>7.0312500000000002E-3</v>
      </c>
      <c r="R7" t="s">
        <v>8</v>
      </c>
      <c r="S7">
        <v>0.16666666666666669</v>
      </c>
      <c r="V7">
        <f t="shared" ref="V7:V8" si="2">S7*R12+((R12-1)*$S$5)</f>
        <v>0.55000000000000004</v>
      </c>
    </row>
    <row r="8" spans="1:24" x14ac:dyDescent="0.25">
      <c r="A8">
        <v>2</v>
      </c>
      <c r="B8" t="s">
        <v>6</v>
      </c>
      <c r="C8" t="s">
        <v>4</v>
      </c>
      <c r="D8" t="s">
        <v>1</v>
      </c>
      <c r="E8">
        <f>$S6*E$6/E$5</f>
        <v>0.23055555555555557</v>
      </c>
      <c r="F8">
        <f t="shared" ref="F8" si="3">$S6*F$6/F$5</f>
        <v>0.20173611111111112</v>
      </c>
      <c r="G8">
        <f t="shared" ref="G8:N8" si="4">$S6*G$6/G$5</f>
        <v>0.18444444444444444</v>
      </c>
      <c r="H8">
        <f t="shared" si="4"/>
        <v>0.17291666666666666</v>
      </c>
      <c r="I8" s="2">
        <f t="shared" si="4"/>
        <v>0.1537037037037037</v>
      </c>
      <c r="J8" s="2">
        <f t="shared" si="4"/>
        <v>0.14409722222222221</v>
      </c>
      <c r="K8" s="2">
        <f t="shared" si="4"/>
        <v>0.12968750000000001</v>
      </c>
      <c r="L8" s="2">
        <f t="shared" si="4"/>
        <v>0.10641025641025641</v>
      </c>
      <c r="M8" s="2">
        <f t="shared" si="4"/>
        <v>9.8809523809523805E-2</v>
      </c>
      <c r="N8" s="2">
        <f t="shared" si="4"/>
        <v>6.4843750000000006E-2</v>
      </c>
      <c r="R8" t="s">
        <v>9</v>
      </c>
      <c r="S8">
        <v>0.12833333333333335</v>
      </c>
      <c r="V8">
        <f t="shared" si="2"/>
        <v>0.58833333333333337</v>
      </c>
    </row>
    <row r="9" spans="1:24" x14ac:dyDescent="0.25">
      <c r="A9">
        <v>3</v>
      </c>
      <c r="B9" t="s">
        <v>6</v>
      </c>
      <c r="C9" t="s">
        <v>4</v>
      </c>
      <c r="D9" t="s">
        <v>1</v>
      </c>
      <c r="E9" s="2">
        <f t="shared" ref="E9:N9" si="5">$S7*E$6/E$5</f>
        <v>0.16666666666666669</v>
      </c>
      <c r="F9" s="2">
        <f t="shared" ref="F9" si="6">$S7*F$6/F$5</f>
        <v>0.14583333333333334</v>
      </c>
      <c r="G9" s="2">
        <f t="shared" si="5"/>
        <v>0.13333333333333336</v>
      </c>
      <c r="H9" s="2">
        <f t="shared" si="5"/>
        <v>0.12500000000000003</v>
      </c>
      <c r="I9">
        <f t="shared" si="5"/>
        <v>0.11111111111111112</v>
      </c>
      <c r="J9">
        <f t="shared" si="5"/>
        <v>0.10416666666666669</v>
      </c>
      <c r="K9">
        <f t="shared" si="5"/>
        <v>9.3750000000000014E-2</v>
      </c>
      <c r="L9">
        <f t="shared" si="5"/>
        <v>7.6923076923076927E-2</v>
      </c>
      <c r="M9">
        <f t="shared" si="5"/>
        <v>7.1428571428571438E-2</v>
      </c>
      <c r="N9" s="3">
        <f t="shared" si="5"/>
        <v>4.6875000000000007E-2</v>
      </c>
    </row>
    <row r="10" spans="1:24" x14ac:dyDescent="0.25">
      <c r="A10">
        <v>4</v>
      </c>
      <c r="B10" t="s">
        <v>6</v>
      </c>
      <c r="C10" t="s">
        <v>4</v>
      </c>
      <c r="D10" t="s">
        <v>1</v>
      </c>
      <c r="E10">
        <f t="shared" ref="E10:N10" si="7">$S8*E$6/E$5</f>
        <v>0.12833333333333335</v>
      </c>
      <c r="F10">
        <f t="shared" ref="F10" si="8">$S8*F$6/F$5</f>
        <v>0.11229166666666669</v>
      </c>
      <c r="G10">
        <f t="shared" si="7"/>
        <v>0.10266666666666668</v>
      </c>
      <c r="H10">
        <f t="shared" si="7"/>
        <v>9.6250000000000016E-2</v>
      </c>
      <c r="I10">
        <f t="shared" si="7"/>
        <v>8.5555555555555579E-2</v>
      </c>
      <c r="J10">
        <f t="shared" si="7"/>
        <v>8.0208333333333354E-2</v>
      </c>
      <c r="K10">
        <f t="shared" si="7"/>
        <v>7.2187500000000016E-2</v>
      </c>
      <c r="L10">
        <f t="shared" si="7"/>
        <v>5.9230769230769247E-2</v>
      </c>
      <c r="M10">
        <f t="shared" si="7"/>
        <v>5.5000000000000014E-2</v>
      </c>
      <c r="N10">
        <f t="shared" si="7"/>
        <v>3.6093750000000008E-2</v>
      </c>
    </row>
    <row r="11" spans="1:24" x14ac:dyDescent="0.25">
      <c r="R11">
        <v>2</v>
      </c>
      <c r="S11">
        <f>$S$3+$S$5+S6</f>
        <v>0.80555555555555558</v>
      </c>
    </row>
    <row r="12" spans="1:24" x14ac:dyDescent="0.25">
      <c r="A12">
        <v>2</v>
      </c>
      <c r="B12" t="s">
        <v>6</v>
      </c>
      <c r="C12" t="s">
        <v>10</v>
      </c>
      <c r="E12">
        <f>$S$2/E8</f>
        <v>3.903614457831325</v>
      </c>
      <c r="F12">
        <f t="shared" ref="F12" si="9">$S$2/F8</f>
        <v>4.4612736660929428</v>
      </c>
      <c r="G12">
        <f t="shared" ref="G12:N12" si="10">$S$2/G8</f>
        <v>4.8795180722891569</v>
      </c>
      <c r="H12">
        <f t="shared" si="10"/>
        <v>5.2048192771084336</v>
      </c>
      <c r="I12">
        <f t="shared" si="10"/>
        <v>5.8554216867469879</v>
      </c>
      <c r="J12">
        <f t="shared" si="10"/>
        <v>6.2457831325301214</v>
      </c>
      <c r="K12">
        <f t="shared" si="10"/>
        <v>6.9397590361445776</v>
      </c>
      <c r="L12">
        <f t="shared" si="10"/>
        <v>8.4578313253012052</v>
      </c>
      <c r="M12">
        <f t="shared" si="10"/>
        <v>9.1084337349397604</v>
      </c>
      <c r="N12">
        <f t="shared" si="10"/>
        <v>13.879518072289155</v>
      </c>
      <c r="R12">
        <v>3</v>
      </c>
      <c r="S12">
        <f t="shared" ref="S12:S13" si="11">$S$3+$S$5+S7</f>
        <v>0.7416666666666667</v>
      </c>
    </row>
    <row r="13" spans="1:24" x14ac:dyDescent="0.25">
      <c r="A13">
        <v>3</v>
      </c>
      <c r="B13" t="s">
        <v>6</v>
      </c>
      <c r="E13">
        <f t="shared" ref="E13:N13" si="12">$S$2/E9</f>
        <v>5.3999999999999995</v>
      </c>
      <c r="F13">
        <f t="shared" ref="F13" si="13">$S$2/F9</f>
        <v>6.1714285714285708</v>
      </c>
      <c r="G13">
        <f t="shared" si="12"/>
        <v>6.7499999999999991</v>
      </c>
      <c r="H13">
        <f t="shared" si="12"/>
        <v>7.1999999999999984</v>
      </c>
      <c r="I13">
        <f t="shared" si="12"/>
        <v>8.1</v>
      </c>
      <c r="J13">
        <f t="shared" si="12"/>
        <v>8.6399999999999988</v>
      </c>
      <c r="K13">
        <f t="shared" si="12"/>
        <v>9.6</v>
      </c>
      <c r="L13">
        <f t="shared" si="12"/>
        <v>11.7</v>
      </c>
      <c r="M13">
        <f t="shared" si="12"/>
        <v>12.599999999999998</v>
      </c>
      <c r="N13">
        <f t="shared" si="12"/>
        <v>19.2</v>
      </c>
      <c r="R13">
        <v>4</v>
      </c>
      <c r="S13">
        <f t="shared" si="11"/>
        <v>0.70333333333333337</v>
      </c>
    </row>
    <row r="14" spans="1:24" x14ac:dyDescent="0.25">
      <c r="A14">
        <v>4</v>
      </c>
      <c r="B14" t="s">
        <v>6</v>
      </c>
      <c r="E14">
        <f t="shared" ref="E14:N14" si="14">$S$2/E10</f>
        <v>7.0129870129870122</v>
      </c>
      <c r="F14">
        <f t="shared" ref="F14" si="15">$S$2/F10</f>
        <v>8.0148423005565839</v>
      </c>
      <c r="G14">
        <f t="shared" si="14"/>
        <v>8.7662337662337642</v>
      </c>
      <c r="H14">
        <f t="shared" si="14"/>
        <v>9.3506493506493484</v>
      </c>
      <c r="I14">
        <f t="shared" si="14"/>
        <v>10.519480519480517</v>
      </c>
      <c r="J14">
        <f t="shared" si="14"/>
        <v>11.220779220779217</v>
      </c>
      <c r="K14">
        <f t="shared" si="14"/>
        <v>12.467532467532465</v>
      </c>
      <c r="L14">
        <f t="shared" si="14"/>
        <v>15.194805194805191</v>
      </c>
      <c r="M14">
        <f t="shared" si="14"/>
        <v>16.36363636363636</v>
      </c>
      <c r="N14">
        <f t="shared" si="14"/>
        <v>24.935064935064929</v>
      </c>
    </row>
    <row r="15" spans="1:24" x14ac:dyDescent="0.25">
      <c r="N15" t="s">
        <v>1</v>
      </c>
    </row>
    <row r="16" spans="1:24" x14ac:dyDescent="0.25">
      <c r="A16">
        <v>2</v>
      </c>
      <c r="B16" t="s">
        <v>6</v>
      </c>
      <c r="C16" t="s">
        <v>11</v>
      </c>
      <c r="E16">
        <f>ROUNDDOWN(E12,0)</f>
        <v>3</v>
      </c>
      <c r="F16">
        <f t="shared" ref="F16" si="16">ROUNDDOWN(F12,0)</f>
        <v>4</v>
      </c>
      <c r="G16">
        <f t="shared" ref="G16:N16" si="17">ROUNDDOWN(G12,0)</f>
        <v>4</v>
      </c>
      <c r="H16">
        <f t="shared" si="17"/>
        <v>5</v>
      </c>
      <c r="I16" s="2">
        <v>5</v>
      </c>
      <c r="J16" s="2">
        <v>5</v>
      </c>
      <c r="K16" s="2">
        <v>6</v>
      </c>
      <c r="L16" s="2">
        <v>7</v>
      </c>
      <c r="M16" s="2">
        <v>8</v>
      </c>
      <c r="N16" s="2">
        <v>12</v>
      </c>
      <c r="T16">
        <v>10</v>
      </c>
      <c r="U16">
        <v>10</v>
      </c>
      <c r="V16">
        <v>12</v>
      </c>
      <c r="W16">
        <v>14</v>
      </c>
      <c r="X16">
        <v>16</v>
      </c>
    </row>
    <row r="17" spans="1:25" x14ac:dyDescent="0.25">
      <c r="A17">
        <v>3</v>
      </c>
      <c r="B17" t="s">
        <v>6</v>
      </c>
      <c r="E17" s="2">
        <v>4</v>
      </c>
      <c r="F17" s="2">
        <v>5</v>
      </c>
      <c r="G17" s="2">
        <f t="shared" ref="G17:N17" si="18">ROUNDDOWN(G13,0)</f>
        <v>6</v>
      </c>
      <c r="H17" s="2">
        <v>6</v>
      </c>
      <c r="I17">
        <f t="shared" si="18"/>
        <v>8</v>
      </c>
      <c r="J17">
        <f t="shared" si="18"/>
        <v>8</v>
      </c>
      <c r="K17">
        <f t="shared" si="18"/>
        <v>9</v>
      </c>
      <c r="L17">
        <f t="shared" si="18"/>
        <v>11</v>
      </c>
      <c r="M17">
        <f t="shared" si="18"/>
        <v>12</v>
      </c>
      <c r="N17">
        <f t="shared" si="18"/>
        <v>19</v>
      </c>
      <c r="Q17">
        <v>12</v>
      </c>
      <c r="R17">
        <v>18</v>
      </c>
      <c r="S17">
        <v>18</v>
      </c>
      <c r="Y17">
        <v>15</v>
      </c>
    </row>
    <row r="18" spans="1:25" x14ac:dyDescent="0.25">
      <c r="A18">
        <v>4</v>
      </c>
      <c r="B18" t="s">
        <v>6</v>
      </c>
      <c r="E18">
        <f t="shared" ref="E18:N18" si="19">ROUNDDOWN(E14,0)</f>
        <v>7</v>
      </c>
      <c r="F18">
        <f t="shared" ref="F18" si="20">ROUNDDOWN(F14,0)</f>
        <v>8</v>
      </c>
      <c r="G18">
        <f t="shared" si="19"/>
        <v>8</v>
      </c>
      <c r="H18">
        <f t="shared" si="19"/>
        <v>9</v>
      </c>
      <c r="I18">
        <f t="shared" si="19"/>
        <v>10</v>
      </c>
      <c r="J18">
        <f t="shared" si="19"/>
        <v>11</v>
      </c>
      <c r="K18">
        <f t="shared" si="19"/>
        <v>12</v>
      </c>
      <c r="L18">
        <f t="shared" si="19"/>
        <v>15</v>
      </c>
      <c r="M18">
        <f t="shared" si="19"/>
        <v>16</v>
      </c>
      <c r="N18">
        <f t="shared" si="19"/>
        <v>24</v>
      </c>
    </row>
    <row r="20" spans="1:25" x14ac:dyDescent="0.25">
      <c r="A20">
        <v>2</v>
      </c>
      <c r="B20" t="s">
        <v>6</v>
      </c>
      <c r="C20" t="s">
        <v>12</v>
      </c>
      <c r="E20">
        <f>(E16*E8)+(E16-1)*E$7</f>
        <v>0.7416666666666667</v>
      </c>
      <c r="F20">
        <f t="shared" ref="F20" si="21">(F16*F8)+(F16-1)*F$7</f>
        <v>0.87256944444444451</v>
      </c>
      <c r="G20">
        <f t="shared" ref="G20:N20" si="22">(G16*G8)+(G16-1)*G$7</f>
        <v>0.7977777777777777</v>
      </c>
      <c r="H20">
        <f t="shared" si="22"/>
        <v>0.93958333333333321</v>
      </c>
      <c r="I20" s="2">
        <f t="shared" si="22"/>
        <v>0.83518518518518514</v>
      </c>
      <c r="J20" s="2">
        <f>(J16*J8)+(J16-1)*J$7</f>
        <v>0.78298611111111105</v>
      </c>
      <c r="K20" s="2">
        <f t="shared" si="22"/>
        <v>0.84843750000000007</v>
      </c>
      <c r="L20" s="2">
        <f t="shared" si="22"/>
        <v>0.8141025641025641</v>
      </c>
      <c r="M20" s="2">
        <f t="shared" si="22"/>
        <v>0.8654761904761904</v>
      </c>
      <c r="N20" s="2">
        <f t="shared" si="22"/>
        <v>0.85546875000000011</v>
      </c>
    </row>
    <row r="21" spans="1:25" x14ac:dyDescent="0.25">
      <c r="A21">
        <v>3</v>
      </c>
      <c r="B21" t="s">
        <v>6</v>
      </c>
      <c r="E21" s="2">
        <f>(E17*E9)+(E17-1)*E$7</f>
        <v>0.7416666666666667</v>
      </c>
      <c r="F21" s="2">
        <f t="shared" ref="F21" si="23">(F17*F9)+(F17-1)*F$7</f>
        <v>0.81666666666666676</v>
      </c>
      <c r="G21" s="2">
        <f t="shared" ref="G21:N21" si="24">(G17*G9)+(G17-1)*G$7</f>
        <v>0.90000000000000013</v>
      </c>
      <c r="H21" s="2">
        <f t="shared" si="24"/>
        <v>0.84375000000000022</v>
      </c>
      <c r="I21">
        <f t="shared" si="24"/>
        <v>1.0055555555555555</v>
      </c>
      <c r="J21">
        <f>(J17*J9)+(J17-1)*J$7</f>
        <v>0.94270833333333348</v>
      </c>
      <c r="K21">
        <f t="shared" si="24"/>
        <v>0.95625000000000016</v>
      </c>
      <c r="L21">
        <f t="shared" si="24"/>
        <v>0.96153846153846168</v>
      </c>
      <c r="M21">
        <f t="shared" si="24"/>
        <v>0.97500000000000009</v>
      </c>
      <c r="N21" s="3">
        <f t="shared" si="24"/>
        <v>1.0171875000000001</v>
      </c>
    </row>
    <row r="22" spans="1:25" x14ac:dyDescent="0.25">
      <c r="A22">
        <v>4</v>
      </c>
      <c r="B22" t="s">
        <v>6</v>
      </c>
      <c r="E22">
        <f t="shared" ref="E22:N22" si="25">(E18*E10)+(E18-1)*E$7</f>
        <v>1.0483333333333333</v>
      </c>
      <c r="F22">
        <f t="shared" ref="F22" si="26">(F18*F10)+(F18-1)*F$7</f>
        <v>1.0514583333333336</v>
      </c>
      <c r="G22">
        <f t="shared" si="25"/>
        <v>0.96133333333333348</v>
      </c>
      <c r="H22">
        <f t="shared" si="25"/>
        <v>1.0162500000000001</v>
      </c>
      <c r="I22">
        <f t="shared" si="25"/>
        <v>1.0055555555555558</v>
      </c>
      <c r="J22">
        <f t="shared" si="25"/>
        <v>1.0385416666666669</v>
      </c>
      <c r="K22">
        <f t="shared" si="25"/>
        <v>1.0209375000000003</v>
      </c>
      <c r="L22">
        <f t="shared" si="25"/>
        <v>1.0500000000000003</v>
      </c>
      <c r="M22">
        <f t="shared" si="25"/>
        <v>1.0407142857142859</v>
      </c>
      <c r="N22" s="3">
        <f t="shared" si="25"/>
        <v>1.0279687500000001</v>
      </c>
    </row>
    <row r="23" spans="1:25" x14ac:dyDescent="0.25">
      <c r="N23" s="3"/>
    </row>
    <row r="24" spans="1:25" x14ac:dyDescent="0.25">
      <c r="N24" s="3"/>
    </row>
    <row r="25" spans="1:25" x14ac:dyDescent="0.25">
      <c r="N25" s="3"/>
    </row>
    <row r="26" spans="1:25" x14ac:dyDescent="0.25">
      <c r="C26" t="s">
        <v>13</v>
      </c>
      <c r="E26">
        <f>(1-E20)/2</f>
        <v>0.12916666666666665</v>
      </c>
      <c r="F26">
        <f t="shared" ref="F26" si="27">(1-F20)/2</f>
        <v>6.3715277777777746E-2</v>
      </c>
      <c r="G26">
        <f t="shared" ref="G26:N26" si="28">(1-G20)/2</f>
        <v>0.10111111111111115</v>
      </c>
      <c r="H26">
        <f t="shared" si="28"/>
        <v>3.0208333333333393E-2</v>
      </c>
      <c r="I26" s="2">
        <f t="shared" si="28"/>
        <v>8.2407407407407429E-2</v>
      </c>
      <c r="J26" s="2">
        <f t="shared" si="28"/>
        <v>0.10850694444444448</v>
      </c>
      <c r="K26" s="2">
        <f t="shared" si="28"/>
        <v>7.5781249999999967E-2</v>
      </c>
      <c r="L26" s="2">
        <f t="shared" si="28"/>
        <v>9.2948717948717952E-2</v>
      </c>
      <c r="M26" s="2">
        <f t="shared" si="28"/>
        <v>6.72619047619048E-2</v>
      </c>
      <c r="N26" s="2">
        <f t="shared" si="28"/>
        <v>7.2265624999999944E-2</v>
      </c>
    </row>
    <row r="27" spans="1:25" x14ac:dyDescent="0.25">
      <c r="E27" s="2">
        <f t="shared" ref="E27:N27" si="29">(1-E21)/2</f>
        <v>0.12916666666666665</v>
      </c>
      <c r="F27" s="2">
        <f t="shared" ref="F27" si="30">(1-F21)/2</f>
        <v>9.1666666666666619E-2</v>
      </c>
      <c r="G27" s="2">
        <f t="shared" si="29"/>
        <v>4.9999999999999933E-2</v>
      </c>
      <c r="H27" s="2">
        <f t="shared" si="29"/>
        <v>7.8124999999999889E-2</v>
      </c>
      <c r="I27">
        <f t="shared" si="29"/>
        <v>-2.7777777777777679E-3</v>
      </c>
      <c r="J27">
        <f t="shared" si="29"/>
        <v>2.8645833333333259E-2</v>
      </c>
      <c r="K27">
        <f t="shared" si="29"/>
        <v>2.1874999999999922E-2</v>
      </c>
      <c r="L27">
        <f t="shared" si="29"/>
        <v>1.9230769230769162E-2</v>
      </c>
      <c r="M27">
        <f t="shared" si="29"/>
        <v>1.2499999999999956E-2</v>
      </c>
      <c r="N27" s="3">
        <f t="shared" si="29"/>
        <v>-8.5937500000000666E-3</v>
      </c>
    </row>
    <row r="28" spans="1:25" x14ac:dyDescent="0.25">
      <c r="E28">
        <f t="shared" ref="E28:N28" si="31">(1-E22)/2</f>
        <v>-2.416666666666667E-2</v>
      </c>
      <c r="F28">
        <f t="shared" ref="F28" si="32">(1-F22)/2</f>
        <v>-2.5729166666666803E-2</v>
      </c>
      <c r="G28">
        <f t="shared" si="31"/>
        <v>1.9333333333333258E-2</v>
      </c>
      <c r="H28">
        <f t="shared" si="31"/>
        <v>-8.1250000000000488E-3</v>
      </c>
      <c r="I28">
        <f t="shared" si="31"/>
        <v>-2.7777777777778789E-3</v>
      </c>
      <c r="J28">
        <f t="shared" si="31"/>
        <v>-1.9270833333333459E-2</v>
      </c>
      <c r="K28">
        <f t="shared" si="31"/>
        <v>-1.0468750000000138E-2</v>
      </c>
      <c r="L28">
        <f t="shared" si="31"/>
        <v>-2.5000000000000133E-2</v>
      </c>
      <c r="M28">
        <f t="shared" si="31"/>
        <v>-2.0357142857142962E-2</v>
      </c>
      <c r="N28" s="3">
        <f t="shared" si="31"/>
        <v>-1.3984375000000049E-2</v>
      </c>
    </row>
    <row r="29" spans="1:25" x14ac:dyDescent="0.25">
      <c r="N29" s="3"/>
    </row>
    <row r="30" spans="1:25" x14ac:dyDescent="0.25">
      <c r="N30" s="3"/>
    </row>
    <row r="31" spans="1:25" x14ac:dyDescent="0.25">
      <c r="C31" t="s">
        <v>14</v>
      </c>
      <c r="E31">
        <f>1-E26</f>
        <v>0.87083333333333335</v>
      </c>
      <c r="F31">
        <f t="shared" ref="F31" si="33">1-F26</f>
        <v>0.93628472222222225</v>
      </c>
      <c r="G31">
        <f t="shared" ref="G31:N31" si="34">1-G26</f>
        <v>0.89888888888888885</v>
      </c>
      <c r="H31">
        <f t="shared" si="34"/>
        <v>0.96979166666666661</v>
      </c>
      <c r="I31" s="2">
        <f t="shared" si="34"/>
        <v>0.91759259259259252</v>
      </c>
      <c r="J31" s="2">
        <f t="shared" si="34"/>
        <v>0.89149305555555558</v>
      </c>
      <c r="K31" s="2">
        <f t="shared" si="34"/>
        <v>0.92421875000000009</v>
      </c>
      <c r="L31" s="2">
        <f t="shared" si="34"/>
        <v>0.90705128205128205</v>
      </c>
      <c r="M31" s="2">
        <f t="shared" si="34"/>
        <v>0.93273809523809526</v>
      </c>
      <c r="N31" s="2">
        <f t="shared" si="34"/>
        <v>0.927734375</v>
      </c>
    </row>
    <row r="32" spans="1:25" x14ac:dyDescent="0.25">
      <c r="E32" s="2">
        <f t="shared" ref="E32:N32" si="35">1-E27</f>
        <v>0.87083333333333335</v>
      </c>
      <c r="F32" s="2">
        <f t="shared" ref="F32" si="36">1-F27</f>
        <v>0.90833333333333344</v>
      </c>
      <c r="G32" s="2">
        <f t="shared" si="35"/>
        <v>0.95000000000000007</v>
      </c>
      <c r="H32" s="2">
        <f t="shared" si="35"/>
        <v>0.92187500000000011</v>
      </c>
      <c r="I32">
        <f t="shared" si="35"/>
        <v>1.0027777777777778</v>
      </c>
      <c r="J32">
        <f t="shared" si="35"/>
        <v>0.97135416666666674</v>
      </c>
      <c r="K32">
        <f t="shared" si="35"/>
        <v>0.97812500000000013</v>
      </c>
      <c r="L32">
        <f t="shared" si="35"/>
        <v>0.98076923076923084</v>
      </c>
      <c r="M32">
        <f t="shared" si="35"/>
        <v>0.98750000000000004</v>
      </c>
      <c r="N32" s="3">
        <f t="shared" si="35"/>
        <v>1.0085937500000002</v>
      </c>
    </row>
    <row r="33" spans="3:14" x14ac:dyDescent="0.25">
      <c r="E33">
        <f t="shared" ref="E33:N33" si="37">1-E28</f>
        <v>1.0241666666666667</v>
      </c>
      <c r="F33">
        <f t="shared" ref="F33" si="38">1-F28</f>
        <v>1.0257291666666668</v>
      </c>
      <c r="G33">
        <f t="shared" si="37"/>
        <v>0.9806666666666668</v>
      </c>
      <c r="H33">
        <f t="shared" si="37"/>
        <v>1.0081250000000002</v>
      </c>
      <c r="I33">
        <f t="shared" si="37"/>
        <v>1.0027777777777778</v>
      </c>
      <c r="J33">
        <f t="shared" si="37"/>
        <v>1.0192708333333336</v>
      </c>
      <c r="K33">
        <f t="shared" si="37"/>
        <v>1.0104687500000002</v>
      </c>
      <c r="L33">
        <f t="shared" si="37"/>
        <v>1.0250000000000001</v>
      </c>
      <c r="M33">
        <f t="shared" si="37"/>
        <v>1.020357142857143</v>
      </c>
      <c r="N33" s="3">
        <f t="shared" si="37"/>
        <v>1.0139843750000002</v>
      </c>
    </row>
    <row r="34" spans="3:14" x14ac:dyDescent="0.25">
      <c r="N34" s="3"/>
    </row>
    <row r="35" spans="3:14" x14ac:dyDescent="0.25">
      <c r="N35" s="3"/>
    </row>
    <row r="36" spans="3:14" x14ac:dyDescent="0.25">
      <c r="C36" t="s">
        <v>15</v>
      </c>
      <c r="E36">
        <f>(E31-E26)-E8-E$7</f>
        <v>0.48611111111111105</v>
      </c>
      <c r="F36">
        <f t="shared" ref="F36" si="39">(F31-F26)-F8-F$7</f>
        <v>0.64895833333333341</v>
      </c>
      <c r="G36">
        <f t="shared" ref="G36:N36" si="40">(G31-G26)-G8-G$7</f>
        <v>0.59333333333333327</v>
      </c>
      <c r="H36">
        <f t="shared" si="40"/>
        <v>0.74791666666666656</v>
      </c>
      <c r="I36" s="2">
        <f t="shared" si="40"/>
        <v>0.66481481481481464</v>
      </c>
      <c r="J36" s="2">
        <f t="shared" si="40"/>
        <v>0.62326388888888895</v>
      </c>
      <c r="K36" s="2">
        <f t="shared" si="40"/>
        <v>0.70468750000000024</v>
      </c>
      <c r="L36" s="2">
        <f t="shared" si="40"/>
        <v>0.69615384615384623</v>
      </c>
      <c r="M36" s="2">
        <f t="shared" si="40"/>
        <v>0.75595238095238104</v>
      </c>
      <c r="N36" s="2">
        <f t="shared" si="40"/>
        <v>0.78359374999999998</v>
      </c>
    </row>
    <row r="37" spans="3:14" x14ac:dyDescent="0.25">
      <c r="E37" s="2">
        <f t="shared" ref="E37:N37" si="41">(E32-E27)-E9-E$7</f>
        <v>0.54999999999999993</v>
      </c>
      <c r="F37" s="2">
        <f t="shared" ref="F37" si="42">(F32-F27)-F9-F$7</f>
        <v>0.64895833333333353</v>
      </c>
      <c r="G37" s="2">
        <f t="shared" si="41"/>
        <v>0.74666666666666681</v>
      </c>
      <c r="H37" s="2">
        <f t="shared" si="41"/>
        <v>0.70000000000000018</v>
      </c>
      <c r="I37">
        <f t="shared" si="41"/>
        <v>0.87777777777777766</v>
      </c>
      <c r="J37">
        <f t="shared" si="41"/>
        <v>0.82291666666666674</v>
      </c>
      <c r="K37">
        <f t="shared" si="41"/>
        <v>0.84843750000000029</v>
      </c>
      <c r="L37">
        <f t="shared" si="41"/>
        <v>0.87307692307692331</v>
      </c>
      <c r="M37">
        <f t="shared" si="41"/>
        <v>0.89285714285714302</v>
      </c>
      <c r="N37" s="3">
        <f t="shared" si="41"/>
        <v>0.96328125000000031</v>
      </c>
    </row>
    <row r="38" spans="3:14" x14ac:dyDescent="0.25">
      <c r="E38">
        <f t="shared" ref="E38:N38" si="43">(E33-E28)-E10-E$7</f>
        <v>0.89499999999999991</v>
      </c>
      <c r="F38">
        <f t="shared" ref="F38" si="44">(F33-F28)-F10-F$7</f>
        <v>0.91729166666666695</v>
      </c>
      <c r="G38">
        <f t="shared" si="43"/>
        <v>0.83866666666666689</v>
      </c>
      <c r="H38">
        <f t="shared" si="43"/>
        <v>0.90125000000000022</v>
      </c>
      <c r="I38">
        <f t="shared" si="43"/>
        <v>0.90333333333333321</v>
      </c>
      <c r="J38">
        <f t="shared" si="43"/>
        <v>0.94270833333333381</v>
      </c>
      <c r="K38">
        <f t="shared" si="43"/>
        <v>0.93468750000000045</v>
      </c>
      <c r="L38">
        <f t="shared" si="43"/>
        <v>0.97923076923076957</v>
      </c>
      <c r="M38">
        <f t="shared" si="43"/>
        <v>0.9750000000000002</v>
      </c>
      <c r="N38" s="3">
        <f t="shared" si="43"/>
        <v>0.98484375000000024</v>
      </c>
    </row>
    <row r="39" spans="3:14" x14ac:dyDescent="0.25">
      <c r="N39" s="3"/>
    </row>
    <row r="40" spans="3:14" x14ac:dyDescent="0.25">
      <c r="N40" s="3"/>
    </row>
    <row r="41" spans="3:14" x14ac:dyDescent="0.25">
      <c r="C41" t="s">
        <v>16</v>
      </c>
      <c r="E41">
        <f>$V$5+($A8*$S6)+($A8*$S$5)</f>
        <v>0.63981461111111115</v>
      </c>
      <c r="F41">
        <f t="shared" ref="F41" si="45">$V$5+($A8*$S6)+($A8*$S$5)</f>
        <v>0.63981461111111115</v>
      </c>
      <c r="G41">
        <f t="shared" ref="G41:N41" si="46">$V$5+($A8*$S6)+($A8*$S$5)</f>
        <v>0.63981461111111115</v>
      </c>
      <c r="H41">
        <f t="shared" si="46"/>
        <v>0.63981461111111115</v>
      </c>
      <c r="I41" s="2">
        <f t="shared" si="46"/>
        <v>0.63981461111111115</v>
      </c>
      <c r="J41" s="2">
        <f t="shared" si="46"/>
        <v>0.63981461111111115</v>
      </c>
      <c r="K41" s="2">
        <f t="shared" si="46"/>
        <v>0.63981461111111115</v>
      </c>
      <c r="L41" s="2">
        <f t="shared" si="46"/>
        <v>0.63981461111111115</v>
      </c>
      <c r="M41" s="2">
        <f t="shared" si="46"/>
        <v>0.63981461111111115</v>
      </c>
      <c r="N41" s="2">
        <f t="shared" si="46"/>
        <v>0.63981461111111115</v>
      </c>
    </row>
    <row r="42" spans="3:14" x14ac:dyDescent="0.25">
      <c r="E42" s="2">
        <f t="shared" ref="E42:N42" si="47">$V$5+($A9*$S7)+($A9*$S$5)</f>
        <v>0.70370350000000004</v>
      </c>
      <c r="F42" s="2">
        <f t="shared" ref="F42" si="48">$V$5+($A9*$S7)+($A9*$S$5)</f>
        <v>0.70370350000000004</v>
      </c>
      <c r="G42" s="2">
        <f t="shared" si="47"/>
        <v>0.70370350000000004</v>
      </c>
      <c r="H42" s="2">
        <f t="shared" si="47"/>
        <v>0.70370350000000004</v>
      </c>
      <c r="I42">
        <f t="shared" si="47"/>
        <v>0.70370350000000004</v>
      </c>
      <c r="J42">
        <f t="shared" si="47"/>
        <v>0.70370350000000004</v>
      </c>
      <c r="K42">
        <f t="shared" si="47"/>
        <v>0.70370350000000004</v>
      </c>
      <c r="L42">
        <f t="shared" si="47"/>
        <v>0.70370350000000004</v>
      </c>
      <c r="M42">
        <f t="shared" si="47"/>
        <v>0.70370350000000004</v>
      </c>
      <c r="N42" s="3">
        <f t="shared" si="47"/>
        <v>0.70370350000000004</v>
      </c>
    </row>
    <row r="43" spans="3:14" x14ac:dyDescent="0.25">
      <c r="E43">
        <f t="shared" ref="E43:N43" si="49">$V$5+($A10*$S8)+($A10*$S$5)</f>
        <v>0.74203683333333337</v>
      </c>
      <c r="F43">
        <f t="shared" ref="F43" si="50">$V$5+($A10*$S8)+($A10*$S$5)</f>
        <v>0.74203683333333337</v>
      </c>
      <c r="G43">
        <f t="shared" si="49"/>
        <v>0.74203683333333337</v>
      </c>
      <c r="H43">
        <f t="shared" si="49"/>
        <v>0.74203683333333337</v>
      </c>
      <c r="I43">
        <f t="shared" si="49"/>
        <v>0.74203683333333337</v>
      </c>
      <c r="J43">
        <f t="shared" si="49"/>
        <v>0.74203683333333337</v>
      </c>
      <c r="K43">
        <f t="shared" si="49"/>
        <v>0.74203683333333337</v>
      </c>
      <c r="L43">
        <f t="shared" si="49"/>
        <v>0.74203683333333337</v>
      </c>
      <c r="M43">
        <f t="shared" si="49"/>
        <v>0.74203683333333337</v>
      </c>
      <c r="N43" s="3">
        <f t="shared" si="49"/>
        <v>0.74203683333333337</v>
      </c>
    </row>
    <row r="44" spans="3:14" x14ac:dyDescent="0.25">
      <c r="N44" s="3"/>
    </row>
    <row r="45" spans="3:14" x14ac:dyDescent="0.25">
      <c r="N45" s="3"/>
    </row>
    <row r="46" spans="3:14" x14ac:dyDescent="0.25">
      <c r="C46" t="s">
        <v>19</v>
      </c>
      <c r="E46">
        <f>E41+($S6/2)</f>
        <v>0.75509238888888897</v>
      </c>
      <c r="F46">
        <f t="shared" ref="F46" si="51">F41+($S6/2)</f>
        <v>0.75509238888888897</v>
      </c>
      <c r="G46">
        <f t="shared" ref="G46:N46" si="52">G41+($S6/2)</f>
        <v>0.75509238888888897</v>
      </c>
      <c r="H46">
        <f t="shared" si="52"/>
        <v>0.75509238888888897</v>
      </c>
      <c r="I46" s="2">
        <f t="shared" si="52"/>
        <v>0.75509238888888897</v>
      </c>
      <c r="J46" s="2">
        <f t="shared" si="52"/>
        <v>0.75509238888888897</v>
      </c>
      <c r="K46" s="2">
        <f t="shared" si="52"/>
        <v>0.75509238888888897</v>
      </c>
      <c r="L46" s="2">
        <f t="shared" si="52"/>
        <v>0.75509238888888897</v>
      </c>
      <c r="M46" s="2">
        <f t="shared" si="52"/>
        <v>0.75509238888888897</v>
      </c>
      <c r="N46" s="2">
        <f t="shared" si="52"/>
        <v>0.75509238888888897</v>
      </c>
    </row>
    <row r="47" spans="3:14" x14ac:dyDescent="0.25">
      <c r="E47" s="2">
        <f t="shared" ref="E47:N48" si="53">E42+($S7/2)</f>
        <v>0.78703683333333341</v>
      </c>
      <c r="F47" s="2">
        <f t="shared" ref="F47" si="54">F42+($S7/2)</f>
        <v>0.78703683333333341</v>
      </c>
      <c r="G47" s="2">
        <f t="shared" si="53"/>
        <v>0.78703683333333341</v>
      </c>
      <c r="H47" s="2">
        <f t="shared" si="53"/>
        <v>0.78703683333333341</v>
      </c>
      <c r="I47">
        <f t="shared" si="53"/>
        <v>0.78703683333333341</v>
      </c>
      <c r="J47">
        <f t="shared" si="53"/>
        <v>0.78703683333333341</v>
      </c>
      <c r="K47">
        <f t="shared" si="53"/>
        <v>0.78703683333333341</v>
      </c>
      <c r="L47">
        <f t="shared" si="53"/>
        <v>0.78703683333333341</v>
      </c>
      <c r="M47">
        <f t="shared" si="53"/>
        <v>0.78703683333333341</v>
      </c>
      <c r="N47" s="3">
        <f t="shared" si="53"/>
        <v>0.78703683333333341</v>
      </c>
    </row>
    <row r="48" spans="3:14" x14ac:dyDescent="0.25">
      <c r="E48">
        <f t="shared" si="53"/>
        <v>0.80620350000000007</v>
      </c>
      <c r="F48">
        <f t="shared" ref="F48" si="55">F43+($S8/2)</f>
        <v>0.80620350000000007</v>
      </c>
      <c r="G48">
        <f t="shared" si="53"/>
        <v>0.80620350000000007</v>
      </c>
      <c r="H48">
        <f t="shared" si="53"/>
        <v>0.80620350000000007</v>
      </c>
      <c r="I48">
        <f t="shared" si="53"/>
        <v>0.80620350000000007</v>
      </c>
      <c r="J48">
        <f t="shared" si="53"/>
        <v>0.80620350000000007</v>
      </c>
      <c r="K48">
        <f t="shared" si="53"/>
        <v>0.80620350000000007</v>
      </c>
      <c r="L48">
        <f t="shared" si="53"/>
        <v>0.80620350000000007</v>
      </c>
      <c r="M48">
        <f t="shared" si="53"/>
        <v>0.80620350000000007</v>
      </c>
      <c r="N48" s="3">
        <f t="shared" si="53"/>
        <v>0.80620350000000007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Ahrens</dc:creator>
  <cp:lastModifiedBy>Robert Ahrens</cp:lastModifiedBy>
  <dcterms:created xsi:type="dcterms:W3CDTF">2025-08-23T05:01:27Z</dcterms:created>
  <dcterms:modified xsi:type="dcterms:W3CDTF">2025-09-30T18:44:05Z</dcterms:modified>
</cp:coreProperties>
</file>