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 activeTab="3"/>
  </bookViews>
  <sheets>
    <sheet name="BE" sheetId="1" r:id="rId1"/>
    <sheet name="DE" sheetId="4" r:id="rId2"/>
    <sheet name="NL" sheetId="5" r:id="rId3"/>
    <sheet name="KPI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/>
  <c r="E3"/>
  <c r="E2"/>
  <c r="C48" i="5"/>
  <c r="C59" i="4"/>
  <c r="C49" i="1"/>
  <c r="J3" i="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30"/>
  <c r="J31"/>
  <c r="J32"/>
  <c r="J33"/>
  <c r="J34"/>
  <c r="J35"/>
  <c r="J36"/>
  <c r="J37"/>
  <c r="J38"/>
  <c r="J39"/>
  <c r="J40"/>
  <c r="J41"/>
  <c r="J42"/>
  <c r="J43"/>
  <c r="J44"/>
  <c r="J45"/>
  <c r="J2"/>
  <c r="J3" i="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5"/>
  <c r="J36"/>
  <c r="J37"/>
  <c r="J38"/>
  <c r="J39"/>
  <c r="J40"/>
  <c r="J41"/>
  <c r="J42"/>
  <c r="J43"/>
  <c r="J44"/>
  <c r="J45"/>
  <c r="J46"/>
  <c r="I3" i="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J29" s="1"/>
  <c r="J47" s="1"/>
  <c r="I30"/>
  <c r="I31"/>
  <c r="I32"/>
  <c r="I33"/>
  <c r="I34"/>
  <c r="I35"/>
  <c r="I36"/>
  <c r="I37"/>
  <c r="I38"/>
  <c r="I39"/>
  <c r="I40"/>
  <c r="I41"/>
  <c r="I42"/>
  <c r="I43"/>
  <c r="I44"/>
  <c r="I45"/>
  <c r="I2"/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48" s="1"/>
  <c r="C3" i="3" s="1"/>
  <c r="I35" i="1"/>
  <c r="I36"/>
  <c r="I37"/>
  <c r="I38"/>
  <c r="I39"/>
  <c r="I40"/>
  <c r="I41"/>
  <c r="I42"/>
  <c r="I43"/>
  <c r="I44"/>
  <c r="I45"/>
  <c r="I46"/>
  <c r="I2"/>
  <c r="I2" i="4"/>
  <c r="J2" s="1"/>
  <c r="J58" s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B4" i="3"/>
  <c r="B3"/>
  <c r="B2"/>
  <c r="A47" i="5"/>
  <c r="A58" i="4"/>
  <c r="A48" i="1"/>
  <c r="G4" i="3"/>
  <c r="G3"/>
  <c r="G2"/>
  <c r="H47" i="5"/>
  <c r="H58" i="4"/>
  <c r="H48" i="1"/>
  <c r="C47" i="5"/>
  <c r="H10" s="1"/>
  <c r="C58" i="4"/>
  <c r="H10" s="1"/>
  <c r="C48" i="1"/>
  <c r="H10" s="1"/>
  <c r="I47" i="5" l="1"/>
  <c r="C4" i="3" s="1"/>
  <c r="D4" s="1"/>
  <c r="I58" i="4"/>
  <c r="C2" i="3" s="1"/>
  <c r="D2" s="1"/>
  <c r="J34" i="1"/>
  <c r="J48" s="1"/>
  <c r="E8" i="3" s="1"/>
  <c r="D3"/>
  <c r="B8"/>
  <c r="G8"/>
  <c r="H37" i="5"/>
  <c r="H45"/>
  <c r="H29"/>
  <c r="H5"/>
  <c r="H32"/>
  <c r="H8"/>
  <c r="H41"/>
  <c r="H33"/>
  <c r="H25"/>
  <c r="H17"/>
  <c r="H9"/>
  <c r="H34"/>
  <c r="H26"/>
  <c r="H18"/>
  <c r="H43"/>
  <c r="H35"/>
  <c r="H27"/>
  <c r="H19"/>
  <c r="H11"/>
  <c r="H3"/>
  <c r="H13"/>
  <c r="H24"/>
  <c r="H44"/>
  <c r="H36"/>
  <c r="H28"/>
  <c r="H20"/>
  <c r="H12"/>
  <c r="H4"/>
  <c r="H2"/>
  <c r="H38"/>
  <c r="H30"/>
  <c r="H22"/>
  <c r="H14"/>
  <c r="H6"/>
  <c r="H39"/>
  <c r="H31"/>
  <c r="H23"/>
  <c r="H15"/>
  <c r="H7"/>
  <c r="H21"/>
  <c r="H40"/>
  <c r="H16"/>
  <c r="H42"/>
  <c r="H17" i="4"/>
  <c r="H9"/>
  <c r="H42"/>
  <c r="H34"/>
  <c r="H51"/>
  <c r="H43"/>
  <c r="H35"/>
  <c r="H27"/>
  <c r="H19"/>
  <c r="H11"/>
  <c r="H3"/>
  <c r="H2"/>
  <c r="H52"/>
  <c r="H36"/>
  <c r="H12"/>
  <c r="H4"/>
  <c r="H25"/>
  <c r="H44"/>
  <c r="H28"/>
  <c r="H20"/>
  <c r="H53"/>
  <c r="H45"/>
  <c r="H37"/>
  <c r="H29"/>
  <c r="H21"/>
  <c r="H13"/>
  <c r="H5"/>
  <c r="H49"/>
  <c r="H54"/>
  <c r="H38"/>
  <c r="H22"/>
  <c r="H6"/>
  <c r="H55"/>
  <c r="H47"/>
  <c r="H39"/>
  <c r="H31"/>
  <c r="H23"/>
  <c r="H15"/>
  <c r="H7"/>
  <c r="H41"/>
  <c r="H46"/>
  <c r="H30"/>
  <c r="H14"/>
  <c r="H56"/>
  <c r="H48"/>
  <c r="H40"/>
  <c r="H32"/>
  <c r="H24"/>
  <c r="H16"/>
  <c r="H8"/>
  <c r="H33"/>
  <c r="H50"/>
  <c r="H26"/>
  <c r="H18"/>
  <c r="H46" i="1"/>
  <c r="H30"/>
  <c r="H37"/>
  <c r="H38"/>
  <c r="H45"/>
  <c r="H5"/>
  <c r="H13"/>
  <c r="H21"/>
  <c r="H22"/>
  <c r="H29"/>
  <c r="H43"/>
  <c r="H27"/>
  <c r="H19"/>
  <c r="H11"/>
  <c r="H3"/>
  <c r="H14"/>
  <c r="H35"/>
  <c r="H44"/>
  <c r="H36"/>
  <c r="H28"/>
  <c r="H20"/>
  <c r="H12"/>
  <c r="H4"/>
  <c r="H2"/>
  <c r="H39"/>
  <c r="H31"/>
  <c r="H23"/>
  <c r="H15"/>
  <c r="H7"/>
  <c r="H6"/>
  <c r="H40"/>
  <c r="H32"/>
  <c r="H24"/>
  <c r="H16"/>
  <c r="H8"/>
  <c r="H41"/>
  <c r="H33"/>
  <c r="H25"/>
  <c r="H17"/>
  <c r="H9"/>
  <c r="H42"/>
  <c r="H34"/>
  <c r="H26"/>
  <c r="H18"/>
  <c r="C8" i="3" l="1"/>
  <c r="D8"/>
  <c r="H2"/>
  <c r="H3"/>
  <c r="F3" s="1"/>
  <c r="H4"/>
  <c r="F4" s="1"/>
  <c r="H8" l="1"/>
  <c r="F2"/>
  <c r="F8" s="1"/>
</calcChain>
</file>

<file path=xl/sharedStrings.xml><?xml version="1.0" encoding="utf-8"?>
<sst xmlns="http://schemas.openxmlformats.org/spreadsheetml/2006/main" count="768" uniqueCount="171">
  <si>
    <t>location</t>
  </si>
  <si>
    <t>country</t>
  </si>
  <si>
    <t>upgrade switches</t>
  </si>
  <si>
    <t>TACACS</t>
  </si>
  <si>
    <t>RADIUS</t>
  </si>
  <si>
    <t>MAC adresses imported</t>
  </si>
  <si>
    <t>GNK1</t>
  </si>
  <si>
    <t>done on</t>
  </si>
  <si>
    <t>BRE2</t>
  </si>
  <si>
    <t>TIE2</t>
  </si>
  <si>
    <t>DE</t>
  </si>
  <si>
    <t>total</t>
  </si>
  <si>
    <t>done</t>
  </si>
  <si>
    <t>%</t>
  </si>
  <si>
    <t>global</t>
  </si>
  <si>
    <t>OK</t>
  </si>
  <si>
    <t>#Switches</t>
  </si>
  <si>
    <t>BEE2</t>
  </si>
  <si>
    <t>BEE1</t>
  </si>
  <si>
    <t>S1</t>
  </si>
  <si>
    <t>S2</t>
  </si>
  <si>
    <t>VIL1</t>
  </si>
  <si>
    <t>BXL1</t>
  </si>
  <si>
    <t>BXL3</t>
  </si>
  <si>
    <t>WLB1</t>
  </si>
  <si>
    <t>BXL2</t>
  </si>
  <si>
    <t>ERE3</t>
  </si>
  <si>
    <t>ERE2</t>
  </si>
  <si>
    <t>ANT1</t>
  </si>
  <si>
    <t>KON1</t>
  </si>
  <si>
    <t>ANT2</t>
  </si>
  <si>
    <t>GNT4</t>
  </si>
  <si>
    <t>GNT1</t>
  </si>
  <si>
    <t>BRG1</t>
  </si>
  <si>
    <t>ROE1</t>
  </si>
  <si>
    <t>KNO1</t>
  </si>
  <si>
    <t>IZG1</t>
  </si>
  <si>
    <t>GIS1</t>
  </si>
  <si>
    <t>MML1</t>
  </si>
  <si>
    <t>TNG1</t>
  </si>
  <si>
    <t>GHO1</t>
  </si>
  <si>
    <t>DOE2</t>
  </si>
  <si>
    <t>MON2</t>
  </si>
  <si>
    <t>MON3</t>
  </si>
  <si>
    <t>STN1</t>
  </si>
  <si>
    <t>WEL1</t>
  </si>
  <si>
    <t>GRI1</t>
  </si>
  <si>
    <t>GRI2</t>
  </si>
  <si>
    <t>CHI1</t>
  </si>
  <si>
    <t>TEN1</t>
  </si>
  <si>
    <t>MON1</t>
  </si>
  <si>
    <t>EST1</t>
  </si>
  <si>
    <t>GER1</t>
  </si>
  <si>
    <t>HER1</t>
  </si>
  <si>
    <t>JUM1</t>
  </si>
  <si>
    <t>AWA1</t>
  </si>
  <si>
    <t>ETA1</t>
  </si>
  <si>
    <t>HAL1</t>
  </si>
  <si>
    <t>SOM1</t>
  </si>
  <si>
    <t>AMS1</t>
  </si>
  <si>
    <t>AME1</t>
  </si>
  <si>
    <t>ALM2</t>
  </si>
  <si>
    <t>ROT1</t>
  </si>
  <si>
    <t>DEL1</t>
  </si>
  <si>
    <t>ALP1</t>
  </si>
  <si>
    <t>KRI1</t>
  </si>
  <si>
    <t>ALP2</t>
  </si>
  <si>
    <t>GOR1</t>
  </si>
  <si>
    <t>DOR1</t>
  </si>
  <si>
    <t>SCH1</t>
  </si>
  <si>
    <t>NIE1</t>
  </si>
  <si>
    <t>ROO2</t>
  </si>
  <si>
    <t>ARN1</t>
  </si>
  <si>
    <t>DUI1</t>
  </si>
  <si>
    <t>WEU1</t>
  </si>
  <si>
    <t>OSS1</t>
  </si>
  <si>
    <t>ALM1</t>
  </si>
  <si>
    <t>DOE1</t>
  </si>
  <si>
    <t>VEE1</t>
  </si>
  <si>
    <t>DEL2</t>
  </si>
  <si>
    <t>SCH3</t>
  </si>
  <si>
    <t>ALP3</t>
  </si>
  <si>
    <t>BRO1</t>
  </si>
  <si>
    <t>HAR1</t>
  </si>
  <si>
    <t>ARN4</t>
  </si>
  <si>
    <t>HEN1</t>
  </si>
  <si>
    <t>APE1</t>
  </si>
  <si>
    <t>ARN2</t>
  </si>
  <si>
    <t>GRO1</t>
  </si>
  <si>
    <t>EMM1</t>
  </si>
  <si>
    <t>LEE1</t>
  </si>
  <si>
    <t>EMM2</t>
  </si>
  <si>
    <t>DRA1</t>
  </si>
  <si>
    <t>WIL1</t>
  </si>
  <si>
    <t>HEE1</t>
  </si>
  <si>
    <t>LEU1</t>
  </si>
  <si>
    <t>UTR2</t>
  </si>
  <si>
    <t>SOE1</t>
  </si>
  <si>
    <t>HEL1</t>
  </si>
  <si>
    <t>VEN1</t>
  </si>
  <si>
    <t>BES1</t>
  </si>
  <si>
    <t>WEE1</t>
  </si>
  <si>
    <t>BE</t>
  </si>
  <si>
    <t>NL</t>
  </si>
  <si>
    <t>KOL1</t>
  </si>
  <si>
    <t>SCH2</t>
  </si>
  <si>
    <t>ZOR1</t>
  </si>
  <si>
    <t>HEN2</t>
  </si>
  <si>
    <t>RAB1</t>
  </si>
  <si>
    <t>HEI1</t>
  </si>
  <si>
    <t>BAU1</t>
  </si>
  <si>
    <t>ROD1</t>
  </si>
  <si>
    <t>ASS1</t>
  </si>
  <si>
    <t>WIE1</t>
  </si>
  <si>
    <t>COC1</t>
  </si>
  <si>
    <t>HER3</t>
  </si>
  <si>
    <t>LEI1</t>
  </si>
  <si>
    <t>NIE2</t>
  </si>
  <si>
    <t>ZSC1</t>
  </si>
  <si>
    <t>GRI3</t>
  </si>
  <si>
    <t>ROD2</t>
  </si>
  <si>
    <t>DIL1</t>
  </si>
  <si>
    <t>EWE1</t>
  </si>
  <si>
    <t>SIN1</t>
  </si>
  <si>
    <t>FUL1</t>
  </si>
  <si>
    <t>GEL1</t>
  </si>
  <si>
    <t>OCH1</t>
  </si>
  <si>
    <t>AUE1</t>
  </si>
  <si>
    <t>MAR1</t>
  </si>
  <si>
    <t>ITT1</t>
  </si>
  <si>
    <t>MAN1</t>
  </si>
  <si>
    <t>EDI1</t>
  </si>
  <si>
    <t>EDE1</t>
  </si>
  <si>
    <t>ASP1</t>
  </si>
  <si>
    <t>KNI1</t>
  </si>
  <si>
    <t>KAR1</t>
  </si>
  <si>
    <t>LEH1</t>
  </si>
  <si>
    <t>BRU1</t>
  </si>
  <si>
    <t>RUE1</t>
  </si>
  <si>
    <t>RAS1</t>
  </si>
  <si>
    <t>OEL2</t>
  </si>
  <si>
    <t>GRU1</t>
  </si>
  <si>
    <t>HAM1</t>
  </si>
  <si>
    <t>THE1</t>
  </si>
  <si>
    <t>FUL2</t>
  </si>
  <si>
    <t>HAN2</t>
  </si>
  <si>
    <t>BRU2</t>
  </si>
  <si>
    <t>BER3</t>
  </si>
  <si>
    <t>OEL1</t>
  </si>
  <si>
    <t>GRO3</t>
  </si>
  <si>
    <t>NEU3</t>
  </si>
  <si>
    <t>BIE1</t>
  </si>
  <si>
    <t>GRA1</t>
  </si>
  <si>
    <t>GRO2</t>
  </si>
  <si>
    <t>BOR1</t>
  </si>
  <si>
    <t>OLP2</t>
  </si>
  <si>
    <t>BER2</t>
  </si>
  <si>
    <t>BRE1</t>
  </si>
  <si>
    <t>Location</t>
  </si>
  <si>
    <t>EDE2</t>
  </si>
  <si>
    <t>ALK1</t>
  </si>
  <si>
    <t>NOTOK</t>
  </si>
  <si>
    <t>Total amount of switches:</t>
  </si>
  <si>
    <t>total # of switches</t>
  </si>
  <si>
    <t>Weight</t>
  </si>
  <si>
    <t xml:space="preserve">Weighted % </t>
  </si>
  <si>
    <t>Switches done</t>
  </si>
  <si>
    <t>Total amount of switches done:</t>
  </si>
  <si>
    <t>Location done?</t>
  </si>
  <si>
    <t>Location Done?</t>
  </si>
  <si>
    <t>#Switches done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</si>
</sst>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12">
    <xf numFmtId="0" fontId="0" fillId="0" borderId="0" xfId="0"/>
    <xf numFmtId="14" fontId="0" fillId="0" borderId="0" xfId="0" applyNumberFormat="1"/>
    <xf numFmtId="17" fontId="0" fillId="0" borderId="0" xfId="0" applyNumberFormat="1"/>
    <xf numFmtId="10" fontId="0" fillId="0" borderId="0" xfId="2" applyNumberFormat="1" applyFont="1"/>
    <xf numFmtId="0" fontId="3" fillId="3" borderId="2" xfId="4"/>
    <xf numFmtId="0" fontId="2" fillId="2" borderId="1" xfId="3"/>
    <xf numFmtId="0" fontId="0" fillId="0" borderId="0" xfId="0" applyFill="1" applyBorder="1"/>
    <xf numFmtId="10" fontId="2" fillId="2" borderId="1" xfId="3" applyNumberFormat="1"/>
    <xf numFmtId="0" fontId="3" fillId="3" borderId="3" xfId="4" applyBorder="1"/>
    <xf numFmtId="10" fontId="0" fillId="0" borderId="0" xfId="0" applyNumberFormat="1"/>
    <xf numFmtId="0" fontId="0" fillId="0" borderId="0" xfId="1" applyNumberFormat="1" applyFont="1"/>
    <xf numFmtId="0" fontId="2" fillId="2" borderId="1" xfId="3" applyNumberFormat="1"/>
  </cellXfs>
  <cellStyles count="5">
    <cellStyle name="Berekening" xfId="3" builtinId="22"/>
    <cellStyle name="Controlecel" xfId="4" builtinId="23"/>
    <cellStyle name="Komma" xfId="1" builtinId="3"/>
    <cellStyle name="Procent" xfId="2" builtinId="5"/>
    <cellStyle name="Standaard" xfId="0" builtinId="0"/>
  </cellStyles>
  <dxfs count="1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numFmt numFmtId="2" formatCode="0.00"/>
    </dxf>
    <dxf>
      <numFmt numFmtId="2" formatCode="0.0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J49"/>
  <sheetViews>
    <sheetView workbookViewId="0">
      <pane ySplit="1" topLeftCell="A28" activePane="bottomLeft" state="frozen"/>
      <selection pane="bottomLeft" activeCell="C49" sqref="C49"/>
    </sheetView>
  </sheetViews>
  <sheetFormatPr defaultRowHeight="15"/>
  <cols>
    <col min="2" max="2" width="29.28515625" bestFit="1" customWidth="1"/>
    <col min="3" max="3" width="22.42578125" customWidth="1"/>
    <col min="4" max="4" width="16.5703125" bestFit="1" customWidth="1"/>
    <col min="7" max="7" width="10.42578125" bestFit="1" customWidth="1"/>
    <col min="9" max="9" width="14.7109375" bestFit="1" customWidth="1"/>
    <col min="10" max="10" width="15" bestFit="1" customWidth="1"/>
  </cols>
  <sheetData>
    <row r="1" spans="1:10" ht="16.5" thickTop="1" thickBot="1">
      <c r="A1" s="4" t="s">
        <v>0</v>
      </c>
      <c r="B1" s="4" t="s">
        <v>5</v>
      </c>
      <c r="C1" s="4" t="s">
        <v>16</v>
      </c>
      <c r="D1" s="4" t="s">
        <v>2</v>
      </c>
      <c r="E1" s="4" t="s">
        <v>3</v>
      </c>
      <c r="F1" s="4" t="s">
        <v>4</v>
      </c>
      <c r="G1" s="4" t="s">
        <v>7</v>
      </c>
      <c r="H1" s="4" t="s">
        <v>164</v>
      </c>
      <c r="I1" s="8" t="s">
        <v>169</v>
      </c>
      <c r="J1" s="8" t="s">
        <v>170</v>
      </c>
    </row>
    <row r="2" spans="1:10" ht="15.75" thickTop="1">
      <c r="A2" t="s">
        <v>8</v>
      </c>
      <c r="B2" t="s">
        <v>15</v>
      </c>
      <c r="C2">
        <v>1</v>
      </c>
      <c r="D2" t="s">
        <v>15</v>
      </c>
      <c r="E2" t="s">
        <v>15</v>
      </c>
      <c r="F2" t="s">
        <v>15</v>
      </c>
      <c r="G2" s="1">
        <v>43370</v>
      </c>
      <c r="H2" s="3">
        <f>C2/$C$48</f>
        <v>8.2644628099173556E-3</v>
      </c>
      <c r="I2" t="b">
        <f>AND(B2 = "OK", D2 = "OK", E2 = "OK", F2 = "OK")</f>
        <v>1</v>
      </c>
      <c r="J2">
        <f>IF(I2 = TRUE,C2,0)</f>
        <v>1</v>
      </c>
    </row>
    <row r="3" spans="1:10">
      <c r="A3" t="s">
        <v>6</v>
      </c>
      <c r="B3" t="s">
        <v>15</v>
      </c>
      <c r="C3">
        <v>9</v>
      </c>
      <c r="D3" t="s">
        <v>161</v>
      </c>
      <c r="E3" t="s">
        <v>161</v>
      </c>
      <c r="F3" t="s">
        <v>161</v>
      </c>
      <c r="H3" s="3">
        <f t="shared" ref="H3:H46" si="0">C3/$C$48</f>
        <v>7.43801652892562E-2</v>
      </c>
      <c r="I3" t="b">
        <f t="shared" ref="I3:I46" si="1">AND(B3 = "OK", D3 = "OK", E3 = "OK", F3 = "OK")</f>
        <v>0</v>
      </c>
      <c r="J3">
        <f t="shared" ref="J3:J46" si="2">IF(I3 = TRUE,C3,0)</f>
        <v>0</v>
      </c>
    </row>
    <row r="4" spans="1:10">
      <c r="A4" t="s">
        <v>9</v>
      </c>
      <c r="B4" t="s">
        <v>15</v>
      </c>
      <c r="C4">
        <v>1</v>
      </c>
      <c r="D4" t="s">
        <v>15</v>
      </c>
      <c r="E4" t="s">
        <v>15</v>
      </c>
      <c r="F4" t="s">
        <v>15</v>
      </c>
      <c r="G4" s="1">
        <v>43375</v>
      </c>
      <c r="H4" s="3">
        <f t="shared" si="0"/>
        <v>8.2644628099173556E-3</v>
      </c>
      <c r="I4" t="b">
        <f t="shared" si="1"/>
        <v>1</v>
      </c>
      <c r="J4">
        <f t="shared" si="2"/>
        <v>1</v>
      </c>
    </row>
    <row r="5" spans="1:10">
      <c r="A5" t="s">
        <v>17</v>
      </c>
      <c r="B5" s="6" t="s">
        <v>161</v>
      </c>
      <c r="C5">
        <v>2</v>
      </c>
      <c r="D5" s="6" t="s">
        <v>161</v>
      </c>
      <c r="E5" s="6" t="s">
        <v>161</v>
      </c>
      <c r="F5" s="6" t="s">
        <v>161</v>
      </c>
      <c r="H5" s="3">
        <f t="shared" si="0"/>
        <v>1.6528925619834711E-2</v>
      </c>
      <c r="I5" t="b">
        <f t="shared" si="1"/>
        <v>0</v>
      </c>
      <c r="J5">
        <f t="shared" si="2"/>
        <v>0</v>
      </c>
    </row>
    <row r="6" spans="1:10">
      <c r="A6" t="s">
        <v>18</v>
      </c>
      <c r="B6" s="6" t="s">
        <v>161</v>
      </c>
      <c r="C6">
        <v>11</v>
      </c>
      <c r="D6" s="6" t="s">
        <v>161</v>
      </c>
      <c r="E6" s="6" t="s">
        <v>161</v>
      </c>
      <c r="F6" s="6" t="s">
        <v>161</v>
      </c>
      <c r="H6" s="3">
        <f t="shared" si="0"/>
        <v>9.0909090909090912E-2</v>
      </c>
      <c r="I6" t="b">
        <f t="shared" si="1"/>
        <v>0</v>
      </c>
      <c r="J6">
        <f t="shared" si="2"/>
        <v>0</v>
      </c>
    </row>
    <row r="7" spans="1:10">
      <c r="A7" t="s">
        <v>19</v>
      </c>
      <c r="B7" s="6" t="s">
        <v>161</v>
      </c>
      <c r="C7">
        <v>19</v>
      </c>
      <c r="D7" s="6" t="s">
        <v>161</v>
      </c>
      <c r="E7" s="6" t="s">
        <v>161</v>
      </c>
      <c r="F7" s="6" t="s">
        <v>161</v>
      </c>
      <c r="H7" s="3">
        <f t="shared" si="0"/>
        <v>0.15702479338842976</v>
      </c>
      <c r="I7" t="b">
        <f t="shared" si="1"/>
        <v>0</v>
      </c>
      <c r="J7">
        <f t="shared" si="2"/>
        <v>0</v>
      </c>
    </row>
    <row r="8" spans="1:10">
      <c r="A8" t="s">
        <v>20</v>
      </c>
      <c r="B8" s="6" t="s">
        <v>161</v>
      </c>
      <c r="C8">
        <v>14</v>
      </c>
      <c r="D8" s="6" t="s">
        <v>161</v>
      </c>
      <c r="E8" s="6" t="s">
        <v>161</v>
      </c>
      <c r="F8" s="6" t="s">
        <v>161</v>
      </c>
      <c r="H8" s="3">
        <f t="shared" si="0"/>
        <v>0.11570247933884298</v>
      </c>
      <c r="I8" t="b">
        <f t="shared" si="1"/>
        <v>0</v>
      </c>
      <c r="J8">
        <f t="shared" si="2"/>
        <v>0</v>
      </c>
    </row>
    <row r="9" spans="1:10">
      <c r="A9" t="s">
        <v>21</v>
      </c>
      <c r="B9" s="6" t="s">
        <v>161</v>
      </c>
      <c r="C9">
        <v>3</v>
      </c>
      <c r="D9" s="6" t="s">
        <v>161</v>
      </c>
      <c r="E9" s="6" t="s">
        <v>161</v>
      </c>
      <c r="F9" s="6" t="s">
        <v>161</v>
      </c>
      <c r="H9" s="3">
        <f t="shared" si="0"/>
        <v>2.4793388429752067E-2</v>
      </c>
      <c r="I9" t="b">
        <f t="shared" si="1"/>
        <v>0</v>
      </c>
      <c r="J9">
        <f t="shared" si="2"/>
        <v>0</v>
      </c>
    </row>
    <row r="10" spans="1:10">
      <c r="A10" t="s">
        <v>23</v>
      </c>
      <c r="B10" s="6" t="s">
        <v>161</v>
      </c>
      <c r="C10">
        <v>1</v>
      </c>
      <c r="D10" s="6" t="s">
        <v>161</v>
      </c>
      <c r="E10" s="6" t="s">
        <v>161</v>
      </c>
      <c r="F10" s="6" t="s">
        <v>161</v>
      </c>
      <c r="H10" s="3">
        <f t="shared" si="0"/>
        <v>8.2644628099173556E-3</v>
      </c>
      <c r="I10" t="b">
        <f t="shared" si="1"/>
        <v>0</v>
      </c>
      <c r="J10">
        <f t="shared" si="2"/>
        <v>0</v>
      </c>
    </row>
    <row r="11" spans="1:10">
      <c r="A11" t="s">
        <v>22</v>
      </c>
      <c r="B11" s="6" t="s">
        <v>161</v>
      </c>
      <c r="C11">
        <v>1</v>
      </c>
      <c r="D11" s="6" t="s">
        <v>161</v>
      </c>
      <c r="E11" s="6" t="s">
        <v>161</v>
      </c>
      <c r="F11" s="6" t="s">
        <v>161</v>
      </c>
      <c r="H11" s="3">
        <f t="shared" si="0"/>
        <v>8.2644628099173556E-3</v>
      </c>
      <c r="I11" t="b">
        <f t="shared" si="1"/>
        <v>0</v>
      </c>
      <c r="J11">
        <f t="shared" si="2"/>
        <v>0</v>
      </c>
    </row>
    <row r="12" spans="1:10">
      <c r="A12" t="s">
        <v>24</v>
      </c>
      <c r="B12" s="6" t="s">
        <v>161</v>
      </c>
      <c r="C12">
        <v>1</v>
      </c>
      <c r="D12" s="6" t="s">
        <v>161</v>
      </c>
      <c r="E12" s="6" t="s">
        <v>161</v>
      </c>
      <c r="F12" s="6" t="s">
        <v>161</v>
      </c>
      <c r="H12" s="3">
        <f t="shared" si="0"/>
        <v>8.2644628099173556E-3</v>
      </c>
      <c r="I12" t="b">
        <f t="shared" si="1"/>
        <v>0</v>
      </c>
      <c r="J12">
        <f t="shared" si="2"/>
        <v>0</v>
      </c>
    </row>
    <row r="13" spans="1:10">
      <c r="A13" t="s">
        <v>25</v>
      </c>
      <c r="B13" s="6" t="s">
        <v>161</v>
      </c>
      <c r="C13">
        <v>2</v>
      </c>
      <c r="D13" s="6" t="s">
        <v>161</v>
      </c>
      <c r="E13" s="6" t="s">
        <v>161</v>
      </c>
      <c r="F13" s="6" t="s">
        <v>161</v>
      </c>
      <c r="H13" s="3">
        <f t="shared" si="0"/>
        <v>1.6528925619834711E-2</v>
      </c>
      <c r="I13" t="b">
        <f t="shared" si="1"/>
        <v>0</v>
      </c>
      <c r="J13">
        <f t="shared" si="2"/>
        <v>0</v>
      </c>
    </row>
    <row r="14" spans="1:10">
      <c r="A14" t="s">
        <v>26</v>
      </c>
      <c r="B14" s="6" t="s">
        <v>161</v>
      </c>
      <c r="C14">
        <v>3</v>
      </c>
      <c r="D14" s="6" t="s">
        <v>161</v>
      </c>
      <c r="E14" s="6" t="s">
        <v>161</v>
      </c>
      <c r="F14" s="6" t="s">
        <v>161</v>
      </c>
      <c r="H14" s="3">
        <f t="shared" si="0"/>
        <v>2.4793388429752067E-2</v>
      </c>
      <c r="I14" t="b">
        <f t="shared" si="1"/>
        <v>0</v>
      </c>
      <c r="J14">
        <f t="shared" si="2"/>
        <v>0</v>
      </c>
    </row>
    <row r="15" spans="1:10">
      <c r="A15" t="s">
        <v>27</v>
      </c>
      <c r="B15" s="6" t="s">
        <v>161</v>
      </c>
      <c r="C15">
        <v>3</v>
      </c>
      <c r="D15" s="6" t="s">
        <v>161</v>
      </c>
      <c r="E15" s="6" t="s">
        <v>161</v>
      </c>
      <c r="F15" s="6" t="s">
        <v>161</v>
      </c>
      <c r="H15" s="3">
        <f t="shared" si="0"/>
        <v>2.4793388429752067E-2</v>
      </c>
      <c r="I15" t="b">
        <f t="shared" si="1"/>
        <v>0</v>
      </c>
      <c r="J15">
        <f t="shared" si="2"/>
        <v>0</v>
      </c>
    </row>
    <row r="16" spans="1:10">
      <c r="A16" t="s">
        <v>28</v>
      </c>
      <c r="B16" s="6" t="s">
        <v>161</v>
      </c>
      <c r="C16">
        <v>3</v>
      </c>
      <c r="D16" s="6" t="s">
        <v>161</v>
      </c>
      <c r="E16" s="6" t="s">
        <v>161</v>
      </c>
      <c r="F16" s="6" t="s">
        <v>161</v>
      </c>
      <c r="H16" s="3">
        <f t="shared" si="0"/>
        <v>2.4793388429752067E-2</v>
      </c>
      <c r="I16" t="b">
        <f t="shared" si="1"/>
        <v>0</v>
      </c>
      <c r="J16">
        <f t="shared" si="2"/>
        <v>0</v>
      </c>
    </row>
    <row r="17" spans="1:10">
      <c r="A17" t="s">
        <v>29</v>
      </c>
      <c r="B17" s="6" t="s">
        <v>161</v>
      </c>
      <c r="C17">
        <v>1</v>
      </c>
      <c r="D17" s="6" t="s">
        <v>161</v>
      </c>
      <c r="E17" s="6" t="s">
        <v>161</v>
      </c>
      <c r="F17" s="6" t="s">
        <v>161</v>
      </c>
      <c r="H17" s="3">
        <f t="shared" si="0"/>
        <v>8.2644628099173556E-3</v>
      </c>
      <c r="I17" t="b">
        <f t="shared" si="1"/>
        <v>0</v>
      </c>
      <c r="J17">
        <f t="shared" si="2"/>
        <v>0</v>
      </c>
    </row>
    <row r="18" spans="1:10">
      <c r="A18" t="s">
        <v>30</v>
      </c>
      <c r="B18" s="6" t="s">
        <v>161</v>
      </c>
      <c r="C18">
        <v>1</v>
      </c>
      <c r="D18" s="6" t="s">
        <v>161</v>
      </c>
      <c r="E18" s="6" t="s">
        <v>161</v>
      </c>
      <c r="F18" s="6" t="s">
        <v>161</v>
      </c>
      <c r="H18" s="3">
        <f t="shared" si="0"/>
        <v>8.2644628099173556E-3</v>
      </c>
      <c r="I18" t="b">
        <f t="shared" si="1"/>
        <v>0</v>
      </c>
      <c r="J18">
        <f t="shared" si="2"/>
        <v>0</v>
      </c>
    </row>
    <row r="19" spans="1:10">
      <c r="A19" t="s">
        <v>31</v>
      </c>
      <c r="B19" s="6" t="s">
        <v>161</v>
      </c>
      <c r="C19">
        <v>1</v>
      </c>
      <c r="D19" s="6" t="s">
        <v>161</v>
      </c>
      <c r="E19" s="6" t="s">
        <v>161</v>
      </c>
      <c r="F19" s="6" t="s">
        <v>161</v>
      </c>
      <c r="H19" s="3">
        <f t="shared" si="0"/>
        <v>8.2644628099173556E-3</v>
      </c>
      <c r="I19" t="b">
        <f t="shared" si="1"/>
        <v>0</v>
      </c>
      <c r="J19">
        <f t="shared" si="2"/>
        <v>0</v>
      </c>
    </row>
    <row r="20" spans="1:10">
      <c r="A20" t="s">
        <v>32</v>
      </c>
      <c r="B20" s="6" t="s">
        <v>161</v>
      </c>
      <c r="C20">
        <v>6</v>
      </c>
      <c r="D20" s="6" t="s">
        <v>161</v>
      </c>
      <c r="E20" s="6" t="s">
        <v>161</v>
      </c>
      <c r="F20" s="6" t="s">
        <v>161</v>
      </c>
      <c r="H20" s="3">
        <f t="shared" si="0"/>
        <v>4.9586776859504134E-2</v>
      </c>
      <c r="I20" t="b">
        <f t="shared" si="1"/>
        <v>0</v>
      </c>
      <c r="J20">
        <f t="shared" si="2"/>
        <v>0</v>
      </c>
    </row>
    <row r="21" spans="1:10">
      <c r="A21" t="s">
        <v>33</v>
      </c>
      <c r="B21" s="6" t="s">
        <v>161</v>
      </c>
      <c r="C21">
        <v>3</v>
      </c>
      <c r="D21" s="6" t="s">
        <v>161</v>
      </c>
      <c r="E21" s="6" t="s">
        <v>161</v>
      </c>
      <c r="F21" s="6" t="s">
        <v>161</v>
      </c>
      <c r="H21" s="3">
        <f t="shared" si="0"/>
        <v>2.4793388429752067E-2</v>
      </c>
      <c r="I21" t="b">
        <f t="shared" si="1"/>
        <v>0</v>
      </c>
      <c r="J21">
        <f t="shared" si="2"/>
        <v>0</v>
      </c>
    </row>
    <row r="22" spans="1:10">
      <c r="A22" t="s">
        <v>34</v>
      </c>
      <c r="B22" s="6" t="s">
        <v>161</v>
      </c>
      <c r="C22">
        <v>1</v>
      </c>
      <c r="D22" s="6" t="s">
        <v>161</v>
      </c>
      <c r="E22" s="6" t="s">
        <v>161</v>
      </c>
      <c r="F22" s="6" t="s">
        <v>161</v>
      </c>
      <c r="H22" s="3">
        <f t="shared" si="0"/>
        <v>8.2644628099173556E-3</v>
      </c>
      <c r="I22" t="b">
        <f t="shared" si="1"/>
        <v>0</v>
      </c>
      <c r="J22">
        <f t="shared" si="2"/>
        <v>0</v>
      </c>
    </row>
    <row r="23" spans="1:10">
      <c r="A23" t="s">
        <v>35</v>
      </c>
      <c r="B23" s="6" t="s">
        <v>161</v>
      </c>
      <c r="C23">
        <v>1</v>
      </c>
      <c r="D23" s="6" t="s">
        <v>161</v>
      </c>
      <c r="E23" s="6" t="s">
        <v>161</v>
      </c>
      <c r="F23" s="6" t="s">
        <v>161</v>
      </c>
      <c r="H23" s="3">
        <f t="shared" si="0"/>
        <v>8.2644628099173556E-3</v>
      </c>
      <c r="I23" t="b">
        <f t="shared" si="1"/>
        <v>0</v>
      </c>
      <c r="J23">
        <f t="shared" si="2"/>
        <v>0</v>
      </c>
    </row>
    <row r="24" spans="1:10">
      <c r="A24" t="s">
        <v>36</v>
      </c>
      <c r="B24" s="6" t="s">
        <v>161</v>
      </c>
      <c r="C24">
        <v>2</v>
      </c>
      <c r="D24" s="6" t="s">
        <v>161</v>
      </c>
      <c r="E24" s="6" t="s">
        <v>161</v>
      </c>
      <c r="F24" s="6" t="s">
        <v>161</v>
      </c>
      <c r="H24" s="3">
        <f t="shared" si="0"/>
        <v>1.6528925619834711E-2</v>
      </c>
      <c r="I24" t="b">
        <f t="shared" si="1"/>
        <v>0</v>
      </c>
      <c r="J24">
        <f t="shared" si="2"/>
        <v>0</v>
      </c>
    </row>
    <row r="25" spans="1:10">
      <c r="A25" t="s">
        <v>37</v>
      </c>
      <c r="B25" s="6" t="s">
        <v>161</v>
      </c>
      <c r="C25">
        <v>1</v>
      </c>
      <c r="D25" s="6" t="s">
        <v>161</v>
      </c>
      <c r="E25" s="6" t="s">
        <v>161</v>
      </c>
      <c r="F25" s="6" t="s">
        <v>161</v>
      </c>
      <c r="H25" s="3">
        <f t="shared" si="0"/>
        <v>8.2644628099173556E-3</v>
      </c>
      <c r="I25" t="b">
        <f t="shared" si="1"/>
        <v>0</v>
      </c>
      <c r="J25">
        <f t="shared" si="2"/>
        <v>0</v>
      </c>
    </row>
    <row r="26" spans="1:10">
      <c r="A26" t="s">
        <v>38</v>
      </c>
      <c r="B26" s="6" t="s">
        <v>161</v>
      </c>
      <c r="C26">
        <v>1</v>
      </c>
      <c r="D26" s="6" t="s">
        <v>161</v>
      </c>
      <c r="E26" s="6" t="s">
        <v>161</v>
      </c>
      <c r="F26" s="6" t="s">
        <v>161</v>
      </c>
      <c r="H26" s="3">
        <f t="shared" si="0"/>
        <v>8.2644628099173556E-3</v>
      </c>
      <c r="I26" t="b">
        <f t="shared" si="1"/>
        <v>0</v>
      </c>
      <c r="J26">
        <f t="shared" si="2"/>
        <v>0</v>
      </c>
    </row>
    <row r="27" spans="1:10">
      <c r="A27" t="s">
        <v>39</v>
      </c>
      <c r="B27" s="6" t="s">
        <v>161</v>
      </c>
      <c r="D27" s="6" t="s">
        <v>161</v>
      </c>
      <c r="E27" s="6" t="s">
        <v>161</v>
      </c>
      <c r="F27" s="6" t="s">
        <v>161</v>
      </c>
      <c r="H27" s="3">
        <f t="shared" si="0"/>
        <v>0</v>
      </c>
      <c r="I27" t="b">
        <f t="shared" si="1"/>
        <v>0</v>
      </c>
      <c r="J27">
        <f t="shared" si="2"/>
        <v>0</v>
      </c>
    </row>
    <row r="28" spans="1:10">
      <c r="A28" t="s">
        <v>40</v>
      </c>
      <c r="B28" s="6" t="s">
        <v>161</v>
      </c>
      <c r="C28">
        <v>4</v>
      </c>
      <c r="D28" s="6" t="s">
        <v>161</v>
      </c>
      <c r="E28" s="6" t="s">
        <v>161</v>
      </c>
      <c r="F28" s="6" t="s">
        <v>161</v>
      </c>
      <c r="H28" s="3">
        <f t="shared" si="0"/>
        <v>3.3057851239669422E-2</v>
      </c>
      <c r="I28" t="b">
        <f t="shared" si="1"/>
        <v>0</v>
      </c>
      <c r="J28">
        <f t="shared" si="2"/>
        <v>0</v>
      </c>
    </row>
    <row r="29" spans="1:10">
      <c r="A29" t="s">
        <v>41</v>
      </c>
      <c r="B29" s="6" t="s">
        <v>161</v>
      </c>
      <c r="C29">
        <v>1</v>
      </c>
      <c r="D29" s="6" t="s">
        <v>161</v>
      </c>
      <c r="E29" s="6" t="s">
        <v>161</v>
      </c>
      <c r="F29" s="6" t="s">
        <v>161</v>
      </c>
      <c r="H29" s="3">
        <f t="shared" si="0"/>
        <v>8.2644628099173556E-3</v>
      </c>
      <c r="I29" t="b">
        <f t="shared" si="1"/>
        <v>0</v>
      </c>
      <c r="J29">
        <f t="shared" si="2"/>
        <v>0</v>
      </c>
    </row>
    <row r="30" spans="1:10">
      <c r="A30" t="s">
        <v>42</v>
      </c>
      <c r="B30" s="6" t="s">
        <v>161</v>
      </c>
      <c r="C30">
        <v>1</v>
      </c>
      <c r="D30" s="6" t="s">
        <v>161</v>
      </c>
      <c r="E30" s="6" t="s">
        <v>161</v>
      </c>
      <c r="F30" s="6" t="s">
        <v>161</v>
      </c>
      <c r="H30" s="3">
        <f t="shared" si="0"/>
        <v>8.2644628099173556E-3</v>
      </c>
      <c r="I30" t="b">
        <f t="shared" si="1"/>
        <v>0</v>
      </c>
      <c r="J30">
        <f t="shared" si="2"/>
        <v>0</v>
      </c>
    </row>
    <row r="31" spans="1:10">
      <c r="A31" t="s">
        <v>43</v>
      </c>
      <c r="B31" s="6" t="s">
        <v>161</v>
      </c>
      <c r="C31">
        <v>3</v>
      </c>
      <c r="D31" s="6" t="s">
        <v>161</v>
      </c>
      <c r="E31" s="6" t="s">
        <v>161</v>
      </c>
      <c r="F31" s="6" t="s">
        <v>161</v>
      </c>
      <c r="H31" s="3">
        <f t="shared" si="0"/>
        <v>2.4793388429752067E-2</v>
      </c>
      <c r="I31" t="b">
        <f t="shared" si="1"/>
        <v>0</v>
      </c>
      <c r="J31">
        <f t="shared" si="2"/>
        <v>0</v>
      </c>
    </row>
    <row r="32" spans="1:10">
      <c r="A32" t="s">
        <v>44</v>
      </c>
      <c r="B32" s="6" t="s">
        <v>161</v>
      </c>
      <c r="C32">
        <v>1</v>
      </c>
      <c r="D32" s="6" t="s">
        <v>161</v>
      </c>
      <c r="E32" s="6" t="s">
        <v>161</v>
      </c>
      <c r="F32" s="6" t="s">
        <v>161</v>
      </c>
      <c r="H32" s="3">
        <f t="shared" si="0"/>
        <v>8.2644628099173556E-3</v>
      </c>
      <c r="I32" t="b">
        <f t="shared" si="1"/>
        <v>0</v>
      </c>
      <c r="J32">
        <f t="shared" si="2"/>
        <v>0</v>
      </c>
    </row>
    <row r="33" spans="1:10">
      <c r="A33" t="s">
        <v>45</v>
      </c>
      <c r="B33" s="6" t="s">
        <v>161</v>
      </c>
      <c r="C33">
        <v>0</v>
      </c>
      <c r="D33" s="6" t="s">
        <v>161</v>
      </c>
      <c r="E33" s="6" t="s">
        <v>161</v>
      </c>
      <c r="F33" s="6" t="s">
        <v>161</v>
      </c>
      <c r="H33" s="3">
        <f t="shared" si="0"/>
        <v>0</v>
      </c>
      <c r="I33" t="b">
        <f t="shared" si="1"/>
        <v>0</v>
      </c>
      <c r="J33">
        <f t="shared" si="2"/>
        <v>0</v>
      </c>
    </row>
    <row r="34" spans="1:10">
      <c r="A34" t="s">
        <v>46</v>
      </c>
      <c r="B34" s="6" t="s">
        <v>161</v>
      </c>
      <c r="C34">
        <v>1</v>
      </c>
      <c r="D34" s="6" t="s">
        <v>161</v>
      </c>
      <c r="E34" s="6" t="s">
        <v>161</v>
      </c>
      <c r="F34" s="6" t="s">
        <v>161</v>
      </c>
      <c r="H34" s="3">
        <f t="shared" si="0"/>
        <v>8.2644628099173556E-3</v>
      </c>
      <c r="I34" t="b">
        <f t="shared" si="1"/>
        <v>0</v>
      </c>
      <c r="J34">
        <f t="shared" si="2"/>
        <v>0</v>
      </c>
    </row>
    <row r="35" spans="1:10">
      <c r="A35" t="s">
        <v>47</v>
      </c>
      <c r="B35" s="6" t="s">
        <v>161</v>
      </c>
      <c r="C35">
        <v>1</v>
      </c>
      <c r="D35" s="6" t="s">
        <v>161</v>
      </c>
      <c r="E35" s="6" t="s">
        <v>161</v>
      </c>
      <c r="F35" s="6" t="s">
        <v>161</v>
      </c>
      <c r="H35" s="3">
        <f t="shared" si="0"/>
        <v>8.2644628099173556E-3</v>
      </c>
      <c r="I35" t="b">
        <f t="shared" si="1"/>
        <v>0</v>
      </c>
      <c r="J35">
        <f t="shared" si="2"/>
        <v>0</v>
      </c>
    </row>
    <row r="36" spans="1:10">
      <c r="A36" t="s">
        <v>48</v>
      </c>
      <c r="B36" s="6" t="s">
        <v>161</v>
      </c>
      <c r="C36">
        <v>1</v>
      </c>
      <c r="D36" s="6" t="s">
        <v>161</v>
      </c>
      <c r="E36" s="6" t="s">
        <v>161</v>
      </c>
      <c r="F36" s="6" t="s">
        <v>161</v>
      </c>
      <c r="H36" s="3">
        <f t="shared" si="0"/>
        <v>8.2644628099173556E-3</v>
      </c>
      <c r="I36" t="b">
        <f t="shared" si="1"/>
        <v>0</v>
      </c>
      <c r="J36">
        <f t="shared" si="2"/>
        <v>0</v>
      </c>
    </row>
    <row r="37" spans="1:10">
      <c r="A37" t="s">
        <v>49</v>
      </c>
      <c r="B37" s="6" t="s">
        <v>161</v>
      </c>
      <c r="C37">
        <v>1</v>
      </c>
      <c r="D37" s="6" t="s">
        <v>161</v>
      </c>
      <c r="E37" s="6" t="s">
        <v>161</v>
      </c>
      <c r="F37" s="6" t="s">
        <v>161</v>
      </c>
      <c r="H37" s="3">
        <f t="shared" si="0"/>
        <v>8.2644628099173556E-3</v>
      </c>
      <c r="I37" t="b">
        <f t="shared" si="1"/>
        <v>0</v>
      </c>
      <c r="J37">
        <f t="shared" si="2"/>
        <v>0</v>
      </c>
    </row>
    <row r="38" spans="1:10">
      <c r="A38" t="s">
        <v>50</v>
      </c>
      <c r="B38" s="6" t="s">
        <v>161</v>
      </c>
      <c r="C38">
        <v>1</v>
      </c>
      <c r="D38" s="6" t="s">
        <v>161</v>
      </c>
      <c r="E38" s="6" t="s">
        <v>161</v>
      </c>
      <c r="F38" s="6" t="s">
        <v>161</v>
      </c>
      <c r="H38" s="3">
        <f t="shared" si="0"/>
        <v>8.2644628099173556E-3</v>
      </c>
      <c r="I38" t="b">
        <f t="shared" si="1"/>
        <v>0</v>
      </c>
      <c r="J38">
        <f t="shared" si="2"/>
        <v>0</v>
      </c>
    </row>
    <row r="39" spans="1:10">
      <c r="A39" t="s">
        <v>51</v>
      </c>
      <c r="B39" s="6" t="s">
        <v>161</v>
      </c>
      <c r="C39">
        <v>1</v>
      </c>
      <c r="D39" s="6" t="s">
        <v>161</v>
      </c>
      <c r="E39" s="6" t="s">
        <v>161</v>
      </c>
      <c r="F39" s="6" t="s">
        <v>161</v>
      </c>
      <c r="H39" s="3">
        <f t="shared" si="0"/>
        <v>8.2644628099173556E-3</v>
      </c>
      <c r="I39" t="b">
        <f t="shared" si="1"/>
        <v>0</v>
      </c>
      <c r="J39">
        <f t="shared" si="2"/>
        <v>0</v>
      </c>
    </row>
    <row r="40" spans="1:10">
      <c r="A40" t="s">
        <v>52</v>
      </c>
      <c r="B40" s="6" t="s">
        <v>161</v>
      </c>
      <c r="D40" s="6" t="s">
        <v>161</v>
      </c>
      <c r="E40" s="6" t="s">
        <v>161</v>
      </c>
      <c r="F40" s="6" t="s">
        <v>161</v>
      </c>
      <c r="H40" s="3">
        <f t="shared" si="0"/>
        <v>0</v>
      </c>
      <c r="I40" t="b">
        <f t="shared" si="1"/>
        <v>0</v>
      </c>
      <c r="J40">
        <f t="shared" si="2"/>
        <v>0</v>
      </c>
    </row>
    <row r="41" spans="1:10">
      <c r="A41" t="s">
        <v>53</v>
      </c>
      <c r="B41" s="6" t="s">
        <v>161</v>
      </c>
      <c r="C41">
        <v>3</v>
      </c>
      <c r="D41" s="6" t="s">
        <v>161</v>
      </c>
      <c r="E41" s="6" t="s">
        <v>161</v>
      </c>
      <c r="F41" s="6" t="s">
        <v>161</v>
      </c>
      <c r="H41" s="3">
        <f t="shared" si="0"/>
        <v>2.4793388429752067E-2</v>
      </c>
      <c r="I41" t="b">
        <f t="shared" si="1"/>
        <v>0</v>
      </c>
      <c r="J41">
        <f t="shared" si="2"/>
        <v>0</v>
      </c>
    </row>
    <row r="42" spans="1:10">
      <c r="A42" t="s">
        <v>54</v>
      </c>
      <c r="B42" s="6" t="s">
        <v>161</v>
      </c>
      <c r="C42">
        <v>1</v>
      </c>
      <c r="D42" s="6" t="s">
        <v>161</v>
      </c>
      <c r="E42" s="6" t="s">
        <v>161</v>
      </c>
      <c r="F42" s="6" t="s">
        <v>161</v>
      </c>
      <c r="H42" s="3">
        <f t="shared" si="0"/>
        <v>8.2644628099173556E-3</v>
      </c>
      <c r="I42" t="b">
        <f t="shared" si="1"/>
        <v>0</v>
      </c>
      <c r="J42">
        <f t="shared" si="2"/>
        <v>0</v>
      </c>
    </row>
    <row r="43" spans="1:10">
      <c r="A43" t="s">
        <v>55</v>
      </c>
      <c r="B43" s="6" t="s">
        <v>161</v>
      </c>
      <c r="C43">
        <v>1</v>
      </c>
      <c r="D43" s="6" t="s">
        <v>161</v>
      </c>
      <c r="E43" s="6" t="s">
        <v>161</v>
      </c>
      <c r="F43" s="6" t="s">
        <v>161</v>
      </c>
      <c r="H43" s="3">
        <f t="shared" si="0"/>
        <v>8.2644628099173556E-3</v>
      </c>
      <c r="I43" t="b">
        <f t="shared" si="1"/>
        <v>0</v>
      </c>
      <c r="J43">
        <f t="shared" si="2"/>
        <v>0</v>
      </c>
    </row>
    <row r="44" spans="1:10">
      <c r="A44" t="s">
        <v>56</v>
      </c>
      <c r="B44" s="6" t="s">
        <v>161</v>
      </c>
      <c r="C44">
        <v>2</v>
      </c>
      <c r="D44" s="6" t="s">
        <v>161</v>
      </c>
      <c r="E44" s="6" t="s">
        <v>161</v>
      </c>
      <c r="F44" s="6" t="s">
        <v>161</v>
      </c>
      <c r="H44" s="3">
        <f t="shared" si="0"/>
        <v>1.6528925619834711E-2</v>
      </c>
      <c r="I44" t="b">
        <f t="shared" si="1"/>
        <v>0</v>
      </c>
      <c r="J44">
        <f t="shared" si="2"/>
        <v>0</v>
      </c>
    </row>
    <row r="45" spans="1:10">
      <c r="A45" t="s">
        <v>57</v>
      </c>
      <c r="B45" s="6" t="s">
        <v>161</v>
      </c>
      <c r="C45">
        <v>1</v>
      </c>
      <c r="D45" s="6" t="s">
        <v>161</v>
      </c>
      <c r="E45" s="6" t="s">
        <v>161</v>
      </c>
      <c r="F45" s="6" t="s">
        <v>161</v>
      </c>
      <c r="H45" s="3">
        <f t="shared" si="0"/>
        <v>8.2644628099173556E-3</v>
      </c>
      <c r="I45" t="b">
        <f t="shared" si="1"/>
        <v>0</v>
      </c>
      <c r="J45">
        <f t="shared" si="2"/>
        <v>0</v>
      </c>
    </row>
    <row r="46" spans="1:10">
      <c r="A46" t="s">
        <v>58</v>
      </c>
      <c r="B46" s="6" t="s">
        <v>161</v>
      </c>
      <c r="C46">
        <v>5</v>
      </c>
      <c r="D46" s="6" t="s">
        <v>161</v>
      </c>
      <c r="E46" s="6" t="s">
        <v>161</v>
      </c>
      <c r="F46" s="6" t="s">
        <v>161</v>
      </c>
      <c r="H46" s="3">
        <f t="shared" si="0"/>
        <v>4.1322314049586778E-2</v>
      </c>
      <c r="I46" t="b">
        <f t="shared" si="1"/>
        <v>0</v>
      </c>
      <c r="J46">
        <f t="shared" si="2"/>
        <v>0</v>
      </c>
    </row>
    <row r="48" spans="1:10">
      <c r="A48">
        <f>COUNTA(A2:A46)</f>
        <v>45</v>
      </c>
      <c r="B48" t="s">
        <v>162</v>
      </c>
      <c r="C48">
        <f>SUM(C2:C46)</f>
        <v>121</v>
      </c>
      <c r="H48" s="9">
        <f>SUM(H2:H46)</f>
        <v>0.99999999999999967</v>
      </c>
      <c r="I48">
        <f>COUNTIF(I2:I46,TRUE)</f>
        <v>2</v>
      </c>
      <c r="J48">
        <f>SUM(J2:J46)</f>
        <v>2</v>
      </c>
    </row>
    <row r="49" spans="2:3">
      <c r="B49" t="s">
        <v>167</v>
      </c>
      <c r="C49">
        <f>J48</f>
        <v>2</v>
      </c>
    </row>
  </sheetData>
  <conditionalFormatting sqref="B2:B5023 D2:F47">
    <cfRule type="containsText" dxfId="17" priority="39" operator="containsText" text="OK">
      <formula>NOT(ISERROR(SEARCH("OK",B2)))</formula>
    </cfRule>
  </conditionalFormatting>
  <conditionalFormatting sqref="B2:B46 D2:F46">
    <cfRule type="containsText" dxfId="16" priority="37" operator="containsText" text="NOTOK">
      <formula>NOT(ISERROR(SEARCH("NOTOK",B2)))</formula>
    </cfRule>
  </conditionalFormatting>
  <conditionalFormatting sqref="A2:A46">
    <cfRule type="expression" dxfId="15" priority="4">
      <formula>AND(B2="OK",D2="OK",E2="OK",F2="OK")</formula>
    </cfRule>
    <cfRule type="expression" dxfId="14" priority="2">
      <formula>OR(B2 = "NOTOK", D2 = "NOTOK", E2 = "NOTOK", F2 = "NOTOK")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9"/>
  <sheetViews>
    <sheetView workbookViewId="0">
      <pane ySplit="1" topLeftCell="A50" activePane="bottomLeft" state="frozen"/>
      <selection pane="bottomLeft" activeCell="C60" sqref="C60"/>
    </sheetView>
  </sheetViews>
  <sheetFormatPr defaultRowHeight="15"/>
  <cols>
    <col min="2" max="2" width="29.28515625" bestFit="1" customWidth="1"/>
    <col min="3" max="3" width="9.85546875" bestFit="1" customWidth="1"/>
    <col min="4" max="4" width="16.5703125" bestFit="1" customWidth="1"/>
    <col min="9" max="9" width="14.5703125" bestFit="1" customWidth="1"/>
    <col min="10" max="10" width="15" bestFit="1" customWidth="1"/>
  </cols>
  <sheetData>
    <row r="1" spans="1:10" ht="16.5" thickTop="1" thickBot="1">
      <c r="A1" s="4" t="s">
        <v>0</v>
      </c>
      <c r="B1" s="4" t="s">
        <v>5</v>
      </c>
      <c r="C1" s="4" t="s">
        <v>16</v>
      </c>
      <c r="D1" s="4" t="s">
        <v>2</v>
      </c>
      <c r="E1" s="4" t="s">
        <v>3</v>
      </c>
      <c r="F1" s="4" t="s">
        <v>4</v>
      </c>
      <c r="G1" s="4" t="s">
        <v>7</v>
      </c>
      <c r="H1" s="8" t="s">
        <v>164</v>
      </c>
      <c r="I1" s="8" t="s">
        <v>168</v>
      </c>
      <c r="J1" s="8" t="s">
        <v>170</v>
      </c>
    </row>
    <row r="2" spans="1:10" ht="15.75" thickTop="1">
      <c r="A2" t="s">
        <v>104</v>
      </c>
      <c r="B2" t="s">
        <v>161</v>
      </c>
      <c r="C2">
        <v>11</v>
      </c>
      <c r="D2" t="s">
        <v>161</v>
      </c>
      <c r="E2" t="s">
        <v>161</v>
      </c>
      <c r="F2" t="s">
        <v>161</v>
      </c>
      <c r="H2" s="3">
        <f>C2/$C$58</f>
        <v>0.15068493150684931</v>
      </c>
      <c r="I2" t="b">
        <f>AND(B2 = "OK", D2 = "OK", E2 = "OK", F2 = "OK")</f>
        <v>0</v>
      </c>
      <c r="J2">
        <f>IF(I2 = TRUE,C2,0)</f>
        <v>0</v>
      </c>
    </row>
    <row r="3" spans="1:10">
      <c r="A3" t="s">
        <v>105</v>
      </c>
      <c r="B3" t="s">
        <v>161</v>
      </c>
      <c r="C3">
        <v>2</v>
      </c>
      <c r="D3" t="s">
        <v>161</v>
      </c>
      <c r="E3" t="s">
        <v>161</v>
      </c>
      <c r="F3" t="s">
        <v>161</v>
      </c>
      <c r="H3" s="3">
        <f t="shared" ref="H3:H56" si="0">C3/$C$58</f>
        <v>2.7397260273972601E-2</v>
      </c>
      <c r="I3" t="b">
        <f t="shared" ref="I3:I56" si="1">AND(B3 = "OK", D3 = "OK", E3 = "OK", F3 = "OK")</f>
        <v>0</v>
      </c>
      <c r="J3">
        <f t="shared" ref="J3:J56" si="2">IF(I3 = TRUE,C3,0)</f>
        <v>0</v>
      </c>
    </row>
    <row r="4" spans="1:10">
      <c r="A4" t="s">
        <v>106</v>
      </c>
      <c r="B4" t="s">
        <v>161</v>
      </c>
      <c r="C4">
        <v>3</v>
      </c>
      <c r="D4" t="s">
        <v>161</v>
      </c>
      <c r="E4" t="s">
        <v>161</v>
      </c>
      <c r="F4" t="s">
        <v>161</v>
      </c>
      <c r="H4" s="3">
        <f t="shared" si="0"/>
        <v>4.1095890410958902E-2</v>
      </c>
      <c r="I4" t="b">
        <f t="shared" si="1"/>
        <v>0</v>
      </c>
      <c r="J4">
        <f t="shared" si="2"/>
        <v>0</v>
      </c>
    </row>
    <row r="5" spans="1:10">
      <c r="A5" t="s">
        <v>107</v>
      </c>
      <c r="B5" t="s">
        <v>161</v>
      </c>
      <c r="D5" t="s">
        <v>161</v>
      </c>
      <c r="E5" t="s">
        <v>161</v>
      </c>
      <c r="F5" t="s">
        <v>161</v>
      </c>
      <c r="H5" s="3">
        <f t="shared" si="0"/>
        <v>0</v>
      </c>
      <c r="I5" t="b">
        <f t="shared" si="1"/>
        <v>0</v>
      </c>
      <c r="J5">
        <f t="shared" si="2"/>
        <v>0</v>
      </c>
    </row>
    <row r="6" spans="1:10">
      <c r="A6" t="s">
        <v>108</v>
      </c>
      <c r="B6" t="s">
        <v>161</v>
      </c>
      <c r="C6">
        <v>0</v>
      </c>
      <c r="D6" t="s">
        <v>161</v>
      </c>
      <c r="E6" t="s">
        <v>161</v>
      </c>
      <c r="F6" t="s">
        <v>161</v>
      </c>
      <c r="H6" s="3">
        <f t="shared" si="0"/>
        <v>0</v>
      </c>
      <c r="I6" t="b">
        <f t="shared" si="1"/>
        <v>0</v>
      </c>
      <c r="J6">
        <f t="shared" si="2"/>
        <v>0</v>
      </c>
    </row>
    <row r="7" spans="1:10">
      <c r="A7" t="s">
        <v>109</v>
      </c>
      <c r="B7" t="s">
        <v>161</v>
      </c>
      <c r="C7">
        <v>1</v>
      </c>
      <c r="D7" t="s">
        <v>161</v>
      </c>
      <c r="E7" t="s">
        <v>161</v>
      </c>
      <c r="F7" t="s">
        <v>161</v>
      </c>
      <c r="H7" s="3">
        <f t="shared" si="0"/>
        <v>1.3698630136986301E-2</v>
      </c>
      <c r="I7" t="b">
        <f t="shared" si="1"/>
        <v>0</v>
      </c>
      <c r="J7">
        <f t="shared" si="2"/>
        <v>0</v>
      </c>
    </row>
    <row r="8" spans="1:10">
      <c r="A8" t="s">
        <v>159</v>
      </c>
      <c r="B8" t="s">
        <v>161</v>
      </c>
      <c r="C8">
        <v>0</v>
      </c>
      <c r="D8" t="s">
        <v>161</v>
      </c>
      <c r="E8" t="s">
        <v>161</v>
      </c>
      <c r="F8" t="s">
        <v>161</v>
      </c>
      <c r="H8" s="3">
        <f t="shared" si="0"/>
        <v>0</v>
      </c>
      <c r="I8" t="b">
        <f t="shared" si="1"/>
        <v>0</v>
      </c>
      <c r="J8">
        <f t="shared" si="2"/>
        <v>0</v>
      </c>
    </row>
    <row r="9" spans="1:10">
      <c r="A9" t="s">
        <v>110</v>
      </c>
      <c r="B9" t="s">
        <v>161</v>
      </c>
      <c r="C9">
        <v>0</v>
      </c>
      <c r="D9" t="s">
        <v>161</v>
      </c>
      <c r="E9" t="s">
        <v>161</v>
      </c>
      <c r="F9" t="s">
        <v>161</v>
      </c>
      <c r="H9" s="3">
        <f t="shared" si="0"/>
        <v>0</v>
      </c>
      <c r="I9" t="b">
        <f t="shared" si="1"/>
        <v>0</v>
      </c>
      <c r="J9">
        <f t="shared" si="2"/>
        <v>0</v>
      </c>
    </row>
    <row r="10" spans="1:10">
      <c r="A10" t="s">
        <v>111</v>
      </c>
      <c r="B10" t="s">
        <v>161</v>
      </c>
      <c r="C10">
        <v>1</v>
      </c>
      <c r="D10" t="s">
        <v>161</v>
      </c>
      <c r="E10" t="s">
        <v>161</v>
      </c>
      <c r="F10" t="s">
        <v>161</v>
      </c>
      <c r="H10" s="3">
        <f t="shared" si="0"/>
        <v>1.3698630136986301E-2</v>
      </c>
      <c r="I10" t="b">
        <f t="shared" si="1"/>
        <v>0</v>
      </c>
      <c r="J10">
        <f t="shared" si="2"/>
        <v>0</v>
      </c>
    </row>
    <row r="11" spans="1:10">
      <c r="A11" t="s">
        <v>112</v>
      </c>
      <c r="B11" t="s">
        <v>161</v>
      </c>
      <c r="C11">
        <v>0</v>
      </c>
      <c r="D11" t="s">
        <v>161</v>
      </c>
      <c r="E11" t="s">
        <v>161</v>
      </c>
      <c r="F11" t="s">
        <v>161</v>
      </c>
      <c r="H11" s="3">
        <f t="shared" si="0"/>
        <v>0</v>
      </c>
      <c r="I11" t="b">
        <f t="shared" si="1"/>
        <v>0</v>
      </c>
      <c r="J11">
        <f t="shared" si="2"/>
        <v>0</v>
      </c>
    </row>
    <row r="12" spans="1:10">
      <c r="A12" t="s">
        <v>113</v>
      </c>
      <c r="B12" t="s">
        <v>161</v>
      </c>
      <c r="D12" t="s">
        <v>161</v>
      </c>
      <c r="E12" t="s">
        <v>161</v>
      </c>
      <c r="F12" t="s">
        <v>161</v>
      </c>
      <c r="H12" s="3">
        <f t="shared" si="0"/>
        <v>0</v>
      </c>
      <c r="I12" t="b">
        <f t="shared" si="1"/>
        <v>0</v>
      </c>
      <c r="J12">
        <f t="shared" si="2"/>
        <v>0</v>
      </c>
    </row>
    <row r="13" spans="1:10">
      <c r="A13" t="s">
        <v>114</v>
      </c>
      <c r="B13" t="s">
        <v>161</v>
      </c>
      <c r="C13">
        <v>0</v>
      </c>
      <c r="D13" t="s">
        <v>161</v>
      </c>
      <c r="E13" t="s">
        <v>161</v>
      </c>
      <c r="F13" t="s">
        <v>161</v>
      </c>
      <c r="H13" s="3">
        <f t="shared" si="0"/>
        <v>0</v>
      </c>
      <c r="I13" t="b">
        <f t="shared" si="1"/>
        <v>0</v>
      </c>
      <c r="J13">
        <f t="shared" si="2"/>
        <v>0</v>
      </c>
    </row>
    <row r="14" spans="1:10">
      <c r="A14" t="s">
        <v>115</v>
      </c>
      <c r="B14" t="s">
        <v>161</v>
      </c>
      <c r="D14" t="s">
        <v>161</v>
      </c>
      <c r="E14" t="s">
        <v>161</v>
      </c>
      <c r="F14" t="s">
        <v>161</v>
      </c>
      <c r="H14" s="3">
        <f t="shared" si="0"/>
        <v>0</v>
      </c>
      <c r="I14" t="b">
        <f t="shared" si="1"/>
        <v>0</v>
      </c>
      <c r="J14">
        <f t="shared" si="2"/>
        <v>0</v>
      </c>
    </row>
    <row r="15" spans="1:10">
      <c r="A15" t="s">
        <v>116</v>
      </c>
      <c r="B15" t="s">
        <v>161</v>
      </c>
      <c r="C15">
        <v>0</v>
      </c>
      <c r="D15" t="s">
        <v>161</v>
      </c>
      <c r="E15" t="s">
        <v>161</v>
      </c>
      <c r="F15" t="s">
        <v>161</v>
      </c>
      <c r="H15" s="3">
        <f t="shared" si="0"/>
        <v>0</v>
      </c>
      <c r="I15" t="b">
        <f t="shared" si="1"/>
        <v>0</v>
      </c>
      <c r="J15">
        <f t="shared" si="2"/>
        <v>0</v>
      </c>
    </row>
    <row r="16" spans="1:10">
      <c r="A16" t="s">
        <v>117</v>
      </c>
      <c r="B16" t="s">
        <v>161</v>
      </c>
      <c r="C16">
        <v>1</v>
      </c>
      <c r="D16" t="s">
        <v>161</v>
      </c>
      <c r="E16" t="s">
        <v>161</v>
      </c>
      <c r="F16" t="s">
        <v>161</v>
      </c>
      <c r="H16" s="3">
        <f t="shared" si="0"/>
        <v>1.3698630136986301E-2</v>
      </c>
      <c r="I16" t="b">
        <f t="shared" si="1"/>
        <v>0</v>
      </c>
      <c r="J16">
        <f t="shared" si="2"/>
        <v>0</v>
      </c>
    </row>
    <row r="17" spans="1:10">
      <c r="A17" t="s">
        <v>118</v>
      </c>
      <c r="B17" t="s">
        <v>161</v>
      </c>
      <c r="C17">
        <v>0</v>
      </c>
      <c r="D17" t="s">
        <v>161</v>
      </c>
      <c r="E17" t="s">
        <v>161</v>
      </c>
      <c r="F17" t="s">
        <v>161</v>
      </c>
      <c r="H17" s="3">
        <f t="shared" si="0"/>
        <v>0</v>
      </c>
      <c r="I17" t="b">
        <f t="shared" si="1"/>
        <v>0</v>
      </c>
      <c r="J17">
        <f t="shared" si="2"/>
        <v>0</v>
      </c>
    </row>
    <row r="18" spans="1:10">
      <c r="A18" t="s">
        <v>119</v>
      </c>
      <c r="B18" t="s">
        <v>161</v>
      </c>
      <c r="C18">
        <v>0</v>
      </c>
      <c r="D18" t="s">
        <v>161</v>
      </c>
      <c r="E18" t="s">
        <v>161</v>
      </c>
      <c r="F18" t="s">
        <v>161</v>
      </c>
      <c r="H18" s="3">
        <f t="shared" si="0"/>
        <v>0</v>
      </c>
      <c r="I18" t="b">
        <f t="shared" si="1"/>
        <v>0</v>
      </c>
      <c r="J18">
        <f t="shared" si="2"/>
        <v>0</v>
      </c>
    </row>
    <row r="19" spans="1:10">
      <c r="A19" t="s">
        <v>120</v>
      </c>
      <c r="B19" t="s">
        <v>161</v>
      </c>
      <c r="C19">
        <v>0</v>
      </c>
      <c r="D19" t="s">
        <v>161</v>
      </c>
      <c r="E19" t="s">
        <v>161</v>
      </c>
      <c r="F19" t="s">
        <v>161</v>
      </c>
      <c r="H19" s="3">
        <f t="shared" si="0"/>
        <v>0</v>
      </c>
      <c r="I19" t="b">
        <f t="shared" si="1"/>
        <v>0</v>
      </c>
      <c r="J19">
        <f t="shared" si="2"/>
        <v>0</v>
      </c>
    </row>
    <row r="20" spans="1:10">
      <c r="A20" t="s">
        <v>121</v>
      </c>
      <c r="B20" t="s">
        <v>161</v>
      </c>
      <c r="C20">
        <v>2</v>
      </c>
      <c r="D20" t="s">
        <v>161</v>
      </c>
      <c r="E20" t="s">
        <v>161</v>
      </c>
      <c r="F20" t="s">
        <v>161</v>
      </c>
      <c r="H20" s="3">
        <f t="shared" si="0"/>
        <v>2.7397260273972601E-2</v>
      </c>
      <c r="I20" t="b">
        <f t="shared" si="1"/>
        <v>0</v>
      </c>
      <c r="J20">
        <f t="shared" si="2"/>
        <v>0</v>
      </c>
    </row>
    <row r="21" spans="1:10">
      <c r="A21" t="s">
        <v>122</v>
      </c>
      <c r="B21" t="s">
        <v>161</v>
      </c>
      <c r="C21">
        <v>1</v>
      </c>
      <c r="D21" t="s">
        <v>161</v>
      </c>
      <c r="E21" t="s">
        <v>161</v>
      </c>
      <c r="F21" t="s">
        <v>161</v>
      </c>
      <c r="H21" s="3">
        <f t="shared" si="0"/>
        <v>1.3698630136986301E-2</v>
      </c>
      <c r="I21" t="b">
        <f t="shared" si="1"/>
        <v>0</v>
      </c>
      <c r="J21">
        <f t="shared" si="2"/>
        <v>0</v>
      </c>
    </row>
    <row r="22" spans="1:10">
      <c r="A22" t="s">
        <v>123</v>
      </c>
      <c r="B22" t="s">
        <v>161</v>
      </c>
      <c r="C22">
        <v>2</v>
      </c>
      <c r="D22" t="s">
        <v>161</v>
      </c>
      <c r="E22" t="s">
        <v>161</v>
      </c>
      <c r="F22" t="s">
        <v>161</v>
      </c>
      <c r="H22" s="3">
        <f t="shared" si="0"/>
        <v>2.7397260273972601E-2</v>
      </c>
      <c r="I22" t="b">
        <f t="shared" si="1"/>
        <v>0</v>
      </c>
      <c r="J22">
        <f t="shared" si="2"/>
        <v>0</v>
      </c>
    </row>
    <row r="23" spans="1:10">
      <c r="A23" t="s">
        <v>124</v>
      </c>
      <c r="B23" t="s">
        <v>161</v>
      </c>
      <c r="C23">
        <v>1</v>
      </c>
      <c r="D23" t="s">
        <v>161</v>
      </c>
      <c r="E23" t="s">
        <v>161</v>
      </c>
      <c r="F23" t="s">
        <v>161</v>
      </c>
      <c r="H23" s="3">
        <f t="shared" si="0"/>
        <v>1.3698630136986301E-2</v>
      </c>
      <c r="I23" t="b">
        <f t="shared" si="1"/>
        <v>0</v>
      </c>
      <c r="J23">
        <f t="shared" si="2"/>
        <v>0</v>
      </c>
    </row>
    <row r="24" spans="1:10">
      <c r="A24" t="s">
        <v>125</v>
      </c>
      <c r="B24" t="s">
        <v>161</v>
      </c>
      <c r="D24" t="s">
        <v>161</v>
      </c>
      <c r="E24" t="s">
        <v>161</v>
      </c>
      <c r="F24" t="s">
        <v>161</v>
      </c>
      <c r="H24" s="3">
        <f t="shared" si="0"/>
        <v>0</v>
      </c>
      <c r="I24" t="b">
        <f t="shared" si="1"/>
        <v>0</v>
      </c>
      <c r="J24">
        <f t="shared" si="2"/>
        <v>0</v>
      </c>
    </row>
    <row r="25" spans="1:10">
      <c r="A25" t="s">
        <v>126</v>
      </c>
      <c r="B25" t="s">
        <v>161</v>
      </c>
      <c r="C25">
        <v>3</v>
      </c>
      <c r="D25" t="s">
        <v>161</v>
      </c>
      <c r="E25" t="s">
        <v>161</v>
      </c>
      <c r="F25" t="s">
        <v>161</v>
      </c>
      <c r="H25" s="3">
        <f t="shared" si="0"/>
        <v>4.1095890410958902E-2</v>
      </c>
      <c r="I25" t="b">
        <f t="shared" si="1"/>
        <v>0</v>
      </c>
      <c r="J25">
        <f t="shared" si="2"/>
        <v>0</v>
      </c>
    </row>
    <row r="26" spans="1:10">
      <c r="A26" t="s">
        <v>127</v>
      </c>
      <c r="B26" t="s">
        <v>161</v>
      </c>
      <c r="C26">
        <v>1</v>
      </c>
      <c r="D26" t="s">
        <v>161</v>
      </c>
      <c r="E26" t="s">
        <v>161</v>
      </c>
      <c r="F26" t="s">
        <v>161</v>
      </c>
      <c r="H26" s="3">
        <f t="shared" si="0"/>
        <v>1.3698630136986301E-2</v>
      </c>
      <c r="I26" t="b">
        <f t="shared" si="1"/>
        <v>0</v>
      </c>
      <c r="J26">
        <f t="shared" si="2"/>
        <v>0</v>
      </c>
    </row>
    <row r="27" spans="1:10">
      <c r="A27" t="s">
        <v>128</v>
      </c>
      <c r="B27" t="s">
        <v>161</v>
      </c>
      <c r="C27">
        <v>1</v>
      </c>
      <c r="D27" t="s">
        <v>161</v>
      </c>
      <c r="E27" t="s">
        <v>161</v>
      </c>
      <c r="F27" t="s">
        <v>161</v>
      </c>
      <c r="H27" s="3">
        <f t="shared" si="0"/>
        <v>1.3698630136986301E-2</v>
      </c>
      <c r="I27" t="b">
        <f t="shared" si="1"/>
        <v>0</v>
      </c>
      <c r="J27">
        <f t="shared" si="2"/>
        <v>0</v>
      </c>
    </row>
    <row r="28" spans="1:10">
      <c r="A28" t="s">
        <v>129</v>
      </c>
      <c r="B28" t="s">
        <v>161</v>
      </c>
      <c r="C28">
        <v>1</v>
      </c>
      <c r="D28" t="s">
        <v>161</v>
      </c>
      <c r="E28" t="s">
        <v>161</v>
      </c>
      <c r="F28" t="s">
        <v>161</v>
      </c>
      <c r="H28" s="3">
        <f t="shared" si="0"/>
        <v>1.3698630136986301E-2</v>
      </c>
      <c r="I28" t="b">
        <f t="shared" si="1"/>
        <v>0</v>
      </c>
      <c r="J28">
        <f t="shared" si="2"/>
        <v>0</v>
      </c>
    </row>
    <row r="29" spans="1:10">
      <c r="A29" t="s">
        <v>130</v>
      </c>
      <c r="B29" t="s">
        <v>161</v>
      </c>
      <c r="C29">
        <v>2</v>
      </c>
      <c r="D29" t="s">
        <v>161</v>
      </c>
      <c r="E29" t="s">
        <v>161</v>
      </c>
      <c r="F29" t="s">
        <v>161</v>
      </c>
      <c r="H29" s="3">
        <f t="shared" si="0"/>
        <v>2.7397260273972601E-2</v>
      </c>
      <c r="I29" t="b">
        <f t="shared" si="1"/>
        <v>0</v>
      </c>
      <c r="J29">
        <f t="shared" si="2"/>
        <v>0</v>
      </c>
    </row>
    <row r="30" spans="1:10">
      <c r="A30" t="s">
        <v>131</v>
      </c>
      <c r="B30" t="s">
        <v>161</v>
      </c>
      <c r="C30">
        <v>0</v>
      </c>
      <c r="D30" t="s">
        <v>161</v>
      </c>
      <c r="E30" t="s">
        <v>161</v>
      </c>
      <c r="F30" t="s">
        <v>161</v>
      </c>
      <c r="H30" s="3">
        <f t="shared" si="0"/>
        <v>0</v>
      </c>
      <c r="I30" t="b">
        <f t="shared" si="1"/>
        <v>0</v>
      </c>
      <c r="J30">
        <f t="shared" si="2"/>
        <v>0</v>
      </c>
    </row>
    <row r="31" spans="1:10">
      <c r="A31" t="s">
        <v>132</v>
      </c>
      <c r="B31" t="s">
        <v>161</v>
      </c>
      <c r="C31">
        <v>0</v>
      </c>
      <c r="D31" t="s">
        <v>161</v>
      </c>
      <c r="E31" t="s">
        <v>161</v>
      </c>
      <c r="F31" t="s">
        <v>161</v>
      </c>
      <c r="H31" s="3">
        <f t="shared" si="0"/>
        <v>0</v>
      </c>
      <c r="I31" t="b">
        <f t="shared" si="1"/>
        <v>0</v>
      </c>
      <c r="J31">
        <f t="shared" si="2"/>
        <v>0</v>
      </c>
    </row>
    <row r="32" spans="1:10">
      <c r="A32" t="s">
        <v>133</v>
      </c>
      <c r="B32" t="s">
        <v>161</v>
      </c>
      <c r="C32">
        <v>1</v>
      </c>
      <c r="D32" t="s">
        <v>161</v>
      </c>
      <c r="E32" t="s">
        <v>161</v>
      </c>
      <c r="F32" t="s">
        <v>161</v>
      </c>
      <c r="H32" s="3">
        <f t="shared" si="0"/>
        <v>1.3698630136986301E-2</v>
      </c>
      <c r="I32" t="b">
        <f t="shared" si="1"/>
        <v>0</v>
      </c>
      <c r="J32">
        <f t="shared" si="2"/>
        <v>0</v>
      </c>
    </row>
    <row r="33" spans="1:10">
      <c r="A33" t="s">
        <v>134</v>
      </c>
      <c r="B33" t="s">
        <v>161</v>
      </c>
      <c r="C33">
        <v>9</v>
      </c>
      <c r="D33" t="s">
        <v>161</v>
      </c>
      <c r="E33" t="s">
        <v>161</v>
      </c>
      <c r="F33" t="s">
        <v>161</v>
      </c>
      <c r="H33" s="3">
        <f t="shared" si="0"/>
        <v>0.12328767123287671</v>
      </c>
      <c r="I33" t="b">
        <f t="shared" si="1"/>
        <v>0</v>
      </c>
      <c r="J33">
        <f t="shared" si="2"/>
        <v>0</v>
      </c>
    </row>
    <row r="34" spans="1:10">
      <c r="A34" t="s">
        <v>135</v>
      </c>
      <c r="B34" t="s">
        <v>161</v>
      </c>
      <c r="C34">
        <v>1</v>
      </c>
      <c r="D34" t="s">
        <v>161</v>
      </c>
      <c r="E34" t="s">
        <v>161</v>
      </c>
      <c r="F34" t="s">
        <v>161</v>
      </c>
      <c r="H34" s="3">
        <f t="shared" si="0"/>
        <v>1.3698630136986301E-2</v>
      </c>
      <c r="I34" t="b">
        <f t="shared" si="1"/>
        <v>0</v>
      </c>
      <c r="J34">
        <f t="shared" si="2"/>
        <v>0</v>
      </c>
    </row>
    <row r="35" spans="1:10">
      <c r="A35" t="s">
        <v>136</v>
      </c>
      <c r="B35" t="s">
        <v>161</v>
      </c>
      <c r="C35">
        <v>0</v>
      </c>
      <c r="D35" t="s">
        <v>161</v>
      </c>
      <c r="E35" t="s">
        <v>161</v>
      </c>
      <c r="F35" t="s">
        <v>161</v>
      </c>
      <c r="H35" s="3">
        <f t="shared" si="0"/>
        <v>0</v>
      </c>
      <c r="I35" t="b">
        <f t="shared" si="1"/>
        <v>0</v>
      </c>
      <c r="J35">
        <f t="shared" si="2"/>
        <v>0</v>
      </c>
    </row>
    <row r="36" spans="1:10">
      <c r="A36" t="s">
        <v>137</v>
      </c>
      <c r="B36" t="s">
        <v>161</v>
      </c>
      <c r="C36">
        <v>3</v>
      </c>
      <c r="D36" t="s">
        <v>161</v>
      </c>
      <c r="E36" t="s">
        <v>161</v>
      </c>
      <c r="F36" t="s">
        <v>161</v>
      </c>
      <c r="H36" s="3">
        <f t="shared" si="0"/>
        <v>4.1095890410958902E-2</v>
      </c>
      <c r="I36" t="b">
        <f t="shared" si="1"/>
        <v>0</v>
      </c>
      <c r="J36">
        <f t="shared" si="2"/>
        <v>0</v>
      </c>
    </row>
    <row r="37" spans="1:10">
      <c r="A37" t="s">
        <v>138</v>
      </c>
      <c r="B37" t="s">
        <v>161</v>
      </c>
      <c r="C37">
        <v>1</v>
      </c>
      <c r="D37" t="s">
        <v>161</v>
      </c>
      <c r="E37" t="s">
        <v>161</v>
      </c>
      <c r="F37" t="s">
        <v>161</v>
      </c>
      <c r="H37" s="3">
        <f t="shared" si="0"/>
        <v>1.3698630136986301E-2</v>
      </c>
      <c r="I37" t="b">
        <f t="shared" si="1"/>
        <v>0</v>
      </c>
      <c r="J37">
        <f t="shared" si="2"/>
        <v>0</v>
      </c>
    </row>
    <row r="38" spans="1:10">
      <c r="A38" t="s">
        <v>139</v>
      </c>
      <c r="B38" t="s">
        <v>161</v>
      </c>
      <c r="C38">
        <v>0</v>
      </c>
      <c r="D38" t="s">
        <v>161</v>
      </c>
      <c r="E38" t="s">
        <v>161</v>
      </c>
      <c r="F38" t="s">
        <v>161</v>
      </c>
      <c r="H38" s="3">
        <f t="shared" si="0"/>
        <v>0</v>
      </c>
      <c r="I38" t="b">
        <f t="shared" si="1"/>
        <v>0</v>
      </c>
      <c r="J38">
        <f t="shared" si="2"/>
        <v>0</v>
      </c>
    </row>
    <row r="39" spans="1:10">
      <c r="A39" t="s">
        <v>140</v>
      </c>
      <c r="B39" t="s">
        <v>161</v>
      </c>
      <c r="C39">
        <v>3</v>
      </c>
      <c r="D39" t="s">
        <v>161</v>
      </c>
      <c r="E39" t="s">
        <v>161</v>
      </c>
      <c r="F39" t="s">
        <v>161</v>
      </c>
      <c r="H39" s="3">
        <f t="shared" si="0"/>
        <v>4.1095890410958902E-2</v>
      </c>
      <c r="I39" t="b">
        <f t="shared" si="1"/>
        <v>0</v>
      </c>
      <c r="J39">
        <f t="shared" si="2"/>
        <v>0</v>
      </c>
    </row>
    <row r="40" spans="1:10">
      <c r="A40" t="s">
        <v>141</v>
      </c>
      <c r="B40" t="s">
        <v>161</v>
      </c>
      <c r="D40" t="s">
        <v>161</v>
      </c>
      <c r="E40" t="s">
        <v>161</v>
      </c>
      <c r="F40" t="s">
        <v>161</v>
      </c>
      <c r="H40" s="3">
        <f t="shared" si="0"/>
        <v>0</v>
      </c>
      <c r="I40" t="b">
        <f t="shared" si="1"/>
        <v>0</v>
      </c>
      <c r="J40">
        <f t="shared" si="2"/>
        <v>0</v>
      </c>
    </row>
    <row r="41" spans="1:10">
      <c r="A41" t="s">
        <v>142</v>
      </c>
      <c r="B41" t="s">
        <v>161</v>
      </c>
      <c r="D41" t="s">
        <v>161</v>
      </c>
      <c r="E41" t="s">
        <v>161</v>
      </c>
      <c r="F41" t="s">
        <v>161</v>
      </c>
      <c r="H41" s="3">
        <f t="shared" si="0"/>
        <v>0</v>
      </c>
      <c r="I41" t="b">
        <f t="shared" si="1"/>
        <v>0</v>
      </c>
      <c r="J41">
        <f t="shared" si="2"/>
        <v>0</v>
      </c>
    </row>
    <row r="42" spans="1:10">
      <c r="A42" t="s">
        <v>143</v>
      </c>
      <c r="B42" t="s">
        <v>161</v>
      </c>
      <c r="C42">
        <v>1</v>
      </c>
      <c r="D42" t="s">
        <v>161</v>
      </c>
      <c r="E42" t="s">
        <v>161</v>
      </c>
      <c r="F42" t="s">
        <v>161</v>
      </c>
      <c r="H42" s="3">
        <f t="shared" si="0"/>
        <v>1.3698630136986301E-2</v>
      </c>
      <c r="I42" t="b">
        <f t="shared" si="1"/>
        <v>0</v>
      </c>
      <c r="J42">
        <f t="shared" si="2"/>
        <v>0</v>
      </c>
    </row>
    <row r="43" spans="1:10">
      <c r="A43" t="s">
        <v>144</v>
      </c>
      <c r="B43" t="s">
        <v>161</v>
      </c>
      <c r="C43">
        <v>1</v>
      </c>
      <c r="D43" t="s">
        <v>161</v>
      </c>
      <c r="E43" t="s">
        <v>161</v>
      </c>
      <c r="F43" t="s">
        <v>161</v>
      </c>
      <c r="H43" s="3">
        <f t="shared" si="0"/>
        <v>1.3698630136986301E-2</v>
      </c>
      <c r="I43" t="b">
        <f t="shared" si="1"/>
        <v>0</v>
      </c>
      <c r="J43">
        <f t="shared" si="2"/>
        <v>0</v>
      </c>
    </row>
    <row r="44" spans="1:10">
      <c r="A44" t="s">
        <v>145</v>
      </c>
      <c r="B44" t="s">
        <v>161</v>
      </c>
      <c r="D44" t="s">
        <v>161</v>
      </c>
      <c r="E44" t="s">
        <v>161</v>
      </c>
      <c r="F44" t="s">
        <v>161</v>
      </c>
      <c r="H44" s="3">
        <f t="shared" si="0"/>
        <v>0</v>
      </c>
      <c r="I44" t="b">
        <f t="shared" si="1"/>
        <v>0</v>
      </c>
      <c r="J44">
        <f t="shared" si="2"/>
        <v>0</v>
      </c>
    </row>
    <row r="45" spans="1:10">
      <c r="A45" t="s">
        <v>146</v>
      </c>
      <c r="B45" t="s">
        <v>161</v>
      </c>
      <c r="C45">
        <v>1</v>
      </c>
      <c r="D45" t="s">
        <v>161</v>
      </c>
      <c r="E45" t="s">
        <v>161</v>
      </c>
      <c r="F45" t="s">
        <v>161</v>
      </c>
      <c r="H45" s="3">
        <f t="shared" si="0"/>
        <v>1.3698630136986301E-2</v>
      </c>
      <c r="I45" t="b">
        <f t="shared" si="1"/>
        <v>0</v>
      </c>
      <c r="J45">
        <f t="shared" si="2"/>
        <v>0</v>
      </c>
    </row>
    <row r="46" spans="1:10">
      <c r="A46" t="s">
        <v>147</v>
      </c>
      <c r="B46" t="s">
        <v>161</v>
      </c>
      <c r="C46">
        <v>1</v>
      </c>
      <c r="D46" t="s">
        <v>161</v>
      </c>
      <c r="E46" t="s">
        <v>161</v>
      </c>
      <c r="F46" t="s">
        <v>161</v>
      </c>
      <c r="H46" s="3">
        <f t="shared" si="0"/>
        <v>1.3698630136986301E-2</v>
      </c>
      <c r="I46" t="b">
        <f t="shared" si="1"/>
        <v>0</v>
      </c>
      <c r="J46">
        <f t="shared" si="2"/>
        <v>0</v>
      </c>
    </row>
    <row r="47" spans="1:10">
      <c r="A47" t="s">
        <v>148</v>
      </c>
      <c r="B47" t="s">
        <v>161</v>
      </c>
      <c r="C47">
        <v>0</v>
      </c>
      <c r="D47" t="s">
        <v>161</v>
      </c>
      <c r="E47" t="s">
        <v>161</v>
      </c>
      <c r="F47" t="s">
        <v>161</v>
      </c>
      <c r="H47" s="3">
        <f t="shared" si="0"/>
        <v>0</v>
      </c>
      <c r="I47" t="b">
        <f t="shared" si="1"/>
        <v>0</v>
      </c>
      <c r="J47">
        <f t="shared" si="2"/>
        <v>0</v>
      </c>
    </row>
    <row r="48" spans="1:10">
      <c r="A48" t="s">
        <v>149</v>
      </c>
      <c r="B48" t="s">
        <v>161</v>
      </c>
      <c r="C48">
        <v>0</v>
      </c>
      <c r="D48" t="s">
        <v>161</v>
      </c>
      <c r="E48" t="s">
        <v>161</v>
      </c>
      <c r="F48" t="s">
        <v>161</v>
      </c>
      <c r="H48" s="3">
        <f t="shared" si="0"/>
        <v>0</v>
      </c>
      <c r="I48" t="b">
        <f t="shared" si="1"/>
        <v>0</v>
      </c>
      <c r="J48">
        <f t="shared" si="2"/>
        <v>0</v>
      </c>
    </row>
    <row r="49" spans="1:10">
      <c r="A49" t="s">
        <v>150</v>
      </c>
      <c r="B49" t="s">
        <v>161</v>
      </c>
      <c r="C49">
        <v>7</v>
      </c>
      <c r="D49" t="s">
        <v>161</v>
      </c>
      <c r="E49" t="s">
        <v>161</v>
      </c>
      <c r="F49" t="s">
        <v>161</v>
      </c>
      <c r="H49" s="3">
        <f t="shared" si="0"/>
        <v>9.5890410958904104E-2</v>
      </c>
      <c r="I49" t="b">
        <f t="shared" si="1"/>
        <v>0</v>
      </c>
      <c r="J49">
        <f t="shared" si="2"/>
        <v>0</v>
      </c>
    </row>
    <row r="50" spans="1:10">
      <c r="A50" t="s">
        <v>151</v>
      </c>
      <c r="B50" t="s">
        <v>161</v>
      </c>
      <c r="C50">
        <v>2</v>
      </c>
      <c r="D50" t="s">
        <v>161</v>
      </c>
      <c r="E50" t="s">
        <v>161</v>
      </c>
      <c r="F50" t="s">
        <v>161</v>
      </c>
      <c r="H50" s="3">
        <f t="shared" si="0"/>
        <v>2.7397260273972601E-2</v>
      </c>
      <c r="I50" t="b">
        <f t="shared" si="1"/>
        <v>0</v>
      </c>
      <c r="J50">
        <f t="shared" si="2"/>
        <v>0</v>
      </c>
    </row>
    <row r="51" spans="1:10">
      <c r="A51" t="s">
        <v>152</v>
      </c>
      <c r="B51" t="s">
        <v>161</v>
      </c>
      <c r="C51">
        <v>1</v>
      </c>
      <c r="D51" t="s">
        <v>161</v>
      </c>
      <c r="E51" t="s">
        <v>161</v>
      </c>
      <c r="F51" t="s">
        <v>161</v>
      </c>
      <c r="H51" s="3">
        <f t="shared" si="0"/>
        <v>1.3698630136986301E-2</v>
      </c>
      <c r="I51" t="b">
        <f t="shared" si="1"/>
        <v>0</v>
      </c>
      <c r="J51">
        <f t="shared" si="2"/>
        <v>0</v>
      </c>
    </row>
    <row r="52" spans="1:10">
      <c r="A52" t="s">
        <v>153</v>
      </c>
      <c r="B52" t="s">
        <v>161</v>
      </c>
      <c r="C52">
        <v>2</v>
      </c>
      <c r="D52" t="s">
        <v>161</v>
      </c>
      <c r="E52" t="s">
        <v>161</v>
      </c>
      <c r="F52" t="s">
        <v>161</v>
      </c>
      <c r="H52" s="3">
        <f t="shared" si="0"/>
        <v>2.7397260273972601E-2</v>
      </c>
      <c r="I52" t="b">
        <f t="shared" si="1"/>
        <v>0</v>
      </c>
      <c r="J52">
        <f t="shared" si="2"/>
        <v>0</v>
      </c>
    </row>
    <row r="53" spans="1:10">
      <c r="A53" t="s">
        <v>154</v>
      </c>
      <c r="B53" t="s">
        <v>161</v>
      </c>
      <c r="C53">
        <v>0</v>
      </c>
      <c r="D53" t="s">
        <v>161</v>
      </c>
      <c r="E53" t="s">
        <v>161</v>
      </c>
      <c r="F53" t="s">
        <v>161</v>
      </c>
      <c r="H53" s="3">
        <f t="shared" si="0"/>
        <v>0</v>
      </c>
      <c r="I53" t="b">
        <f t="shared" si="1"/>
        <v>0</v>
      </c>
      <c r="J53">
        <f t="shared" si="2"/>
        <v>0</v>
      </c>
    </row>
    <row r="54" spans="1:10">
      <c r="A54" t="s">
        <v>155</v>
      </c>
      <c r="B54" t="s">
        <v>161</v>
      </c>
      <c r="C54">
        <v>1</v>
      </c>
      <c r="D54" t="s">
        <v>161</v>
      </c>
      <c r="E54" t="s">
        <v>161</v>
      </c>
      <c r="F54" t="s">
        <v>161</v>
      </c>
      <c r="H54" s="3">
        <f t="shared" si="0"/>
        <v>1.3698630136986301E-2</v>
      </c>
      <c r="I54" t="b">
        <f t="shared" si="1"/>
        <v>0</v>
      </c>
      <c r="J54">
        <f t="shared" si="2"/>
        <v>0</v>
      </c>
    </row>
    <row r="55" spans="1:10">
      <c r="A55" t="s">
        <v>156</v>
      </c>
      <c r="B55" t="s">
        <v>161</v>
      </c>
      <c r="C55">
        <v>1</v>
      </c>
      <c r="D55" t="s">
        <v>161</v>
      </c>
      <c r="E55" t="s">
        <v>161</v>
      </c>
      <c r="F55" t="s">
        <v>161</v>
      </c>
      <c r="H55" s="3">
        <f t="shared" si="0"/>
        <v>1.3698630136986301E-2</v>
      </c>
      <c r="I55" t="b">
        <f t="shared" si="1"/>
        <v>0</v>
      </c>
      <c r="J55">
        <f t="shared" si="2"/>
        <v>0</v>
      </c>
    </row>
    <row r="56" spans="1:10">
      <c r="A56" t="s">
        <v>157</v>
      </c>
      <c r="B56" t="s">
        <v>161</v>
      </c>
      <c r="C56">
        <v>4</v>
      </c>
      <c r="D56" t="s">
        <v>161</v>
      </c>
      <c r="E56" t="s">
        <v>161</v>
      </c>
      <c r="F56" t="s">
        <v>161</v>
      </c>
      <c r="H56" s="3">
        <f t="shared" si="0"/>
        <v>5.4794520547945202E-2</v>
      </c>
      <c r="I56" t="b">
        <f t="shared" si="1"/>
        <v>0</v>
      </c>
      <c r="J56">
        <f t="shared" si="2"/>
        <v>0</v>
      </c>
    </row>
    <row r="58" spans="1:10">
      <c r="A58">
        <f>COUNTA(A2:A56)</f>
        <v>55</v>
      </c>
      <c r="B58" t="s">
        <v>162</v>
      </c>
      <c r="C58">
        <f>SUM(C2:C56)</f>
        <v>73</v>
      </c>
      <c r="H58" s="9">
        <f>SUM(H2:H56)</f>
        <v>1</v>
      </c>
      <c r="I58">
        <f>COUNTIF(I2:I56,TRUE)</f>
        <v>0</v>
      </c>
      <c r="J58">
        <f>SUM(J2:J56)</f>
        <v>0</v>
      </c>
    </row>
    <row r="59" spans="1:10">
      <c r="B59" t="s">
        <v>167</v>
      </c>
      <c r="C59">
        <f>J58</f>
        <v>0</v>
      </c>
    </row>
  </sheetData>
  <conditionalFormatting sqref="B2:B56 D2:F56 B58:B59">
    <cfRule type="containsText" dxfId="13" priority="9" operator="containsText" text="OK">
      <formula>NOT(ISERROR(SEARCH("OK",B2)))</formula>
    </cfRule>
  </conditionalFormatting>
  <conditionalFormatting sqref="B2:B56 D2:F56 B58:B59">
    <cfRule type="containsText" dxfId="12" priority="8" operator="containsText" text="NOTOK">
      <formula>NOT(ISERROR(SEARCH("NOTOK",B2)))</formula>
    </cfRule>
  </conditionalFormatting>
  <conditionalFormatting sqref="A2:A56">
    <cfRule type="expression" dxfId="11" priority="2">
      <formula>OR(B2 = "NOTOK", D2 = "NOTOK", E2= "NOTOK", F2 = "NOTOK")</formula>
    </cfRule>
    <cfRule type="expression" dxfId="10" priority="1">
      <formula>AND(B2 = "OK", D2 = "OK", E2 = "OK", F2 = "OK")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pane ySplit="1" topLeftCell="A29" activePane="bottomLeft" state="frozen"/>
      <selection pane="bottomLeft" activeCell="D48" sqref="D48"/>
    </sheetView>
  </sheetViews>
  <sheetFormatPr defaultRowHeight="15"/>
  <cols>
    <col min="2" max="2" width="29.28515625" bestFit="1" customWidth="1"/>
    <col min="3" max="3" width="9.85546875" bestFit="1" customWidth="1"/>
    <col min="4" max="4" width="16.5703125" bestFit="1" customWidth="1"/>
    <col min="9" max="9" width="14.7109375" bestFit="1" customWidth="1"/>
  </cols>
  <sheetData>
    <row r="1" spans="1:10" ht="16.5" thickTop="1" thickBot="1">
      <c r="A1" s="4" t="s">
        <v>158</v>
      </c>
      <c r="B1" s="4" t="s">
        <v>5</v>
      </c>
      <c r="C1" s="4" t="s">
        <v>16</v>
      </c>
      <c r="D1" s="4" t="s">
        <v>2</v>
      </c>
      <c r="E1" s="4" t="s">
        <v>3</v>
      </c>
      <c r="F1" s="4" t="s">
        <v>4</v>
      </c>
      <c r="G1" s="4" t="s">
        <v>7</v>
      </c>
      <c r="H1" s="8" t="s">
        <v>164</v>
      </c>
      <c r="I1" s="8" t="s">
        <v>169</v>
      </c>
      <c r="J1" s="8" t="s">
        <v>170</v>
      </c>
    </row>
    <row r="2" spans="1:10" ht="15.75" thickTop="1">
      <c r="A2" t="s">
        <v>59</v>
      </c>
      <c r="B2" t="s">
        <v>161</v>
      </c>
      <c r="C2">
        <v>2</v>
      </c>
      <c r="D2" t="s">
        <v>161</v>
      </c>
      <c r="E2" t="s">
        <v>161</v>
      </c>
      <c r="F2" t="s">
        <v>161</v>
      </c>
      <c r="H2" s="3">
        <f>C2/$C$47</f>
        <v>3.2786885245901641E-2</v>
      </c>
      <c r="I2" t="b">
        <f>AND(B2 = "OK", D2 = "OK", E2 = "OK", F2 = "OK")</f>
        <v>0</v>
      </c>
      <c r="J2">
        <f>IF(I2 = TRUE,C2,0)</f>
        <v>0</v>
      </c>
    </row>
    <row r="3" spans="1:10">
      <c r="A3" t="s">
        <v>160</v>
      </c>
      <c r="B3" t="s">
        <v>161</v>
      </c>
      <c r="C3">
        <v>1</v>
      </c>
      <c r="D3" t="s">
        <v>161</v>
      </c>
      <c r="E3" t="s">
        <v>161</v>
      </c>
      <c r="F3" t="s">
        <v>161</v>
      </c>
      <c r="H3" s="3">
        <f t="shared" ref="H3:H45" si="0">C3/$C$47</f>
        <v>1.6393442622950821E-2</v>
      </c>
      <c r="I3" t="b">
        <f t="shared" ref="I3:I45" si="1">AND(B3 = "OK", D3 = "OK", E3 = "OK", F3 = "OK")</f>
        <v>0</v>
      </c>
      <c r="J3">
        <f t="shared" ref="J3:J45" si="2">IF(I3 = TRUE,C3,0)</f>
        <v>0</v>
      </c>
    </row>
    <row r="4" spans="1:10">
      <c r="A4" t="s">
        <v>60</v>
      </c>
      <c r="B4" t="s">
        <v>161</v>
      </c>
      <c r="C4">
        <v>1</v>
      </c>
      <c r="D4" t="s">
        <v>161</v>
      </c>
      <c r="E4" t="s">
        <v>161</v>
      </c>
      <c r="F4" t="s">
        <v>161</v>
      </c>
      <c r="H4" s="3">
        <f t="shared" si="0"/>
        <v>1.6393442622950821E-2</v>
      </c>
      <c r="I4" t="b">
        <f t="shared" si="1"/>
        <v>0</v>
      </c>
      <c r="J4">
        <f t="shared" si="2"/>
        <v>0</v>
      </c>
    </row>
    <row r="5" spans="1:10">
      <c r="A5" t="s">
        <v>61</v>
      </c>
      <c r="B5" t="s">
        <v>161</v>
      </c>
      <c r="C5">
        <v>1</v>
      </c>
      <c r="D5" t="s">
        <v>161</v>
      </c>
      <c r="E5" t="s">
        <v>161</v>
      </c>
      <c r="F5" t="s">
        <v>161</v>
      </c>
      <c r="H5" s="3">
        <f t="shared" si="0"/>
        <v>1.6393442622950821E-2</v>
      </c>
      <c r="I5" t="b">
        <f t="shared" si="1"/>
        <v>0</v>
      </c>
      <c r="J5">
        <f t="shared" si="2"/>
        <v>0</v>
      </c>
    </row>
    <row r="6" spans="1:10">
      <c r="A6" t="s">
        <v>62</v>
      </c>
      <c r="B6" t="s">
        <v>161</v>
      </c>
      <c r="C6">
        <v>7</v>
      </c>
      <c r="D6" t="s">
        <v>161</v>
      </c>
      <c r="E6" t="s">
        <v>161</v>
      </c>
      <c r="F6" t="s">
        <v>161</v>
      </c>
      <c r="H6" s="3">
        <f t="shared" si="0"/>
        <v>0.11475409836065574</v>
      </c>
      <c r="I6" t="b">
        <f t="shared" si="1"/>
        <v>0</v>
      </c>
      <c r="J6">
        <f t="shared" si="2"/>
        <v>0</v>
      </c>
    </row>
    <row r="7" spans="1:10">
      <c r="A7" t="s">
        <v>63</v>
      </c>
      <c r="B7" t="s">
        <v>161</v>
      </c>
      <c r="C7">
        <v>2</v>
      </c>
      <c r="D7" t="s">
        <v>161</v>
      </c>
      <c r="E7" t="s">
        <v>161</v>
      </c>
      <c r="F7" t="s">
        <v>161</v>
      </c>
      <c r="H7" s="3">
        <f t="shared" si="0"/>
        <v>3.2786885245901641E-2</v>
      </c>
      <c r="I7" t="b">
        <f t="shared" si="1"/>
        <v>0</v>
      </c>
      <c r="J7">
        <f t="shared" si="2"/>
        <v>0</v>
      </c>
    </row>
    <row r="8" spans="1:10">
      <c r="A8" t="s">
        <v>64</v>
      </c>
      <c r="B8" t="s">
        <v>161</v>
      </c>
      <c r="C8">
        <v>1</v>
      </c>
      <c r="D8" t="s">
        <v>161</v>
      </c>
      <c r="E8" t="s">
        <v>161</v>
      </c>
      <c r="F8" t="s">
        <v>161</v>
      </c>
      <c r="H8" s="3">
        <f t="shared" si="0"/>
        <v>1.6393442622950821E-2</v>
      </c>
      <c r="I8" t="b">
        <f t="shared" si="1"/>
        <v>0</v>
      </c>
      <c r="J8">
        <f t="shared" si="2"/>
        <v>0</v>
      </c>
    </row>
    <row r="9" spans="1:10">
      <c r="A9" t="s">
        <v>65</v>
      </c>
      <c r="B9" t="s">
        <v>161</v>
      </c>
      <c r="D9" t="s">
        <v>161</v>
      </c>
      <c r="E9" t="s">
        <v>161</v>
      </c>
      <c r="F9" t="s">
        <v>161</v>
      </c>
      <c r="H9" s="3">
        <f t="shared" si="0"/>
        <v>0</v>
      </c>
      <c r="I9" t="b">
        <f t="shared" si="1"/>
        <v>0</v>
      </c>
      <c r="J9">
        <f t="shared" si="2"/>
        <v>0</v>
      </c>
    </row>
    <row r="10" spans="1:10">
      <c r="A10" t="s">
        <v>66</v>
      </c>
      <c r="B10" t="s">
        <v>161</v>
      </c>
      <c r="C10">
        <v>1</v>
      </c>
      <c r="D10" t="s">
        <v>161</v>
      </c>
      <c r="E10" t="s">
        <v>161</v>
      </c>
      <c r="F10" t="s">
        <v>161</v>
      </c>
      <c r="H10" s="3">
        <f t="shared" si="0"/>
        <v>1.6393442622950821E-2</v>
      </c>
      <c r="I10" t="b">
        <f t="shared" si="1"/>
        <v>0</v>
      </c>
      <c r="J10">
        <f t="shared" si="2"/>
        <v>0</v>
      </c>
    </row>
    <row r="11" spans="1:10">
      <c r="A11" t="s">
        <v>67</v>
      </c>
      <c r="B11" t="s">
        <v>161</v>
      </c>
      <c r="C11">
        <v>1</v>
      </c>
      <c r="D11" t="s">
        <v>161</v>
      </c>
      <c r="E11" t="s">
        <v>161</v>
      </c>
      <c r="F11" t="s">
        <v>161</v>
      </c>
      <c r="H11" s="3">
        <f t="shared" si="0"/>
        <v>1.6393442622950821E-2</v>
      </c>
      <c r="I11" t="b">
        <f t="shared" si="1"/>
        <v>0</v>
      </c>
      <c r="J11">
        <f t="shared" si="2"/>
        <v>0</v>
      </c>
    </row>
    <row r="12" spans="1:10">
      <c r="A12" t="s">
        <v>68</v>
      </c>
      <c r="B12" t="s">
        <v>161</v>
      </c>
      <c r="C12">
        <v>2</v>
      </c>
      <c r="D12" t="s">
        <v>161</v>
      </c>
      <c r="E12" t="s">
        <v>161</v>
      </c>
      <c r="F12" t="s">
        <v>161</v>
      </c>
      <c r="H12" s="3">
        <f t="shared" si="0"/>
        <v>3.2786885245901641E-2</v>
      </c>
      <c r="I12" t="b">
        <f t="shared" si="1"/>
        <v>0</v>
      </c>
      <c r="J12">
        <f t="shared" si="2"/>
        <v>0</v>
      </c>
    </row>
    <row r="13" spans="1:10">
      <c r="A13" t="s">
        <v>69</v>
      </c>
      <c r="B13" t="s">
        <v>161</v>
      </c>
      <c r="C13">
        <v>1</v>
      </c>
      <c r="D13" t="s">
        <v>161</v>
      </c>
      <c r="E13" t="s">
        <v>161</v>
      </c>
      <c r="F13" t="s">
        <v>161</v>
      </c>
      <c r="H13" s="3">
        <f t="shared" si="0"/>
        <v>1.6393442622950821E-2</v>
      </c>
      <c r="I13" t="b">
        <f t="shared" si="1"/>
        <v>0</v>
      </c>
      <c r="J13">
        <f t="shared" si="2"/>
        <v>0</v>
      </c>
    </row>
    <row r="14" spans="1:10">
      <c r="A14" t="s">
        <v>70</v>
      </c>
      <c r="B14" t="s">
        <v>161</v>
      </c>
      <c r="C14">
        <v>1</v>
      </c>
      <c r="D14" t="s">
        <v>161</v>
      </c>
      <c r="E14" t="s">
        <v>161</v>
      </c>
      <c r="F14" t="s">
        <v>161</v>
      </c>
      <c r="H14" s="3">
        <f t="shared" si="0"/>
        <v>1.6393442622950821E-2</v>
      </c>
      <c r="I14" t="b">
        <f t="shared" si="1"/>
        <v>0</v>
      </c>
      <c r="J14">
        <f t="shared" si="2"/>
        <v>0</v>
      </c>
    </row>
    <row r="15" spans="1:10">
      <c r="A15" t="s">
        <v>71</v>
      </c>
      <c r="B15" t="s">
        <v>161</v>
      </c>
      <c r="C15">
        <v>1</v>
      </c>
      <c r="D15" t="s">
        <v>161</v>
      </c>
      <c r="E15" t="s">
        <v>161</v>
      </c>
      <c r="F15" t="s">
        <v>161</v>
      </c>
      <c r="H15" s="3">
        <f t="shared" si="0"/>
        <v>1.6393442622950821E-2</v>
      </c>
      <c r="I15" t="b">
        <f t="shared" si="1"/>
        <v>0</v>
      </c>
      <c r="J15">
        <f t="shared" si="2"/>
        <v>0</v>
      </c>
    </row>
    <row r="16" spans="1:10">
      <c r="A16" t="s">
        <v>72</v>
      </c>
      <c r="B16" t="s">
        <v>161</v>
      </c>
      <c r="C16">
        <v>3</v>
      </c>
      <c r="D16" t="s">
        <v>161</v>
      </c>
      <c r="E16" t="s">
        <v>161</v>
      </c>
      <c r="F16" t="s">
        <v>161</v>
      </c>
      <c r="H16" s="3">
        <f t="shared" si="0"/>
        <v>4.9180327868852458E-2</v>
      </c>
      <c r="I16" t="b">
        <f t="shared" si="1"/>
        <v>0</v>
      </c>
      <c r="J16">
        <f t="shared" si="2"/>
        <v>0</v>
      </c>
    </row>
    <row r="17" spans="1:10">
      <c r="A17" t="s">
        <v>73</v>
      </c>
      <c r="B17" t="s">
        <v>161</v>
      </c>
      <c r="C17">
        <v>3</v>
      </c>
      <c r="D17" t="s">
        <v>161</v>
      </c>
      <c r="E17" t="s">
        <v>161</v>
      </c>
      <c r="F17" t="s">
        <v>161</v>
      </c>
      <c r="H17" s="3">
        <f t="shared" si="0"/>
        <v>4.9180327868852458E-2</v>
      </c>
      <c r="I17" t="b">
        <f t="shared" si="1"/>
        <v>0</v>
      </c>
      <c r="J17">
        <f t="shared" si="2"/>
        <v>0</v>
      </c>
    </row>
    <row r="18" spans="1:10">
      <c r="A18" t="s">
        <v>74</v>
      </c>
      <c r="B18" t="s">
        <v>161</v>
      </c>
      <c r="C18">
        <v>1</v>
      </c>
      <c r="D18" t="s">
        <v>161</v>
      </c>
      <c r="E18" t="s">
        <v>161</v>
      </c>
      <c r="F18" t="s">
        <v>161</v>
      </c>
      <c r="H18" s="3">
        <f t="shared" si="0"/>
        <v>1.6393442622950821E-2</v>
      </c>
      <c r="I18" t="b">
        <f t="shared" si="1"/>
        <v>0</v>
      </c>
      <c r="J18">
        <f t="shared" si="2"/>
        <v>0</v>
      </c>
    </row>
    <row r="19" spans="1:10">
      <c r="A19" t="s">
        <v>75</v>
      </c>
      <c r="B19" t="s">
        <v>161</v>
      </c>
      <c r="C19">
        <v>1</v>
      </c>
      <c r="D19" t="s">
        <v>161</v>
      </c>
      <c r="E19" t="s">
        <v>161</v>
      </c>
      <c r="F19" t="s">
        <v>161</v>
      </c>
      <c r="H19" s="3">
        <f t="shared" si="0"/>
        <v>1.6393442622950821E-2</v>
      </c>
      <c r="I19" t="b">
        <f t="shared" si="1"/>
        <v>0</v>
      </c>
      <c r="J19">
        <f t="shared" si="2"/>
        <v>0</v>
      </c>
    </row>
    <row r="20" spans="1:10">
      <c r="A20" t="s">
        <v>76</v>
      </c>
      <c r="B20" t="s">
        <v>161</v>
      </c>
      <c r="C20">
        <v>5</v>
      </c>
      <c r="D20" t="s">
        <v>161</v>
      </c>
      <c r="E20" t="s">
        <v>161</v>
      </c>
      <c r="F20" t="s">
        <v>161</v>
      </c>
      <c r="H20" s="3">
        <f t="shared" si="0"/>
        <v>8.1967213114754092E-2</v>
      </c>
      <c r="I20" t="b">
        <f t="shared" si="1"/>
        <v>0</v>
      </c>
      <c r="J20">
        <f t="shared" si="2"/>
        <v>0</v>
      </c>
    </row>
    <row r="21" spans="1:10">
      <c r="A21" t="s">
        <v>77</v>
      </c>
      <c r="B21" t="s">
        <v>161</v>
      </c>
      <c r="C21">
        <v>1</v>
      </c>
      <c r="D21" t="s">
        <v>161</v>
      </c>
      <c r="E21" t="s">
        <v>161</v>
      </c>
      <c r="F21" t="s">
        <v>161</v>
      </c>
      <c r="H21" s="3">
        <f t="shared" si="0"/>
        <v>1.6393442622950821E-2</v>
      </c>
      <c r="I21" t="b">
        <f t="shared" si="1"/>
        <v>0</v>
      </c>
      <c r="J21">
        <f t="shared" si="2"/>
        <v>0</v>
      </c>
    </row>
    <row r="22" spans="1:10">
      <c r="A22" t="s">
        <v>78</v>
      </c>
      <c r="B22" t="s">
        <v>161</v>
      </c>
      <c r="C22">
        <v>1</v>
      </c>
      <c r="D22" t="s">
        <v>161</v>
      </c>
      <c r="E22" t="s">
        <v>161</v>
      </c>
      <c r="F22" t="s">
        <v>161</v>
      </c>
      <c r="H22" s="3">
        <f t="shared" si="0"/>
        <v>1.6393442622950821E-2</v>
      </c>
      <c r="I22" t="b">
        <f t="shared" si="1"/>
        <v>0</v>
      </c>
      <c r="J22">
        <f t="shared" si="2"/>
        <v>0</v>
      </c>
    </row>
    <row r="23" spans="1:10">
      <c r="A23" t="s">
        <v>79</v>
      </c>
      <c r="B23" t="s">
        <v>161</v>
      </c>
      <c r="C23">
        <v>1</v>
      </c>
      <c r="D23" t="s">
        <v>161</v>
      </c>
      <c r="E23" t="s">
        <v>161</v>
      </c>
      <c r="F23" t="s">
        <v>161</v>
      </c>
      <c r="H23" s="3">
        <f t="shared" si="0"/>
        <v>1.6393442622950821E-2</v>
      </c>
      <c r="I23" t="b">
        <f t="shared" si="1"/>
        <v>0</v>
      </c>
      <c r="J23">
        <f t="shared" si="2"/>
        <v>0</v>
      </c>
    </row>
    <row r="24" spans="1:10">
      <c r="A24" t="s">
        <v>80</v>
      </c>
      <c r="B24" t="s">
        <v>161</v>
      </c>
      <c r="C24">
        <v>1</v>
      </c>
      <c r="D24" t="s">
        <v>161</v>
      </c>
      <c r="E24" t="s">
        <v>161</v>
      </c>
      <c r="F24" t="s">
        <v>161</v>
      </c>
      <c r="H24" s="3">
        <f t="shared" si="0"/>
        <v>1.6393442622950821E-2</v>
      </c>
      <c r="I24" t="b">
        <f t="shared" si="1"/>
        <v>0</v>
      </c>
      <c r="J24">
        <f t="shared" si="2"/>
        <v>0</v>
      </c>
    </row>
    <row r="25" spans="1:10">
      <c r="A25" t="s">
        <v>81</v>
      </c>
      <c r="B25" t="s">
        <v>161</v>
      </c>
      <c r="C25">
        <v>1</v>
      </c>
      <c r="D25" t="s">
        <v>161</v>
      </c>
      <c r="E25" t="s">
        <v>161</v>
      </c>
      <c r="F25" t="s">
        <v>161</v>
      </c>
      <c r="H25" s="3">
        <f t="shared" si="0"/>
        <v>1.6393442622950821E-2</v>
      </c>
      <c r="I25" t="b">
        <f t="shared" si="1"/>
        <v>0</v>
      </c>
      <c r="J25">
        <f t="shared" si="2"/>
        <v>0</v>
      </c>
    </row>
    <row r="26" spans="1:10">
      <c r="A26" t="s">
        <v>82</v>
      </c>
      <c r="B26" t="s">
        <v>161</v>
      </c>
      <c r="C26">
        <v>1</v>
      </c>
      <c r="D26" t="s">
        <v>161</v>
      </c>
      <c r="E26" t="s">
        <v>161</v>
      </c>
      <c r="F26" t="s">
        <v>161</v>
      </c>
      <c r="H26" s="3">
        <f t="shared" si="0"/>
        <v>1.6393442622950821E-2</v>
      </c>
      <c r="I26" t="b">
        <f t="shared" si="1"/>
        <v>0</v>
      </c>
      <c r="J26">
        <f t="shared" si="2"/>
        <v>0</v>
      </c>
    </row>
    <row r="27" spans="1:10">
      <c r="A27" t="s">
        <v>83</v>
      </c>
      <c r="B27" t="s">
        <v>161</v>
      </c>
      <c r="C27">
        <v>1</v>
      </c>
      <c r="D27" t="s">
        <v>161</v>
      </c>
      <c r="E27" t="s">
        <v>161</v>
      </c>
      <c r="F27" t="s">
        <v>161</v>
      </c>
      <c r="H27" s="3">
        <f t="shared" si="0"/>
        <v>1.6393442622950821E-2</v>
      </c>
      <c r="I27" t="b">
        <f t="shared" si="1"/>
        <v>0</v>
      </c>
      <c r="J27">
        <f t="shared" si="2"/>
        <v>0</v>
      </c>
    </row>
    <row r="28" spans="1:10">
      <c r="A28" t="s">
        <v>84</v>
      </c>
      <c r="B28" t="s">
        <v>161</v>
      </c>
      <c r="D28" t="s">
        <v>161</v>
      </c>
      <c r="E28" t="s">
        <v>161</v>
      </c>
      <c r="F28" t="s">
        <v>161</v>
      </c>
      <c r="H28" s="3">
        <f t="shared" si="0"/>
        <v>0</v>
      </c>
      <c r="I28" t="b">
        <f t="shared" si="1"/>
        <v>0</v>
      </c>
      <c r="J28">
        <f t="shared" si="2"/>
        <v>0</v>
      </c>
    </row>
    <row r="29" spans="1:10">
      <c r="A29" t="s">
        <v>85</v>
      </c>
      <c r="B29" t="s">
        <v>161</v>
      </c>
      <c r="C29">
        <v>1</v>
      </c>
      <c r="D29" t="s">
        <v>161</v>
      </c>
      <c r="E29" t="s">
        <v>161</v>
      </c>
      <c r="F29" t="s">
        <v>161</v>
      </c>
      <c r="H29" s="3">
        <f t="shared" si="0"/>
        <v>1.6393442622950821E-2</v>
      </c>
      <c r="I29" t="b">
        <f t="shared" si="1"/>
        <v>0</v>
      </c>
      <c r="J29">
        <f t="shared" si="2"/>
        <v>0</v>
      </c>
    </row>
    <row r="30" spans="1:10">
      <c r="A30" t="s">
        <v>86</v>
      </c>
      <c r="B30" t="s">
        <v>161</v>
      </c>
      <c r="C30">
        <v>1</v>
      </c>
      <c r="D30" t="s">
        <v>161</v>
      </c>
      <c r="E30" t="s">
        <v>161</v>
      </c>
      <c r="F30" t="s">
        <v>161</v>
      </c>
      <c r="H30" s="3">
        <f t="shared" si="0"/>
        <v>1.6393442622950821E-2</v>
      </c>
      <c r="I30" t="b">
        <f t="shared" si="1"/>
        <v>0</v>
      </c>
      <c r="J30">
        <f t="shared" si="2"/>
        <v>0</v>
      </c>
    </row>
    <row r="31" spans="1:10">
      <c r="A31" t="s">
        <v>87</v>
      </c>
      <c r="B31" t="s">
        <v>161</v>
      </c>
      <c r="C31">
        <v>1</v>
      </c>
      <c r="D31" t="s">
        <v>161</v>
      </c>
      <c r="E31" t="s">
        <v>161</v>
      </c>
      <c r="F31" t="s">
        <v>161</v>
      </c>
      <c r="H31" s="3">
        <f t="shared" si="0"/>
        <v>1.6393442622950821E-2</v>
      </c>
      <c r="I31" t="b">
        <f t="shared" si="1"/>
        <v>0</v>
      </c>
      <c r="J31">
        <f t="shared" si="2"/>
        <v>0</v>
      </c>
    </row>
    <row r="32" spans="1:10">
      <c r="A32" t="s">
        <v>88</v>
      </c>
      <c r="B32" t="s">
        <v>161</v>
      </c>
      <c r="C32">
        <v>2</v>
      </c>
      <c r="D32" t="s">
        <v>161</v>
      </c>
      <c r="E32" t="s">
        <v>161</v>
      </c>
      <c r="F32" t="s">
        <v>161</v>
      </c>
      <c r="H32" s="3">
        <f t="shared" si="0"/>
        <v>3.2786885245901641E-2</v>
      </c>
      <c r="I32" t="b">
        <f t="shared" si="1"/>
        <v>0</v>
      </c>
      <c r="J32">
        <f t="shared" si="2"/>
        <v>0</v>
      </c>
    </row>
    <row r="33" spans="1:10">
      <c r="A33" t="s">
        <v>89</v>
      </c>
      <c r="B33" t="s">
        <v>161</v>
      </c>
      <c r="C33">
        <v>1</v>
      </c>
      <c r="D33" t="s">
        <v>161</v>
      </c>
      <c r="E33" t="s">
        <v>161</v>
      </c>
      <c r="F33" t="s">
        <v>161</v>
      </c>
      <c r="H33" s="3">
        <f t="shared" si="0"/>
        <v>1.6393442622950821E-2</v>
      </c>
      <c r="I33" t="b">
        <f t="shared" si="1"/>
        <v>0</v>
      </c>
      <c r="J33">
        <f t="shared" si="2"/>
        <v>0</v>
      </c>
    </row>
    <row r="34" spans="1:10">
      <c r="A34" t="s">
        <v>90</v>
      </c>
      <c r="B34" t="s">
        <v>161</v>
      </c>
      <c r="C34">
        <v>1</v>
      </c>
      <c r="D34" t="s">
        <v>161</v>
      </c>
      <c r="E34" t="s">
        <v>161</v>
      </c>
      <c r="F34" t="s">
        <v>161</v>
      </c>
      <c r="H34" s="3">
        <f t="shared" si="0"/>
        <v>1.6393442622950821E-2</v>
      </c>
      <c r="I34" t="b">
        <f t="shared" si="1"/>
        <v>0</v>
      </c>
      <c r="J34">
        <f t="shared" si="2"/>
        <v>0</v>
      </c>
    </row>
    <row r="35" spans="1:10">
      <c r="A35" t="s">
        <v>91</v>
      </c>
      <c r="B35" t="s">
        <v>161</v>
      </c>
      <c r="C35">
        <v>1</v>
      </c>
      <c r="D35" t="s">
        <v>161</v>
      </c>
      <c r="E35" t="s">
        <v>161</v>
      </c>
      <c r="F35" t="s">
        <v>161</v>
      </c>
      <c r="H35" s="3">
        <f t="shared" si="0"/>
        <v>1.6393442622950821E-2</v>
      </c>
      <c r="I35" t="b">
        <f t="shared" si="1"/>
        <v>0</v>
      </c>
      <c r="J35">
        <f t="shared" si="2"/>
        <v>0</v>
      </c>
    </row>
    <row r="36" spans="1:10">
      <c r="A36" t="s">
        <v>92</v>
      </c>
      <c r="B36" t="s">
        <v>161</v>
      </c>
      <c r="C36">
        <v>1</v>
      </c>
      <c r="D36" t="s">
        <v>161</v>
      </c>
      <c r="E36" t="s">
        <v>161</v>
      </c>
      <c r="F36" t="s">
        <v>161</v>
      </c>
      <c r="H36" s="3">
        <f t="shared" si="0"/>
        <v>1.6393442622950821E-2</v>
      </c>
      <c r="I36" t="b">
        <f t="shared" si="1"/>
        <v>0</v>
      </c>
      <c r="J36">
        <f t="shared" si="2"/>
        <v>0</v>
      </c>
    </row>
    <row r="37" spans="1:10">
      <c r="A37" t="s">
        <v>93</v>
      </c>
      <c r="B37" t="s">
        <v>161</v>
      </c>
      <c r="C37">
        <v>2</v>
      </c>
      <c r="D37" t="s">
        <v>161</v>
      </c>
      <c r="E37" t="s">
        <v>161</v>
      </c>
      <c r="F37" t="s">
        <v>161</v>
      </c>
      <c r="H37" s="3">
        <f t="shared" si="0"/>
        <v>3.2786885245901641E-2</v>
      </c>
      <c r="I37" t="b">
        <f t="shared" si="1"/>
        <v>0</v>
      </c>
      <c r="J37">
        <f t="shared" si="2"/>
        <v>0</v>
      </c>
    </row>
    <row r="38" spans="1:10">
      <c r="A38" t="s">
        <v>94</v>
      </c>
      <c r="B38" t="s">
        <v>161</v>
      </c>
      <c r="C38">
        <v>1</v>
      </c>
      <c r="D38" t="s">
        <v>161</v>
      </c>
      <c r="E38" t="s">
        <v>161</v>
      </c>
      <c r="F38" t="s">
        <v>161</v>
      </c>
      <c r="H38" s="3">
        <f t="shared" si="0"/>
        <v>1.6393442622950821E-2</v>
      </c>
      <c r="I38" t="b">
        <f t="shared" si="1"/>
        <v>0</v>
      </c>
      <c r="J38">
        <f t="shared" si="2"/>
        <v>0</v>
      </c>
    </row>
    <row r="39" spans="1:10">
      <c r="A39" t="s">
        <v>95</v>
      </c>
      <c r="B39" t="s">
        <v>161</v>
      </c>
      <c r="C39">
        <v>1</v>
      </c>
      <c r="D39" t="s">
        <v>161</v>
      </c>
      <c r="E39" t="s">
        <v>161</v>
      </c>
      <c r="F39" t="s">
        <v>161</v>
      </c>
      <c r="H39" s="3">
        <f t="shared" si="0"/>
        <v>1.6393442622950821E-2</v>
      </c>
      <c r="I39" t="b">
        <f t="shared" si="1"/>
        <v>0</v>
      </c>
      <c r="J39">
        <f t="shared" si="2"/>
        <v>0</v>
      </c>
    </row>
    <row r="40" spans="1:10">
      <c r="A40" t="s">
        <v>96</v>
      </c>
      <c r="B40" t="s">
        <v>161</v>
      </c>
      <c r="C40">
        <v>1</v>
      </c>
      <c r="D40" t="s">
        <v>161</v>
      </c>
      <c r="E40" t="s">
        <v>161</v>
      </c>
      <c r="F40" t="s">
        <v>161</v>
      </c>
      <c r="H40" s="3">
        <f t="shared" si="0"/>
        <v>1.6393442622950821E-2</v>
      </c>
      <c r="I40" t="b">
        <f t="shared" si="1"/>
        <v>0</v>
      </c>
      <c r="J40">
        <f t="shared" si="2"/>
        <v>0</v>
      </c>
    </row>
    <row r="41" spans="1:10">
      <c r="A41" t="s">
        <v>97</v>
      </c>
      <c r="B41" t="s">
        <v>161</v>
      </c>
      <c r="C41">
        <v>1</v>
      </c>
      <c r="D41" t="s">
        <v>161</v>
      </c>
      <c r="E41" t="s">
        <v>161</v>
      </c>
      <c r="F41" t="s">
        <v>161</v>
      </c>
      <c r="H41" s="3">
        <f t="shared" si="0"/>
        <v>1.6393442622950821E-2</v>
      </c>
      <c r="I41" t="b">
        <f t="shared" si="1"/>
        <v>0</v>
      </c>
      <c r="J41">
        <f t="shared" si="2"/>
        <v>0</v>
      </c>
    </row>
    <row r="42" spans="1:10">
      <c r="A42" t="s">
        <v>98</v>
      </c>
      <c r="B42" t="s">
        <v>161</v>
      </c>
      <c r="C42">
        <v>2</v>
      </c>
      <c r="D42" t="s">
        <v>161</v>
      </c>
      <c r="E42" t="s">
        <v>161</v>
      </c>
      <c r="F42" t="s">
        <v>161</v>
      </c>
      <c r="H42" s="3">
        <f t="shared" si="0"/>
        <v>3.2786885245901641E-2</v>
      </c>
      <c r="I42" t="b">
        <f t="shared" si="1"/>
        <v>0</v>
      </c>
      <c r="J42">
        <f t="shared" si="2"/>
        <v>0</v>
      </c>
    </row>
    <row r="43" spans="1:10">
      <c r="A43" t="s">
        <v>99</v>
      </c>
      <c r="B43" t="s">
        <v>161</v>
      </c>
      <c r="C43">
        <v>1</v>
      </c>
      <c r="D43" t="s">
        <v>161</v>
      </c>
      <c r="E43" t="s">
        <v>161</v>
      </c>
      <c r="F43" t="s">
        <v>161</v>
      </c>
      <c r="H43" s="3">
        <f t="shared" si="0"/>
        <v>1.6393442622950821E-2</v>
      </c>
      <c r="I43" t="b">
        <f t="shared" si="1"/>
        <v>0</v>
      </c>
      <c r="J43">
        <f t="shared" si="2"/>
        <v>0</v>
      </c>
    </row>
    <row r="44" spans="1:10">
      <c r="A44" t="s">
        <v>100</v>
      </c>
      <c r="B44" t="s">
        <v>161</v>
      </c>
      <c r="C44">
        <v>1</v>
      </c>
      <c r="D44" t="s">
        <v>161</v>
      </c>
      <c r="E44" t="s">
        <v>161</v>
      </c>
      <c r="F44" t="s">
        <v>161</v>
      </c>
      <c r="H44" s="3">
        <f t="shared" si="0"/>
        <v>1.6393442622950821E-2</v>
      </c>
      <c r="I44" t="b">
        <f t="shared" si="1"/>
        <v>0</v>
      </c>
      <c r="J44">
        <f t="shared" si="2"/>
        <v>0</v>
      </c>
    </row>
    <row r="45" spans="1:10">
      <c r="A45" t="s">
        <v>101</v>
      </c>
      <c r="B45" t="s">
        <v>161</v>
      </c>
      <c r="D45" t="s">
        <v>161</v>
      </c>
      <c r="E45" t="s">
        <v>161</v>
      </c>
      <c r="F45" t="s">
        <v>161</v>
      </c>
      <c r="H45" s="3">
        <f t="shared" si="0"/>
        <v>0</v>
      </c>
      <c r="I45" t="b">
        <f t="shared" si="1"/>
        <v>0</v>
      </c>
      <c r="J45">
        <f t="shared" si="2"/>
        <v>0</v>
      </c>
    </row>
    <row r="46" spans="1:10">
      <c r="A46" s="2"/>
    </row>
    <row r="47" spans="1:10">
      <c r="A47">
        <f>COUNTA(A2:A45)</f>
        <v>44</v>
      </c>
      <c r="B47" t="s">
        <v>162</v>
      </c>
      <c r="C47">
        <f>SUM(C2:C45)</f>
        <v>61</v>
      </c>
      <c r="H47" s="9">
        <f>SUM(H2:H45)</f>
        <v>1.0000000000000004</v>
      </c>
      <c r="I47">
        <f>COUNTIF(I2:I45,TRUE)</f>
        <v>0</v>
      </c>
      <c r="J47">
        <f>SUM(J2:J45)</f>
        <v>0</v>
      </c>
    </row>
    <row r="48" spans="1:10">
      <c r="B48" t="s">
        <v>167</v>
      </c>
      <c r="C48">
        <f>J47</f>
        <v>0</v>
      </c>
    </row>
  </sheetData>
  <conditionalFormatting sqref="B2:B45 D2:F45 B47:B48">
    <cfRule type="containsText" dxfId="9" priority="5" operator="containsText" text="OK">
      <formula>NOT(ISERROR(SEARCH("OK",B2)))</formula>
    </cfRule>
    <cfRule type="containsText" dxfId="8" priority="4" operator="containsText" text="NOTOK">
      <formula>NOT(ISERROR(SEARCH("NOTOK",B2)))</formula>
    </cfRule>
  </conditionalFormatting>
  <conditionalFormatting sqref="A2:A45">
    <cfRule type="expression" dxfId="7" priority="3">
      <formula>AND(B2="OK",D2="OK",E2="OK",F2="OK")</formula>
    </cfRule>
    <cfRule type="expression" dxfId="6" priority="1">
      <formula>OR(B2 ="NOTOK",D2 ="NOTOK",E2 ="NOTOK",F2 ="NOTOK")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E10" sqref="E10"/>
    </sheetView>
  </sheetViews>
  <sheetFormatPr defaultRowHeight="15"/>
  <cols>
    <col min="4" max="4" width="10.140625" bestFit="1" customWidth="1"/>
    <col min="5" max="5" width="14" bestFit="1" customWidth="1"/>
    <col min="6" max="6" width="11.85546875" bestFit="1" customWidth="1"/>
    <col min="7" max="7" width="17.28515625" bestFit="1" customWidth="1"/>
  </cols>
  <sheetData>
    <row r="1" spans="1:8" ht="16.5" thickTop="1" thickBot="1">
      <c r="A1" s="4" t="s">
        <v>1</v>
      </c>
      <c r="B1" s="4" t="s">
        <v>11</v>
      </c>
      <c r="C1" s="4" t="s">
        <v>12</v>
      </c>
      <c r="D1" s="4" t="s">
        <v>13</v>
      </c>
      <c r="E1" s="4" t="s">
        <v>166</v>
      </c>
      <c r="F1" s="4" t="s">
        <v>165</v>
      </c>
      <c r="G1" s="8" t="s">
        <v>163</v>
      </c>
      <c r="H1" s="8" t="s">
        <v>164</v>
      </c>
    </row>
    <row r="2" spans="1:8" ht="15.75" thickTop="1">
      <c r="A2" t="s">
        <v>10</v>
      </c>
      <c r="B2">
        <f>DE!A58</f>
        <v>55</v>
      </c>
      <c r="C2">
        <f>DE!I58</f>
        <v>0</v>
      </c>
      <c r="D2" s="3">
        <f>100/B2*C2/100</f>
        <v>0</v>
      </c>
      <c r="E2" s="10">
        <f>DE!C59</f>
        <v>0</v>
      </c>
      <c r="F2" s="3">
        <f>E2/G2*H2</f>
        <v>0</v>
      </c>
      <c r="G2">
        <f>DE!C58</f>
        <v>73</v>
      </c>
      <c r="H2" s="3">
        <f>G2/$G$8</f>
        <v>0.28627450980392155</v>
      </c>
    </row>
    <row r="3" spans="1:8">
      <c r="A3" t="s">
        <v>102</v>
      </c>
      <c r="B3">
        <f>BE!A48</f>
        <v>45</v>
      </c>
      <c r="C3">
        <f>BE!I48</f>
        <v>2</v>
      </c>
      <c r="D3" s="3">
        <f>100/B3*C3/100</f>
        <v>4.4444444444444446E-2</v>
      </c>
      <c r="E3" s="10">
        <f>BE!C49</f>
        <v>2</v>
      </c>
      <c r="F3" s="3">
        <f>E3/G3*H3</f>
        <v>7.8431372549019607E-3</v>
      </c>
      <c r="G3">
        <f>BE!C48</f>
        <v>121</v>
      </c>
      <c r="H3" s="3">
        <f>G3/$G$8</f>
        <v>0.47450980392156861</v>
      </c>
    </row>
    <row r="4" spans="1:8">
      <c r="A4" t="s">
        <v>103</v>
      </c>
      <c r="B4">
        <f>NL!A47</f>
        <v>44</v>
      </c>
      <c r="C4">
        <f>NL!I47</f>
        <v>0</v>
      </c>
      <c r="D4" s="3">
        <f>100/B4*C4/100</f>
        <v>0</v>
      </c>
      <c r="E4" s="10">
        <f>NL!C48</f>
        <v>0</v>
      </c>
      <c r="F4" s="3">
        <f>E4/G4*H4</f>
        <v>0</v>
      </c>
      <c r="G4">
        <f>NL!C47</f>
        <v>61</v>
      </c>
      <c r="H4" s="3">
        <f>G4/$G$8</f>
        <v>0.23921568627450981</v>
      </c>
    </row>
    <row r="5" spans="1:8">
      <c r="D5" s="3"/>
      <c r="E5" s="3"/>
      <c r="F5" s="3"/>
    </row>
    <row r="6" spans="1:8">
      <c r="D6" s="3"/>
      <c r="E6" s="3"/>
      <c r="F6" s="3"/>
    </row>
    <row r="7" spans="1:8">
      <c r="D7" s="3"/>
      <c r="E7" s="3"/>
      <c r="F7" s="3"/>
    </row>
    <row r="8" spans="1:8">
      <c r="A8" s="5" t="s">
        <v>14</v>
      </c>
      <c r="B8" s="5">
        <f>B2+B3+B4</f>
        <v>144</v>
      </c>
      <c r="C8" s="5">
        <f>C2+C3+C4</f>
        <v>2</v>
      </c>
      <c r="D8" s="7">
        <f>(D4+D3+D2)/3</f>
        <v>1.4814814814814815E-2</v>
      </c>
      <c r="E8" s="11">
        <f>SUM(E2:E4)</f>
        <v>2</v>
      </c>
      <c r="F8" s="7">
        <f>SUM(F2:F4)</f>
        <v>7.8431372549019607E-3</v>
      </c>
      <c r="G8" s="5">
        <f>SUM(G2:G4)</f>
        <v>255</v>
      </c>
      <c r="H8" s="7">
        <f>SUM(H2:H4)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7AC66E965E644F944E15085EDF9EAA" ma:contentTypeVersion="13" ma:contentTypeDescription="Create a new document." ma:contentTypeScope="" ma:versionID="7366743149e3da0263b7832463913bf0">
  <xsd:schema xmlns:xsd="http://www.w3.org/2001/XMLSchema" xmlns:xs="http://www.w3.org/2001/XMLSchema" xmlns:p="http://schemas.microsoft.com/office/2006/metadata/properties" xmlns:ns2="2f1623d6-5e03-4897-8a05-d71a922e42ae" xmlns:ns3="5bb86724-ca78-4cd5-9ce2-ad21edbd2399" xmlns:ns4="708ddf4d-581d-4615-8a48-894dc93f49a9" xmlns:ns5="e65b0a3c-da6a-4af4-b28f-e493cdcf2ebd" xmlns:ns6="614bdbfb-d062-45d9-ad4a-3b7129ee9b58" targetNamespace="http://schemas.microsoft.com/office/2006/metadata/properties" ma:root="true" ma:fieldsID="82ee0f39df81b631aa2b3ecda511ae0c" ns2:_="" ns3:_="" ns4:_="" ns5:_="" ns6:_="">
    <xsd:import namespace="2f1623d6-5e03-4897-8a05-d71a922e42ae"/>
    <xsd:import namespace="5bb86724-ca78-4cd5-9ce2-ad21edbd2399"/>
    <xsd:import namespace="708ddf4d-581d-4615-8a48-894dc93f49a9"/>
    <xsd:import namespace="e65b0a3c-da6a-4af4-b28f-e493cdcf2ebd"/>
    <xsd:import namespace="614bdbfb-d062-45d9-ad4a-3b7129ee9b58"/>
    <xsd:element name="properties">
      <xsd:complexType>
        <xsd:sequence>
          <xsd:element name="documentManagement">
            <xsd:complexType>
              <xsd:all>
                <xsd:element ref="ns2:SharedWithDetails" minOccurs="0"/>
                <xsd:element ref="ns3:TaxKeywordTaxHTField" minOccurs="0"/>
                <xsd:element ref="ns3:TaxCatchAll" minOccurs="0"/>
                <xsd:element ref="ns4:a568a04bfdbe4c9d888d4bdfef82803e" minOccurs="0"/>
                <xsd:element ref="ns5:LastSharedByUser" minOccurs="0"/>
                <xsd:element ref="ns5:LastSharedByTime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Location" minOccurs="0"/>
                <xsd:element ref="ns5:SharedWithUsers" minOccurs="0"/>
                <xsd:element ref="ns6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1623d6-5e03-4897-8a05-d71a922e42ae" elementFormDefault="qualified">
    <xsd:import namespace="http://schemas.microsoft.com/office/2006/documentManagement/types"/>
    <xsd:import namespace="http://schemas.microsoft.com/office/infopath/2007/PartnerControls"/>
    <xsd:element name="SharedWithDetails" ma:index="8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86724-ca78-4cd5-9ce2-ad21edbd2399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9" nillable="true" ma:taxonomy="true" ma:internalName="TaxKeywordTaxHTField" ma:taxonomyFieldName="TaxKeyword" ma:displayName="Enterprise Keywords" ma:fieldId="{23f27201-bee3-471e-b2e7-b64fd8b7ca38}" ma:taxonomyMulti="true" ma:sspId="0ace10e6-8c8a-46b5-9435-807f619c65c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1aa224de-7be1-470c-a604-afb13b631c4c}" ma:internalName="TaxCatchAll" ma:showField="CatchAllData" ma:web="5bb86724-ca78-4cd5-9ce2-ad21edbd23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df4d-581d-4615-8a48-894dc93f49a9" elementFormDefault="qualified">
    <xsd:import namespace="http://schemas.microsoft.com/office/2006/documentManagement/types"/>
    <xsd:import namespace="http://schemas.microsoft.com/office/infopath/2007/PartnerControls"/>
    <xsd:element name="a568a04bfdbe4c9d888d4bdfef82803e" ma:index="12" nillable="true" ma:taxonomy="true" ma:internalName="a568a04bfdbe4c9d888d4bdfef82803e" ma:taxonomyFieldName="Year" ma:displayName="Year" ma:default="" ma:fieldId="{a568a04b-fdbe-4c9d-888d-4bdfef82803e}" ma:sspId="0ace10e6-8c8a-46b5-9435-807f619c65c5" ma:termSetId="7d3f1cfa-7d92-478e-b33d-18bc8ca7028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5b0a3c-da6a-4af4-b28f-e493cdcf2ebd" elementFormDefault="qualified">
    <xsd:import namespace="http://schemas.microsoft.com/office/2006/documentManagement/types"/>
    <xsd:import namespace="http://schemas.microsoft.com/office/infopath/2007/PartnerControls"/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4bdbfb-d062-45d9-ad4a-3b7129ee9b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8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9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0ace10e6-8c8a-46b5-9435-807f619c65c5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568a04bfdbe4c9d888d4bdfef82803e xmlns="708ddf4d-581d-4615-8a48-894dc93f49a9">
      <Terms xmlns="http://schemas.microsoft.com/office/infopath/2007/PartnerControls"/>
    </a568a04bfdbe4c9d888d4bdfef82803e>
    <TaxCatchAll xmlns="5bb86724-ca78-4cd5-9ce2-ad21edbd2399"/>
    <TaxKeywordTaxHTField xmlns="5bb86724-ca78-4cd5-9ce2-ad21edbd2399">
      <Terms xmlns="http://schemas.microsoft.com/office/infopath/2007/PartnerControls"/>
    </TaxKeywordTaxHTField>
  </documentManagement>
</p:properties>
</file>

<file path=customXml/itemProps1.xml><?xml version="1.0" encoding="utf-8"?>
<ds:datastoreItem xmlns:ds="http://schemas.openxmlformats.org/officeDocument/2006/customXml" ds:itemID="{826A70A5-D920-42B7-9F3B-EED2FE9680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1623d6-5e03-4897-8a05-d71a922e42ae"/>
    <ds:schemaRef ds:uri="5bb86724-ca78-4cd5-9ce2-ad21edbd2399"/>
    <ds:schemaRef ds:uri="708ddf4d-581d-4615-8a48-894dc93f49a9"/>
    <ds:schemaRef ds:uri="e65b0a3c-da6a-4af4-b28f-e493cdcf2ebd"/>
    <ds:schemaRef ds:uri="614bdbfb-d062-45d9-ad4a-3b7129ee9b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EF8F1C-2D30-44A6-87B3-168E2A52E258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C05012A4-B2FF-4727-A50C-7B58AFF666B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803AF69-7A69-4A6F-BA26-4AABBFD02DC5}">
  <ds:schemaRefs>
    <ds:schemaRef ds:uri="http://purl.org/dc/elements/1.1/"/>
    <ds:schemaRef ds:uri="http://schemas.microsoft.com/office/2006/metadata/properties"/>
    <ds:schemaRef ds:uri="614bdbfb-d062-45d9-ad4a-3b7129ee9b58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2f1623d6-5e03-4897-8a05-d71a922e42ae"/>
    <ds:schemaRef ds:uri="e65b0a3c-da6a-4af4-b28f-e493cdcf2ebd"/>
    <ds:schemaRef ds:uri="708ddf4d-581d-4615-8a48-894dc93f49a9"/>
    <ds:schemaRef ds:uri="5bb86724-ca78-4cd5-9ce2-ad21edbd239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BE</vt:lpstr>
      <vt:lpstr>DE</vt:lpstr>
      <vt:lpstr>NL</vt:lpstr>
      <vt:lpstr>KPI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2018-10-02T14:41:33Z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0x0101007B7AC66E965E644F944E15085EDF9EAA</vt:lpwstr>
  </property>
  <property fmtid="{D5CDD505-2E9C-101B-9397-08002B2CF9AE}" pid="3" name="TaxKeyword">
    <vt:lpwstr/>
  </property>
  <property fmtid="{D5CDD505-2E9C-101B-9397-08002B2CF9AE}" pid="4" name="Year">
    <vt:lpwstr/>
  </property>
</Properties>
</file>