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activeTab="6"/>
  </bookViews>
  <sheets>
    <sheet name="Kalibratiemetingen" sheetId="1" r:id="rId1"/>
    <sheet name="Grafiek_kalibratiemetingen" sheetId="6" r:id="rId2"/>
    <sheet name="LegePeriodicos" sheetId="3" r:id="rId3"/>
    <sheet name="Impedantiemeter" sheetId="4" r:id="rId4"/>
    <sheet name="PeriodeTest" sheetId="5" r:id="rId5"/>
    <sheet name="VierMeters" sheetId="11" r:id="rId6"/>
    <sheet name="Gehakas" sheetId="12" r:id="rId7"/>
    <sheet name="Augostometer" sheetId="9" r:id="rId8"/>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R19" i="11"/>
  <c r="S19" i="11"/>
  <c r="R20" i="11"/>
  <c r="S20" i="11"/>
  <c r="I4" i="12"/>
  <c r="I5" i="12"/>
  <c r="I6" i="12"/>
  <c r="I3" i="12"/>
  <c r="H4" i="12"/>
  <c r="H5" i="12"/>
  <c r="H6" i="12"/>
  <c r="H3" i="12"/>
  <c r="F4" i="9"/>
  <c r="I4" i="9"/>
  <c r="F10" i="9"/>
  <c r="I10" i="9"/>
  <c r="E10" i="9" s="1"/>
  <c r="E4" i="9" l="1"/>
  <c r="G567" i="1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F63" i="11" s="1"/>
  <c r="G63" i="11"/>
  <c r="J62" i="11"/>
  <c r="F62" i="11" s="1"/>
  <c r="G62" i="11"/>
  <c r="J61" i="11"/>
  <c r="F61" i="11" s="1"/>
  <c r="G61" i="11"/>
  <c r="J60" i="11"/>
  <c r="F60" i="11" s="1"/>
  <c r="G60" i="11"/>
  <c r="J59" i="11"/>
  <c r="F59" i="11" s="1"/>
  <c r="G59" i="11"/>
  <c r="J58" i="11"/>
  <c r="F58" i="11" s="1"/>
  <c r="G58" i="11"/>
  <c r="J57" i="11"/>
  <c r="F57" i="11" s="1"/>
  <c r="G57" i="11"/>
  <c r="J56" i="11"/>
  <c r="F56" i="11" s="1"/>
  <c r="G56" i="11"/>
  <c r="J55" i="11"/>
  <c r="F55" i="11" s="1"/>
  <c r="G55" i="11"/>
  <c r="J54" i="11"/>
  <c r="F54" i="11" s="1"/>
  <c r="G54" i="11"/>
  <c r="J53" i="11"/>
  <c r="F53" i="11" s="1"/>
  <c r="G53" i="11"/>
  <c r="J52" i="11"/>
  <c r="F52" i="11" s="1"/>
  <c r="G52" i="11"/>
  <c r="J51" i="11"/>
  <c r="F51" i="11" s="1"/>
  <c r="G51" i="11"/>
  <c r="J50" i="11"/>
  <c r="F50" i="11" s="1"/>
  <c r="G50" i="11"/>
  <c r="J49" i="11"/>
  <c r="F49" i="11" s="1"/>
  <c r="G49" i="11"/>
  <c r="J48" i="11"/>
  <c r="F48" i="11" s="1"/>
  <c r="G48" i="11"/>
  <c r="J47" i="11"/>
  <c r="F47" i="11" s="1"/>
  <c r="G47" i="11"/>
  <c r="J46" i="11"/>
  <c r="F46" i="11" s="1"/>
  <c r="G46" i="11"/>
  <c r="J45" i="11"/>
  <c r="F45" i="11" s="1"/>
  <c r="G45" i="11"/>
  <c r="J44" i="11"/>
  <c r="F44" i="11" s="1"/>
  <c r="G44" i="11"/>
  <c r="J43" i="11"/>
  <c r="F43" i="11" s="1"/>
  <c r="G43" i="11"/>
  <c r="J42" i="11"/>
  <c r="F42" i="11" s="1"/>
  <c r="G42" i="11"/>
  <c r="J41" i="11"/>
  <c r="F41" i="11" s="1"/>
  <c r="G41" i="11"/>
  <c r="J40" i="11"/>
  <c r="F40" i="11" s="1"/>
  <c r="G40" i="11"/>
  <c r="J39" i="11"/>
  <c r="F39" i="11" s="1"/>
  <c r="G39" i="11"/>
  <c r="J38" i="11"/>
  <c r="F38" i="11" s="1"/>
  <c r="G38" i="11"/>
  <c r="J37" i="11"/>
  <c r="F37" i="11" s="1"/>
  <c r="G37" i="11"/>
  <c r="J36" i="11"/>
  <c r="F36" i="11" s="1"/>
  <c r="G36" i="11"/>
  <c r="J35" i="11"/>
  <c r="F35" i="11" s="1"/>
  <c r="G35" i="11"/>
  <c r="J34" i="11"/>
  <c r="F34" i="11" s="1"/>
  <c r="G34" i="11"/>
  <c r="J33" i="11"/>
  <c r="F33" i="11" s="1"/>
  <c r="G33" i="11"/>
  <c r="J32" i="11"/>
  <c r="F32" i="11" s="1"/>
  <c r="G32" i="11"/>
  <c r="J31" i="11"/>
  <c r="J30" i="11"/>
  <c r="J29" i="11"/>
  <c r="J28" i="11"/>
  <c r="J27" i="11"/>
  <c r="J26" i="11"/>
  <c r="J24" i="11"/>
  <c r="J23" i="11"/>
  <c r="J22" i="1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9" i="9"/>
  <c r="I8" i="9"/>
  <c r="I7" i="9"/>
  <c r="I6" i="9"/>
  <c r="I5" i="9"/>
  <c r="Q1" i="9"/>
  <c r="P1" i="9"/>
  <c r="N1" i="9"/>
  <c r="M1" i="9"/>
  <c r="L1" i="9"/>
  <c r="K1" i="9"/>
  <c r="J1" i="9"/>
  <c r="H1" i="9"/>
  <c r="G1" i="9"/>
  <c r="C1" i="9"/>
  <c r="B1" i="9"/>
  <c r="A1" i="9"/>
  <c r="Y15" i="11" l="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U11" i="1" l="1"/>
  <c r="U10" i="1"/>
  <c r="U9" i="1"/>
  <c r="U4" i="1"/>
  <c r="U8" i="1" s="1"/>
  <c r="U7" i="1"/>
  <c r="U6" i="1"/>
  <c r="Y13" i="9"/>
  <c r="Y12" i="9"/>
  <c r="E31"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U14" i="1" l="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5" i="6" l="1"/>
  <c r="Z111" i="6"/>
  <c r="Z113" i="6"/>
  <c r="R14" i="6"/>
  <c r="F94" i="1" s="1"/>
  <c r="E94" i="1" s="1"/>
  <c r="F117" i="1" l="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<sst xmlns="http://schemas.openxmlformats.org/spreadsheetml/2006/main" count="893" uniqueCount="138">
  <si>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</si>
  <si>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</si>
  <si>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</si>
  <si>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</si>
  <si>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</si>
  <si>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</si>
  <si>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</si>
  <si>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</si>
  <si>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</si>
  <si>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</si>
  <si>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</si>
  <si>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</si>
  <si>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</si>
  <si>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</si>
  <si>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</si>
  <si>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</si>
  <si>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</si>
  <si>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</si>
  <si>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</si>
  <si>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</si>
  <si>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</si>
  <si>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</si>
  <si>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</si>
  <si>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</si>
  <si>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</si>
  <si>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</si>
  <si>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</si>
  <si>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</si>
  <si>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</si>
  <si>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</si>
  <si>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</si>
  <si>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</si>
  <si>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</si>
  <si>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</si>
  <si>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</si>
  <si>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</si>
  <si>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</si>
  <si>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</si>
  <si>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</si>
  <si>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</si>
  <si>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</si>
  <si>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</si>
  <si>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</si>
  <si>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</si>
  <si>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</si>
  <si>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</si>
  <si>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</si>
  <si>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</si>
  <si>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</si>
  <si>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</si>
  <si>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</si>
  <si>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</si>
  <si>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</si>
  <si>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</si>
  <si>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</si>
  <si>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</si>
  <si>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</si>
  <si>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</si>
  <si>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</si>
  <si>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</si>
  <si>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</si>
  <si>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</si>
  <si>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</si>
  <si>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</si>
  <si>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</si>
  <si>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</si>
  <si>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</si>
  <si>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</si>
  <si>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</si>
  <si>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</si>
  <si>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</si>
  <si>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</si>
  <si>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</si>
  <si>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</si>
  <si>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</si>
  <si>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</si>
  <si>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</si>
  <si>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</si>
  <si>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</si>
  <si>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</si>
  <si>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</si>
  <si>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</si>
  <si>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</si>
  <si>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</si>
  <si>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</si>
  <si>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</si>
  <si>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</si>
  <si>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</si>
  <si>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</si>
  <si>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</si>
  <si>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</si>
  <si>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</si>
  <si>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</si>
  <si>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</si>
  <si>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</si>
  <si>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</si>
  <si>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</si>
  <si>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</si>
  <si>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</si>
  <si>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</si>
  <si>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</si>
  <si>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</si>
  <si>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</si>
  <si>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</si>
  <si>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</si>
  <si>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</si>
  <si>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</si>
  <si>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</si>
  <si>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</si>
  <si>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</si>
  <si>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</si>
  <si>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</si>
  <si>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</si>
  <si>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</si>
  <si>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</si>
  <si>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</si>
  <si>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</si>
  <si>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</si>
  <si>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</si>
  <si>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</si>
  <si>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</si>
  <si>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</si>
  <si>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</si>
  <si>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</si>
  <si>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</si>
  <si>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</si>
  <si>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</si>
  <si>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</si>
  <si>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</si>
  <si>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</si>
  <si>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</si>
  <si>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</si>
  <si>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</si>
  <si>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</si>
  <si>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</si>
  <si>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</si>
  <si>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ErrorTemp</t>
  </si>
  <si>
    <t>ErrorHum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</si>
</sst>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69">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3" fillId="6" borderId="0" xfId="0" applyFont="1" applyFill="1"/>
  </cellXfs>
  <cellStyles count="2">
    <cellStyle name="Normal" xfId="0" builtinId="0"/>
    <cellStyle name="TableStyleLight1" xfId="1"/>
  </cellStyles>
  <dxfs count="43">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1"/>
            <c:dispEq val="1"/>
            <c:trendlineLbl>
              <c:layout>
                <c:manualLayout>
                  <c:x val="5.0208603034872089E-2"/>
                  <c:y val="8.3512288236697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chemeClr val="accent2">
                    <a:alpha val="50000"/>
                  </a:schemeClr>
                </a:solidFill>
              </a:ln>
              <a:effectLst/>
            </c:spPr>
            <c:trendlineType val="poly"/>
            <c:order val="2"/>
            <c:dispRSqr val="1"/>
            <c:dispEq val="1"/>
            <c:trendlineLbl>
              <c:layout>
                <c:manualLayout>
                  <c:x val="-6.197708361889967E-2"/>
                  <c:y val="-7.33757409917570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strRef>
              <c:f>VierMeters!$D$3:$D$12</c:f>
              <c:strCache>
                <c:ptCount val="10"/>
                <c:pt idx="0">
                  <c:v>Sample cycli</c:v>
                </c:pt>
                <c:pt idx="1">
                  <c:v>5458</c:v>
                </c:pt>
                <c:pt idx="2">
                  <c:v>5413</c:v>
                </c:pt>
                <c:pt idx="3">
                  <c:v>5193</c:v>
                </c:pt>
                <c:pt idx="4">
                  <c:v>5675</c:v>
                </c:pt>
                <c:pt idx="5">
                  <c:v>5818</c:v>
                </c:pt>
                <c:pt idx="6">
                  <c:v>5364</c:v>
                </c:pt>
                <c:pt idx="7">
                  <c:v>2696</c:v>
                </c:pt>
                <c:pt idx="8">
                  <c:v>2887</c:v>
                </c:pt>
                <c:pt idx="9">
                  <c:v>2853</c:v>
                </c:pt>
              </c:strCache>
            </c:strRef>
          </c:xVal>
          <c:yVal>
            <c:numRef>
              <c:f>VierMeters!$H$3:$H$12</c:f>
              <c:numCache>
                <c:formatCode>General</c:formatCode>
                <c:ptCount val="10"/>
                <c:pt idx="0">
                  <c:v>0</c:v>
                </c:pt>
                <c:pt idx="1">
                  <c:v>13.8</c:v>
                </c:pt>
                <c:pt idx="2">
                  <c:v>13.8</c:v>
                </c:pt>
                <c:pt idx="3">
                  <c:v>13.8</c:v>
                </c:pt>
                <c:pt idx="4">
                  <c:v>13.8</c:v>
                </c:pt>
                <c:pt idx="5">
                  <c:v>13.8</c:v>
                </c:pt>
                <c:pt idx="6">
                  <c:v>13.8</c:v>
                </c:pt>
                <c:pt idx="7">
                  <c:v>10.9</c:v>
                </c:pt>
                <c:pt idx="8">
                  <c:v>10.9</c:v>
                </c:pt>
                <c:pt idx="9">
                  <c:v>10.9</c:v>
                </c:pt>
              </c:numCache>
            </c:numRef>
          </c:yVal>
          <c:smooth val="0"/>
          <c:extLst>
            <c:ext xmlns:c16="http://schemas.microsoft.com/office/drawing/2014/chart" uri="{C3380CC4-5D6E-409C-BE32-E72D297353CC}">
              <c16:uniqueId val="{00000000-DD74-449F-8D7C-BE4B75D50BC0}"/>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83"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111</v>
      </c>
      <c r="B1">
        <f t="shared" si="0"/>
        <v>113</v>
      </c>
      <c r="C1">
        <f t="shared" si="0"/>
        <v>113</v>
      </c>
      <c r="D1">
        <f t="shared" si="0"/>
        <v>113</v>
      </c>
      <c r="G1">
        <f>COUNT(G$4:G$65000)</f>
        <v>110</v>
      </c>
      <c r="H1">
        <f>COUNT(H$4:H$65000)</f>
        <v>98</v>
      </c>
      <c r="J1">
        <f t="shared" ref="J1:Q1" si="1">COUNT(J$4:J$65000)</f>
        <v>0</v>
      </c>
      <c r="K1">
        <f t="shared" si="1"/>
        <v>0</v>
      </c>
      <c r="L1">
        <f t="shared" si="1"/>
        <v>114</v>
      </c>
      <c r="M1">
        <f t="shared" si="1"/>
        <v>0</v>
      </c>
      <c r="N1">
        <f t="shared" si="1"/>
        <v>0</v>
      </c>
      <c r="O1">
        <f t="shared" si="1"/>
        <v>88</v>
      </c>
      <c r="P1">
        <f t="shared" si="1"/>
        <v>0</v>
      </c>
      <c r="Q1">
        <f t="shared" si="1"/>
        <v>0</v>
      </c>
    </row>
    <row r="2" spans="1:21" ht="32.25" customHeight="1" x14ac:dyDescent="0.25">
      <c r="E2" s="63" t="s">
        <v>114</v>
      </c>
      <c r="F2" s="63"/>
      <c r="G2" s="63"/>
      <c r="H2" s="63"/>
      <c r="I2" s="63"/>
      <c r="N2" s="64" t="s">
        <v>115</v>
      </c>
      <c r="O2" s="64"/>
      <c r="P2" s="64"/>
    </row>
    <row r="3" spans="1:21" ht="45" customHeight="1" thickBot="1" x14ac:dyDescent="0.3">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6" t="s">
        <v>94</v>
      </c>
      <c r="S3" s="45" t="s">
        <v>118</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92</v>
      </c>
      <c r="U4" s="48">
        <f>COUNTIF(I4:I50003,"=1")</f>
        <v>109</v>
      </c>
    </row>
    <row r="5" spans="1:21" x14ac:dyDescent="0.25">
      <c r="A5" s="1">
        <v>8705</v>
      </c>
      <c r="B5" s="3">
        <v>21696</v>
      </c>
      <c r="C5" s="3">
        <v>5635</v>
      </c>
      <c r="D5" s="3">
        <v>31</v>
      </c>
      <c r="E5" s="26">
        <f t="shared" ref="E5:E68" si="2">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49" t="s">
        <v>90</v>
      </c>
      <c r="U5" s="50">
        <f>-SUM(R4:R50003)</f>
        <v>-6690606.5000000019</v>
      </c>
    </row>
    <row r="6" spans="1:21" x14ac:dyDescent="0.25">
      <c r="A6" s="1">
        <v>8667</v>
      </c>
      <c r="B6" s="3">
        <v>21709</v>
      </c>
      <c r="C6" s="3">
        <v>4577</v>
      </c>
      <c r="D6" s="3">
        <v>31</v>
      </c>
      <c r="E6" s="26">
        <f t="shared" si="2"/>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49" t="s">
        <v>97</v>
      </c>
      <c r="U6" s="51">
        <f>AVERAGEIF(I4:I50003,"=1",G4:G50003)</f>
        <v>12.979816513761453</v>
      </c>
    </row>
    <row r="7" spans="1:21" x14ac:dyDescent="0.25">
      <c r="A7" s="1">
        <v>8708</v>
      </c>
      <c r="B7" s="3">
        <v>21719</v>
      </c>
      <c r="C7" s="3">
        <v>3728</v>
      </c>
      <c r="D7" s="3">
        <v>31</v>
      </c>
      <c r="E7" s="26">
        <f t="shared" si="2"/>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49" t="s">
        <v>98</v>
      </c>
      <c r="U7" s="51">
        <f>AVERAGEIF(I4:I50003,"=1",C4:C50003)</f>
        <v>4641.5963302752298</v>
      </c>
    </row>
    <row r="8" spans="1:21" x14ac:dyDescent="0.25">
      <c r="A8" s="1">
        <v>8717</v>
      </c>
      <c r="B8" s="3">
        <v>21686</v>
      </c>
      <c r="C8" s="3">
        <v>5617</v>
      </c>
      <c r="D8" s="3">
        <v>33</v>
      </c>
      <c r="E8" s="26">
        <f t="shared" si="2"/>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49" t="s">
        <v>96</v>
      </c>
      <c r="U8" s="51">
        <f>SUMIF(I4:I50003,"=1",C4:C50003)/U4</f>
        <v>4641.5963302752298</v>
      </c>
    </row>
    <row r="9" spans="1:21" x14ac:dyDescent="0.25">
      <c r="A9" s="1"/>
      <c r="B9" s="3">
        <v>21647</v>
      </c>
      <c r="C9" s="3">
        <v>5908</v>
      </c>
      <c r="D9" s="3">
        <v>33</v>
      </c>
      <c r="E9" s="26">
        <f t="shared" si="2"/>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49" t="s">
        <v>99</v>
      </c>
      <c r="U9" s="51">
        <f>SUMIF(I4:I50003,"=1",C4:C50003)</f>
        <v>505934</v>
      </c>
    </row>
    <row r="10" spans="1:21" x14ac:dyDescent="0.25">
      <c r="A10" s="1"/>
      <c r="B10" s="3">
        <v>21646</v>
      </c>
      <c r="C10" s="3">
        <v>5081</v>
      </c>
      <c r="D10" s="3">
        <v>32</v>
      </c>
      <c r="E10" s="26">
        <f t="shared" si="2"/>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49" t="s">
        <v>100</v>
      </c>
      <c r="U10" s="51">
        <f>SUMIF(I4:I50003,"=1",G4:G50003)</f>
        <v>1414.7999999999984</v>
      </c>
    </row>
    <row r="11" spans="1:21" x14ac:dyDescent="0.25">
      <c r="A11" s="1">
        <v>8723</v>
      </c>
      <c r="B11" s="3">
        <v>21682</v>
      </c>
      <c r="C11" s="3">
        <v>3935</v>
      </c>
      <c r="D11" s="3">
        <v>33</v>
      </c>
      <c r="E11" s="26">
        <f t="shared" si="2"/>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49" t="s">
        <v>102</v>
      </c>
      <c r="U11" s="51">
        <f>SUMIF(I4:I50003,"=1",S4:S500003)</f>
        <v>2435102116</v>
      </c>
    </row>
    <row r="12" spans="1:21" x14ac:dyDescent="0.25">
      <c r="A12" s="1">
        <v>8649</v>
      </c>
      <c r="B12" s="3">
        <v>21538</v>
      </c>
      <c r="C12" s="3">
        <v>5546</v>
      </c>
      <c r="D12" s="3">
        <v>31</v>
      </c>
      <c r="E12" s="26">
        <f t="shared" si="2"/>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2"/>
      <c r="U12" s="51"/>
    </row>
    <row r="13" spans="1:21" x14ac:dyDescent="0.25">
      <c r="A13" s="1">
        <v>8647</v>
      </c>
      <c r="B13" s="3">
        <v>21548</v>
      </c>
      <c r="C13" s="3">
        <v>5379</v>
      </c>
      <c r="D13" s="3">
        <v>31</v>
      </c>
      <c r="E13" s="26">
        <f t="shared" si="2"/>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49" t="s">
        <v>103</v>
      </c>
      <c r="U13" s="51">
        <f>U5+U6*U9</f>
        <v>-123676.01192661561</v>
      </c>
    </row>
    <row r="14" spans="1:21" x14ac:dyDescent="0.25">
      <c r="A14" s="1">
        <v>123</v>
      </c>
      <c r="B14" s="3">
        <v>21572</v>
      </c>
      <c r="C14" s="3">
        <v>4834</v>
      </c>
      <c r="D14" s="3">
        <v>31</v>
      </c>
      <c r="E14" s="26">
        <f t="shared" si="2"/>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49" t="s">
        <v>104</v>
      </c>
      <c r="U14" s="51">
        <f>-U11+(U9*U9)/U4</f>
        <v>-86760718.238532066</v>
      </c>
    </row>
    <row r="15" spans="1:21" x14ac:dyDescent="0.25">
      <c r="A15">
        <v>121</v>
      </c>
      <c r="B15" s="6">
        <v>21521</v>
      </c>
      <c r="C15" s="6">
        <v>5908</v>
      </c>
      <c r="D15" s="6">
        <v>31</v>
      </c>
      <c r="E15" s="26">
        <f t="shared" si="2"/>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2"/>
      <c r="U15" s="51"/>
    </row>
    <row r="16" spans="1:21" x14ac:dyDescent="0.25">
      <c r="A16">
        <v>8892</v>
      </c>
      <c r="B16" s="6">
        <v>22250</v>
      </c>
      <c r="C16" s="6">
        <v>3614</v>
      </c>
      <c r="D16" s="6">
        <v>25</v>
      </c>
      <c r="E16" s="26">
        <f t="shared" si="2"/>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49" t="s">
        <v>88</v>
      </c>
      <c r="U16" s="51">
        <f>U13/U14</f>
        <v>1.4254839567670703E-3</v>
      </c>
    </row>
    <row r="17" spans="1:21" ht="15.75" thickBot="1" x14ac:dyDescent="0.3">
      <c r="A17">
        <v>175</v>
      </c>
      <c r="B17" s="6">
        <v>22353</v>
      </c>
      <c r="C17" s="6">
        <v>3713</v>
      </c>
      <c r="D17" s="6">
        <v>26</v>
      </c>
      <c r="E17" s="26">
        <f t="shared" si="2"/>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3" t="s">
        <v>89</v>
      </c>
      <c r="U17" s="54">
        <f>U6-U16*U7</f>
        <v>6.3632954111652049</v>
      </c>
    </row>
    <row r="18" spans="1:21" x14ac:dyDescent="0.25">
      <c r="A18" s="8">
        <v>212</v>
      </c>
      <c r="B18" s="10">
        <v>22372</v>
      </c>
      <c r="C18" s="10">
        <v>4436</v>
      </c>
      <c r="D18" s="10">
        <v>26</v>
      </c>
      <c r="E18" s="26">
        <f t="shared" si="2"/>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87</v>
      </c>
      <c r="R28">
        <f t="shared" si="3"/>
        <v>77253.899999999994</v>
      </c>
      <c r="S28">
        <f t="shared" si="4"/>
        <v>30019441</v>
      </c>
    </row>
    <row r="29" spans="1:21" x14ac:dyDescent="0.25">
      <c r="A29">
        <v>9201</v>
      </c>
      <c r="B29" s="13">
        <v>21874</v>
      </c>
      <c r="C29" s="13">
        <v>5222</v>
      </c>
      <c r="D29" s="13">
        <v>29</v>
      </c>
      <c r="E29" s="26">
        <f t="shared" si="2"/>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17" si="5">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6">G69*C69</f>
        <v>79560</v>
      </c>
      <c r="S69">
        <f t="shared" ref="S69:S132" si="7">C69*C69</f>
        <v>30525625</v>
      </c>
    </row>
    <row r="70" spans="1:19" x14ac:dyDescent="0.25">
      <c r="A70">
        <v>9214</v>
      </c>
      <c r="B70" s="13">
        <v>21779</v>
      </c>
      <c r="C70" s="13">
        <v>4643</v>
      </c>
      <c r="D70" s="13">
        <v>31</v>
      </c>
      <c r="E70" s="26">
        <f t="shared" si="5"/>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116</v>
      </c>
      <c r="R99">
        <f t="shared" si="6"/>
        <v>87703.2</v>
      </c>
      <c r="S99">
        <f t="shared" si="7"/>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117</v>
      </c>
      <c r="R101">
        <f t="shared" si="6"/>
        <v>86205.599999999991</v>
      </c>
      <c r="S101">
        <f t="shared" si="7"/>
        <v>30536676</v>
      </c>
    </row>
    <row r="102" spans="1:19" x14ac:dyDescent="0.25">
      <c r="A102">
        <v>9452</v>
      </c>
      <c r="B102" s="13">
        <v>21144</v>
      </c>
      <c r="C102" s="13">
        <v>4579</v>
      </c>
      <c r="D102" s="13">
        <v>29</v>
      </c>
      <c r="E102" s="26">
        <f t="shared" si="5"/>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128</v>
      </c>
      <c r="R102">
        <f t="shared" si="6"/>
        <v>55863.799999999996</v>
      </c>
      <c r="S102">
        <f t="shared" si="7"/>
        <v>20967241</v>
      </c>
    </row>
    <row r="103" spans="1:19" x14ac:dyDescent="0.25">
      <c r="A103">
        <v>9452</v>
      </c>
      <c r="B103" s="13">
        <v>21261</v>
      </c>
      <c r="C103" s="13">
        <v>3844</v>
      </c>
      <c r="D103" s="13">
        <v>30</v>
      </c>
      <c r="E103" s="26">
        <f t="shared" si="5"/>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124</v>
      </c>
      <c r="N103" t="s">
        <v>16</v>
      </c>
      <c r="O103" s="55">
        <v>42570</v>
      </c>
      <c r="P103" t="s">
        <v>128</v>
      </c>
      <c r="Q103" t="s">
        <v>125</v>
      </c>
      <c r="R103">
        <f t="shared" si="6"/>
        <v>46896.799999999996</v>
      </c>
      <c r="S103">
        <f t="shared" si="7"/>
        <v>14776336</v>
      </c>
    </row>
    <row r="104" spans="1:19" x14ac:dyDescent="0.25">
      <c r="A104">
        <v>9453</v>
      </c>
      <c r="B104" s="13">
        <v>21293</v>
      </c>
      <c r="C104" s="13">
        <v>3203</v>
      </c>
      <c r="D104" s="13">
        <v>30</v>
      </c>
      <c r="E104" s="26">
        <f t="shared" si="5"/>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128</v>
      </c>
      <c r="Q104" t="s">
        <v>126</v>
      </c>
      <c r="R104">
        <f t="shared" si="6"/>
        <v>35553.299999999996</v>
      </c>
      <c r="S104">
        <f t="shared" si="7"/>
        <v>10259209</v>
      </c>
    </row>
    <row r="105" spans="1:19" x14ac:dyDescent="0.25">
      <c r="A105">
        <v>9453</v>
      </c>
      <c r="B105" s="13">
        <v>21363</v>
      </c>
      <c r="C105" s="13">
        <v>2225</v>
      </c>
      <c r="D105" s="13">
        <v>30</v>
      </c>
      <c r="E105" s="26">
        <f t="shared" si="5"/>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124</v>
      </c>
      <c r="N105" t="s">
        <v>16</v>
      </c>
      <c r="O105" s="55">
        <v>42570</v>
      </c>
      <c r="P105" t="s">
        <v>128</v>
      </c>
      <c r="R105">
        <f t="shared" si="6"/>
        <v>24697.5</v>
      </c>
      <c r="S105">
        <f t="shared" si="7"/>
        <v>4950625</v>
      </c>
    </row>
    <row r="106" spans="1:19" x14ac:dyDescent="0.25">
      <c r="A106">
        <v>9453</v>
      </c>
      <c r="B106" s="13">
        <v>21350</v>
      </c>
      <c r="C106" s="13">
        <v>2853</v>
      </c>
      <c r="D106" s="13">
        <v>30</v>
      </c>
      <c r="E106" s="26">
        <f t="shared" si="5"/>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124</v>
      </c>
      <c r="N106" t="s">
        <v>16</v>
      </c>
      <c r="O106" s="55">
        <v>42570</v>
      </c>
      <c r="P106" t="s">
        <v>128</v>
      </c>
      <c r="R106">
        <f t="shared" si="6"/>
        <v>31668.3</v>
      </c>
      <c r="S106">
        <f t="shared" si="7"/>
        <v>8139609</v>
      </c>
    </row>
    <row r="107" spans="1:19" x14ac:dyDescent="0.25">
      <c r="A107">
        <v>9453</v>
      </c>
      <c r="B107" s="13">
        <v>21346</v>
      </c>
      <c r="C107" s="13">
        <v>2915</v>
      </c>
      <c r="D107" s="13">
        <v>30</v>
      </c>
      <c r="E107" s="26">
        <f t="shared" si="5"/>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124</v>
      </c>
      <c r="N107" t="s">
        <v>16</v>
      </c>
      <c r="O107" s="55">
        <v>42570</v>
      </c>
      <c r="P107" t="s">
        <v>128</v>
      </c>
      <c r="R107">
        <f t="shared" si="6"/>
        <v>32356.5</v>
      </c>
      <c r="S107">
        <f t="shared" si="7"/>
        <v>8497225</v>
      </c>
    </row>
    <row r="108" spans="1:19" x14ac:dyDescent="0.25">
      <c r="A108">
        <v>9453</v>
      </c>
      <c r="B108" s="13">
        <v>21358</v>
      </c>
      <c r="C108" s="13">
        <v>3072</v>
      </c>
      <c r="D108" s="13">
        <v>30</v>
      </c>
      <c r="E108" s="26">
        <f t="shared" si="5"/>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124</v>
      </c>
      <c r="N108" t="s">
        <v>16</v>
      </c>
      <c r="O108" s="55">
        <v>42570</v>
      </c>
      <c r="P108" t="s">
        <v>128</v>
      </c>
      <c r="R108">
        <f t="shared" si="6"/>
        <v>34099.199999999997</v>
      </c>
      <c r="S108">
        <f t="shared" si="7"/>
        <v>9437184</v>
      </c>
    </row>
    <row r="109" spans="1:19" x14ac:dyDescent="0.25">
      <c r="A109">
        <v>9453</v>
      </c>
      <c r="B109" s="13">
        <v>21344</v>
      </c>
      <c r="C109" s="13">
        <v>3376</v>
      </c>
      <c r="D109" s="13">
        <v>30</v>
      </c>
      <c r="E109" s="26">
        <f t="shared" si="5"/>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128</v>
      </c>
      <c r="R109">
        <f t="shared" si="6"/>
        <v>37473.599999999999</v>
      </c>
      <c r="S109">
        <f t="shared" si="7"/>
        <v>11397376</v>
      </c>
    </row>
    <row r="110" spans="1:19" x14ac:dyDescent="0.25">
      <c r="A110">
        <v>9468</v>
      </c>
      <c r="B110" s="13">
        <v>21390</v>
      </c>
      <c r="C110" s="13">
        <v>4890</v>
      </c>
      <c r="D110" s="13">
        <v>30</v>
      </c>
      <c r="E110" s="26">
        <f t="shared" si="5"/>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128</v>
      </c>
      <c r="R110">
        <f t="shared" si="6"/>
        <v>65037</v>
      </c>
      <c r="S110">
        <f t="shared" si="7"/>
        <v>23912100</v>
      </c>
    </row>
    <row r="111" spans="1:19" x14ac:dyDescent="0.25">
      <c r="A111">
        <v>9465</v>
      </c>
      <c r="B111" s="13">
        <v>21378</v>
      </c>
      <c r="C111" s="13">
        <v>5706</v>
      </c>
      <c r="D111" s="13">
        <v>30</v>
      </c>
      <c r="E111" s="26">
        <f t="shared" si="5"/>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128</v>
      </c>
      <c r="R111">
        <f t="shared" si="6"/>
        <v>90725.400000000009</v>
      </c>
      <c r="S111">
        <f t="shared" si="7"/>
        <v>32558436</v>
      </c>
    </row>
    <row r="112" spans="1:19" x14ac:dyDescent="0.25">
      <c r="A112">
        <v>9465</v>
      </c>
      <c r="B112" s="13">
        <v>21414</v>
      </c>
      <c r="C112" s="13">
        <v>5666</v>
      </c>
      <c r="D112" s="13">
        <v>31</v>
      </c>
      <c r="E112" s="26">
        <f t="shared" si="5"/>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128</v>
      </c>
      <c r="R112">
        <f t="shared" si="6"/>
        <v>89522.8</v>
      </c>
      <c r="S112">
        <f t="shared" si="7"/>
        <v>32103556</v>
      </c>
    </row>
    <row r="113" spans="1:19" x14ac:dyDescent="0.25">
      <c r="A113">
        <v>9465</v>
      </c>
      <c r="B113" s="13">
        <v>21449</v>
      </c>
      <c r="C113" s="13">
        <v>4763</v>
      </c>
      <c r="D113" s="13">
        <v>31</v>
      </c>
      <c r="E113" s="26">
        <f t="shared" si="5"/>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124</v>
      </c>
      <c r="N113" t="s">
        <v>16</v>
      </c>
      <c r="O113" s="55">
        <v>42570</v>
      </c>
      <c r="P113" t="s">
        <v>128</v>
      </c>
      <c r="R113">
        <f t="shared" si="6"/>
        <v>75255.400000000009</v>
      </c>
      <c r="S113">
        <f t="shared" si="7"/>
        <v>22686169</v>
      </c>
    </row>
    <row r="114" spans="1:19" x14ac:dyDescent="0.25">
      <c r="A114">
        <v>9465</v>
      </c>
      <c r="B114" s="13">
        <v>21456</v>
      </c>
      <c r="C114" s="13">
        <v>4626</v>
      </c>
      <c r="D114" s="13">
        <v>31</v>
      </c>
      <c r="E114" s="26">
        <f t="shared" si="5"/>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124</v>
      </c>
      <c r="N114" t="s">
        <v>16</v>
      </c>
      <c r="O114" s="55">
        <v>42570</v>
      </c>
      <c r="P114" t="s">
        <v>128</v>
      </c>
      <c r="R114">
        <f t="shared" si="6"/>
        <v>73090.8</v>
      </c>
      <c r="S114">
        <f t="shared" si="7"/>
        <v>21399876</v>
      </c>
    </row>
    <row r="115" spans="1:19" x14ac:dyDescent="0.25">
      <c r="A115">
        <v>9465</v>
      </c>
      <c r="B115" s="13">
        <v>21455</v>
      </c>
      <c r="C115" s="13">
        <v>4891</v>
      </c>
      <c r="D115" s="13">
        <v>31</v>
      </c>
      <c r="E115" s="26">
        <f t="shared" si="5"/>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124</v>
      </c>
      <c r="N115" t="s">
        <v>16</v>
      </c>
      <c r="O115" s="55">
        <v>42570</v>
      </c>
      <c r="P115" t="s">
        <v>128</v>
      </c>
      <c r="R115">
        <f t="shared" si="6"/>
        <v>77277.8</v>
      </c>
      <c r="S115">
        <f t="shared" si="7"/>
        <v>23921881</v>
      </c>
    </row>
    <row r="116" spans="1:19" x14ac:dyDescent="0.25">
      <c r="A116">
        <v>9465</v>
      </c>
      <c r="B116" s="13">
        <v>21473</v>
      </c>
      <c r="C116" s="13">
        <v>4849</v>
      </c>
      <c r="D116" s="13">
        <v>31</v>
      </c>
      <c r="E116" s="26">
        <f t="shared" si="5"/>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124</v>
      </c>
      <c r="N116" t="s">
        <v>16</v>
      </c>
      <c r="O116" s="55">
        <v>42570</v>
      </c>
      <c r="P116" t="s">
        <v>128</v>
      </c>
      <c r="R116">
        <f t="shared" si="6"/>
        <v>76614.2</v>
      </c>
      <c r="S116">
        <f t="shared" si="7"/>
        <v>23512801</v>
      </c>
    </row>
    <row r="117" spans="1:19" s="56" customFormat="1" x14ac:dyDescent="0.25">
      <c r="A117" s="56">
        <v>9465</v>
      </c>
      <c r="B117" s="57">
        <v>21410</v>
      </c>
      <c r="C117" s="57">
        <v>5505</v>
      </c>
      <c r="D117" s="57">
        <v>31</v>
      </c>
      <c r="E117" s="58">
        <f t="shared" si="5"/>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128</v>
      </c>
      <c r="Q117" s="56" t="s">
        <v>127</v>
      </c>
      <c r="R117" s="56">
        <f t="shared" si="6"/>
        <v>86979</v>
      </c>
      <c r="S117" s="56">
        <f t="shared" si="7"/>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2" priority="12">
      <formula>LEN(TRIM(G4))&gt;0</formula>
    </cfRule>
  </conditionalFormatting>
  <conditionalFormatting sqref="B4:D1048576">
    <cfRule type="notContainsBlanks" dxfId="41" priority="10">
      <formula>LEN(TRIM(B4))&gt;0</formula>
    </cfRule>
  </conditionalFormatting>
  <conditionalFormatting sqref="F4:F1048576">
    <cfRule type="notContainsBlanks" dxfId="40" priority="4">
      <formula>LEN(TRIM(F4))&gt;0</formula>
    </cfRule>
  </conditionalFormatting>
  <conditionalFormatting sqref="B4:I1048576">
    <cfRule type="containsBlanks" dxfId="39" priority="1">
      <formula>LEN(TRIM(B4))=0</formula>
    </cfRule>
  </conditionalFormatting>
  <conditionalFormatting sqref="E4:E1048576">
    <cfRule type="notContainsBlanks" dxfId="38" priority="3">
      <formula>LEN(TRIM(E4))&gt;0</formula>
    </cfRule>
  </conditionalFormatting>
  <conditionalFormatting sqref="I4:I1048576">
    <cfRule type="cellIs" dxfId="37"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topLeftCell="J1" workbookViewId="0">
      <selection activeCell="T2" sqref="T2"/>
    </sheetView>
  </sheetViews>
  <sheetFormatPr defaultRowHeight="15" x14ac:dyDescent="0.25"/>
  <cols>
    <col min="1" max="1" width="26.42578125"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92</v>
      </c>
      <c r="R1">
        <f>COUNTIF(V3:V50000,"=1")</f>
        <v>109</v>
      </c>
    </row>
    <row r="2" spans="17:29" x14ac:dyDescent="0.25">
      <c r="Q2" t="s">
        <v>90</v>
      </c>
      <c r="R2" s="18">
        <f>-SUM(W3:W50000)</f>
        <v>-6690606.5</v>
      </c>
      <c r="T2" t="s">
        <v>95</v>
      </c>
      <c r="U2" t="s">
        <v>91</v>
      </c>
      <c r="V2" t="s">
        <v>93</v>
      </c>
      <c r="W2" t="s">
        <v>94</v>
      </c>
      <c r="X2" t="s">
        <v>101</v>
      </c>
      <c r="Z2" s="17" t="s">
        <v>105</v>
      </c>
      <c r="AA2" s="17" t="s">
        <v>106</v>
      </c>
      <c r="AB2" s="17" t="s">
        <v>107</v>
      </c>
      <c r="AC2">
        <f>MAX(AA3:AA50000)</f>
        <v>2.4932182440782462</v>
      </c>
    </row>
    <row r="3" spans="17:29" x14ac:dyDescent="0.25">
      <c r="Q3" t="s">
        <v>97</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108</v>
      </c>
      <c r="AC3">
        <f>MIN(AA3:AA50000)</f>
        <v>9.8074782900550161E-3</v>
      </c>
    </row>
    <row r="4" spans="17:29" x14ac:dyDescent="0.25">
      <c r="Q4" t="s">
        <v>98</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109</v>
      </c>
      <c r="AC4">
        <f>AVERAGEIF(V3:V50000,"=1",AA3:AA50000)</f>
        <v>0.51561512786493124</v>
      </c>
    </row>
    <row r="5" spans="17:29" x14ac:dyDescent="0.25">
      <c r="Q5" t="s">
        <v>96</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112</v>
      </c>
      <c r="AC5">
        <f>_xlfn.STDEV.P(AA3:AA50000)</f>
        <v>0.39359352980538653</v>
      </c>
    </row>
    <row r="6" spans="17:29" x14ac:dyDescent="0.25">
      <c r="Q6" t="s">
        <v>99</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113</v>
      </c>
      <c r="AC6">
        <f>_xlfn.STDEV.S(AA3:AA50000)</f>
        <v>0.39592941695844286</v>
      </c>
    </row>
    <row r="7" spans="17:29" x14ac:dyDescent="0.25">
      <c r="Q7" t="s">
        <v>100</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102</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103</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104</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88</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89</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35" priority="1" operator="equal">
      <formula>0</formula>
    </cfRule>
    <cfRule type="cellIs" dxfId="34"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65" t="s">
        <v>61</v>
      </c>
      <c r="C1" s="65"/>
      <c r="D1" s="65"/>
      <c r="E1" s="65"/>
      <c r="F1" s="65"/>
      <c r="G1" s="65"/>
      <c r="H1" s="65"/>
      <c r="I1" s="65"/>
      <c r="J1" s="65"/>
      <c r="K1" s="65"/>
      <c r="L1" s="65"/>
      <c r="M1" s="65"/>
    </row>
    <row r="3" spans="1:14" x14ac:dyDescent="0.25">
      <c r="A3" s="8" t="s">
        <v>62</v>
      </c>
      <c r="B3" s="8" t="s">
        <v>63</v>
      </c>
      <c r="C3" s="8" t="s">
        <v>64</v>
      </c>
      <c r="D3" s="8" t="s">
        <v>65</v>
      </c>
      <c r="E3" s="8" t="s">
        <v>66</v>
      </c>
      <c r="F3" s="8" t="s">
        <v>67</v>
      </c>
      <c r="G3" s="8" t="s">
        <v>68</v>
      </c>
      <c r="H3" s="8" t="s">
        <v>69</v>
      </c>
      <c r="I3" s="8" t="s">
        <v>70</v>
      </c>
      <c r="J3" s="8" t="s">
        <v>71</v>
      </c>
      <c r="K3" s="8" t="s">
        <v>72</v>
      </c>
      <c r="L3" s="8" t="s">
        <v>73</v>
      </c>
      <c r="M3" s="8" t="s">
        <v>74</v>
      </c>
      <c r="N3" s="8" t="s">
        <v>75</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76</v>
      </c>
      <c r="M4" t="s">
        <v>77</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76</v>
      </c>
      <c r="M5" t="s">
        <v>77</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76</v>
      </c>
      <c r="M6" t="s">
        <v>77</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T17" sqref="T17"/>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66" t="s">
        <v>78</v>
      </c>
      <c r="C1" s="66"/>
      <c r="D1" s="66"/>
      <c r="E1" s="66"/>
      <c r="F1" s="66"/>
      <c r="G1" s="66"/>
      <c r="H1" s="66"/>
    </row>
    <row r="4" spans="1:19" x14ac:dyDescent="0.25">
      <c r="G4" s="8" t="s">
        <v>79</v>
      </c>
      <c r="H4" t="s">
        <v>80</v>
      </c>
    </row>
    <row r="5" spans="1:19" x14ac:dyDescent="0.25">
      <c r="A5" s="8" t="s">
        <v>81</v>
      </c>
      <c r="B5">
        <v>21089</v>
      </c>
      <c r="C5">
        <v>21093</v>
      </c>
      <c r="D5">
        <v>21116</v>
      </c>
      <c r="E5">
        <v>21096</v>
      </c>
      <c r="F5">
        <v>21108</v>
      </c>
      <c r="G5">
        <f>AVERAGE(B5:F5)</f>
        <v>21100.400000000001</v>
      </c>
      <c r="H5">
        <f>((G5/G$9)-1)*100</f>
        <v>0.23657282927804779</v>
      </c>
    </row>
    <row r="6" spans="1:19" x14ac:dyDescent="0.25">
      <c r="A6" s="8" t="s">
        <v>82</v>
      </c>
      <c r="B6">
        <v>22307</v>
      </c>
      <c r="C6">
        <v>21562</v>
      </c>
      <c r="D6">
        <v>21585</v>
      </c>
      <c r="E6">
        <v>21660</v>
      </c>
      <c r="F6">
        <v>21917</v>
      </c>
      <c r="G6">
        <f>AVERAGE(B6:F6)</f>
        <v>21806.2</v>
      </c>
      <c r="H6">
        <f>((G6/G$9)-1)*100</f>
        <v>3.5894463815758337</v>
      </c>
    </row>
    <row r="7" spans="1:19" x14ac:dyDescent="0.25">
      <c r="A7" s="8" t="s">
        <v>83</v>
      </c>
      <c r="B7">
        <v>21307</v>
      </c>
      <c r="C7">
        <v>21299</v>
      </c>
      <c r="D7">
        <v>21191</v>
      </c>
      <c r="E7">
        <v>21150</v>
      </c>
      <c r="F7">
        <v>21200</v>
      </c>
      <c r="G7">
        <f>AVERAGE(B7:F7)</f>
        <v>21229.4</v>
      </c>
      <c r="H7">
        <f>((G7/G$9)-1)*100</f>
        <v>0.84938196535966348</v>
      </c>
    </row>
    <row r="8" spans="1:19" x14ac:dyDescent="0.25">
      <c r="A8" s="8" t="s">
        <v>84</v>
      </c>
      <c r="B8">
        <v>21084</v>
      </c>
      <c r="C8">
        <v>21081</v>
      </c>
      <c r="D8">
        <v>21094</v>
      </c>
      <c r="E8">
        <v>21093</v>
      </c>
      <c r="F8">
        <v>21084</v>
      </c>
      <c r="G8">
        <f>AVERAGE(B8:F8)</f>
        <v>21087.200000000001</v>
      </c>
      <c r="H8">
        <f>((G8/G$9)-1)*100</f>
        <v>0.17386677814410501</v>
      </c>
    </row>
    <row r="9" spans="1:19" x14ac:dyDescent="0.25">
      <c r="A9" s="8" t="s">
        <v>85</v>
      </c>
      <c r="B9">
        <v>21034</v>
      </c>
      <c r="C9">
        <v>21062</v>
      </c>
      <c r="D9">
        <v>21043</v>
      </c>
      <c r="E9">
        <v>21052</v>
      </c>
      <c r="F9">
        <v>21062</v>
      </c>
      <c r="G9" s="15">
        <f>AVERAGE(B9:F9)</f>
        <v>21050.6</v>
      </c>
      <c r="H9">
        <f>((G9/G$9)-1)*100</f>
        <v>0</v>
      </c>
    </row>
    <row r="11" spans="1:19" x14ac:dyDescent="0.25">
      <c r="O11" t="s">
        <v>121</v>
      </c>
    </row>
    <row r="13" spans="1:19" x14ac:dyDescent="0.25">
      <c r="O13" t="s">
        <v>119</v>
      </c>
      <c r="P13">
        <v>21167</v>
      </c>
      <c r="Q13">
        <v>59</v>
      </c>
      <c r="R13">
        <v>296</v>
      </c>
      <c r="S13" t="s">
        <v>120</v>
      </c>
    </row>
    <row r="14" spans="1:19" x14ac:dyDescent="0.25">
      <c r="O14" t="s">
        <v>123</v>
      </c>
      <c r="P14">
        <v>21219</v>
      </c>
      <c r="Q14">
        <v>8</v>
      </c>
      <c r="S14" t="s">
        <v>122</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zoomScaleNormal="100" workbookViewId="0">
      <selection activeCell="C4" sqref="C4"/>
    </sheetView>
  </sheetViews>
  <sheetFormatPr defaultRowHeight="15" x14ac:dyDescent="0.25"/>
  <cols>
    <col min="1" max="1" width="10.85546875" customWidth="1"/>
    <col min="4" max="4" width="8.28515625" customWidth="1"/>
    <col min="5" max="6" width="8.85546875" customWidth="1"/>
    <col min="7" max="7" width="12.28515625" bestFit="1" customWidth="1"/>
    <col min="10" max="10"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18</v>
      </c>
      <c r="B1">
        <f>COUNT(B$4:B$64994)</f>
        <v>0</v>
      </c>
      <c r="C1">
        <f>COUNT(C$4:C$64994)</f>
        <v>6</v>
      </c>
      <c r="D1">
        <f>COUNT(D$4:D$64994)</f>
        <v>16</v>
      </c>
      <c r="E1">
        <f>COUNT(E$4:E$64994)</f>
        <v>17</v>
      </c>
      <c r="H1">
        <f>COUNT(H$4:H$64994)</f>
        <v>18</v>
      </c>
      <c r="I1">
        <f>COUNT(I$4:I$64994)</f>
        <v>18</v>
      </c>
      <c r="K1">
        <f t="shared" ref="K1:Q1" si="0">COUNT(K$4:K$65000)</f>
        <v>0</v>
      </c>
      <c r="L1">
        <f t="shared" si="0"/>
        <v>2</v>
      </c>
      <c r="M1">
        <f>COUNT(M$4:M$65000)</f>
        <v>0</v>
      </c>
      <c r="N1">
        <f t="shared" si="0"/>
        <v>0</v>
      </c>
      <c r="O1">
        <f t="shared" si="0"/>
        <v>2</v>
      </c>
      <c r="P1">
        <f t="shared" si="0"/>
        <v>0</v>
      </c>
      <c r="Q1">
        <f t="shared" si="0"/>
        <v>0</v>
      </c>
    </row>
    <row r="2" spans="1:25" ht="32.25" customHeight="1" x14ac:dyDescent="0.25">
      <c r="F2" s="63" t="s">
        <v>114</v>
      </c>
      <c r="G2" s="63"/>
      <c r="H2" s="63"/>
      <c r="I2" s="63"/>
      <c r="J2" s="63"/>
      <c r="N2" s="64" t="s">
        <v>115</v>
      </c>
      <c r="O2" s="64"/>
      <c r="P2" s="64"/>
    </row>
    <row r="3" spans="1:25" ht="45" customHeight="1" x14ac:dyDescent="0.25">
      <c r="A3" s="20" t="s">
        <v>0</v>
      </c>
      <c r="B3" s="23" t="s">
        <v>3</v>
      </c>
      <c r="C3" s="19" t="s">
        <v>4</v>
      </c>
      <c r="D3" s="19" t="s">
        <v>5</v>
      </c>
      <c r="E3" s="19" t="s">
        <v>6</v>
      </c>
      <c r="F3" s="25" t="s">
        <v>110</v>
      </c>
      <c r="G3" s="22" t="s">
        <v>86</v>
      </c>
      <c r="H3" s="21" t="s">
        <v>1</v>
      </c>
      <c r="I3" s="21" t="s">
        <v>2</v>
      </c>
      <c r="J3" s="21" t="s">
        <v>111</v>
      </c>
      <c r="K3" s="23" t="s">
        <v>7</v>
      </c>
      <c r="L3" s="23" t="s">
        <v>8</v>
      </c>
      <c r="M3" s="23" t="s">
        <v>9</v>
      </c>
      <c r="N3" s="23" t="s">
        <v>10</v>
      </c>
      <c r="O3" s="23" t="s">
        <v>11</v>
      </c>
      <c r="P3" s="23" t="s">
        <v>12</v>
      </c>
      <c r="Q3" s="23" t="s">
        <v>13</v>
      </c>
      <c r="R3" s="43" t="s">
        <v>94</v>
      </c>
      <c r="S3" s="44" t="s">
        <v>101</v>
      </c>
      <c r="X3" s="17" t="s">
        <v>92</v>
      </c>
      <c r="Y3">
        <f>COUNTIF(J4:J49994,"=1")</f>
        <v>16</v>
      </c>
    </row>
    <row r="4" spans="1:25" x14ac:dyDescent="0.25">
      <c r="A4" s="28">
        <v>259</v>
      </c>
      <c r="B4" s="28" t="s">
        <v>49</v>
      </c>
      <c r="C4" s="38"/>
      <c r="D4" s="38">
        <v>5458</v>
      </c>
      <c r="E4" s="38">
        <v>30</v>
      </c>
      <c r="F4" s="39">
        <f>IF(J4,H4-G4,TRIM(""))</f>
        <v>0.10000000000000142</v>
      </c>
      <c r="G4" s="40">
        <v>13.7</v>
      </c>
      <c r="H4" s="41">
        <v>13.8</v>
      </c>
      <c r="I4" s="41">
        <v>29.2</v>
      </c>
      <c r="J4" s="41">
        <f>IF(IF(VierMeters!D4&gt;0,1,0)+IF(VierMeters!H4&gt;0,1,0)=2,1,0)</f>
        <v>1</v>
      </c>
      <c r="K4" s="28" t="s">
        <v>14</v>
      </c>
      <c r="L4" s="28">
        <v>729</v>
      </c>
      <c r="M4" s="28" t="s">
        <v>15</v>
      </c>
      <c r="N4" s="28" t="s">
        <v>16</v>
      </c>
      <c r="O4" s="42">
        <v>42566</v>
      </c>
      <c r="P4" s="28" t="s">
        <v>19</v>
      </c>
      <c r="Q4" s="28"/>
      <c r="R4">
        <f>H4*D4</f>
        <v>75320.400000000009</v>
      </c>
      <c r="S4">
        <f>D4*D4</f>
        <v>29789764</v>
      </c>
      <c r="X4" s="17" t="s">
        <v>90</v>
      </c>
      <c r="Y4" s="18">
        <f>-SUM(R4:R50000)</f>
        <v>-923888.40000000014</v>
      </c>
    </row>
    <row r="5" spans="1:25" x14ac:dyDescent="0.25">
      <c r="A5" s="28">
        <v>259</v>
      </c>
      <c r="B5" s="28" t="s">
        <v>41</v>
      </c>
      <c r="C5" s="38"/>
      <c r="D5" s="38">
        <v>5413</v>
      </c>
      <c r="E5" s="38">
        <v>30</v>
      </c>
      <c r="F5" s="39">
        <f t="shared" ref="F5:F20" si="1">IF(J5,H5-G5,TRIM(""))</f>
        <v>0.5</v>
      </c>
      <c r="G5" s="40">
        <v>13.3</v>
      </c>
      <c r="H5" s="41">
        <v>13.8</v>
      </c>
      <c r="I5" s="41">
        <v>29.2</v>
      </c>
      <c r="J5" s="41">
        <f>IF(IF(VierMeters!D5&gt;0,1,0)+IF(VierMeters!H5&gt;0,1,0)=2,1,0)</f>
        <v>1</v>
      </c>
      <c r="K5" s="28" t="s">
        <v>14</v>
      </c>
      <c r="L5" s="28">
        <v>729</v>
      </c>
      <c r="M5" t="s">
        <v>15</v>
      </c>
      <c r="N5" s="28" t="s">
        <v>16</v>
      </c>
      <c r="O5" s="42">
        <v>42566</v>
      </c>
      <c r="P5" s="28" t="s">
        <v>19</v>
      </c>
      <c r="Q5" s="28"/>
      <c r="R5">
        <f t="shared" ref="R5:R20" si="2">H5*D5</f>
        <v>74699.400000000009</v>
      </c>
      <c r="S5">
        <f t="shared" ref="S5:S20" si="3">D5*D5</f>
        <v>29300569</v>
      </c>
      <c r="X5" s="17" t="s">
        <v>97</v>
      </c>
      <c r="Y5">
        <f>AVERAGEIF(J4:J49994,"=1",H4:H49994)</f>
        <v>12.824999999999999</v>
      </c>
    </row>
    <row r="6" spans="1:25" x14ac:dyDescent="0.25">
      <c r="A6" s="28">
        <v>259</v>
      </c>
      <c r="B6" s="28" t="s">
        <v>22</v>
      </c>
      <c r="C6" s="38">
        <v>21129</v>
      </c>
      <c r="D6" s="38">
        <v>5193</v>
      </c>
      <c r="E6" s="38">
        <v>30</v>
      </c>
      <c r="F6" s="39"/>
      <c r="G6" s="40"/>
      <c r="H6" s="41">
        <v>13.8</v>
      </c>
      <c r="I6" s="41">
        <v>29.2</v>
      </c>
      <c r="J6" s="41">
        <f>IF(IF(VierMeters!D6&gt;0,1,0)+IF(VierMeters!H6&gt;0,1,0)=2,1,0)</f>
        <v>1</v>
      </c>
      <c r="K6" s="28"/>
      <c r="L6" s="28"/>
      <c r="M6" s="28"/>
      <c r="N6" s="28"/>
      <c r="O6" s="42"/>
      <c r="P6" s="28"/>
      <c r="Q6" s="28"/>
      <c r="R6">
        <f t="shared" si="2"/>
        <v>71663.400000000009</v>
      </c>
      <c r="S6">
        <f t="shared" si="3"/>
        <v>26967249</v>
      </c>
      <c r="X6" s="17" t="s">
        <v>98</v>
      </c>
      <c r="Y6">
        <f>AVERAGEIF(J4:J49994,"=1",D4:D49994)</f>
        <v>4638.25</v>
      </c>
    </row>
    <row r="7" spans="1:25" x14ac:dyDescent="0.25">
      <c r="A7" s="28">
        <v>258</v>
      </c>
      <c r="B7" s="28" t="s">
        <v>49</v>
      </c>
      <c r="C7" s="38"/>
      <c r="D7" s="38">
        <v>5675</v>
      </c>
      <c r="E7" s="38">
        <v>29</v>
      </c>
      <c r="F7" s="39">
        <f t="shared" si="1"/>
        <v>-0.29999999999999893</v>
      </c>
      <c r="G7" s="40">
        <v>14.1</v>
      </c>
      <c r="H7" s="41">
        <v>13.8</v>
      </c>
      <c r="I7" s="41">
        <v>29.2</v>
      </c>
      <c r="J7" s="41">
        <f>IF(IF(VierMeters!D7&gt;0,1,0)+IF(VierMeters!H7&gt;0,1,0)=2,1,0)</f>
        <v>1</v>
      </c>
      <c r="K7" s="28"/>
      <c r="L7" s="28"/>
      <c r="M7" s="28"/>
      <c r="N7" s="28"/>
      <c r="O7" s="42"/>
      <c r="P7" s="28"/>
      <c r="Q7" s="28"/>
      <c r="R7">
        <f t="shared" si="2"/>
        <v>78315</v>
      </c>
      <c r="S7">
        <f t="shared" si="3"/>
        <v>32205625</v>
      </c>
      <c r="X7" t="s">
        <v>96</v>
      </c>
      <c r="Y7">
        <f>SUMIF(J4:J49994,"=1",D4:D49994)/Y3</f>
        <v>4638.25</v>
      </c>
    </row>
    <row r="8" spans="1:25" x14ac:dyDescent="0.25">
      <c r="A8" s="28">
        <v>258</v>
      </c>
      <c r="B8" s="28" t="s">
        <v>41</v>
      </c>
      <c r="C8" s="38"/>
      <c r="D8" s="38">
        <v>5818</v>
      </c>
      <c r="E8" s="38">
        <v>30</v>
      </c>
      <c r="F8" s="39">
        <f t="shared" si="1"/>
        <v>-0.39999999999999858</v>
      </c>
      <c r="G8" s="40">
        <v>14.2</v>
      </c>
      <c r="H8" s="41">
        <v>13.8</v>
      </c>
      <c r="I8" s="41">
        <v>29.2</v>
      </c>
      <c r="J8" s="41">
        <f>IF(IF(VierMeters!D8&gt;0,1,0)+IF(VierMeters!H8&gt;0,1,0)=2,1,0)</f>
        <v>1</v>
      </c>
      <c r="K8" s="28"/>
      <c r="L8" s="28"/>
      <c r="M8" s="28"/>
      <c r="N8" s="28"/>
      <c r="O8" s="42"/>
      <c r="P8" s="28"/>
      <c r="Q8" s="28"/>
      <c r="R8">
        <f t="shared" si="2"/>
        <v>80288.400000000009</v>
      </c>
      <c r="S8">
        <f t="shared" si="3"/>
        <v>33849124</v>
      </c>
      <c r="X8" s="17" t="s">
        <v>99</v>
      </c>
      <c r="Y8">
        <f>SUMIF(J4:J49994,"=1",D4:D49994)</f>
        <v>74212</v>
      </c>
    </row>
    <row r="9" spans="1:25" x14ac:dyDescent="0.25">
      <c r="A9" s="28">
        <v>258</v>
      </c>
      <c r="B9" s="28" t="s">
        <v>22</v>
      </c>
      <c r="C9" s="38">
        <v>21216</v>
      </c>
      <c r="D9" s="38">
        <v>5364</v>
      </c>
      <c r="E9" s="38">
        <v>30</v>
      </c>
      <c r="F9" s="39"/>
      <c r="G9" s="40"/>
      <c r="H9" s="41">
        <v>13.8</v>
      </c>
      <c r="I9" s="41">
        <v>29.2</v>
      </c>
      <c r="J9" s="41">
        <f>IF(IF(VierMeters!D9&gt;0,1,0)+IF(VierMeters!H9&gt;0,1,0)=2,1,0)</f>
        <v>1</v>
      </c>
      <c r="K9" s="28"/>
      <c r="L9" s="28"/>
      <c r="M9" s="28"/>
      <c r="N9" s="28"/>
      <c r="O9" s="42"/>
      <c r="P9" s="28"/>
      <c r="Q9" s="28"/>
      <c r="R9">
        <f t="shared" si="2"/>
        <v>74023.199999999997</v>
      </c>
      <c r="S9">
        <f t="shared" si="3"/>
        <v>28772496</v>
      </c>
      <c r="X9" s="17" t="s">
        <v>100</v>
      </c>
      <c r="Y9">
        <f>SUMIF(J4:J49994,"=1",H4:H49994)</f>
        <v>205.2</v>
      </c>
    </row>
    <row r="10" spans="1:25" x14ac:dyDescent="0.25">
      <c r="A10" s="28">
        <v>256</v>
      </c>
      <c r="B10" s="28" t="s">
        <v>49</v>
      </c>
      <c r="C10" s="38"/>
      <c r="D10" s="38">
        <v>2696</v>
      </c>
      <c r="E10" s="38">
        <v>28</v>
      </c>
      <c r="F10" s="39">
        <f t="shared" si="1"/>
        <v>2.3000000000000007</v>
      </c>
      <c r="G10" s="40">
        <v>8.6</v>
      </c>
      <c r="H10" s="41">
        <v>10.9</v>
      </c>
      <c r="I10" s="41">
        <v>27.5</v>
      </c>
      <c r="J10" s="41">
        <f>IF(IF(VierMeters!D10&gt;0,1,0)+IF(VierMeters!H10&gt;0,1,0)=2,1,0)</f>
        <v>1</v>
      </c>
      <c r="K10" s="28"/>
      <c r="L10" s="28"/>
      <c r="M10" s="28"/>
      <c r="N10" s="28"/>
      <c r="O10" s="42"/>
      <c r="P10" s="28"/>
      <c r="Q10" s="28"/>
      <c r="R10">
        <f t="shared" si="2"/>
        <v>29386.400000000001</v>
      </c>
      <c r="S10">
        <f t="shared" si="3"/>
        <v>7268416</v>
      </c>
      <c r="X10" s="17" t="s">
        <v>102</v>
      </c>
      <c r="Y10">
        <f>SUMIF(J4:J49994,"=1",S4:S50000)</f>
        <v>344375273</v>
      </c>
    </row>
    <row r="11" spans="1:25" x14ac:dyDescent="0.25">
      <c r="A11" s="28">
        <v>256</v>
      </c>
      <c r="B11" s="28" t="s">
        <v>41</v>
      </c>
      <c r="C11" s="38"/>
      <c r="D11" s="38">
        <v>2887</v>
      </c>
      <c r="E11" s="38">
        <v>27</v>
      </c>
      <c r="F11" s="39">
        <f t="shared" si="1"/>
        <v>2.5999999999999996</v>
      </c>
      <c r="G11" s="40">
        <v>8.3000000000000007</v>
      </c>
      <c r="H11" s="41">
        <v>10.9</v>
      </c>
      <c r="I11" s="41">
        <v>27.5</v>
      </c>
      <c r="J11" s="41">
        <f>IF(IF(VierMeters!D11&gt;0,1,0)+IF(VierMeters!H11&gt;0,1,0)=2,1,0)</f>
        <v>1</v>
      </c>
      <c r="K11" s="28"/>
      <c r="L11" s="28"/>
      <c r="M11" s="28"/>
      <c r="N11" s="28"/>
      <c r="O11" s="42"/>
      <c r="P11" s="28"/>
      <c r="Q11" s="28"/>
      <c r="R11">
        <f t="shared" si="2"/>
        <v>31468.3</v>
      </c>
      <c r="S11">
        <f t="shared" si="3"/>
        <v>8334769</v>
      </c>
    </row>
    <row r="12" spans="1:25" x14ac:dyDescent="0.25">
      <c r="A12" s="28">
        <v>256</v>
      </c>
      <c r="B12" s="28" t="s">
        <v>22</v>
      </c>
      <c r="C12" s="38">
        <v>21256</v>
      </c>
      <c r="D12" s="38">
        <v>2853</v>
      </c>
      <c r="E12" s="38">
        <v>27</v>
      </c>
      <c r="F12" s="39"/>
      <c r="G12" s="40"/>
      <c r="H12" s="41">
        <v>10.9</v>
      </c>
      <c r="I12" s="41">
        <v>27.5</v>
      </c>
      <c r="J12" s="41">
        <f>IF(IF(VierMeters!D12&gt;0,1,0)+IF(VierMeters!H12&gt;0,1,0)=2,1,0)</f>
        <v>1</v>
      </c>
      <c r="K12" s="28"/>
      <c r="L12" s="28"/>
      <c r="M12" s="28"/>
      <c r="N12" s="28"/>
      <c r="O12" s="42"/>
      <c r="P12" s="28"/>
      <c r="Q12" s="28"/>
      <c r="R12">
        <f t="shared" si="2"/>
        <v>31097.7</v>
      </c>
      <c r="S12">
        <f t="shared" si="3"/>
        <v>8139609</v>
      </c>
      <c r="X12" t="s">
        <v>103</v>
      </c>
      <c r="Y12">
        <f>Y4+Y5*Y8</f>
        <v>27880.499999999767</v>
      </c>
    </row>
    <row r="13" spans="1:25" x14ac:dyDescent="0.25">
      <c r="A13" s="29">
        <v>255</v>
      </c>
      <c r="B13" s="28" t="s">
        <v>49</v>
      </c>
      <c r="C13" s="30"/>
      <c r="D13" s="30">
        <v>4460</v>
      </c>
      <c r="E13" s="30">
        <v>28</v>
      </c>
      <c r="F13" s="39">
        <f t="shared" si="1"/>
        <v>0.30000000000000071</v>
      </c>
      <c r="G13" s="40">
        <v>11.6</v>
      </c>
      <c r="H13" s="31">
        <v>11.9</v>
      </c>
      <c r="I13" s="31">
        <v>27.5</v>
      </c>
      <c r="J13" s="41">
        <f>IF(IF(VierMeters!D13&gt;0,1,0)+IF(VierMeters!H13&gt;0,1,0)=2,1,0)</f>
        <v>1</v>
      </c>
      <c r="K13" s="28"/>
      <c r="L13" s="28"/>
      <c r="M13" s="28"/>
      <c r="N13" s="28"/>
      <c r="O13" s="42"/>
      <c r="P13" s="28"/>
      <c r="Q13" s="28"/>
      <c r="R13">
        <f t="shared" si="2"/>
        <v>53074</v>
      </c>
      <c r="S13">
        <f t="shared" si="3"/>
        <v>19891600</v>
      </c>
      <c r="X13" t="s">
        <v>104</v>
      </c>
      <c r="Y13">
        <f>-Y10+(Y8*Y8)/Y3</f>
        <v>-161464</v>
      </c>
    </row>
    <row r="14" spans="1:25" x14ac:dyDescent="0.25">
      <c r="A14" s="29">
        <v>255</v>
      </c>
      <c r="B14" s="28" t="s">
        <v>41</v>
      </c>
      <c r="C14" s="30"/>
      <c r="D14" s="30">
        <v>4310</v>
      </c>
      <c r="E14" s="30">
        <v>28</v>
      </c>
      <c r="F14" s="39">
        <f t="shared" si="1"/>
        <v>0.80000000000000071</v>
      </c>
      <c r="G14" s="40">
        <v>11.1</v>
      </c>
      <c r="H14" s="31">
        <v>11.9</v>
      </c>
      <c r="I14" s="31">
        <v>27.5</v>
      </c>
      <c r="J14" s="41">
        <f>IF(IF(VierMeters!D14&gt;0,1,0)+IF(VierMeters!H14&gt;0,1,0)=2,1,0)</f>
        <v>1</v>
      </c>
      <c r="K14" s="28"/>
      <c r="L14" s="28"/>
      <c r="M14" s="28"/>
      <c r="N14" s="28"/>
      <c r="O14" s="42"/>
      <c r="P14" s="28"/>
      <c r="Q14" s="28"/>
      <c r="R14">
        <f t="shared" si="2"/>
        <v>51289</v>
      </c>
      <c r="S14">
        <f t="shared" si="3"/>
        <v>18576100</v>
      </c>
    </row>
    <row r="15" spans="1:25" x14ac:dyDescent="0.25">
      <c r="A15" s="29">
        <v>255</v>
      </c>
      <c r="B15" s="28" t="s">
        <v>22</v>
      </c>
      <c r="C15" s="30">
        <v>21274</v>
      </c>
      <c r="D15" s="30">
        <v>4202</v>
      </c>
      <c r="E15" s="30">
        <v>29</v>
      </c>
      <c r="F15" s="39"/>
      <c r="G15" s="40"/>
      <c r="H15" s="31">
        <v>11.9</v>
      </c>
      <c r="I15" s="31">
        <v>27.5</v>
      </c>
      <c r="J15" s="41">
        <f>IF(IF(VierMeters!D15&gt;0,1,0)+IF(VierMeters!H15&gt;0,1,0)=2,1,0)</f>
        <v>1</v>
      </c>
      <c r="K15" s="29"/>
      <c r="L15" s="29"/>
      <c r="M15" s="29"/>
      <c r="N15" s="29"/>
      <c r="O15" s="32"/>
      <c r="P15" s="29"/>
      <c r="Q15" s="29"/>
      <c r="R15">
        <f t="shared" si="2"/>
        <v>50003.8</v>
      </c>
      <c r="S15">
        <f t="shared" si="3"/>
        <v>17656804</v>
      </c>
      <c r="X15" t="s">
        <v>88</v>
      </c>
      <c r="Y15">
        <f>Y12/Y13</f>
        <v>-0.17267316553535009</v>
      </c>
    </row>
    <row r="16" spans="1:25" x14ac:dyDescent="0.25">
      <c r="A16" s="29">
        <v>257</v>
      </c>
      <c r="B16" s="28" t="s">
        <v>49</v>
      </c>
      <c r="C16" s="30"/>
      <c r="D16" s="30">
        <v>5354</v>
      </c>
      <c r="E16" s="30">
        <v>28</v>
      </c>
      <c r="F16" s="39">
        <f t="shared" si="1"/>
        <v>0.59999999999999964</v>
      </c>
      <c r="G16" s="40">
        <v>13.5</v>
      </c>
      <c r="H16" s="31">
        <v>14.1</v>
      </c>
      <c r="I16" s="31">
        <v>27.4</v>
      </c>
      <c r="J16" s="41">
        <f>IF(IF(VierMeters!D16&gt;0,1,0)+IF(VierMeters!H16&gt;0,1,0)=2,1,0)</f>
        <v>1</v>
      </c>
      <c r="K16" s="29"/>
      <c r="L16" s="29"/>
      <c r="M16" s="29"/>
      <c r="N16" s="29"/>
      <c r="O16" s="32"/>
      <c r="P16" s="29"/>
      <c r="Q16" s="29"/>
      <c r="R16">
        <f t="shared" si="2"/>
        <v>75491.399999999994</v>
      </c>
      <c r="S16">
        <f t="shared" si="3"/>
        <v>28665316</v>
      </c>
      <c r="X16" t="s">
        <v>89</v>
      </c>
      <c r="Y16">
        <f>Y5-Y15*Y6</f>
        <v>813.72631004433754</v>
      </c>
    </row>
    <row r="17" spans="1:19" x14ac:dyDescent="0.25">
      <c r="A17" s="29">
        <v>257</v>
      </c>
      <c r="B17" s="28" t="s">
        <v>41</v>
      </c>
      <c r="C17" s="30"/>
      <c r="D17" s="30">
        <v>5386</v>
      </c>
      <c r="E17" s="30">
        <v>29</v>
      </c>
      <c r="F17" s="39">
        <f t="shared" si="1"/>
        <v>0.79999999999999893</v>
      </c>
      <c r="G17" s="40">
        <v>13.3</v>
      </c>
      <c r="H17" s="31">
        <v>14.1</v>
      </c>
      <c r="I17" s="31">
        <v>27.4</v>
      </c>
      <c r="J17" s="41">
        <f>IF(IF(VierMeters!D17&gt;0,1,0)+IF(VierMeters!H17&gt;0,1,0)=2,1,0)</f>
        <v>1</v>
      </c>
      <c r="K17" s="29"/>
      <c r="L17" s="29"/>
      <c r="M17" s="29"/>
      <c r="N17" s="29"/>
      <c r="O17" s="32"/>
      <c r="P17" s="29"/>
      <c r="Q17" s="29"/>
      <c r="R17">
        <f t="shared" si="2"/>
        <v>75942.599999999991</v>
      </c>
      <c r="S17">
        <f t="shared" si="3"/>
        <v>29008996</v>
      </c>
    </row>
    <row r="18" spans="1:19" x14ac:dyDescent="0.25">
      <c r="A18" s="29">
        <v>257</v>
      </c>
      <c r="B18" s="28" t="s">
        <v>22</v>
      </c>
      <c r="C18" s="30">
        <v>21185</v>
      </c>
      <c r="D18" s="30">
        <v>5094</v>
      </c>
      <c r="E18" s="30">
        <v>29</v>
      </c>
      <c r="F18" s="39"/>
      <c r="G18" s="40"/>
      <c r="H18" s="31">
        <v>14.1</v>
      </c>
      <c r="I18" s="31">
        <v>27.4</v>
      </c>
      <c r="J18" s="41">
        <f>IF(IF(VierMeters!D18&gt;0,1,0)+IF(VierMeters!H18&gt;0,1,0)=2,1,0)</f>
        <v>1</v>
      </c>
      <c r="K18" s="33"/>
      <c r="L18" s="33"/>
      <c r="M18" s="33"/>
      <c r="N18" s="33"/>
      <c r="O18" s="36"/>
      <c r="P18" s="33"/>
      <c r="Q18" s="29"/>
      <c r="R18">
        <f t="shared" si="2"/>
        <v>71825.399999999994</v>
      </c>
      <c r="S18">
        <f t="shared" si="3"/>
        <v>25948836</v>
      </c>
    </row>
    <row r="19" spans="1:19" x14ac:dyDescent="0.25">
      <c r="A19" s="29">
        <v>253</v>
      </c>
      <c r="B19" s="28" t="s">
        <v>49</v>
      </c>
      <c r="C19" s="30"/>
      <c r="D19" s="30"/>
      <c r="E19" s="30">
        <v>28</v>
      </c>
      <c r="F19" s="39" t="str">
        <f t="shared" si="1"/>
        <v/>
      </c>
      <c r="G19" s="40">
        <v>11.4</v>
      </c>
      <c r="H19" s="31">
        <v>11.7</v>
      </c>
      <c r="I19" s="31">
        <v>27.7</v>
      </c>
      <c r="J19" s="41">
        <f>IF(IF(VierMeters!D19&gt;0,1,0)+IF(VierMeters!H19&gt;0,1,0)=2,1,0)</f>
        <v>0</v>
      </c>
      <c r="K19" s="29"/>
      <c r="L19" s="29"/>
      <c r="M19" s="29"/>
      <c r="N19" s="29"/>
      <c r="O19" s="32"/>
      <c r="P19" s="29"/>
      <c r="Q19" s="29"/>
      <c r="R19">
        <f t="shared" si="2"/>
        <v>0</v>
      </c>
      <c r="S19">
        <f t="shared" si="3"/>
        <v>0</v>
      </c>
    </row>
    <row r="20" spans="1:19" x14ac:dyDescent="0.25">
      <c r="A20" s="29">
        <v>253</v>
      </c>
      <c r="B20" s="28" t="s">
        <v>41</v>
      </c>
      <c r="C20" s="30"/>
      <c r="D20" s="30"/>
      <c r="E20" s="30"/>
      <c r="F20" s="39" t="str">
        <f t="shared" si="1"/>
        <v/>
      </c>
      <c r="G20" s="40"/>
      <c r="H20" s="31">
        <v>11.7</v>
      </c>
      <c r="I20" s="31">
        <v>27.7</v>
      </c>
      <c r="J20" s="41">
        <f>IF(IF(VierMeters!D20&gt;0,1,0)+IF(VierMeters!H20&gt;0,1,0)=2,1,0)</f>
        <v>0</v>
      </c>
      <c r="K20" s="29"/>
      <c r="L20" s="29"/>
      <c r="M20" s="29"/>
      <c r="N20" s="29"/>
      <c r="O20" s="32"/>
      <c r="P20" s="29"/>
      <c r="Q20" s="29"/>
      <c r="R20">
        <f t="shared" si="2"/>
        <v>0</v>
      </c>
      <c r="S20">
        <f t="shared" si="3"/>
        <v>0</v>
      </c>
    </row>
    <row r="21" spans="1:19" x14ac:dyDescent="0.25">
      <c r="A21" s="29">
        <v>253</v>
      </c>
      <c r="B21" s="28" t="s">
        <v>22</v>
      </c>
      <c r="C21" s="30">
        <v>21268</v>
      </c>
      <c r="D21" s="30">
        <v>4049</v>
      </c>
      <c r="E21" s="30">
        <v>29</v>
      </c>
      <c r="F21" s="39"/>
      <c r="G21" s="40"/>
      <c r="H21" s="31">
        <v>11.7</v>
      </c>
      <c r="I21" s="31">
        <v>27.7</v>
      </c>
      <c r="J21" s="41">
        <f>IF(IF(VierMeters!D21&gt;0,1,0)+IF(VierMeters!H21&gt;0,1,0)=2,1,0)</f>
        <v>1</v>
      </c>
      <c r="K21" s="29"/>
      <c r="L21" s="29"/>
      <c r="M21" s="29"/>
      <c r="N21" s="29"/>
      <c r="O21" s="32"/>
      <c r="P21" s="29"/>
      <c r="Q21" s="29"/>
    </row>
    <row r="22" spans="1:19" x14ac:dyDescent="0.25">
      <c r="A22" s="29"/>
      <c r="B22" s="28" t="s">
        <v>49</v>
      </c>
      <c r="C22" s="30"/>
      <c r="D22" s="30"/>
      <c r="E22" s="30"/>
      <c r="F22" s="39"/>
      <c r="G22" s="40"/>
      <c r="H22" s="31"/>
      <c r="I22" s="31"/>
      <c r="J22" s="41">
        <f>IF(IF(VierMeters!D22&gt;0,1,0)+IF(VierMeters!H22&gt;0,1,0)=2,1,0)</f>
        <v>0</v>
      </c>
      <c r="K22" s="29"/>
      <c r="L22" s="29"/>
      <c r="M22" s="29"/>
      <c r="N22" s="29"/>
      <c r="O22" s="32"/>
      <c r="P22" s="29"/>
      <c r="Q22" s="29"/>
    </row>
    <row r="23" spans="1:19" x14ac:dyDescent="0.25">
      <c r="A23" s="29"/>
      <c r="B23" s="28" t="s">
        <v>41</v>
      </c>
      <c r="C23" s="30"/>
      <c r="D23" s="30"/>
      <c r="E23" s="30"/>
      <c r="F23" s="39"/>
      <c r="G23" s="40"/>
      <c r="H23" s="31"/>
      <c r="I23" s="31"/>
      <c r="J23" s="41">
        <f>IF(IF(VierMeters!D23&gt;0,1,0)+IF(VierMeters!H23&gt;0,1,0)=2,1,0)</f>
        <v>0</v>
      </c>
      <c r="K23" s="29"/>
      <c r="L23" s="29"/>
      <c r="M23" s="29"/>
      <c r="N23" s="29"/>
      <c r="O23" s="32"/>
      <c r="P23" s="29"/>
      <c r="Q23" s="29"/>
    </row>
    <row r="24" spans="1:19" x14ac:dyDescent="0.25">
      <c r="A24" s="29"/>
      <c r="B24" s="28" t="s">
        <v>22</v>
      </c>
      <c r="C24" s="30"/>
      <c r="D24" s="30"/>
      <c r="E24" s="30"/>
      <c r="F24" s="39"/>
      <c r="G24" s="40"/>
      <c r="H24" s="31"/>
      <c r="I24" s="31"/>
      <c r="J24" s="41">
        <f>IF(IF(VierMeters!D24&gt;0,1,0)+IF(VierMeters!H24&gt;0,1,0)=2,1,0)</f>
        <v>0</v>
      </c>
      <c r="K24" s="29"/>
      <c r="L24" s="29"/>
      <c r="M24" s="29"/>
      <c r="N24" s="29"/>
      <c r="O24" s="32"/>
      <c r="P24" s="29"/>
      <c r="Q24" s="29"/>
    </row>
    <row r="25" spans="1:19" x14ac:dyDescent="0.25">
      <c r="A25" s="29"/>
      <c r="B25" s="28"/>
      <c r="C25" s="29"/>
      <c r="D25" s="30"/>
      <c r="E25" s="37"/>
      <c r="F25" s="39"/>
      <c r="G25" s="40"/>
      <c r="H25" s="31"/>
      <c r="I25" s="31"/>
      <c r="J25" s="41"/>
      <c r="K25" s="29"/>
      <c r="L25" s="29"/>
      <c r="M25" s="29"/>
      <c r="N25" s="29"/>
      <c r="O25" s="32"/>
      <c r="P25" s="29"/>
      <c r="Q25" s="29"/>
    </row>
    <row r="26" spans="1:19" x14ac:dyDescent="0.25">
      <c r="A26" s="29"/>
      <c r="B26" s="28"/>
      <c r="C26" s="30"/>
      <c r="D26" s="30"/>
      <c r="E26" s="30"/>
      <c r="F26" s="39"/>
      <c r="G26" s="40"/>
      <c r="H26" s="31"/>
      <c r="I26" s="31"/>
      <c r="J26" s="41">
        <f>IF(IF(VierMeters!D26&gt;0,1,0)+IF(VierMeters!H26&gt;0,1,0)=2,1,0)</f>
        <v>0</v>
      </c>
      <c r="K26" s="29"/>
      <c r="L26" s="29"/>
      <c r="M26" s="29"/>
      <c r="N26" s="29"/>
      <c r="O26" s="32"/>
      <c r="P26" s="29"/>
      <c r="Q26" s="29"/>
    </row>
    <row r="27" spans="1:19" x14ac:dyDescent="0.25">
      <c r="A27" s="29"/>
      <c r="B27" s="28"/>
      <c r="C27" s="30"/>
      <c r="D27" s="30"/>
      <c r="E27" s="30"/>
      <c r="F27" s="39"/>
      <c r="G27" s="40"/>
      <c r="H27" s="31"/>
      <c r="I27" s="31"/>
      <c r="J27" s="41">
        <f>IF(IF(VierMeters!D27&gt;0,1,0)+IF(VierMeters!H27&gt;0,1,0)=2,1,0)</f>
        <v>0</v>
      </c>
      <c r="K27" s="29"/>
      <c r="L27" s="29"/>
      <c r="M27" s="29"/>
      <c r="N27" s="29"/>
      <c r="O27" s="32"/>
      <c r="P27" s="29"/>
      <c r="Q27" s="29"/>
    </row>
    <row r="28" spans="1:19" x14ac:dyDescent="0.25">
      <c r="A28" s="29"/>
      <c r="B28" s="29"/>
      <c r="C28" s="30"/>
      <c r="D28" s="30"/>
      <c r="E28" s="30"/>
      <c r="F28" s="39"/>
      <c r="G28" s="40"/>
      <c r="H28" s="31"/>
      <c r="I28" s="31"/>
      <c r="J28" s="41">
        <f>IF(IF(VierMeters!D28&gt;0,1,0)+IF(VierMeters!H28&gt;0,1,0)=2,1,0)</f>
        <v>0</v>
      </c>
      <c r="K28" s="29"/>
      <c r="L28" s="29"/>
      <c r="M28" s="29"/>
      <c r="N28" s="29"/>
      <c r="O28" s="32"/>
      <c r="P28" s="29"/>
      <c r="Q28" s="29"/>
    </row>
    <row r="29" spans="1:19" x14ac:dyDescent="0.25">
      <c r="A29" s="29"/>
      <c r="B29" s="29"/>
      <c r="C29" s="30"/>
      <c r="D29" s="30"/>
      <c r="E29" s="30"/>
      <c r="F29" s="39"/>
      <c r="G29" s="40"/>
      <c r="H29" s="31"/>
      <c r="I29" s="31"/>
      <c r="J29" s="41">
        <f>IF(IF(VierMeters!D29&gt;0,1,0)+IF(VierMeters!H29&gt;0,1,0)=2,1,0)</f>
        <v>0</v>
      </c>
      <c r="K29" s="29"/>
      <c r="L29" s="29"/>
      <c r="M29" s="29"/>
      <c r="N29" s="29"/>
      <c r="O29" s="32"/>
      <c r="P29" s="29"/>
      <c r="Q29" s="29"/>
    </row>
    <row r="30" spans="1:19" x14ac:dyDescent="0.25">
      <c r="A30" s="29"/>
      <c r="B30" s="29"/>
      <c r="C30" s="30"/>
      <c r="D30" s="30"/>
      <c r="E30" s="30"/>
      <c r="F30" s="39"/>
      <c r="G30" s="40"/>
      <c r="H30" s="31"/>
      <c r="I30" s="31"/>
      <c r="J30" s="41">
        <f>IF(IF(VierMeters!D30&gt;0,1,0)+IF(VierMeters!H30&gt;0,1,0)=2,1,0)</f>
        <v>0</v>
      </c>
      <c r="K30" s="29"/>
      <c r="L30" s="29"/>
      <c r="M30" s="29"/>
      <c r="N30" s="29"/>
      <c r="O30" s="32"/>
      <c r="P30" s="29"/>
      <c r="Q30" s="29"/>
    </row>
    <row r="31" spans="1:19" x14ac:dyDescent="0.25">
      <c r="C31" s="13"/>
      <c r="D31" s="13"/>
      <c r="E31" s="13"/>
      <c r="F31" s="26"/>
      <c r="G31" s="24"/>
      <c r="H31" s="12"/>
      <c r="I31" s="12"/>
      <c r="J31" s="2">
        <f>IF(IF(VierMeters!D31&gt;0,1,0)+IF(VierMeters!H31&gt;0,1,0)=2,1,0)</f>
        <v>0</v>
      </c>
      <c r="K31" s="29"/>
      <c r="L31" s="29"/>
      <c r="M31" s="29"/>
      <c r="N31" s="29"/>
      <c r="O31" s="32"/>
      <c r="P31" s="29"/>
      <c r="Q31" s="29"/>
    </row>
    <row r="32" spans="1:19" x14ac:dyDescent="0.25">
      <c r="C32" s="13"/>
      <c r="D32" s="13"/>
      <c r="E32" s="13"/>
      <c r="F32" s="26" t="str">
        <f t="shared" ref="F32:F62" si="4">IF(J32,H32-G32,TRIM(""))</f>
        <v/>
      </c>
      <c r="G32" s="24" t="str">
        <f>IF(VierMeters!D32&gt;0,Grafiek_kalibratiemetingen!$R$13*VierMeters!D32+Grafiek_kalibratiemetingen!$R$14,TRIM(""))</f>
        <v/>
      </c>
      <c r="H32" s="12"/>
      <c r="I32" s="12"/>
      <c r="J32" s="2">
        <f>IF(IF(VierMeters!D32&gt;0,1,0)+IF(VierMeters!H32&gt;0,1,0)=2,1,0)</f>
        <v>0</v>
      </c>
      <c r="K32" s="29"/>
      <c r="L32" s="29"/>
      <c r="M32" s="29"/>
      <c r="N32" s="29"/>
      <c r="O32" s="32"/>
      <c r="P32" s="29"/>
      <c r="Q32" s="29"/>
    </row>
    <row r="33" spans="3:17" x14ac:dyDescent="0.25">
      <c r="C33" s="13"/>
      <c r="D33" s="13"/>
      <c r="E33" s="13"/>
      <c r="F33" s="26" t="str">
        <f t="shared" si="4"/>
        <v/>
      </c>
      <c r="G33" s="24" t="str">
        <f>IF(VierMeters!D33&gt;0,Grafiek_kalibratiemetingen!$R$13*VierMeters!D33+Grafiek_kalibratiemetingen!$R$14,TRIM(""))</f>
        <v/>
      </c>
      <c r="H33" s="12"/>
      <c r="I33" s="12"/>
      <c r="J33" s="2">
        <f>IF(IF(VierMeters!D33&gt;0,1,0)+IF(VierMeters!H33&gt;0,1,0)=2,1,0)</f>
        <v>0</v>
      </c>
      <c r="K33" s="29"/>
      <c r="L33" s="29"/>
      <c r="M33" s="29"/>
      <c r="N33" s="29"/>
      <c r="O33" s="32"/>
      <c r="P33" s="29"/>
      <c r="Q33" s="29"/>
    </row>
    <row r="34" spans="3:17" x14ac:dyDescent="0.25">
      <c r="C34" s="13"/>
      <c r="D34" s="13"/>
      <c r="E34" s="13"/>
      <c r="F34" s="26" t="str">
        <f t="shared" si="4"/>
        <v/>
      </c>
      <c r="G34" s="24" t="str">
        <f>IF(VierMeters!D34&gt;0,Grafiek_kalibratiemetingen!$R$13*VierMeters!D34+Grafiek_kalibratiemetingen!$R$14,TRIM(""))</f>
        <v/>
      </c>
      <c r="H34" s="12"/>
      <c r="I34" s="12"/>
      <c r="J34" s="2">
        <f>IF(IF(VierMeters!D34&gt;0,1,0)+IF(VierMeters!H34&gt;0,1,0)=2,1,0)</f>
        <v>0</v>
      </c>
      <c r="K34" s="29"/>
      <c r="L34" s="29"/>
      <c r="M34" s="29"/>
      <c r="N34" s="29"/>
      <c r="O34" s="32"/>
      <c r="P34" s="29"/>
      <c r="Q34" s="29"/>
    </row>
    <row r="35" spans="3:17" x14ac:dyDescent="0.25">
      <c r="C35" s="13"/>
      <c r="E35" s="13"/>
      <c r="F35" s="26" t="str">
        <f t="shared" si="4"/>
        <v/>
      </c>
      <c r="G35" s="24" t="str">
        <f>IF(VierMeters!D35&gt;0,Grafiek_kalibratiemetingen!$R$13*VierMeters!D35+Grafiek_kalibratiemetingen!$R$14,TRIM(""))</f>
        <v/>
      </c>
      <c r="J35" s="2">
        <f>IF(IF(VierMeters!D35&gt;0,1,0)+IF(VierMeters!H35&gt;0,1,0)=2,1,0)</f>
        <v>0</v>
      </c>
      <c r="K35" s="29"/>
      <c r="L35" s="29"/>
      <c r="M35" s="29"/>
      <c r="N35" s="29"/>
      <c r="O35" s="32"/>
      <c r="P35" s="29"/>
      <c r="Q35" s="29"/>
    </row>
    <row r="36" spans="3:17" x14ac:dyDescent="0.25">
      <c r="C36" s="13"/>
      <c r="D36" s="13"/>
      <c r="E36" s="13"/>
      <c r="F36" s="26" t="str">
        <f t="shared" si="4"/>
        <v/>
      </c>
      <c r="G36" s="24" t="str">
        <f>IF(VierMeters!D36&gt;0,Grafiek_kalibratiemetingen!$R$13*VierMeters!D36+Grafiek_kalibratiemetingen!$R$14,TRIM(""))</f>
        <v/>
      </c>
      <c r="H36" s="12"/>
      <c r="I36" s="12"/>
      <c r="J36" s="2">
        <f>IF(IF(VierMeters!D36&gt;0,1,0)+IF(VierMeters!H36&gt;0,1,0)=2,1,0)</f>
        <v>0</v>
      </c>
      <c r="K36" s="29"/>
      <c r="L36" s="29"/>
      <c r="M36" s="29"/>
      <c r="N36" s="29"/>
      <c r="O36" s="32"/>
      <c r="P36" s="29"/>
      <c r="Q36" s="29"/>
    </row>
    <row r="37" spans="3:17" x14ac:dyDescent="0.25">
      <c r="C37" s="13"/>
      <c r="E37" s="13"/>
      <c r="F37" s="26" t="str">
        <f t="shared" si="4"/>
        <v/>
      </c>
      <c r="G37" s="24" t="str">
        <f>IF(VierMeters!D37&gt;0,Grafiek_kalibratiemetingen!$R$13*VierMeters!D37+Grafiek_kalibratiemetingen!$R$14,TRIM(""))</f>
        <v/>
      </c>
      <c r="J37" s="2">
        <f>IF(IF(VierMeters!D37&gt;0,1,0)+IF(VierMeters!H37&gt;0,1,0)=2,1,0)</f>
        <v>0</v>
      </c>
      <c r="O37" s="7"/>
    </row>
    <row r="38" spans="3:17" x14ac:dyDescent="0.25">
      <c r="C38" s="13"/>
      <c r="D38" s="13"/>
      <c r="E38" s="13"/>
      <c r="F38" s="26" t="str">
        <f t="shared" si="4"/>
        <v/>
      </c>
      <c r="G38" s="24" t="str">
        <f>IF(VierMeters!D38&gt;0,Grafiek_kalibratiemetingen!$R$13*VierMeters!D38+Grafiek_kalibratiemetingen!$R$14,TRIM(""))</f>
        <v/>
      </c>
      <c r="H38" s="12"/>
      <c r="I38" s="12"/>
      <c r="J38" s="2">
        <f>IF(IF(VierMeters!D38&gt;0,1,0)+IF(VierMeters!H38&gt;0,1,0)=2,1,0)</f>
        <v>0</v>
      </c>
      <c r="O38" s="7"/>
    </row>
    <row r="39" spans="3:17" x14ac:dyDescent="0.25">
      <c r="C39" s="13"/>
      <c r="D39" s="13"/>
      <c r="E39" s="13"/>
      <c r="F39" s="26" t="str">
        <f t="shared" si="4"/>
        <v/>
      </c>
      <c r="G39" s="24" t="str">
        <f>IF(VierMeters!D39&gt;0,Grafiek_kalibratiemetingen!$R$13*VierMeters!D39+Grafiek_kalibratiemetingen!$R$14,TRIM(""))</f>
        <v/>
      </c>
      <c r="H39" s="12"/>
      <c r="I39" s="12"/>
      <c r="J39" s="2">
        <f>IF(IF(VierMeters!D39&gt;0,1,0)+IF(VierMeters!H39&gt;0,1,0)=2,1,0)</f>
        <v>0</v>
      </c>
      <c r="O39" s="7"/>
    </row>
    <row r="40" spans="3:17" x14ac:dyDescent="0.25">
      <c r="C40" s="13"/>
      <c r="D40" s="13"/>
      <c r="E40" s="13"/>
      <c r="F40" s="26" t="str">
        <f t="shared" si="4"/>
        <v/>
      </c>
      <c r="G40" s="24" t="str">
        <f>IF(VierMeters!D40&gt;0,Grafiek_kalibratiemetingen!$R$13*VierMeters!D40+Grafiek_kalibratiemetingen!$R$14,TRIM(""))</f>
        <v/>
      </c>
      <c r="H40" s="12"/>
      <c r="I40" s="12"/>
      <c r="J40" s="2">
        <f>IF(IF(VierMeters!D40&gt;0,1,0)+IF(VierMeters!H40&gt;0,1,0)=2,1,0)</f>
        <v>0</v>
      </c>
      <c r="O40" s="7"/>
    </row>
    <row r="41" spans="3:17" x14ac:dyDescent="0.25">
      <c r="C41" s="13"/>
      <c r="D41" s="13"/>
      <c r="E41" s="13"/>
      <c r="F41" s="26" t="str">
        <f t="shared" si="4"/>
        <v/>
      </c>
      <c r="G41" s="24" t="str">
        <f>IF(VierMeters!D41&gt;0,Grafiek_kalibratiemetingen!$R$13*VierMeters!D41+Grafiek_kalibratiemetingen!$R$14,TRIM(""))</f>
        <v/>
      </c>
      <c r="H41" s="12"/>
      <c r="I41" s="12"/>
      <c r="J41" s="2">
        <f>IF(IF(VierMeters!D41&gt;0,1,0)+IF(VierMeters!H41&gt;0,1,0)=2,1,0)</f>
        <v>0</v>
      </c>
      <c r="O41" s="7"/>
    </row>
    <row r="42" spans="3:17" x14ac:dyDescent="0.25">
      <c r="C42" s="13"/>
      <c r="D42" s="13"/>
      <c r="E42" s="13"/>
      <c r="F42" s="26" t="str">
        <f t="shared" si="4"/>
        <v/>
      </c>
      <c r="G42" s="24" t="str">
        <f>IF(VierMeters!D42&gt;0,Grafiek_kalibratiemetingen!$R$13*VierMeters!D42+Grafiek_kalibratiemetingen!$R$14,TRIM(""))</f>
        <v/>
      </c>
      <c r="H42" s="12"/>
      <c r="I42" s="12"/>
      <c r="J42" s="2">
        <f>IF(IF(VierMeters!D42&gt;0,1,0)+IF(VierMeters!H42&gt;0,1,0)=2,1,0)</f>
        <v>0</v>
      </c>
      <c r="O42" s="7"/>
    </row>
    <row r="43" spans="3:17" x14ac:dyDescent="0.25">
      <c r="C43" s="13"/>
      <c r="D43" s="13"/>
      <c r="E43" s="13"/>
      <c r="F43" s="26" t="str">
        <f t="shared" si="4"/>
        <v/>
      </c>
      <c r="G43" s="24" t="str">
        <f>IF(VierMeters!D43&gt;0,Grafiek_kalibratiemetingen!$R$13*VierMeters!D43+Grafiek_kalibratiemetingen!$R$14,TRIM(""))</f>
        <v/>
      </c>
      <c r="H43" s="12"/>
      <c r="I43" s="12"/>
      <c r="J43" s="2">
        <f>IF(IF(VierMeters!D43&gt;0,1,0)+IF(VierMeters!H43&gt;0,1,0)=2,1,0)</f>
        <v>0</v>
      </c>
      <c r="O43" s="7"/>
    </row>
    <row r="44" spans="3:17" x14ac:dyDescent="0.25">
      <c r="C44" s="13"/>
      <c r="D44" s="13"/>
      <c r="E44" s="13"/>
      <c r="F44" s="26" t="str">
        <f t="shared" si="4"/>
        <v/>
      </c>
      <c r="G44" s="24" t="str">
        <f>IF(VierMeters!D44&gt;0,Grafiek_kalibratiemetingen!$R$13*VierMeters!D44+Grafiek_kalibratiemetingen!$R$14,TRIM(""))</f>
        <v/>
      </c>
      <c r="H44" s="12"/>
      <c r="I44" s="12"/>
      <c r="J44" s="2">
        <f>IF(IF(VierMeters!D44&gt;0,1,0)+IF(VierMeters!H44&gt;0,1,0)=2,1,0)</f>
        <v>0</v>
      </c>
      <c r="O44" s="7"/>
    </row>
    <row r="45" spans="3:17" x14ac:dyDescent="0.25">
      <c r="C45" s="13"/>
      <c r="D45" s="13"/>
      <c r="E45" s="13"/>
      <c r="F45" s="26" t="str">
        <f t="shared" si="4"/>
        <v/>
      </c>
      <c r="G45" s="24" t="str">
        <f>IF(VierMeters!D45&gt;0,Grafiek_kalibratiemetingen!$R$13*VierMeters!D45+Grafiek_kalibratiemetingen!$R$14,TRIM(""))</f>
        <v/>
      </c>
      <c r="H45" s="12"/>
      <c r="I45" s="12"/>
      <c r="J45" s="2">
        <f>IF(IF(VierMeters!D45&gt;0,1,0)+IF(VierMeters!H45&gt;0,1,0)=2,1,0)</f>
        <v>0</v>
      </c>
      <c r="O45" s="7"/>
    </row>
    <row r="46" spans="3:17" x14ac:dyDescent="0.25">
      <c r="C46" s="13"/>
      <c r="D46" s="13"/>
      <c r="E46" s="13"/>
      <c r="F46" s="26" t="str">
        <f t="shared" si="4"/>
        <v/>
      </c>
      <c r="G46" s="24" t="str">
        <f>IF(VierMeters!D46&gt;0,Grafiek_kalibratiemetingen!$R$13*VierMeters!D46+Grafiek_kalibratiemetingen!$R$14,TRIM(""))</f>
        <v/>
      </c>
      <c r="H46" s="12"/>
      <c r="I46" s="12"/>
      <c r="J46" s="2">
        <f>IF(IF(VierMeters!D46&gt;0,1,0)+IF(VierMeters!H46&gt;0,1,0)=2,1,0)</f>
        <v>0</v>
      </c>
      <c r="O46" s="7"/>
    </row>
    <row r="47" spans="3:17" x14ac:dyDescent="0.25">
      <c r="C47" s="13"/>
      <c r="D47" s="13"/>
      <c r="E47" s="13"/>
      <c r="F47" s="26" t="str">
        <f t="shared" si="4"/>
        <v/>
      </c>
      <c r="G47" s="24" t="str">
        <f>IF(VierMeters!D47&gt;0,Grafiek_kalibratiemetingen!$R$13*VierMeters!D47+Grafiek_kalibratiemetingen!$R$14,TRIM(""))</f>
        <v/>
      </c>
      <c r="H47" s="12"/>
      <c r="I47" s="12"/>
      <c r="J47" s="2">
        <f>IF(IF(VierMeters!D47&gt;0,1,0)+IF(VierMeters!H47&gt;0,1,0)=2,1,0)</f>
        <v>0</v>
      </c>
      <c r="O47" s="7"/>
    </row>
    <row r="48" spans="3:17" x14ac:dyDescent="0.25">
      <c r="C48" s="13"/>
      <c r="D48" s="13"/>
      <c r="E48" s="13"/>
      <c r="F48" s="26" t="str">
        <f t="shared" si="4"/>
        <v/>
      </c>
      <c r="G48" s="24" t="str">
        <f>IF(VierMeters!D48&gt;0,Grafiek_kalibratiemetingen!$R$13*VierMeters!D48+Grafiek_kalibratiemetingen!$R$14,TRIM(""))</f>
        <v/>
      </c>
      <c r="H48" s="12"/>
      <c r="I48" s="12"/>
      <c r="J48" s="2">
        <f>IF(IF(VierMeters!D48&gt;0,1,0)+IF(VierMeters!H48&gt;0,1,0)=2,1,0)</f>
        <v>0</v>
      </c>
      <c r="O48" s="7"/>
    </row>
    <row r="49" spans="3:15" x14ac:dyDescent="0.25">
      <c r="C49" s="13"/>
      <c r="D49" s="13"/>
      <c r="E49" s="13"/>
      <c r="F49" s="26" t="str">
        <f t="shared" si="4"/>
        <v/>
      </c>
      <c r="G49" s="24" t="str">
        <f>IF(VierMeters!D49&gt;0,Grafiek_kalibratiemetingen!$R$13*VierMeters!D49+Grafiek_kalibratiemetingen!$R$14,TRIM(""))</f>
        <v/>
      </c>
      <c r="H49" s="12"/>
      <c r="I49" s="12"/>
      <c r="J49" s="2">
        <f>IF(IF(VierMeters!D49&gt;0,1,0)+IF(VierMeters!H49&gt;0,1,0)=2,1,0)</f>
        <v>0</v>
      </c>
      <c r="O49" s="7"/>
    </row>
    <row r="50" spans="3:15" x14ac:dyDescent="0.25">
      <c r="C50" s="13"/>
      <c r="D50" s="13"/>
      <c r="E50" s="13"/>
      <c r="F50" s="26" t="str">
        <f t="shared" si="4"/>
        <v/>
      </c>
      <c r="G50" s="24" t="str">
        <f>IF(VierMeters!D50&gt;0,Grafiek_kalibratiemetingen!$R$13*VierMeters!D50+Grafiek_kalibratiemetingen!$R$14,TRIM(""))</f>
        <v/>
      </c>
      <c r="H50" s="12"/>
      <c r="I50" s="12"/>
      <c r="J50" s="2">
        <f>IF(IF(VierMeters!D50&gt;0,1,0)+IF(VierMeters!H50&gt;0,1,0)=2,1,0)</f>
        <v>0</v>
      </c>
      <c r="O50" s="7"/>
    </row>
    <row r="51" spans="3:15" x14ac:dyDescent="0.25">
      <c r="C51" s="13"/>
      <c r="D51" s="13"/>
      <c r="E51" s="13"/>
      <c r="F51" s="26" t="str">
        <f t="shared" si="4"/>
        <v/>
      </c>
      <c r="G51" s="24" t="str">
        <f>IF(VierMeters!D51&gt;0,Grafiek_kalibratiemetingen!$R$13*VierMeters!D51+Grafiek_kalibratiemetingen!$R$14,TRIM(""))</f>
        <v/>
      </c>
      <c r="H51" s="12"/>
      <c r="I51" s="12"/>
      <c r="J51" s="2">
        <f>IF(IF(VierMeters!D51&gt;0,1,0)+IF(VierMeters!H51&gt;0,1,0)=2,1,0)</f>
        <v>0</v>
      </c>
      <c r="O51" s="7"/>
    </row>
    <row r="52" spans="3:15" x14ac:dyDescent="0.25">
      <c r="C52" s="13"/>
      <c r="D52" s="13"/>
      <c r="E52" s="13"/>
      <c r="F52" s="26" t="str">
        <f t="shared" si="4"/>
        <v/>
      </c>
      <c r="G52" s="24" t="str">
        <f>IF(VierMeters!D52&gt;0,Grafiek_kalibratiemetingen!$R$13*VierMeters!D52+Grafiek_kalibratiemetingen!$R$14,TRIM(""))</f>
        <v/>
      </c>
      <c r="H52" s="12"/>
      <c r="I52" s="12"/>
      <c r="J52" s="2">
        <f>IF(IF(VierMeters!D52&gt;0,1,0)+IF(VierMeters!H52&gt;0,1,0)=2,1,0)</f>
        <v>0</v>
      </c>
      <c r="O52" s="7"/>
    </row>
    <row r="53" spans="3:15" x14ac:dyDescent="0.25">
      <c r="C53" s="13"/>
      <c r="D53" s="13"/>
      <c r="E53" s="13"/>
      <c r="F53" s="26" t="str">
        <f t="shared" si="4"/>
        <v/>
      </c>
      <c r="G53" s="24" t="str">
        <f>IF(VierMeters!D53&gt;0,Grafiek_kalibratiemetingen!$R$13*VierMeters!D53+Grafiek_kalibratiemetingen!$R$14,TRIM(""))</f>
        <v/>
      </c>
      <c r="H53" s="12"/>
      <c r="I53" s="12"/>
      <c r="J53" s="2">
        <f>IF(IF(VierMeters!D53&gt;0,1,0)+IF(VierMeters!H53&gt;0,1,0)=2,1,0)</f>
        <v>0</v>
      </c>
      <c r="O53" s="7"/>
    </row>
    <row r="54" spans="3:15" x14ac:dyDescent="0.25">
      <c r="C54" s="13"/>
      <c r="D54" s="13"/>
      <c r="E54" s="13"/>
      <c r="F54" s="26" t="str">
        <f t="shared" si="4"/>
        <v/>
      </c>
      <c r="G54" s="24" t="str">
        <f>IF(VierMeters!D54&gt;0,Grafiek_kalibratiemetingen!$R$13*VierMeters!D54+Grafiek_kalibratiemetingen!$R$14,TRIM(""))</f>
        <v/>
      </c>
      <c r="H54" s="12"/>
      <c r="I54" s="12"/>
      <c r="J54" s="2">
        <f>IF(IF(VierMeters!D54&gt;0,1,0)+IF(VierMeters!H54&gt;0,1,0)=2,1,0)</f>
        <v>0</v>
      </c>
      <c r="O54" s="7"/>
    </row>
    <row r="55" spans="3:15" x14ac:dyDescent="0.25">
      <c r="C55" s="13"/>
      <c r="D55" s="13"/>
      <c r="E55" s="13"/>
      <c r="F55" s="26" t="str">
        <f t="shared" si="4"/>
        <v/>
      </c>
      <c r="G55" s="24" t="str">
        <f>IF(VierMeters!D55&gt;0,Grafiek_kalibratiemetingen!$R$13*VierMeters!D55+Grafiek_kalibratiemetingen!$R$14,TRIM(""))</f>
        <v/>
      </c>
      <c r="H55" s="12"/>
      <c r="I55" s="12"/>
      <c r="J55" s="2">
        <f>IF(IF(VierMeters!D55&gt;0,1,0)+IF(VierMeters!H55&gt;0,1,0)=2,1,0)</f>
        <v>0</v>
      </c>
      <c r="O55" s="7"/>
    </row>
    <row r="56" spans="3:15" x14ac:dyDescent="0.25">
      <c r="C56" s="13"/>
      <c r="D56" s="13"/>
      <c r="E56" s="13"/>
      <c r="F56" s="26" t="str">
        <f t="shared" si="4"/>
        <v/>
      </c>
      <c r="G56" s="24" t="str">
        <f>IF(VierMeters!D56&gt;0,Grafiek_kalibratiemetingen!$R$13*VierMeters!D56+Grafiek_kalibratiemetingen!$R$14,TRIM(""))</f>
        <v/>
      </c>
      <c r="H56" s="12"/>
      <c r="I56" s="12"/>
      <c r="J56" s="2">
        <f>IF(IF(VierMeters!D56&gt;0,1,0)+IF(VierMeters!H56&gt;0,1,0)=2,1,0)</f>
        <v>0</v>
      </c>
      <c r="O56" s="7"/>
    </row>
    <row r="57" spans="3:15" x14ac:dyDescent="0.25">
      <c r="C57" s="13"/>
      <c r="D57" s="13"/>
      <c r="E57" s="13"/>
      <c r="F57" s="26" t="str">
        <f t="shared" si="4"/>
        <v/>
      </c>
      <c r="G57" s="24" t="str">
        <f>IF(VierMeters!D57&gt;0,Grafiek_kalibratiemetingen!$R$13*VierMeters!D57+Grafiek_kalibratiemetingen!$R$14,TRIM(""))</f>
        <v/>
      </c>
      <c r="H57" s="12"/>
      <c r="I57" s="12"/>
      <c r="J57" s="2">
        <f>IF(IF(VierMeters!D57&gt;0,1,0)+IF(VierMeters!H57&gt;0,1,0)=2,1,0)</f>
        <v>0</v>
      </c>
      <c r="O57" s="7"/>
    </row>
    <row r="58" spans="3:15" x14ac:dyDescent="0.25">
      <c r="C58" s="13"/>
      <c r="D58" s="13"/>
      <c r="E58" s="13"/>
      <c r="F58" s="26" t="str">
        <f t="shared" si="4"/>
        <v/>
      </c>
      <c r="G58" s="24" t="str">
        <f>IF(VierMeters!D58&gt;0,Grafiek_kalibratiemetingen!$R$13*VierMeters!D58+Grafiek_kalibratiemetingen!$R$14,TRIM(""))</f>
        <v/>
      </c>
      <c r="H58" s="12"/>
      <c r="I58" s="12"/>
      <c r="J58" s="2">
        <f>IF(IF(VierMeters!D58&gt;0,1,0)+IF(VierMeters!H58&gt;0,1,0)=2,1,0)</f>
        <v>0</v>
      </c>
      <c r="O58" s="7"/>
    </row>
    <row r="59" spans="3:15" x14ac:dyDescent="0.25">
      <c r="C59" s="13"/>
      <c r="D59" s="13"/>
      <c r="E59" s="13"/>
      <c r="F59" s="26" t="str">
        <f t="shared" si="4"/>
        <v/>
      </c>
      <c r="G59" s="24" t="str">
        <f>IF(VierMeters!D59&gt;0,Grafiek_kalibratiemetingen!$R$13*VierMeters!D59+Grafiek_kalibratiemetingen!$R$14,TRIM(""))</f>
        <v/>
      </c>
      <c r="H59" s="12"/>
      <c r="I59" s="12"/>
      <c r="J59" s="2">
        <f>IF(IF(VierMeters!D59&gt;0,1,0)+IF(VierMeters!H59&gt;0,1,0)=2,1,0)</f>
        <v>0</v>
      </c>
      <c r="O59" s="7"/>
    </row>
    <row r="60" spans="3:15" x14ac:dyDescent="0.25">
      <c r="C60" s="13"/>
      <c r="D60" s="13"/>
      <c r="E60" s="13"/>
      <c r="F60" s="26" t="str">
        <f t="shared" si="4"/>
        <v/>
      </c>
      <c r="G60" s="24" t="str">
        <f>IF(VierMeters!D60&gt;0,Grafiek_kalibratiemetingen!$R$13*VierMeters!D60+Grafiek_kalibratiemetingen!$R$14,TRIM(""))</f>
        <v/>
      </c>
      <c r="H60" s="12"/>
      <c r="I60" s="12"/>
      <c r="J60" s="2">
        <f>IF(IF(VierMeters!D60&gt;0,1,0)+IF(VierMeters!H60&gt;0,1,0)=2,1,0)</f>
        <v>0</v>
      </c>
      <c r="O60" s="7"/>
    </row>
    <row r="61" spans="3:15" x14ac:dyDescent="0.25">
      <c r="C61" s="13"/>
      <c r="D61" s="13"/>
      <c r="E61" s="13"/>
      <c r="F61" s="26" t="str">
        <f t="shared" si="4"/>
        <v/>
      </c>
      <c r="G61" s="24" t="str">
        <f>IF(VierMeters!D61&gt;0,Grafiek_kalibratiemetingen!$R$13*VierMeters!D61+Grafiek_kalibratiemetingen!$R$14,TRIM(""))</f>
        <v/>
      </c>
      <c r="H61" s="12"/>
      <c r="I61" s="12"/>
      <c r="J61" s="2">
        <f>IF(IF(VierMeters!D61&gt;0,1,0)+IF(VierMeters!H61&gt;0,1,0)=2,1,0)</f>
        <v>0</v>
      </c>
      <c r="O61" s="7"/>
    </row>
    <row r="62" spans="3:15" x14ac:dyDescent="0.25">
      <c r="C62" s="13"/>
      <c r="D62" s="13"/>
      <c r="E62" s="13"/>
      <c r="F62" s="26" t="str">
        <f t="shared" si="4"/>
        <v/>
      </c>
      <c r="G62" s="24" t="str">
        <f>IF(VierMeters!D62&gt;0,Grafiek_kalibratiemetingen!$R$13*VierMeters!D62+Grafiek_kalibratiemetingen!$R$14,TRIM(""))</f>
        <v/>
      </c>
      <c r="H62" s="12"/>
      <c r="I62" s="12"/>
      <c r="J62" s="2">
        <f>IF(IF(VierMeters!D62&gt;0,1,0)+IF(VierMeters!H62&gt;0,1,0)=2,1,0)</f>
        <v>0</v>
      </c>
      <c r="O62" s="7"/>
    </row>
    <row r="63" spans="3:15" x14ac:dyDescent="0.25">
      <c r="C63" s="13"/>
      <c r="D63" s="13"/>
      <c r="E63" s="13"/>
      <c r="F63" s="26" t="str">
        <f t="shared" ref="F63:F97" si="5">IF(J63,H63-G63,TRIM(""))</f>
        <v/>
      </c>
      <c r="G63" s="24" t="str">
        <f>IF(VierMeters!D63&gt;0,Grafiek_kalibratiemetingen!$R$13*VierMeters!D63+Grafiek_kalibratiemetingen!$R$14,TRIM(""))</f>
        <v/>
      </c>
      <c r="H63" s="12"/>
      <c r="I63" s="12"/>
      <c r="J63" s="2">
        <f>IF(IF(VierMeters!D63&gt;0,1,0)+IF(VierMeters!H63&gt;0,1,0)=2,1,0)</f>
        <v>0</v>
      </c>
      <c r="O63" s="14"/>
    </row>
    <row r="64" spans="3:15" x14ac:dyDescent="0.25">
      <c r="C64" s="13"/>
      <c r="D64" s="13"/>
      <c r="E64" s="13"/>
      <c r="F64" s="26" t="str">
        <f t="shared" si="5"/>
        <v/>
      </c>
      <c r="G64" s="24" t="str">
        <f>IF(VierMeters!D64&gt;0,Grafiek_kalibratiemetingen!$R$13*VierMeters!D64+Grafiek_kalibratiemetingen!$R$14,TRIM(""))</f>
        <v/>
      </c>
      <c r="H64" s="12"/>
      <c r="I64" s="12"/>
      <c r="J64" s="2">
        <f>IF(IF(VierMeters!D64&gt;0,1,0)+IF(VierMeters!H64&gt;0,1,0)=2,1,0)</f>
        <v>0</v>
      </c>
      <c r="O64" s="14"/>
    </row>
    <row r="65" spans="3:15" x14ac:dyDescent="0.25">
      <c r="C65" s="13"/>
      <c r="D65" s="13"/>
      <c r="E65" s="13"/>
      <c r="F65" s="26" t="str">
        <f t="shared" si="5"/>
        <v/>
      </c>
      <c r="G65" s="24" t="str">
        <f>IF(VierMeters!D65&gt;0,Grafiek_kalibratiemetingen!$R$13*VierMeters!D65+Grafiek_kalibratiemetingen!$R$14,TRIM(""))</f>
        <v/>
      </c>
      <c r="H65" s="12"/>
      <c r="I65" s="12"/>
      <c r="J65" s="2">
        <f>IF(IF(VierMeters!D65&gt;0,1,0)+IF(VierMeters!H65&gt;0,1,0)=2,1,0)</f>
        <v>0</v>
      </c>
      <c r="O65" s="14"/>
    </row>
    <row r="66" spans="3:15" x14ac:dyDescent="0.25">
      <c r="C66" s="13"/>
      <c r="D66" s="13"/>
      <c r="E66" s="13"/>
      <c r="F66" s="26" t="str">
        <f t="shared" si="5"/>
        <v/>
      </c>
      <c r="G66" s="24" t="str">
        <f>IF(VierMeters!D66&gt;0,Grafiek_kalibratiemetingen!$R$13*VierMeters!D66+Grafiek_kalibratiemetingen!$R$14,TRIM(""))</f>
        <v/>
      </c>
      <c r="H66" s="12"/>
      <c r="I66" s="12"/>
      <c r="J66" s="2">
        <f>IF(IF(VierMeters!D66&gt;0,1,0)+IF(VierMeters!H66&gt;0,1,0)=2,1,0)</f>
        <v>0</v>
      </c>
      <c r="O66" s="14"/>
    </row>
    <row r="67" spans="3:15" x14ac:dyDescent="0.25">
      <c r="C67" s="13"/>
      <c r="D67" s="13"/>
      <c r="E67" s="13"/>
      <c r="F67" s="26" t="str">
        <f t="shared" si="5"/>
        <v/>
      </c>
      <c r="G67" s="24" t="str">
        <f>IF(VierMeters!D67&gt;0,Grafiek_kalibratiemetingen!$R$13*VierMeters!D67+Grafiek_kalibratiemetingen!$R$14,TRIM(""))</f>
        <v/>
      </c>
      <c r="H67" s="12"/>
      <c r="I67" s="12"/>
      <c r="J67" s="2">
        <f>IF(IF(VierMeters!D67&gt;0,1,0)+IF(VierMeters!H67&gt;0,1,0)=2,1,0)</f>
        <v>0</v>
      </c>
      <c r="O67" s="14"/>
    </row>
    <row r="68" spans="3:15" x14ac:dyDescent="0.25">
      <c r="C68" s="13"/>
      <c r="D68" s="13"/>
      <c r="E68" s="13"/>
      <c r="F68" s="26" t="str">
        <f t="shared" si="5"/>
        <v/>
      </c>
      <c r="G68" s="24" t="str">
        <f>IF(VierMeters!D68&gt;0,Grafiek_kalibratiemetingen!$R$13*VierMeters!D68+Grafiek_kalibratiemetingen!$R$14,TRIM(""))</f>
        <v/>
      </c>
      <c r="H68" s="12"/>
      <c r="I68" s="12"/>
      <c r="J68" s="2">
        <f>IF(IF(VierMeters!D68&gt;0,1,0)+IF(VierMeters!H68&gt;0,1,0)=2,1,0)</f>
        <v>0</v>
      </c>
      <c r="O68" s="14"/>
    </row>
    <row r="69" spans="3:15" x14ac:dyDescent="0.25">
      <c r="C69" s="13"/>
      <c r="D69" s="13"/>
      <c r="E69" s="13"/>
      <c r="F69" s="26" t="str">
        <f t="shared" si="5"/>
        <v/>
      </c>
      <c r="G69" s="24" t="str">
        <f>IF(VierMeters!D69&gt;0,Grafiek_kalibratiemetingen!$R$13*VierMeters!D69+Grafiek_kalibratiemetingen!$R$14,TRIM(""))</f>
        <v/>
      </c>
      <c r="H69" s="12"/>
      <c r="I69" s="12"/>
      <c r="J69" s="2">
        <f>IF(IF(VierMeters!D69&gt;0,1,0)+IF(VierMeters!H69&gt;0,1,0)=2,1,0)</f>
        <v>0</v>
      </c>
      <c r="O69" s="14"/>
    </row>
    <row r="70" spans="3:15" x14ac:dyDescent="0.25">
      <c r="C70" s="13"/>
      <c r="D70" s="13"/>
      <c r="E70" s="13"/>
      <c r="F70" s="26" t="str">
        <f t="shared" si="5"/>
        <v/>
      </c>
      <c r="G70" s="24" t="str">
        <f>IF(VierMeters!D70&gt;0,Grafiek_kalibratiemetingen!$R$13*VierMeters!D70+Grafiek_kalibratiemetingen!$R$14,TRIM(""))</f>
        <v/>
      </c>
      <c r="H70" s="12"/>
      <c r="I70" s="12"/>
      <c r="J70" s="2">
        <f>IF(IF(VierMeters!D70&gt;0,1,0)+IF(VierMeters!H70&gt;0,1,0)=2,1,0)</f>
        <v>0</v>
      </c>
      <c r="O70" s="14"/>
    </row>
    <row r="71" spans="3:15" x14ac:dyDescent="0.25">
      <c r="C71" s="13"/>
      <c r="E71" s="13"/>
      <c r="F71" s="26" t="str">
        <f t="shared" si="5"/>
        <v/>
      </c>
      <c r="G71" s="24" t="str">
        <f>IF(VierMeters!D71&gt;0,Grafiek_kalibratiemetingen!$R$13*VierMeters!D71+Grafiek_kalibratiemetingen!$R$14,TRIM(""))</f>
        <v/>
      </c>
      <c r="J71" s="2">
        <f>IF(IF(VierMeters!D71&gt;0,1,0)+IF(VierMeters!H71&gt;0,1,0)=2,1,0)</f>
        <v>0</v>
      </c>
      <c r="O71" s="14"/>
    </row>
    <row r="72" spans="3:15" x14ac:dyDescent="0.25">
      <c r="C72" s="13"/>
      <c r="D72" s="13"/>
      <c r="E72" s="13"/>
      <c r="F72" s="26" t="str">
        <f t="shared" si="5"/>
        <v/>
      </c>
      <c r="G72" s="24" t="str">
        <f>IF(VierMeters!D72&gt;0,Grafiek_kalibratiemetingen!$R$13*VierMeters!D72+Grafiek_kalibratiemetingen!$R$14,TRIM(""))</f>
        <v/>
      </c>
      <c r="H72" s="12"/>
      <c r="I72" s="12"/>
      <c r="J72" s="2">
        <f>IF(IF(VierMeters!D72&gt;0,1,0)+IF(VierMeters!H72&gt;0,1,0)=2,1,0)</f>
        <v>0</v>
      </c>
      <c r="O72" s="14"/>
    </row>
    <row r="73" spans="3:15" x14ac:dyDescent="0.25">
      <c r="C73" s="13"/>
      <c r="D73" s="13"/>
      <c r="E73" s="13"/>
      <c r="F73" s="26" t="str">
        <f t="shared" si="5"/>
        <v/>
      </c>
      <c r="G73" s="24" t="str">
        <f>IF(VierMeters!D73&gt;0,Grafiek_kalibratiemetingen!$R$13*VierMeters!D73+Grafiek_kalibratiemetingen!$R$14,TRIM(""))</f>
        <v/>
      </c>
      <c r="H73" s="12"/>
      <c r="I73" s="12"/>
      <c r="J73" s="2">
        <f>IF(IF(VierMeters!D73&gt;0,1,0)+IF(VierMeters!H73&gt;0,1,0)=2,1,0)</f>
        <v>0</v>
      </c>
      <c r="O73" s="14"/>
    </row>
    <row r="74" spans="3:15" x14ac:dyDescent="0.25">
      <c r="C74" s="13"/>
      <c r="E74" s="13"/>
      <c r="F74" s="26" t="str">
        <f t="shared" si="5"/>
        <v/>
      </c>
      <c r="G74" s="24" t="str">
        <f>IF(VierMeters!D74&gt;0,Grafiek_kalibratiemetingen!$R$13*VierMeters!D74+Grafiek_kalibratiemetingen!$R$14,TRIM(""))</f>
        <v/>
      </c>
      <c r="J74" s="2">
        <f>IF(IF(VierMeters!D74&gt;0,1,0)+IF(VierMeters!H74&gt;0,1,0)=2,1,0)</f>
        <v>0</v>
      </c>
      <c r="O74" s="14"/>
    </row>
    <row r="75" spans="3:15" x14ac:dyDescent="0.25">
      <c r="C75" s="13"/>
      <c r="D75" s="13"/>
      <c r="E75" s="13"/>
      <c r="F75" s="26" t="str">
        <f t="shared" si="5"/>
        <v/>
      </c>
      <c r="G75" s="24" t="str">
        <f>IF(VierMeters!D75&gt;0,Grafiek_kalibratiemetingen!$R$13*VierMeters!D75+Grafiek_kalibratiemetingen!$R$14,TRIM(""))</f>
        <v/>
      </c>
      <c r="H75" s="12"/>
      <c r="I75" s="12"/>
      <c r="J75" s="2">
        <f>IF(IF(VierMeters!D75&gt;0,1,0)+IF(VierMeters!H75&gt;0,1,0)=2,1,0)</f>
        <v>0</v>
      </c>
      <c r="O75" s="14"/>
    </row>
    <row r="76" spans="3:15" x14ac:dyDescent="0.25">
      <c r="C76" s="13"/>
      <c r="D76" s="13"/>
      <c r="E76" s="13"/>
      <c r="F76" s="26" t="str">
        <f t="shared" si="5"/>
        <v/>
      </c>
      <c r="G76" s="24" t="str">
        <f>IF(VierMeters!D76&gt;0,Grafiek_kalibratiemetingen!$R$13*VierMeters!D76+Grafiek_kalibratiemetingen!$R$14,TRIM(""))</f>
        <v/>
      </c>
      <c r="H76" s="12"/>
      <c r="I76" s="12"/>
      <c r="J76" s="2">
        <f>IF(IF(VierMeters!D76&gt;0,1,0)+IF(VierMeters!H76&gt;0,1,0)=2,1,0)</f>
        <v>0</v>
      </c>
    </row>
    <row r="77" spans="3:15" x14ac:dyDescent="0.25">
      <c r="C77" s="13"/>
      <c r="D77" s="13"/>
      <c r="E77" s="13"/>
      <c r="F77" s="26" t="str">
        <f t="shared" si="5"/>
        <v/>
      </c>
      <c r="G77" s="24" t="str">
        <f>IF(VierMeters!D77&gt;0,Grafiek_kalibratiemetingen!$R$13*VierMeters!D77+Grafiek_kalibratiemetingen!$R$14,TRIM(""))</f>
        <v/>
      </c>
      <c r="H77" s="12"/>
      <c r="I77" s="12"/>
      <c r="J77" s="2">
        <f>IF(IF(VierMeters!D77&gt;0,1,0)+IF(VierMeters!H77&gt;0,1,0)=2,1,0)</f>
        <v>0</v>
      </c>
    </row>
    <row r="78" spans="3:15" x14ac:dyDescent="0.25">
      <c r="C78" s="13"/>
      <c r="D78" s="13"/>
      <c r="E78" s="13"/>
      <c r="F78" s="26" t="str">
        <f t="shared" si="5"/>
        <v/>
      </c>
      <c r="G78" s="24" t="str">
        <f>IF(VierMeters!D78&gt;0,Grafiek_kalibratiemetingen!$R$13*VierMeters!D78+Grafiek_kalibratiemetingen!$R$14,TRIM(""))</f>
        <v/>
      </c>
      <c r="H78" s="12"/>
      <c r="I78" s="12"/>
      <c r="J78" s="2">
        <f>IF(IF(VierMeters!D78&gt;0,1,0)+IF(VierMeters!H78&gt;0,1,0)=2,1,0)</f>
        <v>0</v>
      </c>
    </row>
    <row r="79" spans="3:15" x14ac:dyDescent="0.25">
      <c r="C79" s="13"/>
      <c r="D79" s="13"/>
      <c r="E79" s="13"/>
      <c r="F79" s="26" t="str">
        <f t="shared" si="5"/>
        <v/>
      </c>
      <c r="G79" s="24" t="str">
        <f>IF(VierMeters!D79&gt;0,Grafiek_kalibratiemetingen!$R$13*VierMeters!D79+Grafiek_kalibratiemetingen!$R$14,TRIM(""))</f>
        <v/>
      </c>
      <c r="H79" s="12"/>
      <c r="I79" s="12"/>
      <c r="J79" s="2">
        <f>IF(IF(VierMeters!D79&gt;0,1,0)+IF(VierMeters!H79&gt;0,1,0)=2,1,0)</f>
        <v>0</v>
      </c>
    </row>
    <row r="80" spans="3:15" x14ac:dyDescent="0.25">
      <c r="C80" s="13"/>
      <c r="D80" s="13"/>
      <c r="E80" s="13"/>
      <c r="F80" s="26" t="str">
        <f t="shared" si="5"/>
        <v/>
      </c>
      <c r="G80" s="24" t="str">
        <f>IF(VierMeters!D80&gt;0,Grafiek_kalibratiemetingen!$R$13*VierMeters!D80+Grafiek_kalibratiemetingen!$R$14,TRIM(""))</f>
        <v/>
      </c>
      <c r="H80" s="12"/>
      <c r="I80" s="12"/>
      <c r="J80" s="2">
        <f>IF(IF(VierMeters!D80&gt;0,1,0)+IF(VierMeters!H80&gt;0,1,0)=2,1,0)</f>
        <v>0</v>
      </c>
    </row>
    <row r="81" spans="3:10" x14ac:dyDescent="0.25">
      <c r="C81" s="13"/>
      <c r="D81" s="13"/>
      <c r="E81" s="13"/>
      <c r="F81" s="26" t="str">
        <f t="shared" si="5"/>
        <v/>
      </c>
      <c r="G81" s="24" t="str">
        <f>IF(VierMeters!D81&gt;0,Grafiek_kalibratiemetingen!$R$13*VierMeters!D81+Grafiek_kalibratiemetingen!$R$14,TRIM(""))</f>
        <v/>
      </c>
      <c r="H81" s="12"/>
      <c r="I81" s="12"/>
      <c r="J81" s="2">
        <f>IF(IF(VierMeters!D81&gt;0,1,0)+IF(VierMeters!H81&gt;0,1,0)=2,1,0)</f>
        <v>0</v>
      </c>
    </row>
    <row r="82" spans="3:10" x14ac:dyDescent="0.25">
      <c r="C82" s="13"/>
      <c r="D82" s="13"/>
      <c r="E82" s="13"/>
      <c r="F82" s="26" t="str">
        <f t="shared" si="5"/>
        <v/>
      </c>
      <c r="G82" s="24" t="str">
        <f>IF(VierMeters!D82&gt;0,Grafiek_kalibratiemetingen!$R$13*VierMeters!D82+Grafiek_kalibratiemetingen!$R$14,TRIM(""))</f>
        <v/>
      </c>
      <c r="H82" s="12"/>
      <c r="I82" s="12"/>
      <c r="J82" s="2">
        <f>IF(IF(VierMeters!D82&gt;0,1,0)+IF(VierMeters!H82&gt;0,1,0)=2,1,0)</f>
        <v>0</v>
      </c>
    </row>
    <row r="83" spans="3:10" x14ac:dyDescent="0.25">
      <c r="C83" s="13"/>
      <c r="D83" s="13"/>
      <c r="E83" s="13"/>
      <c r="F83" s="26" t="str">
        <f t="shared" si="5"/>
        <v/>
      </c>
      <c r="G83" s="24" t="str">
        <f>IF(VierMeters!D83&gt;0,Grafiek_kalibratiemetingen!$R$13*VierMeters!D83+Grafiek_kalibratiemetingen!$R$14,TRIM(""))</f>
        <v/>
      </c>
      <c r="H83" s="12"/>
      <c r="I83" s="12"/>
      <c r="J83" s="2">
        <f>IF(IF(VierMeters!D83&gt;0,1,0)+IF(VierMeters!H83&gt;0,1,0)=2,1,0)</f>
        <v>0</v>
      </c>
    </row>
    <row r="84" spans="3:10" x14ac:dyDescent="0.25">
      <c r="C84" s="13"/>
      <c r="D84" s="13"/>
      <c r="E84" s="13"/>
      <c r="F84" s="26" t="str">
        <f t="shared" si="5"/>
        <v/>
      </c>
      <c r="G84" s="24" t="str">
        <f>IF(VierMeters!D84&gt;0,Grafiek_kalibratiemetingen!$R$13*VierMeters!D84+Grafiek_kalibratiemetingen!$R$14,TRIM(""))</f>
        <v/>
      </c>
      <c r="H84" s="12"/>
      <c r="I84" s="12"/>
      <c r="J84" s="2">
        <f>IF(IF(VierMeters!D84&gt;0,1,0)+IF(VierMeters!H84&gt;0,1,0)=2,1,0)</f>
        <v>0</v>
      </c>
    </row>
    <row r="85" spans="3:10" x14ac:dyDescent="0.25">
      <c r="C85" s="13"/>
      <c r="D85" s="13"/>
      <c r="E85" s="13"/>
      <c r="F85" s="26" t="str">
        <f t="shared" si="5"/>
        <v/>
      </c>
      <c r="G85" s="24" t="str">
        <f>IF(VierMeters!D85&gt;0,Grafiek_kalibratiemetingen!$R$13*VierMeters!D85+Grafiek_kalibratiemetingen!$R$14,TRIM(""))</f>
        <v/>
      </c>
      <c r="H85" s="12"/>
      <c r="I85" s="12"/>
      <c r="J85" s="2">
        <f>IF(IF(VierMeters!D85&gt;0,1,0)+IF(VierMeters!H85&gt;0,1,0)=2,1,0)</f>
        <v>0</v>
      </c>
    </row>
    <row r="86" spans="3:10" x14ac:dyDescent="0.25">
      <c r="C86" s="13"/>
      <c r="D86" s="13"/>
      <c r="E86" s="13"/>
      <c r="F86" s="26" t="str">
        <f t="shared" si="5"/>
        <v/>
      </c>
      <c r="G86" s="24" t="str">
        <f>IF(VierMeters!D86&gt;0,Grafiek_kalibratiemetingen!$R$13*VierMeters!D86+Grafiek_kalibratiemetingen!$R$14,TRIM(""))</f>
        <v/>
      </c>
      <c r="H86" s="12"/>
      <c r="I86" s="12"/>
      <c r="J86" s="2">
        <f>IF(IF(VierMeters!D86&gt;0,1,0)+IF(VierMeters!H86&gt;0,1,0)=2,1,0)</f>
        <v>0</v>
      </c>
    </row>
    <row r="87" spans="3:10" x14ac:dyDescent="0.25">
      <c r="C87" s="13"/>
      <c r="D87" s="13"/>
      <c r="E87" s="13"/>
      <c r="F87" s="26" t="str">
        <f t="shared" si="5"/>
        <v/>
      </c>
      <c r="G87" s="24" t="str">
        <f>IF(VierMeters!D87&gt;0,Grafiek_kalibratiemetingen!$R$13*VierMeters!D87+Grafiek_kalibratiemetingen!$R$14,TRIM(""))</f>
        <v/>
      </c>
      <c r="H87" s="12"/>
      <c r="I87" s="12"/>
      <c r="J87" s="2">
        <f>IF(IF(VierMeters!D87&gt;0,1,0)+IF(VierMeters!H87&gt;0,1,0)=2,1,0)</f>
        <v>0</v>
      </c>
    </row>
    <row r="88" spans="3:10" x14ac:dyDescent="0.25">
      <c r="C88" s="13"/>
      <c r="D88" s="13"/>
      <c r="E88" s="13"/>
      <c r="F88" s="26" t="str">
        <f t="shared" si="5"/>
        <v/>
      </c>
      <c r="G88" s="24" t="str">
        <f>IF(VierMeters!D88&gt;0,Grafiek_kalibratiemetingen!$R$13*VierMeters!D88+Grafiek_kalibratiemetingen!$R$14,TRIM(""))</f>
        <v/>
      </c>
      <c r="H88" s="12"/>
      <c r="I88" s="12"/>
      <c r="J88" s="2">
        <f>IF(IF(VierMeters!D88&gt;0,1,0)+IF(VierMeters!H88&gt;0,1,0)=2,1,0)</f>
        <v>0</v>
      </c>
    </row>
    <row r="89" spans="3:10" x14ac:dyDescent="0.25">
      <c r="C89" s="13"/>
      <c r="D89" s="13"/>
      <c r="E89" s="13"/>
      <c r="F89" s="26" t="str">
        <f t="shared" si="5"/>
        <v/>
      </c>
      <c r="G89" s="24" t="str">
        <f>IF(VierMeters!D89&gt;0,Grafiek_kalibratiemetingen!$R$13*VierMeters!D89+Grafiek_kalibratiemetingen!$R$14,TRIM(""))</f>
        <v/>
      </c>
      <c r="H89" s="12"/>
      <c r="I89" s="12"/>
      <c r="J89" s="2">
        <f>IF(IF(VierMeters!D89&gt;0,1,0)+IF(VierMeters!H89&gt;0,1,0)=2,1,0)</f>
        <v>0</v>
      </c>
    </row>
    <row r="90" spans="3:10" x14ac:dyDescent="0.25">
      <c r="C90" s="13"/>
      <c r="D90" s="13"/>
      <c r="E90" s="13"/>
      <c r="F90" s="26" t="str">
        <f t="shared" si="5"/>
        <v/>
      </c>
      <c r="G90" s="24" t="str">
        <f>IF(VierMeters!D90&gt;0,Grafiek_kalibratiemetingen!$R$13*VierMeters!D90+Grafiek_kalibratiemetingen!$R$14,TRIM(""))</f>
        <v/>
      </c>
      <c r="H90" s="12"/>
      <c r="I90" s="12"/>
      <c r="J90" s="2">
        <f>IF(IF(VierMeters!D90&gt;0,1,0)+IF(VierMeters!H90&gt;0,1,0)=2,1,0)</f>
        <v>0</v>
      </c>
    </row>
    <row r="91" spans="3:10" x14ac:dyDescent="0.25">
      <c r="F91" s="26" t="str">
        <f t="shared" si="5"/>
        <v/>
      </c>
      <c r="G91" s="24" t="str">
        <f>IF(VierMeters!D91&gt;0,Grafiek_kalibratiemetingen!$R$13*VierMeters!D91+Grafiek_kalibratiemetingen!$R$14,TRIM(""))</f>
        <v/>
      </c>
      <c r="J91" s="2">
        <f>IF(IF(VierMeters!D91&gt;0,1,0)+IF(VierMeters!H91&gt;0,1,0)=2,1,0)</f>
        <v>0</v>
      </c>
    </row>
    <row r="92" spans="3:10" x14ac:dyDescent="0.25">
      <c r="F92" s="26" t="str">
        <f t="shared" si="5"/>
        <v/>
      </c>
      <c r="G92" s="24" t="str">
        <f>IF(VierMeters!D92&gt;0,Grafiek_kalibratiemetingen!$R$13*VierMeters!D92+Grafiek_kalibratiemetingen!$R$14,TRIM(""))</f>
        <v/>
      </c>
      <c r="J92" s="2">
        <f>IF(IF(VierMeters!D92&gt;0,1,0)+IF(VierMeters!H92&gt;0,1,0)=2,1,0)</f>
        <v>0</v>
      </c>
    </row>
    <row r="93" spans="3:10" x14ac:dyDescent="0.25">
      <c r="F93" s="26" t="str">
        <f>IF(J93,H93-G93,TRIM(""))</f>
        <v/>
      </c>
      <c r="G93" s="24" t="str">
        <f>IF(VierMeters!D93&gt;0,Grafiek_kalibratiemetingen!$R$13*VierMeters!D93+Grafiek_kalibratiemetingen!$R$14,TRIM(""))</f>
        <v/>
      </c>
      <c r="J93" s="2">
        <f>IF(IF(VierMeters!D93&gt;0,1,0)+IF(VierMeters!H93&gt;0,1,0)=2,1,0)</f>
        <v>0</v>
      </c>
    </row>
    <row r="94" spans="3:10" x14ac:dyDescent="0.25">
      <c r="F94" s="26" t="str">
        <f>IF(J94,H94-G94,TRIM(""))</f>
        <v/>
      </c>
      <c r="G94" s="24" t="str">
        <f>IF(VierMeters!D94&gt;0,Grafiek_kalibratiemetingen!$R$13*VierMeters!D94+Grafiek_kalibratiemetingen!$R$14,TRIM(""))</f>
        <v/>
      </c>
      <c r="J94" s="2">
        <f>IF(IF(VierMeters!D94&gt;0,1,0)+IF(VierMeters!H94&gt;0,1,0)=2,1,0)</f>
        <v>0</v>
      </c>
    </row>
    <row r="95" spans="3:10" x14ac:dyDescent="0.25">
      <c r="F95" s="26" t="str">
        <f t="shared" si="5"/>
        <v/>
      </c>
      <c r="G95" s="24" t="str">
        <f>IF(VierMeters!D95&gt;0,Grafiek_kalibratiemetingen!$R$13*VierMeters!D95+Grafiek_kalibratiemetingen!$R$14,TRIM(""))</f>
        <v/>
      </c>
      <c r="J95" s="2">
        <f>IF(IF(VierMeters!D95&gt;0,1,0)+IF(VierMeters!H95&gt;0,1,0)=2,1,0)</f>
        <v>0</v>
      </c>
    </row>
    <row r="96" spans="3:10" x14ac:dyDescent="0.25">
      <c r="F96" s="26" t="str">
        <f t="shared" si="5"/>
        <v/>
      </c>
      <c r="G96" s="24" t="str">
        <f>IF(VierMeters!D96&gt;0,Grafiek_kalibratiemetingen!$R$13*VierMeters!D96+Grafiek_kalibratiemetingen!$R$14,TRIM(""))</f>
        <v/>
      </c>
      <c r="J96" s="2">
        <f>IF(IF(VierMeters!D96&gt;0,1,0)+IF(VierMeters!H96&gt;0,1,0)=2,1,0)</f>
        <v>0</v>
      </c>
    </row>
    <row r="97" spans="6:10" x14ac:dyDescent="0.25">
      <c r="F97" s="26" t="str">
        <f t="shared" si="5"/>
        <v/>
      </c>
      <c r="G97" s="24" t="str">
        <f>IF(VierMeters!D97&gt;0,Grafiek_kalibratiemetingen!$R$13*VierMeters!D97+Grafiek_kalibratiemetingen!$R$14,TRIM(""))</f>
        <v/>
      </c>
      <c r="J97" s="2">
        <f>IF(IF(VierMeters!D97&gt;0,1,0)+IF(VierMeters!H97&gt;0,1,0)=2,1,0)</f>
        <v>0</v>
      </c>
    </row>
    <row r="98" spans="6:10" x14ac:dyDescent="0.25">
      <c r="G98" s="24" t="str">
        <f>IF(VierMeters!D98&gt;0,Grafiek_kalibratiemetingen!$R$13*VierMeters!D98+Grafiek_kalibratiemetingen!$R$14,TRIM(""))</f>
        <v/>
      </c>
      <c r="J98" s="2">
        <f>IF(IF(VierMeters!D98&gt;0,1,0)+IF(VierMeters!H98&gt;0,1,0)=2,1,0)</f>
        <v>0</v>
      </c>
    </row>
    <row r="99" spans="6:10" x14ac:dyDescent="0.25">
      <c r="G99" s="24" t="str">
        <f>IF(VierMeters!D99&gt;0,Grafiek_kalibratiemetingen!$R$13*VierMeters!D99+Grafiek_kalibratiemetingen!$R$14,TRIM(""))</f>
        <v/>
      </c>
      <c r="J99" s="2">
        <f>IF(IF(VierMeters!D99&gt;0,1,0)+IF(VierMeters!H99&gt;0,1,0)=2,1,0)</f>
        <v>0</v>
      </c>
    </row>
    <row r="100" spans="6:10" x14ac:dyDescent="0.25">
      <c r="G100" s="24" t="str">
        <f>IF(VierMeters!D100&gt;0,Grafiek_kalibratiemetingen!$R$13*VierMeters!D100+Grafiek_kalibratiemetingen!$R$14,TRIM(""))</f>
        <v/>
      </c>
      <c r="J100" s="2">
        <f>IF(IF(VierMeters!D100&gt;0,1,0)+IF(VierMeters!H100&gt;0,1,0)=2,1,0)</f>
        <v>0</v>
      </c>
    </row>
    <row r="101" spans="6:10" x14ac:dyDescent="0.25">
      <c r="G101" s="24" t="str">
        <f>IF(VierMeters!D101&gt;0,Grafiek_kalibratiemetingen!$R$13*VierMeters!D101+Grafiek_kalibratiemetingen!$R$14,TRIM(""))</f>
        <v/>
      </c>
      <c r="J101" s="2">
        <f>IF(IF(VierMeters!D101&gt;0,1,0)+IF(VierMeters!H101&gt;0,1,0)=2,1,0)</f>
        <v>0</v>
      </c>
    </row>
    <row r="102" spans="6:10" x14ac:dyDescent="0.25">
      <c r="G102" s="24" t="str">
        <f>IF(VierMeters!D102&gt;0,Grafiek_kalibratiemetingen!$R$13*VierMeters!D102+Grafiek_kalibratiemetingen!$R$14,TRIM(""))</f>
        <v/>
      </c>
      <c r="J102" s="2">
        <f>IF(IF(VierMeters!D102&gt;0,1,0)+IF(VierMeters!H102&gt;0,1,0)=2,1,0)</f>
        <v>0</v>
      </c>
    </row>
    <row r="103" spans="6:10" x14ac:dyDescent="0.25">
      <c r="G103" s="24" t="str">
        <f>IF(VierMeters!D103&gt;0,Grafiek_kalibratiemetingen!$R$13*VierMeters!D103+Grafiek_kalibratiemetingen!$R$14,TRIM(""))</f>
        <v/>
      </c>
      <c r="J103" s="2">
        <f>IF(IF(VierMeters!D103&gt;0,1,0)+IF(VierMeters!H103&gt;0,1,0)=2,1,0)</f>
        <v>0</v>
      </c>
    </row>
    <row r="104" spans="6:10" x14ac:dyDescent="0.25">
      <c r="G104" s="24" t="str">
        <f>IF(VierMeters!D104&gt;0,Grafiek_kalibratiemetingen!$R$13*VierMeters!D104+Grafiek_kalibratiemetingen!$R$14,TRIM(""))</f>
        <v/>
      </c>
      <c r="J104" s="2">
        <f>IF(IF(VierMeters!D104&gt;0,1,0)+IF(VierMeters!H104&gt;0,1,0)=2,1,0)</f>
        <v>0</v>
      </c>
    </row>
    <row r="105" spans="6:10" x14ac:dyDescent="0.25">
      <c r="G105" s="24" t="str">
        <f>IF(VierMeters!D105&gt;0,Grafiek_kalibratiemetingen!$R$13*VierMeters!D105+Grafiek_kalibratiemetingen!$R$14,TRIM(""))</f>
        <v/>
      </c>
      <c r="J105" s="2">
        <f>IF(IF(VierMeters!D105&gt;0,1,0)+IF(VierMeters!H105&gt;0,1,0)=2,1,0)</f>
        <v>0</v>
      </c>
    </row>
    <row r="106" spans="6:10" x14ac:dyDescent="0.25">
      <c r="G106" s="24" t="str">
        <f>IF(VierMeters!D106&gt;0,Grafiek_kalibratiemetingen!$R$13*VierMeters!D106+Grafiek_kalibratiemetingen!$R$14,TRIM(""))</f>
        <v/>
      </c>
      <c r="J106" s="2">
        <f>IF(IF(VierMeters!D106&gt;0,1,0)+IF(VierMeters!H106&gt;0,1,0)=2,1,0)</f>
        <v>0</v>
      </c>
    </row>
    <row r="107" spans="6:10" x14ac:dyDescent="0.25">
      <c r="G107" s="24" t="str">
        <f>IF(VierMeters!D107&gt;0,Grafiek_kalibratiemetingen!$R$13*VierMeters!D107+Grafiek_kalibratiemetingen!$R$14,TRIM(""))</f>
        <v/>
      </c>
      <c r="J107" s="2">
        <f>IF(IF(VierMeters!D107&gt;0,1,0)+IF(VierMeters!H107&gt;0,1,0)=2,1,0)</f>
        <v>0</v>
      </c>
    </row>
    <row r="108" spans="6:10" x14ac:dyDescent="0.25">
      <c r="G108" s="24" t="str">
        <f>IF(VierMeters!D108&gt;0,Grafiek_kalibratiemetingen!$R$13*VierMeters!D108+Grafiek_kalibratiemetingen!$R$14,TRIM(""))</f>
        <v/>
      </c>
      <c r="J108" s="2">
        <f>IF(IF(VierMeters!D108&gt;0,1,0)+IF(VierMeters!H108&gt;0,1,0)=2,1,0)</f>
        <v>0</v>
      </c>
    </row>
    <row r="109" spans="6:10" x14ac:dyDescent="0.25">
      <c r="G109" s="24" t="str">
        <f>IF(VierMeters!D109&gt;0,Grafiek_kalibratiemetingen!$R$13*VierMeters!D109+Grafiek_kalibratiemetingen!$R$14,TRIM(""))</f>
        <v/>
      </c>
      <c r="J109" s="2">
        <f>IF(IF(VierMeters!D109&gt;0,1,0)+IF(VierMeters!H109&gt;0,1,0)=2,1,0)</f>
        <v>0</v>
      </c>
    </row>
    <row r="110" spans="6:10" x14ac:dyDescent="0.25">
      <c r="G110" s="24" t="str">
        <f>IF(VierMeters!D110&gt;0,Grafiek_kalibratiemetingen!$R$13*VierMeters!D110+Grafiek_kalibratiemetingen!$R$14,TRIM(""))</f>
        <v/>
      </c>
      <c r="J110" s="2">
        <f>IF(IF(VierMeters!D110&gt;0,1,0)+IF(VierMeters!H110&gt;0,1,0)=2,1,0)</f>
        <v>0</v>
      </c>
    </row>
    <row r="111" spans="6:10" x14ac:dyDescent="0.25">
      <c r="G111" s="24" t="str">
        <f>IF(VierMeters!D111&gt;0,Grafiek_kalibratiemetingen!$R$13*VierMeters!D111+Grafiek_kalibratiemetingen!$R$14,TRIM(""))</f>
        <v/>
      </c>
      <c r="J111" s="2">
        <f>IF(IF(VierMeters!D111&gt;0,1,0)+IF(VierMeters!H111&gt;0,1,0)=2,1,0)</f>
        <v>0</v>
      </c>
    </row>
    <row r="112" spans="6:10" x14ac:dyDescent="0.25">
      <c r="G112" s="24" t="str">
        <f>IF(VierMeters!D112&gt;0,Grafiek_kalibratiemetingen!$R$13*VierMeters!D112+Grafiek_kalibratiemetingen!$R$14,TRIM(""))</f>
        <v/>
      </c>
      <c r="J112" s="2">
        <f>IF(IF(VierMeters!D112&gt;0,1,0)+IF(VierMeters!H112&gt;0,1,0)=2,1,0)</f>
        <v>0</v>
      </c>
    </row>
    <row r="113" spans="7:10" x14ac:dyDescent="0.25">
      <c r="G113" s="24" t="str">
        <f>IF(VierMeters!D113&gt;0,Grafiek_kalibratiemetingen!$R$13*VierMeters!D113+Grafiek_kalibratiemetingen!$R$14,TRIM(""))</f>
        <v/>
      </c>
      <c r="J113" s="2">
        <f>IF(IF(VierMeters!D113&gt;0,1,0)+IF(VierMeters!H113&gt;0,1,0)=2,1,0)</f>
        <v>0</v>
      </c>
    </row>
    <row r="114" spans="7:10" x14ac:dyDescent="0.25">
      <c r="G114" s="24" t="str">
        <f>IF(VierMeters!D114&gt;0,Grafiek_kalibratiemetingen!$R$13*VierMeters!D114+Grafiek_kalibratiemetingen!$R$14,TRIM(""))</f>
        <v/>
      </c>
      <c r="J114" s="2">
        <f>IF(IF(VierMeters!D114&gt;0,1,0)+IF(VierMeters!H114&gt;0,1,0)=2,1,0)</f>
        <v>0</v>
      </c>
    </row>
    <row r="115" spans="7:10" x14ac:dyDescent="0.25">
      <c r="G115" s="24" t="str">
        <f>IF(VierMeters!D115&gt;0,Grafiek_kalibratiemetingen!$R$13*VierMeters!D115+Grafiek_kalibratiemetingen!$R$14,TRIM(""))</f>
        <v/>
      </c>
      <c r="J115" s="2">
        <f>IF(IF(VierMeters!D115&gt;0,1,0)+IF(VierMeters!H115&gt;0,1,0)=2,1,0)</f>
        <v>0</v>
      </c>
    </row>
    <row r="116" spans="7:10" x14ac:dyDescent="0.25">
      <c r="G116" s="24" t="str">
        <f>IF(VierMeters!D116&gt;0,Grafiek_kalibratiemetingen!$R$13*VierMeters!D116+Grafiek_kalibratiemetingen!$R$14,TRIM(""))</f>
        <v/>
      </c>
      <c r="J116" s="2">
        <f>IF(IF(VierMeters!D116&gt;0,1,0)+IF(VierMeters!H116&gt;0,1,0)=2,1,0)</f>
        <v>0</v>
      </c>
    </row>
    <row r="117" spans="7:10" x14ac:dyDescent="0.25">
      <c r="G117" s="24" t="str">
        <f>IF(VierMeters!D117&gt;0,Grafiek_kalibratiemetingen!$R$13*VierMeters!D117+Grafiek_kalibratiemetingen!$R$14,TRIM(""))</f>
        <v/>
      </c>
      <c r="J117" s="2">
        <f>IF(IF(VierMeters!D117&gt;0,1,0)+IF(VierMeters!H117&gt;0,1,0)=2,1,0)</f>
        <v>0</v>
      </c>
    </row>
    <row r="118" spans="7:10" x14ac:dyDescent="0.25">
      <c r="G118" s="24" t="str">
        <f>IF(VierMeters!D118&gt;0,Grafiek_kalibratiemetingen!$R$13*VierMeters!D118+Grafiek_kalibratiemetingen!$R$14,TRIM(""))</f>
        <v/>
      </c>
      <c r="J118" s="2">
        <f>IF(IF(VierMeters!D118&gt;0,1,0)+IF(VierMeters!H118&gt;0,1,0)=2,1,0)</f>
        <v>0</v>
      </c>
    </row>
    <row r="119" spans="7:10" x14ac:dyDescent="0.25">
      <c r="G119" s="24" t="str">
        <f>IF(VierMeters!D119&gt;0,Grafiek_kalibratiemetingen!$R$13*VierMeters!D119+Grafiek_kalibratiemetingen!$R$14,TRIM(""))</f>
        <v/>
      </c>
      <c r="J119" s="2">
        <f>IF(IF(VierMeters!D119&gt;0,1,0)+IF(VierMeters!H119&gt;0,1,0)=2,1,0)</f>
        <v>0</v>
      </c>
    </row>
    <row r="120" spans="7:10" x14ac:dyDescent="0.25">
      <c r="G120" s="24" t="str">
        <f>IF(VierMeters!D120&gt;0,Grafiek_kalibratiemetingen!$R$13*VierMeters!D120+Grafiek_kalibratiemetingen!$R$14,TRIM(""))</f>
        <v/>
      </c>
      <c r="J120" s="2">
        <f>IF(IF(VierMeters!D120&gt;0,1,0)+IF(VierMeters!H120&gt;0,1,0)=2,1,0)</f>
        <v>0</v>
      </c>
    </row>
    <row r="121" spans="7:10" x14ac:dyDescent="0.25">
      <c r="G121" s="24" t="str">
        <f>IF(VierMeters!D121&gt;0,Grafiek_kalibratiemetingen!$R$13*VierMeters!D121+Grafiek_kalibratiemetingen!$R$14,TRIM(""))</f>
        <v/>
      </c>
      <c r="J121" s="2">
        <f>IF(IF(VierMeters!D121&gt;0,1,0)+IF(VierMeters!H121&gt;0,1,0)=2,1,0)</f>
        <v>0</v>
      </c>
    </row>
    <row r="122" spans="7:10" x14ac:dyDescent="0.25">
      <c r="G122" s="24" t="str">
        <f>IF(VierMeters!D122&gt;0,Grafiek_kalibratiemetingen!$R$13*VierMeters!D122+Grafiek_kalibratiemetingen!$R$14,TRIM(""))</f>
        <v/>
      </c>
      <c r="J122" s="2">
        <f>IF(IF(VierMeters!D122&gt;0,1,0)+IF(VierMeters!H122&gt;0,1,0)=2,1,0)</f>
        <v>0</v>
      </c>
    </row>
    <row r="123" spans="7:10" x14ac:dyDescent="0.25">
      <c r="G123" s="24" t="str">
        <f>IF(VierMeters!D123&gt;0,Grafiek_kalibratiemetingen!$R$13*VierMeters!D123+Grafiek_kalibratiemetingen!$R$14,TRIM(""))</f>
        <v/>
      </c>
      <c r="J123" s="2">
        <f>IF(IF(VierMeters!D123&gt;0,1,0)+IF(VierMeters!H123&gt;0,1,0)=2,1,0)</f>
        <v>0</v>
      </c>
    </row>
    <row r="124" spans="7:10" x14ac:dyDescent="0.25">
      <c r="G124" s="24" t="str">
        <f>IF(VierMeters!D124&gt;0,Grafiek_kalibratiemetingen!$R$13*VierMeters!D124+Grafiek_kalibratiemetingen!$R$14,TRIM(""))</f>
        <v/>
      </c>
      <c r="J124" s="2">
        <f>IF(IF(VierMeters!D124&gt;0,1,0)+IF(VierMeters!H124&gt;0,1,0)=2,1,0)</f>
        <v>0</v>
      </c>
    </row>
    <row r="125" spans="7:10" x14ac:dyDescent="0.25">
      <c r="G125" s="24" t="str">
        <f>IF(VierMeters!D125&gt;0,Grafiek_kalibratiemetingen!$R$13*VierMeters!D125+Grafiek_kalibratiemetingen!$R$14,TRIM(""))</f>
        <v/>
      </c>
      <c r="J125" s="2">
        <f>IF(IF(VierMeters!D125&gt;0,1,0)+IF(VierMeters!H125&gt;0,1,0)=2,1,0)</f>
        <v>0</v>
      </c>
    </row>
    <row r="126" spans="7:10" x14ac:dyDescent="0.25">
      <c r="G126" s="24" t="str">
        <f>IF(VierMeters!D126&gt;0,Grafiek_kalibratiemetingen!$R$13*VierMeters!D126+Grafiek_kalibratiemetingen!$R$14,TRIM(""))</f>
        <v/>
      </c>
      <c r="J126" s="2">
        <f>IF(IF(VierMeters!D126&gt;0,1,0)+IF(VierMeters!H126&gt;0,1,0)=2,1,0)</f>
        <v>0</v>
      </c>
    </row>
    <row r="127" spans="7:10" x14ac:dyDescent="0.25">
      <c r="G127" s="24" t="str">
        <f>IF(VierMeters!D127&gt;0,Grafiek_kalibratiemetingen!$R$13*VierMeters!D127+Grafiek_kalibratiemetingen!$R$14,TRIM(""))</f>
        <v/>
      </c>
      <c r="J127" s="2">
        <f>IF(IF(VierMeters!D127&gt;0,1,0)+IF(VierMeters!H127&gt;0,1,0)=2,1,0)</f>
        <v>0</v>
      </c>
    </row>
    <row r="128" spans="7:10" x14ac:dyDescent="0.25">
      <c r="G128" s="24" t="str">
        <f>IF(VierMeters!D128&gt;0,Grafiek_kalibratiemetingen!$R$13*VierMeters!D128+Grafiek_kalibratiemetingen!$R$14,TRIM(""))</f>
        <v/>
      </c>
      <c r="J128" s="2">
        <f>IF(IF(VierMeters!D128&gt;0,1,0)+IF(VierMeters!H128&gt;0,1,0)=2,1,0)</f>
        <v>0</v>
      </c>
    </row>
    <row r="129" spans="7:10" x14ac:dyDescent="0.25">
      <c r="G129" s="24" t="str">
        <f>IF(VierMeters!D129&gt;0,Grafiek_kalibratiemetingen!$R$13*VierMeters!D129+Grafiek_kalibratiemetingen!$R$14,TRIM(""))</f>
        <v/>
      </c>
      <c r="J129" s="2">
        <f>IF(IF(VierMeters!D129&gt;0,1,0)+IF(VierMeters!H129&gt;0,1,0)=2,1,0)</f>
        <v>0</v>
      </c>
    </row>
    <row r="130" spans="7:10" x14ac:dyDescent="0.25">
      <c r="G130" s="24" t="str">
        <f>IF(VierMeters!D130&gt;0,Grafiek_kalibratiemetingen!$R$13*VierMeters!D130+Grafiek_kalibratiemetingen!$R$14,TRIM(""))</f>
        <v/>
      </c>
      <c r="J130" s="2">
        <f>IF(IF(VierMeters!D130&gt;0,1,0)+IF(VierMeters!H130&gt;0,1,0)=2,1,0)</f>
        <v>0</v>
      </c>
    </row>
    <row r="131" spans="7:10" x14ac:dyDescent="0.25">
      <c r="G131" s="24" t="str">
        <f>IF(VierMeters!D131&gt;0,Grafiek_kalibratiemetingen!$R$13*VierMeters!D131+Grafiek_kalibratiemetingen!$R$14,TRIM(""))</f>
        <v/>
      </c>
      <c r="J131" s="2">
        <f>IF(IF(VierMeters!D131&gt;0,1,0)+IF(VierMeters!H131&gt;0,1,0)=2,1,0)</f>
        <v>0</v>
      </c>
    </row>
    <row r="132" spans="7:10" x14ac:dyDescent="0.25">
      <c r="G132" s="24" t="str">
        <f>IF(VierMeters!D132&gt;0,Grafiek_kalibratiemetingen!$R$13*VierMeters!D132+Grafiek_kalibratiemetingen!$R$14,TRIM(""))</f>
        <v/>
      </c>
      <c r="J132" s="2">
        <f>IF(IF(VierMeters!D132&gt;0,1,0)+IF(VierMeters!H132&gt;0,1,0)=2,1,0)</f>
        <v>0</v>
      </c>
    </row>
    <row r="133" spans="7:10" x14ac:dyDescent="0.25">
      <c r="G133" s="24" t="str">
        <f>IF(VierMeters!D133&gt;0,Grafiek_kalibratiemetingen!$R$13*VierMeters!D133+Grafiek_kalibratiemetingen!$R$14,TRIM(""))</f>
        <v/>
      </c>
      <c r="J133" s="2">
        <f>IF(IF(VierMeters!D133&gt;0,1,0)+IF(VierMeters!H133&gt;0,1,0)=2,1,0)</f>
        <v>0</v>
      </c>
    </row>
    <row r="134" spans="7:10" x14ac:dyDescent="0.25">
      <c r="G134" s="24" t="str">
        <f>IF(VierMeters!D134&gt;0,Grafiek_kalibratiemetingen!$R$13*VierMeters!D134+Grafiek_kalibratiemetingen!$R$14,TRIM(""))</f>
        <v/>
      </c>
      <c r="J134" s="2">
        <f>IF(IF(VierMeters!D134&gt;0,1,0)+IF(VierMeters!H134&gt;0,1,0)=2,1,0)</f>
        <v>0</v>
      </c>
    </row>
    <row r="135" spans="7:10" x14ac:dyDescent="0.25">
      <c r="G135" s="24" t="str">
        <f>IF(VierMeters!D135&gt;0,Grafiek_kalibratiemetingen!$R$13*VierMeters!D135+Grafiek_kalibratiemetingen!$R$14,TRIM(""))</f>
        <v/>
      </c>
      <c r="J135" s="2">
        <f>IF(IF(VierMeters!D135&gt;0,1,0)+IF(VierMeters!H135&gt;0,1,0)=2,1,0)</f>
        <v>0</v>
      </c>
    </row>
    <row r="136" spans="7:10" x14ac:dyDescent="0.25">
      <c r="G136" s="24" t="str">
        <f>IF(VierMeters!D136&gt;0,Grafiek_kalibratiemetingen!$R$13*VierMeters!D136+Grafiek_kalibratiemetingen!$R$14,TRIM(""))</f>
        <v/>
      </c>
      <c r="J136" s="2">
        <f>IF(IF(VierMeters!D136&gt;0,1,0)+IF(VierMeters!H136&gt;0,1,0)=2,1,0)</f>
        <v>0</v>
      </c>
    </row>
    <row r="137" spans="7:10" x14ac:dyDescent="0.25">
      <c r="G137" s="24" t="str">
        <f>IF(VierMeters!D137&gt;0,Grafiek_kalibratiemetingen!$R$13*VierMeters!D137+Grafiek_kalibratiemetingen!$R$14,TRIM(""))</f>
        <v/>
      </c>
      <c r="J137" s="2">
        <f>IF(IF(VierMeters!D137&gt;0,1,0)+IF(VierMeters!H137&gt;0,1,0)=2,1,0)</f>
        <v>0</v>
      </c>
    </row>
    <row r="138" spans="7:10" x14ac:dyDescent="0.25">
      <c r="G138" s="24" t="str">
        <f>IF(VierMeters!D138&gt;0,Grafiek_kalibratiemetingen!$R$13*VierMeters!D138+Grafiek_kalibratiemetingen!$R$14,TRIM(""))</f>
        <v/>
      </c>
      <c r="J138" s="2">
        <f>IF(IF(VierMeters!D138&gt;0,1,0)+IF(VierMeters!H138&gt;0,1,0)=2,1,0)</f>
        <v>0</v>
      </c>
    </row>
    <row r="139" spans="7:10" x14ac:dyDescent="0.25">
      <c r="G139" s="24" t="str">
        <f>IF(VierMeters!D139&gt;0,Grafiek_kalibratiemetingen!$R$13*VierMeters!D139+Grafiek_kalibratiemetingen!$R$14,TRIM(""))</f>
        <v/>
      </c>
      <c r="J139" s="2">
        <f>IF(IF(VierMeters!D139&gt;0,1,0)+IF(VierMeters!H139&gt;0,1,0)=2,1,0)</f>
        <v>0</v>
      </c>
    </row>
    <row r="140" spans="7:10" x14ac:dyDescent="0.25">
      <c r="G140" s="24" t="str">
        <f>IF(VierMeters!D140&gt;0,Grafiek_kalibratiemetingen!$R$13*VierMeters!D140+Grafiek_kalibratiemetingen!$R$14,TRIM(""))</f>
        <v/>
      </c>
      <c r="J140" s="2">
        <f>IF(IF(VierMeters!D140&gt;0,1,0)+IF(VierMeters!H140&gt;0,1,0)=2,1,0)</f>
        <v>0</v>
      </c>
    </row>
    <row r="141" spans="7:10" x14ac:dyDescent="0.25">
      <c r="G141" s="24" t="str">
        <f>IF(VierMeters!D141&gt;0,Grafiek_kalibratiemetingen!$R$13*VierMeters!D141+Grafiek_kalibratiemetingen!$R$14,TRIM(""))</f>
        <v/>
      </c>
      <c r="J141" s="2">
        <f>IF(IF(VierMeters!D141&gt;0,1,0)+IF(VierMeters!H141&gt;0,1,0)=2,1,0)</f>
        <v>0</v>
      </c>
    </row>
    <row r="142" spans="7:10" x14ac:dyDescent="0.25">
      <c r="G142" s="24" t="str">
        <f>IF(VierMeters!D142&gt;0,Grafiek_kalibratiemetingen!$R$13*VierMeters!D142+Grafiek_kalibratiemetingen!$R$14,TRIM(""))</f>
        <v/>
      </c>
      <c r="J142" s="2">
        <f>IF(IF(VierMeters!D142&gt;0,1,0)+IF(VierMeters!H142&gt;0,1,0)=2,1,0)</f>
        <v>0</v>
      </c>
    </row>
    <row r="143" spans="7:10" x14ac:dyDescent="0.25">
      <c r="G143" s="24" t="str">
        <f>IF(VierMeters!D143&gt;0,Grafiek_kalibratiemetingen!$R$13*VierMeters!D143+Grafiek_kalibratiemetingen!$R$14,TRIM(""))</f>
        <v/>
      </c>
      <c r="J143" s="2">
        <f>IF(IF(VierMeters!D143&gt;0,1,0)+IF(VierMeters!H143&gt;0,1,0)=2,1,0)</f>
        <v>0</v>
      </c>
    </row>
    <row r="144" spans="7:10" x14ac:dyDescent="0.25">
      <c r="G144" s="24" t="str">
        <f>IF(VierMeters!D144&gt;0,Grafiek_kalibratiemetingen!$R$13*VierMeters!D144+Grafiek_kalibratiemetingen!$R$14,TRIM(""))</f>
        <v/>
      </c>
      <c r="J144" s="2">
        <f>IF(IF(VierMeters!D144&gt;0,1,0)+IF(VierMeters!H144&gt;0,1,0)=2,1,0)</f>
        <v>0</v>
      </c>
    </row>
    <row r="145" spans="7:10" x14ac:dyDescent="0.25">
      <c r="G145" s="24" t="str">
        <f>IF(VierMeters!D145&gt;0,Grafiek_kalibratiemetingen!$R$13*VierMeters!D145+Grafiek_kalibratiemetingen!$R$14,TRIM(""))</f>
        <v/>
      </c>
      <c r="J145" s="2">
        <f>IF(IF(VierMeters!D145&gt;0,1,0)+IF(VierMeters!H145&gt;0,1,0)=2,1,0)</f>
        <v>0</v>
      </c>
    </row>
    <row r="146" spans="7:10" x14ac:dyDescent="0.25">
      <c r="G146" s="24" t="str">
        <f>IF(VierMeters!D146&gt;0,Grafiek_kalibratiemetingen!$R$13*VierMeters!D146+Grafiek_kalibratiemetingen!$R$14,TRIM(""))</f>
        <v/>
      </c>
      <c r="J146" s="2">
        <f>IF(IF(VierMeters!D146&gt;0,1,0)+IF(VierMeters!H146&gt;0,1,0)=2,1,0)</f>
        <v>0</v>
      </c>
    </row>
    <row r="147" spans="7:10" x14ac:dyDescent="0.25">
      <c r="G147" s="24" t="str">
        <f>IF(VierMeters!D147&gt;0,Grafiek_kalibratiemetingen!$R$13*VierMeters!D147+Grafiek_kalibratiemetingen!$R$14,TRIM(""))</f>
        <v/>
      </c>
      <c r="J147" s="2">
        <f>IF(IF(VierMeters!D147&gt;0,1,0)+IF(VierMeters!H147&gt;0,1,0)=2,1,0)</f>
        <v>0</v>
      </c>
    </row>
    <row r="148" spans="7:10" x14ac:dyDescent="0.25">
      <c r="G148" s="24" t="str">
        <f>IF(VierMeters!D148&gt;0,Grafiek_kalibratiemetingen!$R$13*VierMeters!D148+Grafiek_kalibratiemetingen!$R$14,TRIM(""))</f>
        <v/>
      </c>
      <c r="J148" s="2">
        <f>IF(IF(VierMeters!D148&gt;0,1,0)+IF(VierMeters!H148&gt;0,1,0)=2,1,0)</f>
        <v>0</v>
      </c>
    </row>
    <row r="149" spans="7:10" x14ac:dyDescent="0.25">
      <c r="G149" s="24" t="str">
        <f>IF(VierMeters!D149&gt;0,Grafiek_kalibratiemetingen!$R$13*VierMeters!D149+Grafiek_kalibratiemetingen!$R$14,TRIM(""))</f>
        <v/>
      </c>
      <c r="J149" s="2">
        <f>IF(IF(VierMeters!D149&gt;0,1,0)+IF(VierMeters!H149&gt;0,1,0)=2,1,0)</f>
        <v>0</v>
      </c>
    </row>
    <row r="150" spans="7:10" x14ac:dyDescent="0.25">
      <c r="G150" s="24" t="str">
        <f>IF(VierMeters!D150&gt;0,Grafiek_kalibratiemetingen!$R$13*VierMeters!D150+Grafiek_kalibratiemetingen!$R$14,TRIM(""))</f>
        <v/>
      </c>
      <c r="J150" s="2">
        <f>IF(IF(VierMeters!D150&gt;0,1,0)+IF(VierMeters!H150&gt;0,1,0)=2,1,0)</f>
        <v>0</v>
      </c>
    </row>
    <row r="151" spans="7:10" x14ac:dyDescent="0.25">
      <c r="G151" s="24" t="str">
        <f>IF(VierMeters!D151&gt;0,Grafiek_kalibratiemetingen!$R$13*VierMeters!D151+Grafiek_kalibratiemetingen!$R$14,TRIM(""))</f>
        <v/>
      </c>
      <c r="J151" s="2">
        <f>IF(IF(VierMeters!D151&gt;0,1,0)+IF(VierMeters!H151&gt;0,1,0)=2,1,0)</f>
        <v>0</v>
      </c>
    </row>
    <row r="152" spans="7:10" x14ac:dyDescent="0.25">
      <c r="G152" s="24" t="str">
        <f>IF(VierMeters!D152&gt;0,Grafiek_kalibratiemetingen!$R$13*VierMeters!D152+Grafiek_kalibratiemetingen!$R$14,TRIM(""))</f>
        <v/>
      </c>
      <c r="J152" s="2">
        <f>IF(IF(VierMeters!D152&gt;0,1,0)+IF(VierMeters!H152&gt;0,1,0)=2,1,0)</f>
        <v>0</v>
      </c>
    </row>
    <row r="153" spans="7:10" x14ac:dyDescent="0.25">
      <c r="G153" s="24" t="str">
        <f>IF(VierMeters!D153&gt;0,Grafiek_kalibratiemetingen!$R$13*VierMeters!D153+Grafiek_kalibratiemetingen!$R$14,TRIM(""))</f>
        <v/>
      </c>
      <c r="J153" s="2">
        <f>IF(IF(VierMeters!D153&gt;0,1,0)+IF(VierMeters!H153&gt;0,1,0)=2,1,0)</f>
        <v>0</v>
      </c>
    </row>
    <row r="154" spans="7:10" x14ac:dyDescent="0.25">
      <c r="G154" s="24" t="str">
        <f>IF(VierMeters!D154&gt;0,Grafiek_kalibratiemetingen!$R$13*VierMeters!D154+Grafiek_kalibratiemetingen!$R$14,TRIM(""))</f>
        <v/>
      </c>
      <c r="J154" s="2">
        <f>IF(IF(VierMeters!D154&gt;0,1,0)+IF(VierMeters!H154&gt;0,1,0)=2,1,0)</f>
        <v>0</v>
      </c>
    </row>
    <row r="155" spans="7:10" x14ac:dyDescent="0.25">
      <c r="G155" s="24" t="str">
        <f>IF(VierMeters!D155&gt;0,Grafiek_kalibratiemetingen!$R$13*VierMeters!D155+Grafiek_kalibratiemetingen!$R$14,TRIM(""))</f>
        <v/>
      </c>
      <c r="J155" s="2">
        <f>IF(IF(VierMeters!D155&gt;0,1,0)+IF(VierMeters!H155&gt;0,1,0)=2,1,0)</f>
        <v>0</v>
      </c>
    </row>
    <row r="156" spans="7:10" x14ac:dyDescent="0.25">
      <c r="G156" s="24" t="str">
        <f>IF(VierMeters!D156&gt;0,Grafiek_kalibratiemetingen!$R$13*VierMeters!D156+Grafiek_kalibratiemetingen!$R$14,TRIM(""))</f>
        <v/>
      </c>
      <c r="J156" s="2">
        <f>IF(IF(VierMeters!D156&gt;0,1,0)+IF(VierMeters!H156&gt;0,1,0)=2,1,0)</f>
        <v>0</v>
      </c>
    </row>
    <row r="157" spans="7:10" x14ac:dyDescent="0.25">
      <c r="G157" s="24" t="str">
        <f>IF(VierMeters!D157&gt;0,Grafiek_kalibratiemetingen!$R$13*VierMeters!D157+Grafiek_kalibratiemetingen!$R$14,TRIM(""))</f>
        <v/>
      </c>
      <c r="J157" s="2">
        <f>IF(IF(VierMeters!D157&gt;0,1,0)+IF(VierMeters!H157&gt;0,1,0)=2,1,0)</f>
        <v>0</v>
      </c>
    </row>
    <row r="158" spans="7:10" x14ac:dyDescent="0.25">
      <c r="G158" s="24" t="str">
        <f>IF(VierMeters!D158&gt;0,Grafiek_kalibratiemetingen!$R$13*VierMeters!D158+Grafiek_kalibratiemetingen!$R$14,TRIM(""))</f>
        <v/>
      </c>
      <c r="J158" s="2">
        <f>IF(IF(VierMeters!D158&gt;0,1,0)+IF(VierMeters!H158&gt;0,1,0)=2,1,0)</f>
        <v>0</v>
      </c>
    </row>
    <row r="159" spans="7:10" x14ac:dyDescent="0.25">
      <c r="G159" s="24" t="str">
        <f>IF(VierMeters!D159&gt;0,Grafiek_kalibratiemetingen!$R$13*VierMeters!D159+Grafiek_kalibratiemetingen!$R$14,TRIM(""))</f>
        <v/>
      </c>
      <c r="J159" s="2">
        <f>IF(IF(VierMeters!D159&gt;0,1,0)+IF(VierMeters!H159&gt;0,1,0)=2,1,0)</f>
        <v>0</v>
      </c>
    </row>
    <row r="160" spans="7:10" x14ac:dyDescent="0.25">
      <c r="G160" s="24" t="str">
        <f>IF(VierMeters!D160&gt;0,Grafiek_kalibratiemetingen!$R$13*VierMeters!D160+Grafiek_kalibratiemetingen!$R$14,TRIM(""))</f>
        <v/>
      </c>
      <c r="J160" s="2">
        <f>IF(IF(VierMeters!D160&gt;0,1,0)+IF(VierMeters!H160&gt;0,1,0)=2,1,0)</f>
        <v>0</v>
      </c>
    </row>
    <row r="161" spans="7:10" x14ac:dyDescent="0.25">
      <c r="G161" s="24" t="str">
        <f>IF(VierMeters!D161&gt;0,Grafiek_kalibratiemetingen!$R$13*VierMeters!D161+Grafiek_kalibratiemetingen!$R$14,TRIM(""))</f>
        <v/>
      </c>
      <c r="J161" s="2">
        <f>IF(IF(VierMeters!D161&gt;0,1,0)+IF(VierMeters!H161&gt;0,1,0)=2,1,0)</f>
        <v>0</v>
      </c>
    </row>
    <row r="162" spans="7:10" x14ac:dyDescent="0.25">
      <c r="G162" s="24" t="str">
        <f>IF(VierMeters!D162&gt;0,Grafiek_kalibratiemetingen!$R$13*VierMeters!D162+Grafiek_kalibratiemetingen!$R$14,TRIM(""))</f>
        <v/>
      </c>
      <c r="J162" s="2">
        <f>IF(IF(VierMeters!D162&gt;0,1,0)+IF(VierMeters!H162&gt;0,1,0)=2,1,0)</f>
        <v>0</v>
      </c>
    </row>
    <row r="163" spans="7:10" x14ac:dyDescent="0.25">
      <c r="G163" s="24" t="str">
        <f>IF(VierMeters!D163&gt;0,Grafiek_kalibratiemetingen!$R$13*VierMeters!D163+Grafiek_kalibratiemetingen!$R$14,TRIM(""))</f>
        <v/>
      </c>
      <c r="J163" s="2">
        <f>IF(IF(VierMeters!D163&gt;0,1,0)+IF(VierMeters!H163&gt;0,1,0)=2,1,0)</f>
        <v>0</v>
      </c>
    </row>
    <row r="164" spans="7:10" x14ac:dyDescent="0.25">
      <c r="G164" s="24" t="str">
        <f>IF(VierMeters!D164&gt;0,Grafiek_kalibratiemetingen!$R$13*VierMeters!D164+Grafiek_kalibratiemetingen!$R$14,TRIM(""))</f>
        <v/>
      </c>
      <c r="J164" s="2">
        <f>IF(IF(VierMeters!D164&gt;0,1,0)+IF(VierMeters!H164&gt;0,1,0)=2,1,0)</f>
        <v>0</v>
      </c>
    </row>
    <row r="165" spans="7:10" x14ac:dyDescent="0.25">
      <c r="G165" s="24" t="str">
        <f>IF(VierMeters!D165&gt;0,Grafiek_kalibratiemetingen!$R$13*VierMeters!D165+Grafiek_kalibratiemetingen!$R$14,TRIM(""))</f>
        <v/>
      </c>
      <c r="J165" s="2">
        <f>IF(IF(VierMeters!D165&gt;0,1,0)+IF(VierMeters!H165&gt;0,1,0)=2,1,0)</f>
        <v>0</v>
      </c>
    </row>
    <row r="166" spans="7:10" x14ac:dyDescent="0.25">
      <c r="G166" s="24" t="str">
        <f>IF(VierMeters!D166&gt;0,Grafiek_kalibratiemetingen!$R$13*VierMeters!D166+Grafiek_kalibratiemetingen!$R$14,TRIM(""))</f>
        <v/>
      </c>
      <c r="J166" s="2">
        <f>IF(IF(VierMeters!D166&gt;0,1,0)+IF(VierMeters!H166&gt;0,1,0)=2,1,0)</f>
        <v>0</v>
      </c>
    </row>
    <row r="167" spans="7:10" x14ac:dyDescent="0.25">
      <c r="G167" s="24" t="str">
        <f>IF(VierMeters!D167&gt;0,Grafiek_kalibratiemetingen!$R$13*VierMeters!D167+Grafiek_kalibratiemetingen!$R$14,TRIM(""))</f>
        <v/>
      </c>
      <c r="J167" s="2">
        <f>IF(IF(VierMeters!D167&gt;0,1,0)+IF(VierMeters!H167&gt;0,1,0)=2,1,0)</f>
        <v>0</v>
      </c>
    </row>
    <row r="168" spans="7:10" x14ac:dyDescent="0.25">
      <c r="G168" s="24" t="str">
        <f>IF(VierMeters!D168&gt;0,Grafiek_kalibratiemetingen!$R$13*VierMeters!D168+Grafiek_kalibratiemetingen!$R$14,TRIM(""))</f>
        <v/>
      </c>
      <c r="J168" s="2">
        <f>IF(IF(VierMeters!D168&gt;0,1,0)+IF(VierMeters!H168&gt;0,1,0)=2,1,0)</f>
        <v>0</v>
      </c>
    </row>
    <row r="169" spans="7:10" x14ac:dyDescent="0.25">
      <c r="G169" s="24" t="str">
        <f>IF(VierMeters!D169&gt;0,Grafiek_kalibratiemetingen!$R$13*VierMeters!D169+Grafiek_kalibratiemetingen!$R$14,TRIM(""))</f>
        <v/>
      </c>
      <c r="J169" s="2">
        <f>IF(IF(VierMeters!D169&gt;0,1,0)+IF(VierMeters!H169&gt;0,1,0)=2,1,0)</f>
        <v>0</v>
      </c>
    </row>
    <row r="170" spans="7:10" x14ac:dyDescent="0.25">
      <c r="G170" s="24" t="str">
        <f>IF(VierMeters!D170&gt;0,Grafiek_kalibratiemetingen!$R$13*VierMeters!D170+Grafiek_kalibratiemetingen!$R$14,TRIM(""))</f>
        <v/>
      </c>
      <c r="J170" s="2">
        <f>IF(IF(VierMeters!D170&gt;0,1,0)+IF(VierMeters!H170&gt;0,1,0)=2,1,0)</f>
        <v>0</v>
      </c>
    </row>
    <row r="171" spans="7:10" x14ac:dyDescent="0.25">
      <c r="G171" s="24" t="str">
        <f>IF(VierMeters!D171&gt;0,Grafiek_kalibratiemetingen!$R$13*VierMeters!D171+Grafiek_kalibratiemetingen!$R$14,TRIM(""))</f>
        <v/>
      </c>
      <c r="J171" s="2">
        <f>IF(IF(VierMeters!D171&gt;0,1,0)+IF(VierMeters!H171&gt;0,1,0)=2,1,0)</f>
        <v>0</v>
      </c>
    </row>
    <row r="172" spans="7:10" x14ac:dyDescent="0.25">
      <c r="G172" s="24" t="str">
        <f>IF(VierMeters!D172&gt;0,Grafiek_kalibratiemetingen!$R$13*VierMeters!D172+Grafiek_kalibratiemetingen!$R$14,TRIM(""))</f>
        <v/>
      </c>
      <c r="J172" s="2">
        <f>IF(IF(VierMeters!D172&gt;0,1,0)+IF(VierMeters!H172&gt;0,1,0)=2,1,0)</f>
        <v>0</v>
      </c>
    </row>
    <row r="173" spans="7:10" x14ac:dyDescent="0.25">
      <c r="G173" s="24" t="str">
        <f>IF(VierMeters!D173&gt;0,Grafiek_kalibratiemetingen!$R$13*VierMeters!D173+Grafiek_kalibratiemetingen!$R$14,TRIM(""))</f>
        <v/>
      </c>
      <c r="J173" s="2">
        <f>IF(IF(VierMeters!D173&gt;0,1,0)+IF(VierMeters!H173&gt;0,1,0)=2,1,0)</f>
        <v>0</v>
      </c>
    </row>
    <row r="174" spans="7:10" x14ac:dyDescent="0.25">
      <c r="G174" s="24" t="str">
        <f>IF(VierMeters!D174&gt;0,Grafiek_kalibratiemetingen!$R$13*VierMeters!D174+Grafiek_kalibratiemetingen!$R$14,TRIM(""))</f>
        <v/>
      </c>
      <c r="J174" s="2">
        <f>IF(IF(VierMeters!D174&gt;0,1,0)+IF(VierMeters!H174&gt;0,1,0)=2,1,0)</f>
        <v>0</v>
      </c>
    </row>
    <row r="175" spans="7:10" x14ac:dyDescent="0.25">
      <c r="G175" s="24" t="str">
        <f>IF(VierMeters!D175&gt;0,Grafiek_kalibratiemetingen!$R$13*VierMeters!D175+Grafiek_kalibratiemetingen!$R$14,TRIM(""))</f>
        <v/>
      </c>
      <c r="J175" s="2">
        <f>IF(IF(VierMeters!D175&gt;0,1,0)+IF(VierMeters!H175&gt;0,1,0)=2,1,0)</f>
        <v>0</v>
      </c>
    </row>
    <row r="176" spans="7:10" x14ac:dyDescent="0.25">
      <c r="G176" s="24" t="str">
        <f>IF(VierMeters!D176&gt;0,Grafiek_kalibratiemetingen!$R$13*VierMeters!D176+Grafiek_kalibratiemetingen!$R$14,TRIM(""))</f>
        <v/>
      </c>
      <c r="J176" s="2">
        <f>IF(IF(VierMeters!D176&gt;0,1,0)+IF(VierMeters!H176&gt;0,1,0)=2,1,0)</f>
        <v>0</v>
      </c>
    </row>
    <row r="177" spans="7:10" x14ac:dyDescent="0.25">
      <c r="G177" s="24" t="str">
        <f>IF(VierMeters!D177&gt;0,Grafiek_kalibratiemetingen!$R$13*VierMeters!D177+Grafiek_kalibratiemetingen!$R$14,TRIM(""))</f>
        <v/>
      </c>
      <c r="J177" s="2">
        <f>IF(IF(VierMeters!D177&gt;0,1,0)+IF(VierMeters!H177&gt;0,1,0)=2,1,0)</f>
        <v>0</v>
      </c>
    </row>
    <row r="178" spans="7:10" x14ac:dyDescent="0.25">
      <c r="G178" s="24" t="str">
        <f>IF(VierMeters!D178&gt;0,Grafiek_kalibratiemetingen!$R$13*VierMeters!D178+Grafiek_kalibratiemetingen!$R$14,TRIM(""))</f>
        <v/>
      </c>
      <c r="J178" s="2">
        <f>IF(IF(VierMeters!D178&gt;0,1,0)+IF(VierMeters!H178&gt;0,1,0)=2,1,0)</f>
        <v>0</v>
      </c>
    </row>
    <row r="179" spans="7:10" x14ac:dyDescent="0.25">
      <c r="G179" s="24" t="str">
        <f>IF(VierMeters!D179&gt;0,Grafiek_kalibratiemetingen!$R$13*VierMeters!D179+Grafiek_kalibratiemetingen!$R$14,TRIM(""))</f>
        <v/>
      </c>
      <c r="J179" s="2">
        <f>IF(IF(VierMeters!D179&gt;0,1,0)+IF(VierMeters!H179&gt;0,1,0)=2,1,0)</f>
        <v>0</v>
      </c>
    </row>
    <row r="180" spans="7:10" x14ac:dyDescent="0.25">
      <c r="G180" s="24" t="str">
        <f>IF(VierMeters!D180&gt;0,Grafiek_kalibratiemetingen!$R$13*VierMeters!D180+Grafiek_kalibratiemetingen!$R$14,TRIM(""))</f>
        <v/>
      </c>
      <c r="J180" s="2">
        <f>IF(IF(VierMeters!D180&gt;0,1,0)+IF(VierMeters!H180&gt;0,1,0)=2,1,0)</f>
        <v>0</v>
      </c>
    </row>
    <row r="181" spans="7:10" x14ac:dyDescent="0.25">
      <c r="G181" s="24" t="str">
        <f>IF(VierMeters!D181&gt;0,Grafiek_kalibratiemetingen!$R$13*VierMeters!D181+Grafiek_kalibratiemetingen!$R$14,TRIM(""))</f>
        <v/>
      </c>
      <c r="J181" s="2">
        <f>IF(IF(VierMeters!D181&gt;0,1,0)+IF(VierMeters!H181&gt;0,1,0)=2,1,0)</f>
        <v>0</v>
      </c>
    </row>
    <row r="182" spans="7:10" x14ac:dyDescent="0.25">
      <c r="G182" s="24" t="str">
        <f>IF(VierMeters!D182&gt;0,Grafiek_kalibratiemetingen!$R$13*VierMeters!D182+Grafiek_kalibratiemetingen!$R$14,TRIM(""))</f>
        <v/>
      </c>
      <c r="J182" s="2">
        <f>IF(IF(VierMeters!D182&gt;0,1,0)+IF(VierMeters!H182&gt;0,1,0)=2,1,0)</f>
        <v>0</v>
      </c>
    </row>
    <row r="183" spans="7:10" x14ac:dyDescent="0.25">
      <c r="G183" s="24" t="str">
        <f>IF(VierMeters!D183&gt;0,Grafiek_kalibratiemetingen!$R$13*VierMeters!D183+Grafiek_kalibratiemetingen!$R$14,TRIM(""))</f>
        <v/>
      </c>
      <c r="J183" s="2">
        <f>IF(IF(VierMeters!D183&gt;0,1,0)+IF(VierMeters!H183&gt;0,1,0)=2,1,0)</f>
        <v>0</v>
      </c>
    </row>
    <row r="184" spans="7:10" x14ac:dyDescent="0.25">
      <c r="G184" s="24" t="str">
        <f>IF(VierMeters!D184&gt;0,Grafiek_kalibratiemetingen!$R$13*VierMeters!D184+Grafiek_kalibratiemetingen!$R$14,TRIM(""))</f>
        <v/>
      </c>
      <c r="J184" s="2">
        <f>IF(IF(VierMeters!D184&gt;0,1,0)+IF(VierMeters!H184&gt;0,1,0)=2,1,0)</f>
        <v>0</v>
      </c>
    </row>
    <row r="185" spans="7:10" x14ac:dyDescent="0.25">
      <c r="G185" s="24" t="str">
        <f>IF(VierMeters!D185&gt;0,Grafiek_kalibratiemetingen!$R$13*VierMeters!D185+Grafiek_kalibratiemetingen!$R$14,TRIM(""))</f>
        <v/>
      </c>
      <c r="J185" s="2">
        <f>IF(IF(VierMeters!D185&gt;0,1,0)+IF(VierMeters!H185&gt;0,1,0)=2,1,0)</f>
        <v>0</v>
      </c>
    </row>
    <row r="186" spans="7:10" x14ac:dyDescent="0.25">
      <c r="G186" s="24" t="str">
        <f>IF(VierMeters!D186&gt;0,Grafiek_kalibratiemetingen!$R$13*VierMeters!D186+Grafiek_kalibratiemetingen!$R$14,TRIM(""))</f>
        <v/>
      </c>
      <c r="J186" s="2">
        <f>IF(IF(VierMeters!D186&gt;0,1,0)+IF(VierMeters!H186&gt;0,1,0)=2,1,0)</f>
        <v>0</v>
      </c>
    </row>
    <row r="187" spans="7:10" x14ac:dyDescent="0.25">
      <c r="G187" s="24" t="str">
        <f>IF(VierMeters!D187&gt;0,Grafiek_kalibratiemetingen!$R$13*VierMeters!D187+Grafiek_kalibratiemetingen!$R$14,TRIM(""))</f>
        <v/>
      </c>
      <c r="J187" s="2">
        <f>IF(IF(VierMeters!D187&gt;0,1,0)+IF(VierMeters!H187&gt;0,1,0)=2,1,0)</f>
        <v>0</v>
      </c>
    </row>
    <row r="188" spans="7:10" x14ac:dyDescent="0.25">
      <c r="G188" s="24" t="str">
        <f>IF(VierMeters!D188&gt;0,Grafiek_kalibratiemetingen!$R$13*VierMeters!D188+Grafiek_kalibratiemetingen!$R$14,TRIM(""))</f>
        <v/>
      </c>
      <c r="J188" s="2">
        <f>IF(IF(VierMeters!D188&gt;0,1,0)+IF(VierMeters!H188&gt;0,1,0)=2,1,0)</f>
        <v>0</v>
      </c>
    </row>
    <row r="189" spans="7:10" x14ac:dyDescent="0.25">
      <c r="G189" s="24" t="str">
        <f>IF(VierMeters!D189&gt;0,Grafiek_kalibratiemetingen!$R$13*VierMeters!D189+Grafiek_kalibratiemetingen!$R$14,TRIM(""))</f>
        <v/>
      </c>
      <c r="J189" s="2">
        <f>IF(IF(VierMeters!D189&gt;0,1,0)+IF(VierMeters!H189&gt;0,1,0)=2,1,0)</f>
        <v>0</v>
      </c>
    </row>
    <row r="190" spans="7:10" x14ac:dyDescent="0.25">
      <c r="G190" s="24" t="str">
        <f>IF(VierMeters!D190&gt;0,Grafiek_kalibratiemetingen!$R$13*VierMeters!D190+Grafiek_kalibratiemetingen!$R$14,TRIM(""))</f>
        <v/>
      </c>
      <c r="J190" s="2">
        <f>IF(IF(VierMeters!D190&gt;0,1,0)+IF(VierMeters!H190&gt;0,1,0)=2,1,0)</f>
        <v>0</v>
      </c>
    </row>
    <row r="191" spans="7:10" x14ac:dyDescent="0.25">
      <c r="G191" s="24" t="str">
        <f>IF(VierMeters!D191&gt;0,Grafiek_kalibratiemetingen!$R$13*VierMeters!D191+Grafiek_kalibratiemetingen!$R$14,TRIM(""))</f>
        <v/>
      </c>
      <c r="J191" s="2">
        <f>IF(IF(VierMeters!D191&gt;0,1,0)+IF(VierMeters!H191&gt;0,1,0)=2,1,0)</f>
        <v>0</v>
      </c>
    </row>
    <row r="192" spans="7:10" x14ac:dyDescent="0.25">
      <c r="G192" s="24" t="str">
        <f>IF(VierMeters!D192&gt;0,Grafiek_kalibratiemetingen!$R$13*VierMeters!D192+Grafiek_kalibratiemetingen!$R$14,TRIM(""))</f>
        <v/>
      </c>
      <c r="J192" s="2">
        <f>IF(IF(VierMeters!D192&gt;0,1,0)+IF(VierMeters!H192&gt;0,1,0)=2,1,0)</f>
        <v>0</v>
      </c>
    </row>
    <row r="193" spans="7:10" x14ac:dyDescent="0.25">
      <c r="G193" s="24" t="str">
        <f>IF(VierMeters!D193&gt;0,Grafiek_kalibratiemetingen!$R$13*VierMeters!D193+Grafiek_kalibratiemetingen!$R$14,TRIM(""))</f>
        <v/>
      </c>
      <c r="J193" s="2">
        <f>IF(IF(VierMeters!D193&gt;0,1,0)+IF(VierMeters!H193&gt;0,1,0)=2,1,0)</f>
        <v>0</v>
      </c>
    </row>
    <row r="194" spans="7:10" x14ac:dyDescent="0.25">
      <c r="G194" s="24" t="str">
        <f>IF(VierMeters!D194&gt;0,Grafiek_kalibratiemetingen!$R$13*VierMeters!D194+Grafiek_kalibratiemetingen!$R$14,TRIM(""))</f>
        <v/>
      </c>
      <c r="J194" s="2">
        <f>IF(IF(VierMeters!D194&gt;0,1,0)+IF(VierMeters!H194&gt;0,1,0)=2,1,0)</f>
        <v>0</v>
      </c>
    </row>
    <row r="195" spans="7:10" x14ac:dyDescent="0.25">
      <c r="G195" s="24" t="str">
        <f>IF(VierMeters!D195&gt;0,Grafiek_kalibratiemetingen!$R$13*VierMeters!D195+Grafiek_kalibratiemetingen!$R$14,TRIM(""))</f>
        <v/>
      </c>
      <c r="J195" s="2">
        <f>IF(IF(VierMeters!D195&gt;0,1,0)+IF(VierMeters!H195&gt;0,1,0)=2,1,0)</f>
        <v>0</v>
      </c>
    </row>
    <row r="196" spans="7:10" x14ac:dyDescent="0.25">
      <c r="G196" s="24" t="str">
        <f>IF(VierMeters!D196&gt;0,Grafiek_kalibratiemetingen!$R$13*VierMeters!D196+Grafiek_kalibratiemetingen!$R$14,TRIM(""))</f>
        <v/>
      </c>
      <c r="J196" s="2">
        <f>IF(IF(VierMeters!D196&gt;0,1,0)+IF(VierMeters!H196&gt;0,1,0)=2,1,0)</f>
        <v>0</v>
      </c>
    </row>
    <row r="197" spans="7:10" x14ac:dyDescent="0.25">
      <c r="G197" s="24" t="str">
        <f>IF(VierMeters!D197&gt;0,Grafiek_kalibratiemetingen!$R$13*VierMeters!D197+Grafiek_kalibratiemetingen!$R$14,TRIM(""))</f>
        <v/>
      </c>
      <c r="J197" s="2">
        <f>IF(IF(VierMeters!D197&gt;0,1,0)+IF(VierMeters!H197&gt;0,1,0)=2,1,0)</f>
        <v>0</v>
      </c>
    </row>
    <row r="198" spans="7:10" x14ac:dyDescent="0.25">
      <c r="G198" s="24" t="str">
        <f>IF(VierMeters!D198&gt;0,Grafiek_kalibratiemetingen!$R$13*VierMeters!D198+Grafiek_kalibratiemetingen!$R$14,TRIM(""))</f>
        <v/>
      </c>
      <c r="J198" s="2">
        <f>IF(IF(VierMeters!D198&gt;0,1,0)+IF(VierMeters!H198&gt;0,1,0)=2,1,0)</f>
        <v>0</v>
      </c>
    </row>
    <row r="199" spans="7:10" x14ac:dyDescent="0.25">
      <c r="G199" s="24" t="str">
        <f>IF(VierMeters!D199&gt;0,Grafiek_kalibratiemetingen!$R$13*VierMeters!D199+Grafiek_kalibratiemetingen!$R$14,TRIM(""))</f>
        <v/>
      </c>
      <c r="J199" s="2">
        <f>IF(IF(VierMeters!D199&gt;0,1,0)+IF(VierMeters!H199&gt;0,1,0)=2,1,0)</f>
        <v>0</v>
      </c>
    </row>
    <row r="200" spans="7:10" x14ac:dyDescent="0.25">
      <c r="G200" s="24" t="str">
        <f>IF(VierMeters!D200&gt;0,Grafiek_kalibratiemetingen!$R$13*VierMeters!D200+Grafiek_kalibratiemetingen!$R$14,TRIM(""))</f>
        <v/>
      </c>
      <c r="J200" s="2">
        <f>IF(IF(VierMeters!D200&gt;0,1,0)+IF(VierMeters!H200&gt;0,1,0)=2,1,0)</f>
        <v>0</v>
      </c>
    </row>
    <row r="201" spans="7:10" x14ac:dyDescent="0.25">
      <c r="G201" s="24" t="str">
        <f>IF(VierMeters!D201&gt;0,Grafiek_kalibratiemetingen!$R$13*VierMeters!D201+Grafiek_kalibratiemetingen!$R$14,TRIM(""))</f>
        <v/>
      </c>
      <c r="J201" s="2">
        <f>IF(IF(VierMeters!D201&gt;0,1,0)+IF(VierMeters!H201&gt;0,1,0)=2,1,0)</f>
        <v>0</v>
      </c>
    </row>
    <row r="202" spans="7:10" x14ac:dyDescent="0.25">
      <c r="G202" s="24" t="str">
        <f>IF(VierMeters!D202&gt;0,Grafiek_kalibratiemetingen!$R$13*VierMeters!D202+Grafiek_kalibratiemetingen!$R$14,TRIM(""))</f>
        <v/>
      </c>
      <c r="J202" s="2">
        <f>IF(IF(VierMeters!D202&gt;0,1,0)+IF(VierMeters!H202&gt;0,1,0)=2,1,0)</f>
        <v>0</v>
      </c>
    </row>
    <row r="203" spans="7:10" x14ac:dyDescent="0.25">
      <c r="G203" s="24" t="str">
        <f>IF(VierMeters!D203&gt;0,Grafiek_kalibratiemetingen!$R$13*VierMeters!D203+Grafiek_kalibratiemetingen!$R$14,TRIM(""))</f>
        <v/>
      </c>
      <c r="J203" s="2">
        <f>IF(IF(VierMeters!D203&gt;0,1,0)+IF(VierMeters!H203&gt;0,1,0)=2,1,0)</f>
        <v>0</v>
      </c>
    </row>
    <row r="204" spans="7:10" x14ac:dyDescent="0.25">
      <c r="G204" s="24" t="str">
        <f>IF(VierMeters!D204&gt;0,Grafiek_kalibratiemetingen!$R$13*VierMeters!D204+Grafiek_kalibratiemetingen!$R$14,TRIM(""))</f>
        <v/>
      </c>
      <c r="J204" s="2">
        <f>IF(IF(VierMeters!D204&gt;0,1,0)+IF(VierMeters!H204&gt;0,1,0)=2,1,0)</f>
        <v>0</v>
      </c>
    </row>
    <row r="205" spans="7:10" x14ac:dyDescent="0.25">
      <c r="G205" s="24" t="str">
        <f>IF(VierMeters!D205&gt;0,Grafiek_kalibratiemetingen!$R$13*VierMeters!D205+Grafiek_kalibratiemetingen!$R$14,TRIM(""))</f>
        <v/>
      </c>
      <c r="J205" s="2">
        <f>IF(IF(VierMeters!D205&gt;0,1,0)+IF(VierMeters!H205&gt;0,1,0)=2,1,0)</f>
        <v>0</v>
      </c>
    </row>
    <row r="206" spans="7:10" x14ac:dyDescent="0.25">
      <c r="G206" s="24" t="str">
        <f>IF(VierMeters!D206&gt;0,Grafiek_kalibratiemetingen!$R$13*VierMeters!D206+Grafiek_kalibratiemetingen!$R$14,TRIM(""))</f>
        <v/>
      </c>
      <c r="J206" s="2">
        <f>IF(IF(VierMeters!D206&gt;0,1,0)+IF(VierMeters!H206&gt;0,1,0)=2,1,0)</f>
        <v>0</v>
      </c>
    </row>
    <row r="207" spans="7:10" x14ac:dyDescent="0.25">
      <c r="G207" s="24" t="str">
        <f>IF(VierMeters!D207&gt;0,Grafiek_kalibratiemetingen!$R$13*VierMeters!D207+Grafiek_kalibratiemetingen!$R$14,TRIM(""))</f>
        <v/>
      </c>
      <c r="J207" s="2">
        <f>IF(IF(VierMeters!D207&gt;0,1,0)+IF(VierMeters!H207&gt;0,1,0)=2,1,0)</f>
        <v>0</v>
      </c>
    </row>
    <row r="208" spans="7:10" x14ac:dyDescent="0.25">
      <c r="G208" s="24" t="str">
        <f>IF(VierMeters!D208&gt;0,Grafiek_kalibratiemetingen!$R$13*VierMeters!D208+Grafiek_kalibratiemetingen!$R$14,TRIM(""))</f>
        <v/>
      </c>
      <c r="J208" s="2">
        <f>IF(IF(VierMeters!D208&gt;0,1,0)+IF(VierMeters!H208&gt;0,1,0)=2,1,0)</f>
        <v>0</v>
      </c>
    </row>
    <row r="209" spans="7:10" x14ac:dyDescent="0.25">
      <c r="G209" s="24" t="str">
        <f>IF(VierMeters!D209&gt;0,Grafiek_kalibratiemetingen!$R$13*VierMeters!D209+Grafiek_kalibratiemetingen!$R$14,TRIM(""))</f>
        <v/>
      </c>
      <c r="J209" s="2">
        <f>IF(IF(VierMeters!D209&gt;0,1,0)+IF(VierMeters!H209&gt;0,1,0)=2,1,0)</f>
        <v>0</v>
      </c>
    </row>
    <row r="210" spans="7:10" x14ac:dyDescent="0.25">
      <c r="G210" s="24" t="str">
        <f>IF(VierMeters!D210&gt;0,Grafiek_kalibratiemetingen!$R$13*VierMeters!D210+Grafiek_kalibratiemetingen!$R$14,TRIM(""))</f>
        <v/>
      </c>
      <c r="J210" s="2">
        <f>IF(IF(VierMeters!D210&gt;0,1,0)+IF(VierMeters!H210&gt;0,1,0)=2,1,0)</f>
        <v>0</v>
      </c>
    </row>
    <row r="211" spans="7:10" x14ac:dyDescent="0.25">
      <c r="G211" s="24" t="str">
        <f>IF(VierMeters!D211&gt;0,Grafiek_kalibratiemetingen!$R$13*VierMeters!D211+Grafiek_kalibratiemetingen!$R$14,TRIM(""))</f>
        <v/>
      </c>
      <c r="J211" s="2">
        <f>IF(IF(VierMeters!D211&gt;0,1,0)+IF(VierMeters!H211&gt;0,1,0)=2,1,0)</f>
        <v>0</v>
      </c>
    </row>
    <row r="212" spans="7:10" x14ac:dyDescent="0.25">
      <c r="G212" s="24" t="str">
        <f>IF(VierMeters!D212&gt;0,Grafiek_kalibratiemetingen!$R$13*VierMeters!D212+Grafiek_kalibratiemetingen!$R$14,TRIM(""))</f>
        <v/>
      </c>
      <c r="J212" s="2">
        <f>IF(IF(VierMeters!D212&gt;0,1,0)+IF(VierMeters!H212&gt;0,1,0)=2,1,0)</f>
        <v>0</v>
      </c>
    </row>
    <row r="213" spans="7:10" x14ac:dyDescent="0.25">
      <c r="G213" s="24" t="str">
        <f>IF(VierMeters!D213&gt;0,Grafiek_kalibratiemetingen!$R$13*VierMeters!D213+Grafiek_kalibratiemetingen!$R$14,TRIM(""))</f>
        <v/>
      </c>
      <c r="J213" s="2">
        <f>IF(IF(VierMeters!D213&gt;0,1,0)+IF(VierMeters!H213&gt;0,1,0)=2,1,0)</f>
        <v>0</v>
      </c>
    </row>
    <row r="214" spans="7:10" x14ac:dyDescent="0.25">
      <c r="G214" s="24" t="str">
        <f>IF(VierMeters!D214&gt;0,Grafiek_kalibratiemetingen!$R$13*VierMeters!D214+Grafiek_kalibratiemetingen!$R$14,TRIM(""))</f>
        <v/>
      </c>
      <c r="J214" s="2">
        <f>IF(IF(VierMeters!D214&gt;0,1,0)+IF(VierMeters!H214&gt;0,1,0)=2,1,0)</f>
        <v>0</v>
      </c>
    </row>
    <row r="215" spans="7:10" x14ac:dyDescent="0.25">
      <c r="G215" s="24" t="str">
        <f>IF(VierMeters!D215&gt;0,Grafiek_kalibratiemetingen!$R$13*VierMeters!D215+Grafiek_kalibratiemetingen!$R$14,TRIM(""))</f>
        <v/>
      </c>
      <c r="J215" s="2">
        <f>IF(IF(VierMeters!D215&gt;0,1,0)+IF(VierMeters!H215&gt;0,1,0)=2,1,0)</f>
        <v>0</v>
      </c>
    </row>
    <row r="216" spans="7:10" x14ac:dyDescent="0.25">
      <c r="G216" s="24" t="str">
        <f>IF(VierMeters!D216&gt;0,Grafiek_kalibratiemetingen!$R$13*VierMeters!D216+Grafiek_kalibratiemetingen!$R$14,TRIM(""))</f>
        <v/>
      </c>
      <c r="J216" s="2">
        <f>IF(IF(VierMeters!D216&gt;0,1,0)+IF(VierMeters!H216&gt;0,1,0)=2,1,0)</f>
        <v>0</v>
      </c>
    </row>
    <row r="217" spans="7:10" x14ac:dyDescent="0.25">
      <c r="G217" s="24" t="str">
        <f>IF(VierMeters!D217&gt;0,Grafiek_kalibratiemetingen!$R$13*VierMeters!D217+Grafiek_kalibratiemetingen!$R$14,TRIM(""))</f>
        <v/>
      </c>
      <c r="J217" s="2">
        <f>IF(IF(VierMeters!D217&gt;0,1,0)+IF(VierMeters!H217&gt;0,1,0)=2,1,0)</f>
        <v>0</v>
      </c>
    </row>
    <row r="218" spans="7:10" x14ac:dyDescent="0.25">
      <c r="G218" s="24" t="str">
        <f>IF(VierMeters!D218&gt;0,Grafiek_kalibratiemetingen!$R$13*VierMeters!D218+Grafiek_kalibratiemetingen!$R$14,TRIM(""))</f>
        <v/>
      </c>
      <c r="J218" s="2">
        <f>IF(IF(VierMeters!D218&gt;0,1,0)+IF(VierMeters!H218&gt;0,1,0)=2,1,0)</f>
        <v>0</v>
      </c>
    </row>
    <row r="219" spans="7:10" x14ac:dyDescent="0.25">
      <c r="G219" s="24" t="str">
        <f>IF(VierMeters!D219&gt;0,Grafiek_kalibratiemetingen!$R$13*VierMeters!D219+Grafiek_kalibratiemetingen!$R$14,TRIM(""))</f>
        <v/>
      </c>
      <c r="J219" s="2">
        <f>IF(IF(VierMeters!D219&gt;0,1,0)+IF(VierMeters!H219&gt;0,1,0)=2,1,0)</f>
        <v>0</v>
      </c>
    </row>
    <row r="220" spans="7:10" x14ac:dyDescent="0.25">
      <c r="G220" s="24" t="str">
        <f>IF(VierMeters!D220&gt;0,Grafiek_kalibratiemetingen!$R$13*VierMeters!D220+Grafiek_kalibratiemetingen!$R$14,TRIM(""))</f>
        <v/>
      </c>
      <c r="J220" s="2">
        <f>IF(IF(VierMeters!D220&gt;0,1,0)+IF(VierMeters!H220&gt;0,1,0)=2,1,0)</f>
        <v>0</v>
      </c>
    </row>
    <row r="221" spans="7:10" x14ac:dyDescent="0.25">
      <c r="G221" s="24" t="str">
        <f>IF(VierMeters!D221&gt;0,Grafiek_kalibratiemetingen!$R$13*VierMeters!D221+Grafiek_kalibratiemetingen!$R$14,TRIM(""))</f>
        <v/>
      </c>
      <c r="J221" s="2">
        <f>IF(IF(VierMeters!D221&gt;0,1,0)+IF(VierMeters!H221&gt;0,1,0)=2,1,0)</f>
        <v>0</v>
      </c>
    </row>
    <row r="222" spans="7:10" x14ac:dyDescent="0.25">
      <c r="G222" s="24" t="str">
        <f>IF(VierMeters!D222&gt;0,Grafiek_kalibratiemetingen!$R$13*VierMeters!D222+Grafiek_kalibratiemetingen!$R$14,TRIM(""))</f>
        <v/>
      </c>
      <c r="J222" s="2">
        <f>IF(IF(VierMeters!D222&gt;0,1,0)+IF(VierMeters!H222&gt;0,1,0)=2,1,0)</f>
        <v>0</v>
      </c>
    </row>
    <row r="223" spans="7:10" x14ac:dyDescent="0.25">
      <c r="G223" s="24" t="str">
        <f>IF(VierMeters!D223&gt;0,Grafiek_kalibratiemetingen!$R$13*VierMeters!D223+Grafiek_kalibratiemetingen!$R$14,TRIM(""))</f>
        <v/>
      </c>
      <c r="J223" s="2">
        <f>IF(IF(VierMeters!D223&gt;0,1,0)+IF(VierMeters!H223&gt;0,1,0)=2,1,0)</f>
        <v>0</v>
      </c>
    </row>
    <row r="224" spans="7:10" x14ac:dyDescent="0.25">
      <c r="G224" s="24" t="str">
        <f>IF(VierMeters!D224&gt;0,Grafiek_kalibratiemetingen!$R$13*VierMeters!D224+Grafiek_kalibratiemetingen!$R$14,TRIM(""))</f>
        <v/>
      </c>
      <c r="J224" s="2">
        <f>IF(IF(VierMeters!D224&gt;0,1,0)+IF(VierMeters!H224&gt;0,1,0)=2,1,0)</f>
        <v>0</v>
      </c>
    </row>
    <row r="225" spans="7:10" x14ac:dyDescent="0.25">
      <c r="G225" s="24" t="str">
        <f>IF(VierMeters!D225&gt;0,Grafiek_kalibratiemetingen!$R$13*VierMeters!D225+Grafiek_kalibratiemetingen!$R$14,TRIM(""))</f>
        <v/>
      </c>
      <c r="J225" s="2">
        <f>IF(IF(VierMeters!D225&gt;0,1,0)+IF(VierMeters!H225&gt;0,1,0)=2,1,0)</f>
        <v>0</v>
      </c>
    </row>
    <row r="226" spans="7:10" x14ac:dyDescent="0.25">
      <c r="G226" s="24" t="str">
        <f>IF(VierMeters!D226&gt;0,Grafiek_kalibratiemetingen!$R$13*VierMeters!D226+Grafiek_kalibratiemetingen!$R$14,TRIM(""))</f>
        <v/>
      </c>
      <c r="J226" s="2">
        <f>IF(IF(VierMeters!D226&gt;0,1,0)+IF(VierMeters!H226&gt;0,1,0)=2,1,0)</f>
        <v>0</v>
      </c>
    </row>
    <row r="227" spans="7:10" x14ac:dyDescent="0.25">
      <c r="G227" s="24" t="str">
        <f>IF(VierMeters!D227&gt;0,Grafiek_kalibratiemetingen!$R$13*VierMeters!D227+Grafiek_kalibratiemetingen!$R$14,TRIM(""))</f>
        <v/>
      </c>
      <c r="J227" s="2">
        <f>IF(IF(VierMeters!D227&gt;0,1,0)+IF(VierMeters!H227&gt;0,1,0)=2,1,0)</f>
        <v>0</v>
      </c>
    </row>
    <row r="228" spans="7:10" x14ac:dyDescent="0.25">
      <c r="G228" s="24" t="str">
        <f>IF(VierMeters!D228&gt;0,Grafiek_kalibratiemetingen!$R$13*VierMeters!D228+Grafiek_kalibratiemetingen!$R$14,TRIM(""))</f>
        <v/>
      </c>
      <c r="J228" s="2">
        <f>IF(IF(VierMeters!D228&gt;0,1,0)+IF(VierMeters!H228&gt;0,1,0)=2,1,0)</f>
        <v>0</v>
      </c>
    </row>
    <row r="229" spans="7:10" x14ac:dyDescent="0.25">
      <c r="G229" s="24" t="str">
        <f>IF(VierMeters!D229&gt;0,Grafiek_kalibratiemetingen!$R$13*VierMeters!D229+Grafiek_kalibratiemetingen!$R$14,TRIM(""))</f>
        <v/>
      </c>
      <c r="J229" s="2">
        <f>IF(IF(VierMeters!D229&gt;0,1,0)+IF(VierMeters!H229&gt;0,1,0)=2,1,0)</f>
        <v>0</v>
      </c>
    </row>
    <row r="230" spans="7:10" x14ac:dyDescent="0.25">
      <c r="G230" s="24" t="str">
        <f>IF(VierMeters!D230&gt;0,Grafiek_kalibratiemetingen!$R$13*VierMeters!D230+Grafiek_kalibratiemetingen!$R$14,TRIM(""))</f>
        <v/>
      </c>
      <c r="J230" s="2">
        <f>IF(IF(VierMeters!D230&gt;0,1,0)+IF(VierMeters!H230&gt;0,1,0)=2,1,0)</f>
        <v>0</v>
      </c>
    </row>
    <row r="231" spans="7:10" x14ac:dyDescent="0.25">
      <c r="G231" s="24" t="str">
        <f>IF(VierMeters!D231&gt;0,Grafiek_kalibratiemetingen!$R$13*VierMeters!D231+Grafiek_kalibratiemetingen!$R$14,TRIM(""))</f>
        <v/>
      </c>
      <c r="J231" s="2">
        <f>IF(IF(VierMeters!D231&gt;0,1,0)+IF(VierMeters!H231&gt;0,1,0)=2,1,0)</f>
        <v>0</v>
      </c>
    </row>
    <row r="232" spans="7:10" x14ac:dyDescent="0.25">
      <c r="G232" s="24" t="str">
        <f>IF(VierMeters!D232&gt;0,Grafiek_kalibratiemetingen!$R$13*VierMeters!D232+Grafiek_kalibratiemetingen!$R$14,TRIM(""))</f>
        <v/>
      </c>
      <c r="J232" s="2">
        <f>IF(IF(VierMeters!D232&gt;0,1,0)+IF(VierMeters!H232&gt;0,1,0)=2,1,0)</f>
        <v>0</v>
      </c>
    </row>
    <row r="233" spans="7:10" x14ac:dyDescent="0.25">
      <c r="G233" s="24" t="str">
        <f>IF(VierMeters!D233&gt;0,Grafiek_kalibratiemetingen!$R$13*VierMeters!D233+Grafiek_kalibratiemetingen!$R$14,TRIM(""))</f>
        <v/>
      </c>
      <c r="J233" s="2">
        <f>IF(IF(VierMeters!D233&gt;0,1,0)+IF(VierMeters!H233&gt;0,1,0)=2,1,0)</f>
        <v>0</v>
      </c>
    </row>
    <row r="234" spans="7:10" x14ac:dyDescent="0.25">
      <c r="G234" s="24" t="str">
        <f>IF(VierMeters!D234&gt;0,Grafiek_kalibratiemetingen!$R$13*VierMeters!D234+Grafiek_kalibratiemetingen!$R$14,TRIM(""))</f>
        <v/>
      </c>
      <c r="J234" s="2">
        <f>IF(IF(VierMeters!D234&gt;0,1,0)+IF(VierMeters!H234&gt;0,1,0)=2,1,0)</f>
        <v>0</v>
      </c>
    </row>
    <row r="235" spans="7:10" x14ac:dyDescent="0.25">
      <c r="G235" s="24" t="str">
        <f>IF(VierMeters!D235&gt;0,Grafiek_kalibratiemetingen!$R$13*VierMeters!D235+Grafiek_kalibratiemetingen!$R$14,TRIM(""))</f>
        <v/>
      </c>
      <c r="J235" s="2">
        <f>IF(IF(VierMeters!D235&gt;0,1,0)+IF(VierMeters!H235&gt;0,1,0)=2,1,0)</f>
        <v>0</v>
      </c>
    </row>
    <row r="236" spans="7:10" x14ac:dyDescent="0.25">
      <c r="G236" s="24" t="str">
        <f>IF(VierMeters!D236&gt;0,Grafiek_kalibratiemetingen!$R$13*VierMeters!D236+Grafiek_kalibratiemetingen!$R$14,TRIM(""))</f>
        <v/>
      </c>
      <c r="J236" s="2">
        <f>IF(IF(VierMeters!D236&gt;0,1,0)+IF(VierMeters!H236&gt;0,1,0)=2,1,0)</f>
        <v>0</v>
      </c>
    </row>
    <row r="237" spans="7:10" x14ac:dyDescent="0.25">
      <c r="G237" s="24" t="str">
        <f>IF(VierMeters!D237&gt;0,Grafiek_kalibratiemetingen!$R$13*VierMeters!D237+Grafiek_kalibratiemetingen!$R$14,TRIM(""))</f>
        <v/>
      </c>
      <c r="J237" s="2">
        <f>IF(IF(VierMeters!D237&gt;0,1,0)+IF(VierMeters!H237&gt;0,1,0)=2,1,0)</f>
        <v>0</v>
      </c>
    </row>
    <row r="238" spans="7:10" x14ac:dyDescent="0.25">
      <c r="G238" s="24" t="str">
        <f>IF(VierMeters!D238&gt;0,Grafiek_kalibratiemetingen!$R$13*VierMeters!D238+Grafiek_kalibratiemetingen!$R$14,TRIM(""))</f>
        <v/>
      </c>
      <c r="J238" s="2">
        <f>IF(IF(VierMeters!D238&gt;0,1,0)+IF(VierMeters!H238&gt;0,1,0)=2,1,0)</f>
        <v>0</v>
      </c>
    </row>
    <row r="239" spans="7:10" x14ac:dyDescent="0.25">
      <c r="G239" s="24" t="str">
        <f>IF(VierMeters!D239&gt;0,Grafiek_kalibratiemetingen!$R$13*VierMeters!D239+Grafiek_kalibratiemetingen!$R$14,TRIM(""))</f>
        <v/>
      </c>
      <c r="J239" s="2">
        <f>IF(IF(VierMeters!D239&gt;0,1,0)+IF(VierMeters!H239&gt;0,1,0)=2,1,0)</f>
        <v>0</v>
      </c>
    </row>
    <row r="240" spans="7:10" x14ac:dyDescent="0.25">
      <c r="G240" s="24" t="str">
        <f>IF(VierMeters!D240&gt;0,Grafiek_kalibratiemetingen!$R$13*VierMeters!D240+Grafiek_kalibratiemetingen!$R$14,TRIM(""))</f>
        <v/>
      </c>
      <c r="J240" s="2">
        <f>IF(IF(VierMeters!D240&gt;0,1,0)+IF(VierMeters!H240&gt;0,1,0)=2,1,0)</f>
        <v>0</v>
      </c>
    </row>
    <row r="241" spans="7:10" x14ac:dyDescent="0.25">
      <c r="G241" s="24" t="str">
        <f>IF(VierMeters!D241&gt;0,Grafiek_kalibratiemetingen!$R$13*VierMeters!D241+Grafiek_kalibratiemetingen!$R$14,TRIM(""))</f>
        <v/>
      </c>
      <c r="J241" s="2">
        <f>IF(IF(VierMeters!D241&gt;0,1,0)+IF(VierMeters!H241&gt;0,1,0)=2,1,0)</f>
        <v>0</v>
      </c>
    </row>
    <row r="242" spans="7:10" x14ac:dyDescent="0.25">
      <c r="G242" s="24" t="str">
        <f>IF(VierMeters!D242&gt;0,Grafiek_kalibratiemetingen!$R$13*VierMeters!D242+Grafiek_kalibratiemetingen!$R$14,TRIM(""))</f>
        <v/>
      </c>
      <c r="J242" s="2">
        <f>IF(IF(VierMeters!D242&gt;0,1,0)+IF(VierMeters!H242&gt;0,1,0)=2,1,0)</f>
        <v>0</v>
      </c>
    </row>
    <row r="243" spans="7:10" x14ac:dyDescent="0.25">
      <c r="G243" s="24" t="str">
        <f>IF(VierMeters!D243&gt;0,Grafiek_kalibratiemetingen!$R$13*VierMeters!D243+Grafiek_kalibratiemetingen!$R$14,TRIM(""))</f>
        <v/>
      </c>
      <c r="J243" s="2">
        <f>IF(IF(VierMeters!D243&gt;0,1,0)+IF(VierMeters!H243&gt;0,1,0)=2,1,0)</f>
        <v>0</v>
      </c>
    </row>
    <row r="244" spans="7:10" x14ac:dyDescent="0.25">
      <c r="G244" s="24" t="str">
        <f>IF(VierMeters!D244&gt;0,Grafiek_kalibratiemetingen!$R$13*VierMeters!D244+Grafiek_kalibratiemetingen!$R$14,TRIM(""))</f>
        <v/>
      </c>
      <c r="J244" s="2">
        <f>IF(IF(VierMeters!D244&gt;0,1,0)+IF(VierMeters!H244&gt;0,1,0)=2,1,0)</f>
        <v>0</v>
      </c>
    </row>
    <row r="245" spans="7:10" x14ac:dyDescent="0.25">
      <c r="G245" s="24" t="str">
        <f>IF(VierMeters!D245&gt;0,Grafiek_kalibratiemetingen!$R$13*VierMeters!D245+Grafiek_kalibratiemetingen!$R$14,TRIM(""))</f>
        <v/>
      </c>
      <c r="J245" s="2">
        <f>IF(IF(VierMeters!D245&gt;0,1,0)+IF(VierMeters!H245&gt;0,1,0)=2,1,0)</f>
        <v>0</v>
      </c>
    </row>
    <row r="246" spans="7:10" x14ac:dyDescent="0.25">
      <c r="G246" s="24" t="str">
        <f>IF(VierMeters!D246&gt;0,Grafiek_kalibratiemetingen!$R$13*VierMeters!D246+Grafiek_kalibratiemetingen!$R$14,TRIM(""))</f>
        <v/>
      </c>
      <c r="J246" s="2">
        <f>IF(IF(VierMeters!D246&gt;0,1,0)+IF(VierMeters!H246&gt;0,1,0)=2,1,0)</f>
        <v>0</v>
      </c>
    </row>
    <row r="247" spans="7:10" x14ac:dyDescent="0.25">
      <c r="G247" s="24" t="str">
        <f>IF(VierMeters!D247&gt;0,Grafiek_kalibratiemetingen!$R$13*VierMeters!D247+Grafiek_kalibratiemetingen!$R$14,TRIM(""))</f>
        <v/>
      </c>
      <c r="J247" s="2">
        <f>IF(IF(VierMeters!D247&gt;0,1,0)+IF(VierMeters!H247&gt;0,1,0)=2,1,0)</f>
        <v>0</v>
      </c>
    </row>
    <row r="248" spans="7:10" x14ac:dyDescent="0.25">
      <c r="G248" s="24" t="str">
        <f>IF(VierMeters!D248&gt;0,Grafiek_kalibratiemetingen!$R$13*VierMeters!D248+Grafiek_kalibratiemetingen!$R$14,TRIM(""))</f>
        <v/>
      </c>
      <c r="J248" s="2">
        <f>IF(IF(VierMeters!D248&gt;0,1,0)+IF(VierMeters!H248&gt;0,1,0)=2,1,0)</f>
        <v>0</v>
      </c>
    </row>
    <row r="249" spans="7:10" x14ac:dyDescent="0.25">
      <c r="G249" s="24" t="str">
        <f>IF(VierMeters!D249&gt;0,Grafiek_kalibratiemetingen!$R$13*VierMeters!D249+Grafiek_kalibratiemetingen!$R$14,TRIM(""))</f>
        <v/>
      </c>
      <c r="J249" s="2">
        <f>IF(IF(VierMeters!D249&gt;0,1,0)+IF(VierMeters!H249&gt;0,1,0)=2,1,0)</f>
        <v>0</v>
      </c>
    </row>
    <row r="250" spans="7:10" x14ac:dyDescent="0.25">
      <c r="G250" s="24" t="str">
        <f>IF(VierMeters!D250&gt;0,Grafiek_kalibratiemetingen!$R$13*VierMeters!D250+Grafiek_kalibratiemetingen!$R$14,TRIM(""))</f>
        <v/>
      </c>
      <c r="J250" s="2">
        <f>IF(IF(VierMeters!D250&gt;0,1,0)+IF(VierMeters!H250&gt;0,1,0)=2,1,0)</f>
        <v>0</v>
      </c>
    </row>
    <row r="251" spans="7:10" x14ac:dyDescent="0.25">
      <c r="G251" s="24" t="str">
        <f>IF(VierMeters!D251&gt;0,Grafiek_kalibratiemetingen!$R$13*VierMeters!D251+Grafiek_kalibratiemetingen!$R$14,TRIM(""))</f>
        <v/>
      </c>
      <c r="J251" s="2">
        <f>IF(IF(VierMeters!D251&gt;0,1,0)+IF(VierMeters!H251&gt;0,1,0)=2,1,0)</f>
        <v>0</v>
      </c>
    </row>
    <row r="252" spans="7:10" x14ac:dyDescent="0.25">
      <c r="G252" s="24" t="str">
        <f>IF(VierMeters!D252&gt;0,Grafiek_kalibratiemetingen!$R$13*VierMeters!D252+Grafiek_kalibratiemetingen!$R$14,TRIM(""))</f>
        <v/>
      </c>
      <c r="J252" s="2">
        <f>IF(IF(VierMeters!D252&gt;0,1,0)+IF(VierMeters!H252&gt;0,1,0)=2,1,0)</f>
        <v>0</v>
      </c>
    </row>
    <row r="253" spans="7:10" x14ac:dyDescent="0.25">
      <c r="G253" s="24" t="str">
        <f>IF(VierMeters!D253&gt;0,Grafiek_kalibratiemetingen!$R$13*VierMeters!D253+Grafiek_kalibratiemetingen!$R$14,TRIM(""))</f>
        <v/>
      </c>
      <c r="J253" s="2">
        <f>IF(IF(VierMeters!D253&gt;0,1,0)+IF(VierMeters!H253&gt;0,1,0)=2,1,0)</f>
        <v>0</v>
      </c>
    </row>
    <row r="254" spans="7:10" x14ac:dyDescent="0.25">
      <c r="G254" s="24" t="str">
        <f>IF(VierMeters!D254&gt;0,Grafiek_kalibratiemetingen!$R$13*VierMeters!D254+Grafiek_kalibratiemetingen!$R$14,TRIM(""))</f>
        <v/>
      </c>
      <c r="J254" s="2">
        <f>IF(IF(VierMeters!D254&gt;0,1,0)+IF(VierMeters!H254&gt;0,1,0)=2,1,0)</f>
        <v>0</v>
      </c>
    </row>
    <row r="255" spans="7:10" x14ac:dyDescent="0.25">
      <c r="G255" s="24" t="str">
        <f>IF(VierMeters!D255&gt;0,Grafiek_kalibratiemetingen!$R$13*VierMeters!D255+Grafiek_kalibratiemetingen!$R$14,TRIM(""))</f>
        <v/>
      </c>
      <c r="J255" s="2">
        <f>IF(IF(VierMeters!D255&gt;0,1,0)+IF(VierMeters!H255&gt;0,1,0)=2,1,0)</f>
        <v>0</v>
      </c>
    </row>
    <row r="256" spans="7:10" x14ac:dyDescent="0.25">
      <c r="G256" s="24" t="str">
        <f>IF(VierMeters!D256&gt;0,Grafiek_kalibratiemetingen!$R$13*VierMeters!D256+Grafiek_kalibratiemetingen!$R$14,TRIM(""))</f>
        <v/>
      </c>
      <c r="J256" s="2">
        <f>IF(IF(VierMeters!D256&gt;0,1,0)+IF(VierMeters!H256&gt;0,1,0)=2,1,0)</f>
        <v>0</v>
      </c>
    </row>
    <row r="257" spans="7:10" x14ac:dyDescent="0.25">
      <c r="G257" s="24" t="str">
        <f>IF(VierMeters!D257&gt;0,Grafiek_kalibratiemetingen!$R$13*VierMeters!D257+Grafiek_kalibratiemetingen!$R$14,TRIM(""))</f>
        <v/>
      </c>
      <c r="J257" s="2">
        <f>IF(IF(VierMeters!D257&gt;0,1,0)+IF(VierMeters!H257&gt;0,1,0)=2,1,0)</f>
        <v>0</v>
      </c>
    </row>
    <row r="258" spans="7:10" x14ac:dyDescent="0.25">
      <c r="G258" s="24" t="str">
        <f>IF(VierMeters!D258&gt;0,Grafiek_kalibratiemetingen!$R$13*VierMeters!D258+Grafiek_kalibratiemetingen!$R$14,TRIM(""))</f>
        <v/>
      </c>
      <c r="J258" s="2">
        <f>IF(IF(VierMeters!D258&gt;0,1,0)+IF(VierMeters!H258&gt;0,1,0)=2,1,0)</f>
        <v>0</v>
      </c>
    </row>
    <row r="259" spans="7:10" x14ac:dyDescent="0.25">
      <c r="G259" s="24" t="str">
        <f>IF(VierMeters!D259&gt;0,Grafiek_kalibratiemetingen!$R$13*VierMeters!D259+Grafiek_kalibratiemetingen!$R$14,TRIM(""))</f>
        <v/>
      </c>
      <c r="J259" s="2">
        <f>IF(IF(VierMeters!D259&gt;0,1,0)+IF(VierMeters!H259&gt;0,1,0)=2,1,0)</f>
        <v>0</v>
      </c>
    </row>
    <row r="260" spans="7:10" x14ac:dyDescent="0.25">
      <c r="G260" s="24" t="str">
        <f>IF(VierMeters!D260&gt;0,Grafiek_kalibratiemetingen!$R$13*VierMeters!D260+Grafiek_kalibratiemetingen!$R$14,TRIM(""))</f>
        <v/>
      </c>
      <c r="J260" s="2">
        <f>IF(IF(VierMeters!D260&gt;0,1,0)+IF(VierMeters!H260&gt;0,1,0)=2,1,0)</f>
        <v>0</v>
      </c>
    </row>
    <row r="261" spans="7:10" x14ac:dyDescent="0.25">
      <c r="G261" s="24" t="str">
        <f>IF(VierMeters!D261&gt;0,Grafiek_kalibratiemetingen!$R$13*VierMeters!D261+Grafiek_kalibratiemetingen!$R$14,TRIM(""))</f>
        <v/>
      </c>
      <c r="J261" s="2">
        <f>IF(IF(VierMeters!D261&gt;0,1,0)+IF(VierMeters!H261&gt;0,1,0)=2,1,0)</f>
        <v>0</v>
      </c>
    </row>
    <row r="262" spans="7:10" x14ac:dyDescent="0.25">
      <c r="G262" s="24" t="str">
        <f>IF(VierMeters!D262&gt;0,Grafiek_kalibratiemetingen!$R$13*VierMeters!D262+Grafiek_kalibratiemetingen!$R$14,TRIM(""))</f>
        <v/>
      </c>
      <c r="J262" s="2">
        <f>IF(IF(VierMeters!D262&gt;0,1,0)+IF(VierMeters!H262&gt;0,1,0)=2,1,0)</f>
        <v>0</v>
      </c>
    </row>
    <row r="263" spans="7:10" x14ac:dyDescent="0.25">
      <c r="G263" s="24" t="str">
        <f>IF(VierMeters!D263&gt;0,Grafiek_kalibratiemetingen!$R$13*VierMeters!D263+Grafiek_kalibratiemetingen!$R$14,TRIM(""))</f>
        <v/>
      </c>
      <c r="J263" s="2">
        <f>IF(IF(VierMeters!D263&gt;0,1,0)+IF(VierMeters!H263&gt;0,1,0)=2,1,0)</f>
        <v>0</v>
      </c>
    </row>
    <row r="264" spans="7:10" x14ac:dyDescent="0.25">
      <c r="G264" s="24" t="str">
        <f>IF(VierMeters!D264&gt;0,Grafiek_kalibratiemetingen!$R$13*VierMeters!D264+Grafiek_kalibratiemetingen!$R$14,TRIM(""))</f>
        <v/>
      </c>
      <c r="J264" s="2">
        <f>IF(IF(VierMeters!D264&gt;0,1,0)+IF(VierMeters!H264&gt;0,1,0)=2,1,0)</f>
        <v>0</v>
      </c>
    </row>
    <row r="265" spans="7:10" x14ac:dyDescent="0.25">
      <c r="G265" s="24" t="str">
        <f>IF(VierMeters!D265&gt;0,Grafiek_kalibratiemetingen!$R$13*VierMeters!D265+Grafiek_kalibratiemetingen!$R$14,TRIM(""))</f>
        <v/>
      </c>
      <c r="J265" s="2">
        <f>IF(IF(VierMeters!D265&gt;0,1,0)+IF(VierMeters!H265&gt;0,1,0)=2,1,0)</f>
        <v>0</v>
      </c>
    </row>
    <row r="266" spans="7:10" x14ac:dyDescent="0.25">
      <c r="G266" s="24" t="str">
        <f>IF(VierMeters!D266&gt;0,Grafiek_kalibratiemetingen!$R$13*VierMeters!D266+Grafiek_kalibratiemetingen!$R$14,TRIM(""))</f>
        <v/>
      </c>
      <c r="J266" s="2">
        <f>IF(IF(VierMeters!D266&gt;0,1,0)+IF(VierMeters!H266&gt;0,1,0)=2,1,0)</f>
        <v>0</v>
      </c>
    </row>
    <row r="267" spans="7:10" x14ac:dyDescent="0.25">
      <c r="G267" s="24" t="str">
        <f>IF(VierMeters!D267&gt;0,Grafiek_kalibratiemetingen!$R$13*VierMeters!D267+Grafiek_kalibratiemetingen!$R$14,TRIM(""))</f>
        <v/>
      </c>
      <c r="J267" s="2">
        <f>IF(IF(VierMeters!D267&gt;0,1,0)+IF(VierMeters!H267&gt;0,1,0)=2,1,0)</f>
        <v>0</v>
      </c>
    </row>
    <row r="268" spans="7:10" x14ac:dyDescent="0.25">
      <c r="G268" s="24" t="str">
        <f>IF(VierMeters!D268&gt;0,Grafiek_kalibratiemetingen!$R$13*VierMeters!D268+Grafiek_kalibratiemetingen!$R$14,TRIM(""))</f>
        <v/>
      </c>
      <c r="J268" s="2">
        <f>IF(IF(VierMeters!D268&gt;0,1,0)+IF(VierMeters!H268&gt;0,1,0)=2,1,0)</f>
        <v>0</v>
      </c>
    </row>
    <row r="269" spans="7:10" x14ac:dyDescent="0.25">
      <c r="G269" s="24" t="str">
        <f>IF(VierMeters!D269&gt;0,Grafiek_kalibratiemetingen!$R$13*VierMeters!D269+Grafiek_kalibratiemetingen!$R$14,TRIM(""))</f>
        <v/>
      </c>
      <c r="J269" s="2">
        <f>IF(IF(VierMeters!D269&gt;0,1,0)+IF(VierMeters!H269&gt;0,1,0)=2,1,0)</f>
        <v>0</v>
      </c>
    </row>
    <row r="270" spans="7:10" x14ac:dyDescent="0.25">
      <c r="G270" s="24" t="str">
        <f>IF(VierMeters!D270&gt;0,Grafiek_kalibratiemetingen!$R$13*VierMeters!D270+Grafiek_kalibratiemetingen!$R$14,TRIM(""))</f>
        <v/>
      </c>
      <c r="J270" s="2">
        <f>IF(IF(VierMeters!D270&gt;0,1,0)+IF(VierMeters!H270&gt;0,1,0)=2,1,0)</f>
        <v>0</v>
      </c>
    </row>
    <row r="271" spans="7:10" x14ac:dyDescent="0.25">
      <c r="G271" s="24" t="str">
        <f>IF(VierMeters!D271&gt;0,Grafiek_kalibratiemetingen!$R$13*VierMeters!D271+Grafiek_kalibratiemetingen!$R$14,TRIM(""))</f>
        <v/>
      </c>
      <c r="J271" s="2">
        <f>IF(IF(VierMeters!D271&gt;0,1,0)+IF(VierMeters!H271&gt;0,1,0)=2,1,0)</f>
        <v>0</v>
      </c>
    </row>
    <row r="272" spans="7:10" x14ac:dyDescent="0.25">
      <c r="G272" s="24" t="str">
        <f>IF(VierMeters!D272&gt;0,Grafiek_kalibratiemetingen!$R$13*VierMeters!D272+Grafiek_kalibratiemetingen!$R$14,TRIM(""))</f>
        <v/>
      </c>
      <c r="J272" s="2">
        <f>IF(IF(VierMeters!D272&gt;0,1,0)+IF(VierMeters!H272&gt;0,1,0)=2,1,0)</f>
        <v>0</v>
      </c>
    </row>
    <row r="273" spans="7:10" x14ac:dyDescent="0.25">
      <c r="G273" s="24" t="str">
        <f>IF(VierMeters!D273&gt;0,Grafiek_kalibratiemetingen!$R$13*VierMeters!D273+Grafiek_kalibratiemetingen!$R$14,TRIM(""))</f>
        <v/>
      </c>
      <c r="J273" s="2">
        <f>IF(IF(VierMeters!D273&gt;0,1,0)+IF(VierMeters!H273&gt;0,1,0)=2,1,0)</f>
        <v>0</v>
      </c>
    </row>
    <row r="274" spans="7:10" x14ac:dyDescent="0.25">
      <c r="G274" s="24" t="str">
        <f>IF(VierMeters!D274&gt;0,Grafiek_kalibratiemetingen!$R$13*VierMeters!D274+Grafiek_kalibratiemetingen!$R$14,TRIM(""))</f>
        <v/>
      </c>
      <c r="J274" s="2">
        <f>IF(IF(VierMeters!D274&gt;0,1,0)+IF(VierMeters!H274&gt;0,1,0)=2,1,0)</f>
        <v>0</v>
      </c>
    </row>
    <row r="275" spans="7:10" x14ac:dyDescent="0.25">
      <c r="G275" s="24" t="str">
        <f>IF(VierMeters!D275&gt;0,Grafiek_kalibratiemetingen!$R$13*VierMeters!D275+Grafiek_kalibratiemetingen!$R$14,TRIM(""))</f>
        <v/>
      </c>
      <c r="J275" s="2">
        <f>IF(IF(VierMeters!D275&gt;0,1,0)+IF(VierMeters!H275&gt;0,1,0)=2,1,0)</f>
        <v>0</v>
      </c>
    </row>
    <row r="276" spans="7:10" x14ac:dyDescent="0.25">
      <c r="G276" s="24" t="str">
        <f>IF(VierMeters!D276&gt;0,Grafiek_kalibratiemetingen!$R$13*VierMeters!D276+Grafiek_kalibratiemetingen!$R$14,TRIM(""))</f>
        <v/>
      </c>
      <c r="J276" s="2">
        <f>IF(IF(VierMeters!D276&gt;0,1,0)+IF(VierMeters!H276&gt;0,1,0)=2,1,0)</f>
        <v>0</v>
      </c>
    </row>
    <row r="277" spans="7:10" x14ac:dyDescent="0.25">
      <c r="G277" s="24" t="str">
        <f>IF(VierMeters!D277&gt;0,Grafiek_kalibratiemetingen!$R$13*VierMeters!D277+Grafiek_kalibratiemetingen!$R$14,TRIM(""))</f>
        <v/>
      </c>
      <c r="J277" s="2">
        <f>IF(IF(VierMeters!D277&gt;0,1,0)+IF(VierMeters!H277&gt;0,1,0)=2,1,0)</f>
        <v>0</v>
      </c>
    </row>
    <row r="278" spans="7:10" x14ac:dyDescent="0.25">
      <c r="G278" s="24" t="str">
        <f>IF(VierMeters!D278&gt;0,Grafiek_kalibratiemetingen!$R$13*VierMeters!D278+Grafiek_kalibratiemetingen!$R$14,TRIM(""))</f>
        <v/>
      </c>
      <c r="J278" s="2">
        <f>IF(IF(VierMeters!D278&gt;0,1,0)+IF(VierMeters!H278&gt;0,1,0)=2,1,0)</f>
        <v>0</v>
      </c>
    </row>
    <row r="279" spans="7:10" x14ac:dyDescent="0.25">
      <c r="G279" s="24" t="str">
        <f>IF(VierMeters!D279&gt;0,Grafiek_kalibratiemetingen!$R$13*VierMeters!D279+Grafiek_kalibratiemetingen!$R$14,TRIM(""))</f>
        <v/>
      </c>
      <c r="J279" s="2">
        <f>IF(IF(VierMeters!D279&gt;0,1,0)+IF(VierMeters!H279&gt;0,1,0)=2,1,0)</f>
        <v>0</v>
      </c>
    </row>
    <row r="280" spans="7:10" x14ac:dyDescent="0.25">
      <c r="G280" s="24" t="str">
        <f>IF(VierMeters!D280&gt;0,Grafiek_kalibratiemetingen!$R$13*VierMeters!D280+Grafiek_kalibratiemetingen!$R$14,TRIM(""))</f>
        <v/>
      </c>
      <c r="J280" s="2">
        <f>IF(IF(VierMeters!D280&gt;0,1,0)+IF(VierMeters!H280&gt;0,1,0)=2,1,0)</f>
        <v>0</v>
      </c>
    </row>
    <row r="281" spans="7:10" x14ac:dyDescent="0.25">
      <c r="G281" s="24" t="str">
        <f>IF(VierMeters!D281&gt;0,Grafiek_kalibratiemetingen!$R$13*VierMeters!D281+Grafiek_kalibratiemetingen!$R$14,TRIM(""))</f>
        <v/>
      </c>
      <c r="J281" s="2">
        <f>IF(IF(VierMeters!D281&gt;0,1,0)+IF(VierMeters!H281&gt;0,1,0)=2,1,0)</f>
        <v>0</v>
      </c>
    </row>
    <row r="282" spans="7:10" x14ac:dyDescent="0.25">
      <c r="G282" s="24" t="str">
        <f>IF(VierMeters!D282&gt;0,Grafiek_kalibratiemetingen!$R$13*VierMeters!D282+Grafiek_kalibratiemetingen!$R$14,TRIM(""))</f>
        <v/>
      </c>
      <c r="J282" s="2">
        <f>IF(IF(VierMeters!D282&gt;0,1,0)+IF(VierMeters!H282&gt;0,1,0)=2,1,0)</f>
        <v>0</v>
      </c>
    </row>
    <row r="283" spans="7:10" x14ac:dyDescent="0.25">
      <c r="G283" s="24" t="str">
        <f>IF(VierMeters!D283&gt;0,Grafiek_kalibratiemetingen!$R$13*VierMeters!D283+Grafiek_kalibratiemetingen!$R$14,TRIM(""))</f>
        <v/>
      </c>
      <c r="J283" s="2">
        <f>IF(IF(VierMeters!D283&gt;0,1,0)+IF(VierMeters!H283&gt;0,1,0)=2,1,0)</f>
        <v>0</v>
      </c>
    </row>
    <row r="284" spans="7:10" x14ac:dyDescent="0.25">
      <c r="G284" s="24" t="str">
        <f>IF(VierMeters!D284&gt;0,Grafiek_kalibratiemetingen!$R$13*VierMeters!D284+Grafiek_kalibratiemetingen!$R$14,TRIM(""))</f>
        <v/>
      </c>
      <c r="J284" s="2">
        <f>IF(IF(VierMeters!D284&gt;0,1,0)+IF(VierMeters!H284&gt;0,1,0)=2,1,0)</f>
        <v>0</v>
      </c>
    </row>
    <row r="285" spans="7:10" x14ac:dyDescent="0.25">
      <c r="G285" s="24" t="str">
        <f>IF(VierMeters!D285&gt;0,Grafiek_kalibratiemetingen!$R$13*VierMeters!D285+Grafiek_kalibratiemetingen!$R$14,TRIM(""))</f>
        <v/>
      </c>
      <c r="J285" s="2">
        <f>IF(IF(VierMeters!D285&gt;0,1,0)+IF(VierMeters!H285&gt;0,1,0)=2,1,0)</f>
        <v>0</v>
      </c>
    </row>
    <row r="286" spans="7:10" x14ac:dyDescent="0.25">
      <c r="G286" s="24" t="str">
        <f>IF(VierMeters!D286&gt;0,Grafiek_kalibratiemetingen!$R$13*VierMeters!D286+Grafiek_kalibratiemetingen!$R$14,TRIM(""))</f>
        <v/>
      </c>
      <c r="J286" s="2">
        <f>IF(IF(VierMeters!D286&gt;0,1,0)+IF(VierMeters!H286&gt;0,1,0)=2,1,0)</f>
        <v>0</v>
      </c>
    </row>
    <row r="287" spans="7:10" x14ac:dyDescent="0.25">
      <c r="G287" s="24" t="str">
        <f>IF(VierMeters!D287&gt;0,Grafiek_kalibratiemetingen!$R$13*VierMeters!D287+Grafiek_kalibratiemetingen!$R$14,TRIM(""))</f>
        <v/>
      </c>
      <c r="J287" s="2">
        <f>IF(IF(VierMeters!D287&gt;0,1,0)+IF(VierMeters!H287&gt;0,1,0)=2,1,0)</f>
        <v>0</v>
      </c>
    </row>
    <row r="288" spans="7:10" x14ac:dyDescent="0.25">
      <c r="G288" s="24" t="str">
        <f>IF(VierMeters!D288&gt;0,Grafiek_kalibratiemetingen!$R$13*VierMeters!D288+Grafiek_kalibratiemetingen!$R$14,TRIM(""))</f>
        <v/>
      </c>
      <c r="J288" s="2">
        <f>IF(IF(VierMeters!D288&gt;0,1,0)+IF(VierMeters!H288&gt;0,1,0)=2,1,0)</f>
        <v>0</v>
      </c>
    </row>
    <row r="289" spans="7:10" x14ac:dyDescent="0.25">
      <c r="G289" s="24" t="str">
        <f>IF(VierMeters!D289&gt;0,Grafiek_kalibratiemetingen!$R$13*VierMeters!D289+Grafiek_kalibratiemetingen!$R$14,TRIM(""))</f>
        <v/>
      </c>
      <c r="J289" s="2">
        <f>IF(IF(VierMeters!D289&gt;0,1,0)+IF(VierMeters!H289&gt;0,1,0)=2,1,0)</f>
        <v>0</v>
      </c>
    </row>
    <row r="290" spans="7:10" x14ac:dyDescent="0.25">
      <c r="G290" s="24" t="str">
        <f>IF(VierMeters!D290&gt;0,Grafiek_kalibratiemetingen!$R$13*VierMeters!D290+Grafiek_kalibratiemetingen!$R$14,TRIM(""))</f>
        <v/>
      </c>
      <c r="J290" s="2">
        <f>IF(IF(VierMeters!D290&gt;0,1,0)+IF(VierMeters!H290&gt;0,1,0)=2,1,0)</f>
        <v>0</v>
      </c>
    </row>
    <row r="291" spans="7:10" x14ac:dyDescent="0.25">
      <c r="G291" s="24" t="str">
        <f>IF(VierMeters!D291&gt;0,Grafiek_kalibratiemetingen!$R$13*VierMeters!D291+Grafiek_kalibratiemetingen!$R$14,TRIM(""))</f>
        <v/>
      </c>
      <c r="J291" s="2">
        <f>IF(IF(VierMeters!D291&gt;0,1,0)+IF(VierMeters!H291&gt;0,1,0)=2,1,0)</f>
        <v>0</v>
      </c>
    </row>
    <row r="292" spans="7:10" x14ac:dyDescent="0.25">
      <c r="G292" s="24" t="str">
        <f>IF(VierMeters!D292&gt;0,Grafiek_kalibratiemetingen!$R$13*VierMeters!D292+Grafiek_kalibratiemetingen!$R$14,TRIM(""))</f>
        <v/>
      </c>
      <c r="J292" s="2">
        <f>IF(IF(VierMeters!D292&gt;0,1,0)+IF(VierMeters!H292&gt;0,1,0)=2,1,0)</f>
        <v>0</v>
      </c>
    </row>
    <row r="293" spans="7:10" x14ac:dyDescent="0.25">
      <c r="G293" s="24" t="str">
        <f>IF(VierMeters!D293&gt;0,Grafiek_kalibratiemetingen!$R$13*VierMeters!D293+Grafiek_kalibratiemetingen!$R$14,TRIM(""))</f>
        <v/>
      </c>
      <c r="J293" s="2">
        <f>IF(IF(VierMeters!D293&gt;0,1,0)+IF(VierMeters!H293&gt;0,1,0)=2,1,0)</f>
        <v>0</v>
      </c>
    </row>
    <row r="294" spans="7:10" x14ac:dyDescent="0.25">
      <c r="G294" s="24" t="str">
        <f>IF(VierMeters!D294&gt;0,Grafiek_kalibratiemetingen!$R$13*VierMeters!D294+Grafiek_kalibratiemetingen!$R$14,TRIM(""))</f>
        <v/>
      </c>
      <c r="J294" s="2">
        <f>IF(IF(VierMeters!D294&gt;0,1,0)+IF(VierMeters!H294&gt;0,1,0)=2,1,0)</f>
        <v>0</v>
      </c>
    </row>
    <row r="295" spans="7:10" x14ac:dyDescent="0.25">
      <c r="G295" s="24" t="str">
        <f>IF(VierMeters!D295&gt;0,Grafiek_kalibratiemetingen!$R$13*VierMeters!D295+Grafiek_kalibratiemetingen!$R$14,TRIM(""))</f>
        <v/>
      </c>
      <c r="J295" s="2">
        <f>IF(IF(VierMeters!D295&gt;0,1,0)+IF(VierMeters!H295&gt;0,1,0)=2,1,0)</f>
        <v>0</v>
      </c>
    </row>
    <row r="296" spans="7:10" x14ac:dyDescent="0.25">
      <c r="G296" s="24" t="str">
        <f>IF(VierMeters!D296&gt;0,Grafiek_kalibratiemetingen!$R$13*VierMeters!D296+Grafiek_kalibratiemetingen!$R$14,TRIM(""))</f>
        <v/>
      </c>
      <c r="J296" s="2">
        <f>IF(IF(VierMeters!D296&gt;0,1,0)+IF(VierMeters!H296&gt;0,1,0)=2,1,0)</f>
        <v>0</v>
      </c>
    </row>
    <row r="297" spans="7:10" x14ac:dyDescent="0.25">
      <c r="G297" s="24" t="str">
        <f>IF(VierMeters!D297&gt;0,Grafiek_kalibratiemetingen!$R$13*VierMeters!D297+Grafiek_kalibratiemetingen!$R$14,TRIM(""))</f>
        <v/>
      </c>
      <c r="J297" s="2">
        <f>IF(IF(VierMeters!D297&gt;0,1,0)+IF(VierMeters!H297&gt;0,1,0)=2,1,0)</f>
        <v>0</v>
      </c>
    </row>
    <row r="298" spans="7:10" x14ac:dyDescent="0.25">
      <c r="G298" s="24" t="str">
        <f>IF(VierMeters!D298&gt;0,Grafiek_kalibratiemetingen!$R$13*VierMeters!D298+Grafiek_kalibratiemetingen!$R$14,TRIM(""))</f>
        <v/>
      </c>
      <c r="J298" s="2">
        <f>IF(IF(VierMeters!D298&gt;0,1,0)+IF(VierMeters!H298&gt;0,1,0)=2,1,0)</f>
        <v>0</v>
      </c>
    </row>
    <row r="299" spans="7:10" x14ac:dyDescent="0.25">
      <c r="G299" s="24" t="str">
        <f>IF(VierMeters!D299&gt;0,Grafiek_kalibratiemetingen!$R$13*VierMeters!D299+Grafiek_kalibratiemetingen!$R$14,TRIM(""))</f>
        <v/>
      </c>
      <c r="J299" s="2">
        <f>IF(IF(VierMeters!D299&gt;0,1,0)+IF(VierMeters!H299&gt;0,1,0)=2,1,0)</f>
        <v>0</v>
      </c>
    </row>
    <row r="300" spans="7:10" x14ac:dyDescent="0.25">
      <c r="G300" s="24" t="str">
        <f>IF(VierMeters!D300&gt;0,Grafiek_kalibratiemetingen!$R$13*VierMeters!D300+Grafiek_kalibratiemetingen!$R$14,TRIM(""))</f>
        <v/>
      </c>
      <c r="J300" s="2">
        <f>IF(IF(VierMeters!D300&gt;0,1,0)+IF(VierMeters!H300&gt;0,1,0)=2,1,0)</f>
        <v>0</v>
      </c>
    </row>
    <row r="301" spans="7:10" x14ac:dyDescent="0.25">
      <c r="G301" s="24" t="str">
        <f>IF(VierMeters!D301&gt;0,Grafiek_kalibratiemetingen!$R$13*VierMeters!D301+Grafiek_kalibratiemetingen!$R$14,TRIM(""))</f>
        <v/>
      </c>
      <c r="J301" s="2">
        <f>IF(IF(VierMeters!D301&gt;0,1,0)+IF(VierMeters!H301&gt;0,1,0)=2,1,0)</f>
        <v>0</v>
      </c>
    </row>
    <row r="302" spans="7:10" x14ac:dyDescent="0.25">
      <c r="G302" s="24" t="str">
        <f>IF(VierMeters!D302&gt;0,Grafiek_kalibratiemetingen!$R$13*VierMeters!D302+Grafiek_kalibratiemetingen!$R$14,TRIM(""))</f>
        <v/>
      </c>
      <c r="J302" s="2">
        <f>IF(IF(VierMeters!D302&gt;0,1,0)+IF(VierMeters!H302&gt;0,1,0)=2,1,0)</f>
        <v>0</v>
      </c>
    </row>
    <row r="303" spans="7:10" x14ac:dyDescent="0.25">
      <c r="G303" s="24" t="str">
        <f>IF(VierMeters!D303&gt;0,Grafiek_kalibratiemetingen!$R$13*VierMeters!D303+Grafiek_kalibratiemetingen!$R$14,TRIM(""))</f>
        <v/>
      </c>
      <c r="J303" s="2">
        <f>IF(IF(VierMeters!D303&gt;0,1,0)+IF(VierMeters!H303&gt;0,1,0)=2,1,0)</f>
        <v>0</v>
      </c>
    </row>
    <row r="304" spans="7:10" x14ac:dyDescent="0.25">
      <c r="G304" s="24" t="str">
        <f>IF(VierMeters!D304&gt;0,Grafiek_kalibratiemetingen!$R$13*VierMeters!D304+Grafiek_kalibratiemetingen!$R$14,TRIM(""))</f>
        <v/>
      </c>
      <c r="J304" s="2">
        <f>IF(IF(VierMeters!D304&gt;0,1,0)+IF(VierMeters!H304&gt;0,1,0)=2,1,0)</f>
        <v>0</v>
      </c>
    </row>
    <row r="305" spans="7:10" x14ac:dyDescent="0.25">
      <c r="G305" s="24" t="str">
        <f>IF(VierMeters!D305&gt;0,Grafiek_kalibratiemetingen!$R$13*VierMeters!D305+Grafiek_kalibratiemetingen!$R$14,TRIM(""))</f>
        <v/>
      </c>
      <c r="J305" s="2">
        <f>IF(IF(VierMeters!D305&gt;0,1,0)+IF(VierMeters!H305&gt;0,1,0)=2,1,0)</f>
        <v>0</v>
      </c>
    </row>
    <row r="306" spans="7:10" x14ac:dyDescent="0.25">
      <c r="G306" s="24" t="str">
        <f>IF(VierMeters!D306&gt;0,Grafiek_kalibratiemetingen!$R$13*VierMeters!D306+Grafiek_kalibratiemetingen!$R$14,TRIM(""))</f>
        <v/>
      </c>
      <c r="J306" s="2">
        <f>IF(IF(VierMeters!D306&gt;0,1,0)+IF(VierMeters!H306&gt;0,1,0)=2,1,0)</f>
        <v>0</v>
      </c>
    </row>
    <row r="307" spans="7:10" x14ac:dyDescent="0.25">
      <c r="G307" s="24" t="str">
        <f>IF(VierMeters!D307&gt;0,Grafiek_kalibratiemetingen!$R$13*VierMeters!D307+Grafiek_kalibratiemetingen!$R$14,TRIM(""))</f>
        <v/>
      </c>
      <c r="J307" s="2">
        <f>IF(IF(VierMeters!D307&gt;0,1,0)+IF(VierMeters!H307&gt;0,1,0)=2,1,0)</f>
        <v>0</v>
      </c>
    </row>
    <row r="308" spans="7:10" x14ac:dyDescent="0.25">
      <c r="G308" s="24" t="str">
        <f>IF(VierMeters!D308&gt;0,Grafiek_kalibratiemetingen!$R$13*VierMeters!D308+Grafiek_kalibratiemetingen!$R$14,TRIM(""))</f>
        <v/>
      </c>
      <c r="J308" s="2">
        <f>IF(IF(VierMeters!D308&gt;0,1,0)+IF(VierMeters!H308&gt;0,1,0)=2,1,0)</f>
        <v>0</v>
      </c>
    </row>
    <row r="309" spans="7:10" x14ac:dyDescent="0.25">
      <c r="G309" s="24" t="str">
        <f>IF(VierMeters!D309&gt;0,Grafiek_kalibratiemetingen!$R$13*VierMeters!D309+Grafiek_kalibratiemetingen!$R$14,TRIM(""))</f>
        <v/>
      </c>
      <c r="J309" s="2">
        <f>IF(IF(VierMeters!D309&gt;0,1,0)+IF(VierMeters!H309&gt;0,1,0)=2,1,0)</f>
        <v>0</v>
      </c>
    </row>
    <row r="310" spans="7:10" x14ac:dyDescent="0.25">
      <c r="G310" s="24" t="str">
        <f>IF(VierMeters!D310&gt;0,Grafiek_kalibratiemetingen!$R$13*VierMeters!D310+Grafiek_kalibratiemetingen!$R$14,TRIM(""))</f>
        <v/>
      </c>
      <c r="J310" s="2">
        <f>IF(IF(VierMeters!D310&gt;0,1,0)+IF(VierMeters!H310&gt;0,1,0)=2,1,0)</f>
        <v>0</v>
      </c>
    </row>
    <row r="311" spans="7:10" x14ac:dyDescent="0.25">
      <c r="G311" s="24" t="str">
        <f>IF(VierMeters!D311&gt;0,Grafiek_kalibratiemetingen!$R$13*VierMeters!D311+Grafiek_kalibratiemetingen!$R$14,TRIM(""))</f>
        <v/>
      </c>
      <c r="J311" s="2">
        <f>IF(IF(VierMeters!D311&gt;0,1,0)+IF(VierMeters!H311&gt;0,1,0)=2,1,0)</f>
        <v>0</v>
      </c>
    </row>
    <row r="312" spans="7:10" x14ac:dyDescent="0.25">
      <c r="G312" s="24" t="str">
        <f>IF(VierMeters!D312&gt;0,Grafiek_kalibratiemetingen!$R$13*VierMeters!D312+Grafiek_kalibratiemetingen!$R$14,TRIM(""))</f>
        <v/>
      </c>
      <c r="J312" s="2">
        <f>IF(IF(VierMeters!D312&gt;0,1,0)+IF(VierMeters!H312&gt;0,1,0)=2,1,0)</f>
        <v>0</v>
      </c>
    </row>
    <row r="313" spans="7:10" x14ac:dyDescent="0.25">
      <c r="G313" s="24" t="str">
        <f>IF(VierMeters!D313&gt;0,Grafiek_kalibratiemetingen!$R$13*VierMeters!D313+Grafiek_kalibratiemetingen!$R$14,TRIM(""))</f>
        <v/>
      </c>
      <c r="J313" s="2">
        <f>IF(IF(VierMeters!D313&gt;0,1,0)+IF(VierMeters!H313&gt;0,1,0)=2,1,0)</f>
        <v>0</v>
      </c>
    </row>
    <row r="314" spans="7:10" x14ac:dyDescent="0.25">
      <c r="G314" s="24" t="str">
        <f>IF(VierMeters!D314&gt;0,Grafiek_kalibratiemetingen!$R$13*VierMeters!D314+Grafiek_kalibratiemetingen!$R$14,TRIM(""))</f>
        <v/>
      </c>
      <c r="J314" s="2">
        <f>IF(IF(VierMeters!D314&gt;0,1,0)+IF(VierMeters!H314&gt;0,1,0)=2,1,0)</f>
        <v>0</v>
      </c>
    </row>
    <row r="315" spans="7:10" x14ac:dyDescent="0.25">
      <c r="G315" s="24" t="str">
        <f>IF(VierMeters!D315&gt;0,Grafiek_kalibratiemetingen!$R$13*VierMeters!D315+Grafiek_kalibratiemetingen!$R$14,TRIM(""))</f>
        <v/>
      </c>
      <c r="J315" s="2">
        <f>IF(IF(VierMeters!D315&gt;0,1,0)+IF(VierMeters!H315&gt;0,1,0)=2,1,0)</f>
        <v>0</v>
      </c>
    </row>
    <row r="316" spans="7:10" x14ac:dyDescent="0.25">
      <c r="G316" s="24" t="str">
        <f>IF(VierMeters!D316&gt;0,Grafiek_kalibratiemetingen!$R$13*VierMeters!D316+Grafiek_kalibratiemetingen!$R$14,TRIM(""))</f>
        <v/>
      </c>
      <c r="J316" s="2">
        <f>IF(IF(VierMeters!D316&gt;0,1,0)+IF(VierMeters!H316&gt;0,1,0)=2,1,0)</f>
        <v>0</v>
      </c>
    </row>
    <row r="317" spans="7:10" x14ac:dyDescent="0.25">
      <c r="G317" s="24" t="str">
        <f>IF(VierMeters!D317&gt;0,Grafiek_kalibratiemetingen!$R$13*VierMeters!D317+Grafiek_kalibratiemetingen!$R$14,TRIM(""))</f>
        <v/>
      </c>
      <c r="J317" s="2">
        <f>IF(IF(VierMeters!D317&gt;0,1,0)+IF(VierMeters!H317&gt;0,1,0)=2,1,0)</f>
        <v>0</v>
      </c>
    </row>
    <row r="318" spans="7:10" x14ac:dyDescent="0.25">
      <c r="G318" s="24" t="str">
        <f>IF(VierMeters!D318&gt;0,Grafiek_kalibratiemetingen!$R$13*VierMeters!D318+Grafiek_kalibratiemetingen!$R$14,TRIM(""))</f>
        <v/>
      </c>
      <c r="J318" s="2">
        <f>IF(IF(VierMeters!D318&gt;0,1,0)+IF(VierMeters!H318&gt;0,1,0)=2,1,0)</f>
        <v>0</v>
      </c>
    </row>
    <row r="319" spans="7:10" x14ac:dyDescent="0.25">
      <c r="G319" s="24" t="str">
        <f>IF(VierMeters!D319&gt;0,Grafiek_kalibratiemetingen!$R$13*VierMeters!D319+Grafiek_kalibratiemetingen!$R$14,TRIM(""))</f>
        <v/>
      </c>
      <c r="J319" s="2">
        <f>IF(IF(VierMeters!D319&gt;0,1,0)+IF(VierMeters!H319&gt;0,1,0)=2,1,0)</f>
        <v>0</v>
      </c>
    </row>
    <row r="320" spans="7:10" x14ac:dyDescent="0.25">
      <c r="G320" s="24" t="str">
        <f>IF(VierMeters!D320&gt;0,Grafiek_kalibratiemetingen!$R$13*VierMeters!D320+Grafiek_kalibratiemetingen!$R$14,TRIM(""))</f>
        <v/>
      </c>
      <c r="J320" s="2">
        <f>IF(IF(VierMeters!D320&gt;0,1,0)+IF(VierMeters!H320&gt;0,1,0)=2,1,0)</f>
        <v>0</v>
      </c>
    </row>
    <row r="321" spans="7:10" x14ac:dyDescent="0.25">
      <c r="G321" s="24" t="str">
        <f>IF(VierMeters!D321&gt;0,Grafiek_kalibratiemetingen!$R$13*VierMeters!D321+Grafiek_kalibratiemetingen!$R$14,TRIM(""))</f>
        <v/>
      </c>
      <c r="J321" s="2">
        <f>IF(IF(VierMeters!D321&gt;0,1,0)+IF(VierMeters!H321&gt;0,1,0)=2,1,0)</f>
        <v>0</v>
      </c>
    </row>
    <row r="322" spans="7:10" x14ac:dyDescent="0.25">
      <c r="G322" s="24" t="str">
        <f>IF(VierMeters!D322&gt;0,Grafiek_kalibratiemetingen!$R$13*VierMeters!D322+Grafiek_kalibratiemetingen!$R$14,TRIM(""))</f>
        <v/>
      </c>
      <c r="J322" s="2">
        <f>IF(IF(VierMeters!D322&gt;0,1,0)+IF(VierMeters!H322&gt;0,1,0)=2,1,0)</f>
        <v>0</v>
      </c>
    </row>
    <row r="323" spans="7:10" x14ac:dyDescent="0.25">
      <c r="G323" s="24" t="str">
        <f>IF(VierMeters!D323&gt;0,Grafiek_kalibratiemetingen!$R$13*VierMeters!D323+Grafiek_kalibratiemetingen!$R$14,TRIM(""))</f>
        <v/>
      </c>
      <c r="J323" s="2">
        <f>IF(IF(VierMeters!D323&gt;0,1,0)+IF(VierMeters!H323&gt;0,1,0)=2,1,0)</f>
        <v>0</v>
      </c>
    </row>
    <row r="324" spans="7:10" x14ac:dyDescent="0.25">
      <c r="G324" s="24" t="str">
        <f>IF(VierMeters!D324&gt;0,Grafiek_kalibratiemetingen!$R$13*VierMeters!D324+Grafiek_kalibratiemetingen!$R$14,TRIM(""))</f>
        <v/>
      </c>
      <c r="J324" s="2">
        <f>IF(IF(VierMeters!D324&gt;0,1,0)+IF(VierMeters!H324&gt;0,1,0)=2,1,0)</f>
        <v>0</v>
      </c>
    </row>
    <row r="325" spans="7:10" x14ac:dyDescent="0.25">
      <c r="G325" s="24" t="str">
        <f>IF(VierMeters!D325&gt;0,Grafiek_kalibratiemetingen!$R$13*VierMeters!D325+Grafiek_kalibratiemetingen!$R$14,TRIM(""))</f>
        <v/>
      </c>
      <c r="J325" s="2">
        <f>IF(IF(VierMeters!D325&gt;0,1,0)+IF(VierMeters!H325&gt;0,1,0)=2,1,0)</f>
        <v>0</v>
      </c>
    </row>
    <row r="326" spans="7:10" x14ac:dyDescent="0.25">
      <c r="G326" s="24" t="str">
        <f>IF(VierMeters!D326&gt;0,Grafiek_kalibratiemetingen!$R$13*VierMeters!D326+Grafiek_kalibratiemetingen!$R$14,TRIM(""))</f>
        <v/>
      </c>
      <c r="J326" s="2">
        <f>IF(IF(VierMeters!D326&gt;0,1,0)+IF(VierMeters!H326&gt;0,1,0)=2,1,0)</f>
        <v>0</v>
      </c>
    </row>
    <row r="327" spans="7:10" x14ac:dyDescent="0.25">
      <c r="G327" s="24" t="str">
        <f>IF(VierMeters!D327&gt;0,Grafiek_kalibratiemetingen!$R$13*VierMeters!D327+Grafiek_kalibratiemetingen!$R$14,TRIM(""))</f>
        <v/>
      </c>
      <c r="J327" s="2">
        <f>IF(IF(VierMeters!D327&gt;0,1,0)+IF(VierMeters!H327&gt;0,1,0)=2,1,0)</f>
        <v>0</v>
      </c>
    </row>
    <row r="328" spans="7:10" x14ac:dyDescent="0.25">
      <c r="G328" s="24" t="str">
        <f>IF(VierMeters!D328&gt;0,Grafiek_kalibratiemetingen!$R$13*VierMeters!D328+Grafiek_kalibratiemetingen!$R$14,TRIM(""))</f>
        <v/>
      </c>
      <c r="J328" s="2">
        <f>IF(IF(VierMeters!D328&gt;0,1,0)+IF(VierMeters!H328&gt;0,1,0)=2,1,0)</f>
        <v>0</v>
      </c>
    </row>
    <row r="329" spans="7:10" x14ac:dyDescent="0.25">
      <c r="G329" s="24" t="str">
        <f>IF(VierMeters!D329&gt;0,Grafiek_kalibratiemetingen!$R$13*VierMeters!D329+Grafiek_kalibratiemetingen!$R$14,TRIM(""))</f>
        <v/>
      </c>
      <c r="J329" s="2">
        <f>IF(IF(VierMeters!D329&gt;0,1,0)+IF(VierMeters!H329&gt;0,1,0)=2,1,0)</f>
        <v>0</v>
      </c>
    </row>
    <row r="330" spans="7:10" x14ac:dyDescent="0.25">
      <c r="G330" s="24" t="str">
        <f>IF(VierMeters!D330&gt;0,Grafiek_kalibratiemetingen!$R$13*VierMeters!D330+Grafiek_kalibratiemetingen!$R$14,TRIM(""))</f>
        <v/>
      </c>
      <c r="J330" s="2">
        <f>IF(IF(VierMeters!D330&gt;0,1,0)+IF(VierMeters!H330&gt;0,1,0)=2,1,0)</f>
        <v>0</v>
      </c>
    </row>
    <row r="331" spans="7:10" x14ac:dyDescent="0.25">
      <c r="G331" s="24" t="str">
        <f>IF(VierMeters!D331&gt;0,Grafiek_kalibratiemetingen!$R$13*VierMeters!D331+Grafiek_kalibratiemetingen!$R$14,TRIM(""))</f>
        <v/>
      </c>
      <c r="J331" s="2">
        <f>IF(IF(VierMeters!D331&gt;0,1,0)+IF(VierMeters!H331&gt;0,1,0)=2,1,0)</f>
        <v>0</v>
      </c>
    </row>
    <row r="332" spans="7:10" x14ac:dyDescent="0.25">
      <c r="G332" s="24" t="str">
        <f>IF(VierMeters!D332&gt;0,Grafiek_kalibratiemetingen!$R$13*VierMeters!D332+Grafiek_kalibratiemetingen!$R$14,TRIM(""))</f>
        <v/>
      </c>
      <c r="J332" s="2">
        <f>IF(IF(VierMeters!D332&gt;0,1,0)+IF(VierMeters!H332&gt;0,1,0)=2,1,0)</f>
        <v>0</v>
      </c>
    </row>
    <row r="333" spans="7:10" x14ac:dyDescent="0.25">
      <c r="G333" s="24" t="str">
        <f>IF(VierMeters!D333&gt;0,Grafiek_kalibratiemetingen!$R$13*VierMeters!D333+Grafiek_kalibratiemetingen!$R$14,TRIM(""))</f>
        <v/>
      </c>
      <c r="J333" s="2">
        <f>IF(IF(VierMeters!D333&gt;0,1,0)+IF(VierMeters!H333&gt;0,1,0)=2,1,0)</f>
        <v>0</v>
      </c>
    </row>
    <row r="334" spans="7:10" x14ac:dyDescent="0.25">
      <c r="G334" s="24" t="str">
        <f>IF(VierMeters!D334&gt;0,Grafiek_kalibratiemetingen!$R$13*VierMeters!D334+Grafiek_kalibratiemetingen!$R$14,TRIM(""))</f>
        <v/>
      </c>
      <c r="J334" s="2">
        <f>IF(IF(VierMeters!D334&gt;0,1,0)+IF(VierMeters!H334&gt;0,1,0)=2,1,0)</f>
        <v>0</v>
      </c>
    </row>
    <row r="335" spans="7:10" x14ac:dyDescent="0.25">
      <c r="G335" s="24" t="str">
        <f>IF(VierMeters!D335&gt;0,Grafiek_kalibratiemetingen!$R$13*VierMeters!D335+Grafiek_kalibratiemetingen!$R$14,TRIM(""))</f>
        <v/>
      </c>
      <c r="J335" s="2">
        <f>IF(IF(VierMeters!D335&gt;0,1,0)+IF(VierMeters!H335&gt;0,1,0)=2,1,0)</f>
        <v>0</v>
      </c>
    </row>
    <row r="336" spans="7:10" x14ac:dyDescent="0.25">
      <c r="G336" s="24" t="str">
        <f>IF(VierMeters!D336&gt;0,Grafiek_kalibratiemetingen!$R$13*VierMeters!D336+Grafiek_kalibratiemetingen!$R$14,TRIM(""))</f>
        <v/>
      </c>
      <c r="J336" s="2">
        <f>IF(IF(VierMeters!D336&gt;0,1,0)+IF(VierMeters!H336&gt;0,1,0)=2,1,0)</f>
        <v>0</v>
      </c>
    </row>
    <row r="337" spans="7:10" x14ac:dyDescent="0.25">
      <c r="G337" s="24" t="str">
        <f>IF(VierMeters!D337&gt;0,Grafiek_kalibratiemetingen!$R$13*VierMeters!D337+Grafiek_kalibratiemetingen!$R$14,TRIM(""))</f>
        <v/>
      </c>
      <c r="J337" s="2">
        <f>IF(IF(VierMeters!D337&gt;0,1,0)+IF(VierMeters!H337&gt;0,1,0)=2,1,0)</f>
        <v>0</v>
      </c>
    </row>
    <row r="338" spans="7:10" x14ac:dyDescent="0.25">
      <c r="G338" s="24" t="str">
        <f>IF(VierMeters!D338&gt;0,Grafiek_kalibratiemetingen!$R$13*VierMeters!D338+Grafiek_kalibratiemetingen!$R$14,TRIM(""))</f>
        <v/>
      </c>
      <c r="J338" s="2">
        <f>IF(IF(VierMeters!D338&gt;0,1,0)+IF(VierMeters!H338&gt;0,1,0)=2,1,0)</f>
        <v>0</v>
      </c>
    </row>
    <row r="339" spans="7:10" x14ac:dyDescent="0.25">
      <c r="G339" s="24" t="str">
        <f>IF(VierMeters!D339&gt;0,Grafiek_kalibratiemetingen!$R$13*VierMeters!D339+Grafiek_kalibratiemetingen!$R$14,TRIM(""))</f>
        <v/>
      </c>
      <c r="J339" s="2">
        <f>IF(IF(VierMeters!D339&gt;0,1,0)+IF(VierMeters!H339&gt;0,1,0)=2,1,0)</f>
        <v>0</v>
      </c>
    </row>
    <row r="340" spans="7:10" x14ac:dyDescent="0.25">
      <c r="G340" s="24" t="str">
        <f>IF(VierMeters!D340&gt;0,Grafiek_kalibratiemetingen!$R$13*VierMeters!D340+Grafiek_kalibratiemetingen!$R$14,TRIM(""))</f>
        <v/>
      </c>
      <c r="J340" s="2">
        <f>IF(IF(VierMeters!D340&gt;0,1,0)+IF(VierMeters!H340&gt;0,1,0)=2,1,0)</f>
        <v>0</v>
      </c>
    </row>
    <row r="341" spans="7:10" x14ac:dyDescent="0.25">
      <c r="G341" s="24" t="str">
        <f>IF(VierMeters!D341&gt;0,Grafiek_kalibratiemetingen!$R$13*VierMeters!D341+Grafiek_kalibratiemetingen!$R$14,TRIM(""))</f>
        <v/>
      </c>
      <c r="J341" s="2">
        <f>IF(IF(VierMeters!D341&gt;0,1,0)+IF(VierMeters!H341&gt;0,1,0)=2,1,0)</f>
        <v>0</v>
      </c>
    </row>
    <row r="342" spans="7:10" x14ac:dyDescent="0.25">
      <c r="G342" s="24" t="str">
        <f>IF(VierMeters!D342&gt;0,Grafiek_kalibratiemetingen!$R$13*VierMeters!D342+Grafiek_kalibratiemetingen!$R$14,TRIM(""))</f>
        <v/>
      </c>
      <c r="J342" s="2">
        <f>IF(IF(VierMeters!D342&gt;0,1,0)+IF(VierMeters!H342&gt;0,1,0)=2,1,0)</f>
        <v>0</v>
      </c>
    </row>
    <row r="343" spans="7:10" x14ac:dyDescent="0.25">
      <c r="G343" s="24" t="str">
        <f>IF(VierMeters!D343&gt;0,Grafiek_kalibratiemetingen!$R$13*VierMeters!D343+Grafiek_kalibratiemetingen!$R$14,TRIM(""))</f>
        <v/>
      </c>
      <c r="J343" s="2">
        <f>IF(IF(VierMeters!D343&gt;0,1,0)+IF(VierMeters!H343&gt;0,1,0)=2,1,0)</f>
        <v>0</v>
      </c>
    </row>
    <row r="344" spans="7:10" x14ac:dyDescent="0.25">
      <c r="G344" s="24" t="str">
        <f>IF(VierMeters!D344&gt;0,Grafiek_kalibratiemetingen!$R$13*VierMeters!D344+Grafiek_kalibratiemetingen!$R$14,TRIM(""))</f>
        <v/>
      </c>
      <c r="J344" s="2">
        <f>IF(IF(VierMeters!D344&gt;0,1,0)+IF(VierMeters!H344&gt;0,1,0)=2,1,0)</f>
        <v>0</v>
      </c>
    </row>
    <row r="345" spans="7:10" x14ac:dyDescent="0.25">
      <c r="G345" s="24" t="str">
        <f>IF(VierMeters!D345&gt;0,Grafiek_kalibratiemetingen!$R$13*VierMeters!D345+Grafiek_kalibratiemetingen!$R$14,TRIM(""))</f>
        <v/>
      </c>
      <c r="J345" s="2">
        <f>IF(IF(VierMeters!D345&gt;0,1,0)+IF(VierMeters!H345&gt;0,1,0)=2,1,0)</f>
        <v>0</v>
      </c>
    </row>
    <row r="346" spans="7:10" x14ac:dyDescent="0.25">
      <c r="G346" s="24" t="str">
        <f>IF(VierMeters!D346&gt;0,Grafiek_kalibratiemetingen!$R$13*VierMeters!D346+Grafiek_kalibratiemetingen!$R$14,TRIM(""))</f>
        <v/>
      </c>
      <c r="J346" s="2">
        <f>IF(IF(VierMeters!D346&gt;0,1,0)+IF(VierMeters!H346&gt;0,1,0)=2,1,0)</f>
        <v>0</v>
      </c>
    </row>
    <row r="347" spans="7:10" x14ac:dyDescent="0.25">
      <c r="G347" s="24" t="str">
        <f>IF(VierMeters!D347&gt;0,Grafiek_kalibratiemetingen!$R$13*VierMeters!D347+Grafiek_kalibratiemetingen!$R$14,TRIM(""))</f>
        <v/>
      </c>
      <c r="J347" s="2">
        <f>IF(IF(VierMeters!D347&gt;0,1,0)+IF(VierMeters!H347&gt;0,1,0)=2,1,0)</f>
        <v>0</v>
      </c>
    </row>
    <row r="348" spans="7:10" x14ac:dyDescent="0.25">
      <c r="G348" s="24" t="str">
        <f>IF(VierMeters!D348&gt;0,Grafiek_kalibratiemetingen!$R$13*VierMeters!D348+Grafiek_kalibratiemetingen!$R$14,TRIM(""))</f>
        <v/>
      </c>
      <c r="J348" s="2">
        <f>IF(IF(VierMeters!D348&gt;0,1,0)+IF(VierMeters!H348&gt;0,1,0)=2,1,0)</f>
        <v>0</v>
      </c>
    </row>
    <row r="349" spans="7:10" x14ac:dyDescent="0.25">
      <c r="G349" s="24" t="str">
        <f>IF(VierMeters!D349&gt;0,Grafiek_kalibratiemetingen!$R$13*VierMeters!D349+Grafiek_kalibratiemetingen!$R$14,TRIM(""))</f>
        <v/>
      </c>
      <c r="J349" s="2">
        <f>IF(IF(VierMeters!D349&gt;0,1,0)+IF(VierMeters!H349&gt;0,1,0)=2,1,0)</f>
        <v>0</v>
      </c>
    </row>
    <row r="350" spans="7:10" x14ac:dyDescent="0.25">
      <c r="G350" s="24" t="str">
        <f>IF(VierMeters!D350&gt;0,Grafiek_kalibratiemetingen!$R$13*VierMeters!D350+Grafiek_kalibratiemetingen!$R$14,TRIM(""))</f>
        <v/>
      </c>
      <c r="J350" s="2">
        <f>IF(IF(VierMeters!D350&gt;0,1,0)+IF(VierMeters!H350&gt;0,1,0)=2,1,0)</f>
        <v>0</v>
      </c>
    </row>
    <row r="351" spans="7:10" x14ac:dyDescent="0.25">
      <c r="G351" s="24" t="str">
        <f>IF(VierMeters!D351&gt;0,Grafiek_kalibratiemetingen!$R$13*VierMeters!D351+Grafiek_kalibratiemetingen!$R$14,TRIM(""))</f>
        <v/>
      </c>
      <c r="J351" s="2">
        <f>IF(IF(VierMeters!D351&gt;0,1,0)+IF(VierMeters!H351&gt;0,1,0)=2,1,0)</f>
        <v>0</v>
      </c>
    </row>
    <row r="352" spans="7:10" x14ac:dyDescent="0.25">
      <c r="G352" s="24" t="str">
        <f>IF(VierMeters!D352&gt;0,Grafiek_kalibratiemetingen!$R$13*VierMeters!D352+Grafiek_kalibratiemetingen!$R$14,TRIM(""))</f>
        <v/>
      </c>
      <c r="J352" s="2">
        <f>IF(IF(VierMeters!D352&gt;0,1,0)+IF(VierMeters!H352&gt;0,1,0)=2,1,0)</f>
        <v>0</v>
      </c>
    </row>
    <row r="353" spans="7:10" x14ac:dyDescent="0.25">
      <c r="G353" s="24" t="str">
        <f>IF(VierMeters!D353&gt;0,Grafiek_kalibratiemetingen!$R$13*VierMeters!D353+Grafiek_kalibratiemetingen!$R$14,TRIM(""))</f>
        <v/>
      </c>
      <c r="J353" s="2">
        <f>IF(IF(VierMeters!D353&gt;0,1,0)+IF(VierMeters!H353&gt;0,1,0)=2,1,0)</f>
        <v>0</v>
      </c>
    </row>
    <row r="354" spans="7:10" x14ac:dyDescent="0.25">
      <c r="G354" s="24" t="str">
        <f>IF(VierMeters!D354&gt;0,Grafiek_kalibratiemetingen!$R$13*VierMeters!D354+Grafiek_kalibratiemetingen!$R$14,TRIM(""))</f>
        <v/>
      </c>
      <c r="J354" s="2">
        <f>IF(IF(VierMeters!D354&gt;0,1,0)+IF(VierMeters!H354&gt;0,1,0)=2,1,0)</f>
        <v>0</v>
      </c>
    </row>
    <row r="355" spans="7:10" x14ac:dyDescent="0.25">
      <c r="G355" s="24" t="str">
        <f>IF(VierMeters!D355&gt;0,Grafiek_kalibratiemetingen!$R$13*VierMeters!D355+Grafiek_kalibratiemetingen!$R$14,TRIM(""))</f>
        <v/>
      </c>
      <c r="J355" s="2">
        <f>IF(IF(VierMeters!D355&gt;0,1,0)+IF(VierMeters!H355&gt;0,1,0)=2,1,0)</f>
        <v>0</v>
      </c>
    </row>
    <row r="356" spans="7:10" x14ac:dyDescent="0.25">
      <c r="G356" s="24" t="str">
        <f>IF(VierMeters!D356&gt;0,Grafiek_kalibratiemetingen!$R$13*VierMeters!D356+Grafiek_kalibratiemetingen!$R$14,TRIM(""))</f>
        <v/>
      </c>
      <c r="J356" s="2">
        <f>IF(IF(VierMeters!D356&gt;0,1,0)+IF(VierMeters!H356&gt;0,1,0)=2,1,0)</f>
        <v>0</v>
      </c>
    </row>
    <row r="357" spans="7:10" x14ac:dyDescent="0.25">
      <c r="G357" s="24" t="str">
        <f>IF(VierMeters!D357&gt;0,Grafiek_kalibratiemetingen!$R$13*VierMeters!D357+Grafiek_kalibratiemetingen!$R$14,TRIM(""))</f>
        <v/>
      </c>
      <c r="J357" s="2">
        <f>IF(IF(VierMeters!D357&gt;0,1,0)+IF(VierMeters!H357&gt;0,1,0)=2,1,0)</f>
        <v>0</v>
      </c>
    </row>
    <row r="358" spans="7:10" x14ac:dyDescent="0.25">
      <c r="G358" s="24" t="str">
        <f>IF(VierMeters!D358&gt;0,Grafiek_kalibratiemetingen!$R$13*VierMeters!D358+Grafiek_kalibratiemetingen!$R$14,TRIM(""))</f>
        <v/>
      </c>
      <c r="J358" s="2">
        <f>IF(IF(VierMeters!D358&gt;0,1,0)+IF(VierMeters!H358&gt;0,1,0)=2,1,0)</f>
        <v>0</v>
      </c>
    </row>
    <row r="359" spans="7:10" x14ac:dyDescent="0.25">
      <c r="G359" s="24" t="str">
        <f>IF(VierMeters!D359&gt;0,Grafiek_kalibratiemetingen!$R$13*VierMeters!D359+Grafiek_kalibratiemetingen!$R$14,TRIM(""))</f>
        <v/>
      </c>
      <c r="J359" s="2">
        <f>IF(IF(VierMeters!D359&gt;0,1,0)+IF(VierMeters!H359&gt;0,1,0)=2,1,0)</f>
        <v>0</v>
      </c>
    </row>
    <row r="360" spans="7:10" x14ac:dyDescent="0.25">
      <c r="G360" s="24" t="str">
        <f>IF(VierMeters!D360&gt;0,Grafiek_kalibratiemetingen!$R$13*VierMeters!D360+Grafiek_kalibratiemetingen!$R$14,TRIM(""))</f>
        <v/>
      </c>
      <c r="J360" s="2">
        <f>IF(IF(VierMeters!D360&gt;0,1,0)+IF(VierMeters!H360&gt;0,1,0)=2,1,0)</f>
        <v>0</v>
      </c>
    </row>
    <row r="361" spans="7:10" x14ac:dyDescent="0.25">
      <c r="G361" s="24" t="str">
        <f>IF(VierMeters!D361&gt;0,Grafiek_kalibratiemetingen!$R$13*VierMeters!D361+Grafiek_kalibratiemetingen!$R$14,TRIM(""))</f>
        <v/>
      </c>
      <c r="J361" s="2">
        <f>IF(IF(VierMeters!D361&gt;0,1,0)+IF(VierMeters!H361&gt;0,1,0)=2,1,0)</f>
        <v>0</v>
      </c>
    </row>
    <row r="362" spans="7:10" x14ac:dyDescent="0.25">
      <c r="G362" s="24" t="str">
        <f>IF(VierMeters!D362&gt;0,Grafiek_kalibratiemetingen!$R$13*VierMeters!D362+Grafiek_kalibratiemetingen!$R$14,TRIM(""))</f>
        <v/>
      </c>
      <c r="J362" s="2">
        <f>IF(IF(VierMeters!D362&gt;0,1,0)+IF(VierMeters!H362&gt;0,1,0)=2,1,0)</f>
        <v>0</v>
      </c>
    </row>
    <row r="363" spans="7:10" x14ac:dyDescent="0.25">
      <c r="G363" s="24" t="str">
        <f>IF(VierMeters!D363&gt;0,Grafiek_kalibratiemetingen!$R$13*VierMeters!D363+Grafiek_kalibratiemetingen!$R$14,TRIM(""))</f>
        <v/>
      </c>
      <c r="J363" s="2">
        <f>IF(IF(VierMeters!D363&gt;0,1,0)+IF(VierMeters!H363&gt;0,1,0)=2,1,0)</f>
        <v>0</v>
      </c>
    </row>
    <row r="364" spans="7:10" x14ac:dyDescent="0.25">
      <c r="G364" s="24" t="str">
        <f>IF(VierMeters!D364&gt;0,Grafiek_kalibratiemetingen!$R$13*VierMeters!D364+Grafiek_kalibratiemetingen!$R$14,TRIM(""))</f>
        <v/>
      </c>
      <c r="J364" s="2">
        <f>IF(IF(VierMeters!D364&gt;0,1,0)+IF(VierMeters!H364&gt;0,1,0)=2,1,0)</f>
        <v>0</v>
      </c>
    </row>
    <row r="365" spans="7:10" x14ac:dyDescent="0.25">
      <c r="G365" s="24" t="str">
        <f>IF(VierMeters!D365&gt;0,Grafiek_kalibratiemetingen!$R$13*VierMeters!D365+Grafiek_kalibratiemetingen!$R$14,TRIM(""))</f>
        <v/>
      </c>
      <c r="J365" s="2">
        <f>IF(IF(VierMeters!D365&gt;0,1,0)+IF(VierMeters!H365&gt;0,1,0)=2,1,0)</f>
        <v>0</v>
      </c>
    </row>
    <row r="366" spans="7:10" x14ac:dyDescent="0.25">
      <c r="G366" s="24" t="str">
        <f>IF(VierMeters!D366&gt;0,Grafiek_kalibratiemetingen!$R$13*VierMeters!D366+Grafiek_kalibratiemetingen!$R$14,TRIM(""))</f>
        <v/>
      </c>
      <c r="J366" s="2">
        <f>IF(IF(VierMeters!D366&gt;0,1,0)+IF(VierMeters!H366&gt;0,1,0)=2,1,0)</f>
        <v>0</v>
      </c>
    </row>
    <row r="367" spans="7:10" x14ac:dyDescent="0.25">
      <c r="G367" s="24" t="str">
        <f>IF(VierMeters!D367&gt;0,Grafiek_kalibratiemetingen!$R$13*VierMeters!D367+Grafiek_kalibratiemetingen!$R$14,TRIM(""))</f>
        <v/>
      </c>
      <c r="J367" s="2">
        <f>IF(IF(VierMeters!D367&gt;0,1,0)+IF(VierMeters!H367&gt;0,1,0)=2,1,0)</f>
        <v>0</v>
      </c>
    </row>
    <row r="368" spans="7:10" x14ac:dyDescent="0.25">
      <c r="G368" s="24" t="str">
        <f>IF(VierMeters!D368&gt;0,Grafiek_kalibratiemetingen!$R$13*VierMeters!D368+Grafiek_kalibratiemetingen!$R$14,TRIM(""))</f>
        <v/>
      </c>
      <c r="J368" s="2">
        <f>IF(IF(VierMeters!D368&gt;0,1,0)+IF(VierMeters!H368&gt;0,1,0)=2,1,0)</f>
        <v>0</v>
      </c>
    </row>
    <row r="369" spans="7:10" x14ac:dyDescent="0.25">
      <c r="G369" s="24" t="str">
        <f>IF(VierMeters!D369&gt;0,Grafiek_kalibratiemetingen!$R$13*VierMeters!D369+Grafiek_kalibratiemetingen!$R$14,TRIM(""))</f>
        <v/>
      </c>
      <c r="J369" s="2">
        <f>IF(IF(VierMeters!D369&gt;0,1,0)+IF(VierMeters!H369&gt;0,1,0)=2,1,0)</f>
        <v>0</v>
      </c>
    </row>
    <row r="370" spans="7:10" x14ac:dyDescent="0.25">
      <c r="G370" s="24" t="str">
        <f>IF(VierMeters!D370&gt;0,Grafiek_kalibratiemetingen!$R$13*VierMeters!D370+Grafiek_kalibratiemetingen!$R$14,TRIM(""))</f>
        <v/>
      </c>
      <c r="J370" s="2">
        <f>IF(IF(VierMeters!D370&gt;0,1,0)+IF(VierMeters!H370&gt;0,1,0)=2,1,0)</f>
        <v>0</v>
      </c>
    </row>
    <row r="371" spans="7:10" x14ac:dyDescent="0.25">
      <c r="G371" s="24" t="str">
        <f>IF(VierMeters!D371&gt;0,Grafiek_kalibratiemetingen!$R$13*VierMeters!D371+Grafiek_kalibratiemetingen!$R$14,TRIM(""))</f>
        <v/>
      </c>
      <c r="J371" s="2">
        <f>IF(IF(VierMeters!D371&gt;0,1,0)+IF(VierMeters!H371&gt;0,1,0)=2,1,0)</f>
        <v>0</v>
      </c>
    </row>
    <row r="372" spans="7:10" x14ac:dyDescent="0.25">
      <c r="G372" s="24" t="str">
        <f>IF(VierMeters!D372&gt;0,Grafiek_kalibratiemetingen!$R$13*VierMeters!D372+Grafiek_kalibratiemetingen!$R$14,TRIM(""))</f>
        <v/>
      </c>
      <c r="J372" s="2">
        <f>IF(IF(VierMeters!D372&gt;0,1,0)+IF(VierMeters!H372&gt;0,1,0)=2,1,0)</f>
        <v>0</v>
      </c>
    </row>
    <row r="373" spans="7:10" x14ac:dyDescent="0.25">
      <c r="G373" s="24" t="str">
        <f>IF(VierMeters!D373&gt;0,Grafiek_kalibratiemetingen!$R$13*VierMeters!D373+Grafiek_kalibratiemetingen!$R$14,TRIM(""))</f>
        <v/>
      </c>
      <c r="J373" s="2">
        <f>IF(IF(VierMeters!D373&gt;0,1,0)+IF(VierMeters!H373&gt;0,1,0)=2,1,0)</f>
        <v>0</v>
      </c>
    </row>
    <row r="374" spans="7:10" x14ac:dyDescent="0.25">
      <c r="G374" s="24" t="str">
        <f>IF(VierMeters!D374&gt;0,Grafiek_kalibratiemetingen!$R$13*VierMeters!D374+Grafiek_kalibratiemetingen!$R$14,TRIM(""))</f>
        <v/>
      </c>
      <c r="J374" s="2">
        <f>IF(IF(VierMeters!D374&gt;0,1,0)+IF(VierMeters!H374&gt;0,1,0)=2,1,0)</f>
        <v>0</v>
      </c>
    </row>
    <row r="375" spans="7:10" x14ac:dyDescent="0.25">
      <c r="G375" s="24" t="str">
        <f>IF(VierMeters!D375&gt;0,Grafiek_kalibratiemetingen!$R$13*VierMeters!D375+Grafiek_kalibratiemetingen!$R$14,TRIM(""))</f>
        <v/>
      </c>
      <c r="J375" s="2">
        <f>IF(IF(VierMeters!D375&gt;0,1,0)+IF(VierMeters!H375&gt;0,1,0)=2,1,0)</f>
        <v>0</v>
      </c>
    </row>
    <row r="376" spans="7:10" x14ac:dyDescent="0.25">
      <c r="G376" s="24" t="str">
        <f>IF(VierMeters!D376&gt;0,Grafiek_kalibratiemetingen!$R$13*VierMeters!D376+Grafiek_kalibratiemetingen!$R$14,TRIM(""))</f>
        <v/>
      </c>
      <c r="J376" s="2">
        <f>IF(IF(VierMeters!D376&gt;0,1,0)+IF(VierMeters!H376&gt;0,1,0)=2,1,0)</f>
        <v>0</v>
      </c>
    </row>
    <row r="377" spans="7:10" x14ac:dyDescent="0.25">
      <c r="G377" s="24" t="str">
        <f>IF(VierMeters!D377&gt;0,Grafiek_kalibratiemetingen!$R$13*VierMeters!D377+Grafiek_kalibratiemetingen!$R$14,TRIM(""))</f>
        <v/>
      </c>
      <c r="J377" s="2">
        <f>IF(IF(VierMeters!D377&gt;0,1,0)+IF(VierMeters!H377&gt;0,1,0)=2,1,0)</f>
        <v>0</v>
      </c>
    </row>
    <row r="378" spans="7:10" x14ac:dyDescent="0.25">
      <c r="G378" s="24" t="str">
        <f>IF(VierMeters!D378&gt;0,Grafiek_kalibratiemetingen!$R$13*VierMeters!D378+Grafiek_kalibratiemetingen!$R$14,TRIM(""))</f>
        <v/>
      </c>
      <c r="J378" s="2">
        <f>IF(IF(VierMeters!D378&gt;0,1,0)+IF(VierMeters!H378&gt;0,1,0)=2,1,0)</f>
        <v>0</v>
      </c>
    </row>
    <row r="379" spans="7:10" x14ac:dyDescent="0.25">
      <c r="G379" s="24" t="str">
        <f>IF(VierMeters!D379&gt;0,Grafiek_kalibratiemetingen!$R$13*VierMeters!D379+Grafiek_kalibratiemetingen!$R$14,TRIM(""))</f>
        <v/>
      </c>
      <c r="J379" s="2">
        <f>IF(IF(VierMeters!D379&gt;0,1,0)+IF(VierMeters!H379&gt;0,1,0)=2,1,0)</f>
        <v>0</v>
      </c>
    </row>
    <row r="380" spans="7:10" x14ac:dyDescent="0.25">
      <c r="G380" s="24" t="str">
        <f>IF(VierMeters!D380&gt;0,Grafiek_kalibratiemetingen!$R$13*VierMeters!D380+Grafiek_kalibratiemetingen!$R$14,TRIM(""))</f>
        <v/>
      </c>
      <c r="J380" s="2">
        <f>IF(IF(VierMeters!D380&gt;0,1,0)+IF(VierMeters!H380&gt;0,1,0)=2,1,0)</f>
        <v>0</v>
      </c>
    </row>
    <row r="381" spans="7:10" x14ac:dyDescent="0.25">
      <c r="G381" s="24" t="str">
        <f>IF(VierMeters!D381&gt;0,Grafiek_kalibratiemetingen!$R$13*VierMeters!D381+Grafiek_kalibratiemetingen!$R$14,TRIM(""))</f>
        <v/>
      </c>
      <c r="J381" s="2">
        <f>IF(IF(VierMeters!D381&gt;0,1,0)+IF(VierMeters!H381&gt;0,1,0)=2,1,0)</f>
        <v>0</v>
      </c>
    </row>
    <row r="382" spans="7:10" x14ac:dyDescent="0.25">
      <c r="G382" s="24" t="str">
        <f>IF(VierMeters!D382&gt;0,Grafiek_kalibratiemetingen!$R$13*VierMeters!D382+Grafiek_kalibratiemetingen!$R$14,TRIM(""))</f>
        <v/>
      </c>
      <c r="J382" s="2">
        <f>IF(IF(VierMeters!D382&gt;0,1,0)+IF(VierMeters!H382&gt;0,1,0)=2,1,0)</f>
        <v>0</v>
      </c>
    </row>
    <row r="383" spans="7:10" x14ac:dyDescent="0.25">
      <c r="G383" s="24" t="str">
        <f>IF(VierMeters!D383&gt;0,Grafiek_kalibratiemetingen!$R$13*VierMeters!D383+Grafiek_kalibratiemetingen!$R$14,TRIM(""))</f>
        <v/>
      </c>
      <c r="J383" s="2">
        <f>IF(IF(VierMeters!D383&gt;0,1,0)+IF(VierMeters!H383&gt;0,1,0)=2,1,0)</f>
        <v>0</v>
      </c>
    </row>
    <row r="384" spans="7:10" x14ac:dyDescent="0.25">
      <c r="G384" s="24" t="str">
        <f>IF(VierMeters!D384&gt;0,Grafiek_kalibratiemetingen!$R$13*VierMeters!D384+Grafiek_kalibratiemetingen!$R$14,TRIM(""))</f>
        <v/>
      </c>
      <c r="J384" s="2">
        <f>IF(IF(VierMeters!D384&gt;0,1,0)+IF(VierMeters!H384&gt;0,1,0)=2,1,0)</f>
        <v>0</v>
      </c>
    </row>
    <row r="385" spans="7:10" x14ac:dyDescent="0.25">
      <c r="G385" s="24" t="str">
        <f>IF(VierMeters!D385&gt;0,Grafiek_kalibratiemetingen!$R$13*VierMeters!D385+Grafiek_kalibratiemetingen!$R$14,TRIM(""))</f>
        <v/>
      </c>
      <c r="J385" s="2">
        <f>IF(IF(VierMeters!D385&gt;0,1,0)+IF(VierMeters!H385&gt;0,1,0)=2,1,0)</f>
        <v>0</v>
      </c>
    </row>
    <row r="386" spans="7:10" x14ac:dyDescent="0.25">
      <c r="G386" s="24" t="str">
        <f>IF(VierMeters!D386&gt;0,Grafiek_kalibratiemetingen!$R$13*VierMeters!D386+Grafiek_kalibratiemetingen!$R$14,TRIM(""))</f>
        <v/>
      </c>
      <c r="J386" s="2">
        <f>IF(IF(VierMeters!D386&gt;0,1,0)+IF(VierMeters!H386&gt;0,1,0)=2,1,0)</f>
        <v>0</v>
      </c>
    </row>
    <row r="387" spans="7:10" x14ac:dyDescent="0.25">
      <c r="G387" s="24" t="str">
        <f>IF(VierMeters!D387&gt;0,Grafiek_kalibratiemetingen!$R$13*VierMeters!D387+Grafiek_kalibratiemetingen!$R$14,TRIM(""))</f>
        <v/>
      </c>
      <c r="J387" s="2">
        <f>IF(IF(VierMeters!D387&gt;0,1,0)+IF(VierMeters!H387&gt;0,1,0)=2,1,0)</f>
        <v>0</v>
      </c>
    </row>
    <row r="388" spans="7:10" x14ac:dyDescent="0.25">
      <c r="G388" s="24" t="str">
        <f>IF(VierMeters!D388&gt;0,Grafiek_kalibratiemetingen!$R$13*VierMeters!D388+Grafiek_kalibratiemetingen!$R$14,TRIM(""))</f>
        <v/>
      </c>
      <c r="J388" s="2">
        <f>IF(IF(VierMeters!D388&gt;0,1,0)+IF(VierMeters!H388&gt;0,1,0)=2,1,0)</f>
        <v>0</v>
      </c>
    </row>
    <row r="389" spans="7:10" x14ac:dyDescent="0.25">
      <c r="G389" s="24" t="str">
        <f>IF(VierMeters!D389&gt;0,Grafiek_kalibratiemetingen!$R$13*VierMeters!D389+Grafiek_kalibratiemetingen!$R$14,TRIM(""))</f>
        <v/>
      </c>
      <c r="J389" s="2">
        <f>IF(IF(VierMeters!D389&gt;0,1,0)+IF(VierMeters!H389&gt;0,1,0)=2,1,0)</f>
        <v>0</v>
      </c>
    </row>
    <row r="390" spans="7:10" x14ac:dyDescent="0.25">
      <c r="G390" s="24" t="str">
        <f>IF(VierMeters!D390&gt;0,Grafiek_kalibratiemetingen!$R$13*VierMeters!D390+Grafiek_kalibratiemetingen!$R$14,TRIM(""))</f>
        <v/>
      </c>
      <c r="J390" s="2">
        <f>IF(IF(VierMeters!D390&gt;0,1,0)+IF(VierMeters!H390&gt;0,1,0)=2,1,0)</f>
        <v>0</v>
      </c>
    </row>
    <row r="391" spans="7:10" x14ac:dyDescent="0.25">
      <c r="G391" s="24" t="str">
        <f>IF(VierMeters!D391&gt;0,Grafiek_kalibratiemetingen!$R$13*VierMeters!D391+Grafiek_kalibratiemetingen!$R$14,TRIM(""))</f>
        <v/>
      </c>
      <c r="J391" s="2">
        <f>IF(IF(VierMeters!D391&gt;0,1,0)+IF(VierMeters!H391&gt;0,1,0)=2,1,0)</f>
        <v>0</v>
      </c>
    </row>
    <row r="392" spans="7:10" x14ac:dyDescent="0.25">
      <c r="G392" s="24" t="str">
        <f>IF(VierMeters!D392&gt;0,Grafiek_kalibratiemetingen!$R$13*VierMeters!D392+Grafiek_kalibratiemetingen!$R$14,TRIM(""))</f>
        <v/>
      </c>
      <c r="J392" s="2">
        <f>IF(IF(VierMeters!D392&gt;0,1,0)+IF(VierMeters!H392&gt;0,1,0)=2,1,0)</f>
        <v>0</v>
      </c>
    </row>
    <row r="393" spans="7:10" x14ac:dyDescent="0.25">
      <c r="G393" s="24" t="str">
        <f>IF(VierMeters!D393&gt;0,Grafiek_kalibratiemetingen!$R$13*VierMeters!D393+Grafiek_kalibratiemetingen!$R$14,TRIM(""))</f>
        <v/>
      </c>
      <c r="J393" s="2">
        <f>IF(IF(VierMeters!D393&gt;0,1,0)+IF(VierMeters!H393&gt;0,1,0)=2,1,0)</f>
        <v>0</v>
      </c>
    </row>
    <row r="394" spans="7:10" x14ac:dyDescent="0.25">
      <c r="G394" s="24" t="str">
        <f>IF(VierMeters!D394&gt;0,Grafiek_kalibratiemetingen!$R$13*VierMeters!D394+Grafiek_kalibratiemetingen!$R$14,TRIM(""))</f>
        <v/>
      </c>
      <c r="J394" s="2">
        <f>IF(IF(VierMeters!D394&gt;0,1,0)+IF(VierMeters!H394&gt;0,1,0)=2,1,0)</f>
        <v>0</v>
      </c>
    </row>
    <row r="395" spans="7:10" x14ac:dyDescent="0.25">
      <c r="G395" s="24" t="str">
        <f>IF(VierMeters!D395&gt;0,Grafiek_kalibratiemetingen!$R$13*VierMeters!D395+Grafiek_kalibratiemetingen!$R$14,TRIM(""))</f>
        <v/>
      </c>
      <c r="J395" s="2">
        <f>IF(IF(VierMeters!D395&gt;0,1,0)+IF(VierMeters!H395&gt;0,1,0)=2,1,0)</f>
        <v>0</v>
      </c>
    </row>
    <row r="396" spans="7:10" x14ac:dyDescent="0.25">
      <c r="G396" s="24" t="str">
        <f>IF(VierMeters!D396&gt;0,Grafiek_kalibratiemetingen!$R$13*VierMeters!D396+Grafiek_kalibratiemetingen!$R$14,TRIM(""))</f>
        <v/>
      </c>
      <c r="J396" s="2">
        <f>IF(IF(VierMeters!D396&gt;0,1,0)+IF(VierMeters!H396&gt;0,1,0)=2,1,0)</f>
        <v>0</v>
      </c>
    </row>
    <row r="397" spans="7:10" x14ac:dyDescent="0.25">
      <c r="G397" s="24" t="str">
        <f>IF(VierMeters!D397&gt;0,Grafiek_kalibratiemetingen!$R$13*VierMeters!D397+Grafiek_kalibratiemetingen!$R$14,TRIM(""))</f>
        <v/>
      </c>
      <c r="J397" s="2">
        <f>IF(IF(VierMeters!D397&gt;0,1,0)+IF(VierMeters!H397&gt;0,1,0)=2,1,0)</f>
        <v>0</v>
      </c>
    </row>
    <row r="398" spans="7:10" x14ac:dyDescent="0.25">
      <c r="G398" s="24" t="str">
        <f>IF(VierMeters!D398&gt;0,Grafiek_kalibratiemetingen!$R$13*VierMeters!D398+Grafiek_kalibratiemetingen!$R$14,TRIM(""))</f>
        <v/>
      </c>
      <c r="J398" s="2">
        <f>IF(IF(VierMeters!D398&gt;0,1,0)+IF(VierMeters!H398&gt;0,1,0)=2,1,0)</f>
        <v>0</v>
      </c>
    </row>
    <row r="399" spans="7:10" x14ac:dyDescent="0.25">
      <c r="G399" s="24" t="str">
        <f>IF(VierMeters!D399&gt;0,Grafiek_kalibratiemetingen!$R$13*VierMeters!D399+Grafiek_kalibratiemetingen!$R$14,TRIM(""))</f>
        <v/>
      </c>
      <c r="J399" s="2">
        <f>IF(IF(VierMeters!D399&gt;0,1,0)+IF(VierMeters!H399&gt;0,1,0)=2,1,0)</f>
        <v>0</v>
      </c>
    </row>
    <row r="400" spans="7:10" x14ac:dyDescent="0.25">
      <c r="G400" s="24" t="str">
        <f>IF(VierMeters!D400&gt;0,Grafiek_kalibratiemetingen!$R$13*VierMeters!D400+Grafiek_kalibratiemetingen!$R$14,TRIM(""))</f>
        <v/>
      </c>
      <c r="J400" s="2">
        <f>IF(IF(VierMeters!D400&gt;0,1,0)+IF(VierMeters!H400&gt;0,1,0)=2,1,0)</f>
        <v>0</v>
      </c>
    </row>
    <row r="401" spans="7:10" x14ac:dyDescent="0.25">
      <c r="G401" s="24" t="str">
        <f>IF(VierMeters!D401&gt;0,Grafiek_kalibratiemetingen!$R$13*VierMeters!D401+Grafiek_kalibratiemetingen!$R$14,TRIM(""))</f>
        <v/>
      </c>
      <c r="J401" s="2">
        <f>IF(IF(VierMeters!D401&gt;0,1,0)+IF(VierMeters!H401&gt;0,1,0)=2,1,0)</f>
        <v>0</v>
      </c>
    </row>
    <row r="402" spans="7:10" x14ac:dyDescent="0.25">
      <c r="G402" s="24" t="str">
        <f>IF(VierMeters!D402&gt;0,Grafiek_kalibratiemetingen!$R$13*VierMeters!D402+Grafiek_kalibratiemetingen!$R$14,TRIM(""))</f>
        <v/>
      </c>
      <c r="J402" s="2">
        <f>IF(IF(VierMeters!D402&gt;0,1,0)+IF(VierMeters!H402&gt;0,1,0)=2,1,0)</f>
        <v>0</v>
      </c>
    </row>
    <row r="403" spans="7:10" x14ac:dyDescent="0.25">
      <c r="G403" s="24" t="str">
        <f>IF(VierMeters!D403&gt;0,Grafiek_kalibratiemetingen!$R$13*VierMeters!D403+Grafiek_kalibratiemetingen!$R$14,TRIM(""))</f>
        <v/>
      </c>
      <c r="J403" s="2">
        <f>IF(IF(VierMeters!D403&gt;0,1,0)+IF(VierMeters!H403&gt;0,1,0)=2,1,0)</f>
        <v>0</v>
      </c>
    </row>
    <row r="404" spans="7:10" x14ac:dyDescent="0.25">
      <c r="G404" s="24" t="str">
        <f>IF(VierMeters!D404&gt;0,Grafiek_kalibratiemetingen!$R$13*VierMeters!D404+Grafiek_kalibratiemetingen!$R$14,TRIM(""))</f>
        <v/>
      </c>
      <c r="J404" s="2">
        <f>IF(IF(VierMeters!D404&gt;0,1,0)+IF(VierMeters!H404&gt;0,1,0)=2,1,0)</f>
        <v>0</v>
      </c>
    </row>
    <row r="405" spans="7:10" x14ac:dyDescent="0.25">
      <c r="G405" s="24" t="str">
        <f>IF(VierMeters!D405&gt;0,Grafiek_kalibratiemetingen!$R$13*VierMeters!D405+Grafiek_kalibratiemetingen!$R$14,TRIM(""))</f>
        <v/>
      </c>
      <c r="J405" s="2">
        <f>IF(IF(VierMeters!D405&gt;0,1,0)+IF(VierMeters!H405&gt;0,1,0)=2,1,0)</f>
        <v>0</v>
      </c>
    </row>
    <row r="406" spans="7:10" x14ac:dyDescent="0.25">
      <c r="G406" s="24" t="str">
        <f>IF(VierMeters!D406&gt;0,Grafiek_kalibratiemetingen!$R$13*VierMeters!D406+Grafiek_kalibratiemetingen!$R$14,TRIM(""))</f>
        <v/>
      </c>
      <c r="J406" s="2">
        <f>IF(IF(VierMeters!D406&gt;0,1,0)+IF(VierMeters!H406&gt;0,1,0)=2,1,0)</f>
        <v>0</v>
      </c>
    </row>
    <row r="407" spans="7:10" x14ac:dyDescent="0.25">
      <c r="G407" s="24" t="str">
        <f>IF(VierMeters!D407&gt;0,Grafiek_kalibratiemetingen!$R$13*VierMeters!D407+Grafiek_kalibratiemetingen!$R$14,TRIM(""))</f>
        <v/>
      </c>
      <c r="J407" s="2">
        <f>IF(IF(VierMeters!D407&gt;0,1,0)+IF(VierMeters!H407&gt;0,1,0)=2,1,0)</f>
        <v>0</v>
      </c>
    </row>
    <row r="408" spans="7:10" x14ac:dyDescent="0.25">
      <c r="G408" s="24" t="str">
        <f>IF(VierMeters!D408&gt;0,Grafiek_kalibratiemetingen!$R$13*VierMeters!D408+Grafiek_kalibratiemetingen!$R$14,TRIM(""))</f>
        <v/>
      </c>
      <c r="J408" s="2">
        <f>IF(IF(VierMeters!D408&gt;0,1,0)+IF(VierMeters!H408&gt;0,1,0)=2,1,0)</f>
        <v>0</v>
      </c>
    </row>
    <row r="409" spans="7:10" x14ac:dyDescent="0.25">
      <c r="G409" s="24" t="str">
        <f>IF(VierMeters!D409&gt;0,Grafiek_kalibratiemetingen!$R$13*VierMeters!D409+Grafiek_kalibratiemetingen!$R$14,TRIM(""))</f>
        <v/>
      </c>
      <c r="J409" s="2">
        <f>IF(IF(VierMeters!D409&gt;0,1,0)+IF(VierMeters!H409&gt;0,1,0)=2,1,0)</f>
        <v>0</v>
      </c>
    </row>
    <row r="410" spans="7:10" x14ac:dyDescent="0.25">
      <c r="G410" s="24" t="str">
        <f>IF(VierMeters!D410&gt;0,Grafiek_kalibratiemetingen!$R$13*VierMeters!D410+Grafiek_kalibratiemetingen!$R$14,TRIM(""))</f>
        <v/>
      </c>
      <c r="J410" s="2">
        <f>IF(IF(VierMeters!D410&gt;0,1,0)+IF(VierMeters!H410&gt;0,1,0)=2,1,0)</f>
        <v>0</v>
      </c>
    </row>
    <row r="411" spans="7:10" x14ac:dyDescent="0.25">
      <c r="G411" s="24" t="str">
        <f>IF(VierMeters!D411&gt;0,Grafiek_kalibratiemetingen!$R$13*VierMeters!D411+Grafiek_kalibratiemetingen!$R$14,TRIM(""))</f>
        <v/>
      </c>
      <c r="J411" s="2">
        <f>IF(IF(VierMeters!D411&gt;0,1,0)+IF(VierMeters!H411&gt;0,1,0)=2,1,0)</f>
        <v>0</v>
      </c>
    </row>
    <row r="412" spans="7:10" x14ac:dyDescent="0.25">
      <c r="G412" s="24" t="str">
        <f>IF(VierMeters!D412&gt;0,Grafiek_kalibratiemetingen!$R$13*VierMeters!D412+Grafiek_kalibratiemetingen!$R$14,TRIM(""))</f>
        <v/>
      </c>
      <c r="J412" s="2">
        <f>IF(IF(VierMeters!D412&gt;0,1,0)+IF(VierMeters!H412&gt;0,1,0)=2,1,0)</f>
        <v>0</v>
      </c>
    </row>
    <row r="413" spans="7:10" x14ac:dyDescent="0.25">
      <c r="G413" s="24" t="str">
        <f>IF(VierMeters!D413&gt;0,Grafiek_kalibratiemetingen!$R$13*VierMeters!D413+Grafiek_kalibratiemetingen!$R$14,TRIM(""))</f>
        <v/>
      </c>
      <c r="J413" s="2">
        <f>IF(IF(VierMeters!D413&gt;0,1,0)+IF(VierMeters!H413&gt;0,1,0)=2,1,0)</f>
        <v>0</v>
      </c>
    </row>
    <row r="414" spans="7:10" x14ac:dyDescent="0.25">
      <c r="G414" s="24" t="str">
        <f>IF(VierMeters!D414&gt;0,Grafiek_kalibratiemetingen!$R$13*VierMeters!D414+Grafiek_kalibratiemetingen!$R$14,TRIM(""))</f>
        <v/>
      </c>
      <c r="J414" s="2">
        <f>IF(IF(VierMeters!D414&gt;0,1,0)+IF(VierMeters!H414&gt;0,1,0)=2,1,0)</f>
        <v>0</v>
      </c>
    </row>
    <row r="415" spans="7:10" x14ac:dyDescent="0.25">
      <c r="G415" s="24" t="str">
        <f>IF(VierMeters!D415&gt;0,Grafiek_kalibratiemetingen!$R$13*VierMeters!D415+Grafiek_kalibratiemetingen!$R$14,TRIM(""))</f>
        <v/>
      </c>
      <c r="J415" s="2">
        <f>IF(IF(VierMeters!D415&gt;0,1,0)+IF(VierMeters!H415&gt;0,1,0)=2,1,0)</f>
        <v>0</v>
      </c>
    </row>
    <row r="416" spans="7:10" x14ac:dyDescent="0.25">
      <c r="G416" s="24" t="str">
        <f>IF(VierMeters!D416&gt;0,Grafiek_kalibratiemetingen!$R$13*VierMeters!D416+Grafiek_kalibratiemetingen!$R$14,TRIM(""))</f>
        <v/>
      </c>
      <c r="J416" s="2">
        <f>IF(IF(VierMeters!D416&gt;0,1,0)+IF(VierMeters!H416&gt;0,1,0)=2,1,0)</f>
        <v>0</v>
      </c>
    </row>
    <row r="417" spans="7:10" x14ac:dyDescent="0.25">
      <c r="G417" s="24" t="str">
        <f>IF(VierMeters!D417&gt;0,Grafiek_kalibratiemetingen!$R$13*VierMeters!D417+Grafiek_kalibratiemetingen!$R$14,TRIM(""))</f>
        <v/>
      </c>
      <c r="J417" s="2">
        <f>IF(IF(VierMeters!D417&gt;0,1,0)+IF(VierMeters!H417&gt;0,1,0)=2,1,0)</f>
        <v>0</v>
      </c>
    </row>
    <row r="418" spans="7:10" x14ac:dyDescent="0.25">
      <c r="G418" s="24" t="str">
        <f>IF(VierMeters!D418&gt;0,Grafiek_kalibratiemetingen!$R$13*VierMeters!D418+Grafiek_kalibratiemetingen!$R$14,TRIM(""))</f>
        <v/>
      </c>
      <c r="J418" s="2">
        <f>IF(IF(VierMeters!D418&gt;0,1,0)+IF(VierMeters!H418&gt;0,1,0)=2,1,0)</f>
        <v>0</v>
      </c>
    </row>
    <row r="419" spans="7:10" x14ac:dyDescent="0.25">
      <c r="G419" s="24" t="str">
        <f>IF(VierMeters!D419&gt;0,Grafiek_kalibratiemetingen!$R$13*VierMeters!D419+Grafiek_kalibratiemetingen!$R$14,TRIM(""))</f>
        <v/>
      </c>
      <c r="J419" s="2">
        <f>IF(IF(VierMeters!D419&gt;0,1,0)+IF(VierMeters!H419&gt;0,1,0)=2,1,0)</f>
        <v>0</v>
      </c>
    </row>
    <row r="420" spans="7:10" x14ac:dyDescent="0.25">
      <c r="G420" s="24" t="str">
        <f>IF(VierMeters!D420&gt;0,Grafiek_kalibratiemetingen!$R$13*VierMeters!D420+Grafiek_kalibratiemetingen!$R$14,TRIM(""))</f>
        <v/>
      </c>
      <c r="J420" s="2">
        <f>IF(IF(VierMeters!D420&gt;0,1,0)+IF(VierMeters!H420&gt;0,1,0)=2,1,0)</f>
        <v>0</v>
      </c>
    </row>
    <row r="421" spans="7:10" x14ac:dyDescent="0.25">
      <c r="G421" s="24" t="str">
        <f>IF(VierMeters!D421&gt;0,Grafiek_kalibratiemetingen!$R$13*VierMeters!D421+Grafiek_kalibratiemetingen!$R$14,TRIM(""))</f>
        <v/>
      </c>
      <c r="J421" s="2">
        <f>IF(IF(VierMeters!D421&gt;0,1,0)+IF(VierMeters!H421&gt;0,1,0)=2,1,0)</f>
        <v>0</v>
      </c>
    </row>
    <row r="422" spans="7:10" x14ac:dyDescent="0.25">
      <c r="G422" s="24" t="str">
        <f>IF(VierMeters!D422&gt;0,Grafiek_kalibratiemetingen!$R$13*VierMeters!D422+Grafiek_kalibratiemetingen!$R$14,TRIM(""))</f>
        <v/>
      </c>
      <c r="J422" s="2">
        <f>IF(IF(VierMeters!D422&gt;0,1,0)+IF(VierMeters!H422&gt;0,1,0)=2,1,0)</f>
        <v>0</v>
      </c>
    </row>
    <row r="423" spans="7:10" x14ac:dyDescent="0.25">
      <c r="G423" s="24" t="str">
        <f>IF(VierMeters!D423&gt;0,Grafiek_kalibratiemetingen!$R$13*VierMeters!D423+Grafiek_kalibratiemetingen!$R$14,TRIM(""))</f>
        <v/>
      </c>
      <c r="J423" s="2">
        <f>IF(IF(VierMeters!D423&gt;0,1,0)+IF(VierMeters!H423&gt;0,1,0)=2,1,0)</f>
        <v>0</v>
      </c>
    </row>
    <row r="424" spans="7:10" x14ac:dyDescent="0.25">
      <c r="G424" s="24" t="str">
        <f>IF(VierMeters!D424&gt;0,Grafiek_kalibratiemetingen!$R$13*VierMeters!D424+Grafiek_kalibratiemetingen!$R$14,TRIM(""))</f>
        <v/>
      </c>
      <c r="J424" s="2">
        <f>IF(IF(VierMeters!D424&gt;0,1,0)+IF(VierMeters!H424&gt;0,1,0)=2,1,0)</f>
        <v>0</v>
      </c>
    </row>
    <row r="425" spans="7:10" x14ac:dyDescent="0.25">
      <c r="G425" s="24" t="str">
        <f>IF(VierMeters!D425&gt;0,Grafiek_kalibratiemetingen!$R$13*VierMeters!D425+Grafiek_kalibratiemetingen!$R$14,TRIM(""))</f>
        <v/>
      </c>
      <c r="J425" s="2">
        <f>IF(IF(VierMeters!D425&gt;0,1,0)+IF(VierMeters!H425&gt;0,1,0)=2,1,0)</f>
        <v>0</v>
      </c>
    </row>
    <row r="426" spans="7:10" x14ac:dyDescent="0.25">
      <c r="G426" s="24" t="str">
        <f>IF(VierMeters!D426&gt;0,Grafiek_kalibratiemetingen!$R$13*VierMeters!D426+Grafiek_kalibratiemetingen!$R$14,TRIM(""))</f>
        <v/>
      </c>
      <c r="J426" s="2">
        <f>IF(IF(VierMeters!D426&gt;0,1,0)+IF(VierMeters!H426&gt;0,1,0)=2,1,0)</f>
        <v>0</v>
      </c>
    </row>
    <row r="427" spans="7:10" x14ac:dyDescent="0.25">
      <c r="G427" s="24" t="str">
        <f>IF(VierMeters!D427&gt;0,Grafiek_kalibratiemetingen!$R$13*VierMeters!D427+Grafiek_kalibratiemetingen!$R$14,TRIM(""))</f>
        <v/>
      </c>
      <c r="J427" s="2">
        <f>IF(IF(VierMeters!D427&gt;0,1,0)+IF(VierMeters!H427&gt;0,1,0)=2,1,0)</f>
        <v>0</v>
      </c>
    </row>
    <row r="428" spans="7:10" x14ac:dyDescent="0.25">
      <c r="G428" s="24" t="str">
        <f>IF(VierMeters!D428&gt;0,Grafiek_kalibratiemetingen!$R$13*VierMeters!D428+Grafiek_kalibratiemetingen!$R$14,TRIM(""))</f>
        <v/>
      </c>
      <c r="J428" s="2">
        <f>IF(IF(VierMeters!D428&gt;0,1,0)+IF(VierMeters!H428&gt;0,1,0)=2,1,0)</f>
        <v>0</v>
      </c>
    </row>
    <row r="429" spans="7:10" x14ac:dyDescent="0.25">
      <c r="G429" s="24" t="str">
        <f>IF(VierMeters!D429&gt;0,Grafiek_kalibratiemetingen!$R$13*VierMeters!D429+Grafiek_kalibratiemetingen!$R$14,TRIM(""))</f>
        <v/>
      </c>
      <c r="J429" s="2">
        <f>IF(IF(VierMeters!D429&gt;0,1,0)+IF(VierMeters!H429&gt;0,1,0)=2,1,0)</f>
        <v>0</v>
      </c>
    </row>
    <row r="430" spans="7:10" x14ac:dyDescent="0.25">
      <c r="G430" s="24" t="str">
        <f>IF(VierMeters!D430&gt;0,Grafiek_kalibratiemetingen!$R$13*VierMeters!D430+Grafiek_kalibratiemetingen!$R$14,TRIM(""))</f>
        <v/>
      </c>
      <c r="J430" s="2">
        <f>IF(IF(VierMeters!D430&gt;0,1,0)+IF(VierMeters!H430&gt;0,1,0)=2,1,0)</f>
        <v>0</v>
      </c>
    </row>
    <row r="431" spans="7:10" x14ac:dyDescent="0.25">
      <c r="G431" s="24" t="str">
        <f>IF(VierMeters!D431&gt;0,Grafiek_kalibratiemetingen!$R$13*VierMeters!D431+Grafiek_kalibratiemetingen!$R$14,TRIM(""))</f>
        <v/>
      </c>
      <c r="J431" s="2">
        <f>IF(IF(VierMeters!D431&gt;0,1,0)+IF(VierMeters!H431&gt;0,1,0)=2,1,0)</f>
        <v>0</v>
      </c>
    </row>
    <row r="432" spans="7:10" x14ac:dyDescent="0.25">
      <c r="G432" s="24" t="str">
        <f>IF(VierMeters!D432&gt;0,Grafiek_kalibratiemetingen!$R$13*VierMeters!D432+Grafiek_kalibratiemetingen!$R$14,TRIM(""))</f>
        <v/>
      </c>
      <c r="J432" s="2">
        <f>IF(IF(VierMeters!D432&gt;0,1,0)+IF(VierMeters!H432&gt;0,1,0)=2,1,0)</f>
        <v>0</v>
      </c>
    </row>
    <row r="433" spans="7:10" x14ac:dyDescent="0.25">
      <c r="G433" s="24" t="str">
        <f>IF(VierMeters!D433&gt;0,Grafiek_kalibratiemetingen!$R$13*VierMeters!D433+Grafiek_kalibratiemetingen!$R$14,TRIM(""))</f>
        <v/>
      </c>
      <c r="J433" s="2">
        <f>IF(IF(VierMeters!D433&gt;0,1,0)+IF(VierMeters!H433&gt;0,1,0)=2,1,0)</f>
        <v>0</v>
      </c>
    </row>
    <row r="434" spans="7:10" x14ac:dyDescent="0.25">
      <c r="G434" s="24" t="str">
        <f>IF(VierMeters!D434&gt;0,Grafiek_kalibratiemetingen!$R$13*VierMeters!D434+Grafiek_kalibratiemetingen!$R$14,TRIM(""))</f>
        <v/>
      </c>
      <c r="J434" s="2">
        <f>IF(IF(VierMeters!D434&gt;0,1,0)+IF(VierMeters!H434&gt;0,1,0)=2,1,0)</f>
        <v>0</v>
      </c>
    </row>
    <row r="435" spans="7:10" x14ac:dyDescent="0.25">
      <c r="G435" s="24" t="str">
        <f>IF(VierMeters!D435&gt;0,Grafiek_kalibratiemetingen!$R$13*VierMeters!D435+Grafiek_kalibratiemetingen!$R$14,TRIM(""))</f>
        <v/>
      </c>
      <c r="J435" s="2">
        <f>IF(IF(VierMeters!D435&gt;0,1,0)+IF(VierMeters!H435&gt;0,1,0)=2,1,0)</f>
        <v>0</v>
      </c>
    </row>
    <row r="436" spans="7:10" x14ac:dyDescent="0.25">
      <c r="G436" s="24" t="str">
        <f>IF(VierMeters!D436&gt;0,Grafiek_kalibratiemetingen!$R$13*VierMeters!D436+Grafiek_kalibratiemetingen!$R$14,TRIM(""))</f>
        <v/>
      </c>
      <c r="J436" s="2">
        <f>IF(IF(VierMeters!D436&gt;0,1,0)+IF(VierMeters!H436&gt;0,1,0)=2,1,0)</f>
        <v>0</v>
      </c>
    </row>
    <row r="437" spans="7:10" x14ac:dyDescent="0.25">
      <c r="G437" s="24" t="str">
        <f>IF(VierMeters!D437&gt;0,Grafiek_kalibratiemetingen!$R$13*VierMeters!D437+Grafiek_kalibratiemetingen!$R$14,TRIM(""))</f>
        <v/>
      </c>
      <c r="J437" s="2">
        <f>IF(IF(VierMeters!D437&gt;0,1,0)+IF(VierMeters!H437&gt;0,1,0)=2,1,0)</f>
        <v>0</v>
      </c>
    </row>
    <row r="438" spans="7:10" x14ac:dyDescent="0.25">
      <c r="G438" s="24" t="str">
        <f>IF(VierMeters!D438&gt;0,Grafiek_kalibratiemetingen!$R$13*VierMeters!D438+Grafiek_kalibratiemetingen!$R$14,TRIM(""))</f>
        <v/>
      </c>
      <c r="J438" s="2">
        <f>IF(IF(VierMeters!D438&gt;0,1,0)+IF(VierMeters!H438&gt;0,1,0)=2,1,0)</f>
        <v>0</v>
      </c>
    </row>
    <row r="439" spans="7:10" x14ac:dyDescent="0.25">
      <c r="G439" s="24" t="str">
        <f>IF(VierMeters!D439&gt;0,Grafiek_kalibratiemetingen!$R$13*VierMeters!D439+Grafiek_kalibratiemetingen!$R$14,TRIM(""))</f>
        <v/>
      </c>
      <c r="J439" s="2">
        <f>IF(IF(VierMeters!D439&gt;0,1,0)+IF(VierMeters!H439&gt;0,1,0)=2,1,0)</f>
        <v>0</v>
      </c>
    </row>
    <row r="440" spans="7:10" x14ac:dyDescent="0.25">
      <c r="G440" s="24" t="str">
        <f>IF(VierMeters!D440&gt;0,Grafiek_kalibratiemetingen!$R$13*VierMeters!D440+Grafiek_kalibratiemetingen!$R$14,TRIM(""))</f>
        <v/>
      </c>
      <c r="J440" s="2">
        <f>IF(IF(VierMeters!D440&gt;0,1,0)+IF(VierMeters!H440&gt;0,1,0)=2,1,0)</f>
        <v>0</v>
      </c>
    </row>
    <row r="441" spans="7:10" x14ac:dyDescent="0.25">
      <c r="G441" s="24" t="str">
        <f>IF(VierMeters!D441&gt;0,Grafiek_kalibratiemetingen!$R$13*VierMeters!D441+Grafiek_kalibratiemetingen!$R$14,TRIM(""))</f>
        <v/>
      </c>
      <c r="J441" s="2">
        <f>IF(IF(VierMeters!D441&gt;0,1,0)+IF(VierMeters!H441&gt;0,1,0)=2,1,0)</f>
        <v>0</v>
      </c>
    </row>
    <row r="442" spans="7:10" x14ac:dyDescent="0.25">
      <c r="G442" s="24" t="str">
        <f>IF(VierMeters!D442&gt;0,Grafiek_kalibratiemetingen!$R$13*VierMeters!D442+Grafiek_kalibratiemetingen!$R$14,TRIM(""))</f>
        <v/>
      </c>
      <c r="J442" s="2">
        <f>IF(IF(VierMeters!D442&gt;0,1,0)+IF(VierMeters!H442&gt;0,1,0)=2,1,0)</f>
        <v>0</v>
      </c>
    </row>
    <row r="443" spans="7:10" x14ac:dyDescent="0.25">
      <c r="G443" s="24" t="str">
        <f>IF(VierMeters!D443&gt;0,Grafiek_kalibratiemetingen!$R$13*VierMeters!D443+Grafiek_kalibratiemetingen!$R$14,TRIM(""))</f>
        <v/>
      </c>
      <c r="J443" s="2">
        <f>IF(IF(VierMeters!D443&gt;0,1,0)+IF(VierMeters!H443&gt;0,1,0)=2,1,0)</f>
        <v>0</v>
      </c>
    </row>
    <row r="444" spans="7:10" x14ac:dyDescent="0.25">
      <c r="G444" s="24" t="str">
        <f>IF(VierMeters!D444&gt;0,Grafiek_kalibratiemetingen!$R$13*VierMeters!D444+Grafiek_kalibratiemetingen!$R$14,TRIM(""))</f>
        <v/>
      </c>
      <c r="J444" s="2">
        <f>IF(IF(VierMeters!D444&gt;0,1,0)+IF(VierMeters!H444&gt;0,1,0)=2,1,0)</f>
        <v>0</v>
      </c>
    </row>
    <row r="445" spans="7:10" x14ac:dyDescent="0.25">
      <c r="G445" s="24" t="str">
        <f>IF(VierMeters!D445&gt;0,Grafiek_kalibratiemetingen!$R$13*VierMeters!D445+Grafiek_kalibratiemetingen!$R$14,TRIM(""))</f>
        <v/>
      </c>
      <c r="J445" s="2">
        <f>IF(IF(VierMeters!D445&gt;0,1,0)+IF(VierMeters!H445&gt;0,1,0)=2,1,0)</f>
        <v>0</v>
      </c>
    </row>
    <row r="446" spans="7:10" x14ac:dyDescent="0.25">
      <c r="G446" s="24" t="str">
        <f>IF(VierMeters!D446&gt;0,Grafiek_kalibratiemetingen!$R$13*VierMeters!D446+Grafiek_kalibratiemetingen!$R$14,TRIM(""))</f>
        <v/>
      </c>
      <c r="J446" s="2">
        <f>IF(IF(VierMeters!D446&gt;0,1,0)+IF(VierMeters!H446&gt;0,1,0)=2,1,0)</f>
        <v>0</v>
      </c>
    </row>
    <row r="447" spans="7:10" x14ac:dyDescent="0.25">
      <c r="G447" s="24" t="str">
        <f>IF(VierMeters!D447&gt;0,Grafiek_kalibratiemetingen!$R$13*VierMeters!D447+Grafiek_kalibratiemetingen!$R$14,TRIM(""))</f>
        <v/>
      </c>
      <c r="J447" s="2">
        <f>IF(IF(VierMeters!D447&gt;0,1,0)+IF(VierMeters!H447&gt;0,1,0)=2,1,0)</f>
        <v>0</v>
      </c>
    </row>
    <row r="448" spans="7:10" x14ac:dyDescent="0.25">
      <c r="G448" s="24" t="str">
        <f>IF(VierMeters!D448&gt;0,Grafiek_kalibratiemetingen!$R$13*VierMeters!D448+Grafiek_kalibratiemetingen!$R$14,TRIM(""))</f>
        <v/>
      </c>
      <c r="J448" s="2">
        <f>IF(IF(VierMeters!D448&gt;0,1,0)+IF(VierMeters!H448&gt;0,1,0)=2,1,0)</f>
        <v>0</v>
      </c>
    </row>
    <row r="449" spans="7:10" x14ac:dyDescent="0.25">
      <c r="G449" s="24" t="str">
        <f>IF(VierMeters!D449&gt;0,Grafiek_kalibratiemetingen!$R$13*VierMeters!D449+Grafiek_kalibratiemetingen!$R$14,TRIM(""))</f>
        <v/>
      </c>
      <c r="J449" s="2">
        <f>IF(IF(VierMeters!D449&gt;0,1,0)+IF(VierMeters!H449&gt;0,1,0)=2,1,0)</f>
        <v>0</v>
      </c>
    </row>
    <row r="450" spans="7:10" x14ac:dyDescent="0.25">
      <c r="G450" s="24" t="str">
        <f>IF(VierMeters!D450&gt;0,Grafiek_kalibratiemetingen!$R$13*VierMeters!D450+Grafiek_kalibratiemetingen!$R$14,TRIM(""))</f>
        <v/>
      </c>
      <c r="J450" s="2">
        <f>IF(IF(VierMeters!D450&gt;0,1,0)+IF(VierMeters!H450&gt;0,1,0)=2,1,0)</f>
        <v>0</v>
      </c>
    </row>
    <row r="451" spans="7:10" x14ac:dyDescent="0.25">
      <c r="G451" s="24" t="str">
        <f>IF(VierMeters!D451&gt;0,Grafiek_kalibratiemetingen!$R$13*VierMeters!D451+Grafiek_kalibratiemetingen!$R$14,TRIM(""))</f>
        <v/>
      </c>
      <c r="J451" s="2">
        <f>IF(IF(VierMeters!D451&gt;0,1,0)+IF(VierMeters!H451&gt;0,1,0)=2,1,0)</f>
        <v>0</v>
      </c>
    </row>
    <row r="452" spans="7:10" x14ac:dyDescent="0.25">
      <c r="G452" s="24" t="str">
        <f>IF(VierMeters!D452&gt;0,Grafiek_kalibratiemetingen!$R$13*VierMeters!D452+Grafiek_kalibratiemetingen!$R$14,TRIM(""))</f>
        <v/>
      </c>
      <c r="J452" s="2">
        <f>IF(IF(VierMeters!D452&gt;0,1,0)+IF(VierMeters!H452&gt;0,1,0)=2,1,0)</f>
        <v>0</v>
      </c>
    </row>
    <row r="453" spans="7:10" x14ac:dyDescent="0.25">
      <c r="G453" s="24" t="str">
        <f>IF(VierMeters!D453&gt;0,Grafiek_kalibratiemetingen!$R$13*VierMeters!D453+Grafiek_kalibratiemetingen!$R$14,TRIM(""))</f>
        <v/>
      </c>
      <c r="J453" s="2">
        <f>IF(IF(VierMeters!D453&gt;0,1,0)+IF(VierMeters!H453&gt;0,1,0)=2,1,0)</f>
        <v>0</v>
      </c>
    </row>
    <row r="454" spans="7:10" x14ac:dyDescent="0.25">
      <c r="G454" s="24" t="str">
        <f>IF(VierMeters!D454&gt;0,Grafiek_kalibratiemetingen!$R$13*VierMeters!D454+Grafiek_kalibratiemetingen!$R$14,TRIM(""))</f>
        <v/>
      </c>
      <c r="J454" s="2">
        <f>IF(IF(VierMeters!D454&gt;0,1,0)+IF(VierMeters!H454&gt;0,1,0)=2,1,0)</f>
        <v>0</v>
      </c>
    </row>
    <row r="455" spans="7:10" x14ac:dyDescent="0.25">
      <c r="G455" s="24" t="str">
        <f>IF(VierMeters!D455&gt;0,Grafiek_kalibratiemetingen!$R$13*VierMeters!D455+Grafiek_kalibratiemetingen!$R$14,TRIM(""))</f>
        <v/>
      </c>
      <c r="J455" s="2">
        <f>IF(IF(VierMeters!D455&gt;0,1,0)+IF(VierMeters!H455&gt;0,1,0)=2,1,0)</f>
        <v>0</v>
      </c>
    </row>
    <row r="456" spans="7:10" x14ac:dyDescent="0.25">
      <c r="G456" s="24" t="str">
        <f>IF(VierMeters!D456&gt;0,Grafiek_kalibratiemetingen!$R$13*VierMeters!D456+Grafiek_kalibratiemetingen!$R$14,TRIM(""))</f>
        <v/>
      </c>
      <c r="J456" s="2">
        <f>IF(IF(VierMeters!D456&gt;0,1,0)+IF(VierMeters!H456&gt;0,1,0)=2,1,0)</f>
        <v>0</v>
      </c>
    </row>
    <row r="457" spans="7:10" x14ac:dyDescent="0.25">
      <c r="G457" s="24" t="str">
        <f>IF(VierMeters!D457&gt;0,Grafiek_kalibratiemetingen!$R$13*VierMeters!D457+Grafiek_kalibratiemetingen!$R$14,TRIM(""))</f>
        <v/>
      </c>
      <c r="J457" s="2">
        <f>IF(IF(VierMeters!D457&gt;0,1,0)+IF(VierMeters!H457&gt;0,1,0)=2,1,0)</f>
        <v>0</v>
      </c>
    </row>
    <row r="458" spans="7:10" x14ac:dyDescent="0.25">
      <c r="G458" s="24" t="str">
        <f>IF(VierMeters!D458&gt;0,Grafiek_kalibratiemetingen!$R$13*VierMeters!D458+Grafiek_kalibratiemetingen!$R$14,TRIM(""))</f>
        <v/>
      </c>
      <c r="J458" s="2">
        <f>IF(IF(VierMeters!D458&gt;0,1,0)+IF(VierMeters!H458&gt;0,1,0)=2,1,0)</f>
        <v>0</v>
      </c>
    </row>
    <row r="459" spans="7:10" x14ac:dyDescent="0.25">
      <c r="G459" s="24" t="str">
        <f>IF(VierMeters!D459&gt;0,Grafiek_kalibratiemetingen!$R$13*VierMeters!D459+Grafiek_kalibratiemetingen!$R$14,TRIM(""))</f>
        <v/>
      </c>
      <c r="J459" s="2">
        <f>IF(IF(VierMeters!D459&gt;0,1,0)+IF(VierMeters!H459&gt;0,1,0)=2,1,0)</f>
        <v>0</v>
      </c>
    </row>
    <row r="460" spans="7:10" x14ac:dyDescent="0.25">
      <c r="G460" s="24" t="str">
        <f>IF(VierMeters!D460&gt;0,Grafiek_kalibratiemetingen!$R$13*VierMeters!D460+Grafiek_kalibratiemetingen!$R$14,TRIM(""))</f>
        <v/>
      </c>
      <c r="J460" s="2">
        <f>IF(IF(VierMeters!D460&gt;0,1,0)+IF(VierMeters!H460&gt;0,1,0)=2,1,0)</f>
        <v>0</v>
      </c>
    </row>
    <row r="461" spans="7:10" x14ac:dyDescent="0.25">
      <c r="G461" s="24" t="str">
        <f>IF(VierMeters!D461&gt;0,Grafiek_kalibratiemetingen!$R$13*VierMeters!D461+Grafiek_kalibratiemetingen!$R$14,TRIM(""))</f>
        <v/>
      </c>
      <c r="J461" s="2">
        <f>IF(IF(VierMeters!D461&gt;0,1,0)+IF(VierMeters!H461&gt;0,1,0)=2,1,0)</f>
        <v>0</v>
      </c>
    </row>
    <row r="462" spans="7:10" x14ac:dyDescent="0.25">
      <c r="G462" s="24" t="str">
        <f>IF(VierMeters!D462&gt;0,Grafiek_kalibratiemetingen!$R$13*VierMeters!D462+Grafiek_kalibratiemetingen!$R$14,TRIM(""))</f>
        <v/>
      </c>
      <c r="J462" s="2">
        <f>IF(IF(VierMeters!D462&gt;0,1,0)+IF(VierMeters!H462&gt;0,1,0)=2,1,0)</f>
        <v>0</v>
      </c>
    </row>
    <row r="463" spans="7:10" x14ac:dyDescent="0.25">
      <c r="G463" s="24" t="str">
        <f>IF(VierMeters!D463&gt;0,Grafiek_kalibratiemetingen!$R$13*VierMeters!D463+Grafiek_kalibratiemetingen!$R$14,TRIM(""))</f>
        <v/>
      </c>
      <c r="J463" s="2">
        <f>IF(IF(VierMeters!D463&gt;0,1,0)+IF(VierMeters!H463&gt;0,1,0)=2,1,0)</f>
        <v>0</v>
      </c>
    </row>
    <row r="464" spans="7:10" x14ac:dyDescent="0.25">
      <c r="G464" s="24" t="str">
        <f>IF(VierMeters!D464&gt;0,Grafiek_kalibratiemetingen!$R$13*VierMeters!D464+Grafiek_kalibratiemetingen!$R$14,TRIM(""))</f>
        <v/>
      </c>
      <c r="J464" s="2">
        <f>IF(IF(VierMeters!D464&gt;0,1,0)+IF(VierMeters!H464&gt;0,1,0)=2,1,0)</f>
        <v>0</v>
      </c>
    </row>
    <row r="465" spans="7:10" x14ac:dyDescent="0.25">
      <c r="G465" s="24" t="str">
        <f>IF(VierMeters!D465&gt;0,Grafiek_kalibratiemetingen!$R$13*VierMeters!D465+Grafiek_kalibratiemetingen!$R$14,TRIM(""))</f>
        <v/>
      </c>
      <c r="J465" s="2">
        <f>IF(IF(VierMeters!D465&gt;0,1,0)+IF(VierMeters!H465&gt;0,1,0)=2,1,0)</f>
        <v>0</v>
      </c>
    </row>
    <row r="466" spans="7:10" x14ac:dyDescent="0.25">
      <c r="G466" s="24" t="str">
        <f>IF(VierMeters!D466&gt;0,Grafiek_kalibratiemetingen!$R$13*VierMeters!D466+Grafiek_kalibratiemetingen!$R$14,TRIM(""))</f>
        <v/>
      </c>
      <c r="J466" s="2">
        <f>IF(IF(VierMeters!D466&gt;0,1,0)+IF(VierMeters!H466&gt;0,1,0)=2,1,0)</f>
        <v>0</v>
      </c>
    </row>
    <row r="467" spans="7:10" x14ac:dyDescent="0.25">
      <c r="G467" s="24" t="str">
        <f>IF(VierMeters!D467&gt;0,Grafiek_kalibratiemetingen!$R$13*VierMeters!D467+Grafiek_kalibratiemetingen!$R$14,TRIM(""))</f>
        <v/>
      </c>
      <c r="J467" s="2">
        <f>IF(IF(VierMeters!D467&gt;0,1,0)+IF(VierMeters!H467&gt;0,1,0)=2,1,0)</f>
        <v>0</v>
      </c>
    </row>
    <row r="468" spans="7:10" x14ac:dyDescent="0.25">
      <c r="G468" s="24" t="str">
        <f>IF(VierMeters!D468&gt;0,Grafiek_kalibratiemetingen!$R$13*VierMeters!D468+Grafiek_kalibratiemetingen!$R$14,TRIM(""))</f>
        <v/>
      </c>
      <c r="J468" s="2">
        <f>IF(IF(VierMeters!D468&gt;0,1,0)+IF(VierMeters!H468&gt;0,1,0)=2,1,0)</f>
        <v>0</v>
      </c>
    </row>
    <row r="469" spans="7:10" x14ac:dyDescent="0.25">
      <c r="G469" s="24" t="str">
        <f>IF(VierMeters!D469&gt;0,Grafiek_kalibratiemetingen!$R$13*VierMeters!D469+Grafiek_kalibratiemetingen!$R$14,TRIM(""))</f>
        <v/>
      </c>
      <c r="J469" s="2">
        <f>IF(IF(VierMeters!D469&gt;0,1,0)+IF(VierMeters!H469&gt;0,1,0)=2,1,0)</f>
        <v>0</v>
      </c>
    </row>
    <row r="470" spans="7:10" x14ac:dyDescent="0.25">
      <c r="G470" s="24" t="str">
        <f>IF(VierMeters!D470&gt;0,Grafiek_kalibratiemetingen!$R$13*VierMeters!D470+Grafiek_kalibratiemetingen!$R$14,TRIM(""))</f>
        <v/>
      </c>
      <c r="J470" s="2">
        <f>IF(IF(VierMeters!D470&gt;0,1,0)+IF(VierMeters!H470&gt;0,1,0)=2,1,0)</f>
        <v>0</v>
      </c>
    </row>
    <row r="471" spans="7:10" x14ac:dyDescent="0.25">
      <c r="G471" s="24" t="str">
        <f>IF(VierMeters!D471&gt;0,Grafiek_kalibratiemetingen!$R$13*VierMeters!D471+Grafiek_kalibratiemetingen!$R$14,TRIM(""))</f>
        <v/>
      </c>
      <c r="J471" s="2">
        <f>IF(IF(VierMeters!D471&gt;0,1,0)+IF(VierMeters!H471&gt;0,1,0)=2,1,0)</f>
        <v>0</v>
      </c>
    </row>
    <row r="472" spans="7:10" x14ac:dyDescent="0.25">
      <c r="G472" s="24" t="str">
        <f>IF(VierMeters!D472&gt;0,Grafiek_kalibratiemetingen!$R$13*VierMeters!D472+Grafiek_kalibratiemetingen!$R$14,TRIM(""))</f>
        <v/>
      </c>
      <c r="J472" s="2">
        <f>IF(IF(VierMeters!D472&gt;0,1,0)+IF(VierMeters!H472&gt;0,1,0)=2,1,0)</f>
        <v>0</v>
      </c>
    </row>
    <row r="473" spans="7:10" x14ac:dyDescent="0.25">
      <c r="G473" s="24" t="str">
        <f>IF(VierMeters!D473&gt;0,Grafiek_kalibratiemetingen!$R$13*VierMeters!D473+Grafiek_kalibratiemetingen!$R$14,TRIM(""))</f>
        <v/>
      </c>
      <c r="J473" s="2">
        <f>IF(IF(VierMeters!D473&gt;0,1,0)+IF(VierMeters!H473&gt;0,1,0)=2,1,0)</f>
        <v>0</v>
      </c>
    </row>
    <row r="474" spans="7:10" x14ac:dyDescent="0.25">
      <c r="G474" s="24" t="str">
        <f>IF(VierMeters!D474&gt;0,Grafiek_kalibratiemetingen!$R$13*VierMeters!D474+Grafiek_kalibratiemetingen!$R$14,TRIM(""))</f>
        <v/>
      </c>
      <c r="J474" s="2">
        <f>IF(IF(VierMeters!D474&gt;0,1,0)+IF(VierMeters!H474&gt;0,1,0)=2,1,0)</f>
        <v>0</v>
      </c>
    </row>
    <row r="475" spans="7:10" x14ac:dyDescent="0.25">
      <c r="G475" s="24" t="str">
        <f>IF(VierMeters!D475&gt;0,Grafiek_kalibratiemetingen!$R$13*VierMeters!D475+Grafiek_kalibratiemetingen!$R$14,TRIM(""))</f>
        <v/>
      </c>
      <c r="J475" s="2">
        <f>IF(IF(VierMeters!D475&gt;0,1,0)+IF(VierMeters!H475&gt;0,1,0)=2,1,0)</f>
        <v>0</v>
      </c>
    </row>
    <row r="476" spans="7:10" x14ac:dyDescent="0.25">
      <c r="G476" s="24" t="str">
        <f>IF(VierMeters!D476&gt;0,Grafiek_kalibratiemetingen!$R$13*VierMeters!D476+Grafiek_kalibratiemetingen!$R$14,TRIM(""))</f>
        <v/>
      </c>
      <c r="J476" s="2">
        <f>IF(IF(VierMeters!D476&gt;0,1,0)+IF(VierMeters!H476&gt;0,1,0)=2,1,0)</f>
        <v>0</v>
      </c>
    </row>
    <row r="477" spans="7:10" x14ac:dyDescent="0.25">
      <c r="G477" s="24" t="str">
        <f>IF(VierMeters!D477&gt;0,Grafiek_kalibratiemetingen!$R$13*VierMeters!D477+Grafiek_kalibratiemetingen!$R$14,TRIM(""))</f>
        <v/>
      </c>
      <c r="J477" s="2">
        <f>IF(IF(VierMeters!D477&gt;0,1,0)+IF(VierMeters!H477&gt;0,1,0)=2,1,0)</f>
        <v>0</v>
      </c>
    </row>
    <row r="478" spans="7:10" x14ac:dyDescent="0.25">
      <c r="G478" s="24" t="str">
        <f>IF(VierMeters!D478&gt;0,Grafiek_kalibratiemetingen!$R$13*VierMeters!D478+Grafiek_kalibratiemetingen!$R$14,TRIM(""))</f>
        <v/>
      </c>
      <c r="J478" s="2">
        <f>IF(IF(VierMeters!D478&gt;0,1,0)+IF(VierMeters!H478&gt;0,1,0)=2,1,0)</f>
        <v>0</v>
      </c>
    </row>
    <row r="479" spans="7:10" x14ac:dyDescent="0.25">
      <c r="G479" s="24" t="str">
        <f>IF(VierMeters!D479&gt;0,Grafiek_kalibratiemetingen!$R$13*VierMeters!D479+Grafiek_kalibratiemetingen!$R$14,TRIM(""))</f>
        <v/>
      </c>
      <c r="J479" s="2">
        <f>IF(IF(VierMeters!D479&gt;0,1,0)+IF(VierMeters!H479&gt;0,1,0)=2,1,0)</f>
        <v>0</v>
      </c>
    </row>
    <row r="480" spans="7:10" x14ac:dyDescent="0.25">
      <c r="G480" s="24" t="str">
        <f>IF(VierMeters!D480&gt;0,Grafiek_kalibratiemetingen!$R$13*VierMeters!D480+Grafiek_kalibratiemetingen!$R$14,TRIM(""))</f>
        <v/>
      </c>
      <c r="J480" s="2">
        <f>IF(IF(VierMeters!D480&gt;0,1,0)+IF(VierMeters!H480&gt;0,1,0)=2,1,0)</f>
        <v>0</v>
      </c>
    </row>
    <row r="481" spans="7:10" x14ac:dyDescent="0.25">
      <c r="G481" s="24" t="str">
        <f>IF(VierMeters!D481&gt;0,Grafiek_kalibratiemetingen!$R$13*VierMeters!D481+Grafiek_kalibratiemetingen!$R$14,TRIM(""))</f>
        <v/>
      </c>
      <c r="J481" s="2">
        <f>IF(IF(VierMeters!D481&gt;0,1,0)+IF(VierMeters!H481&gt;0,1,0)=2,1,0)</f>
        <v>0</v>
      </c>
    </row>
    <row r="482" spans="7:10" x14ac:dyDescent="0.25">
      <c r="G482" s="24" t="str">
        <f>IF(VierMeters!D482&gt;0,Grafiek_kalibratiemetingen!$R$13*VierMeters!D482+Grafiek_kalibratiemetingen!$R$14,TRIM(""))</f>
        <v/>
      </c>
      <c r="J482" s="2">
        <f>IF(IF(VierMeters!D482&gt;0,1,0)+IF(VierMeters!H482&gt;0,1,0)=2,1,0)</f>
        <v>0</v>
      </c>
    </row>
    <row r="483" spans="7:10" x14ac:dyDescent="0.25">
      <c r="G483" s="24" t="str">
        <f>IF(VierMeters!D483&gt;0,Grafiek_kalibratiemetingen!$R$13*VierMeters!D483+Grafiek_kalibratiemetingen!$R$14,TRIM(""))</f>
        <v/>
      </c>
      <c r="J483" s="2">
        <f>IF(IF(VierMeters!D483&gt;0,1,0)+IF(VierMeters!H483&gt;0,1,0)=2,1,0)</f>
        <v>0</v>
      </c>
    </row>
    <row r="484" spans="7:10" x14ac:dyDescent="0.25">
      <c r="G484" s="24" t="str">
        <f>IF(VierMeters!D484&gt;0,Grafiek_kalibratiemetingen!$R$13*VierMeters!D484+Grafiek_kalibratiemetingen!$R$14,TRIM(""))</f>
        <v/>
      </c>
    </row>
    <row r="485" spans="7:10" x14ac:dyDescent="0.25">
      <c r="G485" s="24" t="str">
        <f>IF(VierMeters!D485&gt;0,Grafiek_kalibratiemetingen!$R$13*VierMeters!D485+Grafiek_kalibratiemetingen!$R$14,TRIM(""))</f>
        <v/>
      </c>
    </row>
    <row r="486" spans="7:10" x14ac:dyDescent="0.25">
      <c r="G486" s="24" t="str">
        <f>IF(VierMeters!D486&gt;0,Grafiek_kalibratiemetingen!$R$13*VierMeters!D486+Grafiek_kalibratiemetingen!$R$14,TRIM(""))</f>
        <v/>
      </c>
    </row>
    <row r="487" spans="7:10" x14ac:dyDescent="0.25">
      <c r="G487" s="24" t="str">
        <f>IF(VierMeters!D487&gt;0,Grafiek_kalibratiemetingen!$R$13*VierMeters!D487+Grafiek_kalibratiemetingen!$R$14,TRIM(""))</f>
        <v/>
      </c>
    </row>
    <row r="488" spans="7:10" x14ac:dyDescent="0.25">
      <c r="G488" s="24" t="str">
        <f>IF(VierMeters!D488&gt;0,Grafiek_kalibratiemetingen!$R$13*VierMeters!D488+Grafiek_kalibratiemetingen!$R$14,TRIM(""))</f>
        <v/>
      </c>
    </row>
    <row r="489" spans="7:10" x14ac:dyDescent="0.25">
      <c r="G489" s="24" t="str">
        <f>IF(VierMeters!D489&gt;0,Grafiek_kalibratiemetingen!$R$13*VierMeters!D489+Grafiek_kalibratiemetingen!$R$14,TRIM(""))</f>
        <v/>
      </c>
    </row>
    <row r="490" spans="7:10" x14ac:dyDescent="0.25">
      <c r="G490" s="24" t="str">
        <f>IF(VierMeters!D490&gt;0,Grafiek_kalibratiemetingen!$R$13*VierMeters!D490+Grafiek_kalibratiemetingen!$R$14,TRIM(""))</f>
        <v/>
      </c>
    </row>
    <row r="491" spans="7:10" x14ac:dyDescent="0.25">
      <c r="G491" s="24" t="str">
        <f>IF(VierMeters!D491&gt;0,Grafiek_kalibratiemetingen!$R$13*VierMeters!D491+Grafiek_kalibratiemetingen!$R$14,TRIM(""))</f>
        <v/>
      </c>
    </row>
    <row r="492" spans="7:10" x14ac:dyDescent="0.25">
      <c r="G492" s="24" t="str">
        <f>IF(VierMeters!D492&gt;0,Grafiek_kalibratiemetingen!$R$13*VierMeters!D492+Grafiek_kalibratiemetingen!$R$14,TRIM(""))</f>
        <v/>
      </c>
    </row>
    <row r="493" spans="7:10" x14ac:dyDescent="0.25">
      <c r="G493" s="24" t="str">
        <f>IF(J493,Grafiek_kalibratiemetingen!$R$13*VierMeters!D493+Grafiek_kalibratiemetingen!$R$14,TRIM(""))</f>
        <v/>
      </c>
    </row>
    <row r="494" spans="7:10" x14ac:dyDescent="0.25">
      <c r="G494" s="24" t="str">
        <f>IF(J494,Grafiek_kalibratiemetingen!$R$13*VierMeters!D494+Grafiek_kalibratiemetingen!$R$14,TRIM(""))</f>
        <v/>
      </c>
    </row>
    <row r="495" spans="7:10" x14ac:dyDescent="0.25">
      <c r="G495" s="24" t="str">
        <f>IF(J495,Grafiek_kalibratiemetingen!$R$13*VierMeters!D495+Grafiek_kalibratiemetingen!$R$14,TRIM(""))</f>
        <v/>
      </c>
    </row>
    <row r="496" spans="7:10" x14ac:dyDescent="0.25">
      <c r="G496" s="24" t="str">
        <f>IF(J496,Grafiek_kalibratiemetingen!$R$13*VierMeters!D496+Grafiek_kalibratiemetingen!$R$14,TRIM(""))</f>
        <v/>
      </c>
    </row>
    <row r="497" spans="7:7" x14ac:dyDescent="0.25">
      <c r="G497" s="24" t="str">
        <f>IF(J497,Grafiek_kalibratiemetingen!$R$13*VierMeters!D497+Grafiek_kalibratiemetingen!$R$14,TRIM(""))</f>
        <v/>
      </c>
    </row>
    <row r="498" spans="7:7" x14ac:dyDescent="0.25">
      <c r="G498" s="24" t="str">
        <f>IF(J498,Grafiek_kalibratiemetingen!$R$13*VierMeters!D498+Grafiek_kalibratiemetingen!$R$14,TRIM(""))</f>
        <v/>
      </c>
    </row>
    <row r="499" spans="7:7" x14ac:dyDescent="0.25">
      <c r="G499" s="24" t="str">
        <f>IF(J499,Grafiek_kalibratiemetingen!$R$13*VierMeters!D499+Grafiek_kalibratiemetingen!$R$14,TRIM(""))</f>
        <v/>
      </c>
    </row>
    <row r="500" spans="7:7" x14ac:dyDescent="0.25">
      <c r="G500" s="24" t="str">
        <f>IF(J500,Grafiek_kalibratiemetingen!$R$13*VierMeters!D500+Grafiek_kalibratiemetingen!$R$14,TRIM(""))</f>
        <v/>
      </c>
    </row>
    <row r="501" spans="7:7" x14ac:dyDescent="0.25">
      <c r="G501" s="24" t="str">
        <f>IF(J501,Grafiek_kalibratiemetingen!$R$13*VierMeters!D501+Grafiek_kalibratiemetingen!$R$14,TRIM(""))</f>
        <v/>
      </c>
    </row>
    <row r="502" spans="7:7" x14ac:dyDescent="0.25">
      <c r="G502" s="24" t="str">
        <f>IF(J502,Grafiek_kalibratiemetingen!$R$13*VierMeters!D502+Grafiek_kalibratiemetingen!$R$14,TRIM(""))</f>
        <v/>
      </c>
    </row>
    <row r="503" spans="7:7" x14ac:dyDescent="0.25">
      <c r="G503" s="24" t="str">
        <f>IF(J503,Grafiek_kalibratiemetingen!$R$13*VierMeters!D503+Grafiek_kalibratiemetingen!$R$14,TRIM(""))</f>
        <v/>
      </c>
    </row>
    <row r="504" spans="7:7" x14ac:dyDescent="0.25">
      <c r="G504" s="24" t="str">
        <f>IF(J504,Grafiek_kalibratiemetingen!$R$13*VierMeters!D504+Grafiek_kalibratiemetingen!$R$14,TRIM(""))</f>
        <v/>
      </c>
    </row>
    <row r="505" spans="7:7" x14ac:dyDescent="0.25">
      <c r="G505" s="24" t="str">
        <f>IF(J505,Grafiek_kalibratiemetingen!$R$13*VierMeters!D505+Grafiek_kalibratiemetingen!$R$14,TRIM(""))</f>
        <v/>
      </c>
    </row>
    <row r="506" spans="7:7" x14ac:dyDescent="0.25">
      <c r="G506" s="24" t="str">
        <f>IF(J506,Grafiek_kalibratiemetingen!$R$13*VierMeters!D506+Grafiek_kalibratiemetingen!$R$14,TRIM(""))</f>
        <v/>
      </c>
    </row>
    <row r="507" spans="7:7" x14ac:dyDescent="0.25">
      <c r="G507" s="24" t="str">
        <f>IF(J507,Grafiek_kalibratiemetingen!$R$13*VierMeters!D507+Grafiek_kalibratiemetingen!$R$14,TRIM(""))</f>
        <v/>
      </c>
    </row>
    <row r="508" spans="7:7" x14ac:dyDescent="0.25">
      <c r="G508" s="24" t="str">
        <f>IF(J508,Grafiek_kalibratiemetingen!$R$13*VierMeters!D508+Grafiek_kalibratiemetingen!$R$14,TRIM(""))</f>
        <v/>
      </c>
    </row>
    <row r="509" spans="7:7" x14ac:dyDescent="0.25">
      <c r="G509" s="24" t="str">
        <f>IF(J509,Grafiek_kalibratiemetingen!$R$13*VierMeters!D509+Grafiek_kalibratiemetingen!$R$14,TRIM(""))</f>
        <v/>
      </c>
    </row>
    <row r="510" spans="7:7" x14ac:dyDescent="0.25">
      <c r="G510" s="24" t="str">
        <f>IF(J510,Grafiek_kalibratiemetingen!$R$13*VierMeters!D510+Grafiek_kalibratiemetingen!$R$14,TRIM(""))</f>
        <v/>
      </c>
    </row>
    <row r="511" spans="7:7" x14ac:dyDescent="0.25">
      <c r="G511" s="24" t="str">
        <f>IF(J511,Grafiek_kalibratiemetingen!$R$13*VierMeters!D511+Grafiek_kalibratiemetingen!$R$14,TRIM(""))</f>
        <v/>
      </c>
    </row>
    <row r="512" spans="7:7" x14ac:dyDescent="0.25">
      <c r="G512" s="24" t="str">
        <f>IF(J512,Grafiek_kalibratiemetingen!$R$13*VierMeters!D512+Grafiek_kalibratiemetingen!$R$14,TRIM(""))</f>
        <v/>
      </c>
    </row>
    <row r="513" spans="7:7" x14ac:dyDescent="0.25">
      <c r="G513" s="24" t="str">
        <f>IF(J513,Grafiek_kalibratiemetingen!$R$13*VierMeters!D513+Grafiek_kalibratiemetingen!$R$14,TRIM(""))</f>
        <v/>
      </c>
    </row>
    <row r="514" spans="7:7" x14ac:dyDescent="0.25">
      <c r="G514" s="24" t="str">
        <f>IF(J514,Grafiek_kalibratiemetingen!$R$13*VierMeters!D514+Grafiek_kalibratiemetingen!$R$14,TRIM(""))</f>
        <v/>
      </c>
    </row>
    <row r="515" spans="7:7" x14ac:dyDescent="0.25">
      <c r="G515" s="24" t="str">
        <f>IF(J515,Grafiek_kalibratiemetingen!$R$13*VierMeters!D515+Grafiek_kalibratiemetingen!$R$14,TRIM(""))</f>
        <v/>
      </c>
    </row>
    <row r="516" spans="7:7" x14ac:dyDescent="0.25">
      <c r="G516" s="24" t="str">
        <f>IF(J516,Grafiek_kalibratiemetingen!$R$13*VierMeters!D516+Grafiek_kalibratiemetingen!$R$14,TRIM(""))</f>
        <v/>
      </c>
    </row>
    <row r="517" spans="7:7" x14ac:dyDescent="0.25">
      <c r="G517" s="24" t="str">
        <f>IF(J517,Grafiek_kalibratiemetingen!$R$13*VierMeters!D517+Grafiek_kalibratiemetingen!$R$14,TRIM(""))</f>
        <v/>
      </c>
    </row>
    <row r="518" spans="7:7" x14ac:dyDescent="0.25">
      <c r="G518" s="24" t="str">
        <f>IF(J518,Grafiek_kalibratiemetingen!$R$13*VierMeters!D518+Grafiek_kalibratiemetingen!$R$14,TRIM(""))</f>
        <v/>
      </c>
    </row>
    <row r="519" spans="7:7" x14ac:dyDescent="0.25">
      <c r="G519" s="24" t="str">
        <f>IF(J519,Grafiek_kalibratiemetingen!$R$13*VierMeters!D519+Grafiek_kalibratiemetingen!$R$14,TRIM(""))</f>
        <v/>
      </c>
    </row>
    <row r="520" spans="7:7" x14ac:dyDescent="0.25">
      <c r="G520" s="24" t="str">
        <f>IF(J520,Grafiek_kalibratiemetingen!$R$13*VierMeters!D520+Grafiek_kalibratiemetingen!$R$14,TRIM(""))</f>
        <v/>
      </c>
    </row>
    <row r="521" spans="7:7" x14ac:dyDescent="0.25">
      <c r="G521" s="24" t="str">
        <f>IF(J521,Grafiek_kalibratiemetingen!$R$13*VierMeters!D521+Grafiek_kalibratiemetingen!$R$14,TRIM(""))</f>
        <v/>
      </c>
    </row>
    <row r="522" spans="7:7" x14ac:dyDescent="0.25">
      <c r="G522" s="24" t="str">
        <f>IF(J522,Grafiek_kalibratiemetingen!$R$13*VierMeters!D522+Grafiek_kalibratiemetingen!$R$14,TRIM(""))</f>
        <v/>
      </c>
    </row>
    <row r="523" spans="7:7" x14ac:dyDescent="0.25">
      <c r="G523" s="24" t="str">
        <f>IF(J523,Grafiek_kalibratiemetingen!$R$13*VierMeters!D523+Grafiek_kalibratiemetingen!$R$14,TRIM(""))</f>
        <v/>
      </c>
    </row>
    <row r="524" spans="7:7" x14ac:dyDescent="0.25">
      <c r="G524" s="24" t="str">
        <f>IF(J524,Grafiek_kalibratiemetingen!$R$13*VierMeters!D524+Grafiek_kalibratiemetingen!$R$14,TRIM(""))</f>
        <v/>
      </c>
    </row>
    <row r="525" spans="7:7" x14ac:dyDescent="0.25">
      <c r="G525" s="24" t="str">
        <f>IF(J525,Grafiek_kalibratiemetingen!$R$13*VierMeters!D525+Grafiek_kalibratiemetingen!$R$14,TRIM(""))</f>
        <v/>
      </c>
    </row>
    <row r="526" spans="7:7" x14ac:dyDescent="0.25">
      <c r="G526" s="24" t="str">
        <f>IF(J526,Grafiek_kalibratiemetingen!$R$13*VierMeters!D526+Grafiek_kalibratiemetingen!$R$14,TRIM(""))</f>
        <v/>
      </c>
    </row>
    <row r="527" spans="7:7" x14ac:dyDescent="0.25">
      <c r="G527" s="24" t="str">
        <f>IF(J527,Grafiek_kalibratiemetingen!$R$13*VierMeters!D527+Grafiek_kalibratiemetingen!$R$14,TRIM(""))</f>
        <v/>
      </c>
    </row>
    <row r="528" spans="7:7" x14ac:dyDescent="0.25">
      <c r="G528" s="24" t="str">
        <f>IF(J528,Grafiek_kalibratiemetingen!$R$13*VierMeters!D528+Grafiek_kalibratiemetingen!$R$14,TRIM(""))</f>
        <v/>
      </c>
    </row>
    <row r="529" spans="7:7" x14ac:dyDescent="0.25">
      <c r="G529" s="24" t="str">
        <f>IF(J529,Grafiek_kalibratiemetingen!$R$13*VierMeters!D529+Grafiek_kalibratiemetingen!$R$14,TRIM(""))</f>
        <v/>
      </c>
    </row>
    <row r="530" spans="7:7" x14ac:dyDescent="0.25">
      <c r="G530" s="24" t="str">
        <f>IF(J530,Grafiek_kalibratiemetingen!$R$13*VierMeters!D530+Grafiek_kalibratiemetingen!$R$14,TRIM(""))</f>
        <v/>
      </c>
    </row>
    <row r="531" spans="7:7" x14ac:dyDescent="0.25">
      <c r="G531" s="24" t="str">
        <f>IF(J531,Grafiek_kalibratiemetingen!$R$13*VierMeters!D531+Grafiek_kalibratiemetingen!$R$14,TRIM(""))</f>
        <v/>
      </c>
    </row>
    <row r="532" spans="7:7" x14ac:dyDescent="0.25">
      <c r="G532" s="24" t="str">
        <f>IF(J532,Grafiek_kalibratiemetingen!$R$13*VierMeters!D532+Grafiek_kalibratiemetingen!$R$14,TRIM(""))</f>
        <v/>
      </c>
    </row>
    <row r="533" spans="7:7" x14ac:dyDescent="0.25">
      <c r="G533" s="24" t="str">
        <f>IF(J533,Grafiek_kalibratiemetingen!$R$13*VierMeters!D533+Grafiek_kalibratiemetingen!$R$14,TRIM(""))</f>
        <v/>
      </c>
    </row>
    <row r="534" spans="7:7" x14ac:dyDescent="0.25">
      <c r="G534" s="24" t="str">
        <f>IF(J534,Grafiek_kalibratiemetingen!$R$13*VierMeters!D534+Grafiek_kalibratiemetingen!$R$14,TRIM(""))</f>
        <v/>
      </c>
    </row>
    <row r="535" spans="7:7" x14ac:dyDescent="0.25">
      <c r="G535" s="24" t="str">
        <f>IF(J535,Grafiek_kalibratiemetingen!$R$13*VierMeters!D535+Grafiek_kalibratiemetingen!$R$14,TRIM(""))</f>
        <v/>
      </c>
    </row>
    <row r="536" spans="7:7" x14ac:dyDescent="0.25">
      <c r="G536" s="24" t="str">
        <f>IF(J536,Grafiek_kalibratiemetingen!$R$13*VierMeters!D536+Grafiek_kalibratiemetingen!$R$14,TRIM(""))</f>
        <v/>
      </c>
    </row>
    <row r="537" spans="7:7" x14ac:dyDescent="0.25">
      <c r="G537" s="24" t="str">
        <f>IF(J537,Grafiek_kalibratiemetingen!$R$13*VierMeters!D537+Grafiek_kalibratiemetingen!$R$14,TRIM(""))</f>
        <v/>
      </c>
    </row>
    <row r="538" spans="7:7" x14ac:dyDescent="0.25">
      <c r="G538" s="24" t="str">
        <f>IF(J538,Grafiek_kalibratiemetingen!$R$13*VierMeters!D538+Grafiek_kalibratiemetingen!$R$14,TRIM(""))</f>
        <v/>
      </c>
    </row>
    <row r="539" spans="7:7" x14ac:dyDescent="0.25">
      <c r="G539" s="24" t="str">
        <f>IF(J539,Grafiek_kalibratiemetingen!$R$13*VierMeters!D539+Grafiek_kalibratiemetingen!$R$14,TRIM(""))</f>
        <v/>
      </c>
    </row>
    <row r="540" spans="7:7" x14ac:dyDescent="0.25">
      <c r="G540" s="24" t="str">
        <f>IF(J540,Grafiek_kalibratiemetingen!$R$13*VierMeters!D540+Grafiek_kalibratiemetingen!$R$14,TRIM(""))</f>
        <v/>
      </c>
    </row>
    <row r="541" spans="7:7" x14ac:dyDescent="0.25">
      <c r="G541" s="24" t="str">
        <f>IF(J541,Grafiek_kalibratiemetingen!$R$13*VierMeters!D541+Grafiek_kalibratiemetingen!$R$14,TRIM(""))</f>
        <v/>
      </c>
    </row>
    <row r="542" spans="7:7" x14ac:dyDescent="0.25">
      <c r="G542" s="24" t="str">
        <f>IF(J542,Grafiek_kalibratiemetingen!$R$13*VierMeters!D542+Grafiek_kalibratiemetingen!$R$14,TRIM(""))</f>
        <v/>
      </c>
    </row>
    <row r="543" spans="7:7" x14ac:dyDescent="0.25">
      <c r="G543" s="24" t="str">
        <f>IF(J543,Grafiek_kalibratiemetingen!$R$13*VierMeters!D543+Grafiek_kalibratiemetingen!$R$14,TRIM(""))</f>
        <v/>
      </c>
    </row>
    <row r="544" spans="7:7" x14ac:dyDescent="0.25">
      <c r="G544" s="24" t="str">
        <f>IF(J544,Grafiek_kalibratiemetingen!$R$13*VierMeters!D544+Grafiek_kalibratiemetingen!$R$14,TRIM(""))</f>
        <v/>
      </c>
    </row>
    <row r="545" spans="7:7" x14ac:dyDescent="0.25">
      <c r="G545" s="24" t="str">
        <f>IF(J545,Grafiek_kalibratiemetingen!$R$13*VierMeters!D545+Grafiek_kalibratiemetingen!$R$14,TRIM(""))</f>
        <v/>
      </c>
    </row>
    <row r="546" spans="7:7" x14ac:dyDescent="0.25">
      <c r="G546" s="24" t="str">
        <f>IF(J546,Grafiek_kalibratiemetingen!$R$13*VierMeters!D546+Grafiek_kalibratiemetingen!$R$14,TRIM(""))</f>
        <v/>
      </c>
    </row>
    <row r="547" spans="7:7" x14ac:dyDescent="0.25">
      <c r="G547" s="24" t="str">
        <f>IF(J547,Grafiek_kalibratiemetingen!$R$13*VierMeters!D547+Grafiek_kalibratiemetingen!$R$14,TRIM(""))</f>
        <v/>
      </c>
    </row>
    <row r="548" spans="7:7" x14ac:dyDescent="0.25">
      <c r="G548" s="24" t="str">
        <f>IF(J548,Grafiek_kalibratiemetingen!$R$13*VierMeters!D548+Grafiek_kalibratiemetingen!$R$14,TRIM(""))</f>
        <v/>
      </c>
    </row>
    <row r="549" spans="7:7" x14ac:dyDescent="0.25">
      <c r="G549" s="24" t="str">
        <f>IF(J549,Grafiek_kalibratiemetingen!$R$13*VierMeters!D549+Grafiek_kalibratiemetingen!$R$14,TRIM(""))</f>
        <v/>
      </c>
    </row>
    <row r="550" spans="7:7" x14ac:dyDescent="0.25">
      <c r="G550" s="24" t="str">
        <f>IF(J550,Grafiek_kalibratiemetingen!$R$13*VierMeters!D550+Grafiek_kalibratiemetingen!$R$14,TRIM(""))</f>
        <v/>
      </c>
    </row>
    <row r="551" spans="7:7" x14ac:dyDescent="0.25">
      <c r="G551" s="24" t="str">
        <f>IF(J551,Grafiek_kalibratiemetingen!$R$13*VierMeters!D551+Grafiek_kalibratiemetingen!$R$14,TRIM(""))</f>
        <v/>
      </c>
    </row>
    <row r="552" spans="7:7" x14ac:dyDescent="0.25">
      <c r="G552" s="24" t="str">
        <f>IF(J552,Grafiek_kalibratiemetingen!$R$13*VierMeters!D552+Grafiek_kalibratiemetingen!$R$14,TRIM(""))</f>
        <v/>
      </c>
    </row>
    <row r="553" spans="7:7" x14ac:dyDescent="0.25">
      <c r="G553" s="24" t="str">
        <f>IF(J553,Grafiek_kalibratiemetingen!$R$13*VierMeters!D553+Grafiek_kalibratiemetingen!$R$14,TRIM(""))</f>
        <v/>
      </c>
    </row>
    <row r="554" spans="7:7" x14ac:dyDescent="0.25">
      <c r="G554" s="24" t="str">
        <f>IF(J554,Grafiek_kalibratiemetingen!$R$13*VierMeters!D554+Grafiek_kalibratiemetingen!$R$14,TRIM(""))</f>
        <v/>
      </c>
    </row>
    <row r="555" spans="7:7" x14ac:dyDescent="0.25">
      <c r="G555" s="24" t="str">
        <f>IF(J555,Grafiek_kalibratiemetingen!$R$13*VierMeters!D555+Grafiek_kalibratiemetingen!$R$14,TRIM(""))</f>
        <v/>
      </c>
    </row>
    <row r="556" spans="7:7" x14ac:dyDescent="0.25">
      <c r="G556" s="24" t="str">
        <f>IF(J556,Grafiek_kalibratiemetingen!$R$13*VierMeters!D556+Grafiek_kalibratiemetingen!$R$14,TRIM(""))</f>
        <v/>
      </c>
    </row>
    <row r="557" spans="7:7" x14ac:dyDescent="0.25">
      <c r="G557" s="24" t="str">
        <f>IF(J557,Grafiek_kalibratiemetingen!$R$13*VierMeters!D557+Grafiek_kalibratiemetingen!$R$14,TRIM(""))</f>
        <v/>
      </c>
    </row>
    <row r="558" spans="7:7" x14ac:dyDescent="0.25">
      <c r="G558" s="24" t="str">
        <f>IF(J558,Grafiek_kalibratiemetingen!$R$13*VierMeters!D558+Grafiek_kalibratiemetingen!$R$14,TRIM(""))</f>
        <v/>
      </c>
    </row>
    <row r="559" spans="7:7" x14ac:dyDescent="0.25">
      <c r="G559" s="24" t="str">
        <f>IF(J559,Grafiek_kalibratiemetingen!$R$13*VierMeters!D559+Grafiek_kalibratiemetingen!$R$14,TRIM(""))</f>
        <v/>
      </c>
    </row>
    <row r="560" spans="7:7" x14ac:dyDescent="0.25">
      <c r="G560" s="24" t="str">
        <f>IF(J560,Grafiek_kalibratiemetingen!$R$13*VierMeters!D560+Grafiek_kalibratiemetingen!$R$14,TRIM(""))</f>
        <v/>
      </c>
    </row>
    <row r="561" spans="7:7" x14ac:dyDescent="0.25">
      <c r="G561" s="24" t="str">
        <f>IF(J561,Grafiek_kalibratiemetingen!$R$13*VierMeters!D561+Grafiek_kalibratiemetingen!$R$14,TRIM(""))</f>
        <v/>
      </c>
    </row>
    <row r="562" spans="7:7" x14ac:dyDescent="0.25">
      <c r="G562" s="24" t="str">
        <f>IF(J562,Grafiek_kalibratiemetingen!$R$13*VierMeters!D562+Grafiek_kalibratiemetingen!$R$14,TRIM(""))</f>
        <v/>
      </c>
    </row>
    <row r="563" spans="7:7" x14ac:dyDescent="0.25">
      <c r="G563" s="24" t="str">
        <f>IF(J563,Grafiek_kalibratiemetingen!$R$13*VierMeters!D563+Grafiek_kalibratiemetingen!$R$14,TRIM(""))</f>
        <v/>
      </c>
    </row>
    <row r="564" spans="7:7" x14ac:dyDescent="0.25">
      <c r="G564" s="24" t="str">
        <f>IF(J564,Grafiek_kalibratiemetingen!$R$13*VierMeters!D564+Grafiek_kalibratiemetingen!$R$14,TRIM(""))</f>
        <v/>
      </c>
    </row>
    <row r="565" spans="7:7" x14ac:dyDescent="0.25">
      <c r="G565" s="24" t="str">
        <f>IF(J565,Grafiek_kalibratiemetingen!$R$13*VierMeters!D565+Grafiek_kalibratiemetingen!$R$14,TRIM(""))</f>
        <v/>
      </c>
    </row>
    <row r="566" spans="7:7" x14ac:dyDescent="0.25">
      <c r="G566" s="24" t="str">
        <f>IF(J566,Grafiek_kalibratiemetingen!$R$13*VierMeters!D566+Grafiek_kalibratiemetingen!$R$14,TRIM(""))</f>
        <v/>
      </c>
    </row>
    <row r="567" spans="7:7" x14ac:dyDescent="0.25">
      <c r="G567" s="24" t="str">
        <f>IF(J567,Grafiek_kalibratiemetingen!$R$13*VierMeters!D567+Grafiek_kalibratiemetingen!$R$14,TRIM(""))</f>
        <v/>
      </c>
    </row>
  </sheetData>
  <mergeCells count="2">
    <mergeCell ref="F2:J2"/>
    <mergeCell ref="N2:P2"/>
  </mergeCells>
  <conditionalFormatting sqref="H4:J1048576">
    <cfRule type="notContainsBlanks" dxfId="33" priority="7">
      <formula>LEN(TRIM(H4))&gt;0</formula>
    </cfRule>
  </conditionalFormatting>
  <conditionalFormatting sqref="C4:E1048576">
    <cfRule type="notContainsBlanks" dxfId="32" priority="6">
      <formula>LEN(TRIM(C4))&gt;0</formula>
    </cfRule>
  </conditionalFormatting>
  <conditionalFormatting sqref="G4:G1048576">
    <cfRule type="notContainsBlanks" dxfId="31" priority="4">
      <formula>LEN(TRIM(G4))&gt;0</formula>
    </cfRule>
  </conditionalFormatting>
  <conditionalFormatting sqref="C4:J1048576">
    <cfRule type="containsBlanks" dxfId="30" priority="1">
      <formula>LEN(TRIM(C4))=0</formula>
    </cfRule>
  </conditionalFormatting>
  <conditionalFormatting sqref="F4:F1048576">
    <cfRule type="notContainsBlanks" dxfId="29" priority="3">
      <formula>LEN(TRIM(F4))&gt;0</formula>
    </cfRule>
  </conditionalFormatting>
  <conditionalFormatting sqref="J4:J1048576">
    <cfRule type="cellIs" dxfId="28" priority="5" operator="equal">
      <formula>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workbookViewId="0">
      <selection activeCell="A7" sqref="A7"/>
    </sheetView>
  </sheetViews>
  <sheetFormatPr defaultRowHeight="15" x14ac:dyDescent="0.25"/>
  <cols>
    <col min="1" max="1" width="15.140625" bestFit="1" customWidth="1"/>
    <col min="2" max="2" width="10.7109375" bestFit="1" customWidth="1"/>
    <col min="3" max="3" width="22.5703125" bestFit="1" customWidth="1"/>
    <col min="5" max="5" width="16.85546875" customWidth="1"/>
    <col min="8" max="8" width="9.42578125" bestFit="1" customWidth="1"/>
    <col min="9" max="9" width="10.28515625" bestFit="1" customWidth="1"/>
  </cols>
  <sheetData>
    <row r="1" spans="1:9" x14ac:dyDescent="0.25">
      <c r="C1" s="67" t="s">
        <v>131</v>
      </c>
      <c r="D1" s="67"/>
      <c r="E1" s="67" t="s">
        <v>130</v>
      </c>
      <c r="F1" s="67"/>
    </row>
    <row r="2" spans="1:9" x14ac:dyDescent="0.25">
      <c r="A2" s="17" t="s">
        <v>134</v>
      </c>
      <c r="B2" s="17" t="s">
        <v>135</v>
      </c>
      <c r="C2" s="68" t="s">
        <v>132</v>
      </c>
      <c r="D2" s="68" t="s">
        <v>133</v>
      </c>
      <c r="E2" s="68" t="s">
        <v>132</v>
      </c>
      <c r="F2" s="68" t="s">
        <v>133</v>
      </c>
      <c r="H2" s="68" t="s">
        <v>137</v>
      </c>
      <c r="I2" s="68" t="s">
        <v>136</v>
      </c>
    </row>
    <row r="3" spans="1:9" x14ac:dyDescent="0.25">
      <c r="A3">
        <v>256</v>
      </c>
      <c r="B3" s="55">
        <v>42570</v>
      </c>
      <c r="C3">
        <v>10.9</v>
      </c>
      <c r="D3">
        <v>27.5</v>
      </c>
      <c r="E3">
        <v>11</v>
      </c>
      <c r="F3">
        <v>28</v>
      </c>
      <c r="H3">
        <f>E3-C3</f>
        <v>9.9999999999999645E-2</v>
      </c>
      <c r="I3">
        <f>F3-D3</f>
        <v>0.5</v>
      </c>
    </row>
    <row r="4" spans="1:9" x14ac:dyDescent="0.25">
      <c r="A4">
        <v>255</v>
      </c>
      <c r="B4" s="55">
        <v>42570</v>
      </c>
      <c r="C4">
        <v>11.9</v>
      </c>
      <c r="D4">
        <v>27.5</v>
      </c>
      <c r="E4">
        <v>12</v>
      </c>
      <c r="F4">
        <v>27.9</v>
      </c>
      <c r="H4">
        <f t="shared" ref="H4:H6" si="0">E4-C4</f>
        <v>9.9999999999999645E-2</v>
      </c>
      <c r="I4">
        <f t="shared" ref="I4:I6" si="1">F4-D4</f>
        <v>0.39999999999999858</v>
      </c>
    </row>
    <row r="5" spans="1:9" x14ac:dyDescent="0.25">
      <c r="A5">
        <v>257</v>
      </c>
      <c r="B5" s="55">
        <v>42570</v>
      </c>
      <c r="C5">
        <v>14.1</v>
      </c>
      <c r="D5">
        <v>27.4</v>
      </c>
      <c r="E5">
        <v>14.5</v>
      </c>
      <c r="F5">
        <v>27.9</v>
      </c>
      <c r="H5">
        <f t="shared" si="0"/>
        <v>0.40000000000000036</v>
      </c>
      <c r="I5">
        <f t="shared" si="1"/>
        <v>0.5</v>
      </c>
    </row>
    <row r="6" spans="1:9" x14ac:dyDescent="0.25">
      <c r="A6">
        <v>253</v>
      </c>
      <c r="B6" s="55">
        <v>42570</v>
      </c>
      <c r="C6">
        <v>11.7</v>
      </c>
      <c r="D6">
        <v>27.7</v>
      </c>
      <c r="E6">
        <v>11.7</v>
      </c>
      <c r="F6">
        <v>28</v>
      </c>
      <c r="H6">
        <f t="shared" si="0"/>
        <v>0</v>
      </c>
      <c r="I6">
        <f t="shared" si="1"/>
        <v>0.30000000000000071</v>
      </c>
    </row>
  </sheetData>
  <mergeCells count="2">
    <mergeCell ref="C1:D1"/>
    <mergeCell ref="E1:F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11</v>
      </c>
      <c r="B1">
        <f t="shared" si="0"/>
        <v>11</v>
      </c>
      <c r="C1">
        <f t="shared" si="0"/>
        <v>11</v>
      </c>
      <c r="D1">
        <f t="shared" si="0"/>
        <v>11</v>
      </c>
      <c r="G1">
        <f>COUNT(G$4:G$65000)</f>
        <v>11</v>
      </c>
      <c r="H1">
        <f>COUNT(H$4:H$65000)</f>
        <v>11</v>
      </c>
      <c r="J1">
        <f t="shared" ref="J1:Q1" si="1">COUNT(J$4:J$65000)</f>
        <v>0</v>
      </c>
      <c r="K1">
        <f t="shared" si="1"/>
        <v>0</v>
      </c>
      <c r="L1">
        <f t="shared" si="1"/>
        <v>11</v>
      </c>
      <c r="M1">
        <f>COUNT(M$4:M$65000)</f>
        <v>0</v>
      </c>
      <c r="N1">
        <f t="shared" si="1"/>
        <v>0</v>
      </c>
      <c r="O1">
        <f t="shared" si="1"/>
        <v>11</v>
      </c>
      <c r="P1">
        <f t="shared" si="1"/>
        <v>0</v>
      </c>
      <c r="Q1">
        <f t="shared" si="1"/>
        <v>0</v>
      </c>
    </row>
    <row r="2" spans="1:25" ht="32.25" customHeight="1" x14ac:dyDescent="0.25">
      <c r="E2" s="63" t="s">
        <v>114</v>
      </c>
      <c r="F2" s="63"/>
      <c r="G2" s="63"/>
      <c r="H2" s="63"/>
      <c r="I2" s="63"/>
      <c r="N2" s="64" t="s">
        <v>115</v>
      </c>
      <c r="O2" s="64"/>
      <c r="P2" s="64"/>
    </row>
    <row r="3" spans="1:25" ht="45" x14ac:dyDescent="0.25">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3" t="s">
        <v>94</v>
      </c>
      <c r="S3" s="44" t="s">
        <v>101</v>
      </c>
      <c r="X3" s="17" t="s">
        <v>92</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129</v>
      </c>
      <c r="K4" s="28" t="s">
        <v>14</v>
      </c>
      <c r="L4" s="28">
        <v>729</v>
      </c>
      <c r="M4" s="28" t="s">
        <v>15</v>
      </c>
      <c r="N4" s="28" t="s">
        <v>16</v>
      </c>
      <c r="O4" s="42">
        <v>42566</v>
      </c>
      <c r="P4" s="28" t="s">
        <v>19</v>
      </c>
      <c r="Q4" s="28"/>
      <c r="R4">
        <f>G4*C4</f>
        <v>147136</v>
      </c>
      <c r="S4">
        <f>C4*C4</f>
        <v>147865600</v>
      </c>
      <c r="X4" s="17" t="s">
        <v>90</v>
      </c>
      <c r="Y4" s="18">
        <f>-SUM(R4:R50000)</f>
        <v>-946168.5</v>
      </c>
    </row>
    <row r="5" spans="1:25" x14ac:dyDescent="0.25">
      <c r="A5" s="28">
        <v>9359</v>
      </c>
      <c r="B5" s="38">
        <v>25744</v>
      </c>
      <c r="C5" s="38">
        <v>7956</v>
      </c>
      <c r="D5" s="38">
        <v>30</v>
      </c>
      <c r="E5" s="39">
        <f t="shared" ref="E5:E68" si="2">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129</v>
      </c>
      <c r="K5" s="28" t="s">
        <v>14</v>
      </c>
      <c r="L5" s="28">
        <v>729</v>
      </c>
      <c r="M5" t="s">
        <v>15</v>
      </c>
      <c r="N5" s="28" t="s">
        <v>16</v>
      </c>
      <c r="O5" s="42">
        <v>42566</v>
      </c>
      <c r="P5" s="28" t="s">
        <v>19</v>
      </c>
      <c r="Q5" s="28"/>
      <c r="R5">
        <f>G5*C5</f>
        <v>124113.59999999999</v>
      </c>
      <c r="S5">
        <f>C5*C5</f>
        <v>63297936</v>
      </c>
      <c r="X5" s="17" t="s">
        <v>97</v>
      </c>
      <c r="Y5">
        <f>AVERAGEIF(I4:I50000,"=1",G4:G50000)</f>
        <v>13.481818181818181</v>
      </c>
    </row>
    <row r="6" spans="1:25" x14ac:dyDescent="0.25">
      <c r="A6" s="28">
        <v>9453</v>
      </c>
      <c r="B6" s="38">
        <v>20492</v>
      </c>
      <c r="C6" s="38">
        <v>3801</v>
      </c>
      <c r="D6" s="38">
        <v>30</v>
      </c>
      <c r="E6" s="39">
        <f t="shared" si="2"/>
        <v>-0.68155993083686717</v>
      </c>
      <c r="F6" s="40">
        <f>IF(Augostometer!C6&gt;0,Grafiek_kalibratiemetingen!$R$13*Augostometer!C6+Grafiek_kalibratiemetingen!$R$14,TRIM(""))</f>
        <v>11.781559930836867</v>
      </c>
      <c r="G6" s="41">
        <v>11.1</v>
      </c>
      <c r="H6" s="41">
        <v>30.1</v>
      </c>
      <c r="I6" s="41">
        <f>IF(IF(Augostometer!C6&gt;0,1,0)+IF(Augostometer!G6&gt;0,1,0)=2,1,0)</f>
        <v>1</v>
      </c>
      <c r="J6" s="28" t="s">
        <v>129</v>
      </c>
      <c r="K6" s="28" t="s">
        <v>14</v>
      </c>
      <c r="L6" s="28">
        <v>729</v>
      </c>
      <c r="M6" t="s">
        <v>15</v>
      </c>
      <c r="N6" s="28" t="s">
        <v>16</v>
      </c>
      <c r="O6" s="42">
        <v>42570</v>
      </c>
      <c r="P6" s="28" t="s">
        <v>128</v>
      </c>
      <c r="Q6" s="28"/>
      <c r="R6">
        <f t="shared" ref="R6:R17" si="3">G6*C6</f>
        <v>42191.1</v>
      </c>
      <c r="S6">
        <f t="shared" ref="S6:S17" si="4">C6*C6</f>
        <v>14447601</v>
      </c>
      <c r="X6" s="17" t="s">
        <v>98</v>
      </c>
      <c r="Y6">
        <f>AVERAGEIF(I4:I50000,"=1",C4:C50000)</f>
        <v>6296.363636363636</v>
      </c>
    </row>
    <row r="7" spans="1:25" x14ac:dyDescent="0.25">
      <c r="A7" s="28">
        <v>9468</v>
      </c>
      <c r="B7" s="38">
        <v>20581</v>
      </c>
      <c r="C7" s="38">
        <v>5873</v>
      </c>
      <c r="D7" s="38">
        <v>30</v>
      </c>
      <c r="E7" s="39">
        <f t="shared" si="2"/>
        <v>-1.4351626892581706</v>
      </c>
      <c r="F7" s="40">
        <f>IF(Augostometer!C7&gt;0,Grafiek_kalibratiemetingen!$R$13*Augostometer!C7+Grafiek_kalibratiemetingen!$R$14,TRIM(""))</f>
        <v>14.735162689258171</v>
      </c>
      <c r="G7" s="41">
        <v>13.3</v>
      </c>
      <c r="H7" s="41">
        <v>30.6</v>
      </c>
      <c r="I7" s="41">
        <f>IF(IF(Augostometer!C7&gt;0,1,0)+IF(Augostometer!G7&gt;0,1,0)=2,1,0)</f>
        <v>1</v>
      </c>
      <c r="J7" s="28" t="s">
        <v>129</v>
      </c>
      <c r="K7" s="28" t="s">
        <v>14</v>
      </c>
      <c r="L7" s="28">
        <v>729</v>
      </c>
      <c r="M7" t="s">
        <v>15</v>
      </c>
      <c r="N7" s="28" t="s">
        <v>16</v>
      </c>
      <c r="O7" s="42">
        <v>42570</v>
      </c>
      <c r="P7" s="28" t="s">
        <v>128</v>
      </c>
      <c r="Q7" s="28"/>
      <c r="R7">
        <f t="shared" si="3"/>
        <v>78110.900000000009</v>
      </c>
      <c r="S7">
        <f t="shared" si="4"/>
        <v>34492129</v>
      </c>
      <c r="X7" t="s">
        <v>96</v>
      </c>
      <c r="Y7">
        <f>SUMIF(I4:I50000,"=1",C4:C50000)/Y3</f>
        <v>6296.363636363636</v>
      </c>
    </row>
    <row r="8" spans="1:25" x14ac:dyDescent="0.25">
      <c r="A8" s="28">
        <v>9465</v>
      </c>
      <c r="B8" s="38">
        <v>20653</v>
      </c>
      <c r="C8" s="38">
        <v>6606</v>
      </c>
      <c r="D8" s="38">
        <v>31</v>
      </c>
      <c r="E8" s="39">
        <f t="shared" si="2"/>
        <v>0.11995757043158939</v>
      </c>
      <c r="F8" s="40">
        <f>IF(Augostometer!C8&gt;0,Grafiek_kalibratiemetingen!$R$13*Augostometer!C8+Grafiek_kalibratiemetingen!$R$14,TRIM(""))</f>
        <v>15.780042429568411</v>
      </c>
      <c r="G8" s="41">
        <v>15.9</v>
      </c>
      <c r="H8" s="41">
        <v>30.3</v>
      </c>
      <c r="I8" s="41">
        <f>IF(IF(Augostometer!C8&gt;0,1,0)+IF(Augostometer!G8&gt;0,1,0)=2,1,0)</f>
        <v>1</v>
      </c>
      <c r="J8" s="28" t="s">
        <v>129</v>
      </c>
      <c r="K8" s="28" t="s">
        <v>14</v>
      </c>
      <c r="L8" s="28">
        <v>729</v>
      </c>
      <c r="M8" t="s">
        <v>15</v>
      </c>
      <c r="N8" s="28" t="s">
        <v>16</v>
      </c>
      <c r="O8" s="42">
        <v>42570</v>
      </c>
      <c r="P8" s="28" t="s">
        <v>128</v>
      </c>
      <c r="Q8" s="28"/>
      <c r="R8">
        <f t="shared" si="3"/>
        <v>105035.40000000001</v>
      </c>
      <c r="S8">
        <f t="shared" si="4"/>
        <v>43639236</v>
      </c>
      <c r="X8" s="17" t="s">
        <v>99</v>
      </c>
      <c r="Y8">
        <f>SUMIF(I4:I50000,"=1",C4:C50000)</f>
        <v>69260</v>
      </c>
    </row>
    <row r="9" spans="1:25" x14ac:dyDescent="0.25">
      <c r="A9" s="28">
        <v>9465</v>
      </c>
      <c r="B9" s="38">
        <v>20598</v>
      </c>
      <c r="C9" s="38">
        <v>6595</v>
      </c>
      <c r="D9" s="38">
        <v>31</v>
      </c>
      <c r="E9" s="39">
        <f t="shared" si="2"/>
        <v>3.5637893956028677E-2</v>
      </c>
      <c r="F9" s="40">
        <f>IF(Augostometer!C9&gt;0,Grafiek_kalibratiemetingen!$R$13*Augostometer!C9+Grafiek_kalibratiemetingen!$R$14,TRIM(""))</f>
        <v>15.764362106043972</v>
      </c>
      <c r="G9" s="41">
        <v>15.8</v>
      </c>
      <c r="H9" s="41">
        <v>30.6</v>
      </c>
      <c r="I9" s="41">
        <f>IF(IF(Augostometer!C9&gt;0,1,0)+IF(Augostometer!G9&gt;0,1,0)=2,1,0)</f>
        <v>1</v>
      </c>
      <c r="J9" s="28" t="s">
        <v>129</v>
      </c>
      <c r="K9" s="28" t="s">
        <v>14</v>
      </c>
      <c r="L9" s="28">
        <v>729</v>
      </c>
      <c r="M9" t="s">
        <v>15</v>
      </c>
      <c r="N9" s="28" t="s">
        <v>16</v>
      </c>
      <c r="O9" s="42">
        <v>42570</v>
      </c>
      <c r="P9" s="28" t="s">
        <v>128</v>
      </c>
      <c r="Q9" s="28"/>
      <c r="R9">
        <f t="shared" si="3"/>
        <v>104201</v>
      </c>
      <c r="S9">
        <f t="shared" si="4"/>
        <v>43494025</v>
      </c>
      <c r="X9" s="17" t="s">
        <v>100</v>
      </c>
      <c r="Y9">
        <f>SUMIF(I4:I50000,"=1",G4:G50000)</f>
        <v>148.29999999999998</v>
      </c>
    </row>
    <row r="10" spans="1:25" x14ac:dyDescent="0.25">
      <c r="A10" s="28">
        <v>259</v>
      </c>
      <c r="B10" s="38">
        <v>20130</v>
      </c>
      <c r="C10" s="38">
        <v>5957</v>
      </c>
      <c r="D10" s="38">
        <v>30</v>
      </c>
      <c r="E10" s="39">
        <f t="shared" si="2"/>
        <v>-1.054903341626602</v>
      </c>
      <c r="F10" s="40">
        <f>IF(Augostometer!C10&gt;0,Grafiek_kalibratiemetingen!$R$13*Augostometer!C10+Grafiek_kalibratiemetingen!$R$14,TRIM(""))</f>
        <v>14.854903341626603</v>
      </c>
      <c r="G10" s="41">
        <v>13.8</v>
      </c>
      <c r="H10" s="41">
        <v>29.2</v>
      </c>
      <c r="I10" s="41">
        <f>IF(IF(Augostometer!C10&gt;0,1,0)+IF(Augostometer!G10&gt;0,1,0)=2,1,0)</f>
        <v>1</v>
      </c>
      <c r="J10" s="28" t="s">
        <v>129</v>
      </c>
      <c r="K10" s="28" t="s">
        <v>14</v>
      </c>
      <c r="L10" s="28">
        <v>729</v>
      </c>
      <c r="M10" t="s">
        <v>15</v>
      </c>
      <c r="N10" s="28" t="s">
        <v>16</v>
      </c>
      <c r="O10" s="42">
        <v>42570</v>
      </c>
      <c r="P10" s="28" t="s">
        <v>128</v>
      </c>
      <c r="Q10" s="28"/>
      <c r="R10">
        <f t="shared" si="3"/>
        <v>82206.600000000006</v>
      </c>
      <c r="S10">
        <f t="shared" si="4"/>
        <v>35485849</v>
      </c>
      <c r="X10" s="17" t="s">
        <v>102</v>
      </c>
      <c r="Y10">
        <f>SUMIF(I4:I50000,"=1",S4:S50000)</f>
        <v>490862190</v>
      </c>
    </row>
    <row r="11" spans="1:25" x14ac:dyDescent="0.25">
      <c r="A11" s="28">
        <v>258</v>
      </c>
      <c r="B11" s="38">
        <v>20214</v>
      </c>
      <c r="C11" s="38">
        <v>6115</v>
      </c>
      <c r="D11" s="38">
        <v>30</v>
      </c>
      <c r="E11" s="39">
        <f t="shared" si="2"/>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129</v>
      </c>
      <c r="K11" s="28" t="s">
        <v>14</v>
      </c>
      <c r="L11" s="28">
        <v>729</v>
      </c>
      <c r="M11" t="s">
        <v>15</v>
      </c>
      <c r="N11" s="28" t="s">
        <v>16</v>
      </c>
      <c r="O11" s="42">
        <v>42570</v>
      </c>
      <c r="P11" s="28" t="s">
        <v>128</v>
      </c>
      <c r="Q11" s="28"/>
      <c r="R11">
        <f t="shared" si="3"/>
        <v>84387</v>
      </c>
      <c r="S11">
        <f t="shared" si="4"/>
        <v>37393225</v>
      </c>
    </row>
    <row r="12" spans="1:25" x14ac:dyDescent="0.25">
      <c r="A12" s="28">
        <v>256</v>
      </c>
      <c r="B12" s="30">
        <v>20537</v>
      </c>
      <c r="C12" s="30">
        <v>3331</v>
      </c>
      <c r="D12" s="30">
        <v>29</v>
      </c>
      <c r="E12" s="39">
        <f t="shared" si="2"/>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129</v>
      </c>
      <c r="K12" s="28" t="s">
        <v>14</v>
      </c>
      <c r="L12" s="28">
        <v>729</v>
      </c>
      <c r="M12" t="s">
        <v>15</v>
      </c>
      <c r="N12" s="28" t="s">
        <v>16</v>
      </c>
      <c r="O12" s="42">
        <v>42570</v>
      </c>
      <c r="P12" s="28" t="s">
        <v>128</v>
      </c>
      <c r="Q12" s="28"/>
      <c r="R12">
        <f t="shared" si="3"/>
        <v>36307.9</v>
      </c>
      <c r="S12">
        <f t="shared" si="4"/>
        <v>11095561</v>
      </c>
      <c r="X12" t="s">
        <v>103</v>
      </c>
      <c r="Y12">
        <f>Y4+Y5*Y8</f>
        <v>-12417.772727272823</v>
      </c>
    </row>
    <row r="13" spans="1:25" x14ac:dyDescent="0.25">
      <c r="A13" s="28">
        <v>255</v>
      </c>
      <c r="B13" s="30">
        <v>20572</v>
      </c>
      <c r="C13" s="30">
        <v>4878</v>
      </c>
      <c r="D13" s="30">
        <v>30</v>
      </c>
      <c r="E13" s="39">
        <f t="shared" si="2"/>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129</v>
      </c>
      <c r="K13" s="28" t="s">
        <v>14</v>
      </c>
      <c r="L13" s="28">
        <v>729</v>
      </c>
      <c r="M13" t="s">
        <v>15</v>
      </c>
      <c r="N13" s="28" t="s">
        <v>16</v>
      </c>
      <c r="O13" s="42">
        <v>42570</v>
      </c>
      <c r="P13" s="28" t="s">
        <v>128</v>
      </c>
      <c r="Q13" s="28"/>
      <c r="R13">
        <f t="shared" si="3"/>
        <v>58048.200000000004</v>
      </c>
      <c r="S13">
        <f t="shared" si="4"/>
        <v>23794884</v>
      </c>
      <c r="X13" t="s">
        <v>104</v>
      </c>
      <c r="Y13">
        <f>-Y10+(Y8*Y8)/Y3</f>
        <v>-54776044.545454562</v>
      </c>
    </row>
    <row r="14" spans="1:25" x14ac:dyDescent="0.25">
      <c r="A14" s="28">
        <v>257</v>
      </c>
      <c r="B14" s="30">
        <v>20616</v>
      </c>
      <c r="C14" s="30">
        <v>5988</v>
      </c>
      <c r="D14" s="30">
        <v>30</v>
      </c>
      <c r="E14" s="39">
        <f t="shared" si="2"/>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129</v>
      </c>
      <c r="K14" s="28" t="s">
        <v>14</v>
      </c>
      <c r="L14" s="28">
        <v>729</v>
      </c>
      <c r="M14" t="s">
        <v>15</v>
      </c>
      <c r="N14" s="28" t="s">
        <v>16</v>
      </c>
      <c r="O14" s="42">
        <v>42570</v>
      </c>
      <c r="P14" s="28" t="s">
        <v>128</v>
      </c>
      <c r="Q14" s="28"/>
      <c r="R14">
        <f t="shared" si="3"/>
        <v>84430.8</v>
      </c>
      <c r="S14">
        <f t="shared" si="4"/>
        <v>35856144</v>
      </c>
    </row>
    <row r="15" spans="1:25" x14ac:dyDescent="0.25">
      <c r="A15" s="29"/>
      <c r="B15" s="30"/>
      <c r="C15" s="30"/>
      <c r="D15" s="30"/>
      <c r="E15" s="39" t="str">
        <f t="shared" si="2"/>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3"/>
        <v>0</v>
      </c>
      <c r="S15">
        <f t="shared" si="4"/>
        <v>0</v>
      </c>
      <c r="X15" t="s">
        <v>88</v>
      </c>
      <c r="Y15">
        <f>Y12/Y13</f>
        <v>2.2670079284326997E-4</v>
      </c>
    </row>
    <row r="16" spans="1:25" x14ac:dyDescent="0.25">
      <c r="A16" s="29"/>
      <c r="B16" s="30"/>
      <c r="C16" s="30"/>
      <c r="D16" s="30"/>
      <c r="E16" s="39" t="str">
        <f t="shared" si="2"/>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3"/>
        <v>0</v>
      </c>
      <c r="S16">
        <f t="shared" si="4"/>
        <v>0</v>
      </c>
      <c r="X16" t="s">
        <v>89</v>
      </c>
      <c r="Y16">
        <f>Y5-Y15*Y6</f>
        <v>12.054427553425009</v>
      </c>
    </row>
    <row r="17" spans="1:19" x14ac:dyDescent="0.25">
      <c r="A17" s="29"/>
      <c r="B17" s="30"/>
      <c r="C17" s="30"/>
      <c r="D17" s="30"/>
      <c r="E17" s="39" t="str">
        <f t="shared" si="2"/>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3"/>
        <v>0</v>
      </c>
      <c r="S17">
        <f t="shared" si="4"/>
        <v>0</v>
      </c>
    </row>
    <row r="18" spans="1:19" x14ac:dyDescent="0.25">
      <c r="A18" s="33"/>
      <c r="B18" s="34"/>
      <c r="C18" s="34"/>
      <c r="D18" s="34"/>
      <c r="E18" s="39" t="str">
        <f t="shared" si="2"/>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2"/>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2"/>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2"/>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2"/>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2"/>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2"/>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2"/>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2"/>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2"/>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2"/>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2"/>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2"/>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2"/>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2"/>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2"/>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2"/>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2"/>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2"/>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2"/>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2"/>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2"/>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2"/>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2"/>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2"/>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2"/>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2"/>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2"/>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2"/>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2"/>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2"/>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2"/>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2"/>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2"/>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2"/>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2"/>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2"/>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2"/>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2"/>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2"/>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2"/>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2"/>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2"/>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2"/>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2"/>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2"/>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2"/>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2"/>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2"/>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2"/>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2"/>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5">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5"/>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5"/>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5"/>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5"/>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5"/>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5"/>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5"/>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5"/>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5"/>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5"/>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5"/>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5"/>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5"/>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5"/>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5"/>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5"/>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5"/>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5"/>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5"/>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5"/>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5"/>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5"/>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5"/>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5"/>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5"/>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5"/>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5"/>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5"/>
        <v/>
      </c>
      <c r="F97" s="24" t="str">
        <f>IF(Augostometer!C97&gt;0,Grafiek_kalibratiemetingen!$R$13*Augostometer!C97+Grafiek_kalibratiemetingen!$R$14,TRIM(""))</f>
        <v/>
      </c>
      <c r="I97" s="2">
        <f>IF(IF(Augostometer!C97&gt;0,1,0)+IF(Augostometer!G97&gt;0,1,0)=2,1,0)</f>
        <v>0</v>
      </c>
    </row>
    <row r="98" spans="5:9" x14ac:dyDescent="0.25">
      <c r="E98" s="26" t="str">
        <f t="shared" si="5"/>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5"/>
        <v/>
      </c>
      <c r="F101" s="24" t="str">
        <f>IF(Augostometer!C101&gt;0,Grafiek_kalibratiemetingen!$R$13*Augostometer!C101+Grafiek_kalibratiemetingen!$R$14,TRIM(""))</f>
        <v/>
      </c>
      <c r="I101" s="2">
        <f>IF(IF(Augostometer!C101&gt;0,1,0)+IF(Augostometer!G101&gt;0,1,0)=2,1,0)</f>
        <v>0</v>
      </c>
    </row>
    <row r="102" spans="5:9" x14ac:dyDescent="0.25">
      <c r="E102" s="26" t="str">
        <f t="shared" si="5"/>
        <v/>
      </c>
      <c r="F102" s="24" t="str">
        <f>IF(Augostometer!C102&gt;0,Grafiek_kalibratiemetingen!$R$13*Augostometer!C102+Grafiek_kalibratiemetingen!$R$14,TRIM(""))</f>
        <v/>
      </c>
      <c r="I102" s="2">
        <f>IF(IF(Augostometer!C102&gt;0,1,0)+IF(Augostometer!G102&gt;0,1,0)=2,1,0)</f>
        <v>0</v>
      </c>
    </row>
    <row r="103" spans="5:9" x14ac:dyDescent="0.25">
      <c r="E103" s="26" t="str">
        <f t="shared" si="5"/>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26" priority="27">
      <formula>LEN(TRIM(G4))&gt;0</formula>
    </cfRule>
  </conditionalFormatting>
  <conditionalFormatting sqref="B4:D9 B15:D1048576">
    <cfRule type="notContainsBlanks" dxfId="25" priority="26">
      <formula>LEN(TRIM(B4))&gt;0</formula>
    </cfRule>
  </conditionalFormatting>
  <conditionalFormatting sqref="F4:F1048576">
    <cfRule type="notContainsBlanks" dxfId="24" priority="24">
      <formula>LEN(TRIM(F4))&gt;0</formula>
    </cfRule>
  </conditionalFormatting>
  <conditionalFormatting sqref="B4:I9 B15:I1048576 E10:F14 I10:I14">
    <cfRule type="containsBlanks" dxfId="23" priority="21">
      <formula>LEN(TRIM(B4))=0</formula>
    </cfRule>
  </conditionalFormatting>
  <conditionalFormatting sqref="E4:E1048576">
    <cfRule type="notContainsBlanks" dxfId="22" priority="23">
      <formula>LEN(TRIM(E4))&gt;0</formula>
    </cfRule>
  </conditionalFormatting>
  <conditionalFormatting sqref="I4:I1048576">
    <cfRule type="cellIs" dxfId="21" priority="25" operator="equal">
      <formula>0</formula>
    </cfRule>
  </conditionalFormatting>
  <conditionalFormatting sqref="G14:H14">
    <cfRule type="containsBlanks" dxfId="19" priority="1">
      <formula>LEN(TRIM(G14))=0</formula>
    </cfRule>
  </conditionalFormatting>
  <conditionalFormatting sqref="B10:D10">
    <cfRule type="notContainsBlanks" dxfId="18" priority="20">
      <formula>LEN(TRIM(B10))&gt;0</formula>
    </cfRule>
  </conditionalFormatting>
  <conditionalFormatting sqref="B10:D10">
    <cfRule type="containsBlanks" dxfId="17" priority="19">
      <formula>LEN(TRIM(B10))=0</formula>
    </cfRule>
  </conditionalFormatting>
  <conditionalFormatting sqref="B11:D11">
    <cfRule type="notContainsBlanks" dxfId="16" priority="18">
      <formula>LEN(TRIM(B11))&gt;0</formula>
    </cfRule>
  </conditionalFormatting>
  <conditionalFormatting sqref="B11:D11">
    <cfRule type="containsBlanks" dxfId="15" priority="17">
      <formula>LEN(TRIM(B11))=0</formula>
    </cfRule>
  </conditionalFormatting>
  <conditionalFormatting sqref="B12:D12">
    <cfRule type="notContainsBlanks" dxfId="14" priority="16">
      <formula>LEN(TRIM(B12))&gt;0</formula>
    </cfRule>
  </conditionalFormatting>
  <conditionalFormatting sqref="B12:D12">
    <cfRule type="containsBlanks" dxfId="13" priority="15">
      <formula>LEN(TRIM(B12))=0</formula>
    </cfRule>
  </conditionalFormatting>
  <conditionalFormatting sqref="B13:D13">
    <cfRule type="notContainsBlanks" dxfId="12" priority="14">
      <formula>LEN(TRIM(B13))&gt;0</formula>
    </cfRule>
  </conditionalFormatting>
  <conditionalFormatting sqref="B13:D13">
    <cfRule type="containsBlanks" dxfId="11" priority="13">
      <formula>LEN(TRIM(B13))=0</formula>
    </cfRule>
  </conditionalFormatting>
  <conditionalFormatting sqref="B14:D14">
    <cfRule type="notContainsBlanks" dxfId="10" priority="12">
      <formula>LEN(TRIM(B14))&gt;0</formula>
    </cfRule>
  </conditionalFormatting>
  <conditionalFormatting sqref="B14:D14">
    <cfRule type="containsBlanks" dxfId="9" priority="11">
      <formula>LEN(TRIM(B14))=0</formula>
    </cfRule>
  </conditionalFormatting>
  <conditionalFormatting sqref="G10:H10">
    <cfRule type="notContainsBlanks" dxfId="8" priority="10">
      <formula>LEN(TRIM(G10))&gt;0</formula>
    </cfRule>
  </conditionalFormatting>
  <conditionalFormatting sqref="G10:H10">
    <cfRule type="containsBlanks" dxfId="7" priority="9">
      <formula>LEN(TRIM(G10))=0</formula>
    </cfRule>
  </conditionalFormatting>
  <conditionalFormatting sqref="G11:H11">
    <cfRule type="notContainsBlanks" dxfId="6" priority="8">
      <formula>LEN(TRIM(G11))&gt;0</formula>
    </cfRule>
  </conditionalFormatting>
  <conditionalFormatting sqref="G11:H11">
    <cfRule type="containsBlanks" dxfId="5" priority="7">
      <formula>LEN(TRIM(G11))=0</formula>
    </cfRule>
  </conditionalFormatting>
  <conditionalFormatting sqref="G12:H12">
    <cfRule type="notContainsBlanks" dxfId="4" priority="6">
      <formula>LEN(TRIM(G12))&gt;0</formula>
    </cfRule>
  </conditionalFormatting>
  <conditionalFormatting sqref="G12:H12">
    <cfRule type="containsBlanks" dxfId="3" priority="5">
      <formula>LEN(TRIM(G12))=0</formula>
    </cfRule>
  </conditionalFormatting>
  <conditionalFormatting sqref="G13:H13">
    <cfRule type="notContainsBlanks" dxfId="2" priority="4">
      <formula>LEN(TRIM(G13))&gt;0</formula>
    </cfRule>
  </conditionalFormatting>
  <conditionalFormatting sqref="G13:H13">
    <cfRule type="containsBlanks" dxfId="1" priority="3">
      <formula>LEN(TRIM(G13))=0</formula>
    </cfRule>
  </conditionalFormatting>
  <conditionalFormatting sqref="G14:H14">
    <cfRule type="notContainsBlanks" dxfId="0"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Kalibratiemetingen</vt:lpstr>
      <vt:lpstr>Grafiek_kalibratiemetingen</vt:lpstr>
      <vt:lpstr>LegePeriodicos</vt:lpstr>
      <vt:lpstr>Impedantiemeter</vt:lpstr>
      <vt:lpstr>PeriodeTest</vt:lpstr>
      <vt:lpstr>VierMeters</vt:lpstr>
      <vt:lpstr>Gehakas</vt:lpstr>
      <vt:lpstr>Augostometer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2016-07-19T16:42:27Z</dcterms:modified>
  <dc:language>en-US</dc:language>
</cp:coreProperties>
</file>